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105" codeName="{00000000-0000-0000-0000-000000000000}"/>
  <workbookPr showInkAnnotation="0" codeName="ThisWorkbook" autoCompressPictures="0"/>
  <bookViews>
    <workbookView xWindow="380" yWindow="0" windowWidth="48140" windowHeight="25200" tabRatio="602"/>
  </bookViews>
  <sheets>
    <sheet name="Batch_List" sheetId="1" r:id="rId1"/>
    <sheet name="Summary" sheetId="7" r:id="rId2"/>
    <sheet name="All_Summary" sheetId="42" r:id="rId3"/>
    <sheet name="Tab_Scores" sheetId="25" r:id="rId4"/>
    <sheet name="Years" sheetId="9" r:id="rId5"/>
    <sheet name="Sum Scores" sheetId="14" r:id="rId6"/>
    <sheet name="Vul_Index" sheetId="15" r:id="rId7"/>
    <sheet name="Read_Index" sheetId="51" r:id="rId8"/>
    <sheet name="Readiness" sheetId="48" r:id="rId9"/>
    <sheet name="Vul_Infra" sheetId="36" r:id="rId10"/>
    <sheet name="Vul_Health" sheetId="35" r:id="rId11"/>
    <sheet name="Vul_Agric" sheetId="34" r:id="rId12"/>
    <sheet name="Vul_Water" sheetId="32" r:id="rId13"/>
    <sheet name="Vul_Ranks" sheetId="19" r:id="rId14"/>
    <sheet name="Vul_Ct" sheetId="16" r:id="rId15"/>
    <sheet name="CoVariables" sheetId="27" r:id="rId16"/>
    <sheet name="Scratch" sheetId="28" r:id="rId17"/>
    <sheet name="Scratch 2" sheetId="29" r:id="rId18"/>
    <sheet name="Backups" sheetId="12" r:id="rId19"/>
    <sheet name="GapM" sheetId="13" r:id="rId20"/>
    <sheet name="Scratch3" sheetId="49" r:id="rId21"/>
    <sheet name="Sheet7" sheetId="50" r:id="rId22"/>
  </sheets>
  <definedNames>
    <definedName name="ColDir">Batch_List!$J$2</definedName>
    <definedName name="ColFormat">Batch_List!$D$2</definedName>
    <definedName name="CountryRM">Batch_List!$O$2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197" i="51" l="1"/>
  <c r="Y197" i="51"/>
  <c r="W197" i="51"/>
  <c r="Z197" i="51"/>
  <c r="X6" i="51"/>
  <c r="Y6" i="51"/>
  <c r="W6" i="51"/>
  <c r="Z6" i="51"/>
  <c r="X7" i="51"/>
  <c r="Y7" i="51"/>
  <c r="Z7" i="51"/>
  <c r="X8" i="51"/>
  <c r="Y8" i="51"/>
  <c r="W8" i="51"/>
  <c r="Z8" i="51"/>
  <c r="X9" i="51"/>
  <c r="Y9" i="51"/>
  <c r="W9" i="51"/>
  <c r="Z9" i="51"/>
  <c r="X10" i="51"/>
  <c r="Y10" i="51"/>
  <c r="W10" i="51"/>
  <c r="Z10" i="51"/>
  <c r="X11" i="51"/>
  <c r="Y11" i="51"/>
  <c r="W11" i="51"/>
  <c r="Z11" i="51"/>
  <c r="X12" i="51"/>
  <c r="Y12" i="51"/>
  <c r="Z12" i="51"/>
  <c r="X13" i="51"/>
  <c r="Y13" i="51"/>
  <c r="W13" i="51"/>
  <c r="Z13" i="51"/>
  <c r="X14" i="51"/>
  <c r="Y14" i="51"/>
  <c r="Z14" i="51"/>
  <c r="X15" i="51"/>
  <c r="Y15" i="51"/>
  <c r="W15" i="51"/>
  <c r="Z15" i="51"/>
  <c r="X16" i="51"/>
  <c r="Y16" i="51"/>
  <c r="Z16" i="51"/>
  <c r="X17" i="51"/>
  <c r="Y17" i="51"/>
  <c r="W17" i="51"/>
  <c r="Z17" i="51"/>
  <c r="X18" i="51"/>
  <c r="Y18" i="51"/>
  <c r="Z18" i="51"/>
  <c r="X19" i="51"/>
  <c r="Y19" i="51"/>
  <c r="W19" i="51"/>
  <c r="Z19" i="51"/>
  <c r="X20" i="51"/>
  <c r="Y20" i="51"/>
  <c r="W20" i="51"/>
  <c r="Z20" i="51"/>
  <c r="X21" i="51"/>
  <c r="Y21" i="51"/>
  <c r="Z21" i="51"/>
  <c r="X22" i="51"/>
  <c r="Y22" i="51"/>
  <c r="Z22" i="51"/>
  <c r="X23" i="51"/>
  <c r="Y23" i="51"/>
  <c r="W23" i="51"/>
  <c r="Z23" i="51"/>
  <c r="X24" i="51"/>
  <c r="Y24" i="51"/>
  <c r="W24" i="51"/>
  <c r="Z24" i="51"/>
  <c r="X25" i="51"/>
  <c r="Y25" i="51"/>
  <c r="W25" i="51"/>
  <c r="Z25" i="51"/>
  <c r="X26" i="51"/>
  <c r="Y26" i="51"/>
  <c r="W26" i="51"/>
  <c r="Z26" i="51"/>
  <c r="X27" i="51"/>
  <c r="Y27" i="51"/>
  <c r="Z27" i="51"/>
  <c r="X28" i="51"/>
  <c r="Y28" i="51"/>
  <c r="W28" i="51"/>
  <c r="Z28" i="51"/>
  <c r="X29" i="51"/>
  <c r="Y29" i="51"/>
  <c r="W29" i="51"/>
  <c r="Z29" i="51"/>
  <c r="X30" i="51"/>
  <c r="Y30" i="51"/>
  <c r="W30" i="51"/>
  <c r="Z30" i="51"/>
  <c r="X31" i="51"/>
  <c r="Y31" i="51"/>
  <c r="W31" i="51"/>
  <c r="Z31" i="51"/>
  <c r="X32" i="51"/>
  <c r="Y32" i="51"/>
  <c r="W32" i="51"/>
  <c r="Z32" i="51"/>
  <c r="X33" i="51"/>
  <c r="Y33" i="51"/>
  <c r="W33" i="51"/>
  <c r="Z33" i="51"/>
  <c r="X34" i="51"/>
  <c r="Y34" i="51"/>
  <c r="W34" i="51"/>
  <c r="Z34" i="51"/>
  <c r="X35" i="51"/>
  <c r="Y35" i="51"/>
  <c r="W35" i="51"/>
  <c r="Z35" i="51"/>
  <c r="X36" i="51"/>
  <c r="Y36" i="51"/>
  <c r="Z36" i="51"/>
  <c r="X37" i="51"/>
  <c r="Y37" i="51"/>
  <c r="W37" i="51"/>
  <c r="Z37" i="51"/>
  <c r="X38" i="51"/>
  <c r="Y38" i="51"/>
  <c r="W38" i="51"/>
  <c r="Z38" i="51"/>
  <c r="X39" i="51"/>
  <c r="Y39" i="51"/>
  <c r="W39" i="51"/>
  <c r="Z39" i="51"/>
  <c r="X40" i="51"/>
  <c r="Y40" i="51"/>
  <c r="Z40" i="51"/>
  <c r="X41" i="51"/>
  <c r="Y41" i="51"/>
  <c r="W41" i="51"/>
  <c r="Z41" i="51"/>
  <c r="X42" i="51"/>
  <c r="Y42" i="51"/>
  <c r="Z42" i="51"/>
  <c r="X43" i="51"/>
  <c r="Y43" i="51"/>
  <c r="Z43" i="51"/>
  <c r="X44" i="51"/>
  <c r="Y44" i="51"/>
  <c r="W44" i="51"/>
  <c r="Z44" i="51"/>
  <c r="X45" i="51"/>
  <c r="Y45" i="51"/>
  <c r="W45" i="51"/>
  <c r="Z45" i="51"/>
  <c r="X46" i="51"/>
  <c r="Y46" i="51"/>
  <c r="Z46" i="51"/>
  <c r="X47" i="51"/>
  <c r="Y47" i="51"/>
  <c r="W47" i="51"/>
  <c r="Z47" i="51"/>
  <c r="X48" i="51"/>
  <c r="Y48" i="51"/>
  <c r="W48" i="51"/>
  <c r="Z48" i="51"/>
  <c r="X49" i="51"/>
  <c r="Y49" i="51"/>
  <c r="Z49" i="51"/>
  <c r="X50" i="51"/>
  <c r="Y50" i="51"/>
  <c r="W50" i="51"/>
  <c r="Z50" i="51"/>
  <c r="X51" i="51"/>
  <c r="Y51" i="51"/>
  <c r="Z51" i="51"/>
  <c r="X52" i="51"/>
  <c r="Y52" i="51"/>
  <c r="Z52" i="51"/>
  <c r="X53" i="51"/>
  <c r="Y53" i="51"/>
  <c r="Z53" i="51"/>
  <c r="X54" i="51"/>
  <c r="Y54" i="51"/>
  <c r="W54" i="51"/>
  <c r="Z54" i="51"/>
  <c r="X55" i="51"/>
  <c r="Y55" i="51"/>
  <c r="W55" i="51"/>
  <c r="Z55" i="51"/>
  <c r="X56" i="51"/>
  <c r="Y56" i="51"/>
  <c r="W56" i="51"/>
  <c r="Z56" i="51"/>
  <c r="X57" i="51"/>
  <c r="Y57" i="51"/>
  <c r="W57" i="51"/>
  <c r="Z57" i="51"/>
  <c r="X58" i="51"/>
  <c r="Y58" i="51"/>
  <c r="Z58" i="51"/>
  <c r="X59" i="51"/>
  <c r="Y59" i="51"/>
  <c r="W59" i="51"/>
  <c r="Z59" i="51"/>
  <c r="X60" i="51"/>
  <c r="Y60" i="51"/>
  <c r="Z60" i="51"/>
  <c r="X61" i="51"/>
  <c r="Y61" i="51"/>
  <c r="W61" i="51"/>
  <c r="Z61" i="51"/>
  <c r="X62" i="51"/>
  <c r="Y62" i="51"/>
  <c r="W62" i="51"/>
  <c r="Z62" i="51"/>
  <c r="X63" i="51"/>
  <c r="Y63" i="51"/>
  <c r="W63" i="51"/>
  <c r="Z63" i="51"/>
  <c r="X64" i="51"/>
  <c r="Y64" i="51"/>
  <c r="W64" i="51"/>
  <c r="Z64" i="51"/>
  <c r="X65" i="51"/>
  <c r="Y65" i="51"/>
  <c r="W65" i="51"/>
  <c r="Z65" i="51"/>
  <c r="X66" i="51"/>
  <c r="Y66" i="51"/>
  <c r="W66" i="51"/>
  <c r="Z66" i="51"/>
  <c r="X67" i="51"/>
  <c r="Y67" i="51"/>
  <c r="W67" i="51"/>
  <c r="Z67" i="51"/>
  <c r="X68" i="51"/>
  <c r="Y68" i="51"/>
  <c r="Z68" i="51"/>
  <c r="X69" i="51"/>
  <c r="Y69" i="51"/>
  <c r="W69" i="51"/>
  <c r="Z69" i="51"/>
  <c r="X70" i="51"/>
  <c r="Y70" i="51"/>
  <c r="W70" i="51"/>
  <c r="Z70" i="51"/>
  <c r="X71" i="51"/>
  <c r="Y71" i="51"/>
  <c r="W71" i="51"/>
  <c r="Z71" i="51"/>
  <c r="X72" i="51"/>
  <c r="Y72" i="51"/>
  <c r="W72" i="51"/>
  <c r="Z72" i="51"/>
  <c r="X73" i="51"/>
  <c r="Y73" i="51"/>
  <c r="W73" i="51"/>
  <c r="Z73" i="51"/>
  <c r="X74" i="51"/>
  <c r="Y74" i="51"/>
  <c r="Z74" i="51"/>
  <c r="X75" i="51"/>
  <c r="Y75" i="51"/>
  <c r="W75" i="51"/>
  <c r="Z75" i="51"/>
  <c r="X76" i="51"/>
  <c r="Y76" i="51"/>
  <c r="W76" i="51"/>
  <c r="Z76" i="51"/>
  <c r="X77" i="51"/>
  <c r="Y77" i="51"/>
  <c r="W77" i="51"/>
  <c r="Z77" i="51"/>
  <c r="X78" i="51"/>
  <c r="Y78" i="51"/>
  <c r="W78" i="51"/>
  <c r="Z78" i="51"/>
  <c r="X79" i="51"/>
  <c r="Y79" i="51"/>
  <c r="W79" i="51"/>
  <c r="Z79" i="51"/>
  <c r="X80" i="51"/>
  <c r="Y80" i="51"/>
  <c r="Z80" i="51"/>
  <c r="X81" i="51"/>
  <c r="Y81" i="51"/>
  <c r="W81" i="51"/>
  <c r="Z81" i="51"/>
  <c r="X82" i="51"/>
  <c r="Y82" i="51"/>
  <c r="W82" i="51"/>
  <c r="Z82" i="51"/>
  <c r="X83" i="51"/>
  <c r="Y83" i="51"/>
  <c r="Z83" i="51"/>
  <c r="X84" i="51"/>
  <c r="Y84" i="51"/>
  <c r="Z84" i="51"/>
  <c r="X85" i="51"/>
  <c r="Y85" i="51"/>
  <c r="W85" i="51"/>
  <c r="Z85" i="51"/>
  <c r="X86" i="51"/>
  <c r="Y86" i="51"/>
  <c r="Z86" i="51"/>
  <c r="X87" i="51"/>
  <c r="Y87" i="51"/>
  <c r="W87" i="51"/>
  <c r="Z87" i="51"/>
  <c r="X88" i="51"/>
  <c r="Y88" i="51"/>
  <c r="Z88" i="51"/>
  <c r="X89" i="51"/>
  <c r="Y89" i="51"/>
  <c r="W89" i="51"/>
  <c r="Z89" i="51"/>
  <c r="X90" i="51"/>
  <c r="Y90" i="51"/>
  <c r="Z90" i="51"/>
  <c r="X91" i="51"/>
  <c r="Y91" i="51"/>
  <c r="Z91" i="51"/>
  <c r="X92" i="51"/>
  <c r="Y92" i="51"/>
  <c r="Z92" i="51"/>
  <c r="X93" i="51"/>
  <c r="Y93" i="51"/>
  <c r="Z93" i="51"/>
  <c r="X94" i="51"/>
  <c r="Y94" i="51"/>
  <c r="Z94" i="51"/>
  <c r="X95" i="51"/>
  <c r="Y95" i="51"/>
  <c r="W95" i="51"/>
  <c r="Z95" i="51"/>
  <c r="X96" i="51"/>
  <c r="Y96" i="51"/>
  <c r="Z96" i="51"/>
  <c r="X97" i="51"/>
  <c r="Y97" i="51"/>
  <c r="W97" i="51"/>
  <c r="Z97" i="51"/>
  <c r="X98" i="51"/>
  <c r="Y98" i="51"/>
  <c r="W98" i="51"/>
  <c r="Z98" i="51"/>
  <c r="X99" i="51"/>
  <c r="Y99" i="51"/>
  <c r="Z99" i="51"/>
  <c r="X100" i="51"/>
  <c r="Y100" i="51"/>
  <c r="W100" i="51"/>
  <c r="Z100" i="51"/>
  <c r="X101" i="51"/>
  <c r="Y101" i="51"/>
  <c r="Z101" i="51"/>
  <c r="X102" i="51"/>
  <c r="Y102" i="51"/>
  <c r="Z102" i="51"/>
  <c r="X103" i="51"/>
  <c r="Y103" i="51"/>
  <c r="Z103" i="51"/>
  <c r="X104" i="51"/>
  <c r="Y104" i="51"/>
  <c r="W104" i="51"/>
  <c r="Z104" i="51"/>
  <c r="X105" i="51"/>
  <c r="Y105" i="51"/>
  <c r="Z105" i="51"/>
  <c r="X106" i="51"/>
  <c r="Y106" i="51"/>
  <c r="Z106" i="51"/>
  <c r="X107" i="51"/>
  <c r="Y107" i="51"/>
  <c r="W107" i="51"/>
  <c r="Z107" i="51"/>
  <c r="X108" i="51"/>
  <c r="Y108" i="51"/>
  <c r="W108" i="51"/>
  <c r="Z108" i="51"/>
  <c r="X109" i="51"/>
  <c r="Y109" i="51"/>
  <c r="W109" i="51"/>
  <c r="Z109" i="51"/>
  <c r="X110" i="51"/>
  <c r="Y110" i="51"/>
  <c r="W110" i="51"/>
  <c r="Z110" i="51"/>
  <c r="X111" i="51"/>
  <c r="Y111" i="51"/>
  <c r="W111" i="51"/>
  <c r="Z111" i="51"/>
  <c r="X112" i="51"/>
  <c r="Y112" i="51"/>
  <c r="W112" i="51"/>
  <c r="Z112" i="51"/>
  <c r="X113" i="51"/>
  <c r="Y113" i="51"/>
  <c r="W113" i="51"/>
  <c r="Z113" i="51"/>
  <c r="X114" i="51"/>
  <c r="Y114" i="51"/>
  <c r="W114" i="51"/>
  <c r="Z114" i="51"/>
  <c r="X115" i="51"/>
  <c r="Y115" i="51"/>
  <c r="W115" i="51"/>
  <c r="Z115" i="51"/>
  <c r="X116" i="51"/>
  <c r="Y116" i="51"/>
  <c r="W116" i="51"/>
  <c r="Z116" i="51"/>
  <c r="X117" i="51"/>
  <c r="Y117" i="51"/>
  <c r="W117" i="51"/>
  <c r="Z117" i="51"/>
  <c r="X118" i="51"/>
  <c r="Y118" i="51"/>
  <c r="W118" i="51"/>
  <c r="Z118" i="51"/>
  <c r="X119" i="51"/>
  <c r="Y119" i="51"/>
  <c r="W119" i="51"/>
  <c r="Z119" i="51"/>
  <c r="X120" i="51"/>
  <c r="Y120" i="51"/>
  <c r="Z120" i="51"/>
  <c r="X121" i="51"/>
  <c r="Y121" i="51"/>
  <c r="Z121" i="51"/>
  <c r="X122" i="51"/>
  <c r="Y122" i="51"/>
  <c r="W122" i="51"/>
  <c r="Z122" i="51"/>
  <c r="X123" i="51"/>
  <c r="Y123" i="51"/>
  <c r="Z123" i="51"/>
  <c r="X124" i="51"/>
  <c r="Y124" i="51"/>
  <c r="W124" i="51"/>
  <c r="Z124" i="51"/>
  <c r="X125" i="51"/>
  <c r="Y125" i="51"/>
  <c r="W125" i="51"/>
  <c r="Z125" i="51"/>
  <c r="X126" i="51"/>
  <c r="Y126" i="51"/>
  <c r="W126" i="51"/>
  <c r="Z126" i="51"/>
  <c r="X127" i="51"/>
  <c r="Y127" i="51"/>
  <c r="Z127" i="51"/>
  <c r="X128" i="51"/>
  <c r="Y128" i="51"/>
  <c r="W128" i="51"/>
  <c r="Z128" i="51"/>
  <c r="X129" i="51"/>
  <c r="Y129" i="51"/>
  <c r="W129" i="51"/>
  <c r="Z129" i="51"/>
  <c r="X130" i="51"/>
  <c r="Y130" i="51"/>
  <c r="Z130" i="51"/>
  <c r="X131" i="51"/>
  <c r="Y131" i="51"/>
  <c r="W131" i="51"/>
  <c r="Z131" i="51"/>
  <c r="X132" i="51"/>
  <c r="Y132" i="51"/>
  <c r="W132" i="51"/>
  <c r="Z132" i="51"/>
  <c r="X133" i="51"/>
  <c r="Y133" i="51"/>
  <c r="W133" i="51"/>
  <c r="Z133" i="51"/>
  <c r="X134" i="51"/>
  <c r="Y134" i="51"/>
  <c r="W134" i="51"/>
  <c r="Z134" i="51"/>
  <c r="X135" i="51"/>
  <c r="Y135" i="51"/>
  <c r="W135" i="51"/>
  <c r="Z135" i="51"/>
  <c r="X136" i="51"/>
  <c r="Y136" i="51"/>
  <c r="W136" i="51"/>
  <c r="Z136" i="51"/>
  <c r="X137" i="51"/>
  <c r="Y137" i="51"/>
  <c r="Z137" i="51"/>
  <c r="X138" i="51"/>
  <c r="Y138" i="51"/>
  <c r="Z138" i="51"/>
  <c r="X139" i="51"/>
  <c r="Y139" i="51"/>
  <c r="Z139" i="51"/>
  <c r="X140" i="51"/>
  <c r="Y140" i="51"/>
  <c r="W140" i="51"/>
  <c r="Z140" i="51"/>
  <c r="X141" i="51"/>
  <c r="Y141" i="51"/>
  <c r="W141" i="51"/>
  <c r="Z141" i="51"/>
  <c r="X142" i="51"/>
  <c r="Y142" i="51"/>
  <c r="W142" i="51"/>
  <c r="Z142" i="51"/>
  <c r="X143" i="51"/>
  <c r="Y143" i="51"/>
  <c r="Z143" i="51"/>
  <c r="X144" i="51"/>
  <c r="Y144" i="51"/>
  <c r="W144" i="51"/>
  <c r="Z144" i="51"/>
  <c r="X145" i="51"/>
  <c r="Y145" i="51"/>
  <c r="W145" i="51"/>
  <c r="Z145" i="51"/>
  <c r="X146" i="51"/>
  <c r="Y146" i="51"/>
  <c r="W146" i="51"/>
  <c r="Z146" i="51"/>
  <c r="X147" i="51"/>
  <c r="Y147" i="51"/>
  <c r="W147" i="51"/>
  <c r="Z147" i="51"/>
  <c r="X148" i="51"/>
  <c r="Y148" i="51"/>
  <c r="W148" i="51"/>
  <c r="Z148" i="51"/>
  <c r="X149" i="51"/>
  <c r="Y149" i="51"/>
  <c r="Z149" i="51"/>
  <c r="X150" i="51"/>
  <c r="Y150" i="51"/>
  <c r="W150" i="51"/>
  <c r="Z150" i="51"/>
  <c r="X151" i="51"/>
  <c r="Y151" i="51"/>
  <c r="Z151" i="51"/>
  <c r="X152" i="51"/>
  <c r="Y152" i="51"/>
  <c r="W152" i="51"/>
  <c r="Z152" i="51"/>
  <c r="X153" i="51"/>
  <c r="Y153" i="51"/>
  <c r="W153" i="51"/>
  <c r="Z153" i="51"/>
  <c r="X154" i="51"/>
  <c r="Y154" i="51"/>
  <c r="Z154" i="51"/>
  <c r="X155" i="51"/>
  <c r="Y155" i="51"/>
  <c r="Z155" i="51"/>
  <c r="X156" i="51"/>
  <c r="Y156" i="51"/>
  <c r="W156" i="51"/>
  <c r="Z156" i="51"/>
  <c r="X157" i="51"/>
  <c r="Y157" i="51"/>
  <c r="Z157" i="51"/>
  <c r="X158" i="51"/>
  <c r="Y158" i="51"/>
  <c r="W158" i="51"/>
  <c r="Z158" i="51"/>
  <c r="X159" i="51"/>
  <c r="Y159" i="51"/>
  <c r="W159" i="51"/>
  <c r="Z159" i="51"/>
  <c r="X160" i="51"/>
  <c r="Y160" i="51"/>
  <c r="W160" i="51"/>
  <c r="Z160" i="51"/>
  <c r="X161" i="51"/>
  <c r="Y161" i="51"/>
  <c r="Z161" i="51"/>
  <c r="X162" i="51"/>
  <c r="Y162" i="51"/>
  <c r="Z162" i="51"/>
  <c r="X163" i="51"/>
  <c r="Y163" i="51"/>
  <c r="W163" i="51"/>
  <c r="Z163" i="51"/>
  <c r="X164" i="51"/>
  <c r="Y164" i="51"/>
  <c r="W164" i="51"/>
  <c r="Z164" i="51"/>
  <c r="X165" i="51"/>
  <c r="Y165" i="51"/>
  <c r="W165" i="51"/>
  <c r="Z165" i="51"/>
  <c r="X166" i="51"/>
  <c r="Y166" i="51"/>
  <c r="Z166" i="51"/>
  <c r="X167" i="51"/>
  <c r="Y167" i="51"/>
  <c r="W167" i="51"/>
  <c r="Z167" i="51"/>
  <c r="X168" i="51"/>
  <c r="Y168" i="51"/>
  <c r="W168" i="51"/>
  <c r="Z168" i="51"/>
  <c r="X169" i="51"/>
  <c r="Y169" i="51"/>
  <c r="W169" i="51"/>
  <c r="Z169" i="51"/>
  <c r="X170" i="51"/>
  <c r="Y170" i="51"/>
  <c r="W170" i="51"/>
  <c r="Z170" i="51"/>
  <c r="X171" i="51"/>
  <c r="Y171" i="51"/>
  <c r="W171" i="51"/>
  <c r="Z171" i="51"/>
  <c r="X172" i="51"/>
  <c r="Y172" i="51"/>
  <c r="Z172" i="51"/>
  <c r="X173" i="51"/>
  <c r="Y173" i="51"/>
  <c r="Z173" i="51"/>
  <c r="X174" i="51"/>
  <c r="Y174" i="51"/>
  <c r="Z174" i="51"/>
  <c r="X175" i="51"/>
  <c r="Y175" i="51"/>
  <c r="Z175" i="51"/>
  <c r="X176" i="51"/>
  <c r="Y176" i="51"/>
  <c r="Z176" i="51"/>
  <c r="X177" i="51"/>
  <c r="Y177" i="51"/>
  <c r="Z177" i="51"/>
  <c r="X178" i="51"/>
  <c r="Y178" i="51"/>
  <c r="W178" i="51"/>
  <c r="Z178" i="51"/>
  <c r="X179" i="51"/>
  <c r="Y179" i="51"/>
  <c r="Z179" i="51"/>
  <c r="X180" i="51"/>
  <c r="Y180" i="51"/>
  <c r="W180" i="51"/>
  <c r="Z180" i="51"/>
  <c r="X181" i="51"/>
  <c r="Y181" i="51"/>
  <c r="Z181" i="51"/>
  <c r="X182" i="51"/>
  <c r="Y182" i="51"/>
  <c r="W182" i="51"/>
  <c r="Z182" i="51"/>
  <c r="X183" i="51"/>
  <c r="Y183" i="51"/>
  <c r="Z183" i="51"/>
  <c r="X184" i="51"/>
  <c r="Y184" i="51"/>
  <c r="Z184" i="51"/>
  <c r="X185" i="51"/>
  <c r="Y185" i="51"/>
  <c r="W185" i="51"/>
  <c r="Z185" i="51"/>
  <c r="X186" i="51"/>
  <c r="Y186" i="51"/>
  <c r="Z186" i="51"/>
  <c r="X187" i="51"/>
  <c r="Y187" i="51"/>
  <c r="W187" i="51"/>
  <c r="Z187" i="51"/>
  <c r="X188" i="51"/>
  <c r="Y188" i="51"/>
  <c r="W188" i="51"/>
  <c r="Z188" i="51"/>
  <c r="X189" i="51"/>
  <c r="Y189" i="51"/>
  <c r="Z189" i="51"/>
  <c r="X190" i="51"/>
  <c r="Y190" i="51"/>
  <c r="W190" i="51"/>
  <c r="Z190" i="51"/>
  <c r="X191" i="51"/>
  <c r="Y191" i="51"/>
  <c r="W191" i="51"/>
  <c r="Z191" i="51"/>
  <c r="X192" i="51"/>
  <c r="Y192" i="51"/>
  <c r="W192" i="51"/>
  <c r="Z192" i="51"/>
  <c r="X193" i="51"/>
  <c r="Y193" i="51"/>
  <c r="W193" i="51"/>
  <c r="Z193" i="51"/>
  <c r="X194" i="51"/>
  <c r="Y194" i="51"/>
  <c r="W194" i="51"/>
  <c r="Z194" i="51"/>
  <c r="X195" i="51"/>
  <c r="Y195" i="51"/>
  <c r="W195" i="51"/>
  <c r="Z195" i="51"/>
  <c r="X196" i="51"/>
  <c r="Y196" i="51"/>
  <c r="Z196" i="51"/>
  <c r="AA197" i="51"/>
  <c r="V197" i="51"/>
  <c r="AA196" i="51"/>
  <c r="W196" i="51"/>
  <c r="V196" i="51"/>
  <c r="AA195" i="51"/>
  <c r="V195" i="51"/>
  <c r="AA194" i="51"/>
  <c r="V194" i="51"/>
  <c r="AA193" i="51"/>
  <c r="V193" i="51"/>
  <c r="AA192" i="51"/>
  <c r="V192" i="51"/>
  <c r="AA191" i="51"/>
  <c r="V191" i="51"/>
  <c r="AA190" i="51"/>
  <c r="V190" i="51"/>
  <c r="AA189" i="51"/>
  <c r="W189" i="51"/>
  <c r="V189" i="51"/>
  <c r="AA188" i="51"/>
  <c r="V188" i="51"/>
  <c r="AA187" i="51"/>
  <c r="V187" i="51"/>
  <c r="AA186" i="51"/>
  <c r="W186" i="51"/>
  <c r="V186" i="51"/>
  <c r="AA185" i="51"/>
  <c r="V185" i="51"/>
  <c r="AA184" i="51"/>
  <c r="W184" i="51"/>
  <c r="V184" i="51"/>
  <c r="AA183" i="51"/>
  <c r="W183" i="51"/>
  <c r="V183" i="51"/>
  <c r="AA182" i="51"/>
  <c r="V182" i="51"/>
  <c r="AA181" i="51"/>
  <c r="W181" i="51"/>
  <c r="V181" i="51"/>
  <c r="AA180" i="51"/>
  <c r="V180" i="51"/>
  <c r="AA179" i="51"/>
  <c r="W179" i="51"/>
  <c r="V179" i="51"/>
  <c r="AA178" i="51"/>
  <c r="V178" i="51"/>
  <c r="AA177" i="51"/>
  <c r="W177" i="51"/>
  <c r="V177" i="51"/>
  <c r="AA176" i="51"/>
  <c r="W176" i="51"/>
  <c r="V176" i="51"/>
  <c r="AA175" i="51"/>
  <c r="W175" i="51"/>
  <c r="V175" i="51"/>
  <c r="AA174" i="51"/>
  <c r="W174" i="51"/>
  <c r="V174" i="51"/>
  <c r="AA173" i="51"/>
  <c r="W173" i="51"/>
  <c r="V173" i="51"/>
  <c r="AA172" i="51"/>
  <c r="W172" i="51"/>
  <c r="V172" i="51"/>
  <c r="AA171" i="51"/>
  <c r="V171" i="51"/>
  <c r="AA170" i="51"/>
  <c r="V170" i="51"/>
  <c r="AA169" i="51"/>
  <c r="V169" i="51"/>
  <c r="AA168" i="51"/>
  <c r="V168" i="51"/>
  <c r="AA167" i="51"/>
  <c r="V167" i="51"/>
  <c r="AA166" i="51"/>
  <c r="W166" i="51"/>
  <c r="V166" i="51"/>
  <c r="AA165" i="51"/>
  <c r="V165" i="51"/>
  <c r="AA164" i="51"/>
  <c r="V164" i="51"/>
  <c r="AA163" i="51"/>
  <c r="V163" i="51"/>
  <c r="AA162" i="51"/>
  <c r="W162" i="51"/>
  <c r="V162" i="51"/>
  <c r="AA161" i="51"/>
  <c r="W161" i="51"/>
  <c r="V161" i="51"/>
  <c r="AA160" i="51"/>
  <c r="V160" i="51"/>
  <c r="AA159" i="51"/>
  <c r="V159" i="51"/>
  <c r="AA158" i="51"/>
  <c r="V158" i="51"/>
  <c r="AA157" i="51"/>
  <c r="W157" i="51"/>
  <c r="V157" i="51"/>
  <c r="AA156" i="51"/>
  <c r="V156" i="51"/>
  <c r="AA155" i="51"/>
  <c r="W155" i="51"/>
  <c r="V155" i="51"/>
  <c r="AA154" i="51"/>
  <c r="W154" i="51"/>
  <c r="V154" i="51"/>
  <c r="AA153" i="51"/>
  <c r="V153" i="51"/>
  <c r="AA152" i="51"/>
  <c r="V152" i="51"/>
  <c r="AA151" i="51"/>
  <c r="W151" i="51"/>
  <c r="V151" i="51"/>
  <c r="AA150" i="51"/>
  <c r="V150" i="51"/>
  <c r="AA149" i="51"/>
  <c r="W149" i="51"/>
  <c r="V149" i="51"/>
  <c r="AA148" i="51"/>
  <c r="V148" i="51"/>
  <c r="AA147" i="51"/>
  <c r="V147" i="51"/>
  <c r="AA146" i="51"/>
  <c r="V146" i="51"/>
  <c r="AA145" i="51"/>
  <c r="V145" i="51"/>
  <c r="AA144" i="51"/>
  <c r="V144" i="51"/>
  <c r="AA143" i="51"/>
  <c r="W143" i="51"/>
  <c r="V143" i="51"/>
  <c r="AA142" i="51"/>
  <c r="V142" i="51"/>
  <c r="AA141" i="51"/>
  <c r="V141" i="51"/>
  <c r="AA140" i="51"/>
  <c r="V140" i="51"/>
  <c r="AA139" i="51"/>
  <c r="W139" i="51"/>
  <c r="V139" i="51"/>
  <c r="AA138" i="51"/>
  <c r="W138" i="51"/>
  <c r="V138" i="51"/>
  <c r="AA137" i="51"/>
  <c r="W137" i="51"/>
  <c r="V137" i="51"/>
  <c r="AA136" i="51"/>
  <c r="V136" i="51"/>
  <c r="AA135" i="51"/>
  <c r="V135" i="51"/>
  <c r="AA134" i="51"/>
  <c r="V134" i="51"/>
  <c r="AA133" i="51"/>
  <c r="V133" i="51"/>
  <c r="AA132" i="51"/>
  <c r="V132" i="51"/>
  <c r="AA131" i="51"/>
  <c r="V131" i="51"/>
  <c r="AA130" i="51"/>
  <c r="W130" i="51"/>
  <c r="V130" i="51"/>
  <c r="AA129" i="51"/>
  <c r="V129" i="51"/>
  <c r="AA128" i="51"/>
  <c r="V128" i="51"/>
  <c r="AA127" i="51"/>
  <c r="W127" i="51"/>
  <c r="V127" i="51"/>
  <c r="AA126" i="51"/>
  <c r="V126" i="51"/>
  <c r="AA125" i="51"/>
  <c r="V125" i="51"/>
  <c r="AA124" i="51"/>
  <c r="V124" i="51"/>
  <c r="AA123" i="51"/>
  <c r="W123" i="51"/>
  <c r="V123" i="51"/>
  <c r="AA122" i="51"/>
  <c r="V122" i="51"/>
  <c r="AA121" i="51"/>
  <c r="W121" i="51"/>
  <c r="V121" i="51"/>
  <c r="AA120" i="51"/>
  <c r="W120" i="51"/>
  <c r="V120" i="51"/>
  <c r="AA119" i="51"/>
  <c r="V119" i="51"/>
  <c r="AA118" i="51"/>
  <c r="V118" i="51"/>
  <c r="AA117" i="51"/>
  <c r="V117" i="51"/>
  <c r="AA116" i="51"/>
  <c r="V116" i="51"/>
  <c r="AA115" i="51"/>
  <c r="V115" i="51"/>
  <c r="AA114" i="51"/>
  <c r="V114" i="51"/>
  <c r="AA113" i="51"/>
  <c r="V113" i="51"/>
  <c r="AA112" i="51"/>
  <c r="V112" i="51"/>
  <c r="AA111" i="51"/>
  <c r="V111" i="51"/>
  <c r="AA110" i="51"/>
  <c r="V110" i="51"/>
  <c r="AA109" i="51"/>
  <c r="V109" i="51"/>
  <c r="AA108" i="51"/>
  <c r="V108" i="51"/>
  <c r="AA107" i="51"/>
  <c r="V107" i="51"/>
  <c r="AA106" i="51"/>
  <c r="W106" i="51"/>
  <c r="V106" i="51"/>
  <c r="AA105" i="51"/>
  <c r="W105" i="51"/>
  <c r="V105" i="51"/>
  <c r="AA104" i="51"/>
  <c r="V104" i="51"/>
  <c r="AA103" i="51"/>
  <c r="W103" i="51"/>
  <c r="V103" i="51"/>
  <c r="AA102" i="51"/>
  <c r="W102" i="51"/>
  <c r="V102" i="51"/>
  <c r="AA101" i="51"/>
  <c r="W101" i="51"/>
  <c r="V101" i="51"/>
  <c r="AA100" i="51"/>
  <c r="V100" i="51"/>
  <c r="AA99" i="51"/>
  <c r="W99" i="51"/>
  <c r="V99" i="51"/>
  <c r="AA98" i="51"/>
  <c r="V98" i="51"/>
  <c r="AA97" i="51"/>
  <c r="V97" i="51"/>
  <c r="AA96" i="51"/>
  <c r="W96" i="51"/>
  <c r="V96" i="51"/>
  <c r="AA95" i="51"/>
  <c r="V95" i="51"/>
  <c r="AA94" i="51"/>
  <c r="W94" i="51"/>
  <c r="V94" i="51"/>
  <c r="AA93" i="51"/>
  <c r="W93" i="51"/>
  <c r="V93" i="51"/>
  <c r="AA92" i="51"/>
  <c r="W92" i="51"/>
  <c r="V92" i="51"/>
  <c r="AA91" i="51"/>
  <c r="W91" i="51"/>
  <c r="V91" i="51"/>
  <c r="AA90" i="51"/>
  <c r="W90" i="51"/>
  <c r="V90" i="51"/>
  <c r="AA89" i="51"/>
  <c r="V89" i="51"/>
  <c r="AA88" i="51"/>
  <c r="W88" i="51"/>
  <c r="V88" i="51"/>
  <c r="AA87" i="51"/>
  <c r="V87" i="51"/>
  <c r="AA86" i="51"/>
  <c r="W86" i="51"/>
  <c r="V86" i="51"/>
  <c r="AA85" i="51"/>
  <c r="V85" i="51"/>
  <c r="AA84" i="51"/>
  <c r="W84" i="51"/>
  <c r="V84" i="51"/>
  <c r="AA83" i="51"/>
  <c r="W83" i="51"/>
  <c r="V83" i="51"/>
  <c r="AA82" i="51"/>
  <c r="V82" i="51"/>
  <c r="AA81" i="51"/>
  <c r="V81" i="51"/>
  <c r="AA80" i="51"/>
  <c r="W80" i="51"/>
  <c r="V80" i="51"/>
  <c r="AA79" i="51"/>
  <c r="V79" i="51"/>
  <c r="AA78" i="51"/>
  <c r="V78" i="51"/>
  <c r="AA77" i="51"/>
  <c r="V77" i="51"/>
  <c r="AA76" i="51"/>
  <c r="V76" i="51"/>
  <c r="AA75" i="51"/>
  <c r="V75" i="51"/>
  <c r="AA74" i="51"/>
  <c r="W74" i="51"/>
  <c r="V74" i="51"/>
  <c r="AA73" i="51"/>
  <c r="V73" i="51"/>
  <c r="AA72" i="51"/>
  <c r="V72" i="51"/>
  <c r="AA71" i="51"/>
  <c r="V71" i="51"/>
  <c r="AA70" i="51"/>
  <c r="V70" i="51"/>
  <c r="AA69" i="51"/>
  <c r="V69" i="51"/>
  <c r="AA68" i="51"/>
  <c r="W68" i="51"/>
  <c r="V68" i="51"/>
  <c r="AA67" i="51"/>
  <c r="V67" i="51"/>
  <c r="AA66" i="51"/>
  <c r="V66" i="51"/>
  <c r="AA65" i="51"/>
  <c r="V65" i="51"/>
  <c r="AA64" i="51"/>
  <c r="V64" i="51"/>
  <c r="AA63" i="51"/>
  <c r="V63" i="51"/>
  <c r="AA62" i="51"/>
  <c r="V62" i="51"/>
  <c r="AA61" i="51"/>
  <c r="V61" i="51"/>
  <c r="AA60" i="51"/>
  <c r="W60" i="51"/>
  <c r="V60" i="51"/>
  <c r="AA59" i="51"/>
  <c r="V59" i="51"/>
  <c r="AA58" i="51"/>
  <c r="W58" i="51"/>
  <c r="V58" i="51"/>
  <c r="AA57" i="51"/>
  <c r="V57" i="51"/>
  <c r="AA56" i="51"/>
  <c r="V56" i="51"/>
  <c r="AA55" i="51"/>
  <c r="V55" i="51"/>
  <c r="AA54" i="51"/>
  <c r="V54" i="51"/>
  <c r="AA53" i="51"/>
  <c r="W53" i="51"/>
  <c r="V53" i="51"/>
  <c r="AA52" i="51"/>
  <c r="W52" i="51"/>
  <c r="V52" i="51"/>
  <c r="AA51" i="51"/>
  <c r="W51" i="51"/>
  <c r="V51" i="51"/>
  <c r="AA50" i="51"/>
  <c r="V50" i="51"/>
  <c r="AA49" i="51"/>
  <c r="W49" i="51"/>
  <c r="V49" i="51"/>
  <c r="AA48" i="51"/>
  <c r="V48" i="51"/>
  <c r="AA47" i="51"/>
  <c r="V47" i="51"/>
  <c r="AA46" i="51"/>
  <c r="W46" i="51"/>
  <c r="V46" i="51"/>
  <c r="AA45" i="51"/>
  <c r="V45" i="51"/>
  <c r="AA44" i="51"/>
  <c r="V44" i="51"/>
  <c r="AA43" i="51"/>
  <c r="W43" i="51"/>
  <c r="V43" i="51"/>
  <c r="AA42" i="51"/>
  <c r="W42" i="51"/>
  <c r="V42" i="51"/>
  <c r="AA41" i="51"/>
  <c r="V41" i="51"/>
  <c r="AA40" i="51"/>
  <c r="W40" i="51"/>
  <c r="V40" i="51"/>
  <c r="AA39" i="51"/>
  <c r="V39" i="51"/>
  <c r="AA38" i="51"/>
  <c r="V38" i="51"/>
  <c r="AA37" i="51"/>
  <c r="V37" i="51"/>
  <c r="AA36" i="51"/>
  <c r="W36" i="51"/>
  <c r="V36" i="51"/>
  <c r="AA6" i="51"/>
  <c r="AA7" i="51"/>
  <c r="AA8" i="51"/>
  <c r="AA9" i="51"/>
  <c r="AA10" i="51"/>
  <c r="AA11" i="51"/>
  <c r="AA12" i="51"/>
  <c r="AA13" i="51"/>
  <c r="AA14" i="51"/>
  <c r="AA15" i="51"/>
  <c r="AA16" i="51"/>
  <c r="AA17" i="51"/>
  <c r="AA18" i="51"/>
  <c r="AA19" i="51"/>
  <c r="AA20" i="51"/>
  <c r="AA21" i="51"/>
  <c r="AA22" i="51"/>
  <c r="AA23" i="51"/>
  <c r="AA24" i="51"/>
  <c r="AA25" i="51"/>
  <c r="AA26" i="51"/>
  <c r="AA27" i="51"/>
  <c r="AA28" i="51"/>
  <c r="AA29" i="51"/>
  <c r="AA30" i="51"/>
  <c r="AA31" i="51"/>
  <c r="AA32" i="51"/>
  <c r="AA33" i="51"/>
  <c r="AA34" i="51"/>
  <c r="AA35" i="51"/>
  <c r="AA2" i="51"/>
  <c r="AF35" i="51"/>
  <c r="AG35" i="51"/>
  <c r="AE35" i="51"/>
  <c r="V35" i="51"/>
  <c r="AF34" i="51"/>
  <c r="AG34" i="51"/>
  <c r="AE34" i="51"/>
  <c r="V34" i="51"/>
  <c r="AF33" i="51"/>
  <c r="AG33" i="51"/>
  <c r="V26" i="51"/>
  <c r="AE33" i="51"/>
  <c r="V33" i="51"/>
  <c r="AF32" i="51"/>
  <c r="AG32" i="51"/>
  <c r="AE32" i="51"/>
  <c r="V32" i="51"/>
  <c r="AF31" i="51"/>
  <c r="AG31" i="51"/>
  <c r="AE31" i="51"/>
  <c r="V31" i="51"/>
  <c r="AF30" i="51"/>
  <c r="AG30" i="51"/>
  <c r="AE30" i="51"/>
  <c r="V30" i="51"/>
  <c r="AF29" i="51"/>
  <c r="AG29" i="51"/>
  <c r="V19" i="51"/>
  <c r="AE29" i="51"/>
  <c r="V29" i="51"/>
  <c r="AF28" i="51"/>
  <c r="AG28" i="51"/>
  <c r="AE28" i="51"/>
  <c r="V28" i="51"/>
  <c r="AF27" i="51"/>
  <c r="V11" i="51"/>
  <c r="AG27" i="51"/>
  <c r="AE27" i="51"/>
  <c r="W27" i="51"/>
  <c r="V27" i="51"/>
  <c r="AF26" i="51"/>
  <c r="AG26" i="51"/>
  <c r="AE26" i="51"/>
  <c r="AF25" i="51"/>
  <c r="V13" i="51"/>
  <c r="AG25" i="51"/>
  <c r="AE25" i="51"/>
  <c r="V25" i="51"/>
  <c r="AF24" i="51"/>
  <c r="AG24" i="51"/>
  <c r="AE24" i="51"/>
  <c r="V24" i="51"/>
  <c r="AF23" i="51"/>
  <c r="AG23" i="51"/>
  <c r="V10" i="51"/>
  <c r="AE23" i="51"/>
  <c r="V23" i="51"/>
  <c r="AF22" i="51"/>
  <c r="AG22" i="51"/>
  <c r="AE22" i="51"/>
  <c r="W22" i="51"/>
  <c r="V22" i="51"/>
  <c r="AF21" i="51"/>
  <c r="AG21" i="51"/>
  <c r="AE21" i="51"/>
  <c r="W21" i="51"/>
  <c r="V21" i="51"/>
  <c r="AF20" i="51"/>
  <c r="AG20" i="51"/>
  <c r="AE20" i="51"/>
  <c r="V20" i="51"/>
  <c r="AF19" i="51"/>
  <c r="AG19" i="51"/>
  <c r="AE19" i="51"/>
  <c r="AF18" i="51"/>
  <c r="AG18" i="51"/>
  <c r="AE18" i="51"/>
  <c r="W18" i="51"/>
  <c r="V18" i="51"/>
  <c r="AF17" i="51"/>
  <c r="AG17" i="51"/>
  <c r="AE17" i="51"/>
  <c r="V17" i="51"/>
  <c r="AF16" i="51"/>
  <c r="AG16" i="51"/>
  <c r="AE16" i="51"/>
  <c r="W16" i="51"/>
  <c r="V16" i="51"/>
  <c r="AF15" i="51"/>
  <c r="AG15" i="51"/>
  <c r="AE15" i="51"/>
  <c r="V15" i="51"/>
  <c r="AF14" i="51"/>
  <c r="AG14" i="51"/>
  <c r="AE14" i="51"/>
  <c r="W14" i="51"/>
  <c r="V14" i="51"/>
  <c r="AF13" i="51"/>
  <c r="AG13" i="51"/>
  <c r="AE13" i="51"/>
  <c r="AF12" i="51"/>
  <c r="AG12" i="51"/>
  <c r="AE12" i="51"/>
  <c r="W12" i="51"/>
  <c r="V12" i="51"/>
  <c r="AF11" i="51"/>
  <c r="AG11" i="51"/>
  <c r="AE11" i="51"/>
  <c r="AF10" i="51"/>
  <c r="AG10" i="51"/>
  <c r="AE10" i="51"/>
  <c r="AF9" i="51"/>
  <c r="AG9" i="51"/>
  <c r="AE9" i="51"/>
  <c r="V9" i="51"/>
  <c r="AF8" i="51"/>
  <c r="AG8" i="51"/>
  <c r="AE8" i="51"/>
  <c r="V8" i="51"/>
  <c r="AF7" i="51"/>
  <c r="AG7" i="51"/>
  <c r="AE7" i="51"/>
  <c r="W7" i="51"/>
  <c r="V7" i="51"/>
  <c r="AF6" i="51"/>
  <c r="AG6" i="51"/>
  <c r="AE6" i="51"/>
  <c r="V6" i="51"/>
  <c r="T3" i="51"/>
  <c r="S3" i="51"/>
  <c r="R3" i="51"/>
  <c r="Q3" i="51"/>
  <c r="P3" i="51"/>
  <c r="O3" i="51"/>
  <c r="N3" i="51"/>
  <c r="M3" i="51"/>
  <c r="L3" i="51"/>
  <c r="K3" i="51"/>
  <c r="J3" i="51"/>
  <c r="I3" i="51"/>
  <c r="H3" i="51"/>
  <c r="G3" i="51"/>
  <c r="F3" i="51"/>
  <c r="E3" i="51"/>
  <c r="L54" i="1"/>
  <c r="F3" i="48"/>
  <c r="G3" i="48"/>
  <c r="H3" i="48"/>
  <c r="I3" i="48"/>
  <c r="J3" i="48"/>
  <c r="K3" i="48"/>
  <c r="L3" i="48"/>
  <c r="M3" i="48"/>
  <c r="N3" i="48"/>
  <c r="O3" i="48"/>
  <c r="P3" i="48"/>
  <c r="Q3" i="48"/>
  <c r="R3" i="48"/>
  <c r="S3" i="48"/>
  <c r="T3" i="48"/>
  <c r="E3" i="48"/>
  <c r="X7" i="48"/>
  <c r="Y7" i="48"/>
  <c r="W7" i="48"/>
  <c r="Z7" i="48"/>
  <c r="X8" i="48"/>
  <c r="Y8" i="48"/>
  <c r="W8" i="48"/>
  <c r="Z8" i="48"/>
  <c r="X9" i="48"/>
  <c r="Y9" i="48"/>
  <c r="Z9" i="48"/>
  <c r="X10" i="48"/>
  <c r="Y10" i="48"/>
  <c r="W10" i="48"/>
  <c r="Z10" i="48"/>
  <c r="X11" i="48"/>
  <c r="Y11" i="48"/>
  <c r="Z11" i="48"/>
  <c r="X12" i="48"/>
  <c r="Y12" i="48"/>
  <c r="W12" i="48"/>
  <c r="Z12" i="48"/>
  <c r="X13" i="48"/>
  <c r="Y13" i="48"/>
  <c r="W13" i="48"/>
  <c r="Z13" i="48"/>
  <c r="X14" i="48"/>
  <c r="Y14" i="48"/>
  <c r="W14" i="48"/>
  <c r="Z14" i="48"/>
  <c r="X15" i="48"/>
  <c r="Y15" i="48"/>
  <c r="W15" i="48"/>
  <c r="Z15" i="48"/>
  <c r="X16" i="48"/>
  <c r="Y16" i="48"/>
  <c r="W16" i="48"/>
  <c r="Z16" i="48"/>
  <c r="X17" i="48"/>
  <c r="Y17" i="48"/>
  <c r="Z17" i="48"/>
  <c r="X18" i="48"/>
  <c r="Y18" i="48"/>
  <c r="W18" i="48"/>
  <c r="Z18" i="48"/>
  <c r="X19" i="48"/>
  <c r="Y19" i="48"/>
  <c r="Z19" i="48"/>
  <c r="X20" i="48"/>
  <c r="Y20" i="48"/>
  <c r="Z20" i="48"/>
  <c r="X21" i="48"/>
  <c r="Y21" i="48"/>
  <c r="W21" i="48"/>
  <c r="Z21" i="48"/>
  <c r="X22" i="48"/>
  <c r="Y22" i="48"/>
  <c r="W22" i="48"/>
  <c r="Z22" i="48"/>
  <c r="X23" i="48"/>
  <c r="Y23" i="48"/>
  <c r="W23" i="48"/>
  <c r="Z23" i="48"/>
  <c r="X24" i="48"/>
  <c r="Y24" i="48"/>
  <c r="Z24" i="48"/>
  <c r="X25" i="48"/>
  <c r="Y25" i="48"/>
  <c r="W25" i="48"/>
  <c r="Z25" i="48"/>
  <c r="X26" i="48"/>
  <c r="Y26" i="48"/>
  <c r="Z26" i="48"/>
  <c r="X27" i="48"/>
  <c r="Y27" i="48"/>
  <c r="W27" i="48"/>
  <c r="Z27" i="48"/>
  <c r="X28" i="48"/>
  <c r="Y28" i="48"/>
  <c r="W28" i="48"/>
  <c r="Z28" i="48"/>
  <c r="X29" i="48"/>
  <c r="Y29" i="48"/>
  <c r="W29" i="48"/>
  <c r="Z29" i="48"/>
  <c r="X30" i="48"/>
  <c r="Y30" i="48"/>
  <c r="Z30" i="48"/>
  <c r="X31" i="48"/>
  <c r="Y31" i="48"/>
  <c r="W31" i="48"/>
  <c r="Z31" i="48"/>
  <c r="X32" i="48"/>
  <c r="Y32" i="48"/>
  <c r="W32" i="48"/>
  <c r="Z32" i="48"/>
  <c r="X33" i="48"/>
  <c r="Y33" i="48"/>
  <c r="W33" i="48"/>
  <c r="Z33" i="48"/>
  <c r="X34" i="48"/>
  <c r="Y34" i="48"/>
  <c r="W34" i="48"/>
  <c r="Z34" i="48"/>
  <c r="X35" i="48"/>
  <c r="Y35" i="48"/>
  <c r="W35" i="48"/>
  <c r="Z35" i="48"/>
  <c r="X36" i="48"/>
  <c r="Y36" i="48"/>
  <c r="W36" i="48"/>
  <c r="Z36" i="48"/>
  <c r="X37" i="48"/>
  <c r="Y37" i="48"/>
  <c r="W37" i="48"/>
  <c r="Z37" i="48"/>
  <c r="X38" i="48"/>
  <c r="Y38" i="48"/>
  <c r="W38" i="48"/>
  <c r="Z38" i="48"/>
  <c r="X39" i="48"/>
  <c r="Y39" i="48"/>
  <c r="W39" i="48"/>
  <c r="Z39" i="48"/>
  <c r="X40" i="48"/>
  <c r="Y40" i="48"/>
  <c r="W40" i="48"/>
  <c r="Z40" i="48"/>
  <c r="X41" i="48"/>
  <c r="Y41" i="48"/>
  <c r="W41" i="48"/>
  <c r="Z41" i="48"/>
  <c r="X42" i="48"/>
  <c r="Y42" i="48"/>
  <c r="W42" i="48"/>
  <c r="Z42" i="48"/>
  <c r="X43" i="48"/>
  <c r="Y43" i="48"/>
  <c r="W43" i="48"/>
  <c r="Z43" i="48"/>
  <c r="X44" i="48"/>
  <c r="Y44" i="48"/>
  <c r="W44" i="48"/>
  <c r="Z44" i="48"/>
  <c r="X45" i="48"/>
  <c r="Y45" i="48"/>
  <c r="W45" i="48"/>
  <c r="Z45" i="48"/>
  <c r="X46" i="48"/>
  <c r="Y46" i="48"/>
  <c r="W46" i="48"/>
  <c r="Z46" i="48"/>
  <c r="X47" i="48"/>
  <c r="Y47" i="48"/>
  <c r="W47" i="48"/>
  <c r="Z47" i="48"/>
  <c r="X48" i="48"/>
  <c r="Y48" i="48"/>
  <c r="W48" i="48"/>
  <c r="Z48" i="48"/>
  <c r="X49" i="48"/>
  <c r="Y49" i="48"/>
  <c r="W49" i="48"/>
  <c r="Z49" i="48"/>
  <c r="X50" i="48"/>
  <c r="Y50" i="48"/>
  <c r="W50" i="48"/>
  <c r="Z50" i="48"/>
  <c r="X51" i="48"/>
  <c r="Y51" i="48"/>
  <c r="W51" i="48"/>
  <c r="Z51" i="48"/>
  <c r="X52" i="48"/>
  <c r="Y52" i="48"/>
  <c r="W52" i="48"/>
  <c r="Z52" i="48"/>
  <c r="X53" i="48"/>
  <c r="Y53" i="48"/>
  <c r="Z53" i="48"/>
  <c r="X54" i="48"/>
  <c r="Y54" i="48"/>
  <c r="W54" i="48"/>
  <c r="Z54" i="48"/>
  <c r="X55" i="48"/>
  <c r="Y55" i="48"/>
  <c r="W55" i="48"/>
  <c r="Z55" i="48"/>
  <c r="X56" i="48"/>
  <c r="Y56" i="48"/>
  <c r="W56" i="48"/>
  <c r="Z56" i="48"/>
  <c r="X57" i="48"/>
  <c r="Y57" i="48"/>
  <c r="W57" i="48"/>
  <c r="Z57" i="48"/>
  <c r="X58" i="48"/>
  <c r="Y58" i="48"/>
  <c r="W58" i="48"/>
  <c r="Z58" i="48"/>
  <c r="X59" i="48"/>
  <c r="Y59" i="48"/>
  <c r="W59" i="48"/>
  <c r="Z59" i="48"/>
  <c r="X60" i="48"/>
  <c r="Y60" i="48"/>
  <c r="Z60" i="48"/>
  <c r="X61" i="48"/>
  <c r="Y61" i="48"/>
  <c r="W61" i="48"/>
  <c r="Z61" i="48"/>
  <c r="X62" i="48"/>
  <c r="Y62" i="48"/>
  <c r="Z62" i="48"/>
  <c r="X63" i="48"/>
  <c r="Y63" i="48"/>
  <c r="W63" i="48"/>
  <c r="Z63" i="48"/>
  <c r="X64" i="48"/>
  <c r="Y64" i="48"/>
  <c r="W64" i="48"/>
  <c r="Z64" i="48"/>
  <c r="X65" i="48"/>
  <c r="Y65" i="48"/>
  <c r="W65" i="48"/>
  <c r="Z65" i="48"/>
  <c r="X66" i="48"/>
  <c r="Y66" i="48"/>
  <c r="W66" i="48"/>
  <c r="Z66" i="48"/>
  <c r="X67" i="48"/>
  <c r="Y67" i="48"/>
  <c r="W67" i="48"/>
  <c r="Z67" i="48"/>
  <c r="X68" i="48"/>
  <c r="Y68" i="48"/>
  <c r="W68" i="48"/>
  <c r="Z68" i="48"/>
  <c r="X69" i="48"/>
  <c r="Y69" i="48"/>
  <c r="W69" i="48"/>
  <c r="Z69" i="48"/>
  <c r="X70" i="48"/>
  <c r="Y70" i="48"/>
  <c r="W70" i="48"/>
  <c r="Z70" i="48"/>
  <c r="X71" i="48"/>
  <c r="Y71" i="48"/>
  <c r="W71" i="48"/>
  <c r="Z71" i="48"/>
  <c r="X72" i="48"/>
  <c r="Y72" i="48"/>
  <c r="Z72" i="48"/>
  <c r="X73" i="48"/>
  <c r="Y73" i="48"/>
  <c r="W73" i="48"/>
  <c r="Z73" i="48"/>
  <c r="X74" i="48"/>
  <c r="Y74" i="48"/>
  <c r="Z74" i="48"/>
  <c r="X75" i="48"/>
  <c r="Y75" i="48"/>
  <c r="W75" i="48"/>
  <c r="Z75" i="48"/>
  <c r="X76" i="48"/>
  <c r="Y76" i="48"/>
  <c r="W76" i="48"/>
  <c r="Z76" i="48"/>
  <c r="X77" i="48"/>
  <c r="Y77" i="48"/>
  <c r="Z77" i="48"/>
  <c r="X78" i="48"/>
  <c r="Y78" i="48"/>
  <c r="W78" i="48"/>
  <c r="Z78" i="48"/>
  <c r="X79" i="48"/>
  <c r="Y79" i="48"/>
  <c r="W79" i="48"/>
  <c r="Z79" i="48"/>
  <c r="X80" i="48"/>
  <c r="Y80" i="48"/>
  <c r="W80" i="48"/>
  <c r="Z80" i="48"/>
  <c r="X81" i="48"/>
  <c r="Y81" i="48"/>
  <c r="W81" i="48"/>
  <c r="Z81" i="48"/>
  <c r="X82" i="48"/>
  <c r="Y82" i="48"/>
  <c r="W82" i="48"/>
  <c r="Z82" i="48"/>
  <c r="X83" i="48"/>
  <c r="Y83" i="48"/>
  <c r="W83" i="48"/>
  <c r="Z83" i="48"/>
  <c r="X84" i="48"/>
  <c r="Y84" i="48"/>
  <c r="W84" i="48"/>
  <c r="Z84" i="48"/>
  <c r="X85" i="48"/>
  <c r="Y85" i="48"/>
  <c r="W85" i="48"/>
  <c r="Z85" i="48"/>
  <c r="X86" i="48"/>
  <c r="Y86" i="48"/>
  <c r="W86" i="48"/>
  <c r="Z86" i="48"/>
  <c r="X87" i="48"/>
  <c r="Y87" i="48"/>
  <c r="W87" i="48"/>
  <c r="Z87" i="48"/>
  <c r="X88" i="48"/>
  <c r="Y88" i="48"/>
  <c r="W88" i="48"/>
  <c r="Z88" i="48"/>
  <c r="X89" i="48"/>
  <c r="Y89" i="48"/>
  <c r="W89" i="48"/>
  <c r="Z89" i="48"/>
  <c r="X90" i="48"/>
  <c r="Y90" i="48"/>
  <c r="W90" i="48"/>
  <c r="Z90" i="48"/>
  <c r="X91" i="48"/>
  <c r="Y91" i="48"/>
  <c r="W91" i="48"/>
  <c r="Z91" i="48"/>
  <c r="X92" i="48"/>
  <c r="Y92" i="48"/>
  <c r="W92" i="48"/>
  <c r="Z92" i="48"/>
  <c r="X93" i="48"/>
  <c r="Y93" i="48"/>
  <c r="Z93" i="48"/>
  <c r="X94" i="48"/>
  <c r="Y94" i="48"/>
  <c r="Z94" i="48"/>
  <c r="X95" i="48"/>
  <c r="Y95" i="48"/>
  <c r="W95" i="48"/>
  <c r="Z95" i="48"/>
  <c r="X96" i="48"/>
  <c r="Y96" i="48"/>
  <c r="W96" i="48"/>
  <c r="Z96" i="48"/>
  <c r="X97" i="48"/>
  <c r="Y97" i="48"/>
  <c r="W97" i="48"/>
  <c r="Z97" i="48"/>
  <c r="X98" i="48"/>
  <c r="Y98" i="48"/>
  <c r="W98" i="48"/>
  <c r="Z98" i="48"/>
  <c r="X99" i="48"/>
  <c r="Y99" i="48"/>
  <c r="W99" i="48"/>
  <c r="Z99" i="48"/>
  <c r="X100" i="48"/>
  <c r="Y100" i="48"/>
  <c r="W100" i="48"/>
  <c r="Z100" i="48"/>
  <c r="X101" i="48"/>
  <c r="Y101" i="48"/>
  <c r="W101" i="48"/>
  <c r="Z101" i="48"/>
  <c r="X102" i="48"/>
  <c r="Y102" i="48"/>
  <c r="W102" i="48"/>
  <c r="Z102" i="48"/>
  <c r="X103" i="48"/>
  <c r="Y103" i="48"/>
  <c r="W103" i="48"/>
  <c r="Z103" i="48"/>
  <c r="X104" i="48"/>
  <c r="Y104" i="48"/>
  <c r="Z104" i="48"/>
  <c r="X105" i="48"/>
  <c r="Y105" i="48"/>
  <c r="W105" i="48"/>
  <c r="Z105" i="48"/>
  <c r="X106" i="48"/>
  <c r="Y106" i="48"/>
  <c r="W106" i="48"/>
  <c r="Z106" i="48"/>
  <c r="X107" i="48"/>
  <c r="Y107" i="48"/>
  <c r="W107" i="48"/>
  <c r="Z107" i="48"/>
  <c r="X108" i="48"/>
  <c r="Y108" i="48"/>
  <c r="Z108" i="48"/>
  <c r="X109" i="48"/>
  <c r="Y109" i="48"/>
  <c r="W109" i="48"/>
  <c r="Z109" i="48"/>
  <c r="X110" i="48"/>
  <c r="Y110" i="48"/>
  <c r="W110" i="48"/>
  <c r="Z110" i="48"/>
  <c r="X111" i="48"/>
  <c r="Y111" i="48"/>
  <c r="W111" i="48"/>
  <c r="Z111" i="48"/>
  <c r="X112" i="48"/>
  <c r="Y112" i="48"/>
  <c r="W112" i="48"/>
  <c r="Z112" i="48"/>
  <c r="X113" i="48"/>
  <c r="Y113" i="48"/>
  <c r="Z113" i="48"/>
  <c r="X114" i="48"/>
  <c r="Y114" i="48"/>
  <c r="W114" i="48"/>
  <c r="Z114" i="48"/>
  <c r="X115" i="48"/>
  <c r="Y115" i="48"/>
  <c r="W115" i="48"/>
  <c r="Z115" i="48"/>
  <c r="X116" i="48"/>
  <c r="Y116" i="48"/>
  <c r="W116" i="48"/>
  <c r="Z116" i="48"/>
  <c r="X117" i="48"/>
  <c r="Y117" i="48"/>
  <c r="W117" i="48"/>
  <c r="Z117" i="48"/>
  <c r="X118" i="48"/>
  <c r="Y118" i="48"/>
  <c r="W118" i="48"/>
  <c r="Z118" i="48"/>
  <c r="X119" i="48"/>
  <c r="Y119" i="48"/>
  <c r="Z119" i="48"/>
  <c r="X120" i="48"/>
  <c r="Y120" i="48"/>
  <c r="W120" i="48"/>
  <c r="Z120" i="48"/>
  <c r="X121" i="48"/>
  <c r="Y121" i="48"/>
  <c r="W121" i="48"/>
  <c r="Z121" i="48"/>
  <c r="X122" i="48"/>
  <c r="Y122" i="48"/>
  <c r="Z122" i="48"/>
  <c r="X123" i="48"/>
  <c r="Y123" i="48"/>
  <c r="W123" i="48"/>
  <c r="Z123" i="48"/>
  <c r="X124" i="48"/>
  <c r="Y124" i="48"/>
  <c r="W124" i="48"/>
  <c r="Z124" i="48"/>
  <c r="X125" i="48"/>
  <c r="Y125" i="48"/>
  <c r="Z125" i="48"/>
  <c r="X126" i="48"/>
  <c r="Y126" i="48"/>
  <c r="W126" i="48"/>
  <c r="Z126" i="48"/>
  <c r="X127" i="48"/>
  <c r="Y127" i="48"/>
  <c r="Z127" i="48"/>
  <c r="X128" i="48"/>
  <c r="Y128" i="48"/>
  <c r="Z128" i="48"/>
  <c r="X129" i="48"/>
  <c r="Y129" i="48"/>
  <c r="W129" i="48"/>
  <c r="Z129" i="48"/>
  <c r="X130" i="48"/>
  <c r="Y130" i="48"/>
  <c r="W130" i="48"/>
  <c r="Z130" i="48"/>
  <c r="X131" i="48"/>
  <c r="Y131" i="48"/>
  <c r="W131" i="48"/>
  <c r="Z131" i="48"/>
  <c r="X132" i="48"/>
  <c r="Y132" i="48"/>
  <c r="W132" i="48"/>
  <c r="Z132" i="48"/>
  <c r="X133" i="48"/>
  <c r="Y133" i="48"/>
  <c r="W133" i="48"/>
  <c r="Z133" i="48"/>
  <c r="X134" i="48"/>
  <c r="Y134" i="48"/>
  <c r="W134" i="48"/>
  <c r="Z134" i="48"/>
  <c r="X135" i="48"/>
  <c r="Y135" i="48"/>
  <c r="W135" i="48"/>
  <c r="Z135" i="48"/>
  <c r="X136" i="48"/>
  <c r="Y136" i="48"/>
  <c r="W136" i="48"/>
  <c r="Z136" i="48"/>
  <c r="X137" i="48"/>
  <c r="Y137" i="48"/>
  <c r="Z137" i="48"/>
  <c r="X138" i="48"/>
  <c r="Y138" i="48"/>
  <c r="W138" i="48"/>
  <c r="Z138" i="48"/>
  <c r="X139" i="48"/>
  <c r="Y139" i="48"/>
  <c r="Z139" i="48"/>
  <c r="X140" i="48"/>
  <c r="Y140" i="48"/>
  <c r="W140" i="48"/>
  <c r="Z140" i="48"/>
  <c r="X141" i="48"/>
  <c r="Y141" i="48"/>
  <c r="W141" i="48"/>
  <c r="Z141" i="48"/>
  <c r="X142" i="48"/>
  <c r="Y142" i="48"/>
  <c r="W142" i="48"/>
  <c r="Z142" i="48"/>
  <c r="X143" i="48"/>
  <c r="Y143" i="48"/>
  <c r="W143" i="48"/>
  <c r="Z143" i="48"/>
  <c r="X144" i="48"/>
  <c r="Y144" i="48"/>
  <c r="W144" i="48"/>
  <c r="Z144" i="48"/>
  <c r="X145" i="48"/>
  <c r="Y145" i="48"/>
  <c r="W145" i="48"/>
  <c r="Z145" i="48"/>
  <c r="X146" i="48"/>
  <c r="Y146" i="48"/>
  <c r="W146" i="48"/>
  <c r="Z146" i="48"/>
  <c r="X147" i="48"/>
  <c r="Y147" i="48"/>
  <c r="W147" i="48"/>
  <c r="Z147" i="48"/>
  <c r="X148" i="48"/>
  <c r="Y148" i="48"/>
  <c r="W148" i="48"/>
  <c r="Z148" i="48"/>
  <c r="X149" i="48"/>
  <c r="Y149" i="48"/>
  <c r="Z149" i="48"/>
  <c r="X150" i="48"/>
  <c r="Y150" i="48"/>
  <c r="W150" i="48"/>
  <c r="Z150" i="48"/>
  <c r="X151" i="48"/>
  <c r="Y151" i="48"/>
  <c r="Z151" i="48"/>
  <c r="X152" i="48"/>
  <c r="Y152" i="48"/>
  <c r="W152" i="48"/>
  <c r="Z152" i="48"/>
  <c r="X153" i="48"/>
  <c r="Y153" i="48"/>
  <c r="Z153" i="48"/>
  <c r="X154" i="48"/>
  <c r="Y154" i="48"/>
  <c r="W154" i="48"/>
  <c r="Z154" i="48"/>
  <c r="X155" i="48"/>
  <c r="Y155" i="48"/>
  <c r="W155" i="48"/>
  <c r="Z155" i="48"/>
  <c r="X156" i="48"/>
  <c r="Y156" i="48"/>
  <c r="W156" i="48"/>
  <c r="Z156" i="48"/>
  <c r="X157" i="48"/>
  <c r="Y157" i="48"/>
  <c r="W157" i="48"/>
  <c r="Z157" i="48"/>
  <c r="X158" i="48"/>
  <c r="Y158" i="48"/>
  <c r="Z158" i="48"/>
  <c r="X159" i="48"/>
  <c r="Y159" i="48"/>
  <c r="W159" i="48"/>
  <c r="Z159" i="48"/>
  <c r="X160" i="48"/>
  <c r="Y160" i="48"/>
  <c r="Z160" i="48"/>
  <c r="X161" i="48"/>
  <c r="Y161" i="48"/>
  <c r="W161" i="48"/>
  <c r="Z161" i="48"/>
  <c r="X162" i="48"/>
  <c r="Y162" i="48"/>
  <c r="W162" i="48"/>
  <c r="Z162" i="48"/>
  <c r="X163" i="48"/>
  <c r="Y163" i="48"/>
  <c r="Z163" i="48"/>
  <c r="X164" i="48"/>
  <c r="Y164" i="48"/>
  <c r="Z164" i="48"/>
  <c r="X165" i="48"/>
  <c r="Y165" i="48"/>
  <c r="Z165" i="48"/>
  <c r="X166" i="48"/>
  <c r="Y166" i="48"/>
  <c r="W166" i="48"/>
  <c r="Z166" i="48"/>
  <c r="X167" i="48"/>
  <c r="Y167" i="48"/>
  <c r="Z167" i="48"/>
  <c r="X168" i="48"/>
  <c r="Y168" i="48"/>
  <c r="W168" i="48"/>
  <c r="Z168" i="48"/>
  <c r="X169" i="48"/>
  <c r="Y169" i="48"/>
  <c r="W169" i="48"/>
  <c r="Z169" i="48"/>
  <c r="X170" i="48"/>
  <c r="Y170" i="48"/>
  <c r="W170" i="48"/>
  <c r="Z170" i="48"/>
  <c r="X171" i="48"/>
  <c r="Y171" i="48"/>
  <c r="W171" i="48"/>
  <c r="Z171" i="48"/>
  <c r="X172" i="48"/>
  <c r="Y172" i="48"/>
  <c r="W172" i="48"/>
  <c r="Z172" i="48"/>
  <c r="X173" i="48"/>
  <c r="Y173" i="48"/>
  <c r="W173" i="48"/>
  <c r="Z173" i="48"/>
  <c r="X174" i="48"/>
  <c r="Y174" i="48"/>
  <c r="W174" i="48"/>
  <c r="Z174" i="48"/>
  <c r="X175" i="48"/>
  <c r="Y175" i="48"/>
  <c r="W175" i="48"/>
  <c r="Z175" i="48"/>
  <c r="X176" i="48"/>
  <c r="Y176" i="48"/>
  <c r="W176" i="48"/>
  <c r="Z176" i="48"/>
  <c r="X177" i="48"/>
  <c r="Y177" i="48"/>
  <c r="Z177" i="48"/>
  <c r="X178" i="48"/>
  <c r="Y178" i="48"/>
  <c r="W178" i="48"/>
  <c r="Z178" i="48"/>
  <c r="X179" i="48"/>
  <c r="Y179" i="48"/>
  <c r="W179" i="48"/>
  <c r="Z179" i="48"/>
  <c r="X180" i="48"/>
  <c r="Y180" i="48"/>
  <c r="W180" i="48"/>
  <c r="Z180" i="48"/>
  <c r="X181" i="48"/>
  <c r="Y181" i="48"/>
  <c r="W181" i="48"/>
  <c r="Z181" i="48"/>
  <c r="X182" i="48"/>
  <c r="Y182" i="48"/>
  <c r="W182" i="48"/>
  <c r="Z182" i="48"/>
  <c r="X183" i="48"/>
  <c r="Y183" i="48"/>
  <c r="Z183" i="48"/>
  <c r="X184" i="48"/>
  <c r="Y184" i="48"/>
  <c r="Z184" i="48"/>
  <c r="X185" i="48"/>
  <c r="Y185" i="48"/>
  <c r="W185" i="48"/>
  <c r="Z185" i="48"/>
  <c r="X186" i="48"/>
  <c r="Y186" i="48"/>
  <c r="W186" i="48"/>
  <c r="Z186" i="48"/>
  <c r="X187" i="48"/>
  <c r="Y187" i="48"/>
  <c r="W187" i="48"/>
  <c r="Z187" i="48"/>
  <c r="X188" i="48"/>
  <c r="Y188" i="48"/>
  <c r="W188" i="48"/>
  <c r="Z188" i="48"/>
  <c r="X189" i="48"/>
  <c r="Y189" i="48"/>
  <c r="W189" i="48"/>
  <c r="Z189" i="48"/>
  <c r="X190" i="48"/>
  <c r="Y190" i="48"/>
  <c r="W190" i="48"/>
  <c r="Z190" i="48"/>
  <c r="X191" i="48"/>
  <c r="Y191" i="48"/>
  <c r="W191" i="48"/>
  <c r="Z191" i="48"/>
  <c r="X192" i="48"/>
  <c r="Y192" i="48"/>
  <c r="W192" i="48"/>
  <c r="Z192" i="48"/>
  <c r="X193" i="48"/>
  <c r="Y193" i="48"/>
  <c r="W193" i="48"/>
  <c r="Z193" i="48"/>
  <c r="X194" i="48"/>
  <c r="Y194" i="48"/>
  <c r="W194" i="48"/>
  <c r="Z194" i="48"/>
  <c r="X195" i="48"/>
  <c r="Y195" i="48"/>
  <c r="W195" i="48"/>
  <c r="Z195" i="48"/>
  <c r="X196" i="48"/>
  <c r="Y196" i="48"/>
  <c r="W196" i="48"/>
  <c r="Z196" i="48"/>
  <c r="X197" i="48"/>
  <c r="Y197" i="48"/>
  <c r="W197" i="48"/>
  <c r="Z197" i="48"/>
  <c r="X6" i="48"/>
  <c r="Y6" i="48"/>
  <c r="Z6" i="48"/>
  <c r="W6" i="48"/>
  <c r="W9" i="48"/>
  <c r="W11" i="48"/>
  <c r="W17" i="48"/>
  <c r="W19" i="48"/>
  <c r="W20" i="48"/>
  <c r="W24" i="48"/>
  <c r="W26" i="48"/>
  <c r="W30" i="48"/>
  <c r="W62" i="48"/>
  <c r="W72" i="48"/>
  <c r="W77" i="48"/>
  <c r="W104" i="48"/>
  <c r="W108" i="48"/>
  <c r="W113" i="48"/>
  <c r="W119" i="48"/>
  <c r="W122" i="48"/>
  <c r="W125" i="48"/>
  <c r="W128" i="48"/>
  <c r="W153" i="48"/>
  <c r="W158" i="48"/>
  <c r="W160" i="48"/>
  <c r="W163" i="48"/>
  <c r="W164" i="48"/>
  <c r="W165" i="48"/>
  <c r="W167" i="48"/>
  <c r="AA197" i="48"/>
  <c r="V197" i="48"/>
  <c r="AA196" i="48"/>
  <c r="V196" i="48"/>
  <c r="AA195" i="48"/>
  <c r="V195" i="48"/>
  <c r="AA194" i="48"/>
  <c r="V194" i="48"/>
  <c r="AA193" i="48"/>
  <c r="V193" i="48"/>
  <c r="AA192" i="48"/>
  <c r="V192" i="48"/>
  <c r="AA191" i="48"/>
  <c r="V191" i="48"/>
  <c r="AA190" i="48"/>
  <c r="V190" i="48"/>
  <c r="AA189" i="48"/>
  <c r="V189" i="48"/>
  <c r="AA188" i="48"/>
  <c r="V188" i="48"/>
  <c r="AA187" i="48"/>
  <c r="V187" i="48"/>
  <c r="AA186" i="48"/>
  <c r="V186" i="48"/>
  <c r="AA185" i="48"/>
  <c r="V185" i="48"/>
  <c r="AA184" i="48"/>
  <c r="W184" i="48"/>
  <c r="V184" i="48"/>
  <c r="AA183" i="48"/>
  <c r="W183" i="48"/>
  <c r="V183" i="48"/>
  <c r="AA182" i="48"/>
  <c r="V182" i="48"/>
  <c r="AA181" i="48"/>
  <c r="V181" i="48"/>
  <c r="AA180" i="48"/>
  <c r="V180" i="48"/>
  <c r="AA179" i="48"/>
  <c r="V179" i="48"/>
  <c r="AA178" i="48"/>
  <c r="V178" i="48"/>
  <c r="AA177" i="48"/>
  <c r="W177" i="48"/>
  <c r="V177" i="48"/>
  <c r="AA176" i="48"/>
  <c r="V176" i="48"/>
  <c r="AA175" i="48"/>
  <c r="V175" i="48"/>
  <c r="AA174" i="48"/>
  <c r="V174" i="48"/>
  <c r="AA173" i="48"/>
  <c r="V173" i="48"/>
  <c r="AA172" i="48"/>
  <c r="V172" i="48"/>
  <c r="AA171" i="48"/>
  <c r="V171" i="48"/>
  <c r="AA170" i="48"/>
  <c r="V170" i="48"/>
  <c r="AA169" i="48"/>
  <c r="V169" i="48"/>
  <c r="AA168" i="48"/>
  <c r="V168" i="48"/>
  <c r="AA167" i="48"/>
  <c r="V167" i="48"/>
  <c r="AA166" i="48"/>
  <c r="V166" i="48"/>
  <c r="AA165" i="48"/>
  <c r="V165" i="48"/>
  <c r="AA164" i="48"/>
  <c r="V164" i="48"/>
  <c r="AA163" i="48"/>
  <c r="V163" i="48"/>
  <c r="AA162" i="48"/>
  <c r="V162" i="48"/>
  <c r="AA161" i="48"/>
  <c r="V161" i="48"/>
  <c r="AA160" i="48"/>
  <c r="V160" i="48"/>
  <c r="AA159" i="48"/>
  <c r="V159" i="48"/>
  <c r="AA158" i="48"/>
  <c r="V158" i="48"/>
  <c r="AA157" i="48"/>
  <c r="V157" i="48"/>
  <c r="AA156" i="48"/>
  <c r="V156" i="48"/>
  <c r="AA155" i="48"/>
  <c r="V155" i="48"/>
  <c r="AA154" i="48"/>
  <c r="V154" i="48"/>
  <c r="AA153" i="48"/>
  <c r="V153" i="48"/>
  <c r="AA152" i="48"/>
  <c r="V152" i="48"/>
  <c r="AA151" i="48"/>
  <c r="W151" i="48"/>
  <c r="V151" i="48"/>
  <c r="AA150" i="48"/>
  <c r="V150" i="48"/>
  <c r="AA149" i="48"/>
  <c r="W149" i="48"/>
  <c r="V149" i="48"/>
  <c r="AA148" i="48"/>
  <c r="V148" i="48"/>
  <c r="AA147" i="48"/>
  <c r="V147" i="48"/>
  <c r="AA146" i="48"/>
  <c r="V146" i="48"/>
  <c r="AA145" i="48"/>
  <c r="V145" i="48"/>
  <c r="AA144" i="48"/>
  <c r="V144" i="48"/>
  <c r="AA143" i="48"/>
  <c r="V143" i="48"/>
  <c r="AA142" i="48"/>
  <c r="V142" i="48"/>
  <c r="AA141" i="48"/>
  <c r="V141" i="48"/>
  <c r="AA140" i="48"/>
  <c r="V140" i="48"/>
  <c r="AA139" i="48"/>
  <c r="W139" i="48"/>
  <c r="V139" i="48"/>
  <c r="AA138" i="48"/>
  <c r="V138" i="48"/>
  <c r="AA137" i="48"/>
  <c r="W137" i="48"/>
  <c r="V137" i="48"/>
  <c r="AA136" i="48"/>
  <c r="V136" i="48"/>
  <c r="AA135" i="48"/>
  <c r="V135" i="48"/>
  <c r="AA134" i="48"/>
  <c r="V134" i="48"/>
  <c r="AA133" i="48"/>
  <c r="V133" i="48"/>
  <c r="AA132" i="48"/>
  <c r="V132" i="48"/>
  <c r="AA131" i="48"/>
  <c r="V131" i="48"/>
  <c r="AA130" i="48"/>
  <c r="V130" i="48"/>
  <c r="AA129" i="48"/>
  <c r="V129" i="48"/>
  <c r="AA128" i="48"/>
  <c r="V128" i="48"/>
  <c r="AA127" i="48"/>
  <c r="W127" i="48"/>
  <c r="V127" i="48"/>
  <c r="AA126" i="48"/>
  <c r="V126" i="48"/>
  <c r="AA125" i="48"/>
  <c r="V125" i="48"/>
  <c r="AA124" i="48"/>
  <c r="V124" i="48"/>
  <c r="AA123" i="48"/>
  <c r="V123" i="48"/>
  <c r="AA122" i="48"/>
  <c r="V122" i="48"/>
  <c r="AA121" i="48"/>
  <c r="V121" i="48"/>
  <c r="AA120" i="48"/>
  <c r="V120" i="48"/>
  <c r="AA119" i="48"/>
  <c r="V119" i="48"/>
  <c r="AA118" i="48"/>
  <c r="V118" i="48"/>
  <c r="AA117" i="48"/>
  <c r="V117" i="48"/>
  <c r="AA116" i="48"/>
  <c r="V116" i="48"/>
  <c r="AA115" i="48"/>
  <c r="V115" i="48"/>
  <c r="AA114" i="48"/>
  <c r="V114" i="48"/>
  <c r="AA113" i="48"/>
  <c r="V113" i="48"/>
  <c r="AA112" i="48"/>
  <c r="V112" i="48"/>
  <c r="AA111" i="48"/>
  <c r="V111" i="48"/>
  <c r="AA110" i="48"/>
  <c r="V110" i="48"/>
  <c r="AA109" i="48"/>
  <c r="V109" i="48"/>
  <c r="AA108" i="48"/>
  <c r="V108" i="48"/>
  <c r="AA107" i="48"/>
  <c r="V107" i="48"/>
  <c r="AA106" i="48"/>
  <c r="V106" i="48"/>
  <c r="AA105" i="48"/>
  <c r="V105" i="48"/>
  <c r="AA104" i="48"/>
  <c r="V104" i="48"/>
  <c r="AA103" i="48"/>
  <c r="V103" i="48"/>
  <c r="AA102" i="48"/>
  <c r="V102" i="48"/>
  <c r="AA101" i="48"/>
  <c r="V101" i="48"/>
  <c r="AA100" i="48"/>
  <c r="V100" i="48"/>
  <c r="AA99" i="48"/>
  <c r="V99" i="48"/>
  <c r="AA98" i="48"/>
  <c r="V98" i="48"/>
  <c r="AA97" i="48"/>
  <c r="V97" i="48"/>
  <c r="AA96" i="48"/>
  <c r="V96" i="48"/>
  <c r="AA95" i="48"/>
  <c r="V95" i="48"/>
  <c r="AA94" i="48"/>
  <c r="W94" i="48"/>
  <c r="V94" i="48"/>
  <c r="AA93" i="48"/>
  <c r="W93" i="48"/>
  <c r="V93" i="48"/>
  <c r="AA92" i="48"/>
  <c r="V92" i="48"/>
  <c r="AA91" i="48"/>
  <c r="V91" i="48"/>
  <c r="AA90" i="48"/>
  <c r="V90" i="48"/>
  <c r="AA89" i="48"/>
  <c r="V89" i="48"/>
  <c r="AA88" i="48"/>
  <c r="V88" i="48"/>
  <c r="AA87" i="48"/>
  <c r="V87" i="48"/>
  <c r="AA86" i="48"/>
  <c r="V86" i="48"/>
  <c r="AA85" i="48"/>
  <c r="V85" i="48"/>
  <c r="AA84" i="48"/>
  <c r="V84" i="48"/>
  <c r="AA83" i="48"/>
  <c r="V83" i="48"/>
  <c r="AA82" i="48"/>
  <c r="V82" i="48"/>
  <c r="AA81" i="48"/>
  <c r="V81" i="48"/>
  <c r="AA80" i="48"/>
  <c r="V80" i="48"/>
  <c r="AA79" i="48"/>
  <c r="V79" i="48"/>
  <c r="AA78" i="48"/>
  <c r="V78" i="48"/>
  <c r="AA77" i="48"/>
  <c r="V77" i="48"/>
  <c r="AA76" i="48"/>
  <c r="V76" i="48"/>
  <c r="AA75" i="48"/>
  <c r="V75" i="48"/>
  <c r="AA74" i="48"/>
  <c r="W74" i="48"/>
  <c r="V74" i="48"/>
  <c r="AA73" i="48"/>
  <c r="V73" i="48"/>
  <c r="AA72" i="48"/>
  <c r="V72" i="48"/>
  <c r="AA71" i="48"/>
  <c r="V71" i="48"/>
  <c r="AA70" i="48"/>
  <c r="V70" i="48"/>
  <c r="AA69" i="48"/>
  <c r="V69" i="48"/>
  <c r="AA68" i="48"/>
  <c r="V68" i="48"/>
  <c r="AA67" i="48"/>
  <c r="V67" i="48"/>
  <c r="AA66" i="48"/>
  <c r="V66" i="48"/>
  <c r="AA65" i="48"/>
  <c r="V65" i="48"/>
  <c r="AA64" i="48"/>
  <c r="V64" i="48"/>
  <c r="AA63" i="48"/>
  <c r="V63" i="48"/>
  <c r="AA62" i="48"/>
  <c r="V62" i="48"/>
  <c r="AA61" i="48"/>
  <c r="V61" i="48"/>
  <c r="AA60" i="48"/>
  <c r="W60" i="48"/>
  <c r="V60" i="48"/>
  <c r="AA59" i="48"/>
  <c r="V59" i="48"/>
  <c r="AA58" i="48"/>
  <c r="V58" i="48"/>
  <c r="AA57" i="48"/>
  <c r="V57" i="48"/>
  <c r="AA56" i="48"/>
  <c r="V56" i="48"/>
  <c r="AA55" i="48"/>
  <c r="V55" i="48"/>
  <c r="AA54" i="48"/>
  <c r="V54" i="48"/>
  <c r="AA53" i="48"/>
  <c r="W53" i="48"/>
  <c r="V53" i="48"/>
  <c r="AA52" i="48"/>
  <c r="V52" i="48"/>
  <c r="AA51" i="48"/>
  <c r="V51" i="48"/>
  <c r="AA50" i="48"/>
  <c r="V50" i="48"/>
  <c r="AA49" i="48"/>
  <c r="V49" i="48"/>
  <c r="AA48" i="48"/>
  <c r="V48" i="48"/>
  <c r="AA47" i="48"/>
  <c r="V47" i="48"/>
  <c r="AA46" i="48"/>
  <c r="V46" i="48"/>
  <c r="AA45" i="48"/>
  <c r="V45" i="48"/>
  <c r="AA44" i="48"/>
  <c r="V44" i="48"/>
  <c r="AA43" i="48"/>
  <c r="V43" i="48"/>
  <c r="AA42" i="48"/>
  <c r="V42" i="48"/>
  <c r="AA41" i="48"/>
  <c r="V41" i="48"/>
  <c r="AA40" i="48"/>
  <c r="V40" i="48"/>
  <c r="AA39" i="48"/>
  <c r="V39" i="48"/>
  <c r="AA38" i="48"/>
  <c r="V38" i="48"/>
  <c r="AA37" i="48"/>
  <c r="V37" i="48"/>
  <c r="AA36" i="48"/>
  <c r="V36" i="48"/>
  <c r="AA6" i="48"/>
  <c r="AA7" i="48"/>
  <c r="AA8" i="48"/>
  <c r="AA9" i="48"/>
  <c r="AA10" i="48"/>
  <c r="AA11" i="48"/>
  <c r="AA12" i="48"/>
  <c r="AA13" i="48"/>
  <c r="AA14" i="48"/>
  <c r="AA15" i="48"/>
  <c r="AA16" i="48"/>
  <c r="AA17" i="48"/>
  <c r="AA18" i="48"/>
  <c r="AA19" i="48"/>
  <c r="AA20" i="48"/>
  <c r="AA21" i="48"/>
  <c r="AA22" i="48"/>
  <c r="AA23" i="48"/>
  <c r="AA24" i="48"/>
  <c r="AA25" i="48"/>
  <c r="AA26" i="48"/>
  <c r="AA27" i="48"/>
  <c r="AA28" i="48"/>
  <c r="AA29" i="48"/>
  <c r="AA30" i="48"/>
  <c r="AA31" i="48"/>
  <c r="AA32" i="48"/>
  <c r="AA33" i="48"/>
  <c r="AA34" i="48"/>
  <c r="AA35" i="48"/>
  <c r="AA2" i="48"/>
  <c r="AF35" i="48"/>
  <c r="AG35" i="48"/>
  <c r="AE35" i="48"/>
  <c r="V35" i="48"/>
  <c r="AF34" i="48"/>
  <c r="AG34" i="48"/>
  <c r="AE34" i="48"/>
  <c r="V34" i="48"/>
  <c r="AF33" i="48"/>
  <c r="AG33" i="48"/>
  <c r="V26" i="48"/>
  <c r="AE33" i="48"/>
  <c r="V33" i="48"/>
  <c r="AF32" i="48"/>
  <c r="AG32" i="48"/>
  <c r="AE32" i="48"/>
  <c r="V32" i="48"/>
  <c r="AF31" i="48"/>
  <c r="AG31" i="48"/>
  <c r="AE31" i="48"/>
  <c r="V31" i="48"/>
  <c r="AF30" i="48"/>
  <c r="AG30" i="48"/>
  <c r="AE30" i="48"/>
  <c r="V30" i="48"/>
  <c r="AF29" i="48"/>
  <c r="AG29" i="48"/>
  <c r="V19" i="48"/>
  <c r="AE29" i="48"/>
  <c r="V29" i="48"/>
  <c r="AF28" i="48"/>
  <c r="AG28" i="48"/>
  <c r="AE28" i="48"/>
  <c r="V28" i="48"/>
  <c r="AF27" i="48"/>
  <c r="V11" i="48"/>
  <c r="AG27" i="48"/>
  <c r="AE27" i="48"/>
  <c r="V27" i="48"/>
  <c r="AF26" i="48"/>
  <c r="AG26" i="48"/>
  <c r="AE26" i="48"/>
  <c r="AF25" i="48"/>
  <c r="V13" i="48"/>
  <c r="AG25" i="48"/>
  <c r="AE25" i="48"/>
  <c r="V25" i="48"/>
  <c r="AF24" i="48"/>
  <c r="AG24" i="48"/>
  <c r="AE24" i="48"/>
  <c r="V24" i="48"/>
  <c r="AF23" i="48"/>
  <c r="AG23" i="48"/>
  <c r="V10" i="48"/>
  <c r="AE23" i="48"/>
  <c r="V23" i="48"/>
  <c r="AF22" i="48"/>
  <c r="AG22" i="48"/>
  <c r="AE22" i="48"/>
  <c r="V22" i="48"/>
  <c r="AF21" i="48"/>
  <c r="AG21" i="48"/>
  <c r="AE21" i="48"/>
  <c r="V21" i="48"/>
  <c r="AF20" i="48"/>
  <c r="AG20" i="48"/>
  <c r="AE20" i="48"/>
  <c r="V20" i="48"/>
  <c r="AF19" i="48"/>
  <c r="AG19" i="48"/>
  <c r="AE19" i="48"/>
  <c r="AF18" i="48"/>
  <c r="AG18" i="48"/>
  <c r="AE18" i="48"/>
  <c r="V18" i="48"/>
  <c r="AF17" i="48"/>
  <c r="AG17" i="48"/>
  <c r="AE17" i="48"/>
  <c r="V17" i="48"/>
  <c r="AF16" i="48"/>
  <c r="AG16" i="48"/>
  <c r="AE16" i="48"/>
  <c r="V16" i="48"/>
  <c r="AF15" i="48"/>
  <c r="AG15" i="48"/>
  <c r="AE15" i="48"/>
  <c r="V15" i="48"/>
  <c r="AF14" i="48"/>
  <c r="AG14" i="48"/>
  <c r="AE14" i="48"/>
  <c r="V14" i="48"/>
  <c r="AF13" i="48"/>
  <c r="AG13" i="48"/>
  <c r="AE13" i="48"/>
  <c r="AF12" i="48"/>
  <c r="AG12" i="48"/>
  <c r="AE12" i="48"/>
  <c r="V12" i="48"/>
  <c r="AF11" i="48"/>
  <c r="AG11" i="48"/>
  <c r="AE11" i="48"/>
  <c r="AF10" i="48"/>
  <c r="AG10" i="48"/>
  <c r="AE10" i="48"/>
  <c r="AF9" i="48"/>
  <c r="AG9" i="48"/>
  <c r="AE9" i="48"/>
  <c r="V9" i="48"/>
  <c r="AF8" i="48"/>
  <c r="AG8" i="48"/>
  <c r="AE8" i="48"/>
  <c r="V8" i="48"/>
  <c r="AF7" i="48"/>
  <c r="AG7" i="48"/>
  <c r="AE7" i="48"/>
  <c r="V7" i="48"/>
  <c r="AF6" i="48"/>
  <c r="AG6" i="48"/>
  <c r="AE6" i="48"/>
  <c r="V6" i="48"/>
  <c r="D1" i="42"/>
  <c r="E1" i="42"/>
  <c r="F1" i="42"/>
  <c r="G1" i="42"/>
  <c r="H1" i="42"/>
  <c r="I1" i="42"/>
  <c r="J1" i="42"/>
  <c r="K1" i="42"/>
  <c r="L1" i="42"/>
  <c r="M1" i="42"/>
  <c r="N1" i="42"/>
  <c r="O1" i="42"/>
  <c r="P1" i="42"/>
  <c r="Q1" i="42"/>
  <c r="R1" i="42"/>
  <c r="S1" i="42"/>
  <c r="T1" i="42"/>
  <c r="U1" i="42"/>
  <c r="V1" i="42"/>
  <c r="W1" i="42"/>
  <c r="X1" i="42"/>
  <c r="Y1" i="42"/>
  <c r="Z1" i="42"/>
  <c r="AA1" i="42"/>
  <c r="AB1" i="42"/>
  <c r="AC1" i="42"/>
  <c r="AD1" i="42"/>
  <c r="AE1" i="42"/>
  <c r="D2" i="42"/>
  <c r="E2" i="42"/>
  <c r="F2" i="42"/>
  <c r="G2" i="42"/>
  <c r="H2" i="42"/>
  <c r="I2" i="42"/>
  <c r="J2" i="42"/>
  <c r="K2" i="42"/>
  <c r="L2" i="42"/>
  <c r="M2" i="42"/>
  <c r="N2" i="42"/>
  <c r="O2" i="42"/>
  <c r="P2" i="42"/>
  <c r="Q2" i="42"/>
  <c r="R2" i="42"/>
  <c r="S2" i="42"/>
  <c r="T2" i="42"/>
  <c r="U2" i="42"/>
  <c r="V2" i="42"/>
  <c r="W2" i="42"/>
  <c r="X2" i="42"/>
  <c r="Y2" i="42"/>
  <c r="Z2" i="42"/>
  <c r="AA2" i="42"/>
  <c r="AB2" i="42"/>
  <c r="AC2" i="42"/>
  <c r="AD2" i="42"/>
  <c r="AE2" i="42"/>
  <c r="C2" i="42"/>
  <c r="C1" i="42"/>
  <c r="X197" i="36"/>
  <c r="Y197" i="36"/>
  <c r="W197" i="36"/>
  <c r="Z197" i="36"/>
  <c r="X6" i="36"/>
  <c r="Y6" i="36"/>
  <c r="W6" i="36"/>
  <c r="Z6" i="36"/>
  <c r="X7" i="36"/>
  <c r="Y7" i="36"/>
  <c r="W7" i="36"/>
  <c r="Z7" i="36"/>
  <c r="X8" i="36"/>
  <c r="Y8" i="36"/>
  <c r="W8" i="36"/>
  <c r="Z8" i="36"/>
  <c r="X9" i="36"/>
  <c r="Y9" i="36"/>
  <c r="W9" i="36"/>
  <c r="Z9" i="36"/>
  <c r="X10" i="36"/>
  <c r="Y10" i="36"/>
  <c r="W10" i="36"/>
  <c r="Z10" i="36"/>
  <c r="X11" i="36"/>
  <c r="Y11" i="36"/>
  <c r="W11" i="36"/>
  <c r="Z11" i="36"/>
  <c r="X12" i="36"/>
  <c r="Y12" i="36"/>
  <c r="W12" i="36"/>
  <c r="Z12" i="36"/>
  <c r="X13" i="36"/>
  <c r="Y13" i="36"/>
  <c r="W13" i="36"/>
  <c r="Z13" i="36"/>
  <c r="X14" i="36"/>
  <c r="Y14" i="36"/>
  <c r="W14" i="36"/>
  <c r="Z14" i="36"/>
  <c r="X15" i="36"/>
  <c r="Y15" i="36"/>
  <c r="W15" i="36"/>
  <c r="Z15" i="36"/>
  <c r="X16" i="36"/>
  <c r="Y16" i="36"/>
  <c r="W16" i="36"/>
  <c r="Z16" i="36"/>
  <c r="X17" i="36"/>
  <c r="Y17" i="36"/>
  <c r="W17" i="36"/>
  <c r="Z17" i="36"/>
  <c r="X18" i="36"/>
  <c r="Y18" i="36"/>
  <c r="W18" i="36"/>
  <c r="Z18" i="36"/>
  <c r="X19" i="36"/>
  <c r="Y19" i="36"/>
  <c r="W19" i="36"/>
  <c r="Z19" i="36"/>
  <c r="X20" i="36"/>
  <c r="Y20" i="36"/>
  <c r="W20" i="36"/>
  <c r="Z20" i="36"/>
  <c r="X21" i="36"/>
  <c r="Y21" i="36"/>
  <c r="W21" i="36"/>
  <c r="Z21" i="36"/>
  <c r="X22" i="36"/>
  <c r="Y22" i="36"/>
  <c r="W22" i="36"/>
  <c r="Z22" i="36"/>
  <c r="X23" i="36"/>
  <c r="Y23" i="36"/>
  <c r="W23" i="36"/>
  <c r="Z23" i="36"/>
  <c r="X24" i="36"/>
  <c r="Y24" i="36"/>
  <c r="W24" i="36"/>
  <c r="Z24" i="36"/>
  <c r="X25" i="36"/>
  <c r="Y25" i="36"/>
  <c r="W25" i="36"/>
  <c r="Z25" i="36"/>
  <c r="X26" i="36"/>
  <c r="Y26" i="36"/>
  <c r="W26" i="36"/>
  <c r="Z26" i="36"/>
  <c r="X27" i="36"/>
  <c r="Y27" i="36"/>
  <c r="W27" i="36"/>
  <c r="Z27" i="36"/>
  <c r="X28" i="36"/>
  <c r="Y28" i="36"/>
  <c r="W28" i="36"/>
  <c r="Z28" i="36"/>
  <c r="X29" i="36"/>
  <c r="Y29" i="36"/>
  <c r="W29" i="36"/>
  <c r="Z29" i="36"/>
  <c r="X30" i="36"/>
  <c r="Y30" i="36"/>
  <c r="W30" i="36"/>
  <c r="Z30" i="36"/>
  <c r="X31" i="36"/>
  <c r="Y31" i="36"/>
  <c r="W31" i="36"/>
  <c r="Z31" i="36"/>
  <c r="X32" i="36"/>
  <c r="Y32" i="36"/>
  <c r="W32" i="36"/>
  <c r="Z32" i="36"/>
  <c r="X33" i="36"/>
  <c r="Y33" i="36"/>
  <c r="W33" i="36"/>
  <c r="Z33" i="36"/>
  <c r="X34" i="36"/>
  <c r="Y34" i="36"/>
  <c r="W34" i="36"/>
  <c r="Z34" i="36"/>
  <c r="X35" i="36"/>
  <c r="Y35" i="36"/>
  <c r="W35" i="36"/>
  <c r="Z35" i="36"/>
  <c r="X36" i="36"/>
  <c r="Y36" i="36"/>
  <c r="Z36" i="36"/>
  <c r="X37" i="36"/>
  <c r="Y37" i="36"/>
  <c r="W37" i="36"/>
  <c r="Z37" i="36"/>
  <c r="X38" i="36"/>
  <c r="Y38" i="36"/>
  <c r="W38" i="36"/>
  <c r="Z38" i="36"/>
  <c r="X39" i="36"/>
  <c r="Y39" i="36"/>
  <c r="W39" i="36"/>
  <c r="Z39" i="36"/>
  <c r="X40" i="36"/>
  <c r="Y40" i="36"/>
  <c r="Z40" i="36"/>
  <c r="X41" i="36"/>
  <c r="Y41" i="36"/>
  <c r="W41" i="36"/>
  <c r="Z41" i="36"/>
  <c r="X42" i="36"/>
  <c r="Y42" i="36"/>
  <c r="Z42" i="36"/>
  <c r="X43" i="36"/>
  <c r="Y43" i="36"/>
  <c r="W43" i="36"/>
  <c r="Z43" i="36"/>
  <c r="X44" i="36"/>
  <c r="Y44" i="36"/>
  <c r="W44" i="36"/>
  <c r="Z44" i="36"/>
  <c r="X45" i="36"/>
  <c r="Y45" i="36"/>
  <c r="W45" i="36"/>
  <c r="Z45" i="36"/>
  <c r="X46" i="36"/>
  <c r="Y46" i="36"/>
  <c r="W46" i="36"/>
  <c r="Z46" i="36"/>
  <c r="X47" i="36"/>
  <c r="Y47" i="36"/>
  <c r="W47" i="36"/>
  <c r="Z47" i="36"/>
  <c r="X48" i="36"/>
  <c r="Y48" i="36"/>
  <c r="W48" i="36"/>
  <c r="Z48" i="36"/>
  <c r="X49" i="36"/>
  <c r="Y49" i="36"/>
  <c r="W49" i="36"/>
  <c r="Z49" i="36"/>
  <c r="X50" i="36"/>
  <c r="Y50" i="36"/>
  <c r="W50" i="36"/>
  <c r="Z50" i="36"/>
  <c r="X51" i="36"/>
  <c r="Y51" i="36"/>
  <c r="W51" i="36"/>
  <c r="Z51" i="36"/>
  <c r="X52" i="36"/>
  <c r="Y52" i="36"/>
  <c r="W52" i="36"/>
  <c r="Z52" i="36"/>
  <c r="X53" i="36"/>
  <c r="Y53" i="36"/>
  <c r="W53" i="36"/>
  <c r="Z53" i="36"/>
  <c r="X54" i="36"/>
  <c r="Y54" i="36"/>
  <c r="W54" i="36"/>
  <c r="Z54" i="36"/>
  <c r="X55" i="36"/>
  <c r="Y55" i="36"/>
  <c r="W55" i="36"/>
  <c r="Z55" i="36"/>
  <c r="X56" i="36"/>
  <c r="Y56" i="36"/>
  <c r="W56" i="36"/>
  <c r="Z56" i="36"/>
  <c r="X57" i="36"/>
  <c r="Y57" i="36"/>
  <c r="W57" i="36"/>
  <c r="Z57" i="36"/>
  <c r="X58" i="36"/>
  <c r="Y58" i="36"/>
  <c r="W58" i="36"/>
  <c r="Z58" i="36"/>
  <c r="X59" i="36"/>
  <c r="Y59" i="36"/>
  <c r="W59" i="36"/>
  <c r="Z59" i="36"/>
  <c r="X60" i="36"/>
  <c r="Y60" i="36"/>
  <c r="W60" i="36"/>
  <c r="Z60" i="36"/>
  <c r="X61" i="36"/>
  <c r="Y61" i="36"/>
  <c r="W61" i="36"/>
  <c r="Z61" i="36"/>
  <c r="X62" i="36"/>
  <c r="Y62" i="36"/>
  <c r="W62" i="36"/>
  <c r="Z62" i="36"/>
  <c r="X63" i="36"/>
  <c r="Y63" i="36"/>
  <c r="W63" i="36"/>
  <c r="Z63" i="36"/>
  <c r="X64" i="36"/>
  <c r="Y64" i="36"/>
  <c r="W64" i="36"/>
  <c r="Z64" i="36"/>
  <c r="X65" i="36"/>
  <c r="Y65" i="36"/>
  <c r="W65" i="36"/>
  <c r="Z65" i="36"/>
  <c r="X66" i="36"/>
  <c r="Y66" i="36"/>
  <c r="W66" i="36"/>
  <c r="Z66" i="36"/>
  <c r="X67" i="36"/>
  <c r="Y67" i="36"/>
  <c r="W67" i="36"/>
  <c r="Z67" i="36"/>
  <c r="X68" i="36"/>
  <c r="Y68" i="36"/>
  <c r="W68" i="36"/>
  <c r="Z68" i="36"/>
  <c r="X69" i="36"/>
  <c r="Y69" i="36"/>
  <c r="W69" i="36"/>
  <c r="Z69" i="36"/>
  <c r="X70" i="36"/>
  <c r="Y70" i="36"/>
  <c r="W70" i="36"/>
  <c r="Z70" i="36"/>
  <c r="X71" i="36"/>
  <c r="Y71" i="36"/>
  <c r="W71" i="36"/>
  <c r="Z71" i="36"/>
  <c r="X72" i="36"/>
  <c r="Y72" i="36"/>
  <c r="W72" i="36"/>
  <c r="Z72" i="36"/>
  <c r="X73" i="36"/>
  <c r="Y73" i="36"/>
  <c r="W73" i="36"/>
  <c r="Z73" i="36"/>
  <c r="X74" i="36"/>
  <c r="Y74" i="36"/>
  <c r="W74" i="36"/>
  <c r="Z74" i="36"/>
  <c r="X75" i="36"/>
  <c r="Y75" i="36"/>
  <c r="W75" i="36"/>
  <c r="Z75" i="36"/>
  <c r="X76" i="36"/>
  <c r="Y76" i="36"/>
  <c r="W76" i="36"/>
  <c r="Z76" i="36"/>
  <c r="X77" i="36"/>
  <c r="Y77" i="36"/>
  <c r="W77" i="36"/>
  <c r="Z77" i="36"/>
  <c r="X78" i="36"/>
  <c r="Y78" i="36"/>
  <c r="W78" i="36"/>
  <c r="Z78" i="36"/>
  <c r="X79" i="36"/>
  <c r="Y79" i="36"/>
  <c r="W79" i="36"/>
  <c r="Z79" i="36"/>
  <c r="X80" i="36"/>
  <c r="Y80" i="36"/>
  <c r="W80" i="36"/>
  <c r="Z80" i="36"/>
  <c r="X81" i="36"/>
  <c r="Y81" i="36"/>
  <c r="W81" i="36"/>
  <c r="Z81" i="36"/>
  <c r="X82" i="36"/>
  <c r="Y82" i="36"/>
  <c r="W82" i="36"/>
  <c r="Z82" i="36"/>
  <c r="X83" i="36"/>
  <c r="Y83" i="36"/>
  <c r="W83" i="36"/>
  <c r="Z83" i="36"/>
  <c r="X84" i="36"/>
  <c r="Y84" i="36"/>
  <c r="W84" i="36"/>
  <c r="Z84" i="36"/>
  <c r="X85" i="36"/>
  <c r="Y85" i="36"/>
  <c r="W85" i="36"/>
  <c r="Z85" i="36"/>
  <c r="X86" i="36"/>
  <c r="Y86" i="36"/>
  <c r="W86" i="36"/>
  <c r="Z86" i="36"/>
  <c r="X87" i="36"/>
  <c r="Y87" i="36"/>
  <c r="W87" i="36"/>
  <c r="Z87" i="36"/>
  <c r="X88" i="36"/>
  <c r="Y88" i="36"/>
  <c r="Z88" i="36"/>
  <c r="X89" i="36"/>
  <c r="Y89" i="36"/>
  <c r="W89" i="36"/>
  <c r="Z89" i="36"/>
  <c r="X90" i="36"/>
  <c r="Y90" i="36"/>
  <c r="W90" i="36"/>
  <c r="Z90" i="36"/>
  <c r="X91" i="36"/>
  <c r="Y91" i="36"/>
  <c r="W91" i="36"/>
  <c r="Z91" i="36"/>
  <c r="X92" i="36"/>
  <c r="Y92" i="36"/>
  <c r="Z92" i="36"/>
  <c r="X93" i="36"/>
  <c r="Y93" i="36"/>
  <c r="Z93" i="36"/>
  <c r="X94" i="36"/>
  <c r="Y94" i="36"/>
  <c r="W94" i="36"/>
  <c r="Z94" i="36"/>
  <c r="X95" i="36"/>
  <c r="Y95" i="36"/>
  <c r="W95" i="36"/>
  <c r="Z95" i="36"/>
  <c r="X96" i="36"/>
  <c r="Y96" i="36"/>
  <c r="Z96" i="36"/>
  <c r="X97" i="36"/>
  <c r="Y97" i="36"/>
  <c r="W97" i="36"/>
  <c r="Z97" i="36"/>
  <c r="X98" i="36"/>
  <c r="Y98" i="36"/>
  <c r="W98" i="36"/>
  <c r="Z98" i="36"/>
  <c r="X99" i="36"/>
  <c r="Y99" i="36"/>
  <c r="W99" i="36"/>
  <c r="Z99" i="36"/>
  <c r="X100" i="36"/>
  <c r="Y100" i="36"/>
  <c r="W100" i="36"/>
  <c r="Z100" i="36"/>
  <c r="X101" i="36"/>
  <c r="Y101" i="36"/>
  <c r="W101" i="36"/>
  <c r="Z101" i="36"/>
  <c r="X102" i="36"/>
  <c r="Y102" i="36"/>
  <c r="W102" i="36"/>
  <c r="Z102" i="36"/>
  <c r="X103" i="36"/>
  <c r="Y103" i="36"/>
  <c r="W103" i="36"/>
  <c r="Z103" i="36"/>
  <c r="X104" i="36"/>
  <c r="Y104" i="36"/>
  <c r="W104" i="36"/>
  <c r="Z104" i="36"/>
  <c r="X105" i="36"/>
  <c r="Y105" i="36"/>
  <c r="W105" i="36"/>
  <c r="Z105" i="36"/>
  <c r="X106" i="36"/>
  <c r="Y106" i="36"/>
  <c r="W106" i="36"/>
  <c r="Z106" i="36"/>
  <c r="X107" i="36"/>
  <c r="Y107" i="36"/>
  <c r="W107" i="36"/>
  <c r="Z107" i="36"/>
  <c r="X108" i="36"/>
  <c r="Y108" i="36"/>
  <c r="W108" i="36"/>
  <c r="Z108" i="36"/>
  <c r="X109" i="36"/>
  <c r="Y109" i="36"/>
  <c r="W109" i="36"/>
  <c r="Z109" i="36"/>
  <c r="X110" i="36"/>
  <c r="Y110" i="36"/>
  <c r="W110" i="36"/>
  <c r="Z110" i="36"/>
  <c r="X111" i="36"/>
  <c r="Y111" i="36"/>
  <c r="W111" i="36"/>
  <c r="Z111" i="36"/>
  <c r="X112" i="36"/>
  <c r="Y112" i="36"/>
  <c r="W112" i="36"/>
  <c r="Z112" i="36"/>
  <c r="X113" i="36"/>
  <c r="Y113" i="36"/>
  <c r="W113" i="36"/>
  <c r="Z113" i="36"/>
  <c r="X114" i="36"/>
  <c r="Y114" i="36"/>
  <c r="W114" i="36"/>
  <c r="Z114" i="36"/>
  <c r="X115" i="36"/>
  <c r="Y115" i="36"/>
  <c r="W115" i="36"/>
  <c r="Z115" i="36"/>
  <c r="X116" i="36"/>
  <c r="Y116" i="36"/>
  <c r="W116" i="36"/>
  <c r="Z116" i="36"/>
  <c r="X117" i="36"/>
  <c r="Y117" i="36"/>
  <c r="W117" i="36"/>
  <c r="Z117" i="36"/>
  <c r="X118" i="36"/>
  <c r="Y118" i="36"/>
  <c r="W118" i="36"/>
  <c r="Z118" i="36"/>
  <c r="X119" i="36"/>
  <c r="Y119" i="36"/>
  <c r="W119" i="36"/>
  <c r="Z119" i="36"/>
  <c r="X120" i="36"/>
  <c r="Y120" i="36"/>
  <c r="W120" i="36"/>
  <c r="Z120" i="36"/>
  <c r="X121" i="36"/>
  <c r="Y121" i="36"/>
  <c r="W121" i="36"/>
  <c r="Z121" i="36"/>
  <c r="X122" i="36"/>
  <c r="Y122" i="36"/>
  <c r="W122" i="36"/>
  <c r="Z122" i="36"/>
  <c r="X123" i="36"/>
  <c r="Y123" i="36"/>
  <c r="W123" i="36"/>
  <c r="Z123" i="36"/>
  <c r="X124" i="36"/>
  <c r="Y124" i="36"/>
  <c r="W124" i="36"/>
  <c r="Z124" i="36"/>
  <c r="X125" i="36"/>
  <c r="Y125" i="36"/>
  <c r="W125" i="36"/>
  <c r="Z125" i="36"/>
  <c r="X126" i="36"/>
  <c r="Y126" i="36"/>
  <c r="W126" i="36"/>
  <c r="Z126" i="36"/>
  <c r="X127" i="36"/>
  <c r="Y127" i="36"/>
  <c r="Z127" i="36"/>
  <c r="X128" i="36"/>
  <c r="Y128" i="36"/>
  <c r="W128" i="36"/>
  <c r="Z128" i="36"/>
  <c r="X129" i="36"/>
  <c r="Y129" i="36"/>
  <c r="W129" i="36"/>
  <c r="Z129" i="36"/>
  <c r="X130" i="36"/>
  <c r="Y130" i="36"/>
  <c r="W130" i="36"/>
  <c r="Z130" i="36"/>
  <c r="X131" i="36"/>
  <c r="Y131" i="36"/>
  <c r="W131" i="36"/>
  <c r="Z131" i="36"/>
  <c r="X132" i="36"/>
  <c r="Y132" i="36"/>
  <c r="W132" i="36"/>
  <c r="Z132" i="36"/>
  <c r="X133" i="36"/>
  <c r="Y133" i="36"/>
  <c r="W133" i="36"/>
  <c r="Z133" i="36"/>
  <c r="X134" i="36"/>
  <c r="Y134" i="36"/>
  <c r="W134" i="36"/>
  <c r="Z134" i="36"/>
  <c r="X135" i="36"/>
  <c r="Y135" i="36"/>
  <c r="W135" i="36"/>
  <c r="Z135" i="36"/>
  <c r="X136" i="36"/>
  <c r="Y136" i="36"/>
  <c r="W136" i="36"/>
  <c r="Z136" i="36"/>
  <c r="X137" i="36"/>
  <c r="Y137" i="36"/>
  <c r="Z137" i="36"/>
  <c r="X138" i="36"/>
  <c r="Y138" i="36"/>
  <c r="W138" i="36"/>
  <c r="Z138" i="36"/>
  <c r="X139" i="36"/>
  <c r="Y139" i="36"/>
  <c r="W139" i="36"/>
  <c r="Z139" i="36"/>
  <c r="X140" i="36"/>
  <c r="Y140" i="36"/>
  <c r="W140" i="36"/>
  <c r="Z140" i="36"/>
  <c r="X141" i="36"/>
  <c r="Y141" i="36"/>
  <c r="W141" i="36"/>
  <c r="Z141" i="36"/>
  <c r="X142" i="36"/>
  <c r="Y142" i="36"/>
  <c r="W142" i="36"/>
  <c r="Z142" i="36"/>
  <c r="X143" i="36"/>
  <c r="Y143" i="36"/>
  <c r="Z143" i="36"/>
  <c r="X144" i="36"/>
  <c r="Y144" i="36"/>
  <c r="W144" i="36"/>
  <c r="Z144" i="36"/>
  <c r="X145" i="36"/>
  <c r="Y145" i="36"/>
  <c r="W145" i="36"/>
  <c r="Z145" i="36"/>
  <c r="X146" i="36"/>
  <c r="Y146" i="36"/>
  <c r="W146" i="36"/>
  <c r="Z146" i="36"/>
  <c r="X147" i="36"/>
  <c r="Y147" i="36"/>
  <c r="W147" i="36"/>
  <c r="Z147" i="36"/>
  <c r="X148" i="36"/>
  <c r="Y148" i="36"/>
  <c r="W148" i="36"/>
  <c r="Z148" i="36"/>
  <c r="X149" i="36"/>
  <c r="Y149" i="36"/>
  <c r="W149" i="36"/>
  <c r="Z149" i="36"/>
  <c r="X150" i="36"/>
  <c r="Y150" i="36"/>
  <c r="W150" i="36"/>
  <c r="Z150" i="36"/>
  <c r="X151" i="36"/>
  <c r="Y151" i="36"/>
  <c r="Z151" i="36"/>
  <c r="X152" i="36"/>
  <c r="Y152" i="36"/>
  <c r="W152" i="36"/>
  <c r="Z152" i="36"/>
  <c r="X153" i="36"/>
  <c r="Y153" i="36"/>
  <c r="W153" i="36"/>
  <c r="Z153" i="36"/>
  <c r="X154" i="36"/>
  <c r="Y154" i="36"/>
  <c r="W154" i="36"/>
  <c r="Z154" i="36"/>
  <c r="X155" i="36"/>
  <c r="Y155" i="36"/>
  <c r="W155" i="36"/>
  <c r="Z155" i="36"/>
  <c r="X156" i="36"/>
  <c r="Y156" i="36"/>
  <c r="W156" i="36"/>
  <c r="Z156" i="36"/>
  <c r="X157" i="36"/>
  <c r="Y157" i="36"/>
  <c r="W157" i="36"/>
  <c r="Z157" i="36"/>
  <c r="X158" i="36"/>
  <c r="Y158" i="36"/>
  <c r="W158" i="36"/>
  <c r="Z158" i="36"/>
  <c r="X159" i="36"/>
  <c r="Y159" i="36"/>
  <c r="W159" i="36"/>
  <c r="Z159" i="36"/>
  <c r="X160" i="36"/>
  <c r="Y160" i="36"/>
  <c r="W160" i="36"/>
  <c r="Z160" i="36"/>
  <c r="X161" i="36"/>
  <c r="Y161" i="36"/>
  <c r="W161" i="36"/>
  <c r="Z161" i="36"/>
  <c r="X162" i="36"/>
  <c r="Y162" i="36"/>
  <c r="W162" i="36"/>
  <c r="Z162" i="36"/>
  <c r="X163" i="36"/>
  <c r="Y163" i="36"/>
  <c r="W163" i="36"/>
  <c r="Z163" i="36"/>
  <c r="X164" i="36"/>
  <c r="Y164" i="36"/>
  <c r="W164" i="36"/>
  <c r="Z164" i="36"/>
  <c r="X165" i="36"/>
  <c r="Y165" i="36"/>
  <c r="W165" i="36"/>
  <c r="Z165" i="36"/>
  <c r="X166" i="36"/>
  <c r="Y166" i="36"/>
  <c r="W166" i="36"/>
  <c r="Z166" i="36"/>
  <c r="X167" i="36"/>
  <c r="Y167" i="36"/>
  <c r="W167" i="36"/>
  <c r="Z167" i="36"/>
  <c r="X168" i="36"/>
  <c r="Y168" i="36"/>
  <c r="W168" i="36"/>
  <c r="Z168" i="36"/>
  <c r="X169" i="36"/>
  <c r="Y169" i="36"/>
  <c r="W169" i="36"/>
  <c r="Z169" i="36"/>
  <c r="X170" i="36"/>
  <c r="Y170" i="36"/>
  <c r="W170" i="36"/>
  <c r="Z170" i="36"/>
  <c r="X171" i="36"/>
  <c r="Y171" i="36"/>
  <c r="W171" i="36"/>
  <c r="Z171" i="36"/>
  <c r="X172" i="36"/>
  <c r="Y172" i="36"/>
  <c r="W172" i="36"/>
  <c r="Z172" i="36"/>
  <c r="X173" i="36"/>
  <c r="Y173" i="36"/>
  <c r="W173" i="36"/>
  <c r="Z173" i="36"/>
  <c r="X174" i="36"/>
  <c r="Y174" i="36"/>
  <c r="Z174" i="36"/>
  <c r="X175" i="36"/>
  <c r="Y175" i="36"/>
  <c r="Z175" i="36"/>
  <c r="X176" i="36"/>
  <c r="Y176" i="36"/>
  <c r="W176" i="36"/>
  <c r="Z176" i="36"/>
  <c r="X177" i="36"/>
  <c r="Y177" i="36"/>
  <c r="Z177" i="36"/>
  <c r="X178" i="36"/>
  <c r="Y178" i="36"/>
  <c r="W178" i="36"/>
  <c r="Z178" i="36"/>
  <c r="X179" i="36"/>
  <c r="Y179" i="36"/>
  <c r="W179" i="36"/>
  <c r="Z179" i="36"/>
  <c r="X180" i="36"/>
  <c r="Y180" i="36"/>
  <c r="W180" i="36"/>
  <c r="Z180" i="36"/>
  <c r="X181" i="36"/>
  <c r="Y181" i="36"/>
  <c r="Z181" i="36"/>
  <c r="X182" i="36"/>
  <c r="Y182" i="36"/>
  <c r="W182" i="36"/>
  <c r="Z182" i="36"/>
  <c r="X183" i="36"/>
  <c r="Y183" i="36"/>
  <c r="W183" i="36"/>
  <c r="Z183" i="36"/>
  <c r="X184" i="36"/>
  <c r="Y184" i="36"/>
  <c r="Z184" i="36"/>
  <c r="X185" i="36"/>
  <c r="Y185" i="36"/>
  <c r="W185" i="36"/>
  <c r="Z185" i="36"/>
  <c r="X186" i="36"/>
  <c r="Y186" i="36"/>
  <c r="Z186" i="36"/>
  <c r="X187" i="36"/>
  <c r="Y187" i="36"/>
  <c r="W187" i="36"/>
  <c r="Z187" i="36"/>
  <c r="X188" i="36"/>
  <c r="Y188" i="36"/>
  <c r="W188" i="36"/>
  <c r="Z188" i="36"/>
  <c r="X189" i="36"/>
  <c r="Y189" i="36"/>
  <c r="W189" i="36"/>
  <c r="Z189" i="36"/>
  <c r="X190" i="36"/>
  <c r="Y190" i="36"/>
  <c r="W190" i="36"/>
  <c r="Z190" i="36"/>
  <c r="X191" i="36"/>
  <c r="Y191" i="36"/>
  <c r="W191" i="36"/>
  <c r="Z191" i="36"/>
  <c r="X192" i="36"/>
  <c r="Y192" i="36"/>
  <c r="W192" i="36"/>
  <c r="Z192" i="36"/>
  <c r="X193" i="36"/>
  <c r="Y193" i="36"/>
  <c r="W193" i="36"/>
  <c r="Z193" i="36"/>
  <c r="X194" i="36"/>
  <c r="Y194" i="36"/>
  <c r="W194" i="36"/>
  <c r="Z194" i="36"/>
  <c r="X195" i="36"/>
  <c r="Y195" i="36"/>
  <c r="W195" i="36"/>
  <c r="Z195" i="36"/>
  <c r="X196" i="36"/>
  <c r="Y196" i="36"/>
  <c r="Z196" i="36"/>
  <c r="AA197" i="36"/>
  <c r="V197" i="36"/>
  <c r="AA196" i="36"/>
  <c r="W196" i="36"/>
  <c r="V196" i="36"/>
  <c r="AA195" i="36"/>
  <c r="V195" i="36"/>
  <c r="AA194" i="36"/>
  <c r="V194" i="36"/>
  <c r="AA193" i="36"/>
  <c r="V193" i="36"/>
  <c r="AA192" i="36"/>
  <c r="V192" i="36"/>
  <c r="AA191" i="36"/>
  <c r="V191" i="36"/>
  <c r="AA190" i="36"/>
  <c r="V190" i="36"/>
  <c r="AA189" i="36"/>
  <c r="V189" i="36"/>
  <c r="AA188" i="36"/>
  <c r="V188" i="36"/>
  <c r="AA187" i="36"/>
  <c r="V187" i="36"/>
  <c r="AA186" i="36"/>
  <c r="W186" i="36"/>
  <c r="V186" i="36"/>
  <c r="AA185" i="36"/>
  <c r="V185" i="36"/>
  <c r="AA184" i="36"/>
  <c r="W184" i="36"/>
  <c r="V184" i="36"/>
  <c r="AA183" i="36"/>
  <c r="V183" i="36"/>
  <c r="AA182" i="36"/>
  <c r="V182" i="36"/>
  <c r="AA181" i="36"/>
  <c r="W181" i="36"/>
  <c r="V181" i="36"/>
  <c r="AA180" i="36"/>
  <c r="V180" i="36"/>
  <c r="AA179" i="36"/>
  <c r="V179" i="36"/>
  <c r="AA178" i="36"/>
  <c r="V178" i="36"/>
  <c r="AA177" i="36"/>
  <c r="W177" i="36"/>
  <c r="V177" i="36"/>
  <c r="AA176" i="36"/>
  <c r="V176" i="36"/>
  <c r="AA175" i="36"/>
  <c r="W175" i="36"/>
  <c r="V175" i="36"/>
  <c r="AA174" i="36"/>
  <c r="W174" i="36"/>
  <c r="V174" i="36"/>
  <c r="AA173" i="36"/>
  <c r="V173" i="36"/>
  <c r="AA172" i="36"/>
  <c r="V172" i="36"/>
  <c r="AA171" i="36"/>
  <c r="V171" i="36"/>
  <c r="AA170" i="36"/>
  <c r="V170" i="36"/>
  <c r="AA169" i="36"/>
  <c r="V169" i="36"/>
  <c r="AA168" i="36"/>
  <c r="V168" i="36"/>
  <c r="AA167" i="36"/>
  <c r="V167" i="36"/>
  <c r="AA166" i="36"/>
  <c r="V166" i="36"/>
  <c r="AA165" i="36"/>
  <c r="V165" i="36"/>
  <c r="AA164" i="36"/>
  <c r="V164" i="36"/>
  <c r="AA163" i="36"/>
  <c r="V163" i="36"/>
  <c r="AA162" i="36"/>
  <c r="V162" i="36"/>
  <c r="AA161" i="36"/>
  <c r="V161" i="36"/>
  <c r="AA160" i="36"/>
  <c r="V160" i="36"/>
  <c r="AA159" i="36"/>
  <c r="V159" i="36"/>
  <c r="AA158" i="36"/>
  <c r="V158" i="36"/>
  <c r="AA157" i="36"/>
  <c r="V157" i="36"/>
  <c r="AA156" i="36"/>
  <c r="V156" i="36"/>
  <c r="AA155" i="36"/>
  <c r="V155" i="36"/>
  <c r="AA154" i="36"/>
  <c r="V154" i="36"/>
  <c r="AA153" i="36"/>
  <c r="V153" i="36"/>
  <c r="AA152" i="36"/>
  <c r="V152" i="36"/>
  <c r="AA151" i="36"/>
  <c r="W151" i="36"/>
  <c r="V151" i="36"/>
  <c r="AA150" i="36"/>
  <c r="V150" i="36"/>
  <c r="AA149" i="36"/>
  <c r="V149" i="36"/>
  <c r="AA148" i="36"/>
  <c r="V148" i="36"/>
  <c r="AA147" i="36"/>
  <c r="V147" i="36"/>
  <c r="AA146" i="36"/>
  <c r="V146" i="36"/>
  <c r="AA145" i="36"/>
  <c r="V145" i="36"/>
  <c r="AA144" i="36"/>
  <c r="V144" i="36"/>
  <c r="AA143" i="36"/>
  <c r="W143" i="36"/>
  <c r="V143" i="36"/>
  <c r="AA142" i="36"/>
  <c r="V142" i="36"/>
  <c r="AA141" i="36"/>
  <c r="V141" i="36"/>
  <c r="AA140" i="36"/>
  <c r="V140" i="36"/>
  <c r="AA139" i="36"/>
  <c r="V139" i="36"/>
  <c r="AA138" i="36"/>
  <c r="V138" i="36"/>
  <c r="AA137" i="36"/>
  <c r="W137" i="36"/>
  <c r="V137" i="36"/>
  <c r="AA136" i="36"/>
  <c r="V136" i="36"/>
  <c r="AA135" i="36"/>
  <c r="V135" i="36"/>
  <c r="AA134" i="36"/>
  <c r="V134" i="36"/>
  <c r="AA133" i="36"/>
  <c r="V133" i="36"/>
  <c r="AA132" i="36"/>
  <c r="V132" i="36"/>
  <c r="AA131" i="36"/>
  <c r="V131" i="36"/>
  <c r="AA130" i="36"/>
  <c r="V130" i="36"/>
  <c r="AA129" i="36"/>
  <c r="V129" i="36"/>
  <c r="AA128" i="36"/>
  <c r="V128" i="36"/>
  <c r="AA127" i="36"/>
  <c r="W127" i="36"/>
  <c r="V127" i="36"/>
  <c r="AA126" i="36"/>
  <c r="V126" i="36"/>
  <c r="AA125" i="36"/>
  <c r="V125" i="36"/>
  <c r="AA124" i="36"/>
  <c r="V124" i="36"/>
  <c r="AA123" i="36"/>
  <c r="V123" i="36"/>
  <c r="AA122" i="36"/>
  <c r="V122" i="36"/>
  <c r="AA121" i="36"/>
  <c r="V121" i="36"/>
  <c r="AA120" i="36"/>
  <c r="V120" i="36"/>
  <c r="AA119" i="36"/>
  <c r="V119" i="36"/>
  <c r="AA118" i="36"/>
  <c r="V118" i="36"/>
  <c r="AA117" i="36"/>
  <c r="V117" i="36"/>
  <c r="AA116" i="36"/>
  <c r="V116" i="36"/>
  <c r="AA115" i="36"/>
  <c r="V115" i="36"/>
  <c r="AA114" i="36"/>
  <c r="V114" i="36"/>
  <c r="AA113" i="36"/>
  <c r="V113" i="36"/>
  <c r="AA112" i="36"/>
  <c r="V112" i="36"/>
  <c r="AA111" i="36"/>
  <c r="V111" i="36"/>
  <c r="AA110" i="36"/>
  <c r="V110" i="36"/>
  <c r="AA109" i="36"/>
  <c r="V109" i="36"/>
  <c r="AA108" i="36"/>
  <c r="V108" i="36"/>
  <c r="AA107" i="36"/>
  <c r="V107" i="36"/>
  <c r="AA106" i="36"/>
  <c r="V106" i="36"/>
  <c r="AA105" i="36"/>
  <c r="V105" i="36"/>
  <c r="AA104" i="36"/>
  <c r="V104" i="36"/>
  <c r="AA103" i="36"/>
  <c r="V103" i="36"/>
  <c r="AA102" i="36"/>
  <c r="V102" i="36"/>
  <c r="AA101" i="36"/>
  <c r="V101" i="36"/>
  <c r="AA100" i="36"/>
  <c r="V100" i="36"/>
  <c r="AA99" i="36"/>
  <c r="V99" i="36"/>
  <c r="AA98" i="36"/>
  <c r="V98" i="36"/>
  <c r="AA97" i="36"/>
  <c r="V97" i="36"/>
  <c r="AA96" i="36"/>
  <c r="W96" i="36"/>
  <c r="V96" i="36"/>
  <c r="AA95" i="36"/>
  <c r="V95" i="36"/>
  <c r="AA94" i="36"/>
  <c r="V94" i="36"/>
  <c r="AA93" i="36"/>
  <c r="W93" i="36"/>
  <c r="V93" i="36"/>
  <c r="AA92" i="36"/>
  <c r="W92" i="36"/>
  <c r="V92" i="36"/>
  <c r="AA91" i="36"/>
  <c r="V91" i="36"/>
  <c r="AA90" i="36"/>
  <c r="V90" i="36"/>
  <c r="AA89" i="36"/>
  <c r="V89" i="36"/>
  <c r="AA88" i="36"/>
  <c r="W88" i="36"/>
  <c r="V88" i="36"/>
  <c r="AA87" i="36"/>
  <c r="V87" i="36"/>
  <c r="AA86" i="36"/>
  <c r="V86" i="36"/>
  <c r="AA85" i="36"/>
  <c r="V85" i="36"/>
  <c r="AA84" i="36"/>
  <c r="V84" i="36"/>
  <c r="AA83" i="36"/>
  <c r="V83" i="36"/>
  <c r="AA82" i="36"/>
  <c r="V82" i="36"/>
  <c r="AA81" i="36"/>
  <c r="V81" i="36"/>
  <c r="AA80" i="36"/>
  <c r="V80" i="36"/>
  <c r="AA79" i="36"/>
  <c r="V79" i="36"/>
  <c r="AA78" i="36"/>
  <c r="V78" i="36"/>
  <c r="AA77" i="36"/>
  <c r="V77" i="36"/>
  <c r="AA76" i="36"/>
  <c r="V76" i="36"/>
  <c r="AA75" i="36"/>
  <c r="V75" i="36"/>
  <c r="AA74" i="36"/>
  <c r="V74" i="36"/>
  <c r="AA73" i="36"/>
  <c r="V73" i="36"/>
  <c r="AA72" i="36"/>
  <c r="V72" i="36"/>
  <c r="AA71" i="36"/>
  <c r="V71" i="36"/>
  <c r="AA70" i="36"/>
  <c r="V70" i="36"/>
  <c r="AA69" i="36"/>
  <c r="V69" i="36"/>
  <c r="AA68" i="36"/>
  <c r="V68" i="36"/>
  <c r="AA67" i="36"/>
  <c r="V67" i="36"/>
  <c r="AA66" i="36"/>
  <c r="V66" i="36"/>
  <c r="AA65" i="36"/>
  <c r="V65" i="36"/>
  <c r="AA64" i="36"/>
  <c r="V64" i="36"/>
  <c r="AA63" i="36"/>
  <c r="V63" i="36"/>
  <c r="AA62" i="36"/>
  <c r="V62" i="36"/>
  <c r="AA61" i="36"/>
  <c r="V61" i="36"/>
  <c r="AA60" i="36"/>
  <c r="V60" i="36"/>
  <c r="AA59" i="36"/>
  <c r="V59" i="36"/>
  <c r="AA58" i="36"/>
  <c r="V58" i="36"/>
  <c r="AA57" i="36"/>
  <c r="V57" i="36"/>
  <c r="AA56" i="36"/>
  <c r="V56" i="36"/>
  <c r="AA55" i="36"/>
  <c r="V55" i="36"/>
  <c r="AA54" i="36"/>
  <c r="V54" i="36"/>
  <c r="AA53" i="36"/>
  <c r="V53" i="36"/>
  <c r="AA52" i="36"/>
  <c r="V52" i="36"/>
  <c r="AA51" i="36"/>
  <c r="V51" i="36"/>
  <c r="AA50" i="36"/>
  <c r="V50" i="36"/>
  <c r="AA49" i="36"/>
  <c r="V49" i="36"/>
  <c r="AA48" i="36"/>
  <c r="V48" i="36"/>
  <c r="AA47" i="36"/>
  <c r="V47" i="36"/>
  <c r="AA46" i="36"/>
  <c r="V46" i="36"/>
  <c r="AA45" i="36"/>
  <c r="V45" i="36"/>
  <c r="AA44" i="36"/>
  <c r="V44" i="36"/>
  <c r="AA43" i="36"/>
  <c r="V43" i="36"/>
  <c r="AA42" i="36"/>
  <c r="W42" i="36"/>
  <c r="V42" i="36"/>
  <c r="AA41" i="36"/>
  <c r="V41" i="36"/>
  <c r="AA40" i="36"/>
  <c r="W40" i="36"/>
  <c r="V40" i="36"/>
  <c r="AA39" i="36"/>
  <c r="V39" i="36"/>
  <c r="AA38" i="36"/>
  <c r="V38" i="36"/>
  <c r="AA37" i="36"/>
  <c r="V37" i="36"/>
  <c r="AA36" i="36"/>
  <c r="W36" i="36"/>
  <c r="V36" i="36"/>
  <c r="AA6" i="36"/>
  <c r="AA7" i="36"/>
  <c r="AA8" i="36"/>
  <c r="AA9" i="36"/>
  <c r="AA10" i="36"/>
  <c r="AA11" i="36"/>
  <c r="AA12" i="36"/>
  <c r="AA13" i="36"/>
  <c r="AA14" i="36"/>
  <c r="AA15" i="36"/>
  <c r="AA16" i="36"/>
  <c r="AA17" i="36"/>
  <c r="AA18" i="36"/>
  <c r="AA19" i="36"/>
  <c r="AA20" i="36"/>
  <c r="AA21" i="36"/>
  <c r="AA22" i="36"/>
  <c r="AA23" i="36"/>
  <c r="AA24" i="36"/>
  <c r="AA25" i="36"/>
  <c r="AA26" i="36"/>
  <c r="AA27" i="36"/>
  <c r="AA28" i="36"/>
  <c r="AA29" i="36"/>
  <c r="AA30" i="36"/>
  <c r="AA31" i="36"/>
  <c r="AA32" i="36"/>
  <c r="AA33" i="36"/>
  <c r="AA34" i="36"/>
  <c r="AA35" i="36"/>
  <c r="AA2" i="36"/>
  <c r="AF35" i="36"/>
  <c r="AG35" i="36"/>
  <c r="AE35" i="36"/>
  <c r="V35" i="36"/>
  <c r="AF34" i="36"/>
  <c r="AG34" i="36"/>
  <c r="AE34" i="36"/>
  <c r="V34" i="36"/>
  <c r="AF33" i="36"/>
  <c r="AG33" i="36"/>
  <c r="V26" i="36"/>
  <c r="AE33" i="36"/>
  <c r="V33" i="36"/>
  <c r="AF32" i="36"/>
  <c r="AG32" i="36"/>
  <c r="AE32" i="36"/>
  <c r="V32" i="36"/>
  <c r="AF31" i="36"/>
  <c r="AG31" i="36"/>
  <c r="AE31" i="36"/>
  <c r="V31" i="36"/>
  <c r="AF30" i="36"/>
  <c r="AG30" i="36"/>
  <c r="AE30" i="36"/>
  <c r="V30" i="36"/>
  <c r="AF29" i="36"/>
  <c r="AG29" i="36"/>
  <c r="V19" i="36"/>
  <c r="AE29" i="36"/>
  <c r="V29" i="36"/>
  <c r="AF28" i="36"/>
  <c r="AG28" i="36"/>
  <c r="AE28" i="36"/>
  <c r="V28" i="36"/>
  <c r="AF27" i="36"/>
  <c r="V11" i="36"/>
  <c r="AG27" i="36"/>
  <c r="AE27" i="36"/>
  <c r="V27" i="36"/>
  <c r="AF26" i="36"/>
  <c r="AG26" i="36"/>
  <c r="AE26" i="36"/>
  <c r="AF25" i="36"/>
  <c r="V13" i="36"/>
  <c r="AG25" i="36"/>
  <c r="AE25" i="36"/>
  <c r="V25" i="36"/>
  <c r="AF24" i="36"/>
  <c r="AG24" i="36"/>
  <c r="AE24" i="36"/>
  <c r="V24" i="36"/>
  <c r="AF23" i="36"/>
  <c r="AG23" i="36"/>
  <c r="V10" i="36"/>
  <c r="AE23" i="36"/>
  <c r="V23" i="36"/>
  <c r="AF22" i="36"/>
  <c r="AG22" i="36"/>
  <c r="AE22" i="36"/>
  <c r="V22" i="36"/>
  <c r="AF21" i="36"/>
  <c r="AG21" i="36"/>
  <c r="AE21" i="36"/>
  <c r="V21" i="36"/>
  <c r="AF20" i="36"/>
  <c r="AG20" i="36"/>
  <c r="AE20" i="36"/>
  <c r="V20" i="36"/>
  <c r="AF19" i="36"/>
  <c r="AG19" i="36"/>
  <c r="AE19" i="36"/>
  <c r="AF18" i="36"/>
  <c r="AG18" i="36"/>
  <c r="AE18" i="36"/>
  <c r="V18" i="36"/>
  <c r="AF17" i="36"/>
  <c r="AG17" i="36"/>
  <c r="AE17" i="36"/>
  <c r="V17" i="36"/>
  <c r="AF16" i="36"/>
  <c r="AG16" i="36"/>
  <c r="AE16" i="36"/>
  <c r="V16" i="36"/>
  <c r="AF15" i="36"/>
  <c r="AG15" i="36"/>
  <c r="AE15" i="36"/>
  <c r="V15" i="36"/>
  <c r="AF14" i="36"/>
  <c r="AG14" i="36"/>
  <c r="AE14" i="36"/>
  <c r="V14" i="36"/>
  <c r="AF13" i="36"/>
  <c r="AG13" i="36"/>
  <c r="AE13" i="36"/>
  <c r="AF12" i="36"/>
  <c r="AG12" i="36"/>
  <c r="AE12" i="36"/>
  <c r="V12" i="36"/>
  <c r="AF11" i="36"/>
  <c r="AG11" i="36"/>
  <c r="AE11" i="36"/>
  <c r="AF10" i="36"/>
  <c r="AG10" i="36"/>
  <c r="AE10" i="36"/>
  <c r="AF9" i="36"/>
  <c r="AG9" i="36"/>
  <c r="AE9" i="36"/>
  <c r="V9" i="36"/>
  <c r="AF8" i="36"/>
  <c r="AG8" i="36"/>
  <c r="AE8" i="36"/>
  <c r="V8" i="36"/>
  <c r="AF7" i="36"/>
  <c r="AG7" i="36"/>
  <c r="AE7" i="36"/>
  <c r="V7" i="36"/>
  <c r="AF6" i="36"/>
  <c r="AG6" i="36"/>
  <c r="AE6" i="36"/>
  <c r="V6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X197" i="35"/>
  <c r="Y197" i="35"/>
  <c r="W197" i="35"/>
  <c r="Z197" i="35"/>
  <c r="X6" i="35"/>
  <c r="Y6" i="35"/>
  <c r="W6" i="35"/>
  <c r="Z6" i="35"/>
  <c r="X7" i="35"/>
  <c r="Y7" i="35"/>
  <c r="W7" i="35"/>
  <c r="Z7" i="35"/>
  <c r="X8" i="35"/>
  <c r="Y8" i="35"/>
  <c r="W8" i="35"/>
  <c r="Z8" i="35"/>
  <c r="X9" i="35"/>
  <c r="Y9" i="35"/>
  <c r="W9" i="35"/>
  <c r="Z9" i="35"/>
  <c r="X10" i="35"/>
  <c r="Y10" i="35"/>
  <c r="W10" i="35"/>
  <c r="Z10" i="35"/>
  <c r="X11" i="35"/>
  <c r="Y11" i="35"/>
  <c r="W11" i="35"/>
  <c r="Z11" i="35"/>
  <c r="X12" i="35"/>
  <c r="Y12" i="35"/>
  <c r="Z12" i="35"/>
  <c r="X13" i="35"/>
  <c r="Y13" i="35"/>
  <c r="W13" i="35"/>
  <c r="Z13" i="35"/>
  <c r="X14" i="35"/>
  <c r="Y14" i="35"/>
  <c r="W14" i="35"/>
  <c r="Z14" i="35"/>
  <c r="X15" i="35"/>
  <c r="Y15" i="35"/>
  <c r="W15" i="35"/>
  <c r="Z15" i="35"/>
  <c r="X16" i="35"/>
  <c r="Y16" i="35"/>
  <c r="W16" i="35"/>
  <c r="Z16" i="35"/>
  <c r="X17" i="35"/>
  <c r="Y17" i="35"/>
  <c r="W17" i="35"/>
  <c r="Z17" i="35"/>
  <c r="X18" i="35"/>
  <c r="Y18" i="35"/>
  <c r="Z18" i="35"/>
  <c r="X19" i="35"/>
  <c r="Y19" i="35"/>
  <c r="W19" i="35"/>
  <c r="Z19" i="35"/>
  <c r="X20" i="35"/>
  <c r="Y20" i="35"/>
  <c r="W20" i="35"/>
  <c r="Z20" i="35"/>
  <c r="X21" i="35"/>
  <c r="Y21" i="35"/>
  <c r="W21" i="35"/>
  <c r="Z21" i="35"/>
  <c r="X22" i="35"/>
  <c r="Y22" i="35"/>
  <c r="W22" i="35"/>
  <c r="Z22" i="35"/>
  <c r="X23" i="35"/>
  <c r="Y23" i="35"/>
  <c r="W23" i="35"/>
  <c r="Z23" i="35"/>
  <c r="X24" i="35"/>
  <c r="Y24" i="35"/>
  <c r="W24" i="35"/>
  <c r="Z24" i="35"/>
  <c r="X25" i="35"/>
  <c r="Y25" i="35"/>
  <c r="W25" i="35"/>
  <c r="Z25" i="35"/>
  <c r="X26" i="35"/>
  <c r="Y26" i="35"/>
  <c r="W26" i="35"/>
  <c r="Z26" i="35"/>
  <c r="X27" i="35"/>
  <c r="Y27" i="35"/>
  <c r="W27" i="35"/>
  <c r="Z27" i="35"/>
  <c r="X28" i="35"/>
  <c r="Y28" i="35"/>
  <c r="W28" i="35"/>
  <c r="Z28" i="35"/>
  <c r="X29" i="35"/>
  <c r="Y29" i="35"/>
  <c r="W29" i="35"/>
  <c r="Z29" i="35"/>
  <c r="X30" i="35"/>
  <c r="Y30" i="35"/>
  <c r="W30" i="35"/>
  <c r="Z30" i="35"/>
  <c r="X31" i="35"/>
  <c r="Y31" i="35"/>
  <c r="W31" i="35"/>
  <c r="Z31" i="35"/>
  <c r="X32" i="35"/>
  <c r="Y32" i="35"/>
  <c r="W32" i="35"/>
  <c r="Z32" i="35"/>
  <c r="X33" i="35"/>
  <c r="Y33" i="35"/>
  <c r="W33" i="35"/>
  <c r="Z33" i="35"/>
  <c r="X34" i="35"/>
  <c r="Y34" i="35"/>
  <c r="W34" i="35"/>
  <c r="Z34" i="35"/>
  <c r="X35" i="35"/>
  <c r="Y35" i="35"/>
  <c r="W35" i="35"/>
  <c r="Z35" i="35"/>
  <c r="X36" i="35"/>
  <c r="Y36" i="35"/>
  <c r="W36" i="35"/>
  <c r="Z36" i="35"/>
  <c r="X37" i="35"/>
  <c r="Y37" i="35"/>
  <c r="W37" i="35"/>
  <c r="Z37" i="35"/>
  <c r="X38" i="35"/>
  <c r="Y38" i="35"/>
  <c r="W38" i="35"/>
  <c r="Z38" i="35"/>
  <c r="X39" i="35"/>
  <c r="Y39" i="35"/>
  <c r="W39" i="35"/>
  <c r="Z39" i="35"/>
  <c r="X40" i="35"/>
  <c r="Y40" i="35"/>
  <c r="W40" i="35"/>
  <c r="Z40" i="35"/>
  <c r="X41" i="35"/>
  <c r="Y41" i="35"/>
  <c r="W41" i="35"/>
  <c r="Z41" i="35"/>
  <c r="X42" i="35"/>
  <c r="Y42" i="35"/>
  <c r="W42" i="35"/>
  <c r="Z42" i="35"/>
  <c r="X43" i="35"/>
  <c r="Y43" i="35"/>
  <c r="W43" i="35"/>
  <c r="Z43" i="35"/>
  <c r="X44" i="35"/>
  <c r="Y44" i="35"/>
  <c r="W44" i="35"/>
  <c r="Z44" i="35"/>
  <c r="X45" i="35"/>
  <c r="Y45" i="35"/>
  <c r="W45" i="35"/>
  <c r="Z45" i="35"/>
  <c r="X46" i="35"/>
  <c r="Y46" i="35"/>
  <c r="W46" i="35"/>
  <c r="Z46" i="35"/>
  <c r="X47" i="35"/>
  <c r="Y47" i="35"/>
  <c r="W47" i="35"/>
  <c r="Z47" i="35"/>
  <c r="X48" i="35"/>
  <c r="Y48" i="35"/>
  <c r="W48" i="35"/>
  <c r="Z48" i="35"/>
  <c r="X49" i="35"/>
  <c r="Y49" i="35"/>
  <c r="W49" i="35"/>
  <c r="Z49" i="35"/>
  <c r="X50" i="35"/>
  <c r="Y50" i="35"/>
  <c r="W50" i="35"/>
  <c r="Z50" i="35"/>
  <c r="X51" i="35"/>
  <c r="Y51" i="35"/>
  <c r="W51" i="35"/>
  <c r="Z51" i="35"/>
  <c r="X52" i="35"/>
  <c r="Y52" i="35"/>
  <c r="W52" i="35"/>
  <c r="Z52" i="35"/>
  <c r="X53" i="35"/>
  <c r="Y53" i="35"/>
  <c r="W53" i="35"/>
  <c r="Z53" i="35"/>
  <c r="X54" i="35"/>
  <c r="Y54" i="35"/>
  <c r="W54" i="35"/>
  <c r="Z54" i="35"/>
  <c r="X55" i="35"/>
  <c r="Y55" i="35"/>
  <c r="W55" i="35"/>
  <c r="Z55" i="35"/>
  <c r="X56" i="35"/>
  <c r="Y56" i="35"/>
  <c r="W56" i="35"/>
  <c r="Z56" i="35"/>
  <c r="X57" i="35"/>
  <c r="Y57" i="35"/>
  <c r="W57" i="35"/>
  <c r="Z57" i="35"/>
  <c r="X58" i="35"/>
  <c r="Y58" i="35"/>
  <c r="W58" i="35"/>
  <c r="Z58" i="35"/>
  <c r="X59" i="35"/>
  <c r="Y59" i="35"/>
  <c r="W59" i="35"/>
  <c r="Z59" i="35"/>
  <c r="X60" i="35"/>
  <c r="Y60" i="35"/>
  <c r="Z60" i="35"/>
  <c r="X61" i="35"/>
  <c r="Y61" i="35"/>
  <c r="W61" i="35"/>
  <c r="Z61" i="35"/>
  <c r="X62" i="35"/>
  <c r="Y62" i="35"/>
  <c r="W62" i="35"/>
  <c r="Z62" i="35"/>
  <c r="X63" i="35"/>
  <c r="Y63" i="35"/>
  <c r="W63" i="35"/>
  <c r="Z63" i="35"/>
  <c r="X64" i="35"/>
  <c r="Y64" i="35"/>
  <c r="W64" i="35"/>
  <c r="Z64" i="35"/>
  <c r="X65" i="35"/>
  <c r="Y65" i="35"/>
  <c r="W65" i="35"/>
  <c r="Z65" i="35"/>
  <c r="X66" i="35"/>
  <c r="Y66" i="35"/>
  <c r="W66" i="35"/>
  <c r="Z66" i="35"/>
  <c r="X67" i="35"/>
  <c r="Y67" i="35"/>
  <c r="W67" i="35"/>
  <c r="Z67" i="35"/>
  <c r="X68" i="35"/>
  <c r="Y68" i="35"/>
  <c r="Z68" i="35"/>
  <c r="X69" i="35"/>
  <c r="Y69" i="35"/>
  <c r="W69" i="35"/>
  <c r="Z69" i="35"/>
  <c r="X70" i="35"/>
  <c r="Y70" i="35"/>
  <c r="W70" i="35"/>
  <c r="Z70" i="35"/>
  <c r="X71" i="35"/>
  <c r="Y71" i="35"/>
  <c r="W71" i="35"/>
  <c r="Z71" i="35"/>
  <c r="X72" i="35"/>
  <c r="Y72" i="35"/>
  <c r="W72" i="35"/>
  <c r="Z72" i="35"/>
  <c r="X73" i="35"/>
  <c r="Y73" i="35"/>
  <c r="W73" i="35"/>
  <c r="Z73" i="35"/>
  <c r="X74" i="35"/>
  <c r="Y74" i="35"/>
  <c r="Z74" i="35"/>
  <c r="X75" i="35"/>
  <c r="Y75" i="35"/>
  <c r="W75" i="35"/>
  <c r="Z75" i="35"/>
  <c r="X76" i="35"/>
  <c r="Y76" i="35"/>
  <c r="W76" i="35"/>
  <c r="Z76" i="35"/>
  <c r="X77" i="35"/>
  <c r="Y77" i="35"/>
  <c r="W77" i="35"/>
  <c r="Z77" i="35"/>
  <c r="X78" i="35"/>
  <c r="Y78" i="35"/>
  <c r="W78" i="35"/>
  <c r="Z78" i="35"/>
  <c r="X79" i="35"/>
  <c r="Y79" i="35"/>
  <c r="W79" i="35"/>
  <c r="Z79" i="35"/>
  <c r="X80" i="35"/>
  <c r="Y80" i="35"/>
  <c r="W80" i="35"/>
  <c r="Z80" i="35"/>
  <c r="X81" i="35"/>
  <c r="Y81" i="35"/>
  <c r="W81" i="35"/>
  <c r="Z81" i="35"/>
  <c r="X82" i="35"/>
  <c r="Y82" i="35"/>
  <c r="W82" i="35"/>
  <c r="Z82" i="35"/>
  <c r="X83" i="35"/>
  <c r="Y83" i="35"/>
  <c r="W83" i="35"/>
  <c r="Z83" i="35"/>
  <c r="X84" i="35"/>
  <c r="Y84" i="35"/>
  <c r="Z84" i="35"/>
  <c r="X85" i="35"/>
  <c r="Y85" i="35"/>
  <c r="W85" i="35"/>
  <c r="Z85" i="35"/>
  <c r="X86" i="35"/>
  <c r="Y86" i="35"/>
  <c r="W86" i="35"/>
  <c r="Z86" i="35"/>
  <c r="X87" i="35"/>
  <c r="Y87" i="35"/>
  <c r="W87" i="35"/>
  <c r="Z87" i="35"/>
  <c r="X88" i="35"/>
  <c r="Y88" i="35"/>
  <c r="W88" i="35"/>
  <c r="Z88" i="35"/>
  <c r="X89" i="35"/>
  <c r="Y89" i="35"/>
  <c r="W89" i="35"/>
  <c r="Z89" i="35"/>
  <c r="X90" i="35"/>
  <c r="Y90" i="35"/>
  <c r="W90" i="35"/>
  <c r="Z90" i="35"/>
  <c r="X91" i="35"/>
  <c r="Y91" i="35"/>
  <c r="W91" i="35"/>
  <c r="Z91" i="35"/>
  <c r="X92" i="35"/>
  <c r="Y92" i="35"/>
  <c r="W92" i="35"/>
  <c r="Z92" i="35"/>
  <c r="X93" i="35"/>
  <c r="Y93" i="35"/>
  <c r="Z93" i="35"/>
  <c r="X94" i="35"/>
  <c r="Y94" i="35"/>
  <c r="Z94" i="35"/>
  <c r="X95" i="35"/>
  <c r="Y95" i="35"/>
  <c r="W95" i="35"/>
  <c r="Z95" i="35"/>
  <c r="X96" i="35"/>
  <c r="Y96" i="35"/>
  <c r="W96" i="35"/>
  <c r="Z96" i="35"/>
  <c r="X97" i="35"/>
  <c r="Y97" i="35"/>
  <c r="W97" i="35"/>
  <c r="Z97" i="35"/>
  <c r="X98" i="35"/>
  <c r="Y98" i="35"/>
  <c r="W98" i="35"/>
  <c r="Z98" i="35"/>
  <c r="X99" i="35"/>
  <c r="Y99" i="35"/>
  <c r="W99" i="35"/>
  <c r="Z99" i="35"/>
  <c r="X100" i="35"/>
  <c r="Y100" i="35"/>
  <c r="W100" i="35"/>
  <c r="Z100" i="35"/>
  <c r="X101" i="35"/>
  <c r="Y101" i="35"/>
  <c r="W101" i="35"/>
  <c r="Z101" i="35"/>
  <c r="X102" i="35"/>
  <c r="Y102" i="35"/>
  <c r="W102" i="35"/>
  <c r="Z102" i="35"/>
  <c r="X103" i="35"/>
  <c r="Y103" i="35"/>
  <c r="W103" i="35"/>
  <c r="Z103" i="35"/>
  <c r="X104" i="35"/>
  <c r="Y104" i="35"/>
  <c r="W104" i="35"/>
  <c r="Z104" i="35"/>
  <c r="X105" i="35"/>
  <c r="Y105" i="35"/>
  <c r="Z105" i="35"/>
  <c r="X106" i="35"/>
  <c r="Y106" i="35"/>
  <c r="W106" i="35"/>
  <c r="Z106" i="35"/>
  <c r="X107" i="35"/>
  <c r="Y107" i="35"/>
  <c r="W107" i="35"/>
  <c r="Z107" i="35"/>
  <c r="X108" i="35"/>
  <c r="Y108" i="35"/>
  <c r="W108" i="35"/>
  <c r="Z108" i="35"/>
  <c r="X109" i="35"/>
  <c r="Y109" i="35"/>
  <c r="W109" i="35"/>
  <c r="Z109" i="35"/>
  <c r="X110" i="35"/>
  <c r="Y110" i="35"/>
  <c r="W110" i="35"/>
  <c r="Z110" i="35"/>
  <c r="X111" i="35"/>
  <c r="Y111" i="35"/>
  <c r="W111" i="35"/>
  <c r="Z111" i="35"/>
  <c r="X112" i="35"/>
  <c r="Y112" i="35"/>
  <c r="W112" i="35"/>
  <c r="Z112" i="35"/>
  <c r="X113" i="35"/>
  <c r="Y113" i="35"/>
  <c r="W113" i="35"/>
  <c r="Z113" i="35"/>
  <c r="X114" i="35"/>
  <c r="Y114" i="35"/>
  <c r="W114" i="35"/>
  <c r="Z114" i="35"/>
  <c r="X115" i="35"/>
  <c r="Y115" i="35"/>
  <c r="W115" i="35"/>
  <c r="Z115" i="35"/>
  <c r="X116" i="35"/>
  <c r="Y116" i="35"/>
  <c r="W116" i="35"/>
  <c r="Z116" i="35"/>
  <c r="X117" i="35"/>
  <c r="Y117" i="35"/>
  <c r="W117" i="35"/>
  <c r="Z117" i="35"/>
  <c r="X118" i="35"/>
  <c r="Y118" i="35"/>
  <c r="W118" i="35"/>
  <c r="Z118" i="35"/>
  <c r="X119" i="35"/>
  <c r="Y119" i="35"/>
  <c r="W119" i="35"/>
  <c r="Z119" i="35"/>
  <c r="X120" i="35"/>
  <c r="Y120" i="35"/>
  <c r="W120" i="35"/>
  <c r="Z120" i="35"/>
  <c r="X121" i="35"/>
  <c r="Y121" i="35"/>
  <c r="W121" i="35"/>
  <c r="Z121" i="35"/>
  <c r="X122" i="35"/>
  <c r="Y122" i="35"/>
  <c r="W122" i="35"/>
  <c r="Z122" i="35"/>
  <c r="X123" i="35"/>
  <c r="Y123" i="35"/>
  <c r="W123" i="35"/>
  <c r="Z123" i="35"/>
  <c r="X124" i="35"/>
  <c r="Y124" i="35"/>
  <c r="W124" i="35"/>
  <c r="Z124" i="35"/>
  <c r="X125" i="35"/>
  <c r="Y125" i="35"/>
  <c r="W125" i="35"/>
  <c r="Z125" i="35"/>
  <c r="X126" i="35"/>
  <c r="Y126" i="35"/>
  <c r="W126" i="35"/>
  <c r="Z126" i="35"/>
  <c r="X127" i="35"/>
  <c r="Y127" i="35"/>
  <c r="Z127" i="35"/>
  <c r="X128" i="35"/>
  <c r="Y128" i="35"/>
  <c r="W128" i="35"/>
  <c r="Z128" i="35"/>
  <c r="X129" i="35"/>
  <c r="Y129" i="35"/>
  <c r="W129" i="35"/>
  <c r="Z129" i="35"/>
  <c r="X130" i="35"/>
  <c r="Y130" i="35"/>
  <c r="W130" i="35"/>
  <c r="Z130" i="35"/>
  <c r="X131" i="35"/>
  <c r="Y131" i="35"/>
  <c r="W131" i="35"/>
  <c r="Z131" i="35"/>
  <c r="X132" i="35"/>
  <c r="Y132" i="35"/>
  <c r="W132" i="35"/>
  <c r="Z132" i="35"/>
  <c r="X133" i="35"/>
  <c r="Y133" i="35"/>
  <c r="W133" i="35"/>
  <c r="Z133" i="35"/>
  <c r="X134" i="35"/>
  <c r="Y134" i="35"/>
  <c r="W134" i="35"/>
  <c r="Z134" i="35"/>
  <c r="X135" i="35"/>
  <c r="Y135" i="35"/>
  <c r="W135" i="35"/>
  <c r="Z135" i="35"/>
  <c r="X136" i="35"/>
  <c r="Y136" i="35"/>
  <c r="W136" i="35"/>
  <c r="Z136" i="35"/>
  <c r="X137" i="35"/>
  <c r="Y137" i="35"/>
  <c r="W137" i="35"/>
  <c r="Z137" i="35"/>
  <c r="X138" i="35"/>
  <c r="Y138" i="35"/>
  <c r="W138" i="35"/>
  <c r="Z138" i="35"/>
  <c r="X139" i="35"/>
  <c r="Y139" i="35"/>
  <c r="Z139" i="35"/>
  <c r="X140" i="35"/>
  <c r="Y140" i="35"/>
  <c r="W140" i="35"/>
  <c r="Z140" i="35"/>
  <c r="X141" i="35"/>
  <c r="Y141" i="35"/>
  <c r="W141" i="35"/>
  <c r="Z141" i="35"/>
  <c r="X142" i="35"/>
  <c r="Y142" i="35"/>
  <c r="W142" i="35"/>
  <c r="Z142" i="35"/>
  <c r="X143" i="35"/>
  <c r="Y143" i="35"/>
  <c r="W143" i="35"/>
  <c r="Z143" i="35"/>
  <c r="X144" i="35"/>
  <c r="Y144" i="35"/>
  <c r="W144" i="35"/>
  <c r="Z144" i="35"/>
  <c r="X145" i="35"/>
  <c r="Y145" i="35"/>
  <c r="W145" i="35"/>
  <c r="Z145" i="35"/>
  <c r="X146" i="35"/>
  <c r="Y146" i="35"/>
  <c r="W146" i="35"/>
  <c r="Z146" i="35"/>
  <c r="X147" i="35"/>
  <c r="Y147" i="35"/>
  <c r="W147" i="35"/>
  <c r="Z147" i="35"/>
  <c r="X148" i="35"/>
  <c r="Y148" i="35"/>
  <c r="W148" i="35"/>
  <c r="Z148" i="35"/>
  <c r="X149" i="35"/>
  <c r="Y149" i="35"/>
  <c r="W149" i="35"/>
  <c r="Z149" i="35"/>
  <c r="X150" i="35"/>
  <c r="Y150" i="35"/>
  <c r="W150" i="35"/>
  <c r="Z150" i="35"/>
  <c r="X151" i="35"/>
  <c r="Y151" i="35"/>
  <c r="Z151" i="35"/>
  <c r="X152" i="35"/>
  <c r="Y152" i="35"/>
  <c r="W152" i="35"/>
  <c r="Z152" i="35"/>
  <c r="X153" i="35"/>
  <c r="Y153" i="35"/>
  <c r="W153" i="35"/>
  <c r="Z153" i="35"/>
  <c r="X154" i="35"/>
  <c r="Y154" i="35"/>
  <c r="Z154" i="35"/>
  <c r="X155" i="35"/>
  <c r="Y155" i="35"/>
  <c r="W155" i="35"/>
  <c r="Z155" i="35"/>
  <c r="X156" i="35"/>
  <c r="Y156" i="35"/>
  <c r="W156" i="35"/>
  <c r="Z156" i="35"/>
  <c r="X157" i="35"/>
  <c r="Y157" i="35"/>
  <c r="Z157" i="35"/>
  <c r="X158" i="35"/>
  <c r="Y158" i="35"/>
  <c r="W158" i="35"/>
  <c r="Z158" i="35"/>
  <c r="X159" i="35"/>
  <c r="Y159" i="35"/>
  <c r="W159" i="35"/>
  <c r="Z159" i="35"/>
  <c r="X160" i="35"/>
  <c r="Y160" i="35"/>
  <c r="W160" i="35"/>
  <c r="Z160" i="35"/>
  <c r="X161" i="35"/>
  <c r="Y161" i="35"/>
  <c r="W161" i="35"/>
  <c r="Z161" i="35"/>
  <c r="X162" i="35"/>
  <c r="Y162" i="35"/>
  <c r="W162" i="35"/>
  <c r="Z162" i="35"/>
  <c r="X163" i="35"/>
  <c r="Y163" i="35"/>
  <c r="W163" i="35"/>
  <c r="Z163" i="35"/>
  <c r="X164" i="35"/>
  <c r="Y164" i="35"/>
  <c r="W164" i="35"/>
  <c r="Z164" i="35"/>
  <c r="X165" i="35"/>
  <c r="Y165" i="35"/>
  <c r="W165" i="35"/>
  <c r="Z165" i="35"/>
  <c r="X166" i="35"/>
  <c r="Y166" i="35"/>
  <c r="Z166" i="35"/>
  <c r="X167" i="35"/>
  <c r="Y167" i="35"/>
  <c r="W167" i="35"/>
  <c r="Z167" i="35"/>
  <c r="X168" i="35"/>
  <c r="Y168" i="35"/>
  <c r="W168" i="35"/>
  <c r="Z168" i="35"/>
  <c r="X169" i="35"/>
  <c r="Y169" i="35"/>
  <c r="W169" i="35"/>
  <c r="Z169" i="35"/>
  <c r="X170" i="35"/>
  <c r="Y170" i="35"/>
  <c r="W170" i="35"/>
  <c r="Z170" i="35"/>
  <c r="X171" i="35"/>
  <c r="Y171" i="35"/>
  <c r="W171" i="35"/>
  <c r="Z171" i="35"/>
  <c r="X172" i="35"/>
  <c r="Y172" i="35"/>
  <c r="W172" i="35"/>
  <c r="Z172" i="35"/>
  <c r="X173" i="35"/>
  <c r="Y173" i="35"/>
  <c r="W173" i="35"/>
  <c r="Z173" i="35"/>
  <c r="X174" i="35"/>
  <c r="Y174" i="35"/>
  <c r="W174" i="35"/>
  <c r="Z174" i="35"/>
  <c r="X175" i="35"/>
  <c r="Y175" i="35"/>
  <c r="W175" i="35"/>
  <c r="Z175" i="35"/>
  <c r="X176" i="35"/>
  <c r="Y176" i="35"/>
  <c r="W176" i="35"/>
  <c r="Z176" i="35"/>
  <c r="X177" i="35"/>
  <c r="Y177" i="35"/>
  <c r="W177" i="35"/>
  <c r="Z177" i="35"/>
  <c r="X178" i="35"/>
  <c r="Y178" i="35"/>
  <c r="W178" i="35"/>
  <c r="Z178" i="35"/>
  <c r="X179" i="35"/>
  <c r="Y179" i="35"/>
  <c r="Z179" i="35"/>
  <c r="X180" i="35"/>
  <c r="Y180" i="35"/>
  <c r="W180" i="35"/>
  <c r="Z180" i="35"/>
  <c r="X181" i="35"/>
  <c r="Y181" i="35"/>
  <c r="W181" i="35"/>
  <c r="Z181" i="35"/>
  <c r="X182" i="35"/>
  <c r="Y182" i="35"/>
  <c r="W182" i="35"/>
  <c r="Z182" i="35"/>
  <c r="X183" i="35"/>
  <c r="Y183" i="35"/>
  <c r="W183" i="35"/>
  <c r="Z183" i="35"/>
  <c r="X184" i="35"/>
  <c r="Y184" i="35"/>
  <c r="Z184" i="35"/>
  <c r="X185" i="35"/>
  <c r="Y185" i="35"/>
  <c r="W185" i="35"/>
  <c r="Z185" i="35"/>
  <c r="X186" i="35"/>
  <c r="Y186" i="35"/>
  <c r="Z186" i="35"/>
  <c r="X187" i="35"/>
  <c r="Y187" i="35"/>
  <c r="W187" i="35"/>
  <c r="Z187" i="35"/>
  <c r="X188" i="35"/>
  <c r="Y188" i="35"/>
  <c r="W188" i="35"/>
  <c r="Z188" i="35"/>
  <c r="X189" i="35"/>
  <c r="Y189" i="35"/>
  <c r="W189" i="35"/>
  <c r="Z189" i="35"/>
  <c r="X190" i="35"/>
  <c r="Y190" i="35"/>
  <c r="W190" i="35"/>
  <c r="Z190" i="35"/>
  <c r="X191" i="35"/>
  <c r="Y191" i="35"/>
  <c r="W191" i="35"/>
  <c r="Z191" i="35"/>
  <c r="X192" i="35"/>
  <c r="Y192" i="35"/>
  <c r="W192" i="35"/>
  <c r="Z192" i="35"/>
  <c r="X193" i="35"/>
  <c r="Y193" i="35"/>
  <c r="W193" i="35"/>
  <c r="Z193" i="35"/>
  <c r="X194" i="35"/>
  <c r="Y194" i="35"/>
  <c r="W194" i="35"/>
  <c r="Z194" i="35"/>
  <c r="X195" i="35"/>
  <c r="Y195" i="35"/>
  <c r="W195" i="35"/>
  <c r="Z195" i="35"/>
  <c r="X196" i="35"/>
  <c r="Y196" i="35"/>
  <c r="W196" i="35"/>
  <c r="Z196" i="35"/>
  <c r="AA197" i="35"/>
  <c r="V197" i="35"/>
  <c r="AA196" i="35"/>
  <c r="V196" i="35"/>
  <c r="AA195" i="35"/>
  <c r="V195" i="35"/>
  <c r="AA194" i="35"/>
  <c r="V194" i="35"/>
  <c r="AA193" i="35"/>
  <c r="V193" i="35"/>
  <c r="AA192" i="35"/>
  <c r="V192" i="35"/>
  <c r="AA191" i="35"/>
  <c r="V191" i="35"/>
  <c r="AA190" i="35"/>
  <c r="V190" i="35"/>
  <c r="AA189" i="35"/>
  <c r="V189" i="35"/>
  <c r="AA188" i="35"/>
  <c r="V188" i="35"/>
  <c r="AA187" i="35"/>
  <c r="V187" i="35"/>
  <c r="AA186" i="35"/>
  <c r="W186" i="35"/>
  <c r="V186" i="35"/>
  <c r="AA185" i="35"/>
  <c r="V185" i="35"/>
  <c r="AA184" i="35"/>
  <c r="W184" i="35"/>
  <c r="V184" i="35"/>
  <c r="AA183" i="35"/>
  <c r="V183" i="35"/>
  <c r="AA182" i="35"/>
  <c r="V182" i="35"/>
  <c r="AA181" i="35"/>
  <c r="V181" i="35"/>
  <c r="AA180" i="35"/>
  <c r="V180" i="35"/>
  <c r="AA179" i="35"/>
  <c r="W179" i="35"/>
  <c r="V179" i="35"/>
  <c r="AA178" i="35"/>
  <c r="V178" i="35"/>
  <c r="AA177" i="35"/>
  <c r="V177" i="35"/>
  <c r="AA176" i="35"/>
  <c r="V176" i="35"/>
  <c r="AA175" i="35"/>
  <c r="V175" i="35"/>
  <c r="AA174" i="35"/>
  <c r="V174" i="35"/>
  <c r="AA173" i="35"/>
  <c r="V173" i="35"/>
  <c r="AA172" i="35"/>
  <c r="V172" i="35"/>
  <c r="AA171" i="35"/>
  <c r="V171" i="35"/>
  <c r="AA170" i="35"/>
  <c r="V170" i="35"/>
  <c r="AA169" i="35"/>
  <c r="V169" i="35"/>
  <c r="AA168" i="35"/>
  <c r="V168" i="35"/>
  <c r="AA167" i="35"/>
  <c r="V167" i="35"/>
  <c r="AA166" i="35"/>
  <c r="W166" i="35"/>
  <c r="V166" i="35"/>
  <c r="AA165" i="35"/>
  <c r="V165" i="35"/>
  <c r="AA164" i="35"/>
  <c r="V164" i="35"/>
  <c r="AA163" i="35"/>
  <c r="V163" i="35"/>
  <c r="AA162" i="35"/>
  <c r="V162" i="35"/>
  <c r="AA161" i="35"/>
  <c r="V161" i="35"/>
  <c r="AA160" i="35"/>
  <c r="V160" i="35"/>
  <c r="AA159" i="35"/>
  <c r="V159" i="35"/>
  <c r="AA158" i="35"/>
  <c r="V158" i="35"/>
  <c r="AA157" i="35"/>
  <c r="W157" i="35"/>
  <c r="V157" i="35"/>
  <c r="AA156" i="35"/>
  <c r="V156" i="35"/>
  <c r="AA155" i="35"/>
  <c r="V155" i="35"/>
  <c r="AA154" i="35"/>
  <c r="W154" i="35"/>
  <c r="V154" i="35"/>
  <c r="AA153" i="35"/>
  <c r="V153" i="35"/>
  <c r="AA152" i="35"/>
  <c r="V152" i="35"/>
  <c r="AA151" i="35"/>
  <c r="W151" i="35"/>
  <c r="V151" i="35"/>
  <c r="AA150" i="35"/>
  <c r="V150" i="35"/>
  <c r="AA149" i="35"/>
  <c r="V149" i="35"/>
  <c r="AA148" i="35"/>
  <c r="V148" i="35"/>
  <c r="AA147" i="35"/>
  <c r="V147" i="35"/>
  <c r="AA146" i="35"/>
  <c r="V146" i="35"/>
  <c r="AA145" i="35"/>
  <c r="V145" i="35"/>
  <c r="AA144" i="35"/>
  <c r="V144" i="35"/>
  <c r="AA143" i="35"/>
  <c r="V143" i="35"/>
  <c r="AA142" i="35"/>
  <c r="V142" i="35"/>
  <c r="AA141" i="35"/>
  <c r="V141" i="35"/>
  <c r="AA140" i="35"/>
  <c r="V140" i="35"/>
  <c r="AA139" i="35"/>
  <c r="W139" i="35"/>
  <c r="V139" i="35"/>
  <c r="AA138" i="35"/>
  <c r="V138" i="35"/>
  <c r="AA137" i="35"/>
  <c r="V137" i="35"/>
  <c r="AA136" i="35"/>
  <c r="V136" i="35"/>
  <c r="AA135" i="35"/>
  <c r="V135" i="35"/>
  <c r="AA134" i="35"/>
  <c r="V134" i="35"/>
  <c r="AA133" i="35"/>
  <c r="V133" i="35"/>
  <c r="AA132" i="35"/>
  <c r="V132" i="35"/>
  <c r="AA131" i="35"/>
  <c r="V131" i="35"/>
  <c r="AA130" i="35"/>
  <c r="V130" i="35"/>
  <c r="AA129" i="35"/>
  <c r="V129" i="35"/>
  <c r="AA128" i="35"/>
  <c r="V128" i="35"/>
  <c r="AA127" i="35"/>
  <c r="W127" i="35"/>
  <c r="V127" i="35"/>
  <c r="AA126" i="35"/>
  <c r="V126" i="35"/>
  <c r="AA125" i="35"/>
  <c r="V125" i="35"/>
  <c r="AA124" i="35"/>
  <c r="V124" i="35"/>
  <c r="AA123" i="35"/>
  <c r="V123" i="35"/>
  <c r="AA122" i="35"/>
  <c r="V122" i="35"/>
  <c r="AA121" i="35"/>
  <c r="V121" i="35"/>
  <c r="AA120" i="35"/>
  <c r="V120" i="35"/>
  <c r="AA119" i="35"/>
  <c r="V119" i="35"/>
  <c r="AA118" i="35"/>
  <c r="V118" i="35"/>
  <c r="AA117" i="35"/>
  <c r="V117" i="35"/>
  <c r="AA116" i="35"/>
  <c r="V116" i="35"/>
  <c r="AA115" i="35"/>
  <c r="V115" i="35"/>
  <c r="AA114" i="35"/>
  <c r="V114" i="35"/>
  <c r="AA113" i="35"/>
  <c r="V113" i="35"/>
  <c r="AA112" i="35"/>
  <c r="V112" i="35"/>
  <c r="AA111" i="35"/>
  <c r="V111" i="35"/>
  <c r="AA110" i="35"/>
  <c r="V110" i="35"/>
  <c r="AA109" i="35"/>
  <c r="V109" i="35"/>
  <c r="AA108" i="35"/>
  <c r="V108" i="35"/>
  <c r="AA107" i="35"/>
  <c r="V107" i="35"/>
  <c r="AA106" i="35"/>
  <c r="V106" i="35"/>
  <c r="AA105" i="35"/>
  <c r="W105" i="35"/>
  <c r="V105" i="35"/>
  <c r="AA104" i="35"/>
  <c r="V104" i="35"/>
  <c r="AA103" i="35"/>
  <c r="V103" i="35"/>
  <c r="AA102" i="35"/>
  <c r="V102" i="35"/>
  <c r="AA101" i="35"/>
  <c r="V101" i="35"/>
  <c r="AA100" i="35"/>
  <c r="V100" i="35"/>
  <c r="AA99" i="35"/>
  <c r="V99" i="35"/>
  <c r="AA98" i="35"/>
  <c r="V98" i="35"/>
  <c r="AA97" i="35"/>
  <c r="V97" i="35"/>
  <c r="AA96" i="35"/>
  <c r="V96" i="35"/>
  <c r="AA95" i="35"/>
  <c r="V95" i="35"/>
  <c r="AA94" i="35"/>
  <c r="W94" i="35"/>
  <c r="V94" i="35"/>
  <c r="AA93" i="35"/>
  <c r="W93" i="35"/>
  <c r="V93" i="35"/>
  <c r="AA92" i="35"/>
  <c r="V92" i="35"/>
  <c r="AA91" i="35"/>
  <c r="V91" i="35"/>
  <c r="AA90" i="35"/>
  <c r="V90" i="35"/>
  <c r="AA89" i="35"/>
  <c r="V89" i="35"/>
  <c r="AA88" i="35"/>
  <c r="V88" i="35"/>
  <c r="AA87" i="35"/>
  <c r="V87" i="35"/>
  <c r="AA86" i="35"/>
  <c r="V86" i="35"/>
  <c r="AA85" i="35"/>
  <c r="V85" i="35"/>
  <c r="AA84" i="35"/>
  <c r="W84" i="35"/>
  <c r="V84" i="35"/>
  <c r="AA83" i="35"/>
  <c r="V83" i="35"/>
  <c r="AA82" i="35"/>
  <c r="V82" i="35"/>
  <c r="AA81" i="35"/>
  <c r="V81" i="35"/>
  <c r="AA80" i="35"/>
  <c r="V80" i="35"/>
  <c r="AA79" i="35"/>
  <c r="V79" i="35"/>
  <c r="AA78" i="35"/>
  <c r="V78" i="35"/>
  <c r="AA77" i="35"/>
  <c r="V77" i="35"/>
  <c r="AA76" i="35"/>
  <c r="V76" i="35"/>
  <c r="AA75" i="35"/>
  <c r="V75" i="35"/>
  <c r="AA74" i="35"/>
  <c r="W74" i="35"/>
  <c r="V74" i="35"/>
  <c r="AA73" i="35"/>
  <c r="V73" i="35"/>
  <c r="AA72" i="35"/>
  <c r="V72" i="35"/>
  <c r="AA71" i="35"/>
  <c r="V71" i="35"/>
  <c r="AA70" i="35"/>
  <c r="V70" i="35"/>
  <c r="AA69" i="35"/>
  <c r="V69" i="35"/>
  <c r="AA68" i="35"/>
  <c r="W68" i="35"/>
  <c r="V68" i="35"/>
  <c r="AA67" i="35"/>
  <c r="V67" i="35"/>
  <c r="AA66" i="35"/>
  <c r="V66" i="35"/>
  <c r="AA65" i="35"/>
  <c r="V65" i="35"/>
  <c r="AA64" i="35"/>
  <c r="V64" i="35"/>
  <c r="AA63" i="35"/>
  <c r="V63" i="35"/>
  <c r="AA62" i="35"/>
  <c r="V62" i="35"/>
  <c r="AA61" i="35"/>
  <c r="V61" i="35"/>
  <c r="AA60" i="35"/>
  <c r="W60" i="35"/>
  <c r="V60" i="35"/>
  <c r="AA59" i="35"/>
  <c r="V59" i="35"/>
  <c r="AA58" i="35"/>
  <c r="V58" i="35"/>
  <c r="AA57" i="35"/>
  <c r="V57" i="35"/>
  <c r="AA56" i="35"/>
  <c r="V56" i="35"/>
  <c r="AA55" i="35"/>
  <c r="V55" i="35"/>
  <c r="AA54" i="35"/>
  <c r="V54" i="35"/>
  <c r="AA53" i="35"/>
  <c r="V53" i="35"/>
  <c r="AA52" i="35"/>
  <c r="V52" i="35"/>
  <c r="AA51" i="35"/>
  <c r="V51" i="35"/>
  <c r="AA50" i="35"/>
  <c r="V50" i="35"/>
  <c r="AA49" i="35"/>
  <c r="V49" i="35"/>
  <c r="AA48" i="35"/>
  <c r="V48" i="35"/>
  <c r="AA47" i="35"/>
  <c r="V47" i="35"/>
  <c r="AA46" i="35"/>
  <c r="V46" i="35"/>
  <c r="AA45" i="35"/>
  <c r="V45" i="35"/>
  <c r="AA44" i="35"/>
  <c r="V44" i="35"/>
  <c r="AA43" i="35"/>
  <c r="V43" i="35"/>
  <c r="AA42" i="35"/>
  <c r="V42" i="35"/>
  <c r="AA41" i="35"/>
  <c r="V41" i="35"/>
  <c r="AA40" i="35"/>
  <c r="V40" i="35"/>
  <c r="AA39" i="35"/>
  <c r="V39" i="35"/>
  <c r="AA38" i="35"/>
  <c r="V38" i="35"/>
  <c r="AA37" i="35"/>
  <c r="V37" i="35"/>
  <c r="AA36" i="35"/>
  <c r="V36" i="35"/>
  <c r="AA6" i="35"/>
  <c r="AA7" i="35"/>
  <c r="AA8" i="35"/>
  <c r="AA9" i="35"/>
  <c r="AA10" i="35"/>
  <c r="AA11" i="35"/>
  <c r="AA12" i="35"/>
  <c r="AA13" i="35"/>
  <c r="AA14" i="35"/>
  <c r="AA15" i="35"/>
  <c r="AA16" i="35"/>
  <c r="AA17" i="35"/>
  <c r="AA18" i="35"/>
  <c r="AA19" i="35"/>
  <c r="AA20" i="35"/>
  <c r="AA21" i="35"/>
  <c r="AA22" i="35"/>
  <c r="AA23" i="35"/>
  <c r="AA24" i="35"/>
  <c r="AA25" i="35"/>
  <c r="AA26" i="35"/>
  <c r="AA27" i="35"/>
  <c r="AA28" i="35"/>
  <c r="AA29" i="35"/>
  <c r="AA30" i="35"/>
  <c r="AA31" i="35"/>
  <c r="AA32" i="35"/>
  <c r="AA33" i="35"/>
  <c r="AA34" i="35"/>
  <c r="AA35" i="35"/>
  <c r="AA2" i="35"/>
  <c r="AF35" i="35"/>
  <c r="AG35" i="35"/>
  <c r="AE35" i="35"/>
  <c r="V35" i="35"/>
  <c r="AF34" i="35"/>
  <c r="AG34" i="35"/>
  <c r="AE34" i="35"/>
  <c r="V34" i="35"/>
  <c r="AF33" i="35"/>
  <c r="AG33" i="35"/>
  <c r="V26" i="35"/>
  <c r="AE33" i="35"/>
  <c r="V33" i="35"/>
  <c r="AF32" i="35"/>
  <c r="AG32" i="35"/>
  <c r="AE32" i="35"/>
  <c r="V32" i="35"/>
  <c r="AF31" i="35"/>
  <c r="AG31" i="35"/>
  <c r="AE31" i="35"/>
  <c r="V31" i="35"/>
  <c r="AF30" i="35"/>
  <c r="AG30" i="35"/>
  <c r="AE30" i="35"/>
  <c r="V30" i="35"/>
  <c r="AF29" i="35"/>
  <c r="AG29" i="35"/>
  <c r="V19" i="35"/>
  <c r="AE29" i="35"/>
  <c r="V29" i="35"/>
  <c r="AF28" i="35"/>
  <c r="AG28" i="35"/>
  <c r="AE28" i="35"/>
  <c r="V28" i="35"/>
  <c r="AF27" i="35"/>
  <c r="V11" i="35"/>
  <c r="AG27" i="35"/>
  <c r="AE27" i="35"/>
  <c r="V27" i="35"/>
  <c r="AF26" i="35"/>
  <c r="AG26" i="35"/>
  <c r="AE26" i="35"/>
  <c r="AF25" i="35"/>
  <c r="V13" i="35"/>
  <c r="AG25" i="35"/>
  <c r="AE25" i="35"/>
  <c r="V25" i="35"/>
  <c r="AF24" i="35"/>
  <c r="AG24" i="35"/>
  <c r="AE24" i="35"/>
  <c r="V24" i="35"/>
  <c r="AF23" i="35"/>
  <c r="AG23" i="35"/>
  <c r="V10" i="35"/>
  <c r="AE23" i="35"/>
  <c r="V23" i="35"/>
  <c r="AF22" i="35"/>
  <c r="AG22" i="35"/>
  <c r="AE22" i="35"/>
  <c r="V22" i="35"/>
  <c r="AF21" i="35"/>
  <c r="AG21" i="35"/>
  <c r="AE21" i="35"/>
  <c r="V21" i="35"/>
  <c r="AF20" i="35"/>
  <c r="AG20" i="35"/>
  <c r="AE20" i="35"/>
  <c r="V20" i="35"/>
  <c r="AF19" i="35"/>
  <c r="AG19" i="35"/>
  <c r="AE19" i="35"/>
  <c r="AF18" i="35"/>
  <c r="AG18" i="35"/>
  <c r="AE18" i="35"/>
  <c r="W18" i="35"/>
  <c r="V18" i="35"/>
  <c r="AF17" i="35"/>
  <c r="AG17" i="35"/>
  <c r="AE17" i="35"/>
  <c r="V17" i="35"/>
  <c r="AF16" i="35"/>
  <c r="AG16" i="35"/>
  <c r="AE16" i="35"/>
  <c r="V16" i="35"/>
  <c r="AF15" i="35"/>
  <c r="AG15" i="35"/>
  <c r="AE15" i="35"/>
  <c r="V15" i="35"/>
  <c r="AF14" i="35"/>
  <c r="AG14" i="35"/>
  <c r="AE14" i="35"/>
  <c r="V14" i="35"/>
  <c r="AF13" i="35"/>
  <c r="AG13" i="35"/>
  <c r="AE13" i="35"/>
  <c r="AF12" i="35"/>
  <c r="AG12" i="35"/>
  <c r="AE12" i="35"/>
  <c r="W12" i="35"/>
  <c r="V12" i="35"/>
  <c r="AF11" i="35"/>
  <c r="AG11" i="35"/>
  <c r="AE11" i="35"/>
  <c r="AF10" i="35"/>
  <c r="AG10" i="35"/>
  <c r="AE10" i="35"/>
  <c r="AF9" i="35"/>
  <c r="AG9" i="35"/>
  <c r="AE9" i="35"/>
  <c r="V9" i="35"/>
  <c r="AF8" i="35"/>
  <c r="AG8" i="35"/>
  <c r="AE8" i="35"/>
  <c r="V8" i="35"/>
  <c r="AF7" i="35"/>
  <c r="AG7" i="35"/>
  <c r="AE7" i="35"/>
  <c r="V7" i="35"/>
  <c r="AF6" i="35"/>
  <c r="AG6" i="35"/>
  <c r="AE6" i="35"/>
  <c r="V6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X197" i="34"/>
  <c r="Y197" i="34"/>
  <c r="W197" i="34"/>
  <c r="Z197" i="34"/>
  <c r="X6" i="34"/>
  <c r="Y6" i="34"/>
  <c r="W6" i="34"/>
  <c r="Z6" i="34"/>
  <c r="X7" i="34"/>
  <c r="Y7" i="34"/>
  <c r="Z7" i="34"/>
  <c r="X8" i="34"/>
  <c r="Y8" i="34"/>
  <c r="W8" i="34"/>
  <c r="Z8" i="34"/>
  <c r="X9" i="34"/>
  <c r="Y9" i="34"/>
  <c r="W9" i="34"/>
  <c r="Z9" i="34"/>
  <c r="X10" i="34"/>
  <c r="Y10" i="34"/>
  <c r="W10" i="34"/>
  <c r="Z10" i="34"/>
  <c r="X11" i="34"/>
  <c r="Y11" i="34"/>
  <c r="W11" i="34"/>
  <c r="Z11" i="34"/>
  <c r="X12" i="34"/>
  <c r="Y12" i="34"/>
  <c r="Z12" i="34"/>
  <c r="X13" i="34"/>
  <c r="Y13" i="34"/>
  <c r="W13" i="34"/>
  <c r="Z13" i="34"/>
  <c r="X14" i="34"/>
  <c r="Y14" i="34"/>
  <c r="Z14" i="34"/>
  <c r="X15" i="34"/>
  <c r="Y15" i="34"/>
  <c r="W15" i="34"/>
  <c r="Z15" i="34"/>
  <c r="X16" i="34"/>
  <c r="Y16" i="34"/>
  <c r="Z16" i="34"/>
  <c r="X17" i="34"/>
  <c r="Y17" i="34"/>
  <c r="W17" i="34"/>
  <c r="Z17" i="34"/>
  <c r="X18" i="34"/>
  <c r="Y18" i="34"/>
  <c r="W18" i="34"/>
  <c r="Z18" i="34"/>
  <c r="X19" i="34"/>
  <c r="Y19" i="34"/>
  <c r="W19" i="34"/>
  <c r="Z19" i="34"/>
  <c r="X20" i="34"/>
  <c r="Y20" i="34"/>
  <c r="W20" i="34"/>
  <c r="Z20" i="34"/>
  <c r="X21" i="34"/>
  <c r="Y21" i="34"/>
  <c r="W21" i="34"/>
  <c r="Z21" i="34"/>
  <c r="X22" i="34"/>
  <c r="Y22" i="34"/>
  <c r="Z22" i="34"/>
  <c r="X23" i="34"/>
  <c r="Y23" i="34"/>
  <c r="W23" i="34"/>
  <c r="Z23" i="34"/>
  <c r="X24" i="34"/>
  <c r="Y24" i="34"/>
  <c r="W24" i="34"/>
  <c r="Z24" i="34"/>
  <c r="X25" i="34"/>
  <c r="Y25" i="34"/>
  <c r="W25" i="34"/>
  <c r="Z25" i="34"/>
  <c r="X26" i="34"/>
  <c r="Y26" i="34"/>
  <c r="W26" i="34"/>
  <c r="Z26" i="34"/>
  <c r="X27" i="34"/>
  <c r="Y27" i="34"/>
  <c r="W27" i="34"/>
  <c r="Z27" i="34"/>
  <c r="X28" i="34"/>
  <c r="Y28" i="34"/>
  <c r="W28" i="34"/>
  <c r="Z28" i="34"/>
  <c r="X29" i="34"/>
  <c r="Y29" i="34"/>
  <c r="W29" i="34"/>
  <c r="Z29" i="34"/>
  <c r="X30" i="34"/>
  <c r="Y30" i="34"/>
  <c r="W30" i="34"/>
  <c r="Z30" i="34"/>
  <c r="X31" i="34"/>
  <c r="Y31" i="34"/>
  <c r="W31" i="34"/>
  <c r="Z31" i="34"/>
  <c r="X32" i="34"/>
  <c r="Y32" i="34"/>
  <c r="W32" i="34"/>
  <c r="Z32" i="34"/>
  <c r="X33" i="34"/>
  <c r="Y33" i="34"/>
  <c r="W33" i="34"/>
  <c r="Z33" i="34"/>
  <c r="X34" i="34"/>
  <c r="Y34" i="34"/>
  <c r="W34" i="34"/>
  <c r="Z34" i="34"/>
  <c r="X35" i="34"/>
  <c r="Y35" i="34"/>
  <c r="W35" i="34"/>
  <c r="Z35" i="34"/>
  <c r="X36" i="34"/>
  <c r="Y36" i="34"/>
  <c r="W36" i="34"/>
  <c r="Z36" i="34"/>
  <c r="X37" i="34"/>
  <c r="Y37" i="34"/>
  <c r="W37" i="34"/>
  <c r="Z37" i="34"/>
  <c r="X38" i="34"/>
  <c r="Y38" i="34"/>
  <c r="W38" i="34"/>
  <c r="Z38" i="34"/>
  <c r="X39" i="34"/>
  <c r="Y39" i="34"/>
  <c r="W39" i="34"/>
  <c r="Z39" i="34"/>
  <c r="X40" i="34"/>
  <c r="Y40" i="34"/>
  <c r="W40" i="34"/>
  <c r="Z40" i="34"/>
  <c r="X41" i="34"/>
  <c r="Y41" i="34"/>
  <c r="W41" i="34"/>
  <c r="Z41" i="34"/>
  <c r="X42" i="34"/>
  <c r="Y42" i="34"/>
  <c r="Z42" i="34"/>
  <c r="X43" i="34"/>
  <c r="Y43" i="34"/>
  <c r="W43" i="34"/>
  <c r="Z43" i="34"/>
  <c r="X44" i="34"/>
  <c r="Y44" i="34"/>
  <c r="W44" i="34"/>
  <c r="Z44" i="34"/>
  <c r="X45" i="34"/>
  <c r="Y45" i="34"/>
  <c r="W45" i="34"/>
  <c r="Z45" i="34"/>
  <c r="X46" i="34"/>
  <c r="Y46" i="34"/>
  <c r="W46" i="34"/>
  <c r="Z46" i="34"/>
  <c r="X47" i="34"/>
  <c r="Y47" i="34"/>
  <c r="W47" i="34"/>
  <c r="Z47" i="34"/>
  <c r="X48" i="34"/>
  <c r="Y48" i="34"/>
  <c r="W48" i="34"/>
  <c r="Z48" i="34"/>
  <c r="X49" i="34"/>
  <c r="Y49" i="34"/>
  <c r="W49" i="34"/>
  <c r="Z49" i="34"/>
  <c r="X50" i="34"/>
  <c r="Y50" i="34"/>
  <c r="W50" i="34"/>
  <c r="Z50" i="34"/>
  <c r="X51" i="34"/>
  <c r="Y51" i="34"/>
  <c r="W51" i="34"/>
  <c r="Z51" i="34"/>
  <c r="X52" i="34"/>
  <c r="Y52" i="34"/>
  <c r="W52" i="34"/>
  <c r="Z52" i="34"/>
  <c r="X53" i="34"/>
  <c r="Y53" i="34"/>
  <c r="W53" i="34"/>
  <c r="Z53" i="34"/>
  <c r="X54" i="34"/>
  <c r="Y54" i="34"/>
  <c r="W54" i="34"/>
  <c r="Z54" i="34"/>
  <c r="X55" i="34"/>
  <c r="Y55" i="34"/>
  <c r="W55" i="34"/>
  <c r="Z55" i="34"/>
  <c r="X56" i="34"/>
  <c r="Y56" i="34"/>
  <c r="W56" i="34"/>
  <c r="Z56" i="34"/>
  <c r="X57" i="34"/>
  <c r="Y57" i="34"/>
  <c r="W57" i="34"/>
  <c r="Z57" i="34"/>
  <c r="X58" i="34"/>
  <c r="Y58" i="34"/>
  <c r="W58" i="34"/>
  <c r="Z58" i="34"/>
  <c r="X59" i="34"/>
  <c r="Y59" i="34"/>
  <c r="W59" i="34"/>
  <c r="Z59" i="34"/>
  <c r="X60" i="34"/>
  <c r="Y60" i="34"/>
  <c r="Z60" i="34"/>
  <c r="X61" i="34"/>
  <c r="Y61" i="34"/>
  <c r="W61" i="34"/>
  <c r="Z61" i="34"/>
  <c r="X62" i="34"/>
  <c r="Y62" i="34"/>
  <c r="W62" i="34"/>
  <c r="Z62" i="34"/>
  <c r="X63" i="34"/>
  <c r="Y63" i="34"/>
  <c r="W63" i="34"/>
  <c r="Z63" i="34"/>
  <c r="X64" i="34"/>
  <c r="Y64" i="34"/>
  <c r="W64" i="34"/>
  <c r="Z64" i="34"/>
  <c r="X65" i="34"/>
  <c r="Y65" i="34"/>
  <c r="W65" i="34"/>
  <c r="Z65" i="34"/>
  <c r="X66" i="34"/>
  <c r="Y66" i="34"/>
  <c r="W66" i="34"/>
  <c r="Z66" i="34"/>
  <c r="X67" i="34"/>
  <c r="Y67" i="34"/>
  <c r="W67" i="34"/>
  <c r="Z67" i="34"/>
  <c r="X68" i="34"/>
  <c r="Y68" i="34"/>
  <c r="W68" i="34"/>
  <c r="Z68" i="34"/>
  <c r="X69" i="34"/>
  <c r="Y69" i="34"/>
  <c r="W69" i="34"/>
  <c r="Z69" i="34"/>
  <c r="X70" i="34"/>
  <c r="Y70" i="34"/>
  <c r="W70" i="34"/>
  <c r="Z70" i="34"/>
  <c r="X71" i="34"/>
  <c r="Y71" i="34"/>
  <c r="W71" i="34"/>
  <c r="Z71" i="34"/>
  <c r="X72" i="34"/>
  <c r="Y72" i="34"/>
  <c r="W72" i="34"/>
  <c r="Z72" i="34"/>
  <c r="X73" i="34"/>
  <c r="Y73" i="34"/>
  <c r="W73" i="34"/>
  <c r="Z73" i="34"/>
  <c r="X74" i="34"/>
  <c r="Y74" i="34"/>
  <c r="W74" i="34"/>
  <c r="Z74" i="34"/>
  <c r="X75" i="34"/>
  <c r="Y75" i="34"/>
  <c r="W75" i="34"/>
  <c r="Z75" i="34"/>
  <c r="X76" i="34"/>
  <c r="Y76" i="34"/>
  <c r="W76" i="34"/>
  <c r="Z76" i="34"/>
  <c r="X77" i="34"/>
  <c r="Y77" i="34"/>
  <c r="W77" i="34"/>
  <c r="Z77" i="34"/>
  <c r="X78" i="34"/>
  <c r="Y78" i="34"/>
  <c r="W78" i="34"/>
  <c r="Z78" i="34"/>
  <c r="X79" i="34"/>
  <c r="Y79" i="34"/>
  <c r="W79" i="34"/>
  <c r="Z79" i="34"/>
  <c r="X80" i="34"/>
  <c r="Y80" i="34"/>
  <c r="W80" i="34"/>
  <c r="Z80" i="34"/>
  <c r="X81" i="34"/>
  <c r="Y81" i="34"/>
  <c r="W81" i="34"/>
  <c r="Z81" i="34"/>
  <c r="X82" i="34"/>
  <c r="Y82" i="34"/>
  <c r="W82" i="34"/>
  <c r="Z82" i="34"/>
  <c r="X83" i="34"/>
  <c r="Y83" i="34"/>
  <c r="W83" i="34"/>
  <c r="Z83" i="34"/>
  <c r="X84" i="34"/>
  <c r="Y84" i="34"/>
  <c r="W84" i="34"/>
  <c r="Z84" i="34"/>
  <c r="X85" i="34"/>
  <c r="Y85" i="34"/>
  <c r="W85" i="34"/>
  <c r="Z85" i="34"/>
  <c r="X86" i="34"/>
  <c r="Y86" i="34"/>
  <c r="Z86" i="34"/>
  <c r="X87" i="34"/>
  <c r="Y87" i="34"/>
  <c r="W87" i="34"/>
  <c r="Z87" i="34"/>
  <c r="X88" i="34"/>
  <c r="Y88" i="34"/>
  <c r="W88" i="34"/>
  <c r="Z88" i="34"/>
  <c r="X89" i="34"/>
  <c r="Y89" i="34"/>
  <c r="W89" i="34"/>
  <c r="Z89" i="34"/>
  <c r="X90" i="34"/>
  <c r="Y90" i="34"/>
  <c r="W90" i="34"/>
  <c r="Z90" i="34"/>
  <c r="X91" i="34"/>
  <c r="Y91" i="34"/>
  <c r="Z91" i="34"/>
  <c r="X92" i="34"/>
  <c r="Y92" i="34"/>
  <c r="Z92" i="34"/>
  <c r="X93" i="34"/>
  <c r="Y93" i="34"/>
  <c r="W93" i="34"/>
  <c r="Z93" i="34"/>
  <c r="X94" i="34"/>
  <c r="Y94" i="34"/>
  <c r="W94" i="34"/>
  <c r="Z94" i="34"/>
  <c r="X95" i="34"/>
  <c r="Y95" i="34"/>
  <c r="W95" i="34"/>
  <c r="Z95" i="34"/>
  <c r="X96" i="34"/>
  <c r="Y96" i="34"/>
  <c r="Z96" i="34"/>
  <c r="X97" i="34"/>
  <c r="Y97" i="34"/>
  <c r="W97" i="34"/>
  <c r="Z97" i="34"/>
  <c r="X98" i="34"/>
  <c r="Y98" i="34"/>
  <c r="W98" i="34"/>
  <c r="Z98" i="34"/>
  <c r="X99" i="34"/>
  <c r="Y99" i="34"/>
  <c r="W99" i="34"/>
  <c r="Z99" i="34"/>
  <c r="X100" i="34"/>
  <c r="Y100" i="34"/>
  <c r="W100" i="34"/>
  <c r="Z100" i="34"/>
  <c r="X101" i="34"/>
  <c r="Y101" i="34"/>
  <c r="W101" i="34"/>
  <c r="Z101" i="34"/>
  <c r="X102" i="34"/>
  <c r="Y102" i="34"/>
  <c r="W102" i="34"/>
  <c r="Z102" i="34"/>
  <c r="X103" i="34"/>
  <c r="Y103" i="34"/>
  <c r="Z103" i="34"/>
  <c r="X104" i="34"/>
  <c r="Y104" i="34"/>
  <c r="W104" i="34"/>
  <c r="Z104" i="34"/>
  <c r="X105" i="34"/>
  <c r="Y105" i="34"/>
  <c r="Z105" i="34"/>
  <c r="X106" i="34"/>
  <c r="Y106" i="34"/>
  <c r="Z106" i="34"/>
  <c r="X107" i="34"/>
  <c r="Y107" i="34"/>
  <c r="W107" i="34"/>
  <c r="Z107" i="34"/>
  <c r="X108" i="34"/>
  <c r="Y108" i="34"/>
  <c r="W108" i="34"/>
  <c r="Z108" i="34"/>
  <c r="X109" i="34"/>
  <c r="Y109" i="34"/>
  <c r="W109" i="34"/>
  <c r="Z109" i="34"/>
  <c r="X110" i="34"/>
  <c r="Y110" i="34"/>
  <c r="W110" i="34"/>
  <c r="Z110" i="34"/>
  <c r="X111" i="34"/>
  <c r="Y111" i="34"/>
  <c r="W111" i="34"/>
  <c r="Z111" i="34"/>
  <c r="X112" i="34"/>
  <c r="Y112" i="34"/>
  <c r="W112" i="34"/>
  <c r="Z112" i="34"/>
  <c r="X113" i="34"/>
  <c r="Y113" i="34"/>
  <c r="W113" i="34"/>
  <c r="Z113" i="34"/>
  <c r="X114" i="34"/>
  <c r="Y114" i="34"/>
  <c r="W114" i="34"/>
  <c r="Z114" i="34"/>
  <c r="X115" i="34"/>
  <c r="Y115" i="34"/>
  <c r="W115" i="34"/>
  <c r="Z115" i="34"/>
  <c r="X116" i="34"/>
  <c r="Y116" i="34"/>
  <c r="W116" i="34"/>
  <c r="Z116" i="34"/>
  <c r="X117" i="34"/>
  <c r="Y117" i="34"/>
  <c r="W117" i="34"/>
  <c r="Z117" i="34"/>
  <c r="X118" i="34"/>
  <c r="Y118" i="34"/>
  <c r="W118" i="34"/>
  <c r="Z118" i="34"/>
  <c r="X119" i="34"/>
  <c r="Y119" i="34"/>
  <c r="W119" i="34"/>
  <c r="Z119" i="34"/>
  <c r="X120" i="34"/>
  <c r="Y120" i="34"/>
  <c r="Z120" i="34"/>
  <c r="X121" i="34"/>
  <c r="Y121" i="34"/>
  <c r="W121" i="34"/>
  <c r="Z121" i="34"/>
  <c r="X122" i="34"/>
  <c r="Y122" i="34"/>
  <c r="W122" i="34"/>
  <c r="Z122" i="34"/>
  <c r="X123" i="34"/>
  <c r="Y123" i="34"/>
  <c r="W123" i="34"/>
  <c r="Z123" i="34"/>
  <c r="X124" i="34"/>
  <c r="Y124" i="34"/>
  <c r="W124" i="34"/>
  <c r="Z124" i="34"/>
  <c r="X125" i="34"/>
  <c r="Y125" i="34"/>
  <c r="W125" i="34"/>
  <c r="Z125" i="34"/>
  <c r="X126" i="34"/>
  <c r="Y126" i="34"/>
  <c r="W126" i="34"/>
  <c r="Z126" i="34"/>
  <c r="X127" i="34"/>
  <c r="Y127" i="34"/>
  <c r="Z127" i="34"/>
  <c r="X128" i="34"/>
  <c r="Y128" i="34"/>
  <c r="W128" i="34"/>
  <c r="Z128" i="34"/>
  <c r="X129" i="34"/>
  <c r="Y129" i="34"/>
  <c r="W129" i="34"/>
  <c r="Z129" i="34"/>
  <c r="X130" i="34"/>
  <c r="Y130" i="34"/>
  <c r="W130" i="34"/>
  <c r="Z130" i="34"/>
  <c r="X131" i="34"/>
  <c r="Y131" i="34"/>
  <c r="W131" i="34"/>
  <c r="Z131" i="34"/>
  <c r="X132" i="34"/>
  <c r="Y132" i="34"/>
  <c r="W132" i="34"/>
  <c r="Z132" i="34"/>
  <c r="X133" i="34"/>
  <c r="Y133" i="34"/>
  <c r="W133" i="34"/>
  <c r="Z133" i="34"/>
  <c r="X134" i="34"/>
  <c r="Y134" i="34"/>
  <c r="W134" i="34"/>
  <c r="Z134" i="34"/>
  <c r="X135" i="34"/>
  <c r="Y135" i="34"/>
  <c r="W135" i="34"/>
  <c r="Z135" i="34"/>
  <c r="X136" i="34"/>
  <c r="Y136" i="34"/>
  <c r="W136" i="34"/>
  <c r="Z136" i="34"/>
  <c r="X137" i="34"/>
  <c r="Y137" i="34"/>
  <c r="W137" i="34"/>
  <c r="Z137" i="34"/>
  <c r="X138" i="34"/>
  <c r="Y138" i="34"/>
  <c r="W138" i="34"/>
  <c r="Z138" i="34"/>
  <c r="X139" i="34"/>
  <c r="Y139" i="34"/>
  <c r="W139" i="34"/>
  <c r="Z139" i="34"/>
  <c r="X140" i="34"/>
  <c r="Y140" i="34"/>
  <c r="W140" i="34"/>
  <c r="Z140" i="34"/>
  <c r="X141" i="34"/>
  <c r="Y141" i="34"/>
  <c r="W141" i="34"/>
  <c r="Z141" i="34"/>
  <c r="X142" i="34"/>
  <c r="Y142" i="34"/>
  <c r="W142" i="34"/>
  <c r="Z142" i="34"/>
  <c r="X143" i="34"/>
  <c r="Y143" i="34"/>
  <c r="Z143" i="34"/>
  <c r="X144" i="34"/>
  <c r="Y144" i="34"/>
  <c r="W144" i="34"/>
  <c r="Z144" i="34"/>
  <c r="X145" i="34"/>
  <c r="Y145" i="34"/>
  <c r="W145" i="34"/>
  <c r="Z145" i="34"/>
  <c r="X146" i="34"/>
  <c r="Y146" i="34"/>
  <c r="W146" i="34"/>
  <c r="Z146" i="34"/>
  <c r="X147" i="34"/>
  <c r="Y147" i="34"/>
  <c r="W147" i="34"/>
  <c r="Z147" i="34"/>
  <c r="X148" i="34"/>
  <c r="Y148" i="34"/>
  <c r="W148" i="34"/>
  <c r="Z148" i="34"/>
  <c r="X149" i="34"/>
  <c r="Y149" i="34"/>
  <c r="W149" i="34"/>
  <c r="Z149" i="34"/>
  <c r="X150" i="34"/>
  <c r="Y150" i="34"/>
  <c r="W150" i="34"/>
  <c r="Z150" i="34"/>
  <c r="X151" i="34"/>
  <c r="Y151" i="34"/>
  <c r="W151" i="34"/>
  <c r="Z151" i="34"/>
  <c r="X152" i="34"/>
  <c r="Y152" i="34"/>
  <c r="W152" i="34"/>
  <c r="Z152" i="34"/>
  <c r="X153" i="34"/>
  <c r="Y153" i="34"/>
  <c r="W153" i="34"/>
  <c r="Z153" i="34"/>
  <c r="X154" i="34"/>
  <c r="Y154" i="34"/>
  <c r="Z154" i="34"/>
  <c r="X155" i="34"/>
  <c r="Y155" i="34"/>
  <c r="Z155" i="34"/>
  <c r="X156" i="34"/>
  <c r="Y156" i="34"/>
  <c r="W156" i="34"/>
  <c r="Z156" i="34"/>
  <c r="X157" i="34"/>
  <c r="Y157" i="34"/>
  <c r="Z157" i="34"/>
  <c r="X158" i="34"/>
  <c r="Y158" i="34"/>
  <c r="W158" i="34"/>
  <c r="Z158" i="34"/>
  <c r="X159" i="34"/>
  <c r="Y159" i="34"/>
  <c r="W159" i="34"/>
  <c r="Z159" i="34"/>
  <c r="X160" i="34"/>
  <c r="Y160" i="34"/>
  <c r="W160" i="34"/>
  <c r="Z160" i="34"/>
  <c r="X161" i="34"/>
  <c r="Y161" i="34"/>
  <c r="W161" i="34"/>
  <c r="Z161" i="34"/>
  <c r="X162" i="34"/>
  <c r="Y162" i="34"/>
  <c r="Z162" i="34"/>
  <c r="X163" i="34"/>
  <c r="Y163" i="34"/>
  <c r="W163" i="34"/>
  <c r="Z163" i="34"/>
  <c r="X164" i="34"/>
  <c r="Y164" i="34"/>
  <c r="W164" i="34"/>
  <c r="Z164" i="34"/>
  <c r="X165" i="34"/>
  <c r="Y165" i="34"/>
  <c r="W165" i="34"/>
  <c r="Z165" i="34"/>
  <c r="X166" i="34"/>
  <c r="Y166" i="34"/>
  <c r="W166" i="34"/>
  <c r="Z166" i="34"/>
  <c r="X167" i="34"/>
  <c r="Y167" i="34"/>
  <c r="W167" i="34"/>
  <c r="Z167" i="34"/>
  <c r="X168" i="34"/>
  <c r="Y168" i="34"/>
  <c r="W168" i="34"/>
  <c r="Z168" i="34"/>
  <c r="X169" i="34"/>
  <c r="Y169" i="34"/>
  <c r="W169" i="34"/>
  <c r="Z169" i="34"/>
  <c r="X170" i="34"/>
  <c r="Y170" i="34"/>
  <c r="W170" i="34"/>
  <c r="Z170" i="34"/>
  <c r="X171" i="34"/>
  <c r="Y171" i="34"/>
  <c r="W171" i="34"/>
  <c r="Z171" i="34"/>
  <c r="X172" i="34"/>
  <c r="Y172" i="34"/>
  <c r="W172" i="34"/>
  <c r="Z172" i="34"/>
  <c r="X173" i="34"/>
  <c r="Y173" i="34"/>
  <c r="Z173" i="34"/>
  <c r="X174" i="34"/>
  <c r="Y174" i="34"/>
  <c r="W174" i="34"/>
  <c r="Z174" i="34"/>
  <c r="X175" i="34"/>
  <c r="Y175" i="34"/>
  <c r="W175" i="34"/>
  <c r="Z175" i="34"/>
  <c r="X176" i="34"/>
  <c r="Y176" i="34"/>
  <c r="Z176" i="34"/>
  <c r="X177" i="34"/>
  <c r="Y177" i="34"/>
  <c r="W177" i="34"/>
  <c r="Z177" i="34"/>
  <c r="X178" i="34"/>
  <c r="Y178" i="34"/>
  <c r="W178" i="34"/>
  <c r="Z178" i="34"/>
  <c r="X179" i="34"/>
  <c r="Y179" i="34"/>
  <c r="Z179" i="34"/>
  <c r="X180" i="34"/>
  <c r="Y180" i="34"/>
  <c r="W180" i="34"/>
  <c r="Z180" i="34"/>
  <c r="X181" i="34"/>
  <c r="Y181" i="34"/>
  <c r="Z181" i="34"/>
  <c r="X182" i="34"/>
  <c r="Y182" i="34"/>
  <c r="W182" i="34"/>
  <c r="Z182" i="34"/>
  <c r="X183" i="34"/>
  <c r="Y183" i="34"/>
  <c r="W183" i="34"/>
  <c r="Z183" i="34"/>
  <c r="X184" i="34"/>
  <c r="Y184" i="34"/>
  <c r="W184" i="34"/>
  <c r="Z184" i="34"/>
  <c r="X185" i="34"/>
  <c r="Y185" i="34"/>
  <c r="W185" i="34"/>
  <c r="Z185" i="34"/>
  <c r="X186" i="34"/>
  <c r="Y186" i="34"/>
  <c r="Z186" i="34"/>
  <c r="X187" i="34"/>
  <c r="Y187" i="34"/>
  <c r="W187" i="34"/>
  <c r="Z187" i="34"/>
  <c r="X188" i="34"/>
  <c r="Y188" i="34"/>
  <c r="W188" i="34"/>
  <c r="Z188" i="34"/>
  <c r="X189" i="34"/>
  <c r="Y189" i="34"/>
  <c r="Z189" i="34"/>
  <c r="X190" i="34"/>
  <c r="Y190" i="34"/>
  <c r="W190" i="34"/>
  <c r="Z190" i="34"/>
  <c r="X191" i="34"/>
  <c r="Y191" i="34"/>
  <c r="W191" i="34"/>
  <c r="Z191" i="34"/>
  <c r="X192" i="34"/>
  <c r="Y192" i="34"/>
  <c r="W192" i="34"/>
  <c r="Z192" i="34"/>
  <c r="X193" i="34"/>
  <c r="Y193" i="34"/>
  <c r="W193" i="34"/>
  <c r="Z193" i="34"/>
  <c r="X194" i="34"/>
  <c r="Y194" i="34"/>
  <c r="W194" i="34"/>
  <c r="Z194" i="34"/>
  <c r="X195" i="34"/>
  <c r="Y195" i="34"/>
  <c r="W195" i="34"/>
  <c r="Z195" i="34"/>
  <c r="X196" i="34"/>
  <c r="Y196" i="34"/>
  <c r="W196" i="34"/>
  <c r="Z196" i="34"/>
  <c r="AA197" i="34"/>
  <c r="V197" i="34"/>
  <c r="AA196" i="34"/>
  <c r="V196" i="34"/>
  <c r="AA195" i="34"/>
  <c r="V195" i="34"/>
  <c r="AA194" i="34"/>
  <c r="V194" i="34"/>
  <c r="AA193" i="34"/>
  <c r="V193" i="34"/>
  <c r="AA192" i="34"/>
  <c r="V192" i="34"/>
  <c r="AA191" i="34"/>
  <c r="V191" i="34"/>
  <c r="AA190" i="34"/>
  <c r="V190" i="34"/>
  <c r="AA189" i="34"/>
  <c r="W189" i="34"/>
  <c r="V189" i="34"/>
  <c r="AA188" i="34"/>
  <c r="V188" i="34"/>
  <c r="AA187" i="34"/>
  <c r="V187" i="34"/>
  <c r="AA186" i="34"/>
  <c r="W186" i="34"/>
  <c r="V186" i="34"/>
  <c r="AA185" i="34"/>
  <c r="V185" i="34"/>
  <c r="AA184" i="34"/>
  <c r="V184" i="34"/>
  <c r="AA183" i="34"/>
  <c r="V183" i="34"/>
  <c r="AA182" i="34"/>
  <c r="V182" i="34"/>
  <c r="AA181" i="34"/>
  <c r="W181" i="34"/>
  <c r="V181" i="34"/>
  <c r="AA180" i="34"/>
  <c r="V180" i="34"/>
  <c r="AA179" i="34"/>
  <c r="W179" i="34"/>
  <c r="V179" i="34"/>
  <c r="AA178" i="34"/>
  <c r="V178" i="34"/>
  <c r="AA177" i="34"/>
  <c r="V177" i="34"/>
  <c r="AA176" i="34"/>
  <c r="W176" i="34"/>
  <c r="V176" i="34"/>
  <c r="AA175" i="34"/>
  <c r="V175" i="34"/>
  <c r="AA174" i="34"/>
  <c r="V174" i="34"/>
  <c r="AA173" i="34"/>
  <c r="W173" i="34"/>
  <c r="V173" i="34"/>
  <c r="AA172" i="34"/>
  <c r="V172" i="34"/>
  <c r="AA171" i="34"/>
  <c r="V171" i="34"/>
  <c r="AA170" i="34"/>
  <c r="V170" i="34"/>
  <c r="AA169" i="34"/>
  <c r="V169" i="34"/>
  <c r="AA168" i="34"/>
  <c r="V168" i="34"/>
  <c r="AA167" i="34"/>
  <c r="V167" i="34"/>
  <c r="AA166" i="34"/>
  <c r="V166" i="34"/>
  <c r="AA165" i="34"/>
  <c r="V165" i="34"/>
  <c r="AA164" i="34"/>
  <c r="V164" i="34"/>
  <c r="AA163" i="34"/>
  <c r="V163" i="34"/>
  <c r="AA162" i="34"/>
  <c r="W162" i="34"/>
  <c r="V162" i="34"/>
  <c r="AA161" i="34"/>
  <c r="V161" i="34"/>
  <c r="AA160" i="34"/>
  <c r="V160" i="34"/>
  <c r="AA159" i="34"/>
  <c r="V159" i="34"/>
  <c r="AA158" i="34"/>
  <c r="V158" i="34"/>
  <c r="AA157" i="34"/>
  <c r="W157" i="34"/>
  <c r="V157" i="34"/>
  <c r="AA156" i="34"/>
  <c r="V156" i="34"/>
  <c r="AA155" i="34"/>
  <c r="W155" i="34"/>
  <c r="V155" i="34"/>
  <c r="AA154" i="34"/>
  <c r="W154" i="34"/>
  <c r="V154" i="34"/>
  <c r="AA153" i="34"/>
  <c r="V153" i="34"/>
  <c r="AA152" i="34"/>
  <c r="V152" i="34"/>
  <c r="AA151" i="34"/>
  <c r="V151" i="34"/>
  <c r="AA150" i="34"/>
  <c r="V150" i="34"/>
  <c r="AA149" i="34"/>
  <c r="V149" i="34"/>
  <c r="AA148" i="34"/>
  <c r="V148" i="34"/>
  <c r="AA147" i="34"/>
  <c r="V147" i="34"/>
  <c r="AA146" i="34"/>
  <c r="V146" i="34"/>
  <c r="AA145" i="34"/>
  <c r="V145" i="34"/>
  <c r="AA144" i="34"/>
  <c r="V144" i="34"/>
  <c r="AA143" i="34"/>
  <c r="W143" i="34"/>
  <c r="V143" i="34"/>
  <c r="AA142" i="34"/>
  <c r="V142" i="34"/>
  <c r="AA141" i="34"/>
  <c r="V141" i="34"/>
  <c r="AA140" i="34"/>
  <c r="V140" i="34"/>
  <c r="AA139" i="34"/>
  <c r="V139" i="34"/>
  <c r="AA138" i="34"/>
  <c r="V138" i="34"/>
  <c r="AA137" i="34"/>
  <c r="V137" i="34"/>
  <c r="AA136" i="34"/>
  <c r="V136" i="34"/>
  <c r="AA135" i="34"/>
  <c r="V135" i="34"/>
  <c r="AA134" i="34"/>
  <c r="V134" i="34"/>
  <c r="AA133" i="34"/>
  <c r="V133" i="34"/>
  <c r="AA132" i="34"/>
  <c r="V132" i="34"/>
  <c r="AA131" i="34"/>
  <c r="V131" i="34"/>
  <c r="AA130" i="34"/>
  <c r="V130" i="34"/>
  <c r="AA129" i="34"/>
  <c r="V129" i="34"/>
  <c r="AA128" i="34"/>
  <c r="V128" i="34"/>
  <c r="AA127" i="34"/>
  <c r="W127" i="34"/>
  <c r="V127" i="34"/>
  <c r="AA126" i="34"/>
  <c r="V126" i="34"/>
  <c r="AA125" i="34"/>
  <c r="V125" i="34"/>
  <c r="AA124" i="34"/>
  <c r="V124" i="34"/>
  <c r="AA123" i="34"/>
  <c r="V123" i="34"/>
  <c r="AA122" i="34"/>
  <c r="V122" i="34"/>
  <c r="AA121" i="34"/>
  <c r="V121" i="34"/>
  <c r="AA120" i="34"/>
  <c r="W120" i="34"/>
  <c r="V120" i="34"/>
  <c r="AA119" i="34"/>
  <c r="V119" i="34"/>
  <c r="AA118" i="34"/>
  <c r="V118" i="34"/>
  <c r="AA117" i="34"/>
  <c r="V117" i="34"/>
  <c r="AA116" i="34"/>
  <c r="V116" i="34"/>
  <c r="AA115" i="34"/>
  <c r="V115" i="34"/>
  <c r="AA114" i="34"/>
  <c r="V114" i="34"/>
  <c r="AA113" i="34"/>
  <c r="V113" i="34"/>
  <c r="AA112" i="34"/>
  <c r="V112" i="34"/>
  <c r="AA111" i="34"/>
  <c r="V111" i="34"/>
  <c r="AA110" i="34"/>
  <c r="V110" i="34"/>
  <c r="AA109" i="34"/>
  <c r="V109" i="34"/>
  <c r="AA108" i="34"/>
  <c r="V108" i="34"/>
  <c r="AA107" i="34"/>
  <c r="V107" i="34"/>
  <c r="AA106" i="34"/>
  <c r="W106" i="34"/>
  <c r="V106" i="34"/>
  <c r="AA105" i="34"/>
  <c r="W105" i="34"/>
  <c r="V105" i="34"/>
  <c r="AA104" i="34"/>
  <c r="V104" i="34"/>
  <c r="AA103" i="34"/>
  <c r="W103" i="34"/>
  <c r="V103" i="34"/>
  <c r="AA102" i="34"/>
  <c r="V102" i="34"/>
  <c r="AA101" i="34"/>
  <c r="V101" i="34"/>
  <c r="AA100" i="34"/>
  <c r="V100" i="34"/>
  <c r="AA99" i="34"/>
  <c r="V99" i="34"/>
  <c r="AA98" i="34"/>
  <c r="V98" i="34"/>
  <c r="AA97" i="34"/>
  <c r="V97" i="34"/>
  <c r="AA96" i="34"/>
  <c r="W96" i="34"/>
  <c r="V96" i="34"/>
  <c r="AA95" i="34"/>
  <c r="V95" i="34"/>
  <c r="AA94" i="34"/>
  <c r="V94" i="34"/>
  <c r="AA93" i="34"/>
  <c r="V93" i="34"/>
  <c r="AA92" i="34"/>
  <c r="W92" i="34"/>
  <c r="V92" i="34"/>
  <c r="AA91" i="34"/>
  <c r="W91" i="34"/>
  <c r="V91" i="34"/>
  <c r="AA90" i="34"/>
  <c r="V90" i="34"/>
  <c r="AA89" i="34"/>
  <c r="V89" i="34"/>
  <c r="AA88" i="34"/>
  <c r="V88" i="34"/>
  <c r="AA87" i="34"/>
  <c r="V87" i="34"/>
  <c r="AA86" i="34"/>
  <c r="W86" i="34"/>
  <c r="V86" i="34"/>
  <c r="AA85" i="34"/>
  <c r="V85" i="34"/>
  <c r="AA84" i="34"/>
  <c r="V84" i="34"/>
  <c r="AA83" i="34"/>
  <c r="V83" i="34"/>
  <c r="AA82" i="34"/>
  <c r="V82" i="34"/>
  <c r="AA81" i="34"/>
  <c r="V81" i="34"/>
  <c r="AA80" i="34"/>
  <c r="V80" i="34"/>
  <c r="AA79" i="34"/>
  <c r="V79" i="34"/>
  <c r="AA78" i="34"/>
  <c r="V78" i="34"/>
  <c r="AA77" i="34"/>
  <c r="V77" i="34"/>
  <c r="AA76" i="34"/>
  <c r="V76" i="34"/>
  <c r="AA75" i="34"/>
  <c r="V75" i="34"/>
  <c r="AA74" i="34"/>
  <c r="V74" i="34"/>
  <c r="AA73" i="34"/>
  <c r="V73" i="34"/>
  <c r="AA72" i="34"/>
  <c r="V72" i="34"/>
  <c r="AA71" i="34"/>
  <c r="V71" i="34"/>
  <c r="AA70" i="34"/>
  <c r="V70" i="34"/>
  <c r="AA69" i="34"/>
  <c r="V69" i="34"/>
  <c r="AA68" i="34"/>
  <c r="V68" i="34"/>
  <c r="AA67" i="34"/>
  <c r="V67" i="34"/>
  <c r="AA66" i="34"/>
  <c r="V66" i="34"/>
  <c r="AA65" i="34"/>
  <c r="V65" i="34"/>
  <c r="AA64" i="34"/>
  <c r="V64" i="34"/>
  <c r="AA63" i="34"/>
  <c r="V63" i="34"/>
  <c r="AA62" i="34"/>
  <c r="V62" i="34"/>
  <c r="AA61" i="34"/>
  <c r="V61" i="34"/>
  <c r="AA60" i="34"/>
  <c r="W60" i="34"/>
  <c r="V60" i="34"/>
  <c r="AA59" i="34"/>
  <c r="V59" i="34"/>
  <c r="AA58" i="34"/>
  <c r="V58" i="34"/>
  <c r="AA57" i="34"/>
  <c r="V57" i="34"/>
  <c r="AA56" i="34"/>
  <c r="V56" i="34"/>
  <c r="AA55" i="34"/>
  <c r="V55" i="34"/>
  <c r="AA54" i="34"/>
  <c r="V54" i="34"/>
  <c r="AA53" i="34"/>
  <c r="V53" i="34"/>
  <c r="AA52" i="34"/>
  <c r="V52" i="34"/>
  <c r="AA51" i="34"/>
  <c r="V51" i="34"/>
  <c r="AA50" i="34"/>
  <c r="V50" i="34"/>
  <c r="AA49" i="34"/>
  <c r="V49" i="34"/>
  <c r="AA48" i="34"/>
  <c r="V48" i="34"/>
  <c r="AA47" i="34"/>
  <c r="V47" i="34"/>
  <c r="AA46" i="34"/>
  <c r="V46" i="34"/>
  <c r="AA45" i="34"/>
  <c r="V45" i="34"/>
  <c r="AA44" i="34"/>
  <c r="V44" i="34"/>
  <c r="AA43" i="34"/>
  <c r="V43" i="34"/>
  <c r="AA42" i="34"/>
  <c r="W42" i="34"/>
  <c r="V42" i="34"/>
  <c r="AA41" i="34"/>
  <c r="V41" i="34"/>
  <c r="AA40" i="34"/>
  <c r="V40" i="34"/>
  <c r="AA39" i="34"/>
  <c r="V39" i="34"/>
  <c r="AA38" i="34"/>
  <c r="V38" i="34"/>
  <c r="AA37" i="34"/>
  <c r="V37" i="34"/>
  <c r="AA36" i="34"/>
  <c r="V36" i="34"/>
  <c r="AA6" i="34"/>
  <c r="AA7" i="34"/>
  <c r="AA8" i="34"/>
  <c r="AA9" i="34"/>
  <c r="AA10" i="34"/>
  <c r="AA11" i="34"/>
  <c r="AA12" i="34"/>
  <c r="AA13" i="34"/>
  <c r="AA14" i="34"/>
  <c r="AA15" i="34"/>
  <c r="AA16" i="34"/>
  <c r="AA17" i="34"/>
  <c r="AA18" i="34"/>
  <c r="AA19" i="34"/>
  <c r="AA20" i="34"/>
  <c r="AA21" i="34"/>
  <c r="AA22" i="34"/>
  <c r="AA23" i="34"/>
  <c r="AA24" i="34"/>
  <c r="AA25" i="34"/>
  <c r="AA26" i="34"/>
  <c r="AA27" i="34"/>
  <c r="AA28" i="34"/>
  <c r="AA29" i="34"/>
  <c r="AA30" i="34"/>
  <c r="AA31" i="34"/>
  <c r="AA32" i="34"/>
  <c r="AA33" i="34"/>
  <c r="AA34" i="34"/>
  <c r="AA35" i="34"/>
  <c r="AA2" i="34"/>
  <c r="AF35" i="34"/>
  <c r="AG35" i="34"/>
  <c r="AE35" i="34"/>
  <c r="V35" i="34"/>
  <c r="AF34" i="34"/>
  <c r="AG34" i="34"/>
  <c r="AE34" i="34"/>
  <c r="V34" i="34"/>
  <c r="AF33" i="34"/>
  <c r="AG33" i="34"/>
  <c r="V26" i="34"/>
  <c r="AE33" i="34"/>
  <c r="V33" i="34"/>
  <c r="AF32" i="34"/>
  <c r="AG32" i="34"/>
  <c r="AE32" i="34"/>
  <c r="V32" i="34"/>
  <c r="AF31" i="34"/>
  <c r="AG31" i="34"/>
  <c r="AE31" i="34"/>
  <c r="V31" i="34"/>
  <c r="AF30" i="34"/>
  <c r="AG30" i="34"/>
  <c r="AE30" i="34"/>
  <c r="V30" i="34"/>
  <c r="AF29" i="34"/>
  <c r="AG29" i="34"/>
  <c r="V19" i="34"/>
  <c r="AE29" i="34"/>
  <c r="V29" i="34"/>
  <c r="AF28" i="34"/>
  <c r="AG28" i="34"/>
  <c r="AE28" i="34"/>
  <c r="V28" i="34"/>
  <c r="AF27" i="34"/>
  <c r="V11" i="34"/>
  <c r="AG27" i="34"/>
  <c r="AE27" i="34"/>
  <c r="V27" i="34"/>
  <c r="AF26" i="34"/>
  <c r="AG26" i="34"/>
  <c r="AE26" i="34"/>
  <c r="AF25" i="34"/>
  <c r="V13" i="34"/>
  <c r="AG25" i="34"/>
  <c r="AE25" i="34"/>
  <c r="V25" i="34"/>
  <c r="AF24" i="34"/>
  <c r="AG24" i="34"/>
  <c r="AE24" i="34"/>
  <c r="V24" i="34"/>
  <c r="AF23" i="34"/>
  <c r="AG23" i="34"/>
  <c r="V10" i="34"/>
  <c r="AE23" i="34"/>
  <c r="V23" i="34"/>
  <c r="AF22" i="34"/>
  <c r="AG22" i="34"/>
  <c r="AE22" i="34"/>
  <c r="W22" i="34"/>
  <c r="V22" i="34"/>
  <c r="AF21" i="34"/>
  <c r="AG21" i="34"/>
  <c r="AE21" i="34"/>
  <c r="V21" i="34"/>
  <c r="AF20" i="34"/>
  <c r="AG20" i="34"/>
  <c r="AE20" i="34"/>
  <c r="V20" i="34"/>
  <c r="AF19" i="34"/>
  <c r="AG19" i="34"/>
  <c r="AE19" i="34"/>
  <c r="AF18" i="34"/>
  <c r="AG18" i="34"/>
  <c r="AE18" i="34"/>
  <c r="V18" i="34"/>
  <c r="AF17" i="34"/>
  <c r="AG17" i="34"/>
  <c r="AE17" i="34"/>
  <c r="V17" i="34"/>
  <c r="AF16" i="34"/>
  <c r="AG16" i="34"/>
  <c r="AE16" i="34"/>
  <c r="W16" i="34"/>
  <c r="V16" i="34"/>
  <c r="AF15" i="34"/>
  <c r="AG15" i="34"/>
  <c r="AE15" i="34"/>
  <c r="V15" i="34"/>
  <c r="AF14" i="34"/>
  <c r="AG14" i="34"/>
  <c r="AE14" i="34"/>
  <c r="W14" i="34"/>
  <c r="V14" i="34"/>
  <c r="AF13" i="34"/>
  <c r="AG13" i="34"/>
  <c r="AE13" i="34"/>
  <c r="AF12" i="34"/>
  <c r="AG12" i="34"/>
  <c r="AE12" i="34"/>
  <c r="W12" i="34"/>
  <c r="V12" i="34"/>
  <c r="AF11" i="34"/>
  <c r="AG11" i="34"/>
  <c r="AE11" i="34"/>
  <c r="AF10" i="34"/>
  <c r="AG10" i="34"/>
  <c r="AE10" i="34"/>
  <c r="AF9" i="34"/>
  <c r="AG9" i="34"/>
  <c r="AE9" i="34"/>
  <c r="V9" i="34"/>
  <c r="AF8" i="34"/>
  <c r="AG8" i="34"/>
  <c r="AE8" i="34"/>
  <c r="V8" i="34"/>
  <c r="AF7" i="34"/>
  <c r="AG7" i="34"/>
  <c r="AE7" i="34"/>
  <c r="W7" i="34"/>
  <c r="V7" i="34"/>
  <c r="AF6" i="34"/>
  <c r="AG6" i="34"/>
  <c r="AE6" i="34"/>
  <c r="V6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F3" i="34"/>
  <c r="E3" i="34"/>
  <c r="X197" i="15"/>
  <c r="Y197" i="15"/>
  <c r="X196" i="15"/>
  <c r="Y196" i="15"/>
  <c r="X195" i="15"/>
  <c r="Y195" i="15"/>
  <c r="X194" i="15"/>
  <c r="Y194" i="15"/>
  <c r="X193" i="15"/>
  <c r="Y193" i="15"/>
  <c r="X192" i="15"/>
  <c r="Y192" i="15"/>
  <c r="X191" i="15"/>
  <c r="Y191" i="15"/>
  <c r="X190" i="15"/>
  <c r="Y190" i="15"/>
  <c r="X189" i="15"/>
  <c r="Y189" i="15"/>
  <c r="X188" i="15"/>
  <c r="Y188" i="15"/>
  <c r="X187" i="15"/>
  <c r="Y187" i="15"/>
  <c r="X186" i="15"/>
  <c r="Y186" i="15"/>
  <c r="X185" i="15"/>
  <c r="Y185" i="15"/>
  <c r="X184" i="15"/>
  <c r="Y184" i="15"/>
  <c r="X183" i="15"/>
  <c r="Y183" i="15"/>
  <c r="X182" i="15"/>
  <c r="Y182" i="15"/>
  <c r="X181" i="15"/>
  <c r="Y181" i="15"/>
  <c r="X180" i="15"/>
  <c r="Y180" i="15"/>
  <c r="X179" i="15"/>
  <c r="Y179" i="15"/>
  <c r="X178" i="15"/>
  <c r="Y178" i="15"/>
  <c r="X177" i="15"/>
  <c r="Y177" i="15"/>
  <c r="X176" i="15"/>
  <c r="Y176" i="15"/>
  <c r="X175" i="15"/>
  <c r="Y175" i="15"/>
  <c r="X174" i="15"/>
  <c r="Y174" i="15"/>
  <c r="X173" i="15"/>
  <c r="Y173" i="15"/>
  <c r="X172" i="15"/>
  <c r="Y172" i="15"/>
  <c r="X171" i="15"/>
  <c r="Y171" i="15"/>
  <c r="X170" i="15"/>
  <c r="Y170" i="15"/>
  <c r="X169" i="15"/>
  <c r="Y169" i="15"/>
  <c r="X168" i="15"/>
  <c r="Y168" i="15"/>
  <c r="X167" i="15"/>
  <c r="Y167" i="15"/>
  <c r="X166" i="15"/>
  <c r="Y166" i="15"/>
  <c r="X165" i="15"/>
  <c r="Y165" i="15"/>
  <c r="X164" i="15"/>
  <c r="Y164" i="15"/>
  <c r="X163" i="15"/>
  <c r="Y163" i="15"/>
  <c r="X162" i="15"/>
  <c r="Y162" i="15"/>
  <c r="X161" i="15"/>
  <c r="Y161" i="15"/>
  <c r="X160" i="15"/>
  <c r="Y160" i="15"/>
  <c r="X159" i="15"/>
  <c r="Y159" i="15"/>
  <c r="X158" i="15"/>
  <c r="Y158" i="15"/>
  <c r="X157" i="15"/>
  <c r="Y157" i="15"/>
  <c r="X156" i="15"/>
  <c r="Y156" i="15"/>
  <c r="X155" i="15"/>
  <c r="Y155" i="15"/>
  <c r="X154" i="15"/>
  <c r="Y154" i="15"/>
  <c r="X153" i="15"/>
  <c r="Y153" i="15"/>
  <c r="X152" i="15"/>
  <c r="Y152" i="15"/>
  <c r="X151" i="15"/>
  <c r="Y151" i="15"/>
  <c r="X150" i="15"/>
  <c r="Y150" i="15"/>
  <c r="X149" i="15"/>
  <c r="Y149" i="15"/>
  <c r="X148" i="15"/>
  <c r="Y148" i="15"/>
  <c r="X147" i="15"/>
  <c r="Y147" i="15"/>
  <c r="X146" i="15"/>
  <c r="Y146" i="15"/>
  <c r="X145" i="15"/>
  <c r="Y145" i="15"/>
  <c r="X144" i="15"/>
  <c r="Y144" i="15"/>
  <c r="X143" i="15"/>
  <c r="Y143" i="15"/>
  <c r="X142" i="15"/>
  <c r="Y142" i="15"/>
  <c r="X141" i="15"/>
  <c r="Y141" i="15"/>
  <c r="X140" i="15"/>
  <c r="Y140" i="15"/>
  <c r="X139" i="15"/>
  <c r="Y139" i="15"/>
  <c r="X138" i="15"/>
  <c r="Y138" i="15"/>
  <c r="X137" i="15"/>
  <c r="Y137" i="15"/>
  <c r="X136" i="15"/>
  <c r="Y136" i="15"/>
  <c r="X135" i="15"/>
  <c r="Y135" i="15"/>
  <c r="X134" i="15"/>
  <c r="Y134" i="15"/>
  <c r="X133" i="15"/>
  <c r="Y133" i="15"/>
  <c r="X132" i="15"/>
  <c r="Y132" i="15"/>
  <c r="X131" i="15"/>
  <c r="Y131" i="15"/>
  <c r="X130" i="15"/>
  <c r="Y130" i="15"/>
  <c r="X129" i="15"/>
  <c r="Y129" i="15"/>
  <c r="X128" i="15"/>
  <c r="Y128" i="15"/>
  <c r="X127" i="15"/>
  <c r="Y127" i="15"/>
  <c r="X126" i="15"/>
  <c r="Y126" i="15"/>
  <c r="X125" i="15"/>
  <c r="Y125" i="15"/>
  <c r="X124" i="15"/>
  <c r="Y124" i="15"/>
  <c r="X123" i="15"/>
  <c r="Y123" i="15"/>
  <c r="X122" i="15"/>
  <c r="Y122" i="15"/>
  <c r="X121" i="15"/>
  <c r="Y121" i="15"/>
  <c r="X120" i="15"/>
  <c r="Y120" i="15"/>
  <c r="X119" i="15"/>
  <c r="Y119" i="15"/>
  <c r="X118" i="15"/>
  <c r="Y118" i="15"/>
  <c r="X117" i="15"/>
  <c r="Y117" i="15"/>
  <c r="X116" i="15"/>
  <c r="Y116" i="15"/>
  <c r="X115" i="15"/>
  <c r="Y115" i="15"/>
  <c r="X114" i="15"/>
  <c r="Y114" i="15"/>
  <c r="X113" i="15"/>
  <c r="Y113" i="15"/>
  <c r="X112" i="15"/>
  <c r="Y112" i="15"/>
  <c r="X111" i="15"/>
  <c r="Y111" i="15"/>
  <c r="X110" i="15"/>
  <c r="Y110" i="15"/>
  <c r="X109" i="15"/>
  <c r="Y109" i="15"/>
  <c r="X108" i="15"/>
  <c r="Y108" i="15"/>
  <c r="X107" i="15"/>
  <c r="Y107" i="15"/>
  <c r="X106" i="15"/>
  <c r="Y106" i="15"/>
  <c r="X105" i="15"/>
  <c r="Y105" i="15"/>
  <c r="X104" i="15"/>
  <c r="Y104" i="15"/>
  <c r="X103" i="15"/>
  <c r="Y103" i="15"/>
  <c r="X102" i="15"/>
  <c r="Y102" i="15"/>
  <c r="X101" i="15"/>
  <c r="Y101" i="15"/>
  <c r="X100" i="15"/>
  <c r="Y100" i="15"/>
  <c r="X99" i="15"/>
  <c r="Y99" i="15"/>
  <c r="X98" i="15"/>
  <c r="Y98" i="15"/>
  <c r="X97" i="15"/>
  <c r="Y97" i="15"/>
  <c r="X96" i="15"/>
  <c r="Y96" i="15"/>
  <c r="X95" i="15"/>
  <c r="Y95" i="15"/>
  <c r="X94" i="15"/>
  <c r="Y94" i="15"/>
  <c r="X93" i="15"/>
  <c r="Y93" i="15"/>
  <c r="X92" i="15"/>
  <c r="Y92" i="15"/>
  <c r="X91" i="15"/>
  <c r="Y91" i="15"/>
  <c r="X90" i="15"/>
  <c r="Y90" i="15"/>
  <c r="X89" i="15"/>
  <c r="Y89" i="15"/>
  <c r="X88" i="15"/>
  <c r="Y88" i="15"/>
  <c r="X87" i="15"/>
  <c r="Y87" i="15"/>
  <c r="X86" i="15"/>
  <c r="Y86" i="15"/>
  <c r="X85" i="15"/>
  <c r="Y85" i="15"/>
  <c r="X84" i="15"/>
  <c r="Y84" i="15"/>
  <c r="X83" i="15"/>
  <c r="Y83" i="15"/>
  <c r="X82" i="15"/>
  <c r="Y82" i="15"/>
  <c r="X81" i="15"/>
  <c r="Y81" i="15"/>
  <c r="X80" i="15"/>
  <c r="Y80" i="15"/>
  <c r="X79" i="15"/>
  <c r="Y79" i="15"/>
  <c r="X78" i="15"/>
  <c r="Y78" i="15"/>
  <c r="X77" i="15"/>
  <c r="Y77" i="15"/>
  <c r="X76" i="15"/>
  <c r="Y76" i="15"/>
  <c r="X75" i="15"/>
  <c r="Y75" i="15"/>
  <c r="X74" i="15"/>
  <c r="Y74" i="15"/>
  <c r="X73" i="15"/>
  <c r="Y73" i="15"/>
  <c r="X72" i="15"/>
  <c r="Y72" i="15"/>
  <c r="X71" i="15"/>
  <c r="Y71" i="15"/>
  <c r="X70" i="15"/>
  <c r="Y70" i="15"/>
  <c r="X69" i="15"/>
  <c r="Y69" i="15"/>
  <c r="X68" i="15"/>
  <c r="Y68" i="15"/>
  <c r="X67" i="15"/>
  <c r="Y67" i="15"/>
  <c r="X66" i="15"/>
  <c r="Y66" i="15"/>
  <c r="X65" i="15"/>
  <c r="Y65" i="15"/>
  <c r="X64" i="15"/>
  <c r="Y64" i="15"/>
  <c r="X63" i="15"/>
  <c r="Y63" i="15"/>
  <c r="X62" i="15"/>
  <c r="Y62" i="15"/>
  <c r="X61" i="15"/>
  <c r="Y61" i="15"/>
  <c r="X60" i="15"/>
  <c r="Y60" i="15"/>
  <c r="X59" i="15"/>
  <c r="Y59" i="15"/>
  <c r="X58" i="15"/>
  <c r="Y58" i="15"/>
  <c r="X57" i="15"/>
  <c r="Y57" i="15"/>
  <c r="X56" i="15"/>
  <c r="Y56" i="15"/>
  <c r="X55" i="15"/>
  <c r="Y55" i="15"/>
  <c r="X54" i="15"/>
  <c r="Y54" i="15"/>
  <c r="X53" i="15"/>
  <c r="Y53" i="15"/>
  <c r="X52" i="15"/>
  <c r="Y52" i="15"/>
  <c r="X51" i="15"/>
  <c r="Y51" i="15"/>
  <c r="X50" i="15"/>
  <c r="Y50" i="15"/>
  <c r="X49" i="15"/>
  <c r="Y49" i="15"/>
  <c r="X48" i="15"/>
  <c r="Y48" i="15"/>
  <c r="X47" i="15"/>
  <c r="Y47" i="15"/>
  <c r="X46" i="15"/>
  <c r="Y46" i="15"/>
  <c r="X45" i="15"/>
  <c r="Y45" i="15"/>
  <c r="X44" i="15"/>
  <c r="Y44" i="15"/>
  <c r="X43" i="15"/>
  <c r="Y43" i="15"/>
  <c r="X42" i="15"/>
  <c r="Y42" i="15"/>
  <c r="X41" i="15"/>
  <c r="Y41" i="15"/>
  <c r="X40" i="15"/>
  <c r="Y40" i="15"/>
  <c r="X39" i="15"/>
  <c r="Y39" i="15"/>
  <c r="X38" i="15"/>
  <c r="Y38" i="15"/>
  <c r="X37" i="15"/>
  <c r="Y37" i="15"/>
  <c r="X36" i="15"/>
  <c r="Y36" i="15"/>
  <c r="X35" i="15"/>
  <c r="Y35" i="15"/>
  <c r="X34" i="15"/>
  <c r="Y34" i="15"/>
  <c r="X33" i="15"/>
  <c r="Y33" i="15"/>
  <c r="X32" i="15"/>
  <c r="Y32" i="15"/>
  <c r="X31" i="15"/>
  <c r="Y31" i="15"/>
  <c r="X30" i="15"/>
  <c r="Y30" i="15"/>
  <c r="X29" i="15"/>
  <c r="Y29" i="15"/>
  <c r="X28" i="15"/>
  <c r="Y28" i="15"/>
  <c r="X27" i="15"/>
  <c r="Y27" i="15"/>
  <c r="X26" i="15"/>
  <c r="Y26" i="15"/>
  <c r="X25" i="15"/>
  <c r="Y25" i="15"/>
  <c r="X24" i="15"/>
  <c r="Y24" i="15"/>
  <c r="X23" i="15"/>
  <c r="Y23" i="15"/>
  <c r="X22" i="15"/>
  <c r="Y22" i="15"/>
  <c r="X21" i="15"/>
  <c r="Y21" i="15"/>
  <c r="X20" i="15"/>
  <c r="Y20" i="15"/>
  <c r="X19" i="15"/>
  <c r="Y19" i="15"/>
  <c r="X18" i="15"/>
  <c r="Y18" i="15"/>
  <c r="X17" i="15"/>
  <c r="Y17" i="15"/>
  <c r="X16" i="15"/>
  <c r="Y16" i="15"/>
  <c r="X15" i="15"/>
  <c r="Y15" i="15"/>
  <c r="X14" i="15"/>
  <c r="Y14" i="15"/>
  <c r="X13" i="15"/>
  <c r="Y13" i="15"/>
  <c r="X12" i="15"/>
  <c r="Y12" i="15"/>
  <c r="X11" i="15"/>
  <c r="Y11" i="15"/>
  <c r="X10" i="15"/>
  <c r="Y10" i="15"/>
  <c r="X9" i="15"/>
  <c r="Y9" i="15"/>
  <c r="X8" i="15"/>
  <c r="Y8" i="15"/>
  <c r="X7" i="15"/>
  <c r="Y7" i="15"/>
  <c r="X6" i="15"/>
  <c r="Y6" i="15"/>
  <c r="X7" i="32"/>
  <c r="Y7" i="32"/>
  <c r="X8" i="32"/>
  <c r="Y8" i="32"/>
  <c r="X9" i="32"/>
  <c r="Y9" i="32"/>
  <c r="X10" i="32"/>
  <c r="Y10" i="32"/>
  <c r="X11" i="32"/>
  <c r="Y11" i="32"/>
  <c r="X12" i="32"/>
  <c r="Y12" i="32"/>
  <c r="X13" i="32"/>
  <c r="Y13" i="32"/>
  <c r="X14" i="32"/>
  <c r="Y14" i="32"/>
  <c r="X15" i="32"/>
  <c r="Y15" i="32"/>
  <c r="X16" i="32"/>
  <c r="Y16" i="32"/>
  <c r="X17" i="32"/>
  <c r="Y17" i="32"/>
  <c r="X18" i="32"/>
  <c r="Y18" i="32"/>
  <c r="X19" i="32"/>
  <c r="Y19" i="32"/>
  <c r="X20" i="32"/>
  <c r="Y20" i="32"/>
  <c r="X21" i="32"/>
  <c r="Y21" i="32"/>
  <c r="X22" i="32"/>
  <c r="Y22" i="32"/>
  <c r="X23" i="32"/>
  <c r="Y23" i="32"/>
  <c r="X24" i="32"/>
  <c r="Y24" i="32"/>
  <c r="X25" i="32"/>
  <c r="Y25" i="32"/>
  <c r="X26" i="32"/>
  <c r="Y26" i="32"/>
  <c r="X27" i="32"/>
  <c r="Y27" i="32"/>
  <c r="X28" i="32"/>
  <c r="Y28" i="32"/>
  <c r="X29" i="32"/>
  <c r="Y29" i="32"/>
  <c r="X30" i="32"/>
  <c r="Y30" i="32"/>
  <c r="X31" i="32"/>
  <c r="Y31" i="32"/>
  <c r="X32" i="32"/>
  <c r="Y32" i="32"/>
  <c r="X33" i="32"/>
  <c r="Y33" i="32"/>
  <c r="X34" i="32"/>
  <c r="Y34" i="32"/>
  <c r="X35" i="32"/>
  <c r="Y35" i="32"/>
  <c r="X36" i="32"/>
  <c r="Y36" i="32"/>
  <c r="X37" i="32"/>
  <c r="Y37" i="32"/>
  <c r="X38" i="32"/>
  <c r="Y38" i="32"/>
  <c r="X39" i="32"/>
  <c r="Y39" i="32"/>
  <c r="X40" i="32"/>
  <c r="Y40" i="32"/>
  <c r="X41" i="32"/>
  <c r="Y41" i="32"/>
  <c r="X42" i="32"/>
  <c r="Y42" i="32"/>
  <c r="X43" i="32"/>
  <c r="Y43" i="32"/>
  <c r="X44" i="32"/>
  <c r="Y44" i="32"/>
  <c r="X45" i="32"/>
  <c r="Y45" i="32"/>
  <c r="X46" i="32"/>
  <c r="Y46" i="32"/>
  <c r="X47" i="32"/>
  <c r="Y47" i="32"/>
  <c r="X48" i="32"/>
  <c r="Y48" i="32"/>
  <c r="X49" i="32"/>
  <c r="Y49" i="32"/>
  <c r="X50" i="32"/>
  <c r="Y50" i="32"/>
  <c r="X51" i="32"/>
  <c r="Y51" i="32"/>
  <c r="X52" i="32"/>
  <c r="Y52" i="32"/>
  <c r="X53" i="32"/>
  <c r="Y53" i="32"/>
  <c r="X54" i="32"/>
  <c r="Y54" i="32"/>
  <c r="X55" i="32"/>
  <c r="Y55" i="32"/>
  <c r="X56" i="32"/>
  <c r="Y56" i="32"/>
  <c r="X57" i="32"/>
  <c r="Y57" i="32"/>
  <c r="X58" i="32"/>
  <c r="Y58" i="32"/>
  <c r="X59" i="32"/>
  <c r="Y59" i="32"/>
  <c r="X60" i="32"/>
  <c r="Y60" i="32"/>
  <c r="X61" i="32"/>
  <c r="Y61" i="32"/>
  <c r="X62" i="32"/>
  <c r="Y62" i="32"/>
  <c r="X63" i="32"/>
  <c r="Y63" i="32"/>
  <c r="X64" i="32"/>
  <c r="Y64" i="32"/>
  <c r="X65" i="32"/>
  <c r="Y65" i="32"/>
  <c r="X66" i="32"/>
  <c r="Y66" i="32"/>
  <c r="X67" i="32"/>
  <c r="Y67" i="32"/>
  <c r="X68" i="32"/>
  <c r="Y68" i="32"/>
  <c r="X69" i="32"/>
  <c r="Y69" i="32"/>
  <c r="X70" i="32"/>
  <c r="Y70" i="32"/>
  <c r="X71" i="32"/>
  <c r="Y71" i="32"/>
  <c r="X72" i="32"/>
  <c r="Y72" i="32"/>
  <c r="X73" i="32"/>
  <c r="Y73" i="32"/>
  <c r="X74" i="32"/>
  <c r="Y74" i="32"/>
  <c r="X75" i="32"/>
  <c r="Y75" i="32"/>
  <c r="X76" i="32"/>
  <c r="Y76" i="32"/>
  <c r="X77" i="32"/>
  <c r="Y77" i="32"/>
  <c r="X78" i="32"/>
  <c r="Y78" i="32"/>
  <c r="X79" i="32"/>
  <c r="Y79" i="32"/>
  <c r="X80" i="32"/>
  <c r="Y80" i="32"/>
  <c r="X81" i="32"/>
  <c r="Y81" i="32"/>
  <c r="X82" i="32"/>
  <c r="Y82" i="32"/>
  <c r="X83" i="32"/>
  <c r="Y83" i="32"/>
  <c r="X84" i="32"/>
  <c r="Y84" i="32"/>
  <c r="X85" i="32"/>
  <c r="Y85" i="32"/>
  <c r="X86" i="32"/>
  <c r="Y86" i="32"/>
  <c r="X87" i="32"/>
  <c r="Y87" i="32"/>
  <c r="X88" i="32"/>
  <c r="Y88" i="32"/>
  <c r="X89" i="32"/>
  <c r="Y89" i="32"/>
  <c r="X90" i="32"/>
  <c r="Y90" i="32"/>
  <c r="X91" i="32"/>
  <c r="Y91" i="32"/>
  <c r="X92" i="32"/>
  <c r="Y92" i="32"/>
  <c r="X93" i="32"/>
  <c r="Y93" i="32"/>
  <c r="X94" i="32"/>
  <c r="Y94" i="32"/>
  <c r="X95" i="32"/>
  <c r="Y95" i="32"/>
  <c r="X96" i="32"/>
  <c r="Y96" i="32"/>
  <c r="X97" i="32"/>
  <c r="Y97" i="32"/>
  <c r="X98" i="32"/>
  <c r="Y98" i="32"/>
  <c r="X99" i="32"/>
  <c r="Y99" i="32"/>
  <c r="X100" i="32"/>
  <c r="Y100" i="32"/>
  <c r="X101" i="32"/>
  <c r="Y101" i="32"/>
  <c r="X102" i="32"/>
  <c r="Y102" i="32"/>
  <c r="X103" i="32"/>
  <c r="Y103" i="32"/>
  <c r="X104" i="32"/>
  <c r="Y104" i="32"/>
  <c r="X105" i="32"/>
  <c r="Y105" i="32"/>
  <c r="X106" i="32"/>
  <c r="Y106" i="32"/>
  <c r="X107" i="32"/>
  <c r="Y107" i="32"/>
  <c r="X108" i="32"/>
  <c r="Y108" i="32"/>
  <c r="X109" i="32"/>
  <c r="Y109" i="32"/>
  <c r="X110" i="32"/>
  <c r="Y110" i="32"/>
  <c r="X111" i="32"/>
  <c r="Y111" i="32"/>
  <c r="X112" i="32"/>
  <c r="Y112" i="32"/>
  <c r="X113" i="32"/>
  <c r="Y113" i="32"/>
  <c r="X114" i="32"/>
  <c r="Y114" i="32"/>
  <c r="X115" i="32"/>
  <c r="Y115" i="32"/>
  <c r="X116" i="32"/>
  <c r="Y116" i="32"/>
  <c r="X117" i="32"/>
  <c r="Y117" i="32"/>
  <c r="X118" i="32"/>
  <c r="Y118" i="32"/>
  <c r="X119" i="32"/>
  <c r="Y119" i="32"/>
  <c r="X120" i="32"/>
  <c r="Y120" i="32"/>
  <c r="X121" i="32"/>
  <c r="Y121" i="32"/>
  <c r="X122" i="32"/>
  <c r="Y122" i="32"/>
  <c r="X123" i="32"/>
  <c r="Y123" i="32"/>
  <c r="X124" i="32"/>
  <c r="Y124" i="32"/>
  <c r="X125" i="32"/>
  <c r="Y125" i="32"/>
  <c r="X126" i="32"/>
  <c r="Y126" i="32"/>
  <c r="X127" i="32"/>
  <c r="Y127" i="32"/>
  <c r="X128" i="32"/>
  <c r="Y128" i="32"/>
  <c r="X129" i="32"/>
  <c r="Y129" i="32"/>
  <c r="X130" i="32"/>
  <c r="Y130" i="32"/>
  <c r="X131" i="32"/>
  <c r="Y131" i="32"/>
  <c r="X132" i="32"/>
  <c r="Y132" i="32"/>
  <c r="X133" i="32"/>
  <c r="Y133" i="32"/>
  <c r="X134" i="32"/>
  <c r="Y134" i="32"/>
  <c r="X135" i="32"/>
  <c r="Y135" i="32"/>
  <c r="X136" i="32"/>
  <c r="Y136" i="32"/>
  <c r="X137" i="32"/>
  <c r="Y137" i="32"/>
  <c r="X138" i="32"/>
  <c r="Y138" i="32"/>
  <c r="X139" i="32"/>
  <c r="Y139" i="32"/>
  <c r="X140" i="32"/>
  <c r="Y140" i="32"/>
  <c r="X141" i="32"/>
  <c r="Y141" i="32"/>
  <c r="X142" i="32"/>
  <c r="Y142" i="32"/>
  <c r="X143" i="32"/>
  <c r="Y143" i="32"/>
  <c r="X144" i="32"/>
  <c r="Y144" i="32"/>
  <c r="X145" i="32"/>
  <c r="Y145" i="32"/>
  <c r="X146" i="32"/>
  <c r="Y146" i="32"/>
  <c r="X147" i="32"/>
  <c r="Y147" i="32"/>
  <c r="X148" i="32"/>
  <c r="Y148" i="32"/>
  <c r="X149" i="32"/>
  <c r="Y149" i="32"/>
  <c r="X150" i="32"/>
  <c r="Y150" i="32"/>
  <c r="X151" i="32"/>
  <c r="Y151" i="32"/>
  <c r="X152" i="32"/>
  <c r="Y152" i="32"/>
  <c r="X153" i="32"/>
  <c r="Y153" i="32"/>
  <c r="X154" i="32"/>
  <c r="Y154" i="32"/>
  <c r="X155" i="32"/>
  <c r="Y155" i="32"/>
  <c r="X156" i="32"/>
  <c r="Y156" i="32"/>
  <c r="X157" i="32"/>
  <c r="Y157" i="32"/>
  <c r="X158" i="32"/>
  <c r="Y158" i="32"/>
  <c r="X159" i="32"/>
  <c r="Y159" i="32"/>
  <c r="X160" i="32"/>
  <c r="Y160" i="32"/>
  <c r="X161" i="32"/>
  <c r="Y161" i="32"/>
  <c r="X162" i="32"/>
  <c r="Y162" i="32"/>
  <c r="X163" i="32"/>
  <c r="Y163" i="32"/>
  <c r="X164" i="32"/>
  <c r="Y164" i="32"/>
  <c r="X165" i="32"/>
  <c r="Y165" i="32"/>
  <c r="X166" i="32"/>
  <c r="Y166" i="32"/>
  <c r="X167" i="32"/>
  <c r="Y167" i="32"/>
  <c r="X168" i="32"/>
  <c r="Y168" i="32"/>
  <c r="X169" i="32"/>
  <c r="Y169" i="32"/>
  <c r="X170" i="32"/>
  <c r="Y170" i="32"/>
  <c r="X171" i="32"/>
  <c r="Y171" i="32"/>
  <c r="X172" i="32"/>
  <c r="Y172" i="32"/>
  <c r="X173" i="32"/>
  <c r="Y173" i="32"/>
  <c r="X174" i="32"/>
  <c r="Y174" i="32"/>
  <c r="X175" i="32"/>
  <c r="Y175" i="32"/>
  <c r="X176" i="32"/>
  <c r="Y176" i="32"/>
  <c r="X177" i="32"/>
  <c r="Y177" i="32"/>
  <c r="X178" i="32"/>
  <c r="Y178" i="32"/>
  <c r="X179" i="32"/>
  <c r="Y179" i="32"/>
  <c r="X180" i="32"/>
  <c r="Y180" i="32"/>
  <c r="X181" i="32"/>
  <c r="Y181" i="32"/>
  <c r="X182" i="32"/>
  <c r="Y182" i="32"/>
  <c r="X183" i="32"/>
  <c r="Y183" i="32"/>
  <c r="X184" i="32"/>
  <c r="Y184" i="32"/>
  <c r="X185" i="32"/>
  <c r="Y185" i="32"/>
  <c r="X186" i="32"/>
  <c r="Y186" i="32"/>
  <c r="X187" i="32"/>
  <c r="Y187" i="32"/>
  <c r="X188" i="32"/>
  <c r="Y188" i="32"/>
  <c r="X189" i="32"/>
  <c r="Y189" i="32"/>
  <c r="X190" i="32"/>
  <c r="Y190" i="32"/>
  <c r="X191" i="32"/>
  <c r="Y191" i="32"/>
  <c r="X192" i="32"/>
  <c r="Y192" i="32"/>
  <c r="X193" i="32"/>
  <c r="Y193" i="32"/>
  <c r="X194" i="32"/>
  <c r="Y194" i="32"/>
  <c r="X195" i="32"/>
  <c r="Y195" i="32"/>
  <c r="X196" i="32"/>
  <c r="Y196" i="32"/>
  <c r="X197" i="32"/>
  <c r="Y197" i="32"/>
  <c r="Y6" i="32"/>
  <c r="X6" i="32"/>
  <c r="Z197" i="32"/>
  <c r="AA197" i="32"/>
  <c r="W197" i="32"/>
  <c r="V197" i="32"/>
  <c r="W196" i="32"/>
  <c r="Z196" i="32"/>
  <c r="W6" i="32"/>
  <c r="Z6" i="32"/>
  <c r="W7" i="32"/>
  <c r="Z7" i="32"/>
  <c r="W8" i="32"/>
  <c r="Z8" i="32"/>
  <c r="Z9" i="32"/>
  <c r="W10" i="32"/>
  <c r="Z10" i="32"/>
  <c r="W11" i="32"/>
  <c r="Z11" i="32"/>
  <c r="W12" i="32"/>
  <c r="Z12" i="32"/>
  <c r="Z13" i="32"/>
  <c r="W14" i="32"/>
  <c r="Z14" i="32"/>
  <c r="W15" i="32"/>
  <c r="Z15" i="32"/>
  <c r="Z16" i="32"/>
  <c r="W17" i="32"/>
  <c r="Z17" i="32"/>
  <c r="Z18" i="32"/>
  <c r="W19" i="32"/>
  <c r="Z19" i="32"/>
  <c r="W20" i="32"/>
  <c r="Z20" i="32"/>
  <c r="W21" i="32"/>
  <c r="Z21" i="32"/>
  <c r="Z22" i="32"/>
  <c r="Z23" i="32"/>
  <c r="W24" i="32"/>
  <c r="Z24" i="32"/>
  <c r="W25" i="32"/>
  <c r="Z25" i="32"/>
  <c r="W26" i="32"/>
  <c r="Z26" i="32"/>
  <c r="Z27" i="32"/>
  <c r="W28" i="32"/>
  <c r="Z28" i="32"/>
  <c r="W29" i="32"/>
  <c r="Z29" i="32"/>
  <c r="Z30" i="32"/>
  <c r="W31" i="32"/>
  <c r="Z31" i="32"/>
  <c r="W32" i="32"/>
  <c r="Z32" i="32"/>
  <c r="Z33" i="32"/>
  <c r="W34" i="32"/>
  <c r="Z34" i="32"/>
  <c r="W35" i="32"/>
  <c r="Z35" i="32"/>
  <c r="W36" i="32"/>
  <c r="Z36" i="32"/>
  <c r="W37" i="32"/>
  <c r="Z37" i="32"/>
  <c r="W38" i="32"/>
  <c r="Z38" i="32"/>
  <c r="W39" i="32"/>
  <c r="Z39" i="32"/>
  <c r="W40" i="32"/>
  <c r="Z40" i="32"/>
  <c r="W41" i="32"/>
  <c r="Z41" i="32"/>
  <c r="Z42" i="32"/>
  <c r="W43" i="32"/>
  <c r="Z43" i="32"/>
  <c r="W44" i="32"/>
  <c r="Z44" i="32"/>
  <c r="Z45" i="32"/>
  <c r="Z46" i="32"/>
  <c r="W47" i="32"/>
  <c r="Z47" i="32"/>
  <c r="W48" i="32"/>
  <c r="Z48" i="32"/>
  <c r="W49" i="32"/>
  <c r="Z49" i="32"/>
  <c r="W50" i="32"/>
  <c r="Z50" i="32"/>
  <c r="W51" i="32"/>
  <c r="Z51" i="32"/>
  <c r="W52" i="32"/>
  <c r="Z52" i="32"/>
  <c r="Z53" i="32"/>
  <c r="W54" i="32"/>
  <c r="Z54" i="32"/>
  <c r="W55" i="32"/>
  <c r="Z55" i="32"/>
  <c r="W56" i="32"/>
  <c r="Z56" i="32"/>
  <c r="W57" i="32"/>
  <c r="Z57" i="32"/>
  <c r="W58" i="32"/>
  <c r="Z58" i="32"/>
  <c r="W59" i="32"/>
  <c r="Z59" i="32"/>
  <c r="W60" i="32"/>
  <c r="Z60" i="32"/>
  <c r="W61" i="32"/>
  <c r="Z61" i="32"/>
  <c r="W62" i="32"/>
  <c r="Z62" i="32"/>
  <c r="Z63" i="32"/>
  <c r="Z64" i="32"/>
  <c r="Z65" i="32"/>
  <c r="W66" i="32"/>
  <c r="Z66" i="32"/>
  <c r="W67" i="32"/>
  <c r="Z67" i="32"/>
  <c r="W68" i="32"/>
  <c r="Z68" i="32"/>
  <c r="Z69" i="32"/>
  <c r="W70" i="32"/>
  <c r="Z70" i="32"/>
  <c r="Z71" i="32"/>
  <c r="W72" i="32"/>
  <c r="Z72" i="32"/>
  <c r="W73" i="32"/>
  <c r="Z73" i="32"/>
  <c r="W74" i="32"/>
  <c r="Z74" i="32"/>
  <c r="W75" i="32"/>
  <c r="Z75" i="32"/>
  <c r="Z76" i="32"/>
  <c r="W77" i="32"/>
  <c r="Z77" i="32"/>
  <c r="W78" i="32"/>
  <c r="Z78" i="32"/>
  <c r="Z79" i="32"/>
  <c r="W80" i="32"/>
  <c r="Z80" i="32"/>
  <c r="W81" i="32"/>
  <c r="Z81" i="32"/>
  <c r="W82" i="32"/>
  <c r="Z82" i="32"/>
  <c r="W83" i="32"/>
  <c r="Z83" i="32"/>
  <c r="W84" i="32"/>
  <c r="Z84" i="32"/>
  <c r="W85" i="32"/>
  <c r="Z85" i="32"/>
  <c r="W86" i="32"/>
  <c r="Z86" i="32"/>
  <c r="W87" i="32"/>
  <c r="Z87" i="32"/>
  <c r="Z88" i="32"/>
  <c r="W89" i="32"/>
  <c r="Z89" i="32"/>
  <c r="Z90" i="32"/>
  <c r="W91" i="32"/>
  <c r="Z91" i="32"/>
  <c r="W92" i="32"/>
  <c r="Z92" i="32"/>
  <c r="Z93" i="32"/>
  <c r="W94" i="32"/>
  <c r="Z94" i="32"/>
  <c r="W95" i="32"/>
  <c r="Z95" i="32"/>
  <c r="W96" i="32"/>
  <c r="Z96" i="32"/>
  <c r="Z97" i="32"/>
  <c r="W98" i="32"/>
  <c r="Z98" i="32"/>
  <c r="Z99" i="32"/>
  <c r="W100" i="32"/>
  <c r="Z100" i="32"/>
  <c r="W101" i="32"/>
  <c r="Z101" i="32"/>
  <c r="W102" i="32"/>
  <c r="Z102" i="32"/>
  <c r="W103" i="32"/>
  <c r="Z103" i="32"/>
  <c r="Z104" i="32"/>
  <c r="W105" i="32"/>
  <c r="Z105" i="32"/>
  <c r="W106" i="32"/>
  <c r="Z106" i="32"/>
  <c r="W107" i="32"/>
  <c r="Z107" i="32"/>
  <c r="W108" i="32"/>
  <c r="Z108" i="32"/>
  <c r="W109" i="32"/>
  <c r="Z109" i="32"/>
  <c r="W110" i="32"/>
  <c r="Z110" i="32"/>
  <c r="W111" i="32"/>
  <c r="Z111" i="32"/>
  <c r="W112" i="32"/>
  <c r="Z112" i="32"/>
  <c r="Z113" i="32"/>
  <c r="W114" i="32"/>
  <c r="Z114" i="32"/>
  <c r="W115" i="32"/>
  <c r="Z115" i="32"/>
  <c r="W116" i="32"/>
  <c r="Z116" i="32"/>
  <c r="W117" i="32"/>
  <c r="Z117" i="32"/>
  <c r="Z118" i="32"/>
  <c r="W119" i="32"/>
  <c r="Z119" i="32"/>
  <c r="W120" i="32"/>
  <c r="Z120" i="32"/>
  <c r="W121" i="32"/>
  <c r="Z121" i="32"/>
  <c r="W122" i="32"/>
  <c r="Z122" i="32"/>
  <c r="Z123" i="32"/>
  <c r="W124" i="32"/>
  <c r="Z124" i="32"/>
  <c r="W125" i="32"/>
  <c r="Z125" i="32"/>
  <c r="W126" i="32"/>
  <c r="Z126" i="32"/>
  <c r="Z127" i="32"/>
  <c r="W128" i="32"/>
  <c r="Z128" i="32"/>
  <c r="W129" i="32"/>
  <c r="Z129" i="32"/>
  <c r="W130" i="32"/>
  <c r="Z130" i="32"/>
  <c r="W131" i="32"/>
  <c r="Z131" i="32"/>
  <c r="W132" i="32"/>
  <c r="Z132" i="32"/>
  <c r="W133" i="32"/>
  <c r="Z133" i="32"/>
  <c r="W134" i="32"/>
  <c r="Z134" i="32"/>
  <c r="Z135" i="32"/>
  <c r="W136" i="32"/>
  <c r="Z136" i="32"/>
  <c r="Z137" i="32"/>
  <c r="W138" i="32"/>
  <c r="Z138" i="32"/>
  <c r="W139" i="32"/>
  <c r="Z139" i="32"/>
  <c r="W140" i="32"/>
  <c r="Z140" i="32"/>
  <c r="W141" i="32"/>
  <c r="Z141" i="32"/>
  <c r="W142" i="32"/>
  <c r="Z142" i="32"/>
  <c r="W143" i="32"/>
  <c r="Z143" i="32"/>
  <c r="Z144" i="32"/>
  <c r="W145" i="32"/>
  <c r="Z145" i="32"/>
  <c r="W146" i="32"/>
  <c r="Z146" i="32"/>
  <c r="Z147" i="32"/>
  <c r="W148" i="32"/>
  <c r="Z148" i="32"/>
  <c r="W149" i="32"/>
  <c r="Z149" i="32"/>
  <c r="W150" i="32"/>
  <c r="Z150" i="32"/>
  <c r="Z151" i="32"/>
  <c r="W152" i="32"/>
  <c r="Z152" i="32"/>
  <c r="Z153" i="32"/>
  <c r="W154" i="32"/>
  <c r="Z154" i="32"/>
  <c r="Z155" i="32"/>
  <c r="W156" i="32"/>
  <c r="Z156" i="32"/>
  <c r="W157" i="32"/>
  <c r="Z157" i="32"/>
  <c r="Z158" i="32"/>
  <c r="W159" i="32"/>
  <c r="Z159" i="32"/>
  <c r="Z160" i="32"/>
  <c r="Z161" i="32"/>
  <c r="W162" i="32"/>
  <c r="Z162" i="32"/>
  <c r="W163" i="32"/>
  <c r="Z163" i="32"/>
  <c r="W164" i="32"/>
  <c r="Z164" i="32"/>
  <c r="W165" i="32"/>
  <c r="Z165" i="32"/>
  <c r="W166" i="32"/>
  <c r="Z166" i="32"/>
  <c r="W167" i="32"/>
  <c r="Z167" i="32"/>
  <c r="W168" i="32"/>
  <c r="Z168" i="32"/>
  <c r="Z169" i="32"/>
  <c r="W170" i="32"/>
  <c r="Z170" i="32"/>
  <c r="W171" i="32"/>
  <c r="Z171" i="32"/>
  <c r="W172" i="32"/>
  <c r="Z172" i="32"/>
  <c r="Z173" i="32"/>
  <c r="Z174" i="32"/>
  <c r="W175" i="32"/>
  <c r="Z175" i="32"/>
  <c r="W176" i="32"/>
  <c r="Z176" i="32"/>
  <c r="Z177" i="32"/>
  <c r="W178" i="32"/>
  <c r="Z178" i="32"/>
  <c r="W179" i="32"/>
  <c r="Z179" i="32"/>
  <c r="Z180" i="32"/>
  <c r="Z181" i="32"/>
  <c r="W182" i="32"/>
  <c r="Z182" i="32"/>
  <c r="W183" i="32"/>
  <c r="Z183" i="32"/>
  <c r="W184" i="32"/>
  <c r="Z184" i="32"/>
  <c r="W185" i="32"/>
  <c r="Z185" i="32"/>
  <c r="Z186" i="32"/>
  <c r="W187" i="32"/>
  <c r="Z187" i="32"/>
  <c r="W188" i="32"/>
  <c r="Z188" i="32"/>
  <c r="W189" i="32"/>
  <c r="Z189" i="32"/>
  <c r="W190" i="32"/>
  <c r="Z190" i="32"/>
  <c r="W191" i="32"/>
  <c r="Z191" i="32"/>
  <c r="W192" i="32"/>
  <c r="Z192" i="32"/>
  <c r="Z193" i="32"/>
  <c r="W194" i="32"/>
  <c r="Z194" i="32"/>
  <c r="W195" i="32"/>
  <c r="Z195" i="32"/>
  <c r="AA196" i="32"/>
  <c r="V196" i="32"/>
  <c r="AA195" i="32"/>
  <c r="V195" i="32"/>
  <c r="AA194" i="32"/>
  <c r="V194" i="32"/>
  <c r="AA193" i="32"/>
  <c r="W193" i="32"/>
  <c r="V193" i="32"/>
  <c r="AA192" i="32"/>
  <c r="V192" i="32"/>
  <c r="AA191" i="32"/>
  <c r="V191" i="32"/>
  <c r="AA190" i="32"/>
  <c r="V190" i="32"/>
  <c r="AA189" i="32"/>
  <c r="V189" i="32"/>
  <c r="AA188" i="32"/>
  <c r="V188" i="32"/>
  <c r="AA187" i="32"/>
  <c r="V187" i="32"/>
  <c r="AA186" i="32"/>
  <c r="W186" i="32"/>
  <c r="V186" i="32"/>
  <c r="AA185" i="32"/>
  <c r="V185" i="32"/>
  <c r="AA184" i="32"/>
  <c r="V184" i="32"/>
  <c r="AA183" i="32"/>
  <c r="V183" i="32"/>
  <c r="AA182" i="32"/>
  <c r="V182" i="32"/>
  <c r="AA181" i="32"/>
  <c r="W181" i="32"/>
  <c r="V181" i="32"/>
  <c r="AA180" i="32"/>
  <c r="W180" i="32"/>
  <c r="V180" i="32"/>
  <c r="AA179" i="32"/>
  <c r="V179" i="32"/>
  <c r="AA178" i="32"/>
  <c r="V178" i="32"/>
  <c r="AA177" i="32"/>
  <c r="W177" i="32"/>
  <c r="V177" i="32"/>
  <c r="AA176" i="32"/>
  <c r="V176" i="32"/>
  <c r="AA175" i="32"/>
  <c r="V175" i="32"/>
  <c r="AA174" i="32"/>
  <c r="W174" i="32"/>
  <c r="V174" i="32"/>
  <c r="AA173" i="32"/>
  <c r="W173" i="32"/>
  <c r="V173" i="32"/>
  <c r="AA172" i="32"/>
  <c r="V172" i="32"/>
  <c r="AA171" i="32"/>
  <c r="V171" i="32"/>
  <c r="AA170" i="32"/>
  <c r="V170" i="32"/>
  <c r="AA169" i="32"/>
  <c r="W169" i="32"/>
  <c r="V169" i="32"/>
  <c r="AA168" i="32"/>
  <c r="V168" i="32"/>
  <c r="AA167" i="32"/>
  <c r="V167" i="32"/>
  <c r="AA166" i="32"/>
  <c r="V166" i="32"/>
  <c r="AA165" i="32"/>
  <c r="V165" i="32"/>
  <c r="AA164" i="32"/>
  <c r="V164" i="32"/>
  <c r="AA163" i="32"/>
  <c r="V163" i="32"/>
  <c r="AA162" i="32"/>
  <c r="V162" i="32"/>
  <c r="AA161" i="32"/>
  <c r="W161" i="32"/>
  <c r="V161" i="32"/>
  <c r="AA160" i="32"/>
  <c r="W160" i="32"/>
  <c r="V160" i="32"/>
  <c r="AA159" i="32"/>
  <c r="V159" i="32"/>
  <c r="AA158" i="32"/>
  <c r="W158" i="32"/>
  <c r="V158" i="32"/>
  <c r="AA157" i="32"/>
  <c r="V157" i="32"/>
  <c r="AA156" i="32"/>
  <c r="V156" i="32"/>
  <c r="AA155" i="32"/>
  <c r="W155" i="32"/>
  <c r="V155" i="32"/>
  <c r="AA154" i="32"/>
  <c r="V154" i="32"/>
  <c r="AA153" i="32"/>
  <c r="W153" i="32"/>
  <c r="V153" i="32"/>
  <c r="AA152" i="32"/>
  <c r="V152" i="32"/>
  <c r="AA151" i="32"/>
  <c r="W151" i="32"/>
  <c r="V151" i="32"/>
  <c r="AA150" i="32"/>
  <c r="V150" i="32"/>
  <c r="AA149" i="32"/>
  <c r="V149" i="32"/>
  <c r="AA148" i="32"/>
  <c r="V148" i="32"/>
  <c r="AA147" i="32"/>
  <c r="W147" i="32"/>
  <c r="V147" i="32"/>
  <c r="AA146" i="32"/>
  <c r="V146" i="32"/>
  <c r="AA145" i="32"/>
  <c r="V145" i="32"/>
  <c r="AA144" i="32"/>
  <c r="W144" i="32"/>
  <c r="V144" i="32"/>
  <c r="AA143" i="32"/>
  <c r="V143" i="32"/>
  <c r="AA142" i="32"/>
  <c r="V142" i="32"/>
  <c r="AA141" i="32"/>
  <c r="V141" i="32"/>
  <c r="AA140" i="32"/>
  <c r="V140" i="32"/>
  <c r="AA139" i="32"/>
  <c r="V139" i="32"/>
  <c r="AA138" i="32"/>
  <c r="V138" i="32"/>
  <c r="AA137" i="32"/>
  <c r="W137" i="32"/>
  <c r="V137" i="32"/>
  <c r="AA136" i="32"/>
  <c r="V136" i="32"/>
  <c r="AA135" i="32"/>
  <c r="W135" i="32"/>
  <c r="V135" i="32"/>
  <c r="AA134" i="32"/>
  <c r="V134" i="32"/>
  <c r="AA133" i="32"/>
  <c r="V133" i="32"/>
  <c r="AA132" i="32"/>
  <c r="V132" i="32"/>
  <c r="AA131" i="32"/>
  <c r="V131" i="32"/>
  <c r="AA130" i="32"/>
  <c r="V130" i="32"/>
  <c r="AA129" i="32"/>
  <c r="V129" i="32"/>
  <c r="AA128" i="32"/>
  <c r="V128" i="32"/>
  <c r="AA127" i="32"/>
  <c r="W127" i="32"/>
  <c r="V127" i="32"/>
  <c r="AA126" i="32"/>
  <c r="V126" i="32"/>
  <c r="AA125" i="32"/>
  <c r="V125" i="32"/>
  <c r="AA124" i="32"/>
  <c r="V124" i="32"/>
  <c r="AA123" i="32"/>
  <c r="W123" i="32"/>
  <c r="V123" i="32"/>
  <c r="AA122" i="32"/>
  <c r="V122" i="32"/>
  <c r="AA121" i="32"/>
  <c r="V121" i="32"/>
  <c r="AA120" i="32"/>
  <c r="V120" i="32"/>
  <c r="AA119" i="32"/>
  <c r="V119" i="32"/>
  <c r="AA118" i="32"/>
  <c r="W118" i="32"/>
  <c r="V118" i="32"/>
  <c r="AA117" i="32"/>
  <c r="V117" i="32"/>
  <c r="AA116" i="32"/>
  <c r="V116" i="32"/>
  <c r="AA115" i="32"/>
  <c r="V115" i="32"/>
  <c r="AA114" i="32"/>
  <c r="V114" i="32"/>
  <c r="AA113" i="32"/>
  <c r="W113" i="32"/>
  <c r="V113" i="32"/>
  <c r="AA112" i="32"/>
  <c r="V112" i="32"/>
  <c r="AA111" i="32"/>
  <c r="V111" i="32"/>
  <c r="AA110" i="32"/>
  <c r="V110" i="32"/>
  <c r="AA109" i="32"/>
  <c r="V109" i="32"/>
  <c r="AA108" i="32"/>
  <c r="V108" i="32"/>
  <c r="AA107" i="32"/>
  <c r="V107" i="32"/>
  <c r="AA106" i="32"/>
  <c r="V106" i="32"/>
  <c r="AA105" i="32"/>
  <c r="V105" i="32"/>
  <c r="AA104" i="32"/>
  <c r="W104" i="32"/>
  <c r="V104" i="32"/>
  <c r="AA103" i="32"/>
  <c r="V103" i="32"/>
  <c r="AA102" i="32"/>
  <c r="V102" i="32"/>
  <c r="AA101" i="32"/>
  <c r="V101" i="32"/>
  <c r="AA100" i="32"/>
  <c r="V100" i="32"/>
  <c r="AA99" i="32"/>
  <c r="W99" i="32"/>
  <c r="V99" i="32"/>
  <c r="AA98" i="32"/>
  <c r="V98" i="32"/>
  <c r="AA97" i="32"/>
  <c r="W97" i="32"/>
  <c r="V97" i="32"/>
  <c r="AA96" i="32"/>
  <c r="V96" i="32"/>
  <c r="AA95" i="32"/>
  <c r="V95" i="32"/>
  <c r="AA94" i="32"/>
  <c r="V94" i="32"/>
  <c r="AA93" i="32"/>
  <c r="W93" i="32"/>
  <c r="V93" i="32"/>
  <c r="AA92" i="32"/>
  <c r="V92" i="32"/>
  <c r="AA91" i="32"/>
  <c r="V91" i="32"/>
  <c r="AA90" i="32"/>
  <c r="W90" i="32"/>
  <c r="V90" i="32"/>
  <c r="AA89" i="32"/>
  <c r="V89" i="32"/>
  <c r="AA88" i="32"/>
  <c r="W88" i="32"/>
  <c r="V88" i="32"/>
  <c r="AA87" i="32"/>
  <c r="V87" i="32"/>
  <c r="AA86" i="32"/>
  <c r="V86" i="32"/>
  <c r="AA85" i="32"/>
  <c r="V85" i="32"/>
  <c r="AA84" i="32"/>
  <c r="V84" i="32"/>
  <c r="AA83" i="32"/>
  <c r="V83" i="32"/>
  <c r="AA82" i="32"/>
  <c r="V82" i="32"/>
  <c r="AA81" i="32"/>
  <c r="V81" i="32"/>
  <c r="AA80" i="32"/>
  <c r="V80" i="32"/>
  <c r="AA79" i="32"/>
  <c r="W79" i="32"/>
  <c r="V79" i="32"/>
  <c r="AA78" i="32"/>
  <c r="V78" i="32"/>
  <c r="AA77" i="32"/>
  <c r="V77" i="32"/>
  <c r="AA76" i="32"/>
  <c r="W76" i="32"/>
  <c r="V76" i="32"/>
  <c r="AA75" i="32"/>
  <c r="V75" i="32"/>
  <c r="AA74" i="32"/>
  <c r="V74" i="32"/>
  <c r="AA73" i="32"/>
  <c r="V73" i="32"/>
  <c r="AA72" i="32"/>
  <c r="V72" i="32"/>
  <c r="AA71" i="32"/>
  <c r="W71" i="32"/>
  <c r="V71" i="32"/>
  <c r="AA70" i="32"/>
  <c r="V70" i="32"/>
  <c r="AA69" i="32"/>
  <c r="W69" i="32"/>
  <c r="V69" i="32"/>
  <c r="AA68" i="32"/>
  <c r="V68" i="32"/>
  <c r="AA67" i="32"/>
  <c r="V67" i="32"/>
  <c r="AA66" i="32"/>
  <c r="V66" i="32"/>
  <c r="AA65" i="32"/>
  <c r="W65" i="32"/>
  <c r="V65" i="32"/>
  <c r="AA64" i="32"/>
  <c r="W64" i="32"/>
  <c r="V64" i="32"/>
  <c r="AA63" i="32"/>
  <c r="W63" i="32"/>
  <c r="V63" i="32"/>
  <c r="AA62" i="32"/>
  <c r="V62" i="32"/>
  <c r="AA61" i="32"/>
  <c r="V61" i="32"/>
  <c r="AA60" i="32"/>
  <c r="V60" i="32"/>
  <c r="AA59" i="32"/>
  <c r="V59" i="32"/>
  <c r="AA58" i="32"/>
  <c r="V58" i="32"/>
  <c r="AA57" i="32"/>
  <c r="V57" i="32"/>
  <c r="AA56" i="32"/>
  <c r="V56" i="32"/>
  <c r="AA55" i="32"/>
  <c r="V55" i="32"/>
  <c r="AA54" i="32"/>
  <c r="V54" i="32"/>
  <c r="AA53" i="32"/>
  <c r="W53" i="32"/>
  <c r="V53" i="32"/>
  <c r="AA52" i="32"/>
  <c r="V52" i="32"/>
  <c r="AA51" i="32"/>
  <c r="V51" i="32"/>
  <c r="AA50" i="32"/>
  <c r="V50" i="32"/>
  <c r="AA49" i="32"/>
  <c r="V49" i="32"/>
  <c r="AA48" i="32"/>
  <c r="V48" i="32"/>
  <c r="AA47" i="32"/>
  <c r="V47" i="32"/>
  <c r="AA46" i="32"/>
  <c r="W46" i="32"/>
  <c r="V46" i="32"/>
  <c r="AA45" i="32"/>
  <c r="W45" i="32"/>
  <c r="V45" i="32"/>
  <c r="AA44" i="32"/>
  <c r="V44" i="32"/>
  <c r="AA43" i="32"/>
  <c r="V43" i="32"/>
  <c r="AA42" i="32"/>
  <c r="W42" i="32"/>
  <c r="V42" i="32"/>
  <c r="AA41" i="32"/>
  <c r="V41" i="32"/>
  <c r="AA40" i="32"/>
  <c r="V40" i="32"/>
  <c r="AA39" i="32"/>
  <c r="V39" i="32"/>
  <c r="AA38" i="32"/>
  <c r="V38" i="32"/>
  <c r="AA37" i="32"/>
  <c r="V37" i="32"/>
  <c r="AA36" i="32"/>
  <c r="V36" i="32"/>
  <c r="AA6" i="32"/>
  <c r="AA7" i="32"/>
  <c r="AA8" i="32"/>
  <c r="AA9" i="32"/>
  <c r="AA10" i="32"/>
  <c r="AA11" i="32"/>
  <c r="AA12" i="32"/>
  <c r="AA13" i="32"/>
  <c r="AA14" i="32"/>
  <c r="AA15" i="32"/>
  <c r="AA16" i="32"/>
  <c r="AA17" i="32"/>
  <c r="AA18" i="32"/>
  <c r="AA19" i="32"/>
  <c r="AA20" i="32"/>
  <c r="AA21" i="32"/>
  <c r="AA22" i="32"/>
  <c r="AA23" i="32"/>
  <c r="AA24" i="32"/>
  <c r="AA25" i="32"/>
  <c r="AA26" i="32"/>
  <c r="AA27" i="32"/>
  <c r="AA28" i="32"/>
  <c r="AA29" i="32"/>
  <c r="AA30" i="32"/>
  <c r="AA31" i="32"/>
  <c r="AA32" i="32"/>
  <c r="AA33" i="32"/>
  <c r="AA34" i="32"/>
  <c r="AA35" i="32"/>
  <c r="AA2" i="32"/>
  <c r="AF35" i="32"/>
  <c r="AG35" i="32"/>
  <c r="AE35" i="32"/>
  <c r="V35" i="32"/>
  <c r="AF34" i="32"/>
  <c r="AG34" i="32"/>
  <c r="AE34" i="32"/>
  <c r="V34" i="32"/>
  <c r="AF33" i="32"/>
  <c r="AG33" i="32"/>
  <c r="AE33" i="32"/>
  <c r="W33" i="32"/>
  <c r="V33" i="32"/>
  <c r="AF32" i="32"/>
  <c r="AG32" i="32"/>
  <c r="AE32" i="32"/>
  <c r="V32" i="32"/>
  <c r="AF31" i="32"/>
  <c r="AG31" i="32"/>
  <c r="AE31" i="32"/>
  <c r="V31" i="32"/>
  <c r="AF30" i="32"/>
  <c r="AG30" i="32"/>
  <c r="AE30" i="32"/>
  <c r="W30" i="32"/>
  <c r="V30" i="32"/>
  <c r="AF29" i="32"/>
  <c r="AG29" i="32"/>
  <c r="AE29" i="32"/>
  <c r="V29" i="32"/>
  <c r="AF28" i="32"/>
  <c r="AG28" i="32"/>
  <c r="AE28" i="32"/>
  <c r="V28" i="32"/>
  <c r="AF27" i="32"/>
  <c r="AG27" i="32"/>
  <c r="AE27" i="32"/>
  <c r="W27" i="32"/>
  <c r="V27" i="32"/>
  <c r="AF26" i="32"/>
  <c r="AG26" i="32"/>
  <c r="AE26" i="32"/>
  <c r="V26" i="32"/>
  <c r="AF25" i="32"/>
  <c r="AG25" i="32"/>
  <c r="AE25" i="32"/>
  <c r="V25" i="32"/>
  <c r="AF24" i="32"/>
  <c r="AG24" i="32"/>
  <c r="AE24" i="32"/>
  <c r="V24" i="32"/>
  <c r="AF23" i="32"/>
  <c r="AG23" i="32"/>
  <c r="AE23" i="32"/>
  <c r="W23" i="32"/>
  <c r="V23" i="32"/>
  <c r="AF22" i="32"/>
  <c r="AG22" i="32"/>
  <c r="AE22" i="32"/>
  <c r="W22" i="32"/>
  <c r="V22" i="32"/>
  <c r="AF21" i="32"/>
  <c r="AG21" i="32"/>
  <c r="AE21" i="32"/>
  <c r="V21" i="32"/>
  <c r="AF20" i="32"/>
  <c r="AG20" i="32"/>
  <c r="AE20" i="32"/>
  <c r="V20" i="32"/>
  <c r="AF19" i="32"/>
  <c r="AG19" i="32"/>
  <c r="AE19" i="32"/>
  <c r="V19" i="32"/>
  <c r="AF18" i="32"/>
  <c r="AG18" i="32"/>
  <c r="AE18" i="32"/>
  <c r="W18" i="32"/>
  <c r="V18" i="32"/>
  <c r="AF17" i="32"/>
  <c r="AG17" i="32"/>
  <c r="AE17" i="32"/>
  <c r="V17" i="32"/>
  <c r="AF16" i="32"/>
  <c r="AG16" i="32"/>
  <c r="AE16" i="32"/>
  <c r="W16" i="32"/>
  <c r="V16" i="32"/>
  <c r="AF15" i="32"/>
  <c r="AG15" i="32"/>
  <c r="AE15" i="32"/>
  <c r="V15" i="32"/>
  <c r="AF14" i="32"/>
  <c r="AG14" i="32"/>
  <c r="AE14" i="32"/>
  <c r="V14" i="32"/>
  <c r="AF13" i="32"/>
  <c r="AG13" i="32"/>
  <c r="AE13" i="32"/>
  <c r="W13" i="32"/>
  <c r="V13" i="32"/>
  <c r="AF12" i="32"/>
  <c r="AG12" i="32"/>
  <c r="AE12" i="32"/>
  <c r="V12" i="32"/>
  <c r="AF11" i="32"/>
  <c r="AG11" i="32"/>
  <c r="AE11" i="32"/>
  <c r="V11" i="32"/>
  <c r="AF10" i="32"/>
  <c r="AG10" i="32"/>
  <c r="AE10" i="32"/>
  <c r="V10" i="32"/>
  <c r="AF9" i="32"/>
  <c r="AG9" i="32"/>
  <c r="AE9" i="32"/>
  <c r="W9" i="32"/>
  <c r="V9" i="32"/>
  <c r="AF8" i="32"/>
  <c r="AG8" i="32"/>
  <c r="AE8" i="32"/>
  <c r="V8" i="32"/>
  <c r="AF7" i="32"/>
  <c r="AG7" i="32"/>
  <c r="AE7" i="32"/>
  <c r="V7" i="32"/>
  <c r="AF6" i="32"/>
  <c r="AG6" i="32"/>
  <c r="AE6" i="32"/>
  <c r="V6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AN102" i="29"/>
  <c r="AO102" i="29"/>
  <c r="AN103" i="29"/>
  <c r="AO103" i="29"/>
  <c r="AN104" i="29"/>
  <c r="AO104" i="29"/>
  <c r="AN105" i="29"/>
  <c r="AO105" i="29"/>
  <c r="AN106" i="29"/>
  <c r="AO106" i="29"/>
  <c r="AN107" i="29"/>
  <c r="AO107" i="29"/>
  <c r="AN108" i="29"/>
  <c r="AO108" i="29"/>
  <c r="AN109" i="29"/>
  <c r="AO109" i="29"/>
  <c r="AN110" i="29"/>
  <c r="AO110" i="29"/>
  <c r="AN111" i="29"/>
  <c r="AO111" i="29"/>
  <c r="AN112" i="29"/>
  <c r="AO112" i="29"/>
  <c r="AN113" i="29"/>
  <c r="AO113" i="29"/>
  <c r="AN114" i="29"/>
  <c r="AO114" i="29"/>
  <c r="AN115" i="29"/>
  <c r="AO115" i="29"/>
  <c r="AN116" i="29"/>
  <c r="AO116" i="29"/>
  <c r="AN117" i="29"/>
  <c r="AO117" i="29"/>
  <c r="AN118" i="29"/>
  <c r="AO118" i="29"/>
  <c r="AN119" i="29"/>
  <c r="AO119" i="29"/>
  <c r="AN120" i="29"/>
  <c r="AO120" i="29"/>
  <c r="AN121" i="29"/>
  <c r="AO121" i="29"/>
  <c r="AN122" i="29"/>
  <c r="AO122" i="29"/>
  <c r="AN123" i="29"/>
  <c r="AO123" i="29"/>
  <c r="AN124" i="29"/>
  <c r="AO124" i="29"/>
  <c r="AN125" i="29"/>
  <c r="AO125" i="29"/>
  <c r="AN126" i="29"/>
  <c r="AO126" i="29"/>
  <c r="AN127" i="29"/>
  <c r="AO127" i="29"/>
  <c r="AN128" i="29"/>
  <c r="AO128" i="29"/>
  <c r="AN129" i="29"/>
  <c r="AO129" i="29"/>
  <c r="AN130" i="29"/>
  <c r="AO130" i="29"/>
  <c r="AN131" i="29"/>
  <c r="AO131" i="29"/>
  <c r="AN132" i="29"/>
  <c r="AO132" i="29"/>
  <c r="AN133" i="29"/>
  <c r="AO133" i="29"/>
  <c r="AN134" i="29"/>
  <c r="AO134" i="29"/>
  <c r="AN135" i="29"/>
  <c r="AO135" i="29"/>
  <c r="AN136" i="29"/>
  <c r="AO136" i="29"/>
  <c r="AN137" i="29"/>
  <c r="AO137" i="29"/>
  <c r="AN138" i="29"/>
  <c r="AO138" i="29"/>
  <c r="AN139" i="29"/>
  <c r="AO139" i="29"/>
  <c r="AN140" i="29"/>
  <c r="AO140" i="29"/>
  <c r="AN141" i="29"/>
  <c r="AO141" i="29"/>
  <c r="AN142" i="29"/>
  <c r="AO142" i="29"/>
  <c r="AN143" i="29"/>
  <c r="AO143" i="29"/>
  <c r="AN144" i="29"/>
  <c r="AO144" i="29"/>
  <c r="AN145" i="29"/>
  <c r="AO145" i="29"/>
  <c r="AN146" i="29"/>
  <c r="AO146" i="29"/>
  <c r="AN147" i="29"/>
  <c r="AO147" i="29"/>
  <c r="AN148" i="29"/>
  <c r="AO148" i="29"/>
  <c r="AN149" i="29"/>
  <c r="AO149" i="29"/>
  <c r="AN150" i="29"/>
  <c r="AO150" i="29"/>
  <c r="AN151" i="29"/>
  <c r="AO151" i="29"/>
  <c r="AN152" i="29"/>
  <c r="AO152" i="29"/>
  <c r="AN153" i="29"/>
  <c r="AO153" i="29"/>
  <c r="AN154" i="29"/>
  <c r="AO154" i="29"/>
  <c r="AN155" i="29"/>
  <c r="AO155" i="29"/>
  <c r="AN156" i="29"/>
  <c r="AO156" i="29"/>
  <c r="AN157" i="29"/>
  <c r="AO157" i="29"/>
  <c r="AN158" i="29"/>
  <c r="AO158" i="29"/>
  <c r="AN159" i="29"/>
  <c r="AO159" i="29"/>
  <c r="AN160" i="29"/>
  <c r="AO160" i="29"/>
  <c r="AN161" i="29"/>
  <c r="AO161" i="29"/>
  <c r="AN162" i="29"/>
  <c r="AO162" i="29"/>
  <c r="AN163" i="29"/>
  <c r="AO163" i="29"/>
  <c r="AN164" i="29"/>
  <c r="AO164" i="29"/>
  <c r="AN165" i="29"/>
  <c r="AO165" i="29"/>
  <c r="AN166" i="29"/>
  <c r="AO166" i="29"/>
  <c r="AN167" i="29"/>
  <c r="AO167" i="29"/>
  <c r="AN168" i="29"/>
  <c r="AO168" i="29"/>
  <c r="AN169" i="29"/>
  <c r="AO169" i="29"/>
  <c r="AN170" i="29"/>
  <c r="AO170" i="29"/>
  <c r="AN171" i="29"/>
  <c r="AO171" i="29"/>
  <c r="AN172" i="29"/>
  <c r="AO172" i="29"/>
  <c r="AN173" i="29"/>
  <c r="AO173" i="29"/>
  <c r="AN174" i="29"/>
  <c r="AO174" i="29"/>
  <c r="AN175" i="29"/>
  <c r="AO175" i="29"/>
  <c r="AN176" i="29"/>
  <c r="AO176" i="29"/>
  <c r="AN177" i="29"/>
  <c r="AO177" i="29"/>
  <c r="AN178" i="29"/>
  <c r="AO178" i="29"/>
  <c r="AN179" i="29"/>
  <c r="AO179" i="29"/>
  <c r="AN180" i="29"/>
  <c r="AO180" i="29"/>
  <c r="AN181" i="29"/>
  <c r="AO181" i="29"/>
  <c r="AN182" i="29"/>
  <c r="AO182" i="29"/>
  <c r="AN183" i="29"/>
  <c r="AO183" i="29"/>
  <c r="AN184" i="29"/>
  <c r="AO184" i="29"/>
  <c r="AN185" i="29"/>
  <c r="AO185" i="29"/>
  <c r="AN186" i="29"/>
  <c r="AO186" i="29"/>
  <c r="AN187" i="29"/>
  <c r="AO187" i="29"/>
  <c r="AN188" i="29"/>
  <c r="AO188" i="29"/>
  <c r="AN189" i="29"/>
  <c r="AO189" i="29"/>
  <c r="AN190" i="29"/>
  <c r="AO190" i="29"/>
  <c r="AN191" i="29"/>
  <c r="AO191" i="29"/>
  <c r="AN192" i="29"/>
  <c r="AO192" i="29"/>
  <c r="AN193" i="29"/>
  <c r="AO193" i="29"/>
  <c r="AN194" i="29"/>
  <c r="AO194" i="29"/>
  <c r="AN195" i="29"/>
  <c r="AO195" i="29"/>
  <c r="AN5" i="29"/>
  <c r="AO5" i="29"/>
  <c r="AN6" i="29"/>
  <c r="AO6" i="29"/>
  <c r="AN7" i="29"/>
  <c r="AO7" i="29"/>
  <c r="AN8" i="29"/>
  <c r="AO8" i="29"/>
  <c r="AN9" i="29"/>
  <c r="AO9" i="29"/>
  <c r="AN10" i="29"/>
  <c r="AO10" i="29"/>
  <c r="AN11" i="29"/>
  <c r="AO11" i="29"/>
  <c r="AN12" i="29"/>
  <c r="AO12" i="29"/>
  <c r="AN13" i="29"/>
  <c r="AO13" i="29"/>
  <c r="AN14" i="29"/>
  <c r="AO14" i="29"/>
  <c r="AN15" i="29"/>
  <c r="AO15" i="29"/>
  <c r="AN16" i="29"/>
  <c r="AO16" i="29"/>
  <c r="AN17" i="29"/>
  <c r="AO17" i="29"/>
  <c r="AN18" i="29"/>
  <c r="AO18" i="29"/>
  <c r="AN19" i="29"/>
  <c r="AO19" i="29"/>
  <c r="AN20" i="29"/>
  <c r="AO20" i="29"/>
  <c r="AN21" i="29"/>
  <c r="AO21" i="29"/>
  <c r="AN22" i="29"/>
  <c r="AO22" i="29"/>
  <c r="AN23" i="29"/>
  <c r="AO23" i="29"/>
  <c r="AN24" i="29"/>
  <c r="AO24" i="29"/>
  <c r="AN25" i="29"/>
  <c r="AO25" i="29"/>
  <c r="AN26" i="29"/>
  <c r="AO26" i="29"/>
  <c r="AN27" i="29"/>
  <c r="AO27" i="29"/>
  <c r="AN28" i="29"/>
  <c r="AO28" i="29"/>
  <c r="AN29" i="29"/>
  <c r="AO29" i="29"/>
  <c r="AN30" i="29"/>
  <c r="AO30" i="29"/>
  <c r="AN31" i="29"/>
  <c r="AO31" i="29"/>
  <c r="AN32" i="29"/>
  <c r="AO32" i="29"/>
  <c r="AN33" i="29"/>
  <c r="AO33" i="29"/>
  <c r="AN34" i="29"/>
  <c r="AO34" i="29"/>
  <c r="AN35" i="29"/>
  <c r="AO35" i="29"/>
  <c r="AN36" i="29"/>
  <c r="AO36" i="29"/>
  <c r="AN37" i="29"/>
  <c r="AO37" i="29"/>
  <c r="AN38" i="29"/>
  <c r="AO38" i="29"/>
  <c r="AN39" i="29"/>
  <c r="AO39" i="29"/>
  <c r="AN40" i="29"/>
  <c r="AO40" i="29"/>
  <c r="AN41" i="29"/>
  <c r="AO41" i="29"/>
  <c r="AN42" i="29"/>
  <c r="AO42" i="29"/>
  <c r="AN43" i="29"/>
  <c r="AO43" i="29"/>
  <c r="AN44" i="29"/>
  <c r="AO44" i="29"/>
  <c r="AN45" i="29"/>
  <c r="AO45" i="29"/>
  <c r="AN46" i="29"/>
  <c r="AO46" i="29"/>
  <c r="AN47" i="29"/>
  <c r="AO47" i="29"/>
  <c r="AN48" i="29"/>
  <c r="AO48" i="29"/>
  <c r="AN49" i="29"/>
  <c r="AO49" i="29"/>
  <c r="AN50" i="29"/>
  <c r="AO50" i="29"/>
  <c r="AN51" i="29"/>
  <c r="AO51" i="29"/>
  <c r="AN52" i="29"/>
  <c r="AO52" i="29"/>
  <c r="AN53" i="29"/>
  <c r="AO53" i="29"/>
  <c r="AN54" i="29"/>
  <c r="AO54" i="29"/>
  <c r="AN55" i="29"/>
  <c r="AO55" i="29"/>
  <c r="AN56" i="29"/>
  <c r="AO56" i="29"/>
  <c r="AN57" i="29"/>
  <c r="AO57" i="29"/>
  <c r="AN58" i="29"/>
  <c r="AO58" i="29"/>
  <c r="AN59" i="29"/>
  <c r="AO59" i="29"/>
  <c r="AN60" i="29"/>
  <c r="AO60" i="29"/>
  <c r="AN61" i="29"/>
  <c r="AO61" i="29"/>
  <c r="AN62" i="29"/>
  <c r="AO62" i="29"/>
  <c r="AN63" i="29"/>
  <c r="AO63" i="29"/>
  <c r="AN64" i="29"/>
  <c r="AO64" i="29"/>
  <c r="AN65" i="29"/>
  <c r="AO65" i="29"/>
  <c r="AN66" i="29"/>
  <c r="AO66" i="29"/>
  <c r="AN67" i="29"/>
  <c r="AO67" i="29"/>
  <c r="AN68" i="29"/>
  <c r="AO68" i="29"/>
  <c r="AN69" i="29"/>
  <c r="AO69" i="29"/>
  <c r="AN70" i="29"/>
  <c r="AO70" i="29"/>
  <c r="AN71" i="29"/>
  <c r="AO71" i="29"/>
  <c r="AN72" i="29"/>
  <c r="AO72" i="29"/>
  <c r="AN73" i="29"/>
  <c r="AO73" i="29"/>
  <c r="AN74" i="29"/>
  <c r="AO74" i="29"/>
  <c r="AN75" i="29"/>
  <c r="AO75" i="29"/>
  <c r="AN76" i="29"/>
  <c r="AO76" i="29"/>
  <c r="AN77" i="29"/>
  <c r="AO77" i="29"/>
  <c r="AN78" i="29"/>
  <c r="AO78" i="29"/>
  <c r="AN79" i="29"/>
  <c r="AO79" i="29"/>
  <c r="AN80" i="29"/>
  <c r="AO80" i="29"/>
  <c r="AN81" i="29"/>
  <c r="AO81" i="29"/>
  <c r="AN82" i="29"/>
  <c r="AO82" i="29"/>
  <c r="AN83" i="29"/>
  <c r="AO83" i="29"/>
  <c r="AN84" i="29"/>
  <c r="AO84" i="29"/>
  <c r="AN85" i="29"/>
  <c r="AO85" i="29"/>
  <c r="AN86" i="29"/>
  <c r="AO86" i="29"/>
  <c r="AN87" i="29"/>
  <c r="AO87" i="29"/>
  <c r="AN88" i="29"/>
  <c r="AO88" i="29"/>
  <c r="AN89" i="29"/>
  <c r="AO89" i="29"/>
  <c r="AN90" i="29"/>
  <c r="AO90" i="29"/>
  <c r="AN91" i="29"/>
  <c r="AO91" i="29"/>
  <c r="AN92" i="29"/>
  <c r="AO92" i="29"/>
  <c r="AN93" i="29"/>
  <c r="AO93" i="29"/>
  <c r="AN94" i="29"/>
  <c r="AO94" i="29"/>
  <c r="AN95" i="29"/>
  <c r="AO95" i="29"/>
  <c r="AN96" i="29"/>
  <c r="AO96" i="29"/>
  <c r="AN97" i="29"/>
  <c r="AO97" i="29"/>
  <c r="AN98" i="29"/>
  <c r="AO98" i="29"/>
  <c r="AN99" i="29"/>
  <c r="AO99" i="29"/>
  <c r="AN100" i="29"/>
  <c r="AO100" i="29"/>
  <c r="AN101" i="29"/>
  <c r="AO101" i="29"/>
  <c r="AO4" i="29"/>
  <c r="AN4" i="29"/>
  <c r="AE199" i="27"/>
  <c r="AF199" i="27"/>
  <c r="AG199" i="27"/>
  <c r="AH199" i="27"/>
  <c r="AI199" i="27"/>
  <c r="AJ199" i="27"/>
  <c r="AK199" i="27"/>
  <c r="AL199" i="27"/>
  <c r="AM199" i="27"/>
  <c r="AN199" i="27"/>
  <c r="AO199" i="27"/>
  <c r="AP199" i="27"/>
  <c r="AQ199" i="27"/>
  <c r="AR199" i="27"/>
  <c r="AS199" i="27"/>
  <c r="AT199" i="27"/>
  <c r="AA199" i="27"/>
  <c r="AB199" i="27"/>
  <c r="AC199" i="27"/>
  <c r="V199" i="27"/>
  <c r="U199" i="27"/>
  <c r="T199" i="27"/>
  <c r="S199" i="27"/>
  <c r="R199" i="27"/>
  <c r="Q199" i="27"/>
  <c r="P199" i="27"/>
  <c r="O199" i="27"/>
  <c r="N199" i="27"/>
  <c r="M199" i="27"/>
  <c r="L199" i="27"/>
  <c r="K199" i="27"/>
  <c r="J199" i="27"/>
  <c r="W199" i="27"/>
  <c r="X171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A171" i="27"/>
  <c r="AB171" i="27"/>
  <c r="AC171" i="27"/>
  <c r="Y171" i="27"/>
  <c r="AT171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E181" i="27"/>
  <c r="AF181" i="27"/>
  <c r="AG181" i="27"/>
  <c r="AH181" i="27"/>
  <c r="AI181" i="27"/>
  <c r="AJ181" i="27"/>
  <c r="AK181" i="27"/>
  <c r="AL181" i="27"/>
  <c r="AM181" i="27"/>
  <c r="AN181" i="27"/>
  <c r="AO181" i="27"/>
  <c r="AP181" i="27"/>
  <c r="AQ181" i="27"/>
  <c r="AR181" i="27"/>
  <c r="AS181" i="27"/>
  <c r="AT181" i="27"/>
  <c r="AE182" i="27"/>
  <c r="AF182" i="27"/>
  <c r="AG182" i="27"/>
  <c r="AH182" i="27"/>
  <c r="AI182" i="27"/>
  <c r="AJ182" i="27"/>
  <c r="AK182" i="27"/>
  <c r="AL182" i="27"/>
  <c r="AM182" i="27"/>
  <c r="AN182" i="27"/>
  <c r="AO182" i="27"/>
  <c r="AP182" i="27"/>
  <c r="AQ182" i="27"/>
  <c r="AR182" i="27"/>
  <c r="AS182" i="27"/>
  <c r="AT182" i="27"/>
  <c r="AE183" i="27"/>
  <c r="AF183" i="27"/>
  <c r="AG183" i="27"/>
  <c r="AH183" i="27"/>
  <c r="AI183" i="27"/>
  <c r="AJ183" i="27"/>
  <c r="AK183" i="27"/>
  <c r="AL183" i="27"/>
  <c r="AM183" i="27"/>
  <c r="AN183" i="27"/>
  <c r="AO183" i="27"/>
  <c r="AP183" i="27"/>
  <c r="AQ183" i="27"/>
  <c r="AR183" i="27"/>
  <c r="AS183" i="27"/>
  <c r="AT183" i="27"/>
  <c r="AE184" i="27"/>
  <c r="AF184" i="27"/>
  <c r="AG184" i="27"/>
  <c r="AH184" i="27"/>
  <c r="AI184" i="27"/>
  <c r="AJ184" i="27"/>
  <c r="AK184" i="27"/>
  <c r="AL184" i="27"/>
  <c r="AM184" i="27"/>
  <c r="AN184" i="27"/>
  <c r="AO184" i="27"/>
  <c r="AP184" i="27"/>
  <c r="AQ184" i="27"/>
  <c r="AR184" i="27"/>
  <c r="AS184" i="27"/>
  <c r="AT184" i="27"/>
  <c r="AE185" i="27"/>
  <c r="AF185" i="27"/>
  <c r="AG185" i="27"/>
  <c r="AH185" i="27"/>
  <c r="AI185" i="27"/>
  <c r="AJ185" i="27"/>
  <c r="AK185" i="27"/>
  <c r="AL185" i="27"/>
  <c r="AM185" i="27"/>
  <c r="AN185" i="27"/>
  <c r="AO185" i="27"/>
  <c r="AP185" i="27"/>
  <c r="AQ185" i="27"/>
  <c r="AR185" i="27"/>
  <c r="AS185" i="27"/>
  <c r="AT185" i="27"/>
  <c r="AE186" i="27"/>
  <c r="AF186" i="27"/>
  <c r="AG186" i="27"/>
  <c r="AH186" i="27"/>
  <c r="AI186" i="27"/>
  <c r="AJ186" i="27"/>
  <c r="AK186" i="27"/>
  <c r="AL186" i="27"/>
  <c r="AM186" i="27"/>
  <c r="AN186" i="27"/>
  <c r="AO186" i="27"/>
  <c r="AP186" i="27"/>
  <c r="AQ186" i="27"/>
  <c r="AR186" i="27"/>
  <c r="AS186" i="27"/>
  <c r="AT186" i="27"/>
  <c r="AE187" i="27"/>
  <c r="AF187" i="27"/>
  <c r="AG187" i="27"/>
  <c r="AH187" i="27"/>
  <c r="AI187" i="27"/>
  <c r="AJ187" i="27"/>
  <c r="AK187" i="27"/>
  <c r="AL187" i="27"/>
  <c r="AM187" i="27"/>
  <c r="AN187" i="27"/>
  <c r="AO187" i="27"/>
  <c r="AP187" i="27"/>
  <c r="AQ187" i="27"/>
  <c r="AR187" i="27"/>
  <c r="AS187" i="27"/>
  <c r="AT187" i="27"/>
  <c r="AE188" i="27"/>
  <c r="AF188" i="27"/>
  <c r="AG188" i="27"/>
  <c r="AH188" i="27"/>
  <c r="AI188" i="27"/>
  <c r="AJ188" i="27"/>
  <c r="AK188" i="27"/>
  <c r="AL188" i="27"/>
  <c r="AM188" i="27"/>
  <c r="AN188" i="27"/>
  <c r="AO188" i="27"/>
  <c r="AP188" i="27"/>
  <c r="AQ188" i="27"/>
  <c r="AR188" i="27"/>
  <c r="AS188" i="27"/>
  <c r="AT188" i="27"/>
  <c r="AE189" i="27"/>
  <c r="AF189" i="27"/>
  <c r="AG189" i="27"/>
  <c r="AH189" i="27"/>
  <c r="AI189" i="27"/>
  <c r="AJ189" i="27"/>
  <c r="AK189" i="27"/>
  <c r="AL189" i="27"/>
  <c r="AM189" i="27"/>
  <c r="AN189" i="27"/>
  <c r="AO189" i="27"/>
  <c r="AP189" i="27"/>
  <c r="AQ189" i="27"/>
  <c r="AR189" i="27"/>
  <c r="AS189" i="27"/>
  <c r="AT189" i="27"/>
  <c r="AE190" i="27"/>
  <c r="AF190" i="27"/>
  <c r="AG190" i="27"/>
  <c r="AH190" i="27"/>
  <c r="AI190" i="27"/>
  <c r="AJ190" i="27"/>
  <c r="AK190" i="27"/>
  <c r="AL190" i="27"/>
  <c r="AM190" i="27"/>
  <c r="AN190" i="27"/>
  <c r="AO190" i="27"/>
  <c r="AP190" i="27"/>
  <c r="AQ190" i="27"/>
  <c r="AR190" i="27"/>
  <c r="AS190" i="27"/>
  <c r="AT190" i="27"/>
  <c r="AE191" i="27"/>
  <c r="AF191" i="27"/>
  <c r="AG191" i="27"/>
  <c r="AH191" i="27"/>
  <c r="AI191" i="27"/>
  <c r="AJ191" i="27"/>
  <c r="AK191" i="27"/>
  <c r="AL191" i="27"/>
  <c r="AM191" i="27"/>
  <c r="AN191" i="27"/>
  <c r="AO191" i="27"/>
  <c r="AP191" i="27"/>
  <c r="AQ191" i="27"/>
  <c r="AR191" i="27"/>
  <c r="AS191" i="27"/>
  <c r="AT191" i="27"/>
  <c r="AE192" i="27"/>
  <c r="AF192" i="27"/>
  <c r="AG192" i="27"/>
  <c r="AH192" i="27"/>
  <c r="AI192" i="27"/>
  <c r="AJ192" i="27"/>
  <c r="AK192" i="27"/>
  <c r="AL192" i="27"/>
  <c r="AM192" i="27"/>
  <c r="AN192" i="27"/>
  <c r="AO192" i="27"/>
  <c r="AP192" i="27"/>
  <c r="AQ192" i="27"/>
  <c r="AR192" i="27"/>
  <c r="AS192" i="27"/>
  <c r="AT192" i="27"/>
  <c r="AE193" i="27"/>
  <c r="AF193" i="27"/>
  <c r="AG193" i="27"/>
  <c r="AH193" i="27"/>
  <c r="AI193" i="27"/>
  <c r="AJ193" i="27"/>
  <c r="AK193" i="27"/>
  <c r="AL193" i="27"/>
  <c r="AM193" i="27"/>
  <c r="AN193" i="27"/>
  <c r="AO193" i="27"/>
  <c r="AP193" i="27"/>
  <c r="AQ193" i="27"/>
  <c r="AR193" i="27"/>
  <c r="AS193" i="27"/>
  <c r="AT193" i="27"/>
  <c r="AE194" i="27"/>
  <c r="AF194" i="27"/>
  <c r="AG194" i="27"/>
  <c r="AH194" i="27"/>
  <c r="AI194" i="27"/>
  <c r="AJ194" i="27"/>
  <c r="AK194" i="27"/>
  <c r="AL194" i="27"/>
  <c r="AM194" i="27"/>
  <c r="AN194" i="27"/>
  <c r="AO194" i="27"/>
  <c r="AP194" i="27"/>
  <c r="AQ194" i="27"/>
  <c r="AR194" i="27"/>
  <c r="AS194" i="27"/>
  <c r="AT194" i="27"/>
  <c r="AE195" i="27"/>
  <c r="AF195" i="27"/>
  <c r="AG195" i="27"/>
  <c r="AH195" i="27"/>
  <c r="AI195" i="27"/>
  <c r="AJ195" i="27"/>
  <c r="AK195" i="27"/>
  <c r="AL195" i="27"/>
  <c r="AM195" i="27"/>
  <c r="AN195" i="27"/>
  <c r="AO195" i="27"/>
  <c r="AP195" i="27"/>
  <c r="AQ195" i="27"/>
  <c r="AR195" i="27"/>
  <c r="AS195" i="27"/>
  <c r="AT195" i="27"/>
  <c r="AE196" i="27"/>
  <c r="AF196" i="27"/>
  <c r="AG196" i="27"/>
  <c r="AH196" i="27"/>
  <c r="AI196" i="27"/>
  <c r="AJ196" i="27"/>
  <c r="AK196" i="27"/>
  <c r="AL196" i="27"/>
  <c r="AM196" i="27"/>
  <c r="AN196" i="27"/>
  <c r="AO196" i="27"/>
  <c r="AP196" i="27"/>
  <c r="AQ196" i="27"/>
  <c r="AR196" i="27"/>
  <c r="AS196" i="27"/>
  <c r="AT196" i="27"/>
  <c r="AE197" i="27"/>
  <c r="AF197" i="27"/>
  <c r="AG197" i="27"/>
  <c r="AH197" i="27"/>
  <c r="AI197" i="27"/>
  <c r="AJ197" i="27"/>
  <c r="AK197" i="27"/>
  <c r="AL197" i="27"/>
  <c r="AM197" i="27"/>
  <c r="AN197" i="27"/>
  <c r="AO197" i="27"/>
  <c r="AP197" i="27"/>
  <c r="AQ197" i="27"/>
  <c r="AR197" i="27"/>
  <c r="AS197" i="27"/>
  <c r="AT197" i="27"/>
  <c r="AE198" i="27"/>
  <c r="AF198" i="27"/>
  <c r="AG198" i="27"/>
  <c r="AH198" i="27"/>
  <c r="AI198" i="27"/>
  <c r="AJ198" i="27"/>
  <c r="AK198" i="27"/>
  <c r="AL198" i="27"/>
  <c r="AM198" i="27"/>
  <c r="AN198" i="27"/>
  <c r="AO198" i="27"/>
  <c r="AP198" i="27"/>
  <c r="AQ198" i="27"/>
  <c r="AR198" i="27"/>
  <c r="AS198" i="27"/>
  <c r="AT19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E8" i="27"/>
  <c r="AA11" i="27"/>
  <c r="AB11" i="27"/>
  <c r="AC11" i="27"/>
  <c r="AA19" i="27"/>
  <c r="AB19" i="27"/>
  <c r="AC19" i="27"/>
  <c r="AA22" i="27"/>
  <c r="AB22" i="27"/>
  <c r="AC22" i="27"/>
  <c r="AA47" i="27"/>
  <c r="AB47" i="27"/>
  <c r="AC47" i="27"/>
  <c r="AA51" i="27"/>
  <c r="AB51" i="27"/>
  <c r="AC51" i="27"/>
  <c r="AA86" i="27"/>
  <c r="AB86" i="27"/>
  <c r="AC86" i="27"/>
  <c r="AA96" i="27"/>
  <c r="AB96" i="27"/>
  <c r="AC96" i="27"/>
  <c r="AA105" i="27"/>
  <c r="AB105" i="27"/>
  <c r="AC105" i="27"/>
  <c r="Y107" i="27"/>
  <c r="Y108" i="27"/>
  <c r="Y109" i="27"/>
  <c r="Y110" i="27"/>
  <c r="Y111" i="27"/>
  <c r="Y112" i="27"/>
  <c r="Y113" i="27"/>
  <c r="Y114" i="27"/>
  <c r="V115" i="27"/>
  <c r="W115" i="27"/>
  <c r="X115" i="27"/>
  <c r="R115" i="27"/>
  <c r="Q115" i="27"/>
  <c r="P115" i="27"/>
  <c r="O115" i="27"/>
  <c r="N115" i="27"/>
  <c r="M115" i="27"/>
  <c r="L115" i="27"/>
  <c r="K115" i="27"/>
  <c r="J115" i="27"/>
  <c r="AA115" i="27"/>
  <c r="AB115" i="27"/>
  <c r="AC115" i="27"/>
  <c r="Y115" i="27"/>
  <c r="Y116" i="27"/>
  <c r="Y117" i="27"/>
  <c r="Y118" i="27"/>
  <c r="Y119" i="27"/>
  <c r="Y120" i="27"/>
  <c r="Y122" i="27"/>
  <c r="Y123" i="27"/>
  <c r="Y124" i="27"/>
  <c r="Y125" i="27"/>
  <c r="Y126" i="27"/>
  <c r="V127" i="27"/>
  <c r="U127" i="27"/>
  <c r="T127" i="27"/>
  <c r="S127" i="27"/>
  <c r="R127" i="27"/>
  <c r="Q127" i="27"/>
  <c r="P127" i="27"/>
  <c r="O127" i="27"/>
  <c r="N127" i="27"/>
  <c r="M127" i="27"/>
  <c r="L127" i="27"/>
  <c r="K127" i="27"/>
  <c r="J127" i="27"/>
  <c r="AA127" i="27"/>
  <c r="AB127" i="27"/>
  <c r="AC127" i="27"/>
  <c r="Y127" i="27"/>
  <c r="Y128" i="27"/>
  <c r="Y130" i="27"/>
  <c r="Y131" i="27"/>
  <c r="Y132" i="27"/>
  <c r="Y133" i="27"/>
  <c r="Y134" i="27"/>
  <c r="Y135" i="27"/>
  <c r="Y136" i="27"/>
  <c r="Y137" i="27"/>
  <c r="Y138" i="27"/>
  <c r="U139" i="27"/>
  <c r="T139" i="27"/>
  <c r="S139" i="27"/>
  <c r="R139" i="27"/>
  <c r="Q139" i="27"/>
  <c r="P139" i="27"/>
  <c r="O139" i="27"/>
  <c r="N139" i="27"/>
  <c r="M139" i="27"/>
  <c r="L139" i="27"/>
  <c r="K139" i="27"/>
  <c r="J139" i="27"/>
  <c r="AA139" i="27"/>
  <c r="AB139" i="27"/>
  <c r="AC139" i="27"/>
  <c r="Y139" i="27"/>
  <c r="Y140" i="27"/>
  <c r="Y141" i="27"/>
  <c r="Y142" i="27"/>
  <c r="Y143" i="27"/>
  <c r="Y144" i="27"/>
  <c r="Y145" i="27"/>
  <c r="Y146" i="27"/>
  <c r="M147" i="27"/>
  <c r="L147" i="27"/>
  <c r="K147" i="27"/>
  <c r="J147" i="27"/>
  <c r="AA147" i="27"/>
  <c r="AB147" i="27"/>
  <c r="AC147" i="27"/>
  <c r="Y147" i="27"/>
  <c r="V148" i="27"/>
  <c r="U148" i="27"/>
  <c r="T148" i="27"/>
  <c r="S148" i="27"/>
  <c r="R148" i="27"/>
  <c r="Q148" i="27"/>
  <c r="P148" i="27"/>
  <c r="O148" i="27"/>
  <c r="N148" i="27"/>
  <c r="M148" i="27"/>
  <c r="L148" i="27"/>
  <c r="K148" i="27"/>
  <c r="J148" i="27"/>
  <c r="AA148" i="27"/>
  <c r="AB148" i="27"/>
  <c r="AC148" i="27"/>
  <c r="Y148" i="27"/>
  <c r="Y149" i="27"/>
  <c r="Y150" i="27"/>
  <c r="Y151" i="27"/>
  <c r="Y152" i="27"/>
  <c r="Y153" i="27"/>
  <c r="Y154" i="27"/>
  <c r="V155" i="27"/>
  <c r="U155" i="27"/>
  <c r="T155" i="27"/>
  <c r="S155" i="27"/>
  <c r="R155" i="27"/>
  <c r="Q155" i="27"/>
  <c r="P155" i="27"/>
  <c r="O155" i="27"/>
  <c r="N155" i="27"/>
  <c r="M155" i="27"/>
  <c r="L155" i="27"/>
  <c r="K155" i="27"/>
  <c r="J155" i="27"/>
  <c r="AA155" i="27"/>
  <c r="AB155" i="27"/>
  <c r="AC155" i="27"/>
  <c r="Y155" i="27"/>
  <c r="N156" i="27"/>
  <c r="M156" i="27"/>
  <c r="L156" i="27"/>
  <c r="K156" i="27"/>
  <c r="J156" i="27"/>
  <c r="AA156" i="27"/>
  <c r="AB156" i="27"/>
  <c r="AC156" i="27"/>
  <c r="Y156" i="27"/>
  <c r="Y157" i="27"/>
  <c r="Y158" i="27"/>
  <c r="Y159" i="27"/>
  <c r="Y160" i="27"/>
  <c r="Y161" i="27"/>
  <c r="Y162" i="27"/>
  <c r="Y163" i="27"/>
  <c r="Y164" i="27"/>
  <c r="Y165" i="27"/>
  <c r="V166" i="27"/>
  <c r="U166" i="27"/>
  <c r="T166" i="27"/>
  <c r="S166" i="27"/>
  <c r="R166" i="27"/>
  <c r="Q166" i="27"/>
  <c r="P166" i="27"/>
  <c r="O166" i="27"/>
  <c r="N166" i="27"/>
  <c r="M166" i="27"/>
  <c r="L166" i="27"/>
  <c r="K166" i="27"/>
  <c r="J166" i="27"/>
  <c r="AA166" i="27"/>
  <c r="AB166" i="27"/>
  <c r="AC166" i="27"/>
  <c r="Y166" i="27"/>
  <c r="Y167" i="27"/>
  <c r="Y168" i="27"/>
  <c r="Y169" i="27"/>
  <c r="Y170" i="27"/>
  <c r="Y172" i="27"/>
  <c r="Y173" i="27"/>
  <c r="Y174" i="27"/>
  <c r="Y175" i="27"/>
  <c r="Y176" i="27"/>
  <c r="Y177" i="27"/>
  <c r="Y178" i="27"/>
  <c r="V179" i="27"/>
  <c r="U179" i="27"/>
  <c r="T179" i="27"/>
  <c r="S179" i="27"/>
  <c r="R179" i="27"/>
  <c r="Q179" i="27"/>
  <c r="P179" i="27"/>
  <c r="O179" i="27"/>
  <c r="N179" i="27"/>
  <c r="M179" i="27"/>
  <c r="L179" i="27"/>
  <c r="K179" i="27"/>
  <c r="J179" i="27"/>
  <c r="AA179" i="27"/>
  <c r="AB179" i="27"/>
  <c r="AC179" i="27"/>
  <c r="Y179" i="27"/>
  <c r="Y180" i="27"/>
  <c r="Y181" i="27"/>
  <c r="Y182" i="27"/>
  <c r="Y183" i="27"/>
  <c r="Y184" i="27"/>
  <c r="Y185" i="27"/>
  <c r="S186" i="27"/>
  <c r="T186" i="27"/>
  <c r="U186" i="27"/>
  <c r="V186" i="27"/>
  <c r="W186" i="27"/>
  <c r="X186" i="27"/>
  <c r="O186" i="27"/>
  <c r="N186" i="27"/>
  <c r="M186" i="27"/>
  <c r="L186" i="27"/>
  <c r="K186" i="27"/>
  <c r="J186" i="27"/>
  <c r="AA186" i="27"/>
  <c r="AB186" i="27"/>
  <c r="AC186" i="27"/>
  <c r="Y186" i="27"/>
  <c r="Y187" i="27"/>
  <c r="Y188" i="27"/>
  <c r="Y189" i="27"/>
  <c r="Y190" i="27"/>
  <c r="Y191" i="27"/>
  <c r="Y192" i="27"/>
  <c r="Y193" i="27"/>
  <c r="Y194" i="27"/>
  <c r="Y195" i="27"/>
  <c r="Y196" i="27"/>
  <c r="Y197" i="27"/>
  <c r="Y198" i="27"/>
  <c r="AA8" i="27"/>
  <c r="AB8" i="27"/>
  <c r="AC8" i="27"/>
  <c r="U115" i="27"/>
  <c r="S115" i="27"/>
  <c r="J124" i="27"/>
  <c r="K124" i="27"/>
  <c r="W127" i="27"/>
  <c r="V139" i="27"/>
  <c r="N147" i="27"/>
  <c r="W148" i="27"/>
  <c r="O156" i="27"/>
  <c r="W155" i="27"/>
  <c r="W166" i="27"/>
  <c r="W179" i="27"/>
  <c r="P186" i="27"/>
  <c r="R186" i="27"/>
  <c r="AA72" i="27"/>
  <c r="AB72" i="27"/>
  <c r="AC72" i="27"/>
  <c r="AA71" i="27"/>
  <c r="AB71" i="27"/>
  <c r="AC71" i="27"/>
  <c r="AA70" i="27"/>
  <c r="AB70" i="27"/>
  <c r="AC70" i="27"/>
  <c r="AA69" i="27"/>
  <c r="AB69" i="27"/>
  <c r="AC69" i="27"/>
  <c r="AA9" i="27"/>
  <c r="AB9" i="27"/>
  <c r="AC9" i="27"/>
  <c r="AA10" i="27"/>
  <c r="AB10" i="27"/>
  <c r="AC10" i="27"/>
  <c r="AA12" i="27"/>
  <c r="AB12" i="27"/>
  <c r="AC12" i="27"/>
  <c r="AA13" i="27"/>
  <c r="AB13" i="27"/>
  <c r="AC13" i="27"/>
  <c r="AA14" i="27"/>
  <c r="AB14" i="27"/>
  <c r="AC14" i="27"/>
  <c r="AA15" i="27"/>
  <c r="AB15" i="27"/>
  <c r="AC15" i="27"/>
  <c r="AA16" i="27"/>
  <c r="AB16" i="27"/>
  <c r="AC16" i="27"/>
  <c r="AA17" i="27"/>
  <c r="AB17" i="27"/>
  <c r="AC17" i="27"/>
  <c r="AA18" i="27"/>
  <c r="AB18" i="27"/>
  <c r="AC18" i="27"/>
  <c r="AA20" i="27"/>
  <c r="AB20" i="27"/>
  <c r="AC20" i="27"/>
  <c r="AA21" i="27"/>
  <c r="AB21" i="27"/>
  <c r="AC21" i="27"/>
  <c r="AA23" i="27"/>
  <c r="AB23" i="27"/>
  <c r="AC23" i="27"/>
  <c r="AA24" i="27"/>
  <c r="AB24" i="27"/>
  <c r="AC24" i="27"/>
  <c r="AA25" i="27"/>
  <c r="AB25" i="27"/>
  <c r="AC25" i="27"/>
  <c r="AA26" i="27"/>
  <c r="AB26" i="27"/>
  <c r="AC26" i="27"/>
  <c r="AA27" i="27"/>
  <c r="AB27" i="27"/>
  <c r="AC27" i="27"/>
  <c r="AA28" i="27"/>
  <c r="AB28" i="27"/>
  <c r="AC28" i="27"/>
  <c r="AA29" i="27"/>
  <c r="AB29" i="27"/>
  <c r="AC29" i="27"/>
  <c r="AA30" i="27"/>
  <c r="AB30" i="27"/>
  <c r="AC30" i="27"/>
  <c r="AA31" i="27"/>
  <c r="AB31" i="27"/>
  <c r="AC31" i="27"/>
  <c r="AA32" i="27"/>
  <c r="AB32" i="27"/>
  <c r="AC32" i="27"/>
  <c r="AA33" i="27"/>
  <c r="AB33" i="27"/>
  <c r="AC33" i="27"/>
  <c r="AA34" i="27"/>
  <c r="AB34" i="27"/>
  <c r="AC34" i="27"/>
  <c r="AA35" i="27"/>
  <c r="AB35" i="27"/>
  <c r="AC35" i="27"/>
  <c r="AA36" i="27"/>
  <c r="AB36" i="27"/>
  <c r="AC36" i="27"/>
  <c r="AA37" i="27"/>
  <c r="AB37" i="27"/>
  <c r="AC37" i="27"/>
  <c r="AA38" i="27"/>
  <c r="AB38" i="27"/>
  <c r="AC38" i="27"/>
  <c r="AA39" i="27"/>
  <c r="AB39" i="27"/>
  <c r="AC39" i="27"/>
  <c r="AA40" i="27"/>
  <c r="AB40" i="27"/>
  <c r="AC40" i="27"/>
  <c r="AA41" i="27"/>
  <c r="AB41" i="27"/>
  <c r="AC41" i="27"/>
  <c r="AA42" i="27"/>
  <c r="AB42" i="27"/>
  <c r="AC42" i="27"/>
  <c r="AA43" i="27"/>
  <c r="AB43" i="27"/>
  <c r="AC43" i="27"/>
  <c r="AA44" i="27"/>
  <c r="AB44" i="27"/>
  <c r="AC44" i="27"/>
  <c r="AA45" i="27"/>
  <c r="AB45" i="27"/>
  <c r="AC45" i="27"/>
  <c r="AA46" i="27"/>
  <c r="AB46" i="27"/>
  <c r="AC46" i="27"/>
  <c r="AA48" i="27"/>
  <c r="AB48" i="27"/>
  <c r="AC48" i="27"/>
  <c r="AA49" i="27"/>
  <c r="AB49" i="27"/>
  <c r="AC49" i="27"/>
  <c r="AA50" i="27"/>
  <c r="AB50" i="27"/>
  <c r="AC50" i="27"/>
  <c r="AA52" i="27"/>
  <c r="AB52" i="27"/>
  <c r="AC52" i="27"/>
  <c r="AA53" i="27"/>
  <c r="AB53" i="27"/>
  <c r="AC53" i="27"/>
  <c r="AA54" i="27"/>
  <c r="AB54" i="27"/>
  <c r="AC54" i="27"/>
  <c r="AA55" i="27"/>
  <c r="AB55" i="27"/>
  <c r="AC55" i="27"/>
  <c r="AA56" i="27"/>
  <c r="AB56" i="27"/>
  <c r="AC56" i="27"/>
  <c r="AA57" i="27"/>
  <c r="AB57" i="27"/>
  <c r="AC57" i="27"/>
  <c r="AA58" i="27"/>
  <c r="AB58" i="27"/>
  <c r="AC58" i="27"/>
  <c r="AA59" i="27"/>
  <c r="AB59" i="27"/>
  <c r="AC59" i="27"/>
  <c r="AA60" i="27"/>
  <c r="AB60" i="27"/>
  <c r="AC60" i="27"/>
  <c r="AA61" i="27"/>
  <c r="AB61" i="27"/>
  <c r="AC61" i="27"/>
  <c r="AA62" i="27"/>
  <c r="AB62" i="27"/>
  <c r="AC62" i="27"/>
  <c r="AA63" i="27"/>
  <c r="AB63" i="27"/>
  <c r="AC63" i="27"/>
  <c r="AA64" i="27"/>
  <c r="AB64" i="27"/>
  <c r="AC64" i="27"/>
  <c r="AA65" i="27"/>
  <c r="AB65" i="27"/>
  <c r="AC65" i="27"/>
  <c r="AA66" i="27"/>
  <c r="AB66" i="27"/>
  <c r="AC66" i="27"/>
  <c r="AA67" i="27"/>
  <c r="AB67" i="27"/>
  <c r="AC67" i="27"/>
  <c r="AA68" i="27"/>
  <c r="AB68" i="27"/>
  <c r="AC68" i="27"/>
  <c r="AA98" i="27"/>
  <c r="AB98" i="27"/>
  <c r="AC98" i="27"/>
  <c r="AA106" i="27"/>
  <c r="AB106" i="27"/>
  <c r="AC106" i="27"/>
  <c r="AA134" i="27"/>
  <c r="AB134" i="27"/>
  <c r="AC134" i="27"/>
  <c r="AA137" i="27"/>
  <c r="AB137" i="27"/>
  <c r="AC137" i="27"/>
  <c r="AA124" i="27"/>
  <c r="AB124" i="27"/>
  <c r="AC124" i="27"/>
  <c r="AA104" i="27"/>
  <c r="AB104" i="27"/>
  <c r="AC104" i="27"/>
  <c r="AA103" i="27"/>
  <c r="AB103" i="27"/>
  <c r="AC103" i="27"/>
  <c r="AA102" i="27"/>
  <c r="AB102" i="27"/>
  <c r="AC102" i="27"/>
  <c r="AA101" i="27"/>
  <c r="AB101" i="27"/>
  <c r="AC101" i="27"/>
  <c r="AA73" i="27"/>
  <c r="AB73" i="27"/>
  <c r="AC73" i="27"/>
  <c r="AA74" i="27"/>
  <c r="AB74" i="27"/>
  <c r="AC74" i="27"/>
  <c r="AA75" i="27"/>
  <c r="AB75" i="27"/>
  <c r="AC75" i="27"/>
  <c r="AA76" i="27"/>
  <c r="AB76" i="27"/>
  <c r="AC76" i="27"/>
  <c r="AA77" i="27"/>
  <c r="AB77" i="27"/>
  <c r="AC77" i="27"/>
  <c r="AA78" i="27"/>
  <c r="AB78" i="27"/>
  <c r="AC78" i="27"/>
  <c r="AA79" i="27"/>
  <c r="AB79" i="27"/>
  <c r="AC79" i="27"/>
  <c r="AA80" i="27"/>
  <c r="AB80" i="27"/>
  <c r="AC80" i="27"/>
  <c r="AA81" i="27"/>
  <c r="AB81" i="27"/>
  <c r="AC81" i="27"/>
  <c r="AA82" i="27"/>
  <c r="AB82" i="27"/>
  <c r="AC82" i="27"/>
  <c r="AA83" i="27"/>
  <c r="AB83" i="27"/>
  <c r="AC83" i="27"/>
  <c r="AA84" i="27"/>
  <c r="AB84" i="27"/>
  <c r="AC84" i="27"/>
  <c r="AA85" i="27"/>
  <c r="AB85" i="27"/>
  <c r="AC85" i="27"/>
  <c r="AA87" i="27"/>
  <c r="AB87" i="27"/>
  <c r="AC87" i="27"/>
  <c r="AA88" i="27"/>
  <c r="AB88" i="27"/>
  <c r="AC88" i="27"/>
  <c r="AA89" i="27"/>
  <c r="AB89" i="27"/>
  <c r="AC89" i="27"/>
  <c r="AA90" i="27"/>
  <c r="AB90" i="27"/>
  <c r="AC90" i="27"/>
  <c r="AA91" i="27"/>
  <c r="AB91" i="27"/>
  <c r="AC91" i="27"/>
  <c r="AA92" i="27"/>
  <c r="AB92" i="27"/>
  <c r="AC92" i="27"/>
  <c r="AA93" i="27"/>
  <c r="AB93" i="27"/>
  <c r="AC93" i="27"/>
  <c r="AA94" i="27"/>
  <c r="AB94" i="27"/>
  <c r="AC94" i="27"/>
  <c r="AA95" i="27"/>
  <c r="AB95" i="27"/>
  <c r="AC95" i="27"/>
  <c r="AA97" i="27"/>
  <c r="AB97" i="27"/>
  <c r="AC97" i="27"/>
  <c r="AA99" i="27"/>
  <c r="AB99" i="27"/>
  <c r="AC99" i="27"/>
  <c r="AA100" i="27"/>
  <c r="AB100" i="27"/>
  <c r="AC100" i="27"/>
  <c r="AC4" i="27"/>
  <c r="AB107" i="27"/>
  <c r="AC107" i="27"/>
  <c r="AB108" i="27"/>
  <c r="AC108" i="27"/>
  <c r="AB109" i="27"/>
  <c r="AC109" i="27"/>
  <c r="AB110" i="27"/>
  <c r="AC110" i="27"/>
  <c r="AB111" i="27"/>
  <c r="AC111" i="27"/>
  <c r="AB112" i="27"/>
  <c r="AC112" i="27"/>
  <c r="AB113" i="27"/>
  <c r="AC113" i="27"/>
  <c r="AB114" i="27"/>
  <c r="AC114" i="27"/>
  <c r="AB116" i="27"/>
  <c r="AC116" i="27"/>
  <c r="AB117" i="27"/>
  <c r="AC117" i="27"/>
  <c r="AB118" i="27"/>
  <c r="AC118" i="27"/>
  <c r="AB119" i="27"/>
  <c r="AC119" i="27"/>
  <c r="AB120" i="27"/>
  <c r="AC120" i="27"/>
  <c r="AB121" i="27"/>
  <c r="AC121" i="27"/>
  <c r="AB122" i="27"/>
  <c r="AC122" i="27"/>
  <c r="AB123" i="27"/>
  <c r="AC123" i="27"/>
  <c r="AB125" i="27"/>
  <c r="AC125" i="27"/>
  <c r="AB126" i="27"/>
  <c r="AC126" i="27"/>
  <c r="AB128" i="27"/>
  <c r="AC128" i="27"/>
  <c r="AB129" i="27"/>
  <c r="AC129" i="27"/>
  <c r="AB130" i="27"/>
  <c r="AC130" i="27"/>
  <c r="AB131" i="27"/>
  <c r="AC131" i="27"/>
  <c r="AB132" i="27"/>
  <c r="AC132" i="27"/>
  <c r="AB133" i="27"/>
  <c r="AC133" i="27"/>
  <c r="AB135" i="27"/>
  <c r="AC135" i="27"/>
  <c r="AB136" i="27"/>
  <c r="AC136" i="27"/>
  <c r="AB138" i="27"/>
  <c r="AC138" i="27"/>
  <c r="AB140" i="27"/>
  <c r="AC140" i="27"/>
  <c r="AB141" i="27"/>
  <c r="AC141" i="27"/>
  <c r="AB142" i="27"/>
  <c r="AC142" i="27"/>
  <c r="AB143" i="27"/>
  <c r="AC143" i="27"/>
  <c r="AB144" i="27"/>
  <c r="AC144" i="27"/>
  <c r="AB145" i="27"/>
  <c r="AC145" i="27"/>
  <c r="AB146" i="27"/>
  <c r="AC146" i="27"/>
  <c r="AB149" i="27"/>
  <c r="AC149" i="27"/>
  <c r="AB150" i="27"/>
  <c r="AC150" i="27"/>
  <c r="AB151" i="27"/>
  <c r="AC151" i="27"/>
  <c r="AB152" i="27"/>
  <c r="AC152" i="27"/>
  <c r="AB153" i="27"/>
  <c r="AC153" i="27"/>
  <c r="AB154" i="27"/>
  <c r="AC154" i="27"/>
  <c r="AB157" i="27"/>
  <c r="AC157" i="27"/>
  <c r="AB158" i="27"/>
  <c r="AC158" i="27"/>
  <c r="AB159" i="27"/>
  <c r="AC159" i="27"/>
  <c r="AB160" i="27"/>
  <c r="AC160" i="27"/>
  <c r="AB161" i="27"/>
  <c r="AC161" i="27"/>
  <c r="AB162" i="27"/>
  <c r="AC162" i="27"/>
  <c r="AB163" i="27"/>
  <c r="AC163" i="27"/>
  <c r="AB164" i="27"/>
  <c r="AC164" i="27"/>
  <c r="AB165" i="27"/>
  <c r="AC165" i="27"/>
  <c r="AB167" i="27"/>
  <c r="AC167" i="27"/>
  <c r="AB168" i="27"/>
  <c r="AC168" i="27"/>
  <c r="AB169" i="27"/>
  <c r="AC169" i="27"/>
  <c r="AB170" i="27"/>
  <c r="AC170" i="27"/>
  <c r="AB172" i="27"/>
  <c r="AC172" i="27"/>
  <c r="AB173" i="27"/>
  <c r="AC173" i="27"/>
  <c r="AB174" i="27"/>
  <c r="AC174" i="27"/>
  <c r="AB175" i="27"/>
  <c r="AC175" i="27"/>
  <c r="AB176" i="27"/>
  <c r="AC176" i="27"/>
  <c r="AB177" i="27"/>
  <c r="AC177" i="27"/>
  <c r="AB178" i="27"/>
  <c r="AC178" i="27"/>
  <c r="AB180" i="27"/>
  <c r="AC180" i="27"/>
  <c r="AB181" i="27"/>
  <c r="AC181" i="27"/>
  <c r="AB182" i="27"/>
  <c r="AC182" i="27"/>
  <c r="AB183" i="27"/>
  <c r="AC183" i="27"/>
  <c r="AB184" i="27"/>
  <c r="AC184" i="27"/>
  <c r="AB185" i="27"/>
  <c r="AC185" i="27"/>
  <c r="AB187" i="27"/>
  <c r="AC187" i="27"/>
  <c r="AB188" i="27"/>
  <c r="AC188" i="27"/>
  <c r="AB189" i="27"/>
  <c r="AC189" i="27"/>
  <c r="AB190" i="27"/>
  <c r="AC190" i="27"/>
  <c r="AB191" i="27"/>
  <c r="AC191" i="27"/>
  <c r="AB192" i="27"/>
  <c r="AC192" i="27"/>
  <c r="AB193" i="27"/>
  <c r="AC193" i="27"/>
  <c r="AB194" i="27"/>
  <c r="AC194" i="27"/>
  <c r="AB195" i="27"/>
  <c r="AC195" i="27"/>
  <c r="AB196" i="27"/>
  <c r="AC196" i="27"/>
  <c r="AB197" i="27"/>
  <c r="AC197" i="27"/>
  <c r="AB198" i="27"/>
  <c r="AC198" i="27"/>
  <c r="AA107" i="27"/>
  <c r="AA108" i="27"/>
  <c r="AA109" i="27"/>
  <c r="AA110" i="27"/>
  <c r="AA111" i="27"/>
  <c r="AA112" i="27"/>
  <c r="AA113" i="27"/>
  <c r="AA114" i="27"/>
  <c r="AA116" i="27"/>
  <c r="AA117" i="27"/>
  <c r="AA118" i="27"/>
  <c r="AA119" i="27"/>
  <c r="AA120" i="27"/>
  <c r="AA121" i="27"/>
  <c r="AA122" i="27"/>
  <c r="AA123" i="27"/>
  <c r="AA125" i="27"/>
  <c r="AA126" i="27"/>
  <c r="AA128" i="27"/>
  <c r="AA129" i="27"/>
  <c r="AA130" i="27"/>
  <c r="AA131" i="27"/>
  <c r="AA132" i="27"/>
  <c r="AA133" i="27"/>
  <c r="AA135" i="27"/>
  <c r="AA136" i="27"/>
  <c r="AA138" i="27"/>
  <c r="AA140" i="27"/>
  <c r="AA141" i="27"/>
  <c r="AA142" i="27"/>
  <c r="AA143" i="27"/>
  <c r="AA144" i="27"/>
  <c r="AA145" i="27"/>
  <c r="AA146" i="27"/>
  <c r="AA149" i="27"/>
  <c r="AA150" i="27"/>
  <c r="AA151" i="27"/>
  <c r="AA152" i="27"/>
  <c r="AA153" i="27"/>
  <c r="AA154" i="27"/>
  <c r="AA157" i="27"/>
  <c r="AA158" i="27"/>
  <c r="AA159" i="27"/>
  <c r="AA160" i="27"/>
  <c r="AA161" i="27"/>
  <c r="AA162" i="27"/>
  <c r="AA163" i="27"/>
  <c r="AA164" i="27"/>
  <c r="AA165" i="27"/>
  <c r="AA167" i="27"/>
  <c r="AA168" i="27"/>
  <c r="AA169" i="27"/>
  <c r="AA170" i="27"/>
  <c r="AA172" i="27"/>
  <c r="AA173" i="27"/>
  <c r="AA174" i="27"/>
  <c r="AA175" i="27"/>
  <c r="AA176" i="27"/>
  <c r="AA177" i="27"/>
  <c r="AA178" i="27"/>
  <c r="AA180" i="27"/>
  <c r="AA181" i="27"/>
  <c r="AA182" i="27"/>
  <c r="AA183" i="27"/>
  <c r="AA184" i="27"/>
  <c r="AA185" i="27"/>
  <c r="AA187" i="27"/>
  <c r="AA188" i="27"/>
  <c r="AA189" i="27"/>
  <c r="AA190" i="27"/>
  <c r="AA191" i="27"/>
  <c r="AA192" i="27"/>
  <c r="AA193" i="27"/>
  <c r="AA194" i="27"/>
  <c r="AA195" i="27"/>
  <c r="AA196" i="27"/>
  <c r="AA197" i="27"/>
  <c r="AA198" i="27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199" i="14"/>
  <c r="V198" i="14"/>
  <c r="V197" i="14"/>
  <c r="V196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95" i="14"/>
  <c r="V96" i="14"/>
  <c r="V97" i="14"/>
  <c r="V98" i="14"/>
  <c r="V99" i="14"/>
  <c r="V100" i="14"/>
  <c r="V101" i="14"/>
  <c r="V102" i="14"/>
  <c r="V103" i="14"/>
  <c r="V104" i="14"/>
  <c r="V105" i="14"/>
  <c r="V106" i="14"/>
  <c r="V107" i="14"/>
  <c r="V108" i="14"/>
  <c r="V109" i="14"/>
  <c r="V110" i="14"/>
  <c r="V111" i="14"/>
  <c r="V112" i="14"/>
  <c r="V113" i="14"/>
  <c r="V114" i="14"/>
  <c r="V115" i="14"/>
  <c r="V116" i="14"/>
  <c r="V117" i="14"/>
  <c r="V118" i="14"/>
  <c r="V119" i="14"/>
  <c r="V120" i="14"/>
  <c r="V121" i="14"/>
  <c r="V122" i="14"/>
  <c r="V123" i="14"/>
  <c r="V124" i="14"/>
  <c r="V125" i="14"/>
  <c r="V126" i="14"/>
  <c r="V127" i="14"/>
  <c r="V128" i="14"/>
  <c r="V129" i="14"/>
  <c r="V130" i="14"/>
  <c r="V131" i="14"/>
  <c r="V132" i="14"/>
  <c r="V133" i="14"/>
  <c r="V134" i="14"/>
  <c r="V135" i="14"/>
  <c r="V136" i="14"/>
  <c r="V137" i="14"/>
  <c r="V138" i="14"/>
  <c r="V139" i="14"/>
  <c r="V140" i="14"/>
  <c r="V141" i="14"/>
  <c r="V142" i="14"/>
  <c r="V143" i="14"/>
  <c r="V144" i="14"/>
  <c r="V145" i="14"/>
  <c r="V146" i="14"/>
  <c r="V147" i="14"/>
  <c r="V148" i="14"/>
  <c r="V149" i="14"/>
  <c r="V150" i="14"/>
  <c r="V151" i="14"/>
  <c r="V152" i="14"/>
  <c r="V153" i="14"/>
  <c r="V154" i="14"/>
  <c r="V155" i="14"/>
  <c r="V156" i="14"/>
  <c r="V157" i="14"/>
  <c r="V158" i="14"/>
  <c r="V159" i="14"/>
  <c r="V160" i="14"/>
  <c r="V161" i="14"/>
  <c r="V162" i="14"/>
  <c r="V163" i="14"/>
  <c r="V164" i="14"/>
  <c r="V165" i="14"/>
  <c r="V166" i="14"/>
  <c r="V167" i="14"/>
  <c r="V168" i="14"/>
  <c r="V169" i="14"/>
  <c r="V170" i="14"/>
  <c r="V171" i="14"/>
  <c r="V172" i="14"/>
  <c r="V173" i="14"/>
  <c r="V174" i="14"/>
  <c r="V175" i="14"/>
  <c r="V176" i="14"/>
  <c r="V177" i="14"/>
  <c r="V178" i="14"/>
  <c r="V179" i="14"/>
  <c r="V180" i="14"/>
  <c r="V181" i="14"/>
  <c r="V182" i="14"/>
  <c r="V183" i="14"/>
  <c r="V184" i="14"/>
  <c r="V185" i="14"/>
  <c r="V186" i="14"/>
  <c r="V187" i="14"/>
  <c r="V188" i="14"/>
  <c r="V189" i="14"/>
  <c r="V190" i="14"/>
  <c r="V191" i="14"/>
  <c r="V192" i="14"/>
  <c r="V193" i="14"/>
  <c r="V194" i="14"/>
  <c r="V195" i="14"/>
  <c r="V2" i="14"/>
  <c r="W2" i="14"/>
  <c r="X2" i="14"/>
  <c r="Y2" i="14"/>
  <c r="Z2" i="14"/>
  <c r="C2" i="14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E3" i="15"/>
  <c r="T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W6" i="19"/>
  <c r="X6" i="19"/>
  <c r="T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W7" i="19"/>
  <c r="X7" i="19"/>
  <c r="T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W8" i="19"/>
  <c r="X8" i="19"/>
  <c r="T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W9" i="19"/>
  <c r="X9" i="19"/>
  <c r="T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W10" i="19"/>
  <c r="X10" i="19"/>
  <c r="T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W11" i="19"/>
  <c r="X11" i="19"/>
  <c r="T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W12" i="19"/>
  <c r="X12" i="19"/>
  <c r="T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W13" i="19"/>
  <c r="X13" i="19"/>
  <c r="T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W14" i="19"/>
  <c r="X14" i="19"/>
  <c r="T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W15" i="19"/>
  <c r="X15" i="19"/>
  <c r="T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W16" i="19"/>
  <c r="X16" i="19"/>
  <c r="T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W17" i="19"/>
  <c r="X17" i="19"/>
  <c r="T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W18" i="19"/>
  <c r="X18" i="19"/>
  <c r="T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W19" i="19"/>
  <c r="X19" i="19"/>
  <c r="T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W20" i="19"/>
  <c r="X20" i="19"/>
  <c r="T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W21" i="19"/>
  <c r="X21" i="19"/>
  <c r="T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W22" i="19"/>
  <c r="X22" i="19"/>
  <c r="T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W23" i="19"/>
  <c r="X23" i="19"/>
  <c r="T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W24" i="19"/>
  <c r="X24" i="19"/>
  <c r="T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W25" i="19"/>
  <c r="X25" i="19"/>
  <c r="T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W26" i="19"/>
  <c r="X26" i="19"/>
  <c r="T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W27" i="19"/>
  <c r="X27" i="19"/>
  <c r="T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W28" i="19"/>
  <c r="X28" i="19"/>
  <c r="T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W29" i="19"/>
  <c r="X29" i="19"/>
  <c r="T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W30" i="19"/>
  <c r="X30" i="19"/>
  <c r="T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W31" i="19"/>
  <c r="X31" i="19"/>
  <c r="T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W32" i="19"/>
  <c r="X32" i="19"/>
  <c r="T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W33" i="19"/>
  <c r="X33" i="19"/>
  <c r="T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W34" i="19"/>
  <c r="X34" i="19"/>
  <c r="T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W35" i="19"/>
  <c r="X35" i="19"/>
  <c r="T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W36" i="19"/>
  <c r="X36" i="19"/>
  <c r="T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W37" i="19"/>
  <c r="X37" i="19"/>
  <c r="T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W38" i="19"/>
  <c r="X38" i="19"/>
  <c r="T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W39" i="19"/>
  <c r="X39" i="19"/>
  <c r="T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W40" i="19"/>
  <c r="X40" i="19"/>
  <c r="T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W41" i="19"/>
  <c r="X41" i="19"/>
  <c r="T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W42" i="19"/>
  <c r="X42" i="19"/>
  <c r="T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W43" i="19"/>
  <c r="X43" i="19"/>
  <c r="T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W44" i="19"/>
  <c r="X44" i="19"/>
  <c r="T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W45" i="19"/>
  <c r="X45" i="19"/>
  <c r="T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W46" i="19"/>
  <c r="X46" i="19"/>
  <c r="T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W47" i="19"/>
  <c r="X47" i="19"/>
  <c r="T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W48" i="19"/>
  <c r="X48" i="19"/>
  <c r="T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W49" i="19"/>
  <c r="X49" i="19"/>
  <c r="T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W50" i="19"/>
  <c r="X50" i="19"/>
  <c r="T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W51" i="19"/>
  <c r="X51" i="19"/>
  <c r="T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W52" i="19"/>
  <c r="X52" i="19"/>
  <c r="T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W53" i="19"/>
  <c r="X53" i="19"/>
  <c r="T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W54" i="19"/>
  <c r="X54" i="19"/>
  <c r="T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W55" i="19"/>
  <c r="X55" i="19"/>
  <c r="T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W56" i="19"/>
  <c r="X56" i="19"/>
  <c r="T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W57" i="19"/>
  <c r="X57" i="19"/>
  <c r="T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W58" i="19"/>
  <c r="X58" i="19"/>
  <c r="T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W59" i="19"/>
  <c r="X59" i="19"/>
  <c r="T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W60" i="19"/>
  <c r="X60" i="19"/>
  <c r="T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W61" i="19"/>
  <c r="X61" i="19"/>
  <c r="T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W62" i="19"/>
  <c r="X62" i="19"/>
  <c r="T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W63" i="19"/>
  <c r="X63" i="19"/>
  <c r="T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W64" i="19"/>
  <c r="X64" i="19"/>
  <c r="T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W65" i="19"/>
  <c r="X65" i="19"/>
  <c r="T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W66" i="19"/>
  <c r="X66" i="19"/>
  <c r="T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W67" i="19"/>
  <c r="X67" i="19"/>
  <c r="T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W68" i="19"/>
  <c r="X68" i="19"/>
  <c r="T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W69" i="19"/>
  <c r="X69" i="19"/>
  <c r="T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W70" i="19"/>
  <c r="X70" i="19"/>
  <c r="T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W71" i="19"/>
  <c r="X71" i="19"/>
  <c r="T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W72" i="19"/>
  <c r="X72" i="19"/>
  <c r="T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W73" i="19"/>
  <c r="X73" i="19"/>
  <c r="T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W74" i="19"/>
  <c r="X74" i="19"/>
  <c r="T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W75" i="19"/>
  <c r="X75" i="19"/>
  <c r="T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W76" i="19"/>
  <c r="X76" i="19"/>
  <c r="T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W77" i="19"/>
  <c r="X77" i="19"/>
  <c r="T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W78" i="19"/>
  <c r="X78" i="19"/>
  <c r="T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W79" i="19"/>
  <c r="X79" i="19"/>
  <c r="T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W80" i="19"/>
  <c r="X80" i="19"/>
  <c r="T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W81" i="19"/>
  <c r="X81" i="19"/>
  <c r="T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W82" i="19"/>
  <c r="X82" i="19"/>
  <c r="T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W83" i="19"/>
  <c r="X83" i="19"/>
  <c r="T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W84" i="19"/>
  <c r="X84" i="19"/>
  <c r="T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W85" i="19"/>
  <c r="X85" i="19"/>
  <c r="T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W86" i="19"/>
  <c r="X86" i="19"/>
  <c r="T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W87" i="19"/>
  <c r="X87" i="19"/>
  <c r="T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W88" i="19"/>
  <c r="X88" i="19"/>
  <c r="T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W89" i="19"/>
  <c r="X89" i="19"/>
  <c r="T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W90" i="19"/>
  <c r="X90" i="19"/>
  <c r="T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W91" i="19"/>
  <c r="X91" i="19"/>
  <c r="T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W92" i="19"/>
  <c r="X92" i="19"/>
  <c r="T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W93" i="19"/>
  <c r="X93" i="19"/>
  <c r="T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W94" i="19"/>
  <c r="X94" i="19"/>
  <c r="T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W95" i="19"/>
  <c r="X95" i="19"/>
  <c r="T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W96" i="19"/>
  <c r="X96" i="19"/>
  <c r="T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W97" i="19"/>
  <c r="X97" i="19"/>
  <c r="T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W98" i="19"/>
  <c r="X98" i="19"/>
  <c r="T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W99" i="19"/>
  <c r="X99" i="19"/>
  <c r="T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W100" i="19"/>
  <c r="X100" i="19"/>
  <c r="T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W101" i="19"/>
  <c r="X101" i="19"/>
  <c r="T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W102" i="19"/>
  <c r="X102" i="19"/>
  <c r="T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W103" i="19"/>
  <c r="X103" i="19"/>
  <c r="T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W104" i="19"/>
  <c r="X104" i="19"/>
  <c r="T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W105" i="19"/>
  <c r="X105" i="19"/>
  <c r="T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W106" i="19"/>
  <c r="X106" i="19"/>
  <c r="T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W107" i="19"/>
  <c r="X107" i="19"/>
  <c r="T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W108" i="19"/>
  <c r="X108" i="19"/>
  <c r="T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W109" i="19"/>
  <c r="X109" i="19"/>
  <c r="T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W110" i="19"/>
  <c r="X110" i="19"/>
  <c r="T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W111" i="19"/>
  <c r="X111" i="19"/>
  <c r="T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W112" i="19"/>
  <c r="X112" i="19"/>
  <c r="T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W113" i="19"/>
  <c r="X113" i="19"/>
  <c r="T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W114" i="19"/>
  <c r="X114" i="19"/>
  <c r="T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W115" i="19"/>
  <c r="X115" i="19"/>
  <c r="T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W116" i="19"/>
  <c r="X116" i="19"/>
  <c r="T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W117" i="19"/>
  <c r="X117" i="19"/>
  <c r="T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W118" i="19"/>
  <c r="X118" i="19"/>
  <c r="T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W119" i="19"/>
  <c r="X119" i="19"/>
  <c r="T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W120" i="19"/>
  <c r="X120" i="19"/>
  <c r="T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W121" i="19"/>
  <c r="X121" i="19"/>
  <c r="T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W122" i="19"/>
  <c r="X122" i="19"/>
  <c r="T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W123" i="19"/>
  <c r="X123" i="19"/>
  <c r="T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W124" i="19"/>
  <c r="X124" i="19"/>
  <c r="T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W125" i="19"/>
  <c r="X125" i="19"/>
  <c r="T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W126" i="19"/>
  <c r="X126" i="19"/>
  <c r="T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W127" i="19"/>
  <c r="X127" i="19"/>
  <c r="T128" i="19"/>
  <c r="E128" i="19"/>
  <c r="F128" i="19"/>
  <c r="G128" i="19"/>
  <c r="H128" i="19"/>
  <c r="I128" i="19"/>
  <c r="J128" i="19"/>
  <c r="K128" i="19"/>
  <c r="L128" i="19"/>
  <c r="M128" i="19"/>
  <c r="N128" i="19"/>
  <c r="O128" i="19"/>
  <c r="P128" i="19"/>
  <c r="Q128" i="19"/>
  <c r="R128" i="19"/>
  <c r="S128" i="19"/>
  <c r="W128" i="19"/>
  <c r="X128" i="19"/>
  <c r="T129" i="19"/>
  <c r="E129" i="19"/>
  <c r="F129" i="19"/>
  <c r="G129" i="19"/>
  <c r="H129" i="19"/>
  <c r="I129" i="19"/>
  <c r="J129" i="19"/>
  <c r="K129" i="19"/>
  <c r="L129" i="19"/>
  <c r="M129" i="19"/>
  <c r="N129" i="19"/>
  <c r="O129" i="19"/>
  <c r="P129" i="19"/>
  <c r="Q129" i="19"/>
  <c r="R129" i="19"/>
  <c r="S129" i="19"/>
  <c r="W129" i="19"/>
  <c r="X129" i="19"/>
  <c r="T130" i="19"/>
  <c r="E130" i="19"/>
  <c r="F130" i="19"/>
  <c r="G130" i="19"/>
  <c r="H130" i="19"/>
  <c r="I130" i="19"/>
  <c r="J130" i="19"/>
  <c r="K130" i="19"/>
  <c r="L130" i="19"/>
  <c r="M130" i="19"/>
  <c r="N130" i="19"/>
  <c r="O130" i="19"/>
  <c r="P130" i="19"/>
  <c r="Q130" i="19"/>
  <c r="R130" i="19"/>
  <c r="S130" i="19"/>
  <c r="W130" i="19"/>
  <c r="X130" i="19"/>
  <c r="T131" i="19"/>
  <c r="E131" i="19"/>
  <c r="F131" i="19"/>
  <c r="G131" i="19"/>
  <c r="H131" i="19"/>
  <c r="I131" i="19"/>
  <c r="J131" i="19"/>
  <c r="K131" i="19"/>
  <c r="L131" i="19"/>
  <c r="M131" i="19"/>
  <c r="N131" i="19"/>
  <c r="O131" i="19"/>
  <c r="P131" i="19"/>
  <c r="Q131" i="19"/>
  <c r="R131" i="19"/>
  <c r="S131" i="19"/>
  <c r="W131" i="19"/>
  <c r="X131" i="19"/>
  <c r="T132" i="19"/>
  <c r="E132" i="19"/>
  <c r="F132" i="19"/>
  <c r="G132" i="19"/>
  <c r="H132" i="19"/>
  <c r="I132" i="19"/>
  <c r="J132" i="19"/>
  <c r="K132" i="19"/>
  <c r="L132" i="19"/>
  <c r="M132" i="19"/>
  <c r="N132" i="19"/>
  <c r="O132" i="19"/>
  <c r="P132" i="19"/>
  <c r="Q132" i="19"/>
  <c r="R132" i="19"/>
  <c r="S132" i="19"/>
  <c r="W132" i="19"/>
  <c r="X132" i="19"/>
  <c r="T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W133" i="19"/>
  <c r="X133" i="19"/>
  <c r="T134" i="19"/>
  <c r="E134" i="19"/>
  <c r="F134" i="19"/>
  <c r="G134" i="19"/>
  <c r="H134" i="19"/>
  <c r="I134" i="19"/>
  <c r="J134" i="19"/>
  <c r="K134" i="19"/>
  <c r="L134" i="19"/>
  <c r="M134" i="19"/>
  <c r="N134" i="19"/>
  <c r="O134" i="19"/>
  <c r="P134" i="19"/>
  <c r="Q134" i="19"/>
  <c r="R134" i="19"/>
  <c r="S134" i="19"/>
  <c r="W134" i="19"/>
  <c r="X134" i="19"/>
  <c r="T135" i="19"/>
  <c r="E135" i="19"/>
  <c r="F135" i="19"/>
  <c r="G135" i="19"/>
  <c r="H135" i="19"/>
  <c r="I135" i="19"/>
  <c r="J135" i="19"/>
  <c r="K135" i="19"/>
  <c r="L135" i="19"/>
  <c r="M135" i="19"/>
  <c r="N135" i="19"/>
  <c r="O135" i="19"/>
  <c r="P135" i="19"/>
  <c r="Q135" i="19"/>
  <c r="R135" i="19"/>
  <c r="S135" i="19"/>
  <c r="W135" i="19"/>
  <c r="X135" i="19"/>
  <c r="T136" i="19"/>
  <c r="E136" i="19"/>
  <c r="F136" i="19"/>
  <c r="G136" i="19"/>
  <c r="H136" i="19"/>
  <c r="I136" i="19"/>
  <c r="J136" i="19"/>
  <c r="K136" i="19"/>
  <c r="L136" i="19"/>
  <c r="M136" i="19"/>
  <c r="N136" i="19"/>
  <c r="O136" i="19"/>
  <c r="P136" i="19"/>
  <c r="Q136" i="19"/>
  <c r="R136" i="19"/>
  <c r="S136" i="19"/>
  <c r="W136" i="19"/>
  <c r="X136" i="19"/>
  <c r="T137" i="19"/>
  <c r="E137" i="19"/>
  <c r="F137" i="19"/>
  <c r="G137" i="19"/>
  <c r="H137" i="19"/>
  <c r="I137" i="19"/>
  <c r="J137" i="19"/>
  <c r="K137" i="19"/>
  <c r="L137" i="19"/>
  <c r="M137" i="19"/>
  <c r="N137" i="19"/>
  <c r="O137" i="19"/>
  <c r="P137" i="19"/>
  <c r="Q137" i="19"/>
  <c r="R137" i="19"/>
  <c r="S137" i="19"/>
  <c r="W137" i="19"/>
  <c r="X137" i="19"/>
  <c r="T138" i="19"/>
  <c r="E138" i="19"/>
  <c r="F138" i="19"/>
  <c r="G138" i="19"/>
  <c r="H138" i="19"/>
  <c r="I138" i="19"/>
  <c r="J138" i="19"/>
  <c r="K138" i="19"/>
  <c r="L138" i="19"/>
  <c r="M138" i="19"/>
  <c r="N138" i="19"/>
  <c r="O138" i="19"/>
  <c r="P138" i="19"/>
  <c r="Q138" i="19"/>
  <c r="R138" i="19"/>
  <c r="S138" i="19"/>
  <c r="W138" i="19"/>
  <c r="X138" i="19"/>
  <c r="T139" i="19"/>
  <c r="E139" i="19"/>
  <c r="F139" i="19"/>
  <c r="G139" i="19"/>
  <c r="H139" i="19"/>
  <c r="I139" i="19"/>
  <c r="J139" i="19"/>
  <c r="K139" i="19"/>
  <c r="L139" i="19"/>
  <c r="M139" i="19"/>
  <c r="N139" i="19"/>
  <c r="O139" i="19"/>
  <c r="P139" i="19"/>
  <c r="Q139" i="19"/>
  <c r="R139" i="19"/>
  <c r="S139" i="19"/>
  <c r="W139" i="19"/>
  <c r="X139" i="19"/>
  <c r="T140" i="19"/>
  <c r="E140" i="19"/>
  <c r="F140" i="19"/>
  <c r="G140" i="19"/>
  <c r="H140" i="19"/>
  <c r="I140" i="19"/>
  <c r="J140" i="19"/>
  <c r="K140" i="19"/>
  <c r="L140" i="19"/>
  <c r="M140" i="19"/>
  <c r="N140" i="19"/>
  <c r="O140" i="19"/>
  <c r="P140" i="19"/>
  <c r="Q140" i="19"/>
  <c r="R140" i="19"/>
  <c r="S140" i="19"/>
  <c r="W140" i="19"/>
  <c r="X140" i="19"/>
  <c r="T141" i="19"/>
  <c r="E141" i="19"/>
  <c r="F141" i="19"/>
  <c r="G141" i="19"/>
  <c r="H141" i="19"/>
  <c r="I141" i="19"/>
  <c r="J141" i="19"/>
  <c r="K141" i="19"/>
  <c r="L141" i="19"/>
  <c r="M141" i="19"/>
  <c r="N141" i="19"/>
  <c r="O141" i="19"/>
  <c r="P141" i="19"/>
  <c r="Q141" i="19"/>
  <c r="R141" i="19"/>
  <c r="S141" i="19"/>
  <c r="W141" i="19"/>
  <c r="X141" i="19"/>
  <c r="T142" i="19"/>
  <c r="E142" i="19"/>
  <c r="F142" i="19"/>
  <c r="G142" i="19"/>
  <c r="H142" i="19"/>
  <c r="I142" i="19"/>
  <c r="J142" i="19"/>
  <c r="K142" i="19"/>
  <c r="L142" i="19"/>
  <c r="M142" i="19"/>
  <c r="N142" i="19"/>
  <c r="O142" i="19"/>
  <c r="P142" i="19"/>
  <c r="Q142" i="19"/>
  <c r="R142" i="19"/>
  <c r="S142" i="19"/>
  <c r="W142" i="19"/>
  <c r="X142" i="19"/>
  <c r="T143" i="19"/>
  <c r="E143" i="19"/>
  <c r="F143" i="19"/>
  <c r="G143" i="19"/>
  <c r="H143" i="19"/>
  <c r="I143" i="19"/>
  <c r="J143" i="19"/>
  <c r="K143" i="19"/>
  <c r="L143" i="19"/>
  <c r="M143" i="19"/>
  <c r="N143" i="19"/>
  <c r="O143" i="19"/>
  <c r="P143" i="19"/>
  <c r="Q143" i="19"/>
  <c r="R143" i="19"/>
  <c r="S143" i="19"/>
  <c r="W143" i="19"/>
  <c r="X143" i="19"/>
  <c r="T144" i="19"/>
  <c r="E144" i="19"/>
  <c r="F144" i="19"/>
  <c r="G144" i="19"/>
  <c r="H144" i="19"/>
  <c r="I144" i="19"/>
  <c r="J144" i="19"/>
  <c r="K144" i="19"/>
  <c r="L144" i="19"/>
  <c r="M144" i="19"/>
  <c r="N144" i="19"/>
  <c r="O144" i="19"/>
  <c r="P144" i="19"/>
  <c r="Q144" i="19"/>
  <c r="R144" i="19"/>
  <c r="S144" i="19"/>
  <c r="W144" i="19"/>
  <c r="X144" i="19"/>
  <c r="T145" i="19"/>
  <c r="E145" i="19"/>
  <c r="F145" i="19"/>
  <c r="G145" i="19"/>
  <c r="H145" i="19"/>
  <c r="I145" i="19"/>
  <c r="J145" i="19"/>
  <c r="K145" i="19"/>
  <c r="L145" i="19"/>
  <c r="M145" i="19"/>
  <c r="N145" i="19"/>
  <c r="O145" i="19"/>
  <c r="P145" i="19"/>
  <c r="Q145" i="19"/>
  <c r="R145" i="19"/>
  <c r="S145" i="19"/>
  <c r="W145" i="19"/>
  <c r="X145" i="19"/>
  <c r="T146" i="19"/>
  <c r="E146" i="19"/>
  <c r="F146" i="19"/>
  <c r="G146" i="19"/>
  <c r="H146" i="19"/>
  <c r="I146" i="19"/>
  <c r="J146" i="19"/>
  <c r="K146" i="19"/>
  <c r="L146" i="19"/>
  <c r="M146" i="19"/>
  <c r="N146" i="19"/>
  <c r="O146" i="19"/>
  <c r="P146" i="19"/>
  <c r="Q146" i="19"/>
  <c r="R146" i="19"/>
  <c r="S146" i="19"/>
  <c r="W146" i="19"/>
  <c r="X146" i="19"/>
  <c r="T147" i="19"/>
  <c r="E147" i="19"/>
  <c r="F147" i="19"/>
  <c r="G147" i="19"/>
  <c r="H147" i="19"/>
  <c r="I147" i="19"/>
  <c r="J147" i="19"/>
  <c r="K147" i="19"/>
  <c r="L147" i="19"/>
  <c r="M147" i="19"/>
  <c r="N147" i="19"/>
  <c r="O147" i="19"/>
  <c r="P147" i="19"/>
  <c r="Q147" i="19"/>
  <c r="R147" i="19"/>
  <c r="S147" i="19"/>
  <c r="W147" i="19"/>
  <c r="X147" i="19"/>
  <c r="T148" i="19"/>
  <c r="E148" i="19"/>
  <c r="F148" i="19"/>
  <c r="G148" i="19"/>
  <c r="H148" i="19"/>
  <c r="I148" i="19"/>
  <c r="J148" i="19"/>
  <c r="K148" i="19"/>
  <c r="L148" i="19"/>
  <c r="M148" i="19"/>
  <c r="N148" i="19"/>
  <c r="O148" i="19"/>
  <c r="P148" i="19"/>
  <c r="Q148" i="19"/>
  <c r="R148" i="19"/>
  <c r="S148" i="19"/>
  <c r="W148" i="19"/>
  <c r="X148" i="19"/>
  <c r="T149" i="19"/>
  <c r="E149" i="19"/>
  <c r="F149" i="19"/>
  <c r="G149" i="19"/>
  <c r="H149" i="19"/>
  <c r="I149" i="19"/>
  <c r="J149" i="19"/>
  <c r="K149" i="19"/>
  <c r="L149" i="19"/>
  <c r="M149" i="19"/>
  <c r="N149" i="19"/>
  <c r="O149" i="19"/>
  <c r="P149" i="19"/>
  <c r="Q149" i="19"/>
  <c r="R149" i="19"/>
  <c r="S149" i="19"/>
  <c r="W149" i="19"/>
  <c r="X149" i="19"/>
  <c r="T150" i="19"/>
  <c r="E150" i="19"/>
  <c r="F150" i="19"/>
  <c r="G150" i="19"/>
  <c r="H150" i="19"/>
  <c r="I150" i="19"/>
  <c r="J150" i="19"/>
  <c r="K150" i="19"/>
  <c r="L150" i="19"/>
  <c r="M150" i="19"/>
  <c r="N150" i="19"/>
  <c r="O150" i="19"/>
  <c r="P150" i="19"/>
  <c r="Q150" i="19"/>
  <c r="R150" i="19"/>
  <c r="S150" i="19"/>
  <c r="W150" i="19"/>
  <c r="X150" i="19"/>
  <c r="T151" i="19"/>
  <c r="E151" i="19"/>
  <c r="F151" i="19"/>
  <c r="G151" i="19"/>
  <c r="H151" i="19"/>
  <c r="I151" i="19"/>
  <c r="J151" i="19"/>
  <c r="K151" i="19"/>
  <c r="L151" i="19"/>
  <c r="M151" i="19"/>
  <c r="N151" i="19"/>
  <c r="O151" i="19"/>
  <c r="P151" i="19"/>
  <c r="Q151" i="19"/>
  <c r="R151" i="19"/>
  <c r="S151" i="19"/>
  <c r="W151" i="19"/>
  <c r="X151" i="19"/>
  <c r="T152" i="19"/>
  <c r="E152" i="19"/>
  <c r="F152" i="19"/>
  <c r="G152" i="19"/>
  <c r="H152" i="19"/>
  <c r="I152" i="19"/>
  <c r="J152" i="19"/>
  <c r="K152" i="19"/>
  <c r="L152" i="19"/>
  <c r="M152" i="19"/>
  <c r="N152" i="19"/>
  <c r="O152" i="19"/>
  <c r="P152" i="19"/>
  <c r="Q152" i="19"/>
  <c r="R152" i="19"/>
  <c r="S152" i="19"/>
  <c r="W152" i="19"/>
  <c r="X152" i="19"/>
  <c r="T153" i="19"/>
  <c r="E153" i="19"/>
  <c r="F153" i="19"/>
  <c r="G153" i="19"/>
  <c r="H153" i="19"/>
  <c r="I153" i="19"/>
  <c r="J153" i="19"/>
  <c r="K153" i="19"/>
  <c r="L153" i="19"/>
  <c r="M153" i="19"/>
  <c r="N153" i="19"/>
  <c r="O153" i="19"/>
  <c r="P153" i="19"/>
  <c r="Q153" i="19"/>
  <c r="R153" i="19"/>
  <c r="S153" i="19"/>
  <c r="W153" i="19"/>
  <c r="X153" i="19"/>
  <c r="T154" i="19"/>
  <c r="E154" i="19"/>
  <c r="F154" i="19"/>
  <c r="G154" i="19"/>
  <c r="H154" i="19"/>
  <c r="I154" i="19"/>
  <c r="J154" i="19"/>
  <c r="K154" i="19"/>
  <c r="L154" i="19"/>
  <c r="M154" i="19"/>
  <c r="N154" i="19"/>
  <c r="O154" i="19"/>
  <c r="P154" i="19"/>
  <c r="Q154" i="19"/>
  <c r="R154" i="19"/>
  <c r="S154" i="19"/>
  <c r="W154" i="19"/>
  <c r="X154" i="19"/>
  <c r="T155" i="19"/>
  <c r="E155" i="19"/>
  <c r="F155" i="19"/>
  <c r="G155" i="19"/>
  <c r="H155" i="19"/>
  <c r="I155" i="19"/>
  <c r="J155" i="19"/>
  <c r="K155" i="19"/>
  <c r="L155" i="19"/>
  <c r="M155" i="19"/>
  <c r="N155" i="19"/>
  <c r="O155" i="19"/>
  <c r="P155" i="19"/>
  <c r="Q155" i="19"/>
  <c r="R155" i="19"/>
  <c r="S155" i="19"/>
  <c r="W155" i="19"/>
  <c r="X155" i="19"/>
  <c r="T156" i="19"/>
  <c r="E156" i="19"/>
  <c r="F156" i="19"/>
  <c r="G156" i="19"/>
  <c r="H156" i="19"/>
  <c r="I156" i="19"/>
  <c r="J156" i="19"/>
  <c r="K156" i="19"/>
  <c r="L156" i="19"/>
  <c r="M156" i="19"/>
  <c r="N156" i="19"/>
  <c r="O156" i="19"/>
  <c r="P156" i="19"/>
  <c r="Q156" i="19"/>
  <c r="R156" i="19"/>
  <c r="S156" i="19"/>
  <c r="W156" i="19"/>
  <c r="X156" i="19"/>
  <c r="T157" i="19"/>
  <c r="E157" i="19"/>
  <c r="F157" i="19"/>
  <c r="G157" i="19"/>
  <c r="H157" i="19"/>
  <c r="I157" i="19"/>
  <c r="J157" i="19"/>
  <c r="K157" i="19"/>
  <c r="L157" i="19"/>
  <c r="M157" i="19"/>
  <c r="N157" i="19"/>
  <c r="O157" i="19"/>
  <c r="P157" i="19"/>
  <c r="Q157" i="19"/>
  <c r="R157" i="19"/>
  <c r="S157" i="19"/>
  <c r="W157" i="19"/>
  <c r="X157" i="19"/>
  <c r="T158" i="19"/>
  <c r="E158" i="19"/>
  <c r="F158" i="19"/>
  <c r="G158" i="19"/>
  <c r="H158" i="19"/>
  <c r="I158" i="19"/>
  <c r="J158" i="19"/>
  <c r="K158" i="19"/>
  <c r="L158" i="19"/>
  <c r="M158" i="19"/>
  <c r="N158" i="19"/>
  <c r="O158" i="19"/>
  <c r="P158" i="19"/>
  <c r="Q158" i="19"/>
  <c r="R158" i="19"/>
  <c r="S158" i="19"/>
  <c r="W158" i="19"/>
  <c r="X158" i="19"/>
  <c r="T159" i="19"/>
  <c r="E159" i="19"/>
  <c r="F159" i="19"/>
  <c r="G159" i="19"/>
  <c r="H159" i="19"/>
  <c r="I159" i="19"/>
  <c r="J159" i="19"/>
  <c r="K159" i="19"/>
  <c r="L159" i="19"/>
  <c r="M159" i="19"/>
  <c r="N159" i="19"/>
  <c r="O159" i="19"/>
  <c r="P159" i="19"/>
  <c r="Q159" i="19"/>
  <c r="R159" i="19"/>
  <c r="S159" i="19"/>
  <c r="W159" i="19"/>
  <c r="X159" i="19"/>
  <c r="T160" i="19"/>
  <c r="E160" i="19"/>
  <c r="F160" i="19"/>
  <c r="G160" i="19"/>
  <c r="H160" i="19"/>
  <c r="I160" i="19"/>
  <c r="J160" i="19"/>
  <c r="K160" i="19"/>
  <c r="L160" i="19"/>
  <c r="M160" i="19"/>
  <c r="N160" i="19"/>
  <c r="O160" i="19"/>
  <c r="P160" i="19"/>
  <c r="Q160" i="19"/>
  <c r="R160" i="19"/>
  <c r="S160" i="19"/>
  <c r="W160" i="19"/>
  <c r="X160" i="19"/>
  <c r="T161" i="19"/>
  <c r="E161" i="19"/>
  <c r="F161" i="19"/>
  <c r="G161" i="19"/>
  <c r="H161" i="19"/>
  <c r="I161" i="19"/>
  <c r="J161" i="19"/>
  <c r="K161" i="19"/>
  <c r="L161" i="19"/>
  <c r="M161" i="19"/>
  <c r="N161" i="19"/>
  <c r="O161" i="19"/>
  <c r="P161" i="19"/>
  <c r="Q161" i="19"/>
  <c r="R161" i="19"/>
  <c r="S161" i="19"/>
  <c r="W161" i="19"/>
  <c r="X161" i="19"/>
  <c r="T162" i="19"/>
  <c r="E162" i="19"/>
  <c r="F162" i="19"/>
  <c r="G162" i="19"/>
  <c r="H162" i="19"/>
  <c r="I162" i="19"/>
  <c r="J162" i="19"/>
  <c r="K162" i="19"/>
  <c r="L162" i="19"/>
  <c r="M162" i="19"/>
  <c r="N162" i="19"/>
  <c r="O162" i="19"/>
  <c r="P162" i="19"/>
  <c r="Q162" i="19"/>
  <c r="R162" i="19"/>
  <c r="S162" i="19"/>
  <c r="W162" i="19"/>
  <c r="X162" i="19"/>
  <c r="T163" i="19"/>
  <c r="E163" i="19"/>
  <c r="F163" i="19"/>
  <c r="G163" i="19"/>
  <c r="H163" i="19"/>
  <c r="I163" i="19"/>
  <c r="J163" i="19"/>
  <c r="K163" i="19"/>
  <c r="L163" i="19"/>
  <c r="M163" i="19"/>
  <c r="N163" i="19"/>
  <c r="O163" i="19"/>
  <c r="P163" i="19"/>
  <c r="Q163" i="19"/>
  <c r="R163" i="19"/>
  <c r="S163" i="19"/>
  <c r="W163" i="19"/>
  <c r="X163" i="19"/>
  <c r="T164" i="19"/>
  <c r="E164" i="19"/>
  <c r="F164" i="19"/>
  <c r="G164" i="19"/>
  <c r="H164" i="19"/>
  <c r="I164" i="19"/>
  <c r="J164" i="19"/>
  <c r="K164" i="19"/>
  <c r="L164" i="19"/>
  <c r="M164" i="19"/>
  <c r="N164" i="19"/>
  <c r="O164" i="19"/>
  <c r="P164" i="19"/>
  <c r="Q164" i="19"/>
  <c r="R164" i="19"/>
  <c r="S164" i="19"/>
  <c r="W164" i="19"/>
  <c r="X164" i="19"/>
  <c r="T165" i="19"/>
  <c r="E165" i="19"/>
  <c r="F165" i="19"/>
  <c r="G165" i="19"/>
  <c r="H165" i="19"/>
  <c r="I165" i="19"/>
  <c r="J165" i="19"/>
  <c r="K165" i="19"/>
  <c r="L165" i="19"/>
  <c r="M165" i="19"/>
  <c r="N165" i="19"/>
  <c r="O165" i="19"/>
  <c r="P165" i="19"/>
  <c r="Q165" i="19"/>
  <c r="R165" i="19"/>
  <c r="S165" i="19"/>
  <c r="W165" i="19"/>
  <c r="X165" i="19"/>
  <c r="T166" i="19"/>
  <c r="E166" i="19"/>
  <c r="F166" i="19"/>
  <c r="G166" i="19"/>
  <c r="H166" i="19"/>
  <c r="I166" i="19"/>
  <c r="J166" i="19"/>
  <c r="K166" i="19"/>
  <c r="L166" i="19"/>
  <c r="M166" i="19"/>
  <c r="N166" i="19"/>
  <c r="O166" i="19"/>
  <c r="P166" i="19"/>
  <c r="Q166" i="19"/>
  <c r="R166" i="19"/>
  <c r="S166" i="19"/>
  <c r="W166" i="19"/>
  <c r="X166" i="19"/>
  <c r="T167" i="19"/>
  <c r="E167" i="19"/>
  <c r="F167" i="19"/>
  <c r="G167" i="19"/>
  <c r="H167" i="19"/>
  <c r="I167" i="19"/>
  <c r="J167" i="19"/>
  <c r="K167" i="19"/>
  <c r="L167" i="19"/>
  <c r="M167" i="19"/>
  <c r="N167" i="19"/>
  <c r="O167" i="19"/>
  <c r="P167" i="19"/>
  <c r="Q167" i="19"/>
  <c r="R167" i="19"/>
  <c r="S167" i="19"/>
  <c r="W167" i="19"/>
  <c r="X167" i="19"/>
  <c r="T168" i="19"/>
  <c r="E168" i="19"/>
  <c r="F168" i="19"/>
  <c r="G168" i="19"/>
  <c r="H168" i="19"/>
  <c r="I168" i="19"/>
  <c r="J168" i="19"/>
  <c r="K168" i="19"/>
  <c r="L168" i="19"/>
  <c r="M168" i="19"/>
  <c r="N168" i="19"/>
  <c r="O168" i="19"/>
  <c r="P168" i="19"/>
  <c r="Q168" i="19"/>
  <c r="R168" i="19"/>
  <c r="S168" i="19"/>
  <c r="W168" i="19"/>
  <c r="X168" i="19"/>
  <c r="T169" i="19"/>
  <c r="E169" i="19"/>
  <c r="F169" i="19"/>
  <c r="G169" i="19"/>
  <c r="H169" i="19"/>
  <c r="I169" i="19"/>
  <c r="J169" i="19"/>
  <c r="K169" i="19"/>
  <c r="L169" i="19"/>
  <c r="M169" i="19"/>
  <c r="N169" i="19"/>
  <c r="O169" i="19"/>
  <c r="P169" i="19"/>
  <c r="Q169" i="19"/>
  <c r="R169" i="19"/>
  <c r="S169" i="19"/>
  <c r="W169" i="19"/>
  <c r="X169" i="19"/>
  <c r="T170" i="19"/>
  <c r="E170" i="19"/>
  <c r="F170" i="19"/>
  <c r="G170" i="19"/>
  <c r="H170" i="19"/>
  <c r="I170" i="19"/>
  <c r="J170" i="19"/>
  <c r="K170" i="19"/>
  <c r="L170" i="19"/>
  <c r="M170" i="19"/>
  <c r="N170" i="19"/>
  <c r="O170" i="19"/>
  <c r="P170" i="19"/>
  <c r="Q170" i="19"/>
  <c r="R170" i="19"/>
  <c r="S170" i="19"/>
  <c r="W170" i="19"/>
  <c r="X170" i="19"/>
  <c r="T171" i="19"/>
  <c r="E171" i="19"/>
  <c r="F171" i="19"/>
  <c r="G171" i="19"/>
  <c r="H171" i="19"/>
  <c r="I171" i="19"/>
  <c r="J171" i="19"/>
  <c r="K171" i="19"/>
  <c r="L171" i="19"/>
  <c r="M171" i="19"/>
  <c r="N171" i="19"/>
  <c r="O171" i="19"/>
  <c r="P171" i="19"/>
  <c r="Q171" i="19"/>
  <c r="R171" i="19"/>
  <c r="S171" i="19"/>
  <c r="W171" i="19"/>
  <c r="X171" i="19"/>
  <c r="T172" i="19"/>
  <c r="E172" i="19"/>
  <c r="F172" i="19"/>
  <c r="G172" i="19"/>
  <c r="H172" i="19"/>
  <c r="I172" i="19"/>
  <c r="J172" i="19"/>
  <c r="K172" i="19"/>
  <c r="L172" i="19"/>
  <c r="M172" i="19"/>
  <c r="N172" i="19"/>
  <c r="O172" i="19"/>
  <c r="P172" i="19"/>
  <c r="Q172" i="19"/>
  <c r="R172" i="19"/>
  <c r="S172" i="19"/>
  <c r="W172" i="19"/>
  <c r="X172" i="19"/>
  <c r="T173" i="19"/>
  <c r="E173" i="19"/>
  <c r="F173" i="19"/>
  <c r="G173" i="19"/>
  <c r="H173" i="19"/>
  <c r="I173" i="19"/>
  <c r="J173" i="19"/>
  <c r="K173" i="19"/>
  <c r="L173" i="19"/>
  <c r="M173" i="19"/>
  <c r="N173" i="19"/>
  <c r="O173" i="19"/>
  <c r="P173" i="19"/>
  <c r="Q173" i="19"/>
  <c r="R173" i="19"/>
  <c r="S173" i="19"/>
  <c r="W173" i="19"/>
  <c r="X173" i="19"/>
  <c r="T174" i="19"/>
  <c r="E174" i="19"/>
  <c r="F174" i="19"/>
  <c r="G174" i="19"/>
  <c r="H174" i="19"/>
  <c r="I174" i="19"/>
  <c r="J174" i="19"/>
  <c r="K174" i="19"/>
  <c r="L174" i="19"/>
  <c r="M174" i="19"/>
  <c r="N174" i="19"/>
  <c r="O174" i="19"/>
  <c r="P174" i="19"/>
  <c r="Q174" i="19"/>
  <c r="R174" i="19"/>
  <c r="S174" i="19"/>
  <c r="W174" i="19"/>
  <c r="X174" i="19"/>
  <c r="T175" i="19"/>
  <c r="E175" i="19"/>
  <c r="F175" i="19"/>
  <c r="G175" i="19"/>
  <c r="H175" i="19"/>
  <c r="I175" i="19"/>
  <c r="J175" i="19"/>
  <c r="K175" i="19"/>
  <c r="L175" i="19"/>
  <c r="M175" i="19"/>
  <c r="N175" i="19"/>
  <c r="O175" i="19"/>
  <c r="P175" i="19"/>
  <c r="Q175" i="19"/>
  <c r="R175" i="19"/>
  <c r="S175" i="19"/>
  <c r="W175" i="19"/>
  <c r="X175" i="19"/>
  <c r="T176" i="19"/>
  <c r="E176" i="19"/>
  <c r="F176" i="19"/>
  <c r="G176" i="19"/>
  <c r="H176" i="19"/>
  <c r="I176" i="19"/>
  <c r="J176" i="19"/>
  <c r="K176" i="19"/>
  <c r="L176" i="19"/>
  <c r="M176" i="19"/>
  <c r="N176" i="19"/>
  <c r="O176" i="19"/>
  <c r="P176" i="19"/>
  <c r="Q176" i="19"/>
  <c r="R176" i="19"/>
  <c r="S176" i="19"/>
  <c r="W176" i="19"/>
  <c r="X176" i="19"/>
  <c r="T177" i="19"/>
  <c r="E177" i="19"/>
  <c r="F177" i="19"/>
  <c r="G177" i="19"/>
  <c r="H177" i="19"/>
  <c r="I177" i="19"/>
  <c r="J177" i="19"/>
  <c r="K177" i="19"/>
  <c r="L177" i="19"/>
  <c r="M177" i="19"/>
  <c r="N177" i="19"/>
  <c r="O177" i="19"/>
  <c r="P177" i="19"/>
  <c r="Q177" i="19"/>
  <c r="R177" i="19"/>
  <c r="S177" i="19"/>
  <c r="W177" i="19"/>
  <c r="X177" i="19"/>
  <c r="T178" i="19"/>
  <c r="E178" i="19"/>
  <c r="F178" i="19"/>
  <c r="G178" i="19"/>
  <c r="H178" i="19"/>
  <c r="I178" i="19"/>
  <c r="J178" i="19"/>
  <c r="K178" i="19"/>
  <c r="L178" i="19"/>
  <c r="M178" i="19"/>
  <c r="N178" i="19"/>
  <c r="O178" i="19"/>
  <c r="P178" i="19"/>
  <c r="Q178" i="19"/>
  <c r="R178" i="19"/>
  <c r="S178" i="19"/>
  <c r="W178" i="19"/>
  <c r="X178" i="19"/>
  <c r="T179" i="19"/>
  <c r="E179" i="19"/>
  <c r="F179" i="19"/>
  <c r="G179" i="19"/>
  <c r="H179" i="19"/>
  <c r="I179" i="19"/>
  <c r="J179" i="19"/>
  <c r="K179" i="19"/>
  <c r="L179" i="19"/>
  <c r="M179" i="19"/>
  <c r="N179" i="19"/>
  <c r="O179" i="19"/>
  <c r="P179" i="19"/>
  <c r="Q179" i="19"/>
  <c r="R179" i="19"/>
  <c r="S179" i="19"/>
  <c r="W179" i="19"/>
  <c r="X179" i="19"/>
  <c r="T180" i="19"/>
  <c r="E180" i="19"/>
  <c r="F180" i="19"/>
  <c r="G180" i="19"/>
  <c r="H180" i="19"/>
  <c r="I180" i="19"/>
  <c r="J180" i="19"/>
  <c r="K180" i="19"/>
  <c r="L180" i="19"/>
  <c r="M180" i="19"/>
  <c r="N180" i="19"/>
  <c r="O180" i="19"/>
  <c r="P180" i="19"/>
  <c r="Q180" i="19"/>
  <c r="R180" i="19"/>
  <c r="S180" i="19"/>
  <c r="W180" i="19"/>
  <c r="X180" i="19"/>
  <c r="T181" i="19"/>
  <c r="E181" i="19"/>
  <c r="F181" i="19"/>
  <c r="G181" i="19"/>
  <c r="H181" i="19"/>
  <c r="I181" i="19"/>
  <c r="J181" i="19"/>
  <c r="K181" i="19"/>
  <c r="L181" i="19"/>
  <c r="M181" i="19"/>
  <c r="N181" i="19"/>
  <c r="O181" i="19"/>
  <c r="P181" i="19"/>
  <c r="Q181" i="19"/>
  <c r="R181" i="19"/>
  <c r="S181" i="19"/>
  <c r="W181" i="19"/>
  <c r="X181" i="19"/>
  <c r="T182" i="19"/>
  <c r="E182" i="19"/>
  <c r="F182" i="19"/>
  <c r="G182" i="19"/>
  <c r="H182" i="19"/>
  <c r="I182" i="19"/>
  <c r="J182" i="19"/>
  <c r="K182" i="19"/>
  <c r="L182" i="19"/>
  <c r="M182" i="19"/>
  <c r="N182" i="19"/>
  <c r="O182" i="19"/>
  <c r="P182" i="19"/>
  <c r="Q182" i="19"/>
  <c r="R182" i="19"/>
  <c r="S182" i="19"/>
  <c r="W182" i="19"/>
  <c r="X182" i="19"/>
  <c r="T183" i="19"/>
  <c r="E183" i="19"/>
  <c r="F183" i="19"/>
  <c r="G183" i="19"/>
  <c r="H183" i="19"/>
  <c r="I183" i="19"/>
  <c r="J183" i="19"/>
  <c r="K183" i="19"/>
  <c r="L183" i="19"/>
  <c r="M183" i="19"/>
  <c r="N183" i="19"/>
  <c r="O183" i="19"/>
  <c r="P183" i="19"/>
  <c r="Q183" i="19"/>
  <c r="R183" i="19"/>
  <c r="S183" i="19"/>
  <c r="W183" i="19"/>
  <c r="X183" i="19"/>
  <c r="T184" i="19"/>
  <c r="E184" i="19"/>
  <c r="F184" i="19"/>
  <c r="G184" i="19"/>
  <c r="H184" i="19"/>
  <c r="I184" i="19"/>
  <c r="J184" i="19"/>
  <c r="K184" i="19"/>
  <c r="L184" i="19"/>
  <c r="M184" i="19"/>
  <c r="N184" i="19"/>
  <c r="O184" i="19"/>
  <c r="P184" i="19"/>
  <c r="Q184" i="19"/>
  <c r="R184" i="19"/>
  <c r="S184" i="19"/>
  <c r="W184" i="19"/>
  <c r="X184" i="19"/>
  <c r="T185" i="19"/>
  <c r="E185" i="19"/>
  <c r="F185" i="19"/>
  <c r="G185" i="19"/>
  <c r="H185" i="19"/>
  <c r="I185" i="19"/>
  <c r="J185" i="19"/>
  <c r="K185" i="19"/>
  <c r="L185" i="19"/>
  <c r="M185" i="19"/>
  <c r="N185" i="19"/>
  <c r="O185" i="19"/>
  <c r="P185" i="19"/>
  <c r="Q185" i="19"/>
  <c r="R185" i="19"/>
  <c r="S185" i="19"/>
  <c r="W185" i="19"/>
  <c r="X185" i="19"/>
  <c r="T186" i="19"/>
  <c r="E186" i="19"/>
  <c r="F186" i="19"/>
  <c r="G186" i="19"/>
  <c r="H186" i="19"/>
  <c r="I186" i="19"/>
  <c r="J186" i="19"/>
  <c r="K186" i="19"/>
  <c r="L186" i="19"/>
  <c r="M186" i="19"/>
  <c r="N186" i="19"/>
  <c r="O186" i="19"/>
  <c r="P186" i="19"/>
  <c r="Q186" i="19"/>
  <c r="R186" i="19"/>
  <c r="S186" i="19"/>
  <c r="W186" i="19"/>
  <c r="X186" i="19"/>
  <c r="T187" i="19"/>
  <c r="E187" i="19"/>
  <c r="F187" i="19"/>
  <c r="G187" i="19"/>
  <c r="H187" i="19"/>
  <c r="I187" i="19"/>
  <c r="J187" i="19"/>
  <c r="K187" i="19"/>
  <c r="L187" i="19"/>
  <c r="M187" i="19"/>
  <c r="N187" i="19"/>
  <c r="O187" i="19"/>
  <c r="P187" i="19"/>
  <c r="Q187" i="19"/>
  <c r="R187" i="19"/>
  <c r="S187" i="19"/>
  <c r="W187" i="19"/>
  <c r="X187" i="19"/>
  <c r="T188" i="19"/>
  <c r="E188" i="19"/>
  <c r="F188" i="19"/>
  <c r="G188" i="19"/>
  <c r="H188" i="19"/>
  <c r="I188" i="19"/>
  <c r="J188" i="19"/>
  <c r="K188" i="19"/>
  <c r="L188" i="19"/>
  <c r="M188" i="19"/>
  <c r="N188" i="19"/>
  <c r="O188" i="19"/>
  <c r="P188" i="19"/>
  <c r="Q188" i="19"/>
  <c r="R188" i="19"/>
  <c r="S188" i="19"/>
  <c r="W188" i="19"/>
  <c r="X188" i="19"/>
  <c r="T189" i="19"/>
  <c r="E189" i="19"/>
  <c r="F189" i="19"/>
  <c r="G189" i="19"/>
  <c r="H189" i="19"/>
  <c r="I189" i="19"/>
  <c r="J189" i="19"/>
  <c r="K189" i="19"/>
  <c r="L189" i="19"/>
  <c r="M189" i="19"/>
  <c r="N189" i="19"/>
  <c r="O189" i="19"/>
  <c r="P189" i="19"/>
  <c r="Q189" i="19"/>
  <c r="R189" i="19"/>
  <c r="S189" i="19"/>
  <c r="W189" i="19"/>
  <c r="X189" i="19"/>
  <c r="T190" i="19"/>
  <c r="E190" i="19"/>
  <c r="F190" i="19"/>
  <c r="G190" i="19"/>
  <c r="H190" i="19"/>
  <c r="I190" i="19"/>
  <c r="J190" i="19"/>
  <c r="K190" i="19"/>
  <c r="L190" i="19"/>
  <c r="M190" i="19"/>
  <c r="N190" i="19"/>
  <c r="O190" i="19"/>
  <c r="P190" i="19"/>
  <c r="Q190" i="19"/>
  <c r="R190" i="19"/>
  <c r="S190" i="19"/>
  <c r="W190" i="19"/>
  <c r="X190" i="19"/>
  <c r="T191" i="19"/>
  <c r="E191" i="19"/>
  <c r="F191" i="19"/>
  <c r="G191" i="19"/>
  <c r="H191" i="19"/>
  <c r="I191" i="19"/>
  <c r="J191" i="19"/>
  <c r="K191" i="19"/>
  <c r="L191" i="19"/>
  <c r="M191" i="19"/>
  <c r="N191" i="19"/>
  <c r="O191" i="19"/>
  <c r="P191" i="19"/>
  <c r="Q191" i="19"/>
  <c r="R191" i="19"/>
  <c r="S191" i="19"/>
  <c r="W191" i="19"/>
  <c r="X191" i="19"/>
  <c r="T192" i="19"/>
  <c r="E192" i="19"/>
  <c r="F192" i="19"/>
  <c r="G192" i="19"/>
  <c r="H192" i="19"/>
  <c r="I192" i="19"/>
  <c r="J192" i="19"/>
  <c r="K192" i="19"/>
  <c r="L192" i="19"/>
  <c r="M192" i="19"/>
  <c r="N192" i="19"/>
  <c r="O192" i="19"/>
  <c r="P192" i="19"/>
  <c r="Q192" i="19"/>
  <c r="R192" i="19"/>
  <c r="S192" i="19"/>
  <c r="W192" i="19"/>
  <c r="X192" i="19"/>
  <c r="T193" i="19"/>
  <c r="E193" i="19"/>
  <c r="F193" i="19"/>
  <c r="G193" i="19"/>
  <c r="H193" i="19"/>
  <c r="I193" i="19"/>
  <c r="J193" i="19"/>
  <c r="K193" i="19"/>
  <c r="L193" i="19"/>
  <c r="M193" i="19"/>
  <c r="N193" i="19"/>
  <c r="O193" i="19"/>
  <c r="P193" i="19"/>
  <c r="Q193" i="19"/>
  <c r="R193" i="19"/>
  <c r="S193" i="19"/>
  <c r="W193" i="19"/>
  <c r="X193" i="19"/>
  <c r="T194" i="19"/>
  <c r="E194" i="19"/>
  <c r="F194" i="19"/>
  <c r="G194" i="19"/>
  <c r="H194" i="19"/>
  <c r="I194" i="19"/>
  <c r="J194" i="19"/>
  <c r="K194" i="19"/>
  <c r="L194" i="19"/>
  <c r="M194" i="19"/>
  <c r="N194" i="19"/>
  <c r="O194" i="19"/>
  <c r="P194" i="19"/>
  <c r="Q194" i="19"/>
  <c r="R194" i="19"/>
  <c r="S194" i="19"/>
  <c r="W194" i="19"/>
  <c r="X194" i="19"/>
  <c r="T195" i="19"/>
  <c r="E195" i="19"/>
  <c r="F195" i="19"/>
  <c r="G195" i="19"/>
  <c r="H195" i="19"/>
  <c r="I195" i="19"/>
  <c r="J195" i="19"/>
  <c r="K195" i="19"/>
  <c r="L195" i="19"/>
  <c r="M195" i="19"/>
  <c r="N195" i="19"/>
  <c r="O195" i="19"/>
  <c r="P195" i="19"/>
  <c r="Q195" i="19"/>
  <c r="R195" i="19"/>
  <c r="S195" i="19"/>
  <c r="W195" i="19"/>
  <c r="X195" i="19"/>
  <c r="T196" i="19"/>
  <c r="E196" i="19"/>
  <c r="F196" i="19"/>
  <c r="G196" i="19"/>
  <c r="H196" i="19"/>
  <c r="I196" i="19"/>
  <c r="J196" i="19"/>
  <c r="K196" i="19"/>
  <c r="L196" i="19"/>
  <c r="M196" i="19"/>
  <c r="N196" i="19"/>
  <c r="O196" i="19"/>
  <c r="P196" i="19"/>
  <c r="Q196" i="19"/>
  <c r="R196" i="19"/>
  <c r="S196" i="19"/>
  <c r="W196" i="19"/>
  <c r="X196" i="19"/>
  <c r="T197" i="19"/>
  <c r="E197" i="19"/>
  <c r="F197" i="19"/>
  <c r="G197" i="19"/>
  <c r="H197" i="19"/>
  <c r="I197" i="19"/>
  <c r="J197" i="19"/>
  <c r="K197" i="19"/>
  <c r="L197" i="19"/>
  <c r="M197" i="19"/>
  <c r="N197" i="19"/>
  <c r="O197" i="19"/>
  <c r="P197" i="19"/>
  <c r="Q197" i="19"/>
  <c r="R197" i="19"/>
  <c r="S197" i="19"/>
  <c r="W197" i="19"/>
  <c r="X197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85" i="19"/>
  <c r="Y86" i="19"/>
  <c r="Y87" i="19"/>
  <c r="Y88" i="19"/>
  <c r="Y89" i="19"/>
  <c r="Y90" i="19"/>
  <c r="Y91" i="19"/>
  <c r="Y92" i="19"/>
  <c r="Y93" i="19"/>
  <c r="Y94" i="19"/>
  <c r="Y95" i="19"/>
  <c r="Y96" i="19"/>
  <c r="Y97" i="19"/>
  <c r="Y98" i="19"/>
  <c r="Y99" i="19"/>
  <c r="Y100" i="19"/>
  <c r="Y101" i="19"/>
  <c r="Y102" i="19"/>
  <c r="Y103" i="19"/>
  <c r="Y104" i="19"/>
  <c r="Y105" i="19"/>
  <c r="Y106" i="19"/>
  <c r="Y107" i="19"/>
  <c r="Y108" i="19"/>
  <c r="Y109" i="19"/>
  <c r="Y110" i="19"/>
  <c r="Y111" i="19"/>
  <c r="Y112" i="19"/>
  <c r="Y113" i="19"/>
  <c r="Y114" i="19"/>
  <c r="Y115" i="19"/>
  <c r="Y116" i="19"/>
  <c r="Y117" i="19"/>
  <c r="Y118" i="19"/>
  <c r="Y119" i="19"/>
  <c r="Y120" i="19"/>
  <c r="Y121" i="19"/>
  <c r="Y122" i="19"/>
  <c r="Y123" i="19"/>
  <c r="Y124" i="19"/>
  <c r="Y125" i="19"/>
  <c r="Y126" i="19"/>
  <c r="Y127" i="19"/>
  <c r="Y128" i="19"/>
  <c r="Y129" i="19"/>
  <c r="Y130" i="19"/>
  <c r="Y131" i="19"/>
  <c r="Y132" i="19"/>
  <c r="Y133" i="19"/>
  <c r="Y134" i="19"/>
  <c r="Y135" i="19"/>
  <c r="Y136" i="19"/>
  <c r="Y137" i="19"/>
  <c r="Y138" i="19"/>
  <c r="Y139" i="19"/>
  <c r="Y140" i="19"/>
  <c r="Y141" i="19"/>
  <c r="Y142" i="19"/>
  <c r="Y143" i="19"/>
  <c r="Y144" i="19"/>
  <c r="Y145" i="19"/>
  <c r="Y146" i="19"/>
  <c r="Y147" i="19"/>
  <c r="Y148" i="19"/>
  <c r="Y149" i="19"/>
  <c r="Y150" i="19"/>
  <c r="Y151" i="19"/>
  <c r="Y152" i="19"/>
  <c r="Y153" i="19"/>
  <c r="Y154" i="19"/>
  <c r="Y155" i="19"/>
  <c r="Y156" i="19"/>
  <c r="Y157" i="19"/>
  <c r="Y158" i="19"/>
  <c r="Y159" i="19"/>
  <c r="Y160" i="19"/>
  <c r="Y161" i="19"/>
  <c r="Y162" i="19"/>
  <c r="Y163" i="19"/>
  <c r="Y164" i="19"/>
  <c r="Y165" i="19"/>
  <c r="Y166" i="19"/>
  <c r="Y167" i="19"/>
  <c r="Y168" i="19"/>
  <c r="Y169" i="19"/>
  <c r="Y170" i="19"/>
  <c r="Y171" i="19"/>
  <c r="Y172" i="19"/>
  <c r="Y173" i="19"/>
  <c r="Y174" i="19"/>
  <c r="Y175" i="19"/>
  <c r="Y176" i="19"/>
  <c r="Y177" i="19"/>
  <c r="Y178" i="19"/>
  <c r="Y179" i="19"/>
  <c r="Y180" i="19"/>
  <c r="Y181" i="19"/>
  <c r="Y182" i="19"/>
  <c r="Y183" i="19"/>
  <c r="Y184" i="19"/>
  <c r="Y185" i="19"/>
  <c r="Y186" i="19"/>
  <c r="Y187" i="19"/>
  <c r="Y188" i="19"/>
  <c r="Y189" i="19"/>
  <c r="Y190" i="19"/>
  <c r="Y191" i="19"/>
  <c r="Y192" i="19"/>
  <c r="Y193" i="19"/>
  <c r="Y194" i="19"/>
  <c r="Y195" i="19"/>
  <c r="Y196" i="19"/>
  <c r="Y197" i="19"/>
  <c r="AG7" i="19"/>
  <c r="AG8" i="19"/>
  <c r="AG9" i="19"/>
  <c r="AG10" i="19"/>
  <c r="AG11" i="19"/>
  <c r="AG12" i="19"/>
  <c r="AG13" i="19"/>
  <c r="AG14" i="19"/>
  <c r="AG15" i="19"/>
  <c r="AG16" i="19"/>
  <c r="AG17" i="19"/>
  <c r="AG18" i="19"/>
  <c r="AG19" i="19"/>
  <c r="AG20" i="19"/>
  <c r="AG21" i="19"/>
  <c r="AG22" i="19"/>
  <c r="AG23" i="19"/>
  <c r="AG24" i="19"/>
  <c r="AG25" i="19"/>
  <c r="AG26" i="19"/>
  <c r="AG27" i="19"/>
  <c r="AG28" i="19"/>
  <c r="AG29" i="19"/>
  <c r="AG30" i="19"/>
  <c r="AG31" i="19"/>
  <c r="AG32" i="19"/>
  <c r="AG33" i="19"/>
  <c r="AG34" i="19"/>
  <c r="AG35" i="19"/>
  <c r="AG6" i="19"/>
  <c r="Z7" i="19"/>
  <c r="AA7" i="19"/>
  <c r="Z8" i="19"/>
  <c r="AA8" i="19"/>
  <c r="Z9" i="19"/>
  <c r="AA9" i="19"/>
  <c r="Z10" i="19"/>
  <c r="AA10" i="19"/>
  <c r="Z11" i="19"/>
  <c r="AA11" i="19"/>
  <c r="Z12" i="19"/>
  <c r="AA12" i="19"/>
  <c r="Z13" i="19"/>
  <c r="AA13" i="19"/>
  <c r="Z14" i="19"/>
  <c r="AA14" i="19"/>
  <c r="Z15" i="19"/>
  <c r="AA15" i="19"/>
  <c r="Z16" i="19"/>
  <c r="AA16" i="19"/>
  <c r="Z17" i="19"/>
  <c r="AA17" i="19"/>
  <c r="Z18" i="19"/>
  <c r="AA18" i="19"/>
  <c r="Z19" i="19"/>
  <c r="AA19" i="19"/>
  <c r="Z20" i="19"/>
  <c r="AA20" i="19"/>
  <c r="Z21" i="19"/>
  <c r="AA21" i="19"/>
  <c r="Z22" i="19"/>
  <c r="AA22" i="19"/>
  <c r="Z23" i="19"/>
  <c r="AA23" i="19"/>
  <c r="Z24" i="19"/>
  <c r="AA24" i="19"/>
  <c r="Z25" i="19"/>
  <c r="AA25" i="19"/>
  <c r="Z26" i="19"/>
  <c r="AA26" i="19"/>
  <c r="Z27" i="19"/>
  <c r="AA27" i="19"/>
  <c r="Z28" i="19"/>
  <c r="AA28" i="19"/>
  <c r="Z29" i="19"/>
  <c r="AA29" i="19"/>
  <c r="Z30" i="19"/>
  <c r="AA30" i="19"/>
  <c r="Z31" i="19"/>
  <c r="AA31" i="19"/>
  <c r="Z32" i="19"/>
  <c r="AA32" i="19"/>
  <c r="Z33" i="19"/>
  <c r="AA33" i="19"/>
  <c r="Z34" i="19"/>
  <c r="AA34" i="19"/>
  <c r="Z35" i="19"/>
  <c r="AA35" i="19"/>
  <c r="Z36" i="19"/>
  <c r="AA36" i="19"/>
  <c r="Z37" i="19"/>
  <c r="AA37" i="19"/>
  <c r="Z38" i="19"/>
  <c r="AA38" i="19"/>
  <c r="Z39" i="19"/>
  <c r="AA39" i="19"/>
  <c r="Z40" i="19"/>
  <c r="AA40" i="19"/>
  <c r="Z41" i="19"/>
  <c r="AA41" i="19"/>
  <c r="Z42" i="19"/>
  <c r="AA42" i="19"/>
  <c r="Z43" i="19"/>
  <c r="AA43" i="19"/>
  <c r="Z44" i="19"/>
  <c r="AA44" i="19"/>
  <c r="Z45" i="19"/>
  <c r="AA45" i="19"/>
  <c r="Z46" i="19"/>
  <c r="AA46" i="19"/>
  <c r="Z47" i="19"/>
  <c r="AA47" i="19"/>
  <c r="Z48" i="19"/>
  <c r="AA48" i="19"/>
  <c r="Z49" i="19"/>
  <c r="AA49" i="19"/>
  <c r="Z50" i="19"/>
  <c r="AA50" i="19"/>
  <c r="Z51" i="19"/>
  <c r="AA51" i="19"/>
  <c r="Z52" i="19"/>
  <c r="AA52" i="19"/>
  <c r="Z53" i="19"/>
  <c r="AA53" i="19"/>
  <c r="Z54" i="19"/>
  <c r="AA54" i="19"/>
  <c r="Z55" i="19"/>
  <c r="AA55" i="19"/>
  <c r="Z56" i="19"/>
  <c r="AA56" i="19"/>
  <c r="Z57" i="19"/>
  <c r="AA57" i="19"/>
  <c r="Z58" i="19"/>
  <c r="AA58" i="19"/>
  <c r="Z59" i="19"/>
  <c r="AA59" i="19"/>
  <c r="Z60" i="19"/>
  <c r="AA60" i="19"/>
  <c r="Z61" i="19"/>
  <c r="AA61" i="19"/>
  <c r="Z62" i="19"/>
  <c r="AA62" i="19"/>
  <c r="Z63" i="19"/>
  <c r="AA63" i="19"/>
  <c r="Z64" i="19"/>
  <c r="AA64" i="19"/>
  <c r="Z65" i="19"/>
  <c r="AA65" i="19"/>
  <c r="Z66" i="19"/>
  <c r="AA66" i="19"/>
  <c r="Z67" i="19"/>
  <c r="AA67" i="19"/>
  <c r="Z68" i="19"/>
  <c r="AA68" i="19"/>
  <c r="Z69" i="19"/>
  <c r="AA69" i="19"/>
  <c r="Z70" i="19"/>
  <c r="AA70" i="19"/>
  <c r="Z71" i="19"/>
  <c r="AA71" i="19"/>
  <c r="Z72" i="19"/>
  <c r="AA72" i="19"/>
  <c r="Z73" i="19"/>
  <c r="AA73" i="19"/>
  <c r="Z74" i="19"/>
  <c r="AA74" i="19"/>
  <c r="Z75" i="19"/>
  <c r="AA75" i="19"/>
  <c r="Z76" i="19"/>
  <c r="AA76" i="19"/>
  <c r="Z77" i="19"/>
  <c r="AA77" i="19"/>
  <c r="Z78" i="19"/>
  <c r="AA78" i="19"/>
  <c r="Z79" i="19"/>
  <c r="AA79" i="19"/>
  <c r="Z80" i="19"/>
  <c r="AA80" i="19"/>
  <c r="Z81" i="19"/>
  <c r="AA81" i="19"/>
  <c r="Z82" i="19"/>
  <c r="AA82" i="19"/>
  <c r="Z83" i="19"/>
  <c r="AA83" i="19"/>
  <c r="Z84" i="19"/>
  <c r="AA84" i="19"/>
  <c r="Z85" i="19"/>
  <c r="AA85" i="19"/>
  <c r="Z86" i="19"/>
  <c r="AA86" i="19"/>
  <c r="Z87" i="19"/>
  <c r="AA87" i="19"/>
  <c r="Z88" i="19"/>
  <c r="AA88" i="19"/>
  <c r="Z89" i="19"/>
  <c r="AA89" i="19"/>
  <c r="Z90" i="19"/>
  <c r="AA90" i="19"/>
  <c r="Z91" i="19"/>
  <c r="AA91" i="19"/>
  <c r="Z92" i="19"/>
  <c r="AA92" i="19"/>
  <c r="Z93" i="19"/>
  <c r="AA93" i="19"/>
  <c r="Z94" i="19"/>
  <c r="AA94" i="19"/>
  <c r="Z95" i="19"/>
  <c r="AA95" i="19"/>
  <c r="Z96" i="19"/>
  <c r="AA96" i="19"/>
  <c r="Z97" i="19"/>
  <c r="AA97" i="19"/>
  <c r="Z98" i="19"/>
  <c r="AA98" i="19"/>
  <c r="Z99" i="19"/>
  <c r="AA99" i="19"/>
  <c r="Z100" i="19"/>
  <c r="AA100" i="19"/>
  <c r="Z101" i="19"/>
  <c r="AA101" i="19"/>
  <c r="Z102" i="19"/>
  <c r="AA102" i="19"/>
  <c r="Z103" i="19"/>
  <c r="AA103" i="19"/>
  <c r="Z104" i="19"/>
  <c r="AA104" i="19"/>
  <c r="Z105" i="19"/>
  <c r="AA105" i="19"/>
  <c r="Z106" i="19"/>
  <c r="AA106" i="19"/>
  <c r="Z107" i="19"/>
  <c r="AA107" i="19"/>
  <c r="Z108" i="19"/>
  <c r="AA108" i="19"/>
  <c r="Z109" i="19"/>
  <c r="AA109" i="19"/>
  <c r="Z110" i="19"/>
  <c r="AA110" i="19"/>
  <c r="Z111" i="19"/>
  <c r="AA111" i="19"/>
  <c r="Z112" i="19"/>
  <c r="AA112" i="19"/>
  <c r="Z113" i="19"/>
  <c r="AA113" i="19"/>
  <c r="Z114" i="19"/>
  <c r="AA114" i="19"/>
  <c r="Z115" i="19"/>
  <c r="AA115" i="19"/>
  <c r="Z116" i="19"/>
  <c r="AA116" i="19"/>
  <c r="Z117" i="19"/>
  <c r="AA117" i="19"/>
  <c r="Z118" i="19"/>
  <c r="AA118" i="19"/>
  <c r="Z119" i="19"/>
  <c r="AA119" i="19"/>
  <c r="Z120" i="19"/>
  <c r="AA120" i="19"/>
  <c r="Z121" i="19"/>
  <c r="AA121" i="19"/>
  <c r="Z122" i="19"/>
  <c r="AA122" i="19"/>
  <c r="Z123" i="19"/>
  <c r="AA123" i="19"/>
  <c r="Z124" i="19"/>
  <c r="AA124" i="19"/>
  <c r="Z125" i="19"/>
  <c r="AA125" i="19"/>
  <c r="Z126" i="19"/>
  <c r="AA126" i="19"/>
  <c r="Z127" i="19"/>
  <c r="AA127" i="19"/>
  <c r="Z128" i="19"/>
  <c r="AA128" i="19"/>
  <c r="Z129" i="19"/>
  <c r="AA129" i="19"/>
  <c r="Z130" i="19"/>
  <c r="AA130" i="19"/>
  <c r="Z131" i="19"/>
  <c r="AA131" i="19"/>
  <c r="Z132" i="19"/>
  <c r="AA132" i="19"/>
  <c r="Z133" i="19"/>
  <c r="AA133" i="19"/>
  <c r="Z134" i="19"/>
  <c r="AA134" i="19"/>
  <c r="Z135" i="19"/>
  <c r="AA135" i="19"/>
  <c r="Z136" i="19"/>
  <c r="AA136" i="19"/>
  <c r="Z137" i="19"/>
  <c r="AA137" i="19"/>
  <c r="Z138" i="19"/>
  <c r="AA138" i="19"/>
  <c r="Z139" i="19"/>
  <c r="AA139" i="19"/>
  <c r="Z140" i="19"/>
  <c r="AA140" i="19"/>
  <c r="Z141" i="19"/>
  <c r="AA141" i="19"/>
  <c r="Z142" i="19"/>
  <c r="AA142" i="19"/>
  <c r="Z143" i="19"/>
  <c r="AA143" i="19"/>
  <c r="Z144" i="19"/>
  <c r="AA144" i="19"/>
  <c r="Z145" i="19"/>
  <c r="AA145" i="19"/>
  <c r="Z146" i="19"/>
  <c r="AA146" i="19"/>
  <c r="Z147" i="19"/>
  <c r="AA147" i="19"/>
  <c r="Z148" i="19"/>
  <c r="AA148" i="19"/>
  <c r="Z149" i="19"/>
  <c r="AA149" i="19"/>
  <c r="Z150" i="19"/>
  <c r="AA150" i="19"/>
  <c r="Z151" i="19"/>
  <c r="AA151" i="19"/>
  <c r="Z152" i="19"/>
  <c r="AA152" i="19"/>
  <c r="Z153" i="19"/>
  <c r="AA153" i="19"/>
  <c r="Z154" i="19"/>
  <c r="AA154" i="19"/>
  <c r="Z155" i="19"/>
  <c r="AA155" i="19"/>
  <c r="Z156" i="19"/>
  <c r="AA156" i="19"/>
  <c r="Z157" i="19"/>
  <c r="AA157" i="19"/>
  <c r="Z158" i="19"/>
  <c r="AA158" i="19"/>
  <c r="Z159" i="19"/>
  <c r="AA159" i="19"/>
  <c r="Z160" i="19"/>
  <c r="AA160" i="19"/>
  <c r="Z161" i="19"/>
  <c r="AA161" i="19"/>
  <c r="Z162" i="19"/>
  <c r="AA162" i="19"/>
  <c r="Z163" i="19"/>
  <c r="AA163" i="19"/>
  <c r="Z164" i="19"/>
  <c r="AA164" i="19"/>
  <c r="Z165" i="19"/>
  <c r="AA165" i="19"/>
  <c r="Z166" i="19"/>
  <c r="AA166" i="19"/>
  <c r="Z167" i="19"/>
  <c r="AA167" i="19"/>
  <c r="Z168" i="19"/>
  <c r="AA168" i="19"/>
  <c r="Z169" i="19"/>
  <c r="AA169" i="19"/>
  <c r="Z170" i="19"/>
  <c r="AA170" i="19"/>
  <c r="Z171" i="19"/>
  <c r="AA171" i="19"/>
  <c r="Z172" i="19"/>
  <c r="AA172" i="19"/>
  <c r="Z173" i="19"/>
  <c r="AA173" i="19"/>
  <c r="Z174" i="19"/>
  <c r="AA174" i="19"/>
  <c r="Z175" i="19"/>
  <c r="AA175" i="19"/>
  <c r="Z176" i="19"/>
  <c r="AA176" i="19"/>
  <c r="Z177" i="19"/>
  <c r="AA177" i="19"/>
  <c r="Z178" i="19"/>
  <c r="AA178" i="19"/>
  <c r="Z179" i="19"/>
  <c r="AA179" i="19"/>
  <c r="Z180" i="19"/>
  <c r="AA180" i="19"/>
  <c r="Z181" i="19"/>
  <c r="AA181" i="19"/>
  <c r="Z182" i="19"/>
  <c r="AA182" i="19"/>
  <c r="Z183" i="19"/>
  <c r="AA183" i="19"/>
  <c r="Z184" i="19"/>
  <c r="AA184" i="19"/>
  <c r="Z185" i="19"/>
  <c r="AA185" i="19"/>
  <c r="Z186" i="19"/>
  <c r="AA186" i="19"/>
  <c r="Z187" i="19"/>
  <c r="AA187" i="19"/>
  <c r="Z188" i="19"/>
  <c r="AA188" i="19"/>
  <c r="Z189" i="19"/>
  <c r="AA189" i="19"/>
  <c r="Z190" i="19"/>
  <c r="AA190" i="19"/>
  <c r="Z191" i="19"/>
  <c r="AA191" i="19"/>
  <c r="Z192" i="19"/>
  <c r="AA192" i="19"/>
  <c r="Z193" i="19"/>
  <c r="AA193" i="19"/>
  <c r="Z194" i="19"/>
  <c r="AA194" i="19"/>
  <c r="Z195" i="19"/>
  <c r="AA195" i="19"/>
  <c r="Z196" i="19"/>
  <c r="AA196" i="19"/>
  <c r="Z197" i="19"/>
  <c r="AA197" i="19"/>
  <c r="Z6" i="19"/>
  <c r="AA6" i="19"/>
  <c r="AB6" i="19"/>
  <c r="AB7" i="19"/>
  <c r="AB8" i="19"/>
  <c r="AB9" i="19"/>
  <c r="AB10" i="19"/>
  <c r="AB11" i="19"/>
  <c r="AB12" i="19"/>
  <c r="AB13" i="19"/>
  <c r="AB14" i="19"/>
  <c r="AB15" i="19"/>
  <c r="AB16" i="19"/>
  <c r="AB17" i="19"/>
  <c r="AB18" i="19"/>
  <c r="AB19" i="19"/>
  <c r="AB20" i="19"/>
  <c r="AB21" i="19"/>
  <c r="AB22" i="19"/>
  <c r="AB23" i="19"/>
  <c r="AB24" i="19"/>
  <c r="AB25" i="19"/>
  <c r="AB26" i="19"/>
  <c r="AB27" i="19"/>
  <c r="AB28" i="19"/>
  <c r="AB29" i="19"/>
  <c r="AB30" i="19"/>
  <c r="AB31" i="19"/>
  <c r="AB32" i="19"/>
  <c r="AB33" i="19"/>
  <c r="AB34" i="19"/>
  <c r="AB35" i="19"/>
  <c r="AB36" i="19"/>
  <c r="AB37" i="19"/>
  <c r="AB38" i="19"/>
  <c r="AB39" i="19"/>
  <c r="AB40" i="19"/>
  <c r="AB41" i="19"/>
  <c r="AB42" i="19"/>
  <c r="AB43" i="19"/>
  <c r="AB44" i="19"/>
  <c r="AB45" i="19"/>
  <c r="AB46" i="19"/>
  <c r="AB47" i="19"/>
  <c r="AB48" i="19"/>
  <c r="AB49" i="19"/>
  <c r="AB50" i="19"/>
  <c r="AB51" i="19"/>
  <c r="AB52" i="19"/>
  <c r="AB53" i="19"/>
  <c r="AB54" i="19"/>
  <c r="AB55" i="19"/>
  <c r="AB56" i="19"/>
  <c r="AB57" i="19"/>
  <c r="AB58" i="19"/>
  <c r="AB59" i="19"/>
  <c r="AB60" i="19"/>
  <c r="AB61" i="19"/>
  <c r="AB62" i="19"/>
  <c r="AB63" i="19"/>
  <c r="AB64" i="19"/>
  <c r="AB65" i="19"/>
  <c r="AB66" i="19"/>
  <c r="AB67" i="19"/>
  <c r="AB68" i="19"/>
  <c r="AB69" i="19"/>
  <c r="AB70" i="19"/>
  <c r="AB71" i="19"/>
  <c r="AB72" i="19"/>
  <c r="AB73" i="19"/>
  <c r="AB74" i="19"/>
  <c r="AB75" i="19"/>
  <c r="AB76" i="19"/>
  <c r="AB77" i="19"/>
  <c r="AB78" i="19"/>
  <c r="AB79" i="19"/>
  <c r="AB80" i="19"/>
  <c r="AB81" i="19"/>
  <c r="AB82" i="19"/>
  <c r="AB83" i="19"/>
  <c r="AB84" i="19"/>
  <c r="AB85" i="19"/>
  <c r="AB86" i="19"/>
  <c r="AB87" i="19"/>
  <c r="AB88" i="19"/>
  <c r="AB89" i="19"/>
  <c r="AB90" i="19"/>
  <c r="AB91" i="19"/>
  <c r="AB92" i="19"/>
  <c r="AB93" i="19"/>
  <c r="AB94" i="19"/>
  <c r="AB95" i="19"/>
  <c r="AB96" i="19"/>
  <c r="AB97" i="19"/>
  <c r="AB98" i="19"/>
  <c r="AB99" i="19"/>
  <c r="AB100" i="19"/>
  <c r="AB101" i="19"/>
  <c r="AB102" i="19"/>
  <c r="AB103" i="19"/>
  <c r="AB104" i="19"/>
  <c r="AB105" i="19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AB121" i="19"/>
  <c r="AB122" i="19"/>
  <c r="AB123" i="19"/>
  <c r="AB124" i="19"/>
  <c r="AB125" i="19"/>
  <c r="AB126" i="19"/>
  <c r="AB127" i="19"/>
  <c r="AB128" i="19"/>
  <c r="AB129" i="19"/>
  <c r="AB130" i="19"/>
  <c r="AB131" i="19"/>
  <c r="AB132" i="19"/>
  <c r="AB133" i="19"/>
  <c r="AB134" i="19"/>
  <c r="AB135" i="19"/>
  <c r="AB136" i="19"/>
  <c r="AB137" i="19"/>
  <c r="AB138" i="19"/>
  <c r="AB139" i="19"/>
  <c r="AB140" i="19"/>
  <c r="AB141" i="19"/>
  <c r="AB142" i="19"/>
  <c r="AB143" i="19"/>
  <c r="AB144" i="19"/>
  <c r="AB145" i="19"/>
  <c r="AB146" i="19"/>
  <c r="AB147" i="19"/>
  <c r="AB148" i="19"/>
  <c r="AB149" i="19"/>
  <c r="AB150" i="19"/>
  <c r="AB151" i="19"/>
  <c r="AB152" i="19"/>
  <c r="AB153" i="19"/>
  <c r="AB154" i="19"/>
  <c r="AB155" i="19"/>
  <c r="AB156" i="19"/>
  <c r="AB157" i="19"/>
  <c r="AB158" i="19"/>
  <c r="AB159" i="19"/>
  <c r="AB160" i="19"/>
  <c r="AB161" i="19"/>
  <c r="AB162" i="19"/>
  <c r="AB163" i="19"/>
  <c r="AB164" i="19"/>
  <c r="AB165" i="19"/>
  <c r="AB166" i="19"/>
  <c r="AB167" i="19"/>
  <c r="AB168" i="19"/>
  <c r="AB169" i="19"/>
  <c r="AB170" i="19"/>
  <c r="AB171" i="19"/>
  <c r="AB172" i="19"/>
  <c r="AB173" i="19"/>
  <c r="AB174" i="19"/>
  <c r="AB175" i="19"/>
  <c r="AB176" i="19"/>
  <c r="AB177" i="19"/>
  <c r="AB178" i="19"/>
  <c r="AB179" i="19"/>
  <c r="AB180" i="19"/>
  <c r="AB181" i="19"/>
  <c r="AB182" i="19"/>
  <c r="AB183" i="19"/>
  <c r="AB184" i="19"/>
  <c r="AB185" i="19"/>
  <c r="AB186" i="19"/>
  <c r="AB187" i="19"/>
  <c r="AB188" i="19"/>
  <c r="AB189" i="19"/>
  <c r="AB190" i="19"/>
  <c r="AB191" i="19"/>
  <c r="AB192" i="19"/>
  <c r="AB193" i="19"/>
  <c r="AB194" i="19"/>
  <c r="AB195" i="19"/>
  <c r="AB196" i="19"/>
  <c r="AB197" i="19"/>
  <c r="AE7" i="19"/>
  <c r="AE8" i="19"/>
  <c r="AE9" i="19"/>
  <c r="AE10" i="19"/>
  <c r="AE11" i="19"/>
  <c r="AE12" i="19"/>
  <c r="AE13" i="19"/>
  <c r="AE14" i="19"/>
  <c r="AE15" i="19"/>
  <c r="AE16" i="19"/>
  <c r="AE17" i="19"/>
  <c r="AE18" i="19"/>
  <c r="AE19" i="19"/>
  <c r="AE20" i="19"/>
  <c r="AE21" i="19"/>
  <c r="AE22" i="19"/>
  <c r="AE23" i="19"/>
  <c r="AE24" i="19"/>
  <c r="AE25" i="19"/>
  <c r="AE26" i="19"/>
  <c r="AE27" i="19"/>
  <c r="AE28" i="19"/>
  <c r="AE29" i="19"/>
  <c r="AE30" i="19"/>
  <c r="AE31" i="19"/>
  <c r="AE32" i="19"/>
  <c r="AE33" i="19"/>
  <c r="AE34" i="19"/>
  <c r="AE35" i="19"/>
  <c r="AE6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26" i="19"/>
  <c r="V33" i="19"/>
  <c r="V32" i="19"/>
  <c r="V31" i="19"/>
  <c r="V30" i="19"/>
  <c r="V29" i="19"/>
  <c r="V19" i="19"/>
  <c r="V28" i="19"/>
  <c r="V11" i="19"/>
  <c r="V27" i="19"/>
  <c r="V13" i="19"/>
  <c r="V25" i="19"/>
  <c r="V24" i="19"/>
  <c r="V10" i="19"/>
  <c r="V23" i="19"/>
  <c r="V22" i="19"/>
  <c r="V21" i="19"/>
  <c r="V20" i="19"/>
  <c r="V18" i="19"/>
  <c r="V17" i="19"/>
  <c r="V16" i="19"/>
  <c r="V15" i="19"/>
  <c r="V14" i="19"/>
  <c r="V12" i="19"/>
  <c r="V9" i="19"/>
  <c r="V8" i="19"/>
  <c r="V7" i="19"/>
  <c r="V6" i="19"/>
  <c r="W6" i="15"/>
  <c r="Z6" i="15"/>
  <c r="W7" i="15"/>
  <c r="Z7" i="15"/>
  <c r="W8" i="15"/>
  <c r="Z8" i="15"/>
  <c r="W9" i="15"/>
  <c r="Z9" i="15"/>
  <c r="W10" i="15"/>
  <c r="Z10" i="15"/>
  <c r="W11" i="15"/>
  <c r="Z11" i="15"/>
  <c r="W12" i="15"/>
  <c r="Z12" i="15"/>
  <c r="W13" i="15"/>
  <c r="Z13" i="15"/>
  <c r="W14" i="15"/>
  <c r="Z14" i="15"/>
  <c r="W15" i="15"/>
  <c r="Z15" i="15"/>
  <c r="Z16" i="15"/>
  <c r="W17" i="15"/>
  <c r="Z17" i="15"/>
  <c r="Z18" i="15"/>
  <c r="W19" i="15"/>
  <c r="Z19" i="15"/>
  <c r="W20" i="15"/>
  <c r="Z20" i="15"/>
  <c r="W21" i="15"/>
  <c r="Z21" i="15"/>
  <c r="Z22" i="15"/>
  <c r="W23" i="15"/>
  <c r="Z23" i="15"/>
  <c r="W24" i="15"/>
  <c r="Z24" i="15"/>
  <c r="W25" i="15"/>
  <c r="Z25" i="15"/>
  <c r="W26" i="15"/>
  <c r="Z26" i="15"/>
  <c r="Z27" i="15"/>
  <c r="W28" i="15"/>
  <c r="Z28" i="15"/>
  <c r="W29" i="15"/>
  <c r="Z29" i="15"/>
  <c r="W30" i="15"/>
  <c r="Z30" i="15"/>
  <c r="W31" i="15"/>
  <c r="Z31" i="15"/>
  <c r="W32" i="15"/>
  <c r="Z32" i="15"/>
  <c r="W33" i="15"/>
  <c r="Z33" i="15"/>
  <c r="W34" i="15"/>
  <c r="Z34" i="15"/>
  <c r="W35" i="15"/>
  <c r="Z35" i="15"/>
  <c r="W36" i="15"/>
  <c r="Z36" i="15"/>
  <c r="W37" i="15"/>
  <c r="Z37" i="15"/>
  <c r="W38" i="15"/>
  <c r="Z38" i="15"/>
  <c r="W39" i="15"/>
  <c r="Z39" i="15"/>
  <c r="W40" i="15"/>
  <c r="Z40" i="15"/>
  <c r="W41" i="15"/>
  <c r="Z41" i="15"/>
  <c r="Z42" i="15"/>
  <c r="W43" i="15"/>
  <c r="Z43" i="15"/>
  <c r="W44" i="15"/>
  <c r="Z44" i="15"/>
  <c r="W45" i="15"/>
  <c r="Z45" i="15"/>
  <c r="Z46" i="15"/>
  <c r="W47" i="15"/>
  <c r="Z47" i="15"/>
  <c r="W48" i="15"/>
  <c r="Z48" i="15"/>
  <c r="W49" i="15"/>
  <c r="Z49" i="15"/>
  <c r="W50" i="15"/>
  <c r="Z50" i="15"/>
  <c r="W51" i="15"/>
  <c r="Z51" i="15"/>
  <c r="W52" i="15"/>
  <c r="Z52" i="15"/>
  <c r="Z53" i="15"/>
  <c r="W54" i="15"/>
  <c r="Z54" i="15"/>
  <c r="W55" i="15"/>
  <c r="Z55" i="15"/>
  <c r="W56" i="15"/>
  <c r="Z56" i="15"/>
  <c r="W57" i="15"/>
  <c r="Z57" i="15"/>
  <c r="W58" i="15"/>
  <c r="Z58" i="15"/>
  <c r="W59" i="15"/>
  <c r="Z59" i="15"/>
  <c r="W60" i="15"/>
  <c r="Z60" i="15"/>
  <c r="W61" i="15"/>
  <c r="Z61" i="15"/>
  <c r="W62" i="15"/>
  <c r="Z62" i="15"/>
  <c r="W63" i="15"/>
  <c r="Z63" i="15"/>
  <c r="W64" i="15"/>
  <c r="Z64" i="15"/>
  <c r="W65" i="15"/>
  <c r="Z65" i="15"/>
  <c r="W66" i="15"/>
  <c r="Z66" i="15"/>
  <c r="W67" i="15"/>
  <c r="Z67" i="15"/>
  <c r="W68" i="15"/>
  <c r="Z68" i="15"/>
  <c r="W69" i="15"/>
  <c r="Z69" i="15"/>
  <c r="W70" i="15"/>
  <c r="Z70" i="15"/>
  <c r="W71" i="15"/>
  <c r="Z71" i="15"/>
  <c r="W72" i="15"/>
  <c r="Z72" i="15"/>
  <c r="W73" i="15"/>
  <c r="Z73" i="15"/>
  <c r="W74" i="15"/>
  <c r="Z74" i="15"/>
  <c r="W75" i="15"/>
  <c r="Z75" i="15"/>
  <c r="W76" i="15"/>
  <c r="Z76" i="15"/>
  <c r="W77" i="15"/>
  <c r="Z77" i="15"/>
  <c r="W78" i="15"/>
  <c r="Z78" i="15"/>
  <c r="W79" i="15"/>
  <c r="Z79" i="15"/>
  <c r="W80" i="15"/>
  <c r="Z80" i="15"/>
  <c r="W81" i="15"/>
  <c r="Z81" i="15"/>
  <c r="W82" i="15"/>
  <c r="Z82" i="15"/>
  <c r="W83" i="15"/>
  <c r="Z83" i="15"/>
  <c r="W84" i="15"/>
  <c r="Z84" i="15"/>
  <c r="W85" i="15"/>
  <c r="Z85" i="15"/>
  <c r="W86" i="15"/>
  <c r="Z86" i="15"/>
  <c r="W87" i="15"/>
  <c r="Z87" i="15"/>
  <c r="Z88" i="15"/>
  <c r="W89" i="15"/>
  <c r="Z89" i="15"/>
  <c r="Z90" i="15"/>
  <c r="W91" i="15"/>
  <c r="Z91" i="15"/>
  <c r="W92" i="15"/>
  <c r="Z92" i="15"/>
  <c r="Z93" i="15"/>
  <c r="W94" i="15"/>
  <c r="Z94" i="15"/>
  <c r="W95" i="15"/>
  <c r="Z95" i="15"/>
  <c r="W96" i="15"/>
  <c r="Z96" i="15"/>
  <c r="W97" i="15"/>
  <c r="Z97" i="15"/>
  <c r="W98" i="15"/>
  <c r="Z98" i="15"/>
  <c r="Z99" i="15"/>
  <c r="W100" i="15"/>
  <c r="Z100" i="15"/>
  <c r="W101" i="15"/>
  <c r="Z101" i="15"/>
  <c r="W102" i="15"/>
  <c r="Z102" i="15"/>
  <c r="W103" i="15"/>
  <c r="Z103" i="15"/>
  <c r="W104" i="15"/>
  <c r="Z104" i="15"/>
  <c r="W105" i="15"/>
  <c r="Z105" i="15"/>
  <c r="W106" i="15"/>
  <c r="Z106" i="15"/>
  <c r="W107" i="15"/>
  <c r="Z107" i="15"/>
  <c r="W108" i="15"/>
  <c r="Z108" i="15"/>
  <c r="W109" i="15"/>
  <c r="Z109" i="15"/>
  <c r="W110" i="15"/>
  <c r="Z110" i="15"/>
  <c r="W111" i="15"/>
  <c r="Z111" i="15"/>
  <c r="W112" i="15"/>
  <c r="Z112" i="15"/>
  <c r="W113" i="15"/>
  <c r="Z113" i="15"/>
  <c r="W114" i="15"/>
  <c r="Z114" i="15"/>
  <c r="W115" i="15"/>
  <c r="Z115" i="15"/>
  <c r="W116" i="15"/>
  <c r="Z116" i="15"/>
  <c r="W117" i="15"/>
  <c r="Z117" i="15"/>
  <c r="W118" i="15"/>
  <c r="Z118" i="15"/>
  <c r="W119" i="15"/>
  <c r="Z119" i="15"/>
  <c r="W120" i="15"/>
  <c r="Z120" i="15"/>
  <c r="W121" i="15"/>
  <c r="Z121" i="15"/>
  <c r="W122" i="15"/>
  <c r="Z122" i="15"/>
  <c r="Z123" i="15"/>
  <c r="W124" i="15"/>
  <c r="Z124" i="15"/>
  <c r="W125" i="15"/>
  <c r="Z125" i="15"/>
  <c r="W126" i="15"/>
  <c r="Z126" i="15"/>
  <c r="Z127" i="15"/>
  <c r="W128" i="15"/>
  <c r="Z128" i="15"/>
  <c r="W129" i="15"/>
  <c r="Z129" i="15"/>
  <c r="W130" i="15"/>
  <c r="Z130" i="15"/>
  <c r="W131" i="15"/>
  <c r="Z131" i="15"/>
  <c r="W132" i="15"/>
  <c r="Z132" i="15"/>
  <c r="W133" i="15"/>
  <c r="Z133" i="15"/>
  <c r="W134" i="15"/>
  <c r="Z134" i="15"/>
  <c r="W135" i="15"/>
  <c r="Z135" i="15"/>
  <c r="W136" i="15"/>
  <c r="Z136" i="15"/>
  <c r="Z137" i="15"/>
  <c r="W138" i="15"/>
  <c r="Z138" i="15"/>
  <c r="W139" i="15"/>
  <c r="Z139" i="15"/>
  <c r="W140" i="15"/>
  <c r="Z140" i="15"/>
  <c r="W141" i="15"/>
  <c r="Z141" i="15"/>
  <c r="W142" i="15"/>
  <c r="Z142" i="15"/>
  <c r="W143" i="15"/>
  <c r="Z143" i="15"/>
  <c r="W144" i="15"/>
  <c r="Z144" i="15"/>
  <c r="W145" i="15"/>
  <c r="Z145" i="15"/>
  <c r="W146" i="15"/>
  <c r="Z146" i="15"/>
  <c r="W147" i="15"/>
  <c r="Z147" i="15"/>
  <c r="W148" i="15"/>
  <c r="Z148" i="15"/>
  <c r="W149" i="15"/>
  <c r="Z149" i="15"/>
  <c r="W150" i="15"/>
  <c r="Z150" i="15"/>
  <c r="Z151" i="15"/>
  <c r="W152" i="15"/>
  <c r="Z152" i="15"/>
  <c r="W153" i="15"/>
  <c r="Z153" i="15"/>
  <c r="W154" i="15"/>
  <c r="Z154" i="15"/>
  <c r="Z155" i="15"/>
  <c r="W156" i="15"/>
  <c r="Z156" i="15"/>
  <c r="W157" i="15"/>
  <c r="Z157" i="15"/>
  <c r="W158" i="15"/>
  <c r="Z158" i="15"/>
  <c r="W159" i="15"/>
  <c r="Z159" i="15"/>
  <c r="W160" i="15"/>
  <c r="Z160" i="15"/>
  <c r="Z161" i="15"/>
  <c r="W162" i="15"/>
  <c r="Z162" i="15"/>
  <c r="W163" i="15"/>
  <c r="Z163" i="15"/>
  <c r="W164" i="15"/>
  <c r="Z164" i="15"/>
  <c r="W165" i="15"/>
  <c r="Z165" i="15"/>
  <c r="W166" i="15"/>
  <c r="Z166" i="15"/>
  <c r="W167" i="15"/>
  <c r="Z167" i="15"/>
  <c r="W168" i="15"/>
  <c r="Z168" i="15"/>
  <c r="W169" i="15"/>
  <c r="Z169" i="15"/>
  <c r="W170" i="15"/>
  <c r="Z170" i="15"/>
  <c r="W171" i="15"/>
  <c r="Z171" i="15"/>
  <c r="W172" i="15"/>
  <c r="Z172" i="15"/>
  <c r="Z173" i="15"/>
  <c r="Z174" i="15"/>
  <c r="W175" i="15"/>
  <c r="Z175" i="15"/>
  <c r="W176" i="15"/>
  <c r="Z176" i="15"/>
  <c r="Z177" i="15"/>
  <c r="W178" i="15"/>
  <c r="Z178" i="15"/>
  <c r="W179" i="15"/>
  <c r="Z179" i="15"/>
  <c r="W180" i="15"/>
  <c r="Z180" i="15"/>
  <c r="Z181" i="15"/>
  <c r="W182" i="15"/>
  <c r="Z182" i="15"/>
  <c r="W183" i="15"/>
  <c r="Z183" i="15"/>
  <c r="W184" i="15"/>
  <c r="Z184" i="15"/>
  <c r="W185" i="15"/>
  <c r="Z185" i="15"/>
  <c r="Z186" i="15"/>
  <c r="W187" i="15"/>
  <c r="Z187" i="15"/>
  <c r="W188" i="15"/>
  <c r="Z188" i="15"/>
  <c r="W189" i="15"/>
  <c r="Z189" i="15"/>
  <c r="W190" i="15"/>
  <c r="Z190" i="15"/>
  <c r="W191" i="15"/>
  <c r="Z191" i="15"/>
  <c r="W192" i="15"/>
  <c r="Z192" i="15"/>
  <c r="W193" i="15"/>
  <c r="Z193" i="15"/>
  <c r="W194" i="15"/>
  <c r="Z194" i="15"/>
  <c r="W195" i="15"/>
  <c r="Z195" i="15"/>
  <c r="W196" i="15"/>
  <c r="Z196" i="15"/>
  <c r="W197" i="15"/>
  <c r="Z197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58" i="15"/>
  <c r="AA59" i="15"/>
  <c r="AA60" i="15"/>
  <c r="AA61" i="15"/>
  <c r="AA62" i="15"/>
  <c r="AA63" i="15"/>
  <c r="AA64" i="15"/>
  <c r="AA65" i="15"/>
  <c r="AA66" i="15"/>
  <c r="AA67" i="15"/>
  <c r="AA68" i="15"/>
  <c r="AA69" i="15"/>
  <c r="AA70" i="15"/>
  <c r="AA71" i="15"/>
  <c r="AA72" i="15"/>
  <c r="AA73" i="15"/>
  <c r="AA74" i="15"/>
  <c r="AA75" i="15"/>
  <c r="AA76" i="15"/>
  <c r="AA77" i="15"/>
  <c r="AA78" i="15"/>
  <c r="AA79" i="15"/>
  <c r="AA80" i="15"/>
  <c r="AA81" i="15"/>
  <c r="AA82" i="15"/>
  <c r="AA83" i="15"/>
  <c r="AA84" i="15"/>
  <c r="AA85" i="15"/>
  <c r="AA86" i="15"/>
  <c r="AA87" i="15"/>
  <c r="AA88" i="15"/>
  <c r="AA89" i="15"/>
  <c r="AA90" i="15"/>
  <c r="AA91" i="15"/>
  <c r="AA92" i="15"/>
  <c r="AA93" i="15"/>
  <c r="AA94" i="15"/>
  <c r="AA95" i="15"/>
  <c r="AA96" i="15"/>
  <c r="AA97" i="15"/>
  <c r="AA98" i="15"/>
  <c r="AA99" i="15"/>
  <c r="AA100" i="15"/>
  <c r="AA101" i="15"/>
  <c r="AA102" i="15"/>
  <c r="AA103" i="15"/>
  <c r="AA104" i="15"/>
  <c r="AA105" i="15"/>
  <c r="AA106" i="15"/>
  <c r="AA107" i="15"/>
  <c r="AA108" i="15"/>
  <c r="AA109" i="15"/>
  <c r="AA110" i="15"/>
  <c r="AA111" i="15"/>
  <c r="AA112" i="15"/>
  <c r="AA113" i="15"/>
  <c r="AA114" i="15"/>
  <c r="AA115" i="15"/>
  <c r="AA116" i="15"/>
  <c r="AA117" i="15"/>
  <c r="AA118" i="15"/>
  <c r="AA119" i="15"/>
  <c r="AA120" i="15"/>
  <c r="AA121" i="15"/>
  <c r="AA122" i="15"/>
  <c r="AA123" i="15"/>
  <c r="AA124" i="15"/>
  <c r="AA125" i="15"/>
  <c r="AA126" i="15"/>
  <c r="AA127" i="15"/>
  <c r="AA128" i="15"/>
  <c r="AA129" i="15"/>
  <c r="AA130" i="15"/>
  <c r="AA131" i="15"/>
  <c r="AA132" i="15"/>
  <c r="AA133" i="15"/>
  <c r="AA134" i="15"/>
  <c r="AA135" i="15"/>
  <c r="AA136" i="15"/>
  <c r="AA137" i="15"/>
  <c r="AA138" i="15"/>
  <c r="AA139" i="15"/>
  <c r="AA140" i="15"/>
  <c r="AA141" i="15"/>
  <c r="AA142" i="15"/>
  <c r="AA143" i="15"/>
  <c r="AA144" i="15"/>
  <c r="AA145" i="15"/>
  <c r="AA146" i="15"/>
  <c r="AA147" i="15"/>
  <c r="AA148" i="15"/>
  <c r="AA149" i="15"/>
  <c r="AA150" i="15"/>
  <c r="AA151" i="15"/>
  <c r="AA152" i="15"/>
  <c r="AA153" i="15"/>
  <c r="AA154" i="15"/>
  <c r="AA155" i="15"/>
  <c r="AA156" i="15"/>
  <c r="AA157" i="15"/>
  <c r="AA158" i="15"/>
  <c r="AA159" i="15"/>
  <c r="AA160" i="15"/>
  <c r="AA161" i="15"/>
  <c r="AA162" i="15"/>
  <c r="AA163" i="15"/>
  <c r="AA164" i="15"/>
  <c r="AA165" i="15"/>
  <c r="AA166" i="15"/>
  <c r="AA167" i="15"/>
  <c r="AA168" i="15"/>
  <c r="AA169" i="15"/>
  <c r="AA170" i="15"/>
  <c r="AA171" i="15"/>
  <c r="AA172" i="15"/>
  <c r="AA173" i="15"/>
  <c r="AA174" i="15"/>
  <c r="AA175" i="15"/>
  <c r="AA176" i="15"/>
  <c r="AA177" i="15"/>
  <c r="AA178" i="15"/>
  <c r="AA179" i="15"/>
  <c r="AA180" i="15"/>
  <c r="AA181" i="15"/>
  <c r="AA182" i="15"/>
  <c r="AA183" i="15"/>
  <c r="AA184" i="15"/>
  <c r="AA185" i="15"/>
  <c r="AA186" i="15"/>
  <c r="AA187" i="15"/>
  <c r="AA188" i="15"/>
  <c r="AA189" i="15"/>
  <c r="AA190" i="15"/>
  <c r="AA191" i="15"/>
  <c r="AA192" i="15"/>
  <c r="AA193" i="15"/>
  <c r="AA194" i="15"/>
  <c r="AA195" i="15"/>
  <c r="AA196" i="15"/>
  <c r="AA197" i="15"/>
  <c r="AA2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7" i="15"/>
  <c r="V148" i="15"/>
  <c r="V149" i="15"/>
  <c r="V150" i="15"/>
  <c r="V151" i="15"/>
  <c r="V152" i="15"/>
  <c r="V153" i="15"/>
  <c r="V154" i="15"/>
  <c r="V155" i="15"/>
  <c r="V156" i="15"/>
  <c r="V157" i="15"/>
  <c r="V158" i="15"/>
  <c r="V159" i="15"/>
  <c r="V160" i="15"/>
  <c r="V161" i="15"/>
  <c r="V162" i="15"/>
  <c r="V163" i="15"/>
  <c r="V164" i="15"/>
  <c r="V165" i="15"/>
  <c r="V166" i="15"/>
  <c r="V167" i="15"/>
  <c r="V168" i="15"/>
  <c r="V169" i="15"/>
  <c r="V170" i="15"/>
  <c r="V171" i="15"/>
  <c r="V172" i="15"/>
  <c r="V173" i="15"/>
  <c r="V174" i="15"/>
  <c r="V175" i="15"/>
  <c r="V176" i="15"/>
  <c r="V177" i="15"/>
  <c r="V178" i="15"/>
  <c r="V179" i="15"/>
  <c r="V180" i="15"/>
  <c r="V181" i="15"/>
  <c r="V182" i="15"/>
  <c r="V183" i="15"/>
  <c r="V184" i="15"/>
  <c r="V185" i="15"/>
  <c r="V186" i="15"/>
  <c r="V187" i="15"/>
  <c r="V188" i="15"/>
  <c r="V189" i="15"/>
  <c r="V190" i="15"/>
  <c r="V191" i="15"/>
  <c r="V192" i="15"/>
  <c r="V193" i="15"/>
  <c r="V194" i="15"/>
  <c r="V195" i="15"/>
  <c r="V196" i="15"/>
  <c r="V197" i="15"/>
  <c r="V6" i="15"/>
  <c r="W16" i="15"/>
  <c r="W18" i="15"/>
  <c r="W22" i="15"/>
  <c r="W27" i="15"/>
  <c r="W42" i="15"/>
  <c r="W46" i="15"/>
  <c r="W53" i="15"/>
  <c r="W88" i="15"/>
  <c r="W90" i="15"/>
  <c r="W93" i="15"/>
  <c r="W99" i="15"/>
  <c r="W123" i="15"/>
  <c r="W127" i="15"/>
  <c r="W137" i="15"/>
  <c r="W151" i="15"/>
  <c r="W155" i="15"/>
  <c r="W161" i="15"/>
  <c r="W173" i="15"/>
  <c r="W174" i="15"/>
  <c r="W177" i="15"/>
  <c r="W181" i="15"/>
  <c r="W186" i="15"/>
  <c r="AB8" i="14"/>
  <c r="AC8" i="14"/>
  <c r="AB9" i="14"/>
  <c r="AC9" i="14"/>
  <c r="AB10" i="14"/>
  <c r="AC10" i="14"/>
  <c r="AB11" i="14"/>
  <c r="AC11" i="14"/>
  <c r="AB12" i="14"/>
  <c r="AC12" i="14"/>
  <c r="AB13" i="14"/>
  <c r="AC13" i="14"/>
  <c r="AB14" i="14"/>
  <c r="AC14" i="14"/>
  <c r="AB15" i="14"/>
  <c r="AC15" i="14"/>
  <c r="AB16" i="14"/>
  <c r="AC16" i="14"/>
  <c r="AB17" i="14"/>
  <c r="AC17" i="14"/>
  <c r="AB18" i="14"/>
  <c r="AC18" i="14"/>
  <c r="AB19" i="14"/>
  <c r="AC19" i="14"/>
  <c r="AB20" i="14"/>
  <c r="AC20" i="14"/>
  <c r="AB21" i="14"/>
  <c r="AC21" i="14"/>
  <c r="AB22" i="14"/>
  <c r="AC22" i="14"/>
  <c r="AB23" i="14"/>
  <c r="AC23" i="14"/>
  <c r="AB24" i="14"/>
  <c r="AC24" i="14"/>
  <c r="AB25" i="14"/>
  <c r="AC25" i="14"/>
  <c r="AB26" i="14"/>
  <c r="AC26" i="14"/>
  <c r="AB27" i="14"/>
  <c r="AC27" i="14"/>
  <c r="AB28" i="14"/>
  <c r="AC28" i="14"/>
  <c r="AB29" i="14"/>
  <c r="AC29" i="14"/>
  <c r="AB30" i="14"/>
  <c r="AC30" i="14"/>
  <c r="AB31" i="14"/>
  <c r="AC31" i="14"/>
  <c r="AB32" i="14"/>
  <c r="AC32" i="14"/>
  <c r="AB33" i="14"/>
  <c r="AC33" i="14"/>
  <c r="AB34" i="14"/>
  <c r="AC34" i="14"/>
  <c r="AB35" i="14"/>
  <c r="AC35" i="14"/>
  <c r="AB36" i="14"/>
  <c r="AC36" i="14"/>
  <c r="AB37" i="14"/>
  <c r="AC37" i="14"/>
  <c r="AB38" i="14"/>
  <c r="AC38" i="14"/>
  <c r="AB39" i="14"/>
  <c r="AC39" i="14"/>
  <c r="AB40" i="14"/>
  <c r="AC40" i="14"/>
  <c r="AB41" i="14"/>
  <c r="AC41" i="14"/>
  <c r="AB42" i="14"/>
  <c r="AC42" i="14"/>
  <c r="AB43" i="14"/>
  <c r="AC43" i="14"/>
  <c r="AB44" i="14"/>
  <c r="AC44" i="14"/>
  <c r="AB45" i="14"/>
  <c r="AC45" i="14"/>
  <c r="AB46" i="14"/>
  <c r="AC46" i="14"/>
  <c r="AB47" i="14"/>
  <c r="AC47" i="14"/>
  <c r="AB48" i="14"/>
  <c r="AC48" i="14"/>
  <c r="AB49" i="14"/>
  <c r="AC49" i="14"/>
  <c r="AB50" i="14"/>
  <c r="AC50" i="14"/>
  <c r="AB51" i="14"/>
  <c r="AC51" i="14"/>
  <c r="AB52" i="14"/>
  <c r="AC52" i="14"/>
  <c r="AB53" i="14"/>
  <c r="AC53" i="14"/>
  <c r="AB54" i="14"/>
  <c r="AC54" i="14"/>
  <c r="AB55" i="14"/>
  <c r="AC55" i="14"/>
  <c r="AB56" i="14"/>
  <c r="AC56" i="14"/>
  <c r="AB57" i="14"/>
  <c r="AC57" i="14"/>
  <c r="AB58" i="14"/>
  <c r="AC58" i="14"/>
  <c r="AB59" i="14"/>
  <c r="AC59" i="14"/>
  <c r="AB60" i="14"/>
  <c r="AC60" i="14"/>
  <c r="AB61" i="14"/>
  <c r="AC61" i="14"/>
  <c r="AB62" i="14"/>
  <c r="AC62" i="14"/>
  <c r="AB63" i="14"/>
  <c r="AC63" i="14"/>
  <c r="AB64" i="14"/>
  <c r="AC64" i="14"/>
  <c r="AB65" i="14"/>
  <c r="AC65" i="14"/>
  <c r="AB66" i="14"/>
  <c r="AC66" i="14"/>
  <c r="AB67" i="14"/>
  <c r="AC67" i="14"/>
  <c r="AB68" i="14"/>
  <c r="AC68" i="14"/>
  <c r="AB69" i="14"/>
  <c r="AC69" i="14"/>
  <c r="AB70" i="14"/>
  <c r="AC70" i="14"/>
  <c r="AB71" i="14"/>
  <c r="AC71" i="14"/>
  <c r="AB72" i="14"/>
  <c r="AC72" i="14"/>
  <c r="AB73" i="14"/>
  <c r="AC73" i="14"/>
  <c r="AB74" i="14"/>
  <c r="AC74" i="14"/>
  <c r="AB75" i="14"/>
  <c r="AC75" i="14"/>
  <c r="AB76" i="14"/>
  <c r="AC76" i="14"/>
  <c r="AB77" i="14"/>
  <c r="AC77" i="14"/>
  <c r="AB78" i="14"/>
  <c r="AC78" i="14"/>
  <c r="AB79" i="14"/>
  <c r="AC79" i="14"/>
  <c r="AB80" i="14"/>
  <c r="AC80" i="14"/>
  <c r="AB81" i="14"/>
  <c r="AC81" i="14"/>
  <c r="AB82" i="14"/>
  <c r="AC82" i="14"/>
  <c r="AB83" i="14"/>
  <c r="AC83" i="14"/>
  <c r="AB84" i="14"/>
  <c r="AC84" i="14"/>
  <c r="AB85" i="14"/>
  <c r="AC85" i="14"/>
  <c r="AB86" i="14"/>
  <c r="AC86" i="14"/>
  <c r="AB87" i="14"/>
  <c r="AC87" i="14"/>
  <c r="AB88" i="14"/>
  <c r="AC88" i="14"/>
  <c r="AB89" i="14"/>
  <c r="AC89" i="14"/>
  <c r="AB90" i="14"/>
  <c r="AC90" i="14"/>
  <c r="AB91" i="14"/>
  <c r="AC91" i="14"/>
  <c r="AB92" i="14"/>
  <c r="AC92" i="14"/>
  <c r="AB93" i="14"/>
  <c r="AC93" i="14"/>
  <c r="AB94" i="14"/>
  <c r="AC94" i="14"/>
  <c r="AB95" i="14"/>
  <c r="AC95" i="14"/>
  <c r="AB96" i="14"/>
  <c r="AC96" i="14"/>
  <c r="AB97" i="14"/>
  <c r="AC97" i="14"/>
  <c r="AB98" i="14"/>
  <c r="AC98" i="14"/>
  <c r="AB99" i="14"/>
  <c r="AC99" i="14"/>
  <c r="AB100" i="14"/>
  <c r="AC100" i="14"/>
  <c r="AB101" i="14"/>
  <c r="AC101" i="14"/>
  <c r="AB102" i="14"/>
  <c r="AC102" i="14"/>
  <c r="AB103" i="14"/>
  <c r="AC103" i="14"/>
  <c r="AB104" i="14"/>
  <c r="AC104" i="14"/>
  <c r="AB105" i="14"/>
  <c r="AC105" i="14"/>
  <c r="AB106" i="14"/>
  <c r="AC106" i="14"/>
  <c r="AB107" i="14"/>
  <c r="AC107" i="14"/>
  <c r="AB108" i="14"/>
  <c r="AC108" i="14"/>
  <c r="AB109" i="14"/>
  <c r="AC109" i="14"/>
  <c r="AB110" i="14"/>
  <c r="AC110" i="14"/>
  <c r="AB111" i="14"/>
  <c r="AC111" i="14"/>
  <c r="AB112" i="14"/>
  <c r="AC112" i="14"/>
  <c r="AB113" i="14"/>
  <c r="AC113" i="14"/>
  <c r="AB114" i="14"/>
  <c r="AC114" i="14"/>
  <c r="AB115" i="14"/>
  <c r="AC115" i="14"/>
  <c r="AB116" i="14"/>
  <c r="AC116" i="14"/>
  <c r="AB117" i="14"/>
  <c r="AC117" i="14"/>
  <c r="AB118" i="14"/>
  <c r="AC118" i="14"/>
  <c r="AB119" i="14"/>
  <c r="AC119" i="14"/>
  <c r="AB120" i="14"/>
  <c r="AC120" i="14"/>
  <c r="AB121" i="14"/>
  <c r="AC121" i="14"/>
  <c r="AB122" i="14"/>
  <c r="AC122" i="14"/>
  <c r="AB123" i="14"/>
  <c r="AC123" i="14"/>
  <c r="AB124" i="14"/>
  <c r="AC124" i="14"/>
  <c r="AB125" i="14"/>
  <c r="AC125" i="14"/>
  <c r="AB126" i="14"/>
  <c r="AC126" i="14"/>
  <c r="AB127" i="14"/>
  <c r="AC127" i="14"/>
  <c r="AB128" i="14"/>
  <c r="AC128" i="14"/>
  <c r="AB129" i="14"/>
  <c r="AC129" i="14"/>
  <c r="AB130" i="14"/>
  <c r="AC130" i="14"/>
  <c r="AB131" i="14"/>
  <c r="AC131" i="14"/>
  <c r="AB132" i="14"/>
  <c r="AC132" i="14"/>
  <c r="AB133" i="14"/>
  <c r="AC133" i="14"/>
  <c r="AB134" i="14"/>
  <c r="AC134" i="14"/>
  <c r="AB135" i="14"/>
  <c r="AC135" i="14"/>
  <c r="AB136" i="14"/>
  <c r="AC136" i="14"/>
  <c r="AB137" i="14"/>
  <c r="AC137" i="14"/>
  <c r="AB138" i="14"/>
  <c r="AC138" i="14"/>
  <c r="AB139" i="14"/>
  <c r="AC139" i="14"/>
  <c r="AB140" i="14"/>
  <c r="AC140" i="14"/>
  <c r="AB141" i="14"/>
  <c r="AC141" i="14"/>
  <c r="AB142" i="14"/>
  <c r="AC142" i="14"/>
  <c r="AB143" i="14"/>
  <c r="AC143" i="14"/>
  <c r="AB144" i="14"/>
  <c r="AC144" i="14"/>
  <c r="AB145" i="14"/>
  <c r="AC145" i="14"/>
  <c r="AB146" i="14"/>
  <c r="AC146" i="14"/>
  <c r="AB147" i="14"/>
  <c r="AC147" i="14"/>
  <c r="AB148" i="14"/>
  <c r="AC148" i="14"/>
  <c r="AB149" i="14"/>
  <c r="AC149" i="14"/>
  <c r="AB150" i="14"/>
  <c r="AC150" i="14"/>
  <c r="AB151" i="14"/>
  <c r="AC151" i="14"/>
  <c r="AB152" i="14"/>
  <c r="AC152" i="14"/>
  <c r="AB153" i="14"/>
  <c r="AC153" i="14"/>
  <c r="AB154" i="14"/>
  <c r="AC154" i="14"/>
  <c r="AB155" i="14"/>
  <c r="AC155" i="14"/>
  <c r="AB156" i="14"/>
  <c r="AC156" i="14"/>
  <c r="AB157" i="14"/>
  <c r="AC157" i="14"/>
  <c r="AB158" i="14"/>
  <c r="AC158" i="14"/>
  <c r="AB159" i="14"/>
  <c r="AC159" i="14"/>
  <c r="AB160" i="14"/>
  <c r="AC160" i="14"/>
  <c r="AB161" i="14"/>
  <c r="AC161" i="14"/>
  <c r="AB162" i="14"/>
  <c r="AC162" i="14"/>
  <c r="AB163" i="14"/>
  <c r="AC163" i="14"/>
  <c r="AB164" i="14"/>
  <c r="AC164" i="14"/>
  <c r="AB165" i="14"/>
  <c r="AC165" i="14"/>
  <c r="AB166" i="14"/>
  <c r="AC166" i="14"/>
  <c r="AB167" i="14"/>
  <c r="AC167" i="14"/>
  <c r="AB168" i="14"/>
  <c r="AC168" i="14"/>
  <c r="AB169" i="14"/>
  <c r="AC169" i="14"/>
  <c r="AB170" i="14"/>
  <c r="AC170" i="14"/>
  <c r="AB171" i="14"/>
  <c r="AC171" i="14"/>
  <c r="AB172" i="14"/>
  <c r="AC172" i="14"/>
  <c r="AB173" i="14"/>
  <c r="AC173" i="14"/>
  <c r="AB174" i="14"/>
  <c r="AC174" i="14"/>
  <c r="AB175" i="14"/>
  <c r="AC175" i="14"/>
  <c r="AB176" i="14"/>
  <c r="AC176" i="14"/>
  <c r="AB177" i="14"/>
  <c r="AC177" i="14"/>
  <c r="AB178" i="14"/>
  <c r="AC178" i="14"/>
  <c r="AB179" i="14"/>
  <c r="AC179" i="14"/>
  <c r="AB180" i="14"/>
  <c r="AC180" i="14"/>
  <c r="AB181" i="14"/>
  <c r="AC181" i="14"/>
  <c r="AB182" i="14"/>
  <c r="AC182" i="14"/>
  <c r="AB183" i="14"/>
  <c r="AC183" i="14"/>
  <c r="AB184" i="14"/>
  <c r="AC184" i="14"/>
  <c r="AB185" i="14"/>
  <c r="AC185" i="14"/>
  <c r="AB186" i="14"/>
  <c r="AC186" i="14"/>
  <c r="AB187" i="14"/>
  <c r="AC187" i="14"/>
  <c r="AB188" i="14"/>
  <c r="AC188" i="14"/>
  <c r="AB189" i="14"/>
  <c r="AC189" i="14"/>
  <c r="AB190" i="14"/>
  <c r="AC190" i="14"/>
  <c r="AB191" i="14"/>
  <c r="AC191" i="14"/>
  <c r="AB192" i="14"/>
  <c r="AC192" i="14"/>
  <c r="AB193" i="14"/>
  <c r="AC193" i="14"/>
  <c r="AB194" i="14"/>
  <c r="AC194" i="14"/>
  <c r="AB195" i="14"/>
  <c r="AC195" i="14"/>
  <c r="AB196" i="14"/>
  <c r="AC196" i="14"/>
  <c r="AB197" i="14"/>
  <c r="AC197" i="14"/>
  <c r="AB198" i="14"/>
  <c r="AC198" i="14"/>
  <c r="AB199" i="14"/>
  <c r="AC199" i="14"/>
  <c r="AD8" i="14"/>
  <c r="AD9" i="14"/>
  <c r="AD10" i="14"/>
  <c r="AD11" i="14"/>
  <c r="AD12" i="14"/>
  <c r="AD13" i="14"/>
  <c r="AD14" i="14"/>
  <c r="AD15" i="14"/>
  <c r="AD16" i="14"/>
  <c r="AD17" i="14"/>
  <c r="AD18" i="14"/>
  <c r="AD19" i="14"/>
  <c r="AD20" i="14"/>
  <c r="AD21" i="14"/>
  <c r="AD22" i="14"/>
  <c r="AD23" i="14"/>
  <c r="AD24" i="14"/>
  <c r="AD25" i="14"/>
  <c r="AD26" i="14"/>
  <c r="AD27" i="14"/>
  <c r="AD28" i="14"/>
  <c r="AD29" i="14"/>
  <c r="AD30" i="14"/>
  <c r="AD31" i="14"/>
  <c r="AD32" i="14"/>
  <c r="AD33" i="14"/>
  <c r="AD34" i="14"/>
  <c r="AD35" i="14"/>
  <c r="AD36" i="14"/>
  <c r="AD37" i="14"/>
  <c r="AD38" i="14"/>
  <c r="AD39" i="14"/>
  <c r="AD40" i="14"/>
  <c r="AD41" i="14"/>
  <c r="AD42" i="14"/>
  <c r="AD43" i="14"/>
  <c r="AD44" i="14"/>
  <c r="AD45" i="14"/>
  <c r="AD46" i="14"/>
  <c r="AD47" i="14"/>
  <c r="AD48" i="14"/>
  <c r="AD49" i="14"/>
  <c r="AD50" i="14"/>
  <c r="AD51" i="14"/>
  <c r="AD52" i="14"/>
  <c r="AD53" i="14"/>
  <c r="AD54" i="14"/>
  <c r="AD55" i="14"/>
  <c r="AD56" i="14"/>
  <c r="AD57" i="14"/>
  <c r="AD58" i="14"/>
  <c r="AD59" i="14"/>
  <c r="AD60" i="14"/>
  <c r="AD61" i="14"/>
  <c r="AD62" i="14"/>
  <c r="AD63" i="14"/>
  <c r="AD64" i="14"/>
  <c r="AD65" i="14"/>
  <c r="AD66" i="14"/>
  <c r="AD67" i="14"/>
  <c r="AD68" i="14"/>
  <c r="AD69" i="14"/>
  <c r="AD70" i="14"/>
  <c r="AD71" i="14"/>
  <c r="AD72" i="14"/>
  <c r="AD73" i="14"/>
  <c r="AD74" i="14"/>
  <c r="AD75" i="14"/>
  <c r="AD76" i="14"/>
  <c r="AD77" i="14"/>
  <c r="AD78" i="14"/>
  <c r="AD79" i="14"/>
  <c r="AD80" i="14"/>
  <c r="AD81" i="14"/>
  <c r="AD82" i="14"/>
  <c r="AD83" i="14"/>
  <c r="AD84" i="14"/>
  <c r="AD85" i="14"/>
  <c r="AD86" i="14"/>
  <c r="AD87" i="14"/>
  <c r="AD88" i="14"/>
  <c r="AD89" i="14"/>
  <c r="AD90" i="14"/>
  <c r="AD91" i="14"/>
  <c r="AD92" i="14"/>
  <c r="AD93" i="14"/>
  <c r="AD94" i="14"/>
  <c r="AD95" i="14"/>
  <c r="AD96" i="14"/>
  <c r="AD97" i="14"/>
  <c r="AD98" i="14"/>
  <c r="AD99" i="14"/>
  <c r="AD100" i="14"/>
  <c r="AD101" i="14"/>
  <c r="AD102" i="14"/>
  <c r="AD103" i="14"/>
  <c r="AD104" i="14"/>
  <c r="AD105" i="14"/>
  <c r="AD106" i="14"/>
  <c r="AD107" i="14"/>
  <c r="AD108" i="14"/>
  <c r="AD109" i="14"/>
  <c r="AD110" i="14"/>
  <c r="AD111" i="14"/>
  <c r="AD112" i="14"/>
  <c r="AD113" i="14"/>
  <c r="AD114" i="14"/>
  <c r="AD115" i="14"/>
  <c r="AD116" i="14"/>
  <c r="AD117" i="14"/>
  <c r="AD118" i="14"/>
  <c r="AD119" i="14"/>
  <c r="AD120" i="14"/>
  <c r="AD121" i="14"/>
  <c r="AD122" i="14"/>
  <c r="AD123" i="14"/>
  <c r="AD124" i="14"/>
  <c r="AD125" i="14"/>
  <c r="AD126" i="14"/>
  <c r="AD127" i="14"/>
  <c r="AD128" i="14"/>
  <c r="AD129" i="14"/>
  <c r="AD130" i="14"/>
  <c r="AD131" i="14"/>
  <c r="AD132" i="14"/>
  <c r="AD133" i="14"/>
  <c r="AD134" i="14"/>
  <c r="AD135" i="14"/>
  <c r="AD136" i="14"/>
  <c r="AD137" i="14"/>
  <c r="AD138" i="14"/>
  <c r="AD139" i="14"/>
  <c r="AD140" i="14"/>
  <c r="AD141" i="14"/>
  <c r="AD142" i="14"/>
  <c r="AD143" i="14"/>
  <c r="AD144" i="14"/>
  <c r="AD145" i="14"/>
  <c r="AD146" i="14"/>
  <c r="AD147" i="14"/>
  <c r="AD148" i="14"/>
  <c r="AD149" i="14"/>
  <c r="AD150" i="14"/>
  <c r="AD151" i="14"/>
  <c r="AD152" i="14"/>
  <c r="AD153" i="14"/>
  <c r="AD154" i="14"/>
  <c r="AD155" i="14"/>
  <c r="AD156" i="14"/>
  <c r="AD157" i="14"/>
  <c r="AD158" i="14"/>
  <c r="AD159" i="14"/>
  <c r="AD160" i="14"/>
  <c r="AD161" i="14"/>
  <c r="AD162" i="14"/>
  <c r="AD163" i="14"/>
  <c r="AD164" i="14"/>
  <c r="AD165" i="14"/>
  <c r="AD166" i="14"/>
  <c r="AD167" i="14"/>
  <c r="AD168" i="14"/>
  <c r="AD169" i="14"/>
  <c r="AD170" i="14"/>
  <c r="AD171" i="14"/>
  <c r="AD172" i="14"/>
  <c r="AD173" i="14"/>
  <c r="AD174" i="14"/>
  <c r="AD175" i="14"/>
  <c r="AD176" i="14"/>
  <c r="AD177" i="14"/>
  <c r="AD178" i="14"/>
  <c r="AD179" i="14"/>
  <c r="AD180" i="14"/>
  <c r="AD181" i="14"/>
  <c r="AD182" i="14"/>
  <c r="AD183" i="14"/>
  <c r="AD184" i="14"/>
  <c r="AD185" i="14"/>
  <c r="AD186" i="14"/>
  <c r="AD187" i="14"/>
  <c r="AD188" i="14"/>
  <c r="AD189" i="14"/>
  <c r="AD190" i="14"/>
  <c r="AD191" i="14"/>
  <c r="AD192" i="14"/>
  <c r="AD193" i="14"/>
  <c r="AD194" i="14"/>
  <c r="AD195" i="14"/>
  <c r="AD196" i="14"/>
  <c r="AD197" i="14"/>
  <c r="AD198" i="14"/>
  <c r="AD199" i="14"/>
  <c r="AG55" i="14"/>
  <c r="AD6" i="14"/>
  <c r="AH8" i="14"/>
  <c r="AH9" i="14"/>
  <c r="AH10" i="14"/>
  <c r="AH11" i="14"/>
  <c r="AH12" i="14"/>
  <c r="AH13" i="14"/>
  <c r="AH14" i="14"/>
  <c r="AH15" i="14"/>
  <c r="AH16" i="14"/>
  <c r="AH17" i="14"/>
  <c r="AH18" i="14"/>
  <c r="AH19" i="14"/>
  <c r="AH20" i="14"/>
  <c r="AH21" i="14"/>
  <c r="AH22" i="14"/>
  <c r="AH23" i="14"/>
  <c r="AH24" i="14"/>
  <c r="AH25" i="14"/>
  <c r="AH26" i="14"/>
  <c r="AH27" i="14"/>
  <c r="AH28" i="14"/>
  <c r="AH29" i="14"/>
  <c r="AH30" i="14"/>
  <c r="AH31" i="14"/>
  <c r="AH32" i="14"/>
  <c r="AH33" i="14"/>
  <c r="AH34" i="14"/>
  <c r="AH35" i="14"/>
  <c r="AH36" i="14"/>
  <c r="AH37" i="14"/>
  <c r="AH38" i="14"/>
  <c r="AH39" i="14"/>
  <c r="AH40" i="14"/>
  <c r="AH41" i="14"/>
  <c r="AH42" i="14"/>
  <c r="AH43" i="14"/>
  <c r="AH44" i="14"/>
  <c r="AH45" i="14"/>
  <c r="AH46" i="14"/>
  <c r="AH47" i="14"/>
  <c r="AH48" i="14"/>
  <c r="AH49" i="14"/>
  <c r="AH50" i="14"/>
  <c r="AH51" i="14"/>
  <c r="AH52" i="14"/>
  <c r="AH53" i="14"/>
  <c r="AH54" i="14"/>
  <c r="AH55" i="14"/>
  <c r="AJ55" i="14"/>
  <c r="AG56" i="14"/>
  <c r="AH56" i="14"/>
  <c r="AJ56" i="14"/>
  <c r="AG57" i="14"/>
  <c r="AH57" i="14"/>
  <c r="AJ57" i="14"/>
  <c r="AG58" i="14"/>
  <c r="AH58" i="14"/>
  <c r="AJ58" i="14"/>
  <c r="AG59" i="14"/>
  <c r="AH59" i="14"/>
  <c r="AJ59" i="14"/>
  <c r="AG60" i="14"/>
  <c r="AH60" i="14"/>
  <c r="AJ60" i="14"/>
  <c r="AG61" i="14"/>
  <c r="AH61" i="14"/>
  <c r="AJ61" i="14"/>
  <c r="AG62" i="14"/>
  <c r="AH62" i="14"/>
  <c r="AJ62" i="14"/>
  <c r="AG63" i="14"/>
  <c r="AH63" i="14"/>
  <c r="AJ63" i="14"/>
  <c r="AG64" i="14"/>
  <c r="AH64" i="14"/>
  <c r="AJ64" i="14"/>
  <c r="AG65" i="14"/>
  <c r="AH65" i="14"/>
  <c r="AJ65" i="14"/>
  <c r="AG66" i="14"/>
  <c r="AH66" i="14"/>
  <c r="AJ66" i="14"/>
  <c r="AG67" i="14"/>
  <c r="AH67" i="14"/>
  <c r="AJ67" i="14"/>
  <c r="AG68" i="14"/>
  <c r="AH68" i="14"/>
  <c r="AJ68" i="14"/>
  <c r="AG69" i="14"/>
  <c r="AH69" i="14"/>
  <c r="AJ69" i="14"/>
  <c r="AG70" i="14"/>
  <c r="AH70" i="14"/>
  <c r="AJ70" i="14"/>
  <c r="AG71" i="14"/>
  <c r="AH71" i="14"/>
  <c r="AJ71" i="14"/>
  <c r="AG72" i="14"/>
  <c r="AH72" i="14"/>
  <c r="AJ72" i="14"/>
  <c r="AG73" i="14"/>
  <c r="AH73" i="14"/>
  <c r="AJ73" i="14"/>
  <c r="AG74" i="14"/>
  <c r="AH74" i="14"/>
  <c r="AJ74" i="14"/>
  <c r="AG75" i="14"/>
  <c r="AH75" i="14"/>
  <c r="AJ75" i="14"/>
  <c r="AG76" i="14"/>
  <c r="AH76" i="14"/>
  <c r="AJ76" i="14"/>
  <c r="AG77" i="14"/>
  <c r="AH77" i="14"/>
  <c r="AJ77" i="14"/>
  <c r="AG78" i="14"/>
  <c r="AH78" i="14"/>
  <c r="AJ78" i="14"/>
  <c r="AG79" i="14"/>
  <c r="AH79" i="14"/>
  <c r="AJ79" i="14"/>
  <c r="AG80" i="14"/>
  <c r="AH80" i="14"/>
  <c r="AJ80" i="14"/>
  <c r="AG81" i="14"/>
  <c r="AH81" i="14"/>
  <c r="AJ81" i="14"/>
  <c r="AG82" i="14"/>
  <c r="AH82" i="14"/>
  <c r="AJ82" i="14"/>
  <c r="AG83" i="14"/>
  <c r="AH83" i="14"/>
  <c r="AJ83" i="14"/>
  <c r="AG84" i="14"/>
  <c r="AH84" i="14"/>
  <c r="AJ84" i="14"/>
  <c r="AG85" i="14"/>
  <c r="AH85" i="14"/>
  <c r="AJ85" i="14"/>
  <c r="AG86" i="14"/>
  <c r="AH86" i="14"/>
  <c r="AJ86" i="14"/>
  <c r="AG87" i="14"/>
  <c r="AH87" i="14"/>
  <c r="AJ87" i="14"/>
  <c r="AG88" i="14"/>
  <c r="AH88" i="14"/>
  <c r="AJ88" i="14"/>
  <c r="AG89" i="14"/>
  <c r="AH89" i="14"/>
  <c r="AJ89" i="14"/>
  <c r="AG90" i="14"/>
  <c r="AH90" i="14"/>
  <c r="AJ90" i="14"/>
  <c r="AG91" i="14"/>
  <c r="AH91" i="14"/>
  <c r="AJ91" i="14"/>
  <c r="AG92" i="14"/>
  <c r="AH92" i="14"/>
  <c r="AJ92" i="14"/>
  <c r="AG93" i="14"/>
  <c r="AH93" i="14"/>
  <c r="AJ93" i="14"/>
  <c r="AG94" i="14"/>
  <c r="AH94" i="14"/>
  <c r="AJ94" i="14"/>
  <c r="AG95" i="14"/>
  <c r="AH95" i="14"/>
  <c r="AJ95" i="14"/>
  <c r="AG96" i="14"/>
  <c r="AH96" i="14"/>
  <c r="AJ96" i="14"/>
  <c r="AG97" i="14"/>
  <c r="AH97" i="14"/>
  <c r="AJ97" i="14"/>
  <c r="AG98" i="14"/>
  <c r="AH98" i="14"/>
  <c r="AJ98" i="14"/>
  <c r="AG99" i="14"/>
  <c r="AH99" i="14"/>
  <c r="AJ99" i="14"/>
  <c r="AG100" i="14"/>
  <c r="AH100" i="14"/>
  <c r="AJ100" i="14"/>
  <c r="AG101" i="14"/>
  <c r="AH101" i="14"/>
  <c r="AJ101" i="14"/>
  <c r="AG102" i="14"/>
  <c r="AH102" i="14"/>
  <c r="AJ102" i="14"/>
  <c r="AG103" i="14"/>
  <c r="AH103" i="14"/>
  <c r="AJ103" i="14"/>
  <c r="AG104" i="14"/>
  <c r="AH104" i="14"/>
  <c r="AJ104" i="14"/>
  <c r="AG105" i="14"/>
  <c r="AH105" i="14"/>
  <c r="AJ105" i="14"/>
  <c r="AG106" i="14"/>
  <c r="AH106" i="14"/>
  <c r="AJ106" i="14"/>
  <c r="AG107" i="14"/>
  <c r="AH107" i="14"/>
  <c r="AJ107" i="14"/>
  <c r="AG33" i="14"/>
  <c r="AJ33" i="14"/>
  <c r="AG34" i="14"/>
  <c r="AJ34" i="14"/>
  <c r="AG35" i="14"/>
  <c r="AJ35" i="14"/>
  <c r="AG36" i="14"/>
  <c r="AJ36" i="14"/>
  <c r="AG37" i="14"/>
  <c r="AJ37" i="14"/>
  <c r="AG38" i="14"/>
  <c r="AJ38" i="14"/>
  <c r="AG39" i="14"/>
  <c r="AJ39" i="14"/>
  <c r="AG40" i="14"/>
  <c r="AJ40" i="14"/>
  <c r="AG41" i="14"/>
  <c r="AJ41" i="14"/>
  <c r="AG42" i="14"/>
  <c r="AJ42" i="14"/>
  <c r="AG43" i="14"/>
  <c r="AJ43" i="14"/>
  <c r="AG44" i="14"/>
  <c r="AJ44" i="14"/>
  <c r="AG45" i="14"/>
  <c r="AJ45" i="14"/>
  <c r="AG46" i="14"/>
  <c r="AJ46" i="14"/>
  <c r="AG47" i="14"/>
  <c r="AJ47" i="14"/>
  <c r="AG48" i="14"/>
  <c r="AJ48" i="14"/>
  <c r="AG49" i="14"/>
  <c r="AJ49" i="14"/>
  <c r="AG50" i="14"/>
  <c r="AJ50" i="14"/>
  <c r="AG51" i="14"/>
  <c r="AJ51" i="14"/>
  <c r="AG52" i="14"/>
  <c r="AJ52" i="14"/>
  <c r="AG53" i="14"/>
  <c r="AJ53" i="14"/>
  <c r="AG54" i="14"/>
  <c r="AJ54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1" i="14"/>
  <c r="AJ22" i="14"/>
  <c r="AJ23" i="14"/>
  <c r="AJ24" i="14"/>
  <c r="AJ25" i="14"/>
  <c r="AJ26" i="14"/>
  <c r="AJ27" i="14"/>
  <c r="AJ28" i="14"/>
  <c r="AJ29" i="14"/>
  <c r="AJ30" i="14"/>
  <c r="AJ31" i="14"/>
  <c r="AJ32" i="14"/>
  <c r="AJ8" i="14"/>
  <c r="AG9" i="14"/>
  <c r="AG10" i="14"/>
  <c r="AG11" i="14"/>
  <c r="AG12" i="14"/>
  <c r="AG13" i="14"/>
  <c r="AG14" i="14"/>
  <c r="AG15" i="14"/>
  <c r="AG16" i="14"/>
  <c r="AG17" i="14"/>
  <c r="AG18" i="14"/>
  <c r="AG19" i="14"/>
  <c r="AG20" i="14"/>
  <c r="AG21" i="14"/>
  <c r="AG22" i="14"/>
  <c r="AG23" i="14"/>
  <c r="AG24" i="14"/>
  <c r="AG25" i="14"/>
  <c r="AG26" i="14"/>
  <c r="AG27" i="14"/>
  <c r="AG28" i="14"/>
  <c r="AG29" i="14"/>
  <c r="AG30" i="14"/>
  <c r="AG31" i="14"/>
  <c r="AG32" i="14"/>
  <c r="AG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W19" i="14"/>
  <c r="X19" i="14"/>
  <c r="Y19" i="14"/>
  <c r="Z19" i="14"/>
  <c r="AA19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W8" i="14"/>
  <c r="X8" i="14"/>
  <c r="Y8" i="14"/>
  <c r="Z8" i="14"/>
  <c r="AA8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W9" i="14"/>
  <c r="X9" i="14"/>
  <c r="Y9" i="14"/>
  <c r="Z9" i="14"/>
  <c r="AA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W10" i="14"/>
  <c r="X10" i="14"/>
  <c r="Y10" i="14"/>
  <c r="Z10" i="14"/>
  <c r="AA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W11" i="14"/>
  <c r="X11" i="14"/>
  <c r="Y11" i="14"/>
  <c r="Z11" i="14"/>
  <c r="AA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W12" i="14"/>
  <c r="X12" i="14"/>
  <c r="Y12" i="14"/>
  <c r="Z12" i="14"/>
  <c r="AA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W13" i="14"/>
  <c r="X13" i="14"/>
  <c r="Y13" i="14"/>
  <c r="Z13" i="14"/>
  <c r="AA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W14" i="14"/>
  <c r="X14" i="14"/>
  <c r="Y14" i="14"/>
  <c r="Z14" i="14"/>
  <c r="AA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W15" i="14"/>
  <c r="X15" i="14"/>
  <c r="Y15" i="14"/>
  <c r="Z15" i="14"/>
  <c r="AA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W16" i="14"/>
  <c r="X16" i="14"/>
  <c r="Y16" i="14"/>
  <c r="Z16" i="14"/>
  <c r="AA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W17" i="14"/>
  <c r="X17" i="14"/>
  <c r="Y17" i="14"/>
  <c r="Z17" i="14"/>
  <c r="AA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W18" i="14"/>
  <c r="X18" i="14"/>
  <c r="Y18" i="14"/>
  <c r="Z18" i="14"/>
  <c r="AA18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W20" i="14"/>
  <c r="X20" i="14"/>
  <c r="Y20" i="14"/>
  <c r="Z20" i="14"/>
  <c r="AA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W21" i="14"/>
  <c r="X21" i="14"/>
  <c r="Y21" i="14"/>
  <c r="Z21" i="14"/>
  <c r="AA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W22" i="14"/>
  <c r="X22" i="14"/>
  <c r="Y22" i="14"/>
  <c r="Z22" i="14"/>
  <c r="AA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W23" i="14"/>
  <c r="X23" i="14"/>
  <c r="Y23" i="14"/>
  <c r="Z23" i="14"/>
  <c r="AA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W24" i="14"/>
  <c r="X24" i="14"/>
  <c r="Y24" i="14"/>
  <c r="Z24" i="14"/>
  <c r="AA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W25" i="14"/>
  <c r="X25" i="14"/>
  <c r="Y25" i="14"/>
  <c r="Z25" i="14"/>
  <c r="AA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W26" i="14"/>
  <c r="X26" i="14"/>
  <c r="Y26" i="14"/>
  <c r="Z26" i="14"/>
  <c r="AA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W27" i="14"/>
  <c r="X27" i="14"/>
  <c r="Y27" i="14"/>
  <c r="Z27" i="14"/>
  <c r="AA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W28" i="14"/>
  <c r="X28" i="14"/>
  <c r="Y28" i="14"/>
  <c r="Z28" i="14"/>
  <c r="AA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W29" i="14"/>
  <c r="X29" i="14"/>
  <c r="Y29" i="14"/>
  <c r="Z29" i="14"/>
  <c r="AA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W30" i="14"/>
  <c r="X30" i="14"/>
  <c r="Y30" i="14"/>
  <c r="Z30" i="14"/>
  <c r="AA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W31" i="14"/>
  <c r="X31" i="14"/>
  <c r="Y31" i="14"/>
  <c r="Z31" i="14"/>
  <c r="AA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W32" i="14"/>
  <c r="X32" i="14"/>
  <c r="Y32" i="14"/>
  <c r="Z32" i="14"/>
  <c r="AA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W33" i="14"/>
  <c r="X33" i="14"/>
  <c r="Y33" i="14"/>
  <c r="Z33" i="14"/>
  <c r="AA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W34" i="14"/>
  <c r="X34" i="14"/>
  <c r="Y34" i="14"/>
  <c r="Z34" i="14"/>
  <c r="AA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W35" i="14"/>
  <c r="X35" i="14"/>
  <c r="Y35" i="14"/>
  <c r="Z35" i="14"/>
  <c r="AA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W36" i="14"/>
  <c r="X36" i="14"/>
  <c r="Y36" i="14"/>
  <c r="Z36" i="14"/>
  <c r="AA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W37" i="14"/>
  <c r="X37" i="14"/>
  <c r="Y37" i="14"/>
  <c r="Z37" i="14"/>
  <c r="AA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W38" i="14"/>
  <c r="X38" i="14"/>
  <c r="Y38" i="14"/>
  <c r="Z38" i="14"/>
  <c r="AA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W39" i="14"/>
  <c r="X39" i="14"/>
  <c r="Y39" i="14"/>
  <c r="Z39" i="14"/>
  <c r="AA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W40" i="14"/>
  <c r="X40" i="14"/>
  <c r="Y40" i="14"/>
  <c r="Z40" i="14"/>
  <c r="AA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W41" i="14"/>
  <c r="X41" i="14"/>
  <c r="Y41" i="14"/>
  <c r="Z41" i="14"/>
  <c r="AA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W42" i="14"/>
  <c r="X42" i="14"/>
  <c r="Y42" i="14"/>
  <c r="Z42" i="14"/>
  <c r="AA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W43" i="14"/>
  <c r="X43" i="14"/>
  <c r="Y43" i="14"/>
  <c r="Z43" i="14"/>
  <c r="AA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W44" i="14"/>
  <c r="X44" i="14"/>
  <c r="Y44" i="14"/>
  <c r="Z44" i="14"/>
  <c r="AA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W45" i="14"/>
  <c r="X45" i="14"/>
  <c r="Y45" i="14"/>
  <c r="Z45" i="14"/>
  <c r="AA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W46" i="14"/>
  <c r="X46" i="14"/>
  <c r="Y46" i="14"/>
  <c r="Z46" i="14"/>
  <c r="AA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W47" i="14"/>
  <c r="X47" i="14"/>
  <c r="Y47" i="14"/>
  <c r="Z47" i="14"/>
  <c r="AA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W48" i="14"/>
  <c r="X48" i="14"/>
  <c r="Y48" i="14"/>
  <c r="Z48" i="14"/>
  <c r="AA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W49" i="14"/>
  <c r="X49" i="14"/>
  <c r="Y49" i="14"/>
  <c r="Z49" i="14"/>
  <c r="AA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W50" i="14"/>
  <c r="X50" i="14"/>
  <c r="Y50" i="14"/>
  <c r="Z50" i="14"/>
  <c r="AA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W51" i="14"/>
  <c r="X51" i="14"/>
  <c r="Y51" i="14"/>
  <c r="Z51" i="14"/>
  <c r="AA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W52" i="14"/>
  <c r="X52" i="14"/>
  <c r="Y52" i="14"/>
  <c r="Z52" i="14"/>
  <c r="AA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W53" i="14"/>
  <c r="X53" i="14"/>
  <c r="Y53" i="14"/>
  <c r="Z53" i="14"/>
  <c r="AA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W54" i="14"/>
  <c r="X54" i="14"/>
  <c r="Y54" i="14"/>
  <c r="Z54" i="14"/>
  <c r="AA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W55" i="14"/>
  <c r="X55" i="14"/>
  <c r="Y55" i="14"/>
  <c r="Z55" i="14"/>
  <c r="AA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W56" i="14"/>
  <c r="X56" i="14"/>
  <c r="Y56" i="14"/>
  <c r="Z56" i="14"/>
  <c r="AA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W57" i="14"/>
  <c r="X57" i="14"/>
  <c r="Y57" i="14"/>
  <c r="Z57" i="14"/>
  <c r="AA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W58" i="14"/>
  <c r="X58" i="14"/>
  <c r="Y58" i="14"/>
  <c r="Z58" i="14"/>
  <c r="AA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W59" i="14"/>
  <c r="X59" i="14"/>
  <c r="Y59" i="14"/>
  <c r="Z59" i="14"/>
  <c r="AA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W60" i="14"/>
  <c r="X60" i="14"/>
  <c r="Y60" i="14"/>
  <c r="Z60" i="14"/>
  <c r="AA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W61" i="14"/>
  <c r="X61" i="14"/>
  <c r="Y61" i="14"/>
  <c r="Z61" i="14"/>
  <c r="AA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W62" i="14"/>
  <c r="X62" i="14"/>
  <c r="Y62" i="14"/>
  <c r="Z62" i="14"/>
  <c r="AA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W63" i="14"/>
  <c r="X63" i="14"/>
  <c r="Y63" i="14"/>
  <c r="Z63" i="14"/>
  <c r="AA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W64" i="14"/>
  <c r="X64" i="14"/>
  <c r="Y64" i="14"/>
  <c r="Z64" i="14"/>
  <c r="AA64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W65" i="14"/>
  <c r="X65" i="14"/>
  <c r="Y65" i="14"/>
  <c r="Z65" i="14"/>
  <c r="AA65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W66" i="14"/>
  <c r="X66" i="14"/>
  <c r="Y66" i="14"/>
  <c r="Z66" i="14"/>
  <c r="AA66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W67" i="14"/>
  <c r="X67" i="14"/>
  <c r="Y67" i="14"/>
  <c r="Z67" i="14"/>
  <c r="AA67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W68" i="14"/>
  <c r="X68" i="14"/>
  <c r="Y68" i="14"/>
  <c r="Z68" i="14"/>
  <c r="AA68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W69" i="14"/>
  <c r="X69" i="14"/>
  <c r="Y69" i="14"/>
  <c r="Z69" i="14"/>
  <c r="AA69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W70" i="14"/>
  <c r="X70" i="14"/>
  <c r="Y70" i="14"/>
  <c r="Z70" i="14"/>
  <c r="AA70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W71" i="14"/>
  <c r="X71" i="14"/>
  <c r="Y71" i="14"/>
  <c r="Z71" i="14"/>
  <c r="AA71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W72" i="14"/>
  <c r="X72" i="14"/>
  <c r="Y72" i="14"/>
  <c r="Z72" i="14"/>
  <c r="AA72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W73" i="14"/>
  <c r="X73" i="14"/>
  <c r="Y73" i="14"/>
  <c r="Z73" i="14"/>
  <c r="AA73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W74" i="14"/>
  <c r="X74" i="14"/>
  <c r="Y74" i="14"/>
  <c r="Z74" i="14"/>
  <c r="AA74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W75" i="14"/>
  <c r="X75" i="14"/>
  <c r="Y75" i="14"/>
  <c r="Z75" i="14"/>
  <c r="AA75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W76" i="14"/>
  <c r="X76" i="14"/>
  <c r="Y76" i="14"/>
  <c r="Z76" i="14"/>
  <c r="AA76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W77" i="14"/>
  <c r="X77" i="14"/>
  <c r="Y77" i="14"/>
  <c r="Z77" i="14"/>
  <c r="AA77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W78" i="14"/>
  <c r="X78" i="14"/>
  <c r="Y78" i="14"/>
  <c r="Z78" i="14"/>
  <c r="AA78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W79" i="14"/>
  <c r="X79" i="14"/>
  <c r="Y79" i="14"/>
  <c r="Z79" i="14"/>
  <c r="AA79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W80" i="14"/>
  <c r="X80" i="14"/>
  <c r="Y80" i="14"/>
  <c r="Z80" i="14"/>
  <c r="AA80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W81" i="14"/>
  <c r="X81" i="14"/>
  <c r="Y81" i="14"/>
  <c r="Z81" i="14"/>
  <c r="AA81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W82" i="14"/>
  <c r="X82" i="14"/>
  <c r="Y82" i="14"/>
  <c r="Z82" i="14"/>
  <c r="AA82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W83" i="14"/>
  <c r="X83" i="14"/>
  <c r="Y83" i="14"/>
  <c r="Z83" i="14"/>
  <c r="AA83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W84" i="14"/>
  <c r="X84" i="14"/>
  <c r="Y84" i="14"/>
  <c r="Z84" i="14"/>
  <c r="AA84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W85" i="14"/>
  <c r="X85" i="14"/>
  <c r="Y85" i="14"/>
  <c r="Z85" i="14"/>
  <c r="AA85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W86" i="14"/>
  <c r="X86" i="14"/>
  <c r="Y86" i="14"/>
  <c r="Z86" i="14"/>
  <c r="AA86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W87" i="14"/>
  <c r="X87" i="14"/>
  <c r="Y87" i="14"/>
  <c r="Z87" i="14"/>
  <c r="AA87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W88" i="14"/>
  <c r="X88" i="14"/>
  <c r="Y88" i="14"/>
  <c r="Z88" i="14"/>
  <c r="AA88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W89" i="14"/>
  <c r="X89" i="14"/>
  <c r="Y89" i="14"/>
  <c r="Z89" i="14"/>
  <c r="AA89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W90" i="14"/>
  <c r="X90" i="14"/>
  <c r="Y90" i="14"/>
  <c r="Z90" i="14"/>
  <c r="AA90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W91" i="14"/>
  <c r="X91" i="14"/>
  <c r="Y91" i="14"/>
  <c r="Z91" i="14"/>
  <c r="AA91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W92" i="14"/>
  <c r="X92" i="14"/>
  <c r="Y92" i="14"/>
  <c r="Z92" i="14"/>
  <c r="AA92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W93" i="14"/>
  <c r="X93" i="14"/>
  <c r="Y93" i="14"/>
  <c r="Z93" i="14"/>
  <c r="AA93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W94" i="14"/>
  <c r="X94" i="14"/>
  <c r="Y94" i="14"/>
  <c r="Z94" i="14"/>
  <c r="AA94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W95" i="14"/>
  <c r="X95" i="14"/>
  <c r="Y95" i="14"/>
  <c r="Z95" i="14"/>
  <c r="AA95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W96" i="14"/>
  <c r="X96" i="14"/>
  <c r="Y96" i="14"/>
  <c r="Z96" i="14"/>
  <c r="AA96" i="14"/>
  <c r="C97" i="14"/>
  <c r="D97" i="14"/>
  <c r="E97" i="14"/>
  <c r="F97" i="14"/>
  <c r="G97" i="14"/>
  <c r="H97" i="14"/>
  <c r="I97" i="14"/>
  <c r="J97" i="14"/>
  <c r="K97" i="14"/>
  <c r="L97" i="14"/>
  <c r="M97" i="14"/>
  <c r="N97" i="14"/>
  <c r="O97" i="14"/>
  <c r="P97" i="14"/>
  <c r="Q97" i="14"/>
  <c r="R97" i="14"/>
  <c r="S97" i="14"/>
  <c r="T97" i="14"/>
  <c r="U97" i="14"/>
  <c r="W97" i="14"/>
  <c r="X97" i="14"/>
  <c r="Y97" i="14"/>
  <c r="Z97" i="14"/>
  <c r="AA97" i="14"/>
  <c r="C98" i="14"/>
  <c r="D98" i="14"/>
  <c r="E98" i="14"/>
  <c r="F98" i="14"/>
  <c r="G98" i="14"/>
  <c r="H98" i="14"/>
  <c r="I98" i="14"/>
  <c r="J98" i="14"/>
  <c r="K98" i="14"/>
  <c r="L98" i="14"/>
  <c r="M98" i="14"/>
  <c r="N98" i="14"/>
  <c r="O98" i="14"/>
  <c r="P98" i="14"/>
  <c r="Q98" i="14"/>
  <c r="R98" i="14"/>
  <c r="S98" i="14"/>
  <c r="T98" i="14"/>
  <c r="U98" i="14"/>
  <c r="W98" i="14"/>
  <c r="X98" i="14"/>
  <c r="Y98" i="14"/>
  <c r="Z98" i="14"/>
  <c r="AA98" i="14"/>
  <c r="C99" i="14"/>
  <c r="D99" i="14"/>
  <c r="E99" i="14"/>
  <c r="F99" i="14"/>
  <c r="G99" i="14"/>
  <c r="H99" i="14"/>
  <c r="I99" i="14"/>
  <c r="J99" i="14"/>
  <c r="K99" i="14"/>
  <c r="L99" i="14"/>
  <c r="M99" i="14"/>
  <c r="N99" i="14"/>
  <c r="O99" i="14"/>
  <c r="P99" i="14"/>
  <c r="Q99" i="14"/>
  <c r="R99" i="14"/>
  <c r="S99" i="14"/>
  <c r="T99" i="14"/>
  <c r="U99" i="14"/>
  <c r="W99" i="14"/>
  <c r="X99" i="14"/>
  <c r="Y99" i="14"/>
  <c r="Z99" i="14"/>
  <c r="AA99" i="14"/>
  <c r="C100" i="14"/>
  <c r="D100" i="14"/>
  <c r="E100" i="14"/>
  <c r="F100" i="14"/>
  <c r="G100" i="14"/>
  <c r="H100" i="14"/>
  <c r="I100" i="14"/>
  <c r="J100" i="14"/>
  <c r="K100" i="14"/>
  <c r="L100" i="14"/>
  <c r="M100" i="14"/>
  <c r="N100" i="14"/>
  <c r="O100" i="14"/>
  <c r="P100" i="14"/>
  <c r="Q100" i="14"/>
  <c r="R100" i="14"/>
  <c r="S100" i="14"/>
  <c r="T100" i="14"/>
  <c r="U100" i="14"/>
  <c r="W100" i="14"/>
  <c r="X100" i="14"/>
  <c r="Y100" i="14"/>
  <c r="Z100" i="14"/>
  <c r="AA100" i="14"/>
  <c r="C101" i="14"/>
  <c r="D101" i="14"/>
  <c r="E101" i="14"/>
  <c r="F101" i="14"/>
  <c r="G101" i="14"/>
  <c r="H101" i="14"/>
  <c r="I101" i="14"/>
  <c r="J101" i="14"/>
  <c r="K101" i="14"/>
  <c r="L101" i="14"/>
  <c r="M101" i="14"/>
  <c r="N101" i="14"/>
  <c r="O101" i="14"/>
  <c r="P101" i="14"/>
  <c r="Q101" i="14"/>
  <c r="R101" i="14"/>
  <c r="S101" i="14"/>
  <c r="T101" i="14"/>
  <c r="U101" i="14"/>
  <c r="W101" i="14"/>
  <c r="X101" i="14"/>
  <c r="Y101" i="14"/>
  <c r="Z101" i="14"/>
  <c r="AA101" i="14"/>
  <c r="C102" i="14"/>
  <c r="D102" i="14"/>
  <c r="E102" i="14"/>
  <c r="F102" i="14"/>
  <c r="G102" i="14"/>
  <c r="H102" i="14"/>
  <c r="I102" i="14"/>
  <c r="J102" i="14"/>
  <c r="K102" i="14"/>
  <c r="L102" i="14"/>
  <c r="M102" i="14"/>
  <c r="N102" i="14"/>
  <c r="O102" i="14"/>
  <c r="P102" i="14"/>
  <c r="Q102" i="14"/>
  <c r="R102" i="14"/>
  <c r="S102" i="14"/>
  <c r="T102" i="14"/>
  <c r="U102" i="14"/>
  <c r="W102" i="14"/>
  <c r="X102" i="14"/>
  <c r="Y102" i="14"/>
  <c r="Z102" i="14"/>
  <c r="AA102" i="14"/>
  <c r="C103" i="14"/>
  <c r="D103" i="14"/>
  <c r="E103" i="14"/>
  <c r="F103" i="14"/>
  <c r="G103" i="14"/>
  <c r="H103" i="14"/>
  <c r="I103" i="14"/>
  <c r="J103" i="14"/>
  <c r="K103" i="14"/>
  <c r="L103" i="14"/>
  <c r="M103" i="14"/>
  <c r="N103" i="14"/>
  <c r="O103" i="14"/>
  <c r="P103" i="14"/>
  <c r="Q103" i="14"/>
  <c r="R103" i="14"/>
  <c r="S103" i="14"/>
  <c r="T103" i="14"/>
  <c r="U103" i="14"/>
  <c r="W103" i="14"/>
  <c r="X103" i="14"/>
  <c r="Y103" i="14"/>
  <c r="Z103" i="14"/>
  <c r="AA103" i="14"/>
  <c r="C104" i="14"/>
  <c r="D104" i="14"/>
  <c r="E104" i="14"/>
  <c r="F104" i="14"/>
  <c r="G104" i="14"/>
  <c r="H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W104" i="14"/>
  <c r="X104" i="14"/>
  <c r="Y104" i="14"/>
  <c r="Z104" i="14"/>
  <c r="AA104" i="14"/>
  <c r="C105" i="14"/>
  <c r="D105" i="14"/>
  <c r="E105" i="14"/>
  <c r="F105" i="14"/>
  <c r="G105" i="14"/>
  <c r="H105" i="14"/>
  <c r="I105" i="14"/>
  <c r="J105" i="14"/>
  <c r="K105" i="14"/>
  <c r="L105" i="14"/>
  <c r="M105" i="14"/>
  <c r="N105" i="14"/>
  <c r="O105" i="14"/>
  <c r="P105" i="14"/>
  <c r="Q105" i="14"/>
  <c r="R105" i="14"/>
  <c r="S105" i="14"/>
  <c r="T105" i="14"/>
  <c r="U105" i="14"/>
  <c r="W105" i="14"/>
  <c r="X105" i="14"/>
  <c r="Y105" i="14"/>
  <c r="Z105" i="14"/>
  <c r="AA105" i="14"/>
  <c r="C106" i="14"/>
  <c r="D106" i="14"/>
  <c r="E106" i="14"/>
  <c r="F106" i="14"/>
  <c r="G106" i="14"/>
  <c r="H106" i="14"/>
  <c r="I106" i="14"/>
  <c r="J106" i="14"/>
  <c r="K106" i="14"/>
  <c r="L106" i="14"/>
  <c r="M106" i="14"/>
  <c r="N106" i="14"/>
  <c r="O106" i="14"/>
  <c r="P106" i="14"/>
  <c r="Q106" i="14"/>
  <c r="R106" i="14"/>
  <c r="S106" i="14"/>
  <c r="T106" i="14"/>
  <c r="U106" i="14"/>
  <c r="W106" i="14"/>
  <c r="X106" i="14"/>
  <c r="Y106" i="14"/>
  <c r="Z106" i="14"/>
  <c r="AA106" i="14"/>
  <c r="C107" i="14"/>
  <c r="D107" i="14"/>
  <c r="E107" i="14"/>
  <c r="F107" i="14"/>
  <c r="G107" i="14"/>
  <c r="H107" i="14"/>
  <c r="I107" i="14"/>
  <c r="J107" i="14"/>
  <c r="K107" i="14"/>
  <c r="L107" i="14"/>
  <c r="M107" i="14"/>
  <c r="N107" i="14"/>
  <c r="O107" i="14"/>
  <c r="P107" i="14"/>
  <c r="Q107" i="14"/>
  <c r="R107" i="14"/>
  <c r="S107" i="14"/>
  <c r="T107" i="14"/>
  <c r="U107" i="14"/>
  <c r="W107" i="14"/>
  <c r="X107" i="14"/>
  <c r="Y107" i="14"/>
  <c r="Z107" i="14"/>
  <c r="AA107" i="14"/>
  <c r="C108" i="14"/>
  <c r="D108" i="14"/>
  <c r="E108" i="14"/>
  <c r="F108" i="14"/>
  <c r="G108" i="14"/>
  <c r="H108" i="14"/>
  <c r="I108" i="14"/>
  <c r="J108" i="14"/>
  <c r="K108" i="14"/>
  <c r="L108" i="14"/>
  <c r="M108" i="14"/>
  <c r="N108" i="14"/>
  <c r="O108" i="14"/>
  <c r="P108" i="14"/>
  <c r="Q108" i="14"/>
  <c r="R108" i="14"/>
  <c r="S108" i="14"/>
  <c r="T108" i="14"/>
  <c r="U108" i="14"/>
  <c r="W108" i="14"/>
  <c r="X108" i="14"/>
  <c r="Y108" i="14"/>
  <c r="Z108" i="14"/>
  <c r="AA108" i="14"/>
  <c r="C109" i="14"/>
  <c r="D109" i="14"/>
  <c r="E109" i="14"/>
  <c r="F109" i="14"/>
  <c r="G109" i="14"/>
  <c r="H109" i="14"/>
  <c r="I109" i="14"/>
  <c r="J109" i="14"/>
  <c r="K109" i="14"/>
  <c r="L109" i="14"/>
  <c r="M109" i="14"/>
  <c r="N109" i="14"/>
  <c r="O109" i="14"/>
  <c r="P109" i="14"/>
  <c r="Q109" i="14"/>
  <c r="R109" i="14"/>
  <c r="S109" i="14"/>
  <c r="T109" i="14"/>
  <c r="U109" i="14"/>
  <c r="W109" i="14"/>
  <c r="X109" i="14"/>
  <c r="Y109" i="14"/>
  <c r="Z109" i="14"/>
  <c r="AA109" i="14"/>
  <c r="C110" i="14"/>
  <c r="D110" i="14"/>
  <c r="E110" i="14"/>
  <c r="F110" i="14"/>
  <c r="G110" i="14"/>
  <c r="H110" i="14"/>
  <c r="I110" i="14"/>
  <c r="J110" i="14"/>
  <c r="K110" i="14"/>
  <c r="L110" i="14"/>
  <c r="M110" i="14"/>
  <c r="N110" i="14"/>
  <c r="O110" i="14"/>
  <c r="P110" i="14"/>
  <c r="Q110" i="14"/>
  <c r="R110" i="14"/>
  <c r="S110" i="14"/>
  <c r="T110" i="14"/>
  <c r="U110" i="14"/>
  <c r="W110" i="14"/>
  <c r="X110" i="14"/>
  <c r="Y110" i="14"/>
  <c r="Z110" i="14"/>
  <c r="AA110" i="14"/>
  <c r="C111" i="14"/>
  <c r="D111" i="14"/>
  <c r="E111" i="14"/>
  <c r="F111" i="14"/>
  <c r="G111" i="14"/>
  <c r="H111" i="14"/>
  <c r="I111" i="14"/>
  <c r="J111" i="14"/>
  <c r="K111" i="14"/>
  <c r="L111" i="14"/>
  <c r="M111" i="14"/>
  <c r="N111" i="14"/>
  <c r="O111" i="14"/>
  <c r="P111" i="14"/>
  <c r="Q111" i="14"/>
  <c r="R111" i="14"/>
  <c r="S111" i="14"/>
  <c r="T111" i="14"/>
  <c r="U111" i="14"/>
  <c r="W111" i="14"/>
  <c r="X111" i="14"/>
  <c r="Y111" i="14"/>
  <c r="Z111" i="14"/>
  <c r="AA111" i="14"/>
  <c r="C112" i="14"/>
  <c r="D112" i="14"/>
  <c r="E112" i="14"/>
  <c r="F112" i="14"/>
  <c r="G112" i="14"/>
  <c r="H112" i="14"/>
  <c r="I112" i="14"/>
  <c r="J112" i="14"/>
  <c r="K112" i="14"/>
  <c r="L112" i="14"/>
  <c r="M112" i="14"/>
  <c r="N112" i="14"/>
  <c r="O112" i="14"/>
  <c r="P112" i="14"/>
  <c r="Q112" i="14"/>
  <c r="R112" i="14"/>
  <c r="S112" i="14"/>
  <c r="T112" i="14"/>
  <c r="U112" i="14"/>
  <c r="W112" i="14"/>
  <c r="X112" i="14"/>
  <c r="Y112" i="14"/>
  <c r="Z112" i="14"/>
  <c r="AA112" i="14"/>
  <c r="C113" i="14"/>
  <c r="D113" i="14"/>
  <c r="E113" i="14"/>
  <c r="F113" i="14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W113" i="14"/>
  <c r="X113" i="14"/>
  <c r="Y113" i="14"/>
  <c r="Z113" i="14"/>
  <c r="AA113" i="14"/>
  <c r="C114" i="14"/>
  <c r="D114" i="14"/>
  <c r="E114" i="14"/>
  <c r="F114" i="14"/>
  <c r="G114" i="14"/>
  <c r="H114" i="14"/>
  <c r="I114" i="14"/>
  <c r="J114" i="14"/>
  <c r="K114" i="14"/>
  <c r="L114" i="14"/>
  <c r="M114" i="14"/>
  <c r="N114" i="14"/>
  <c r="O114" i="14"/>
  <c r="P114" i="14"/>
  <c r="Q114" i="14"/>
  <c r="R114" i="14"/>
  <c r="S114" i="14"/>
  <c r="T114" i="14"/>
  <c r="U114" i="14"/>
  <c r="W114" i="14"/>
  <c r="X114" i="14"/>
  <c r="Y114" i="14"/>
  <c r="Z114" i="14"/>
  <c r="AA114" i="14"/>
  <c r="C115" i="14"/>
  <c r="D115" i="14"/>
  <c r="E115" i="14"/>
  <c r="F115" i="14"/>
  <c r="G115" i="14"/>
  <c r="H115" i="14"/>
  <c r="I115" i="14"/>
  <c r="J115" i="14"/>
  <c r="K115" i="14"/>
  <c r="L115" i="14"/>
  <c r="M115" i="14"/>
  <c r="N115" i="14"/>
  <c r="O115" i="14"/>
  <c r="P115" i="14"/>
  <c r="Q115" i="14"/>
  <c r="R115" i="14"/>
  <c r="S115" i="14"/>
  <c r="T115" i="14"/>
  <c r="U115" i="14"/>
  <c r="W115" i="14"/>
  <c r="X115" i="14"/>
  <c r="Y115" i="14"/>
  <c r="Z115" i="14"/>
  <c r="AA115" i="14"/>
  <c r="C116" i="14"/>
  <c r="D116" i="14"/>
  <c r="E116" i="14"/>
  <c r="F116" i="14"/>
  <c r="G116" i="14"/>
  <c r="H116" i="14"/>
  <c r="I116" i="14"/>
  <c r="J116" i="14"/>
  <c r="K116" i="14"/>
  <c r="L116" i="14"/>
  <c r="M116" i="14"/>
  <c r="N116" i="14"/>
  <c r="O116" i="14"/>
  <c r="P116" i="14"/>
  <c r="Q116" i="14"/>
  <c r="R116" i="14"/>
  <c r="S116" i="14"/>
  <c r="T116" i="14"/>
  <c r="U116" i="14"/>
  <c r="W116" i="14"/>
  <c r="X116" i="14"/>
  <c r="Y116" i="14"/>
  <c r="Z116" i="14"/>
  <c r="AA116" i="14"/>
  <c r="C117" i="14"/>
  <c r="D117" i="14"/>
  <c r="E117" i="14"/>
  <c r="F117" i="14"/>
  <c r="G117" i="14"/>
  <c r="H117" i="14"/>
  <c r="I117" i="14"/>
  <c r="J117" i="14"/>
  <c r="K117" i="14"/>
  <c r="L117" i="14"/>
  <c r="M117" i="14"/>
  <c r="N117" i="14"/>
  <c r="O117" i="14"/>
  <c r="P117" i="14"/>
  <c r="Q117" i="14"/>
  <c r="R117" i="14"/>
  <c r="S117" i="14"/>
  <c r="T117" i="14"/>
  <c r="U117" i="14"/>
  <c r="W117" i="14"/>
  <c r="X117" i="14"/>
  <c r="Y117" i="14"/>
  <c r="Z117" i="14"/>
  <c r="AA117" i="14"/>
  <c r="C118" i="14"/>
  <c r="D118" i="14"/>
  <c r="E118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W118" i="14"/>
  <c r="X118" i="14"/>
  <c r="Y118" i="14"/>
  <c r="Z118" i="14"/>
  <c r="AA118" i="14"/>
  <c r="C119" i="14"/>
  <c r="D119" i="14"/>
  <c r="E119" i="14"/>
  <c r="F119" i="14"/>
  <c r="G119" i="14"/>
  <c r="H119" i="14"/>
  <c r="I119" i="14"/>
  <c r="J119" i="14"/>
  <c r="K119" i="14"/>
  <c r="L119" i="14"/>
  <c r="M119" i="14"/>
  <c r="N119" i="14"/>
  <c r="O119" i="14"/>
  <c r="P119" i="14"/>
  <c r="Q119" i="14"/>
  <c r="R119" i="14"/>
  <c r="S119" i="14"/>
  <c r="T119" i="14"/>
  <c r="U119" i="14"/>
  <c r="W119" i="14"/>
  <c r="X119" i="14"/>
  <c r="Y119" i="14"/>
  <c r="Z119" i="14"/>
  <c r="AA119" i="14"/>
  <c r="C120" i="14"/>
  <c r="D120" i="14"/>
  <c r="E120" i="14"/>
  <c r="F120" i="14"/>
  <c r="G120" i="14"/>
  <c r="H120" i="14"/>
  <c r="I120" i="14"/>
  <c r="J120" i="14"/>
  <c r="K120" i="14"/>
  <c r="L120" i="14"/>
  <c r="M120" i="14"/>
  <c r="N120" i="14"/>
  <c r="O120" i="14"/>
  <c r="P120" i="14"/>
  <c r="Q120" i="14"/>
  <c r="R120" i="14"/>
  <c r="S120" i="14"/>
  <c r="T120" i="14"/>
  <c r="U120" i="14"/>
  <c r="W120" i="14"/>
  <c r="X120" i="14"/>
  <c r="Y120" i="14"/>
  <c r="Z120" i="14"/>
  <c r="AA120" i="14"/>
  <c r="C121" i="14"/>
  <c r="D121" i="14"/>
  <c r="E121" i="14"/>
  <c r="F121" i="14"/>
  <c r="G121" i="14"/>
  <c r="H121" i="14"/>
  <c r="I121" i="14"/>
  <c r="J121" i="14"/>
  <c r="K121" i="14"/>
  <c r="L121" i="14"/>
  <c r="M121" i="14"/>
  <c r="N121" i="14"/>
  <c r="O121" i="14"/>
  <c r="P121" i="14"/>
  <c r="Q121" i="14"/>
  <c r="R121" i="14"/>
  <c r="S121" i="14"/>
  <c r="T121" i="14"/>
  <c r="U121" i="14"/>
  <c r="W121" i="14"/>
  <c r="X121" i="14"/>
  <c r="Y121" i="14"/>
  <c r="Z121" i="14"/>
  <c r="AA121" i="14"/>
  <c r="C122" i="14"/>
  <c r="D122" i="14"/>
  <c r="E122" i="14"/>
  <c r="F122" i="14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W122" i="14"/>
  <c r="X122" i="14"/>
  <c r="Y122" i="14"/>
  <c r="Z122" i="14"/>
  <c r="AA122" i="14"/>
  <c r="C123" i="14"/>
  <c r="D123" i="14"/>
  <c r="E123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W123" i="14"/>
  <c r="X123" i="14"/>
  <c r="Y123" i="14"/>
  <c r="Z123" i="14"/>
  <c r="AA123" i="14"/>
  <c r="C124" i="14"/>
  <c r="D124" i="14"/>
  <c r="E124" i="14"/>
  <c r="F124" i="14"/>
  <c r="G124" i="14"/>
  <c r="H124" i="14"/>
  <c r="I124" i="14"/>
  <c r="J124" i="14"/>
  <c r="K124" i="14"/>
  <c r="L124" i="14"/>
  <c r="M124" i="14"/>
  <c r="N124" i="14"/>
  <c r="O124" i="14"/>
  <c r="P124" i="14"/>
  <c r="Q124" i="14"/>
  <c r="R124" i="14"/>
  <c r="S124" i="14"/>
  <c r="T124" i="14"/>
  <c r="U124" i="14"/>
  <c r="W124" i="14"/>
  <c r="X124" i="14"/>
  <c r="Y124" i="14"/>
  <c r="Z124" i="14"/>
  <c r="AA124" i="14"/>
  <c r="C125" i="14"/>
  <c r="D125" i="14"/>
  <c r="E125" i="14"/>
  <c r="F125" i="14"/>
  <c r="G125" i="14"/>
  <c r="H125" i="14"/>
  <c r="I125" i="14"/>
  <c r="J125" i="14"/>
  <c r="K125" i="14"/>
  <c r="L125" i="14"/>
  <c r="M125" i="14"/>
  <c r="N125" i="14"/>
  <c r="O125" i="14"/>
  <c r="P125" i="14"/>
  <c r="Q125" i="14"/>
  <c r="R125" i="14"/>
  <c r="S125" i="14"/>
  <c r="T125" i="14"/>
  <c r="U125" i="14"/>
  <c r="W125" i="14"/>
  <c r="X125" i="14"/>
  <c r="Y125" i="14"/>
  <c r="Z125" i="14"/>
  <c r="AA125" i="14"/>
  <c r="C126" i="14"/>
  <c r="D126" i="14"/>
  <c r="E126" i="14"/>
  <c r="F126" i="14"/>
  <c r="G126" i="14"/>
  <c r="H126" i="14"/>
  <c r="I126" i="14"/>
  <c r="J126" i="14"/>
  <c r="K126" i="14"/>
  <c r="L126" i="14"/>
  <c r="M126" i="14"/>
  <c r="N126" i="14"/>
  <c r="O126" i="14"/>
  <c r="P126" i="14"/>
  <c r="Q126" i="14"/>
  <c r="R126" i="14"/>
  <c r="S126" i="14"/>
  <c r="T126" i="14"/>
  <c r="U126" i="14"/>
  <c r="W126" i="14"/>
  <c r="X126" i="14"/>
  <c r="Y126" i="14"/>
  <c r="Z126" i="14"/>
  <c r="AA126" i="14"/>
  <c r="C127" i="14"/>
  <c r="D127" i="14"/>
  <c r="E127" i="14"/>
  <c r="F127" i="14"/>
  <c r="G127" i="14"/>
  <c r="H127" i="14"/>
  <c r="I127" i="14"/>
  <c r="J127" i="14"/>
  <c r="K127" i="14"/>
  <c r="L127" i="14"/>
  <c r="M127" i="14"/>
  <c r="N127" i="14"/>
  <c r="O127" i="14"/>
  <c r="P127" i="14"/>
  <c r="Q127" i="14"/>
  <c r="R127" i="14"/>
  <c r="S127" i="14"/>
  <c r="T127" i="14"/>
  <c r="U127" i="14"/>
  <c r="W127" i="14"/>
  <c r="X127" i="14"/>
  <c r="Y127" i="14"/>
  <c r="Z127" i="14"/>
  <c r="AA127" i="14"/>
  <c r="C128" i="14"/>
  <c r="D128" i="14"/>
  <c r="E128" i="14"/>
  <c r="F128" i="14"/>
  <c r="G128" i="14"/>
  <c r="H128" i="14"/>
  <c r="I128" i="14"/>
  <c r="J128" i="14"/>
  <c r="K128" i="14"/>
  <c r="L128" i="14"/>
  <c r="M128" i="14"/>
  <c r="N128" i="14"/>
  <c r="O128" i="14"/>
  <c r="P128" i="14"/>
  <c r="Q128" i="14"/>
  <c r="R128" i="14"/>
  <c r="S128" i="14"/>
  <c r="T128" i="14"/>
  <c r="U128" i="14"/>
  <c r="W128" i="14"/>
  <c r="X128" i="14"/>
  <c r="Y128" i="14"/>
  <c r="Z128" i="14"/>
  <c r="AA128" i="14"/>
  <c r="C129" i="14"/>
  <c r="D129" i="14"/>
  <c r="E129" i="14"/>
  <c r="F129" i="14"/>
  <c r="G129" i="14"/>
  <c r="H129" i="14"/>
  <c r="I129" i="14"/>
  <c r="J129" i="14"/>
  <c r="K129" i="14"/>
  <c r="L129" i="14"/>
  <c r="M129" i="14"/>
  <c r="N129" i="14"/>
  <c r="O129" i="14"/>
  <c r="P129" i="14"/>
  <c r="Q129" i="14"/>
  <c r="R129" i="14"/>
  <c r="S129" i="14"/>
  <c r="T129" i="14"/>
  <c r="U129" i="14"/>
  <c r="W129" i="14"/>
  <c r="X129" i="14"/>
  <c r="Y129" i="14"/>
  <c r="Z129" i="14"/>
  <c r="AA129" i="14"/>
  <c r="C130" i="14"/>
  <c r="D130" i="14"/>
  <c r="E130" i="14"/>
  <c r="F130" i="14"/>
  <c r="G130" i="14"/>
  <c r="H130" i="14"/>
  <c r="I130" i="14"/>
  <c r="J130" i="14"/>
  <c r="K130" i="14"/>
  <c r="L130" i="14"/>
  <c r="M130" i="14"/>
  <c r="N130" i="14"/>
  <c r="O130" i="14"/>
  <c r="P130" i="14"/>
  <c r="Q130" i="14"/>
  <c r="R130" i="14"/>
  <c r="S130" i="14"/>
  <c r="T130" i="14"/>
  <c r="U130" i="14"/>
  <c r="W130" i="14"/>
  <c r="X130" i="14"/>
  <c r="Y130" i="14"/>
  <c r="Z130" i="14"/>
  <c r="AA130" i="14"/>
  <c r="C131" i="14"/>
  <c r="D131" i="14"/>
  <c r="E131" i="14"/>
  <c r="F131" i="14"/>
  <c r="G131" i="14"/>
  <c r="H131" i="14"/>
  <c r="I131" i="14"/>
  <c r="J131" i="14"/>
  <c r="K131" i="14"/>
  <c r="L131" i="14"/>
  <c r="M131" i="14"/>
  <c r="N131" i="14"/>
  <c r="O131" i="14"/>
  <c r="P131" i="14"/>
  <c r="Q131" i="14"/>
  <c r="R131" i="14"/>
  <c r="S131" i="14"/>
  <c r="T131" i="14"/>
  <c r="U131" i="14"/>
  <c r="W131" i="14"/>
  <c r="X131" i="14"/>
  <c r="Y131" i="14"/>
  <c r="Z131" i="14"/>
  <c r="AA131" i="14"/>
  <c r="C132" i="14"/>
  <c r="D132" i="14"/>
  <c r="E132" i="14"/>
  <c r="F132" i="14"/>
  <c r="G132" i="14"/>
  <c r="H132" i="14"/>
  <c r="I132" i="14"/>
  <c r="J132" i="14"/>
  <c r="K132" i="14"/>
  <c r="L132" i="14"/>
  <c r="M132" i="14"/>
  <c r="N132" i="14"/>
  <c r="O132" i="14"/>
  <c r="P132" i="14"/>
  <c r="Q132" i="14"/>
  <c r="R132" i="14"/>
  <c r="S132" i="14"/>
  <c r="T132" i="14"/>
  <c r="U132" i="14"/>
  <c r="W132" i="14"/>
  <c r="X132" i="14"/>
  <c r="Y132" i="14"/>
  <c r="Z132" i="14"/>
  <c r="AA132" i="14"/>
  <c r="C133" i="14"/>
  <c r="D133" i="14"/>
  <c r="E133" i="14"/>
  <c r="F133" i="14"/>
  <c r="G133" i="14"/>
  <c r="H133" i="14"/>
  <c r="I133" i="14"/>
  <c r="J133" i="14"/>
  <c r="K133" i="14"/>
  <c r="L133" i="14"/>
  <c r="M133" i="14"/>
  <c r="N133" i="14"/>
  <c r="O133" i="14"/>
  <c r="P133" i="14"/>
  <c r="Q133" i="14"/>
  <c r="R133" i="14"/>
  <c r="S133" i="14"/>
  <c r="T133" i="14"/>
  <c r="U133" i="14"/>
  <c r="W133" i="14"/>
  <c r="X133" i="14"/>
  <c r="Y133" i="14"/>
  <c r="Z133" i="14"/>
  <c r="AA133" i="14"/>
  <c r="C134" i="14"/>
  <c r="D134" i="14"/>
  <c r="E134" i="14"/>
  <c r="F134" i="14"/>
  <c r="G134" i="14"/>
  <c r="H134" i="14"/>
  <c r="I134" i="14"/>
  <c r="J134" i="14"/>
  <c r="K134" i="14"/>
  <c r="L134" i="14"/>
  <c r="M134" i="14"/>
  <c r="N134" i="14"/>
  <c r="O134" i="14"/>
  <c r="P134" i="14"/>
  <c r="Q134" i="14"/>
  <c r="R134" i="14"/>
  <c r="S134" i="14"/>
  <c r="T134" i="14"/>
  <c r="U134" i="14"/>
  <c r="W134" i="14"/>
  <c r="X134" i="14"/>
  <c r="Y134" i="14"/>
  <c r="Z134" i="14"/>
  <c r="AA134" i="14"/>
  <c r="C135" i="14"/>
  <c r="D135" i="14"/>
  <c r="E135" i="14"/>
  <c r="F135" i="14"/>
  <c r="G135" i="14"/>
  <c r="H135" i="14"/>
  <c r="I135" i="14"/>
  <c r="J135" i="14"/>
  <c r="K135" i="14"/>
  <c r="L135" i="14"/>
  <c r="M135" i="14"/>
  <c r="N135" i="14"/>
  <c r="O135" i="14"/>
  <c r="P135" i="14"/>
  <c r="Q135" i="14"/>
  <c r="R135" i="14"/>
  <c r="S135" i="14"/>
  <c r="T135" i="14"/>
  <c r="U135" i="14"/>
  <c r="W135" i="14"/>
  <c r="X135" i="14"/>
  <c r="Y135" i="14"/>
  <c r="Z135" i="14"/>
  <c r="AA135" i="14"/>
  <c r="C136" i="14"/>
  <c r="D136" i="14"/>
  <c r="E136" i="14"/>
  <c r="F136" i="14"/>
  <c r="G136" i="14"/>
  <c r="H136" i="14"/>
  <c r="I136" i="14"/>
  <c r="J136" i="14"/>
  <c r="K136" i="14"/>
  <c r="L136" i="14"/>
  <c r="M136" i="14"/>
  <c r="N136" i="14"/>
  <c r="O136" i="14"/>
  <c r="P136" i="14"/>
  <c r="Q136" i="14"/>
  <c r="R136" i="14"/>
  <c r="S136" i="14"/>
  <c r="T136" i="14"/>
  <c r="U136" i="14"/>
  <c r="W136" i="14"/>
  <c r="X136" i="14"/>
  <c r="Y136" i="14"/>
  <c r="Z136" i="14"/>
  <c r="AA136" i="14"/>
  <c r="C137" i="14"/>
  <c r="D137" i="14"/>
  <c r="E137" i="14"/>
  <c r="F137" i="14"/>
  <c r="G137" i="14"/>
  <c r="H137" i="14"/>
  <c r="I137" i="14"/>
  <c r="J137" i="14"/>
  <c r="K137" i="14"/>
  <c r="L137" i="14"/>
  <c r="M137" i="14"/>
  <c r="N137" i="14"/>
  <c r="O137" i="14"/>
  <c r="P137" i="14"/>
  <c r="Q137" i="14"/>
  <c r="R137" i="14"/>
  <c r="S137" i="14"/>
  <c r="T137" i="14"/>
  <c r="U137" i="14"/>
  <c r="W137" i="14"/>
  <c r="X137" i="14"/>
  <c r="Y137" i="14"/>
  <c r="Z137" i="14"/>
  <c r="AA137" i="14"/>
  <c r="C138" i="14"/>
  <c r="D138" i="14"/>
  <c r="E138" i="14"/>
  <c r="F138" i="14"/>
  <c r="G138" i="14"/>
  <c r="H138" i="14"/>
  <c r="I138" i="14"/>
  <c r="J138" i="14"/>
  <c r="K138" i="14"/>
  <c r="L138" i="14"/>
  <c r="M138" i="14"/>
  <c r="N138" i="14"/>
  <c r="O138" i="14"/>
  <c r="P138" i="14"/>
  <c r="Q138" i="14"/>
  <c r="R138" i="14"/>
  <c r="S138" i="14"/>
  <c r="T138" i="14"/>
  <c r="U138" i="14"/>
  <c r="W138" i="14"/>
  <c r="X138" i="14"/>
  <c r="Y138" i="14"/>
  <c r="Z138" i="14"/>
  <c r="AA138" i="14"/>
  <c r="C139" i="14"/>
  <c r="D139" i="14"/>
  <c r="E139" i="14"/>
  <c r="F139" i="14"/>
  <c r="G139" i="14"/>
  <c r="H139" i="14"/>
  <c r="I139" i="14"/>
  <c r="J139" i="14"/>
  <c r="K139" i="14"/>
  <c r="L139" i="14"/>
  <c r="M139" i="14"/>
  <c r="N139" i="14"/>
  <c r="O139" i="14"/>
  <c r="P139" i="14"/>
  <c r="Q139" i="14"/>
  <c r="R139" i="14"/>
  <c r="S139" i="14"/>
  <c r="T139" i="14"/>
  <c r="U139" i="14"/>
  <c r="W139" i="14"/>
  <c r="X139" i="14"/>
  <c r="Y139" i="14"/>
  <c r="Z139" i="14"/>
  <c r="AA139" i="14"/>
  <c r="C140" i="14"/>
  <c r="D140" i="14"/>
  <c r="E140" i="14"/>
  <c r="F140" i="14"/>
  <c r="G140" i="14"/>
  <c r="H140" i="14"/>
  <c r="I140" i="14"/>
  <c r="J140" i="14"/>
  <c r="K140" i="14"/>
  <c r="L140" i="14"/>
  <c r="M140" i="14"/>
  <c r="N140" i="14"/>
  <c r="O140" i="14"/>
  <c r="P140" i="14"/>
  <c r="Q140" i="14"/>
  <c r="R140" i="14"/>
  <c r="S140" i="14"/>
  <c r="T140" i="14"/>
  <c r="U140" i="14"/>
  <c r="W140" i="14"/>
  <c r="X140" i="14"/>
  <c r="Y140" i="14"/>
  <c r="Z140" i="14"/>
  <c r="AA140" i="14"/>
  <c r="C141" i="14"/>
  <c r="D141" i="14"/>
  <c r="E141" i="14"/>
  <c r="F141" i="14"/>
  <c r="G141" i="14"/>
  <c r="H141" i="14"/>
  <c r="I141" i="14"/>
  <c r="J141" i="14"/>
  <c r="K141" i="14"/>
  <c r="L141" i="14"/>
  <c r="M141" i="14"/>
  <c r="N141" i="14"/>
  <c r="O141" i="14"/>
  <c r="P141" i="14"/>
  <c r="Q141" i="14"/>
  <c r="R141" i="14"/>
  <c r="S141" i="14"/>
  <c r="T141" i="14"/>
  <c r="U141" i="14"/>
  <c r="W141" i="14"/>
  <c r="X141" i="14"/>
  <c r="Y141" i="14"/>
  <c r="Z141" i="14"/>
  <c r="AA141" i="14"/>
  <c r="C142" i="14"/>
  <c r="D142" i="14"/>
  <c r="E142" i="14"/>
  <c r="F142" i="14"/>
  <c r="G142" i="14"/>
  <c r="H142" i="14"/>
  <c r="I142" i="14"/>
  <c r="J142" i="14"/>
  <c r="K142" i="14"/>
  <c r="L142" i="14"/>
  <c r="M142" i="14"/>
  <c r="N142" i="14"/>
  <c r="O142" i="14"/>
  <c r="P142" i="14"/>
  <c r="Q142" i="14"/>
  <c r="R142" i="14"/>
  <c r="S142" i="14"/>
  <c r="T142" i="14"/>
  <c r="U142" i="14"/>
  <c r="W142" i="14"/>
  <c r="X142" i="14"/>
  <c r="Y142" i="14"/>
  <c r="Z142" i="14"/>
  <c r="AA142" i="14"/>
  <c r="C143" i="14"/>
  <c r="D143" i="14"/>
  <c r="E143" i="14"/>
  <c r="F143" i="14"/>
  <c r="G143" i="14"/>
  <c r="H143" i="14"/>
  <c r="I143" i="14"/>
  <c r="J143" i="14"/>
  <c r="K143" i="14"/>
  <c r="L143" i="14"/>
  <c r="M143" i="14"/>
  <c r="N143" i="14"/>
  <c r="O143" i="14"/>
  <c r="P143" i="14"/>
  <c r="Q143" i="14"/>
  <c r="R143" i="14"/>
  <c r="S143" i="14"/>
  <c r="T143" i="14"/>
  <c r="U143" i="14"/>
  <c r="W143" i="14"/>
  <c r="X143" i="14"/>
  <c r="Y143" i="14"/>
  <c r="Z143" i="14"/>
  <c r="AA143" i="14"/>
  <c r="C144" i="14"/>
  <c r="D144" i="14"/>
  <c r="E144" i="14"/>
  <c r="F144" i="14"/>
  <c r="G144" i="14"/>
  <c r="H144" i="14"/>
  <c r="I144" i="14"/>
  <c r="J144" i="14"/>
  <c r="K144" i="14"/>
  <c r="L144" i="14"/>
  <c r="M144" i="14"/>
  <c r="N144" i="14"/>
  <c r="O144" i="14"/>
  <c r="P144" i="14"/>
  <c r="Q144" i="14"/>
  <c r="R144" i="14"/>
  <c r="S144" i="14"/>
  <c r="T144" i="14"/>
  <c r="U144" i="14"/>
  <c r="W144" i="14"/>
  <c r="X144" i="14"/>
  <c r="Y144" i="14"/>
  <c r="Z144" i="14"/>
  <c r="AA144" i="14"/>
  <c r="C145" i="14"/>
  <c r="D145" i="14"/>
  <c r="E145" i="14"/>
  <c r="F145" i="14"/>
  <c r="G145" i="14"/>
  <c r="H145" i="14"/>
  <c r="I145" i="14"/>
  <c r="J145" i="14"/>
  <c r="K145" i="14"/>
  <c r="L145" i="14"/>
  <c r="M145" i="14"/>
  <c r="N145" i="14"/>
  <c r="O145" i="14"/>
  <c r="P145" i="14"/>
  <c r="Q145" i="14"/>
  <c r="R145" i="14"/>
  <c r="S145" i="14"/>
  <c r="T145" i="14"/>
  <c r="U145" i="14"/>
  <c r="W145" i="14"/>
  <c r="X145" i="14"/>
  <c r="Y145" i="14"/>
  <c r="Z145" i="14"/>
  <c r="AA145" i="14"/>
  <c r="C146" i="14"/>
  <c r="D146" i="14"/>
  <c r="E146" i="14"/>
  <c r="F146" i="14"/>
  <c r="G146" i="14"/>
  <c r="H146" i="14"/>
  <c r="I146" i="14"/>
  <c r="J146" i="14"/>
  <c r="K146" i="14"/>
  <c r="L146" i="14"/>
  <c r="M146" i="14"/>
  <c r="N146" i="14"/>
  <c r="O146" i="14"/>
  <c r="P146" i="14"/>
  <c r="Q146" i="14"/>
  <c r="R146" i="14"/>
  <c r="S146" i="14"/>
  <c r="T146" i="14"/>
  <c r="U146" i="14"/>
  <c r="W146" i="14"/>
  <c r="X146" i="14"/>
  <c r="Y146" i="14"/>
  <c r="Z146" i="14"/>
  <c r="AA146" i="14"/>
  <c r="C147" i="14"/>
  <c r="D147" i="14"/>
  <c r="E147" i="14"/>
  <c r="F147" i="14"/>
  <c r="G147" i="14"/>
  <c r="H147" i="14"/>
  <c r="I147" i="14"/>
  <c r="J147" i="14"/>
  <c r="K147" i="14"/>
  <c r="L147" i="14"/>
  <c r="M147" i="14"/>
  <c r="N147" i="14"/>
  <c r="O147" i="14"/>
  <c r="P147" i="14"/>
  <c r="Q147" i="14"/>
  <c r="R147" i="14"/>
  <c r="S147" i="14"/>
  <c r="T147" i="14"/>
  <c r="U147" i="14"/>
  <c r="W147" i="14"/>
  <c r="X147" i="14"/>
  <c r="Y147" i="14"/>
  <c r="Z147" i="14"/>
  <c r="AA147" i="14"/>
  <c r="C148" i="14"/>
  <c r="D148" i="14"/>
  <c r="E148" i="14"/>
  <c r="F148" i="14"/>
  <c r="G148" i="14"/>
  <c r="H148" i="14"/>
  <c r="I148" i="14"/>
  <c r="J148" i="14"/>
  <c r="K148" i="14"/>
  <c r="L148" i="14"/>
  <c r="M148" i="14"/>
  <c r="N148" i="14"/>
  <c r="O148" i="14"/>
  <c r="P148" i="14"/>
  <c r="Q148" i="14"/>
  <c r="R148" i="14"/>
  <c r="S148" i="14"/>
  <c r="T148" i="14"/>
  <c r="U148" i="14"/>
  <c r="W148" i="14"/>
  <c r="X148" i="14"/>
  <c r="Y148" i="14"/>
  <c r="Z148" i="14"/>
  <c r="AA148" i="14"/>
  <c r="C149" i="14"/>
  <c r="D149" i="14"/>
  <c r="E149" i="14"/>
  <c r="F149" i="14"/>
  <c r="G149" i="14"/>
  <c r="H149" i="14"/>
  <c r="I149" i="14"/>
  <c r="J149" i="14"/>
  <c r="K149" i="14"/>
  <c r="L149" i="14"/>
  <c r="M149" i="14"/>
  <c r="N149" i="14"/>
  <c r="O149" i="14"/>
  <c r="P149" i="14"/>
  <c r="Q149" i="14"/>
  <c r="R149" i="14"/>
  <c r="S149" i="14"/>
  <c r="T149" i="14"/>
  <c r="U149" i="14"/>
  <c r="W149" i="14"/>
  <c r="X149" i="14"/>
  <c r="Y149" i="14"/>
  <c r="Z149" i="14"/>
  <c r="AA149" i="14"/>
  <c r="C150" i="14"/>
  <c r="D150" i="14"/>
  <c r="E150" i="14"/>
  <c r="F150" i="14"/>
  <c r="G150" i="14"/>
  <c r="H150" i="14"/>
  <c r="I150" i="14"/>
  <c r="J150" i="14"/>
  <c r="K150" i="14"/>
  <c r="L150" i="14"/>
  <c r="M150" i="14"/>
  <c r="N150" i="14"/>
  <c r="O150" i="14"/>
  <c r="P150" i="14"/>
  <c r="Q150" i="14"/>
  <c r="R150" i="14"/>
  <c r="S150" i="14"/>
  <c r="T150" i="14"/>
  <c r="U150" i="14"/>
  <c r="W150" i="14"/>
  <c r="X150" i="14"/>
  <c r="Y150" i="14"/>
  <c r="Z150" i="14"/>
  <c r="AA150" i="14"/>
  <c r="C151" i="14"/>
  <c r="D151" i="14"/>
  <c r="E151" i="14"/>
  <c r="F151" i="14"/>
  <c r="G151" i="14"/>
  <c r="H151" i="14"/>
  <c r="I151" i="14"/>
  <c r="J151" i="14"/>
  <c r="K151" i="14"/>
  <c r="L151" i="14"/>
  <c r="M151" i="14"/>
  <c r="N151" i="14"/>
  <c r="O151" i="14"/>
  <c r="P151" i="14"/>
  <c r="Q151" i="14"/>
  <c r="R151" i="14"/>
  <c r="S151" i="14"/>
  <c r="T151" i="14"/>
  <c r="U151" i="14"/>
  <c r="W151" i="14"/>
  <c r="X151" i="14"/>
  <c r="Y151" i="14"/>
  <c r="Z151" i="14"/>
  <c r="AA151" i="14"/>
  <c r="C152" i="14"/>
  <c r="D152" i="14"/>
  <c r="E152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R152" i="14"/>
  <c r="S152" i="14"/>
  <c r="T152" i="14"/>
  <c r="U152" i="14"/>
  <c r="W152" i="14"/>
  <c r="X152" i="14"/>
  <c r="Y152" i="14"/>
  <c r="Z152" i="14"/>
  <c r="AA152" i="14"/>
  <c r="C153" i="14"/>
  <c r="D153" i="14"/>
  <c r="E153" i="14"/>
  <c r="F153" i="14"/>
  <c r="G153" i="14"/>
  <c r="H153" i="14"/>
  <c r="I153" i="14"/>
  <c r="J153" i="14"/>
  <c r="K153" i="14"/>
  <c r="L153" i="14"/>
  <c r="M153" i="14"/>
  <c r="N153" i="14"/>
  <c r="O153" i="14"/>
  <c r="P153" i="14"/>
  <c r="Q153" i="14"/>
  <c r="R153" i="14"/>
  <c r="S153" i="14"/>
  <c r="T153" i="14"/>
  <c r="U153" i="14"/>
  <c r="W153" i="14"/>
  <c r="X153" i="14"/>
  <c r="Y153" i="14"/>
  <c r="Z153" i="14"/>
  <c r="AA153" i="14"/>
  <c r="C154" i="14"/>
  <c r="D154" i="14"/>
  <c r="E154" i="14"/>
  <c r="F154" i="14"/>
  <c r="G154" i="14"/>
  <c r="H154" i="14"/>
  <c r="I154" i="14"/>
  <c r="J154" i="14"/>
  <c r="K154" i="14"/>
  <c r="L154" i="14"/>
  <c r="M154" i="14"/>
  <c r="N154" i="14"/>
  <c r="O154" i="14"/>
  <c r="P154" i="14"/>
  <c r="Q154" i="14"/>
  <c r="R154" i="14"/>
  <c r="S154" i="14"/>
  <c r="T154" i="14"/>
  <c r="U154" i="14"/>
  <c r="W154" i="14"/>
  <c r="X154" i="14"/>
  <c r="Y154" i="14"/>
  <c r="Z154" i="14"/>
  <c r="AA154" i="14"/>
  <c r="C155" i="14"/>
  <c r="D155" i="14"/>
  <c r="E155" i="14"/>
  <c r="F155" i="14"/>
  <c r="G155" i="14"/>
  <c r="H155" i="14"/>
  <c r="I155" i="14"/>
  <c r="J155" i="14"/>
  <c r="K155" i="14"/>
  <c r="L155" i="14"/>
  <c r="M155" i="14"/>
  <c r="N155" i="14"/>
  <c r="O155" i="14"/>
  <c r="P155" i="14"/>
  <c r="Q155" i="14"/>
  <c r="R155" i="14"/>
  <c r="S155" i="14"/>
  <c r="T155" i="14"/>
  <c r="U155" i="14"/>
  <c r="W155" i="14"/>
  <c r="X155" i="14"/>
  <c r="Y155" i="14"/>
  <c r="Z155" i="14"/>
  <c r="AA155" i="14"/>
  <c r="C156" i="14"/>
  <c r="D156" i="14"/>
  <c r="E156" i="14"/>
  <c r="F156" i="14"/>
  <c r="G156" i="14"/>
  <c r="H156" i="14"/>
  <c r="I156" i="14"/>
  <c r="J156" i="14"/>
  <c r="K156" i="14"/>
  <c r="L156" i="14"/>
  <c r="M156" i="14"/>
  <c r="N156" i="14"/>
  <c r="O156" i="14"/>
  <c r="P156" i="14"/>
  <c r="Q156" i="14"/>
  <c r="R156" i="14"/>
  <c r="S156" i="14"/>
  <c r="T156" i="14"/>
  <c r="U156" i="14"/>
  <c r="W156" i="14"/>
  <c r="X156" i="14"/>
  <c r="Y156" i="14"/>
  <c r="Z156" i="14"/>
  <c r="AA156" i="14"/>
  <c r="C157" i="14"/>
  <c r="D157" i="14"/>
  <c r="E157" i="14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R157" i="14"/>
  <c r="S157" i="14"/>
  <c r="T157" i="14"/>
  <c r="U157" i="14"/>
  <c r="W157" i="14"/>
  <c r="X157" i="14"/>
  <c r="Y157" i="14"/>
  <c r="Z157" i="14"/>
  <c r="AA157" i="14"/>
  <c r="C158" i="14"/>
  <c r="D158" i="14"/>
  <c r="E158" i="14"/>
  <c r="F158" i="14"/>
  <c r="G158" i="14"/>
  <c r="H158" i="14"/>
  <c r="I158" i="14"/>
  <c r="J158" i="14"/>
  <c r="K158" i="14"/>
  <c r="L158" i="14"/>
  <c r="M158" i="14"/>
  <c r="N158" i="14"/>
  <c r="O158" i="14"/>
  <c r="P158" i="14"/>
  <c r="Q158" i="14"/>
  <c r="R158" i="14"/>
  <c r="S158" i="14"/>
  <c r="T158" i="14"/>
  <c r="U158" i="14"/>
  <c r="W158" i="14"/>
  <c r="X158" i="14"/>
  <c r="Y158" i="14"/>
  <c r="Z158" i="14"/>
  <c r="AA158" i="14"/>
  <c r="C159" i="14"/>
  <c r="D159" i="14"/>
  <c r="E159" i="14"/>
  <c r="F159" i="14"/>
  <c r="G159" i="14"/>
  <c r="H159" i="14"/>
  <c r="I159" i="14"/>
  <c r="J159" i="14"/>
  <c r="K159" i="14"/>
  <c r="L159" i="14"/>
  <c r="M159" i="14"/>
  <c r="N159" i="14"/>
  <c r="O159" i="14"/>
  <c r="P159" i="14"/>
  <c r="Q159" i="14"/>
  <c r="R159" i="14"/>
  <c r="S159" i="14"/>
  <c r="T159" i="14"/>
  <c r="U159" i="14"/>
  <c r="W159" i="14"/>
  <c r="X159" i="14"/>
  <c r="Y159" i="14"/>
  <c r="Z159" i="14"/>
  <c r="AA159" i="14"/>
  <c r="C160" i="14"/>
  <c r="D160" i="14"/>
  <c r="E160" i="14"/>
  <c r="F160" i="14"/>
  <c r="G160" i="14"/>
  <c r="H160" i="14"/>
  <c r="I160" i="14"/>
  <c r="J160" i="14"/>
  <c r="K160" i="14"/>
  <c r="L160" i="14"/>
  <c r="M160" i="14"/>
  <c r="N160" i="14"/>
  <c r="O160" i="14"/>
  <c r="P160" i="14"/>
  <c r="Q160" i="14"/>
  <c r="R160" i="14"/>
  <c r="S160" i="14"/>
  <c r="T160" i="14"/>
  <c r="U160" i="14"/>
  <c r="W160" i="14"/>
  <c r="X160" i="14"/>
  <c r="Y160" i="14"/>
  <c r="Z160" i="14"/>
  <c r="AA160" i="14"/>
  <c r="C161" i="14"/>
  <c r="D161" i="14"/>
  <c r="E161" i="14"/>
  <c r="F161" i="14"/>
  <c r="G161" i="14"/>
  <c r="H161" i="14"/>
  <c r="I161" i="14"/>
  <c r="J161" i="14"/>
  <c r="K161" i="14"/>
  <c r="L161" i="14"/>
  <c r="M161" i="14"/>
  <c r="N161" i="14"/>
  <c r="O161" i="14"/>
  <c r="P161" i="14"/>
  <c r="Q161" i="14"/>
  <c r="R161" i="14"/>
  <c r="S161" i="14"/>
  <c r="T161" i="14"/>
  <c r="U161" i="14"/>
  <c r="W161" i="14"/>
  <c r="X161" i="14"/>
  <c r="Y161" i="14"/>
  <c r="Z161" i="14"/>
  <c r="AA161" i="14"/>
  <c r="C162" i="14"/>
  <c r="D162" i="14"/>
  <c r="E162" i="14"/>
  <c r="F162" i="14"/>
  <c r="G162" i="14"/>
  <c r="H162" i="14"/>
  <c r="I162" i="14"/>
  <c r="J162" i="14"/>
  <c r="K162" i="14"/>
  <c r="L162" i="14"/>
  <c r="M162" i="14"/>
  <c r="N162" i="14"/>
  <c r="O162" i="14"/>
  <c r="P162" i="14"/>
  <c r="Q162" i="14"/>
  <c r="R162" i="14"/>
  <c r="S162" i="14"/>
  <c r="T162" i="14"/>
  <c r="U162" i="14"/>
  <c r="W162" i="14"/>
  <c r="X162" i="14"/>
  <c r="Y162" i="14"/>
  <c r="Z162" i="14"/>
  <c r="AA162" i="14"/>
  <c r="C163" i="14"/>
  <c r="D163" i="14"/>
  <c r="E163" i="14"/>
  <c r="F163" i="14"/>
  <c r="G163" i="14"/>
  <c r="H163" i="14"/>
  <c r="I163" i="14"/>
  <c r="J163" i="14"/>
  <c r="K163" i="14"/>
  <c r="L163" i="14"/>
  <c r="M163" i="14"/>
  <c r="N163" i="14"/>
  <c r="O163" i="14"/>
  <c r="P163" i="14"/>
  <c r="Q163" i="14"/>
  <c r="R163" i="14"/>
  <c r="S163" i="14"/>
  <c r="T163" i="14"/>
  <c r="U163" i="14"/>
  <c r="W163" i="14"/>
  <c r="X163" i="14"/>
  <c r="Y163" i="14"/>
  <c r="Z163" i="14"/>
  <c r="AA163" i="14"/>
  <c r="C164" i="14"/>
  <c r="D164" i="14"/>
  <c r="E164" i="14"/>
  <c r="F164" i="14"/>
  <c r="G164" i="14"/>
  <c r="H164" i="14"/>
  <c r="I164" i="14"/>
  <c r="J164" i="14"/>
  <c r="K164" i="14"/>
  <c r="L164" i="14"/>
  <c r="M164" i="14"/>
  <c r="N164" i="14"/>
  <c r="O164" i="14"/>
  <c r="P164" i="14"/>
  <c r="Q164" i="14"/>
  <c r="R164" i="14"/>
  <c r="S164" i="14"/>
  <c r="T164" i="14"/>
  <c r="U164" i="14"/>
  <c r="W164" i="14"/>
  <c r="X164" i="14"/>
  <c r="Y164" i="14"/>
  <c r="Z164" i="14"/>
  <c r="AA164" i="14"/>
  <c r="C165" i="14"/>
  <c r="D165" i="14"/>
  <c r="E165" i="14"/>
  <c r="F165" i="14"/>
  <c r="G165" i="14"/>
  <c r="H165" i="14"/>
  <c r="I165" i="14"/>
  <c r="J165" i="14"/>
  <c r="K165" i="14"/>
  <c r="L165" i="14"/>
  <c r="M165" i="14"/>
  <c r="N165" i="14"/>
  <c r="O165" i="14"/>
  <c r="P165" i="14"/>
  <c r="Q165" i="14"/>
  <c r="R165" i="14"/>
  <c r="S165" i="14"/>
  <c r="T165" i="14"/>
  <c r="U165" i="14"/>
  <c r="W165" i="14"/>
  <c r="X165" i="14"/>
  <c r="Y165" i="14"/>
  <c r="Z165" i="14"/>
  <c r="AA165" i="14"/>
  <c r="C166" i="14"/>
  <c r="D166" i="14"/>
  <c r="E166" i="14"/>
  <c r="F166" i="14"/>
  <c r="G166" i="14"/>
  <c r="H166" i="14"/>
  <c r="I166" i="14"/>
  <c r="J166" i="14"/>
  <c r="K166" i="14"/>
  <c r="L166" i="14"/>
  <c r="M166" i="14"/>
  <c r="N166" i="14"/>
  <c r="O166" i="14"/>
  <c r="P166" i="14"/>
  <c r="Q166" i="14"/>
  <c r="R166" i="14"/>
  <c r="S166" i="14"/>
  <c r="T166" i="14"/>
  <c r="U166" i="14"/>
  <c r="W166" i="14"/>
  <c r="X166" i="14"/>
  <c r="Y166" i="14"/>
  <c r="Z166" i="14"/>
  <c r="AA166" i="14"/>
  <c r="C167" i="14"/>
  <c r="D167" i="14"/>
  <c r="E167" i="14"/>
  <c r="F167" i="14"/>
  <c r="G167" i="14"/>
  <c r="H167" i="14"/>
  <c r="I167" i="14"/>
  <c r="J167" i="14"/>
  <c r="K167" i="14"/>
  <c r="L167" i="14"/>
  <c r="M167" i="14"/>
  <c r="N167" i="14"/>
  <c r="O167" i="14"/>
  <c r="P167" i="14"/>
  <c r="Q167" i="14"/>
  <c r="R167" i="14"/>
  <c r="S167" i="14"/>
  <c r="T167" i="14"/>
  <c r="U167" i="14"/>
  <c r="W167" i="14"/>
  <c r="X167" i="14"/>
  <c r="Y167" i="14"/>
  <c r="Z167" i="14"/>
  <c r="AA167" i="14"/>
  <c r="C168" i="14"/>
  <c r="D168" i="14"/>
  <c r="E168" i="14"/>
  <c r="F168" i="14"/>
  <c r="G168" i="14"/>
  <c r="H168" i="14"/>
  <c r="I168" i="14"/>
  <c r="J168" i="14"/>
  <c r="K168" i="14"/>
  <c r="L168" i="14"/>
  <c r="M168" i="14"/>
  <c r="N168" i="14"/>
  <c r="O168" i="14"/>
  <c r="P168" i="14"/>
  <c r="Q168" i="14"/>
  <c r="R168" i="14"/>
  <c r="S168" i="14"/>
  <c r="T168" i="14"/>
  <c r="U168" i="14"/>
  <c r="W168" i="14"/>
  <c r="X168" i="14"/>
  <c r="Y168" i="14"/>
  <c r="Z168" i="14"/>
  <c r="AA168" i="14"/>
  <c r="C169" i="14"/>
  <c r="D169" i="14"/>
  <c r="E169" i="14"/>
  <c r="F169" i="14"/>
  <c r="G169" i="14"/>
  <c r="H169" i="14"/>
  <c r="I169" i="14"/>
  <c r="J169" i="14"/>
  <c r="K169" i="14"/>
  <c r="L169" i="14"/>
  <c r="M169" i="14"/>
  <c r="N169" i="14"/>
  <c r="O169" i="14"/>
  <c r="P169" i="14"/>
  <c r="Q169" i="14"/>
  <c r="R169" i="14"/>
  <c r="S169" i="14"/>
  <c r="T169" i="14"/>
  <c r="U169" i="14"/>
  <c r="W169" i="14"/>
  <c r="X169" i="14"/>
  <c r="Y169" i="14"/>
  <c r="Z169" i="14"/>
  <c r="AA169" i="14"/>
  <c r="C170" i="14"/>
  <c r="D170" i="14"/>
  <c r="E170" i="14"/>
  <c r="F170" i="14"/>
  <c r="G170" i="14"/>
  <c r="H170" i="14"/>
  <c r="I170" i="14"/>
  <c r="J170" i="14"/>
  <c r="K170" i="14"/>
  <c r="L170" i="14"/>
  <c r="M170" i="14"/>
  <c r="N170" i="14"/>
  <c r="O170" i="14"/>
  <c r="P170" i="14"/>
  <c r="Q170" i="14"/>
  <c r="R170" i="14"/>
  <c r="S170" i="14"/>
  <c r="T170" i="14"/>
  <c r="U170" i="14"/>
  <c r="W170" i="14"/>
  <c r="X170" i="14"/>
  <c r="Y170" i="14"/>
  <c r="Z170" i="14"/>
  <c r="AA170" i="14"/>
  <c r="C171" i="14"/>
  <c r="D171" i="14"/>
  <c r="E171" i="14"/>
  <c r="F171" i="14"/>
  <c r="G171" i="14"/>
  <c r="H171" i="14"/>
  <c r="I171" i="14"/>
  <c r="J171" i="14"/>
  <c r="K171" i="14"/>
  <c r="L171" i="14"/>
  <c r="M171" i="14"/>
  <c r="N171" i="14"/>
  <c r="O171" i="14"/>
  <c r="P171" i="14"/>
  <c r="Q171" i="14"/>
  <c r="R171" i="14"/>
  <c r="S171" i="14"/>
  <c r="T171" i="14"/>
  <c r="U171" i="14"/>
  <c r="W171" i="14"/>
  <c r="X171" i="14"/>
  <c r="Y171" i="14"/>
  <c r="Z171" i="14"/>
  <c r="AA171" i="14"/>
  <c r="C172" i="14"/>
  <c r="D172" i="14"/>
  <c r="E172" i="14"/>
  <c r="F172" i="14"/>
  <c r="G172" i="14"/>
  <c r="H172" i="14"/>
  <c r="I172" i="14"/>
  <c r="J172" i="14"/>
  <c r="K172" i="14"/>
  <c r="L172" i="14"/>
  <c r="M172" i="14"/>
  <c r="N172" i="14"/>
  <c r="O172" i="14"/>
  <c r="P172" i="14"/>
  <c r="Q172" i="14"/>
  <c r="R172" i="14"/>
  <c r="S172" i="14"/>
  <c r="T172" i="14"/>
  <c r="U172" i="14"/>
  <c r="W172" i="14"/>
  <c r="X172" i="14"/>
  <c r="Y172" i="14"/>
  <c r="Z172" i="14"/>
  <c r="AA172" i="14"/>
  <c r="C173" i="14"/>
  <c r="D173" i="14"/>
  <c r="E173" i="14"/>
  <c r="F173" i="14"/>
  <c r="G173" i="14"/>
  <c r="H173" i="14"/>
  <c r="I173" i="14"/>
  <c r="J173" i="14"/>
  <c r="K173" i="14"/>
  <c r="L173" i="14"/>
  <c r="M173" i="14"/>
  <c r="N173" i="14"/>
  <c r="O173" i="14"/>
  <c r="P173" i="14"/>
  <c r="Q173" i="14"/>
  <c r="R173" i="14"/>
  <c r="S173" i="14"/>
  <c r="T173" i="14"/>
  <c r="U173" i="14"/>
  <c r="W173" i="14"/>
  <c r="X173" i="14"/>
  <c r="Y173" i="14"/>
  <c r="Z173" i="14"/>
  <c r="AA173" i="14"/>
  <c r="C174" i="14"/>
  <c r="D174" i="14"/>
  <c r="E174" i="14"/>
  <c r="F174" i="14"/>
  <c r="G174" i="14"/>
  <c r="H174" i="14"/>
  <c r="I174" i="14"/>
  <c r="J174" i="14"/>
  <c r="K174" i="14"/>
  <c r="L174" i="14"/>
  <c r="M174" i="14"/>
  <c r="N174" i="14"/>
  <c r="O174" i="14"/>
  <c r="P174" i="14"/>
  <c r="Q174" i="14"/>
  <c r="R174" i="14"/>
  <c r="S174" i="14"/>
  <c r="T174" i="14"/>
  <c r="U174" i="14"/>
  <c r="W174" i="14"/>
  <c r="X174" i="14"/>
  <c r="Y174" i="14"/>
  <c r="Z174" i="14"/>
  <c r="AA174" i="14"/>
  <c r="C175" i="14"/>
  <c r="D175" i="14"/>
  <c r="E175" i="14"/>
  <c r="F175" i="14"/>
  <c r="G175" i="14"/>
  <c r="H175" i="14"/>
  <c r="I175" i="14"/>
  <c r="J175" i="14"/>
  <c r="K175" i="14"/>
  <c r="L175" i="14"/>
  <c r="M175" i="14"/>
  <c r="N175" i="14"/>
  <c r="O175" i="14"/>
  <c r="P175" i="14"/>
  <c r="Q175" i="14"/>
  <c r="R175" i="14"/>
  <c r="S175" i="14"/>
  <c r="T175" i="14"/>
  <c r="U175" i="14"/>
  <c r="W175" i="14"/>
  <c r="X175" i="14"/>
  <c r="Y175" i="14"/>
  <c r="Z175" i="14"/>
  <c r="AA175" i="14"/>
  <c r="C176" i="14"/>
  <c r="D176" i="14"/>
  <c r="E176" i="14"/>
  <c r="F176" i="14"/>
  <c r="G176" i="14"/>
  <c r="H176" i="14"/>
  <c r="I176" i="14"/>
  <c r="J176" i="14"/>
  <c r="K176" i="14"/>
  <c r="L176" i="14"/>
  <c r="M176" i="14"/>
  <c r="N176" i="14"/>
  <c r="O176" i="14"/>
  <c r="P176" i="14"/>
  <c r="Q176" i="14"/>
  <c r="R176" i="14"/>
  <c r="S176" i="14"/>
  <c r="T176" i="14"/>
  <c r="U176" i="14"/>
  <c r="W176" i="14"/>
  <c r="X176" i="14"/>
  <c r="Y176" i="14"/>
  <c r="Z176" i="14"/>
  <c r="AA176" i="14"/>
  <c r="C177" i="14"/>
  <c r="D177" i="14"/>
  <c r="E177" i="14"/>
  <c r="F177" i="14"/>
  <c r="G177" i="14"/>
  <c r="H177" i="14"/>
  <c r="I177" i="14"/>
  <c r="J177" i="14"/>
  <c r="K177" i="14"/>
  <c r="L177" i="14"/>
  <c r="M177" i="14"/>
  <c r="N177" i="14"/>
  <c r="O177" i="14"/>
  <c r="P177" i="14"/>
  <c r="Q177" i="14"/>
  <c r="R177" i="14"/>
  <c r="S177" i="14"/>
  <c r="T177" i="14"/>
  <c r="U177" i="14"/>
  <c r="W177" i="14"/>
  <c r="X177" i="14"/>
  <c r="Y177" i="14"/>
  <c r="Z177" i="14"/>
  <c r="AA177" i="14"/>
  <c r="C178" i="14"/>
  <c r="D178" i="14"/>
  <c r="E178" i="14"/>
  <c r="F178" i="14"/>
  <c r="G178" i="14"/>
  <c r="H178" i="14"/>
  <c r="I178" i="14"/>
  <c r="J178" i="14"/>
  <c r="K178" i="14"/>
  <c r="L178" i="14"/>
  <c r="M178" i="14"/>
  <c r="N178" i="14"/>
  <c r="O178" i="14"/>
  <c r="P178" i="14"/>
  <c r="Q178" i="14"/>
  <c r="R178" i="14"/>
  <c r="S178" i="14"/>
  <c r="T178" i="14"/>
  <c r="U178" i="14"/>
  <c r="W178" i="14"/>
  <c r="X178" i="14"/>
  <c r="Y178" i="14"/>
  <c r="Z178" i="14"/>
  <c r="AA178" i="14"/>
  <c r="C179" i="14"/>
  <c r="D179" i="14"/>
  <c r="E179" i="14"/>
  <c r="F179" i="14"/>
  <c r="G179" i="14"/>
  <c r="H179" i="14"/>
  <c r="I179" i="14"/>
  <c r="J179" i="14"/>
  <c r="K179" i="14"/>
  <c r="L179" i="14"/>
  <c r="M179" i="14"/>
  <c r="N179" i="14"/>
  <c r="O179" i="14"/>
  <c r="P179" i="14"/>
  <c r="Q179" i="14"/>
  <c r="R179" i="14"/>
  <c r="S179" i="14"/>
  <c r="T179" i="14"/>
  <c r="U179" i="14"/>
  <c r="W179" i="14"/>
  <c r="X179" i="14"/>
  <c r="Y179" i="14"/>
  <c r="Z179" i="14"/>
  <c r="AA179" i="14"/>
  <c r="C180" i="14"/>
  <c r="D180" i="14"/>
  <c r="E180" i="14"/>
  <c r="F180" i="14"/>
  <c r="G180" i="14"/>
  <c r="H180" i="14"/>
  <c r="I180" i="14"/>
  <c r="J180" i="14"/>
  <c r="K180" i="14"/>
  <c r="L180" i="14"/>
  <c r="M180" i="14"/>
  <c r="N180" i="14"/>
  <c r="O180" i="14"/>
  <c r="P180" i="14"/>
  <c r="Q180" i="14"/>
  <c r="R180" i="14"/>
  <c r="S180" i="14"/>
  <c r="T180" i="14"/>
  <c r="U180" i="14"/>
  <c r="W180" i="14"/>
  <c r="X180" i="14"/>
  <c r="Y180" i="14"/>
  <c r="Z180" i="14"/>
  <c r="AA180" i="14"/>
  <c r="C181" i="14"/>
  <c r="D181" i="14"/>
  <c r="E181" i="14"/>
  <c r="F181" i="14"/>
  <c r="G181" i="14"/>
  <c r="H181" i="14"/>
  <c r="I181" i="14"/>
  <c r="J181" i="14"/>
  <c r="K181" i="14"/>
  <c r="L181" i="14"/>
  <c r="M181" i="14"/>
  <c r="N181" i="14"/>
  <c r="O181" i="14"/>
  <c r="P181" i="14"/>
  <c r="Q181" i="14"/>
  <c r="R181" i="14"/>
  <c r="S181" i="14"/>
  <c r="T181" i="14"/>
  <c r="U181" i="14"/>
  <c r="W181" i="14"/>
  <c r="X181" i="14"/>
  <c r="Y181" i="14"/>
  <c r="Z181" i="14"/>
  <c r="AA181" i="14"/>
  <c r="C182" i="14"/>
  <c r="D182" i="14"/>
  <c r="E182" i="14"/>
  <c r="F182" i="14"/>
  <c r="G182" i="14"/>
  <c r="H182" i="14"/>
  <c r="I182" i="14"/>
  <c r="J182" i="14"/>
  <c r="K182" i="14"/>
  <c r="L182" i="14"/>
  <c r="M182" i="14"/>
  <c r="N182" i="14"/>
  <c r="O182" i="14"/>
  <c r="P182" i="14"/>
  <c r="Q182" i="14"/>
  <c r="R182" i="14"/>
  <c r="S182" i="14"/>
  <c r="T182" i="14"/>
  <c r="U182" i="14"/>
  <c r="W182" i="14"/>
  <c r="X182" i="14"/>
  <c r="Y182" i="14"/>
  <c r="Z182" i="14"/>
  <c r="AA182" i="14"/>
  <c r="C183" i="14"/>
  <c r="D183" i="14"/>
  <c r="E183" i="14"/>
  <c r="F183" i="14"/>
  <c r="G183" i="14"/>
  <c r="H183" i="14"/>
  <c r="I183" i="14"/>
  <c r="J183" i="14"/>
  <c r="K183" i="14"/>
  <c r="L183" i="14"/>
  <c r="M183" i="14"/>
  <c r="N183" i="14"/>
  <c r="O183" i="14"/>
  <c r="P183" i="14"/>
  <c r="Q183" i="14"/>
  <c r="R183" i="14"/>
  <c r="S183" i="14"/>
  <c r="T183" i="14"/>
  <c r="U183" i="14"/>
  <c r="W183" i="14"/>
  <c r="X183" i="14"/>
  <c r="Y183" i="14"/>
  <c r="Z183" i="14"/>
  <c r="AA183" i="14"/>
  <c r="C184" i="14"/>
  <c r="D184" i="14"/>
  <c r="E184" i="14"/>
  <c r="F184" i="14"/>
  <c r="G184" i="14"/>
  <c r="H184" i="14"/>
  <c r="I184" i="14"/>
  <c r="J184" i="14"/>
  <c r="K184" i="14"/>
  <c r="L184" i="14"/>
  <c r="M184" i="14"/>
  <c r="N184" i="14"/>
  <c r="O184" i="14"/>
  <c r="P184" i="14"/>
  <c r="Q184" i="14"/>
  <c r="R184" i="14"/>
  <c r="S184" i="14"/>
  <c r="T184" i="14"/>
  <c r="U184" i="14"/>
  <c r="W184" i="14"/>
  <c r="X184" i="14"/>
  <c r="Y184" i="14"/>
  <c r="Z184" i="14"/>
  <c r="AA184" i="14"/>
  <c r="C185" i="14"/>
  <c r="D185" i="14"/>
  <c r="E185" i="14"/>
  <c r="F185" i="14"/>
  <c r="G185" i="14"/>
  <c r="H185" i="14"/>
  <c r="I185" i="14"/>
  <c r="J185" i="14"/>
  <c r="K185" i="14"/>
  <c r="L185" i="14"/>
  <c r="M185" i="14"/>
  <c r="N185" i="14"/>
  <c r="O185" i="14"/>
  <c r="P185" i="14"/>
  <c r="Q185" i="14"/>
  <c r="R185" i="14"/>
  <c r="S185" i="14"/>
  <c r="T185" i="14"/>
  <c r="U185" i="14"/>
  <c r="W185" i="14"/>
  <c r="X185" i="14"/>
  <c r="Y185" i="14"/>
  <c r="Z185" i="14"/>
  <c r="AA185" i="14"/>
  <c r="C186" i="14"/>
  <c r="D186" i="14"/>
  <c r="E186" i="14"/>
  <c r="F186" i="14"/>
  <c r="G186" i="14"/>
  <c r="H186" i="14"/>
  <c r="I186" i="14"/>
  <c r="J186" i="14"/>
  <c r="K186" i="14"/>
  <c r="L186" i="14"/>
  <c r="M186" i="14"/>
  <c r="N186" i="14"/>
  <c r="O186" i="14"/>
  <c r="P186" i="14"/>
  <c r="Q186" i="14"/>
  <c r="R186" i="14"/>
  <c r="S186" i="14"/>
  <c r="T186" i="14"/>
  <c r="U186" i="14"/>
  <c r="W186" i="14"/>
  <c r="X186" i="14"/>
  <c r="Y186" i="14"/>
  <c r="Z186" i="14"/>
  <c r="AA186" i="14"/>
  <c r="C187" i="14"/>
  <c r="D187" i="14"/>
  <c r="E187" i="14"/>
  <c r="F187" i="14"/>
  <c r="G187" i="14"/>
  <c r="H187" i="14"/>
  <c r="I187" i="14"/>
  <c r="J187" i="14"/>
  <c r="K187" i="14"/>
  <c r="L187" i="14"/>
  <c r="M187" i="14"/>
  <c r="N187" i="14"/>
  <c r="O187" i="14"/>
  <c r="P187" i="14"/>
  <c r="Q187" i="14"/>
  <c r="R187" i="14"/>
  <c r="S187" i="14"/>
  <c r="T187" i="14"/>
  <c r="U187" i="14"/>
  <c r="W187" i="14"/>
  <c r="X187" i="14"/>
  <c r="Y187" i="14"/>
  <c r="Z187" i="14"/>
  <c r="AA187" i="14"/>
  <c r="C188" i="14"/>
  <c r="D188" i="14"/>
  <c r="E188" i="14"/>
  <c r="F188" i="14"/>
  <c r="G188" i="14"/>
  <c r="H188" i="14"/>
  <c r="I188" i="14"/>
  <c r="J188" i="14"/>
  <c r="K188" i="14"/>
  <c r="L188" i="14"/>
  <c r="M188" i="14"/>
  <c r="N188" i="14"/>
  <c r="O188" i="14"/>
  <c r="P188" i="14"/>
  <c r="Q188" i="14"/>
  <c r="R188" i="14"/>
  <c r="S188" i="14"/>
  <c r="T188" i="14"/>
  <c r="U188" i="14"/>
  <c r="W188" i="14"/>
  <c r="X188" i="14"/>
  <c r="Y188" i="14"/>
  <c r="Z188" i="14"/>
  <c r="AA188" i="14"/>
  <c r="C189" i="14"/>
  <c r="D189" i="14"/>
  <c r="E189" i="14"/>
  <c r="F189" i="14"/>
  <c r="G189" i="14"/>
  <c r="H189" i="14"/>
  <c r="I189" i="14"/>
  <c r="J189" i="14"/>
  <c r="K189" i="14"/>
  <c r="L189" i="14"/>
  <c r="M189" i="14"/>
  <c r="N189" i="14"/>
  <c r="O189" i="14"/>
  <c r="P189" i="14"/>
  <c r="Q189" i="14"/>
  <c r="R189" i="14"/>
  <c r="S189" i="14"/>
  <c r="T189" i="14"/>
  <c r="U189" i="14"/>
  <c r="W189" i="14"/>
  <c r="X189" i="14"/>
  <c r="Y189" i="14"/>
  <c r="Z189" i="14"/>
  <c r="AA189" i="14"/>
  <c r="C190" i="14"/>
  <c r="D190" i="14"/>
  <c r="E190" i="14"/>
  <c r="F190" i="14"/>
  <c r="G190" i="14"/>
  <c r="H190" i="14"/>
  <c r="I190" i="14"/>
  <c r="J190" i="14"/>
  <c r="K190" i="14"/>
  <c r="L190" i="14"/>
  <c r="M190" i="14"/>
  <c r="N190" i="14"/>
  <c r="O190" i="14"/>
  <c r="P190" i="14"/>
  <c r="Q190" i="14"/>
  <c r="R190" i="14"/>
  <c r="S190" i="14"/>
  <c r="T190" i="14"/>
  <c r="U190" i="14"/>
  <c r="W190" i="14"/>
  <c r="X190" i="14"/>
  <c r="Y190" i="14"/>
  <c r="Z190" i="14"/>
  <c r="AA190" i="14"/>
  <c r="C191" i="14"/>
  <c r="D191" i="14"/>
  <c r="E191" i="14"/>
  <c r="F191" i="14"/>
  <c r="G191" i="14"/>
  <c r="H191" i="14"/>
  <c r="I191" i="14"/>
  <c r="J191" i="14"/>
  <c r="K191" i="14"/>
  <c r="L191" i="14"/>
  <c r="M191" i="14"/>
  <c r="N191" i="14"/>
  <c r="O191" i="14"/>
  <c r="P191" i="14"/>
  <c r="Q191" i="14"/>
  <c r="R191" i="14"/>
  <c r="S191" i="14"/>
  <c r="T191" i="14"/>
  <c r="U191" i="14"/>
  <c r="W191" i="14"/>
  <c r="X191" i="14"/>
  <c r="Y191" i="14"/>
  <c r="Z191" i="14"/>
  <c r="AA191" i="14"/>
  <c r="C192" i="14"/>
  <c r="D192" i="14"/>
  <c r="E192" i="14"/>
  <c r="F192" i="14"/>
  <c r="G192" i="14"/>
  <c r="H192" i="14"/>
  <c r="I192" i="14"/>
  <c r="J192" i="14"/>
  <c r="K192" i="14"/>
  <c r="L192" i="14"/>
  <c r="M192" i="14"/>
  <c r="N192" i="14"/>
  <c r="O192" i="14"/>
  <c r="P192" i="14"/>
  <c r="Q192" i="14"/>
  <c r="R192" i="14"/>
  <c r="S192" i="14"/>
  <c r="T192" i="14"/>
  <c r="U192" i="14"/>
  <c r="W192" i="14"/>
  <c r="X192" i="14"/>
  <c r="Y192" i="14"/>
  <c r="Z192" i="14"/>
  <c r="AA192" i="14"/>
  <c r="C193" i="14"/>
  <c r="D193" i="14"/>
  <c r="E193" i="14"/>
  <c r="F193" i="14"/>
  <c r="G193" i="14"/>
  <c r="H193" i="14"/>
  <c r="I193" i="14"/>
  <c r="J193" i="14"/>
  <c r="K193" i="14"/>
  <c r="L193" i="14"/>
  <c r="M193" i="14"/>
  <c r="N193" i="14"/>
  <c r="O193" i="14"/>
  <c r="P193" i="14"/>
  <c r="Q193" i="14"/>
  <c r="R193" i="14"/>
  <c r="S193" i="14"/>
  <c r="T193" i="14"/>
  <c r="U193" i="14"/>
  <c r="W193" i="14"/>
  <c r="X193" i="14"/>
  <c r="Y193" i="14"/>
  <c r="Z193" i="14"/>
  <c r="AA193" i="14"/>
  <c r="C194" i="14"/>
  <c r="D194" i="14"/>
  <c r="E194" i="14"/>
  <c r="F194" i="14"/>
  <c r="G194" i="14"/>
  <c r="H194" i="14"/>
  <c r="I194" i="14"/>
  <c r="J194" i="14"/>
  <c r="K194" i="14"/>
  <c r="L194" i="14"/>
  <c r="M194" i="14"/>
  <c r="N194" i="14"/>
  <c r="O194" i="14"/>
  <c r="P194" i="14"/>
  <c r="Q194" i="14"/>
  <c r="R194" i="14"/>
  <c r="S194" i="14"/>
  <c r="T194" i="14"/>
  <c r="U194" i="14"/>
  <c r="W194" i="14"/>
  <c r="X194" i="14"/>
  <c r="Y194" i="14"/>
  <c r="Z194" i="14"/>
  <c r="AA194" i="14"/>
  <c r="C195" i="14"/>
  <c r="D195" i="14"/>
  <c r="E195" i="14"/>
  <c r="F195" i="14"/>
  <c r="G195" i="14"/>
  <c r="H195" i="14"/>
  <c r="I195" i="14"/>
  <c r="J195" i="14"/>
  <c r="K195" i="14"/>
  <c r="L195" i="14"/>
  <c r="M195" i="14"/>
  <c r="N195" i="14"/>
  <c r="O195" i="14"/>
  <c r="P195" i="14"/>
  <c r="Q195" i="14"/>
  <c r="R195" i="14"/>
  <c r="S195" i="14"/>
  <c r="T195" i="14"/>
  <c r="U195" i="14"/>
  <c r="W195" i="14"/>
  <c r="X195" i="14"/>
  <c r="Y195" i="14"/>
  <c r="Z195" i="14"/>
  <c r="AA195" i="14"/>
  <c r="C196" i="14"/>
  <c r="D196" i="14"/>
  <c r="E196" i="14"/>
  <c r="F196" i="14"/>
  <c r="G196" i="14"/>
  <c r="H196" i="14"/>
  <c r="I196" i="14"/>
  <c r="J196" i="14"/>
  <c r="K196" i="14"/>
  <c r="L196" i="14"/>
  <c r="M196" i="14"/>
  <c r="N196" i="14"/>
  <c r="O196" i="14"/>
  <c r="P196" i="14"/>
  <c r="Q196" i="14"/>
  <c r="R196" i="14"/>
  <c r="S196" i="14"/>
  <c r="T196" i="14"/>
  <c r="U196" i="14"/>
  <c r="W196" i="14"/>
  <c r="X196" i="14"/>
  <c r="Y196" i="14"/>
  <c r="Z196" i="14"/>
  <c r="AA196" i="14"/>
  <c r="C197" i="14"/>
  <c r="D197" i="14"/>
  <c r="E197" i="14"/>
  <c r="F197" i="14"/>
  <c r="G197" i="14"/>
  <c r="H197" i="14"/>
  <c r="I197" i="14"/>
  <c r="J197" i="14"/>
  <c r="K197" i="14"/>
  <c r="L197" i="14"/>
  <c r="M197" i="14"/>
  <c r="N197" i="14"/>
  <c r="O197" i="14"/>
  <c r="P197" i="14"/>
  <c r="Q197" i="14"/>
  <c r="R197" i="14"/>
  <c r="S197" i="14"/>
  <c r="T197" i="14"/>
  <c r="U197" i="14"/>
  <c r="W197" i="14"/>
  <c r="X197" i="14"/>
  <c r="Y197" i="14"/>
  <c r="Z197" i="14"/>
  <c r="AA197" i="14"/>
  <c r="C198" i="14"/>
  <c r="D198" i="14"/>
  <c r="E198" i="14"/>
  <c r="F198" i="14"/>
  <c r="G198" i="14"/>
  <c r="H198" i="14"/>
  <c r="I198" i="14"/>
  <c r="J198" i="14"/>
  <c r="K198" i="14"/>
  <c r="L198" i="14"/>
  <c r="M198" i="14"/>
  <c r="N198" i="14"/>
  <c r="O198" i="14"/>
  <c r="P198" i="14"/>
  <c r="Q198" i="14"/>
  <c r="R198" i="14"/>
  <c r="S198" i="14"/>
  <c r="T198" i="14"/>
  <c r="U198" i="14"/>
  <c r="W198" i="14"/>
  <c r="X198" i="14"/>
  <c r="Y198" i="14"/>
  <c r="Z198" i="14"/>
  <c r="AA198" i="14"/>
  <c r="C199" i="14"/>
  <c r="D199" i="14"/>
  <c r="E199" i="14"/>
  <c r="F199" i="14"/>
  <c r="G199" i="14"/>
  <c r="H199" i="14"/>
  <c r="I199" i="14"/>
  <c r="J199" i="14"/>
  <c r="K199" i="14"/>
  <c r="L199" i="14"/>
  <c r="M199" i="14"/>
  <c r="N199" i="14"/>
  <c r="O199" i="14"/>
  <c r="P199" i="14"/>
  <c r="Q199" i="14"/>
  <c r="R199" i="14"/>
  <c r="S199" i="14"/>
  <c r="T199" i="14"/>
  <c r="U199" i="14"/>
  <c r="W199" i="14"/>
  <c r="X199" i="14"/>
  <c r="Y199" i="14"/>
  <c r="Z199" i="14"/>
  <c r="AA199" i="14"/>
  <c r="D1" i="14"/>
  <c r="E1" i="14"/>
  <c r="F1" i="14"/>
  <c r="G1" i="14"/>
  <c r="H1" i="14"/>
  <c r="I1" i="14"/>
  <c r="J1" i="14"/>
  <c r="K1" i="14"/>
  <c r="L1" i="14"/>
  <c r="M1" i="14"/>
  <c r="N1" i="14"/>
  <c r="O1" i="14"/>
  <c r="P1" i="14"/>
  <c r="Q1" i="14"/>
  <c r="R1" i="14"/>
  <c r="S1" i="14"/>
  <c r="T1" i="14"/>
  <c r="U1" i="14"/>
  <c r="V1" i="14"/>
  <c r="W1" i="14"/>
  <c r="X1" i="14"/>
  <c r="Y1" i="14"/>
  <c r="Z1" i="14"/>
  <c r="C1" i="14"/>
</calcChain>
</file>

<file path=xl/comments1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2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3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4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5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6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7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sharedStrings.xml><?xml version="1.0" encoding="utf-8"?>
<sst xmlns="http://schemas.openxmlformats.org/spreadsheetml/2006/main" count="11853" uniqueCount="676">
  <si>
    <t>Agri_cap.xls</t>
  </si>
  <si>
    <t>CC_Daly.xls</t>
  </si>
  <si>
    <t>Coast_a.xls</t>
  </si>
  <si>
    <t>Articles.xls</t>
  </si>
  <si>
    <t>Acess_energy.xls</t>
  </si>
  <si>
    <t>Crop_yield.xls</t>
  </si>
  <si>
    <t>Delta_ppt.xls</t>
  </si>
  <si>
    <t>Delta_T.xls</t>
  </si>
  <si>
    <t>Disease_W.xls</t>
  </si>
  <si>
    <t>Energy_imp.xls</t>
  </si>
  <si>
    <t>Energy_use.xls</t>
  </si>
  <si>
    <t>External_Health.xls</t>
  </si>
  <si>
    <t>Floods.xls</t>
  </si>
  <si>
    <t>Food_i.xls</t>
  </si>
  <si>
    <t>Fresh.xls</t>
  </si>
  <si>
    <t>GDP_Energy.xls</t>
  </si>
  <si>
    <t>GDPpc.xls</t>
  </si>
  <si>
    <t>GNIpc.xls</t>
  </si>
  <si>
    <t>Health_index.xls</t>
  </si>
  <si>
    <t>IEF.xls</t>
  </si>
  <si>
    <t>Life_e.xls</t>
  </si>
  <si>
    <t>Maternal_mort.xls</t>
  </si>
  <si>
    <t>Mobile.xls</t>
  </si>
  <si>
    <t>Mort_inf.xls</t>
  </si>
  <si>
    <t>Pop_sanit.xls</t>
  </si>
  <si>
    <t>Pop_water.xls</t>
  </si>
  <si>
    <t>Population.xls</t>
  </si>
  <si>
    <t>Road_pav.xls</t>
  </si>
  <si>
    <t>Rural_pop.xls</t>
  </si>
  <si>
    <t>Vehicles.xls</t>
  </si>
  <si>
    <t>Wasting.xls</t>
  </si>
  <si>
    <t>WGI_ge.xls</t>
  </si>
  <si>
    <t>WGI_snv.xls</t>
  </si>
  <si>
    <t>WGI_va.xls</t>
  </si>
  <si>
    <t>Yield_delta.xls</t>
  </si>
  <si>
    <t>Coast_pop.xls</t>
  </si>
  <si>
    <t>Include</t>
  </si>
  <si>
    <t>Mobiles.xls</t>
  </si>
  <si>
    <t>Files</t>
  </si>
  <si>
    <t>AFG</t>
  </si>
  <si>
    <t>Afghanistan</t>
  </si>
  <si>
    <t>ALB</t>
  </si>
  <si>
    <t>Albania</t>
  </si>
  <si>
    <t>DZA</t>
  </si>
  <si>
    <t>Algeria</t>
  </si>
  <si>
    <t>AND</t>
  </si>
  <si>
    <t>Andorra</t>
  </si>
  <si>
    <t>AGO</t>
  </si>
  <si>
    <t>Angola</t>
  </si>
  <si>
    <t>ATG</t>
  </si>
  <si>
    <t>Antigua and Barbuda</t>
  </si>
  <si>
    <t>ARG</t>
  </si>
  <si>
    <t>Argentina</t>
  </si>
  <si>
    <t>ARM</t>
  </si>
  <si>
    <t>Armenia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</si>
  <si>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</si>
  <si>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</si>
  <si>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</si>
  <si>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</si>
  <si>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</si>
  <si>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</si>
  <si>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</si>
  <si>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</si>
  <si>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</si>
  <si>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</si>
  <si>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</si>
  <si>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</si>
  <si>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</si>
  <si>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</si>
  <si>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</si>
  <si>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</si>
  <si>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</si>
  <si>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</si>
  <si>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</si>
  <si>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</si>
  <si>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</si>
  <si>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</si>
  <si>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BTN</t>
  </si>
  <si>
    <t>Bhutan</t>
  </si>
  <si>
    <t>BOL</t>
  </si>
  <si>
    <t>Bolivia, Plurinational State of</t>
  </si>
  <si>
    <t>BIH</t>
  </si>
  <si>
    <t>Bosnia and Herzegovina</t>
  </si>
  <si>
    <t>BWA</t>
  </si>
  <si>
    <t>Botswana</t>
  </si>
  <si>
    <t>BRA</t>
  </si>
  <si>
    <t>Brazil</t>
  </si>
  <si>
    <t>BRN</t>
  </si>
  <si>
    <t>Brunei Darussalam</t>
  </si>
  <si>
    <t>BGR</t>
  </si>
  <si>
    <t>Bulgaria</t>
  </si>
  <si>
    <t>BFA</t>
  </si>
  <si>
    <t>Burkina Faso</t>
  </si>
  <si>
    <t>BDI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</si>
  <si>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</si>
  <si>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</si>
  <si>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</si>
  <si>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</si>
  <si>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</si>
  <si>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</si>
  <si>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</si>
  <si>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</si>
  <si>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</si>
  <si>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</si>
  <si>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</si>
  <si>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</si>
  <si>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</si>
  <si>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</si>
  <si>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</si>
  <si>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</si>
  <si>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</si>
  <si>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COL</t>
  </si>
  <si>
    <t>Colombia</t>
  </si>
  <si>
    <t>COM</t>
  </si>
  <si>
    <t>Comoros</t>
  </si>
  <si>
    <t>COG</t>
  </si>
  <si>
    <t>Congo</t>
  </si>
  <si>
    <t>COD</t>
  </si>
  <si>
    <t>Congo, the Democratic Republic of the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</si>
  <si>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</si>
  <si>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</si>
  <si>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</si>
  <si>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</si>
  <si>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</si>
  <si>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</si>
  <si>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</si>
  <si>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</si>
  <si>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</si>
  <si>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</si>
  <si>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</si>
  <si>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</si>
  <si>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</si>
  <si>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</si>
  <si>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</si>
  <si>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</si>
  <si>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</si>
  <si>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</si>
  <si>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</si>
  <si>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</si>
  <si>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</si>
  <si>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</si>
  <si>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</si>
  <si>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</si>
  <si>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</si>
  <si>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</si>
  <si>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</si>
  <si>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</si>
  <si>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</si>
  <si>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</si>
  <si>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</si>
  <si>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</si>
  <si>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</si>
  <si>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</si>
  <si>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FJI</t>
  </si>
  <si>
    <t>Fiji</t>
  </si>
  <si>
    <t>FIN</t>
  </si>
  <si>
    <t>Finland</t>
  </si>
  <si>
    <t>FRA</t>
  </si>
  <si>
    <t>France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</si>
  <si>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</si>
  <si>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</si>
  <si>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</si>
  <si>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</si>
  <si>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</si>
  <si>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</si>
  <si>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</si>
  <si>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</si>
  <si>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</t>
  </si>
  <si>
    <t>Ghana</t>
  </si>
  <si>
    <t>GRC</t>
  </si>
  <si>
    <t>Greece</t>
  </si>
  <si>
    <t>GRD</t>
  </si>
  <si>
    <t>Grenada</t>
  </si>
  <si>
    <t>GTM</t>
  </si>
  <si>
    <t>Guatemala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</si>
  <si>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</si>
  <si>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</si>
  <si>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</si>
  <si>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</si>
  <si>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</si>
  <si>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</si>
  <si>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</si>
  <si>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</si>
  <si>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</si>
  <si>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</si>
  <si>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</si>
  <si>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</si>
  <si>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</si>
  <si>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</si>
  <si>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</si>
  <si>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</si>
  <si>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</si>
  <si>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</si>
  <si>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</si>
  <si>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</si>
  <si>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</si>
  <si>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</si>
  <si>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</si>
  <si>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</si>
  <si>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ISR</t>
  </si>
  <si>
    <t>Israel</t>
  </si>
  <si>
    <t>ITA</t>
  </si>
  <si>
    <t>Italy</t>
  </si>
  <si>
    <t>JAM</t>
  </si>
  <si>
    <t>Jamaica</t>
  </si>
  <si>
    <t>JPN</t>
  </si>
  <si>
    <t>Japan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</si>
  <si>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</si>
  <si>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</si>
  <si>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</si>
  <si>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</si>
  <si>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</si>
  <si>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</si>
  <si>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</si>
  <si>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</si>
  <si>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PRK</t>
  </si>
  <si>
    <t>Korea, Democratic People's Republic of</t>
  </si>
  <si>
    <t>KOR</t>
  </si>
  <si>
    <t>Korea, Republic of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</si>
  <si>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</si>
  <si>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</si>
  <si>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</si>
  <si>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</si>
  <si>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</si>
  <si>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</si>
  <si>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</si>
  <si>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</si>
  <si>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</si>
  <si>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</si>
  <si>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</si>
  <si>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</si>
  <si>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</si>
  <si>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</si>
  <si>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</si>
  <si>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</si>
  <si>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</si>
  <si>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</si>
  <si>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</si>
  <si>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</si>
  <si>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</si>
  <si>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</si>
  <si>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</si>
  <si>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</si>
  <si>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</si>
  <si>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</si>
  <si>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</si>
  <si>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</si>
  <si>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</si>
  <si>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</si>
  <si>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</si>
  <si>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</si>
  <si>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</si>
  <si>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</si>
  <si>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</si>
  <si>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</si>
  <si>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MRT</t>
  </si>
  <si>
    <t>Mauritania</t>
  </si>
  <si>
    <t>MUS</t>
  </si>
  <si>
    <t>Mauritius</t>
  </si>
  <si>
    <t>MEX</t>
  </si>
  <si>
    <t>Mexico</t>
  </si>
  <si>
    <t>FSM</t>
  </si>
  <si>
    <t>Micronesia, Federated States of</t>
  </si>
  <si>
    <t>MDA</t>
  </si>
  <si>
    <t>Moldova, Republic of</t>
  </si>
  <si>
    <t>MCO</t>
  </si>
  <si>
    <t>Monaco</t>
  </si>
  <si>
    <t>MKD</t>
  </si>
  <si>
    <t>Macedonia</t>
  </si>
  <si>
    <t>MNG</t>
  </si>
  <si>
    <t>Mongolia</t>
  </si>
  <si>
    <t>MNE</t>
  </si>
  <si>
    <t>Montenegro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</si>
  <si>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</si>
  <si>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</si>
  <si>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</si>
  <si>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</si>
  <si>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</si>
  <si>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</si>
  <si>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</si>
  <si>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</si>
  <si>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</si>
  <si>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</si>
  <si>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</si>
  <si>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</si>
  <si>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</si>
  <si>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</si>
  <si>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</si>
  <si>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</si>
  <si>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</si>
  <si>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</si>
  <si>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</si>
  <si>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</si>
  <si>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</si>
  <si>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</si>
  <si>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NOR</t>
  </si>
  <si>
    <t>Norway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</si>
  <si>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</si>
  <si>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</si>
  <si>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</si>
  <si>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</si>
  <si>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</si>
  <si>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</si>
  <si>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</si>
  <si>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</si>
  <si>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</si>
  <si>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</si>
  <si>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</si>
  <si>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</si>
  <si>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</si>
  <si>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</si>
  <si>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</si>
  <si>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</si>
  <si>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POL</t>
  </si>
  <si>
    <t>Poland</t>
  </si>
  <si>
    <t>PRT</t>
  </si>
  <si>
    <t>Portugal</t>
  </si>
  <si>
    <t>QAT</t>
  </si>
  <si>
    <t>Qatar</t>
  </si>
  <si>
    <t>ROU</t>
  </si>
  <si>
    <t>Romania</t>
  </si>
  <si>
    <t>RUS</t>
  </si>
  <si>
    <t>Russian Federation</t>
  </si>
  <si>
    <t>RWA</t>
  </si>
  <si>
    <t>Rwanda</t>
  </si>
  <si>
    <t>KNA</t>
  </si>
  <si>
    <t>Saint Kitts and Nevis</t>
  </si>
  <si>
    <t>LCA</t>
  </si>
  <si>
    <t>Saint Lucia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</si>
  <si>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</si>
  <si>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</si>
  <si>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</si>
  <si>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</si>
  <si>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</si>
  <si>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</si>
  <si>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</si>
  <si>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</si>
  <si>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</si>
  <si>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</si>
  <si>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</si>
  <si>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</si>
  <si>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</si>
  <si>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</si>
  <si>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</si>
  <si>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</si>
  <si>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</si>
  <si>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</si>
  <si>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</si>
  <si>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</si>
  <si>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</si>
  <si>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</si>
  <si>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</si>
  <si>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</si>
  <si>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</si>
  <si>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</si>
  <si>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</si>
  <si>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</si>
  <si>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</si>
  <si>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</si>
  <si>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</si>
  <si>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</si>
  <si>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</si>
  <si>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</si>
  <si>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</si>
  <si>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</si>
  <si>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</si>
  <si>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</si>
  <si>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</si>
  <si>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</si>
  <si>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</si>
  <si>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</si>
  <si>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</si>
  <si>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</si>
  <si>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</si>
  <si>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</si>
  <si>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</si>
  <si>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</si>
  <si>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TZA</t>
  </si>
  <si>
    <t>Tanzania, United Republic of</t>
  </si>
  <si>
    <t>THA</t>
  </si>
  <si>
    <t>Thailand</t>
  </si>
  <si>
    <t>TLS</t>
  </si>
  <si>
    <t>Timor-Leste</t>
  </si>
  <si>
    <t>TGO</t>
  </si>
  <si>
    <t>Togo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</si>
  <si>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</si>
  <si>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</si>
  <si>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</si>
  <si>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</si>
  <si>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</si>
  <si>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</si>
  <si>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</si>
  <si>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</si>
  <si>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</si>
  <si>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</si>
  <si>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</si>
  <si>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</si>
  <si>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</si>
  <si>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</si>
  <si>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</si>
  <si>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</si>
  <si>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</si>
  <si>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</si>
  <si>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</si>
  <si>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</t>
  </si>
  <si>
    <t>USA</t>
  </si>
  <si>
    <t>United States</t>
  </si>
  <si>
    <t>URY</t>
  </si>
  <si>
    <t>Uruguay</t>
  </si>
  <si>
    <t>UZB</t>
  </si>
  <si>
    <t>Uzbekistan</t>
  </si>
  <si>
    <t>VUT</t>
  </si>
  <si>
    <t>Vanuatu</t>
  </si>
  <si>
    <t>VEN</t>
  </si>
  <si>
    <t>Venezuela, Bolivarian Republic of</t>
  </si>
  <si>
    <t>VNM</t>
  </si>
  <si>
    <t>Viet Nam</t>
  </si>
  <si>
    <t>YEM</t>
  </si>
  <si>
    <t>Yemen</t>
  </si>
  <si>
    <t>ZMB</t>
  </si>
  <si>
    <t>Zambia</t>
  </si>
  <si>
    <t>ZWE</t>
  </si>
  <si>
    <t>Zimbabwe</t>
  </si>
  <si>
    <t>FINISHED</t>
  </si>
  <si>
    <t>###</t>
  </si>
  <si>
    <t>#,###</t>
  </si>
  <si>
    <t>0.00</t>
  </si>
  <si>
    <t>0.0</t>
  </si>
  <si>
    <t>0.000</t>
  </si>
  <si>
    <t>Format</t>
  </si>
  <si>
    <t>Bolivia</t>
  </si>
  <si>
    <t>Congo, Dem Rep</t>
  </si>
  <si>
    <t>Dominican Rep</t>
  </si>
  <si>
    <t>Iran</t>
  </si>
  <si>
    <t>Korea, DPR</t>
  </si>
  <si>
    <t>Korea</t>
  </si>
  <si>
    <t>Laos</t>
  </si>
  <si>
    <t>Libya</t>
  </si>
  <si>
    <t>Micronesia FS</t>
  </si>
  <si>
    <t>Moldova</t>
  </si>
  <si>
    <t>Russian Fed</t>
  </si>
  <si>
    <t>St Vincent &amp; Grenadines</t>
  </si>
  <si>
    <t>Sao Tome &amp; Principe</t>
  </si>
  <si>
    <t>Syria</t>
  </si>
  <si>
    <t>Tanzania</t>
  </si>
  <si>
    <t>Trinidad &amp; Tobago</t>
  </si>
  <si>
    <t>Venezuela</t>
  </si>
  <si>
    <t>Bosnia &amp; Herzegovina</t>
  </si>
  <si>
    <t>Central African Rep</t>
  </si>
  <si>
    <t>Ee</t>
  </si>
  <si>
    <t>Fc1</t>
  </si>
  <si>
    <t>He1</t>
  </si>
  <si>
    <t>Ce</t>
  </si>
  <si>
    <t>Cs</t>
  </si>
  <si>
    <t>Fe1</t>
  </si>
  <si>
    <t>We1</t>
  </si>
  <si>
    <t>We2</t>
  </si>
  <si>
    <t>He2</t>
  </si>
  <si>
    <t>Es</t>
  </si>
  <si>
    <t>Ec</t>
  </si>
  <si>
    <t>Hs2</t>
  </si>
  <si>
    <t>Te</t>
  </si>
  <si>
    <t>FS2</t>
  </si>
  <si>
    <t>Ws1</t>
  </si>
  <si>
    <t>Hs1</t>
  </si>
  <si>
    <t>Hc1</t>
  </si>
  <si>
    <t>Hc2</t>
  </si>
  <si>
    <t>Ws2</t>
  </si>
  <si>
    <t>Wc2</t>
  </si>
  <si>
    <t>Wc1</t>
  </si>
  <si>
    <t>Ts</t>
  </si>
  <si>
    <t>Fs1</t>
  </si>
  <si>
    <t>Tc</t>
  </si>
  <si>
    <t>Fc2</t>
  </si>
  <si>
    <t>Fe2</t>
  </si>
  <si>
    <t>Vulnerability Index</t>
  </si>
  <si>
    <t>Energy Access</t>
  </si>
  <si>
    <t>Agric Capacity</t>
  </si>
  <si>
    <t>Coast Area</t>
  </si>
  <si>
    <t>Coast Popn</t>
  </si>
  <si>
    <t>Water Disease</t>
  </si>
  <si>
    <t>Energy Sensit</t>
  </si>
  <si>
    <t>Health External</t>
  </si>
  <si>
    <t>Water d-Ppt</t>
  </si>
  <si>
    <t>Water d-Temp</t>
  </si>
  <si>
    <t>Agric Imports</t>
  </si>
  <si>
    <t>Health Staff</t>
  </si>
  <si>
    <t>Health Longev</t>
  </si>
  <si>
    <t>Water Use</t>
  </si>
  <si>
    <t>Water Acess</t>
  </si>
  <si>
    <t>Road Floods</t>
  </si>
  <si>
    <t>Road Paved</t>
  </si>
  <si>
    <t>Agric rural popn</t>
  </si>
  <si>
    <t>Agric Malnutr</t>
  </si>
  <si>
    <t>Agric Yield CV</t>
  </si>
  <si>
    <t>Health Matern</t>
  </si>
  <si>
    <t>R-IEF</t>
  </si>
  <si>
    <t>R-Mobiles</t>
  </si>
  <si>
    <t>X-GDP pc</t>
  </si>
  <si>
    <t>X-GNI pc</t>
  </si>
  <si>
    <t>X-Popn</t>
  </si>
  <si>
    <t>V-Ee</t>
  </si>
  <si>
    <t>V-Fc1</t>
  </si>
  <si>
    <t>R-S2</t>
  </si>
  <si>
    <t>V-He1</t>
  </si>
  <si>
    <t>V-Ce</t>
  </si>
  <si>
    <t>V-Cs</t>
  </si>
  <si>
    <t>V-We1</t>
  </si>
  <si>
    <t>V-We2</t>
  </si>
  <si>
    <t>V-Ws2</t>
  </si>
  <si>
    <t>V-Es</t>
  </si>
  <si>
    <t>V-Hs2</t>
  </si>
  <si>
    <t>V-Te</t>
  </si>
  <si>
    <t>V-Ws1</t>
  </si>
  <si>
    <t>O-GDP</t>
  </si>
  <si>
    <t>O-GNIpc</t>
  </si>
  <si>
    <t>V-Hs1</t>
  </si>
  <si>
    <t>R-E</t>
  </si>
  <si>
    <t>V-Hc1</t>
  </si>
  <si>
    <t>V-Hc2</t>
  </si>
  <si>
    <t>R-S1</t>
  </si>
  <si>
    <t>V-He2</t>
  </si>
  <si>
    <t>V-Wc2</t>
  </si>
  <si>
    <t>V-Wc1</t>
  </si>
  <si>
    <t>O-Pop</t>
  </si>
  <si>
    <t>V-Ts</t>
  </si>
  <si>
    <t>V-Fs1</t>
  </si>
  <si>
    <t>V-Fc2</t>
  </si>
  <si>
    <t>R-G1</t>
  </si>
  <si>
    <t>R-G2</t>
  </si>
  <si>
    <t>V-Fe2</t>
  </si>
  <si>
    <t>R-R</t>
  </si>
  <si>
    <t>V-Fe1</t>
  </si>
  <si>
    <t>V-FS2</t>
  </si>
  <si>
    <t>Health DALYs</t>
  </si>
  <si>
    <t>R-WGI va</t>
  </si>
  <si>
    <t>Agric Capacity.xls</t>
  </si>
  <si>
    <t>Agric Imports.xls</t>
  </si>
  <si>
    <t>Agric Malnutr.xls</t>
  </si>
  <si>
    <t>Coast Area.xls</t>
  </si>
  <si>
    <t>Coast Popn.xls</t>
  </si>
  <si>
    <t>Energy Access.xls</t>
  </si>
  <si>
    <t>Energy Sensit.xls</t>
  </si>
  <si>
    <t>Health DALYs.xls</t>
  </si>
  <si>
    <t>Health External.xls</t>
  </si>
  <si>
    <t>Health Longev.xls</t>
  </si>
  <si>
    <t>Health Matern.xls</t>
  </si>
  <si>
    <t>Health Staff.xls</t>
  </si>
  <si>
    <t>R-Enrollment.xls</t>
  </si>
  <si>
    <t>R-IEF.xls</t>
  </si>
  <si>
    <t>R-Mobiles.xls</t>
  </si>
  <si>
    <t>R-Reporting.xls</t>
  </si>
  <si>
    <t>R-WGI psnv.xls</t>
  </si>
  <si>
    <t>R-WGI va.xls</t>
  </si>
  <si>
    <t>Road Floods.xls</t>
  </si>
  <si>
    <t>Road Paved.xls</t>
  </si>
  <si>
    <t>Water d-Ppt.xls</t>
  </si>
  <si>
    <t>Water d-Temp.xls</t>
  </si>
  <si>
    <t>Water Disease.xls</t>
  </si>
  <si>
    <t>Water Sanit.xls</t>
  </si>
  <si>
    <t>Water Use.xls</t>
  </si>
  <si>
    <t>X-GDP pc.xls</t>
  </si>
  <si>
    <t>X-Popn.xls</t>
  </si>
  <si>
    <t>Agric rural popn.xls</t>
  </si>
  <si>
    <t>Agric Yield CV.xls</t>
  </si>
  <si>
    <t>R-Enrollment</t>
  </si>
  <si>
    <t>R-Reporting</t>
  </si>
  <si>
    <t>R-WGI psnv</t>
  </si>
  <si>
    <t>Water Sanit</t>
  </si>
  <si>
    <t>X</t>
  </si>
  <si>
    <t>Water Acess.xls</t>
  </si>
  <si>
    <t>Cap Low</t>
  </si>
  <si>
    <t>Cap Hi</t>
  </si>
  <si>
    <t>Dir</t>
  </si>
  <si>
    <t>X-GNI pc.xls</t>
  </si>
  <si>
    <t>Reserve Master List</t>
  </si>
  <si>
    <t>Do not change the blue labels below - they are used to find the data</t>
  </si>
  <si>
    <t>Country</t>
  </si>
  <si>
    <t>ISO3</t>
  </si>
  <si>
    <t>Health Disease</t>
  </si>
  <si>
    <t>Health Disease.xls</t>
  </si>
  <si>
    <t>Agric Yld Proj.xls</t>
  </si>
  <si>
    <t>Agric Yld Proj</t>
  </si>
  <si>
    <t>Base Low</t>
  </si>
  <si>
    <t>Base High</t>
  </si>
  <si>
    <t>Dir [1=&gt;Higher = &gt;Vuln]</t>
  </si>
  <si>
    <t>Count</t>
  </si>
  <si>
    <t>Score</t>
  </si>
  <si>
    <t/>
  </si>
  <si>
    <t>Rank</t>
  </si>
  <si>
    <t>Most Vulnerable</t>
  </si>
  <si>
    <t>Leaste Vulnerable</t>
  </si>
  <si>
    <t>ISO_3</t>
  </si>
  <si>
    <t>C™te d'Ivoire</t>
  </si>
  <si>
    <t xml:space="preserve">Macedonia </t>
  </si>
  <si>
    <t>Wt</t>
  </si>
  <si>
    <t>Measure</t>
  </si>
  <si>
    <t>Weight</t>
  </si>
  <si>
    <t>Vulnerabilities calculated on 18/07/2011 at 1:07:39 PM  with 24measures and weights as listed below</t>
  </si>
  <si>
    <t>Slope</t>
  </si>
  <si>
    <t>R^2</t>
  </si>
  <si>
    <t>Movers</t>
  </si>
  <si>
    <t>r^2 Threshold</t>
  </si>
  <si>
    <t>Congo,DRC</t>
  </si>
  <si>
    <t>Improvers</t>
  </si>
  <si>
    <t>Losers</t>
  </si>
  <si>
    <t>Improve-ment</t>
  </si>
  <si>
    <t>Worst pre 2010</t>
  </si>
  <si>
    <t>Best pre 2010</t>
  </si>
  <si>
    <t>Back-wards</t>
  </si>
  <si>
    <t>Upwardly mobile</t>
  </si>
  <si>
    <t>Downwardly mobile</t>
  </si>
  <si>
    <t>1 is most vulnerable country in that year</t>
  </si>
  <si>
    <t>All country average</t>
  </si>
  <si>
    <t>Measure Average</t>
  </si>
  <si>
    <t>Measure St Dev</t>
  </si>
  <si>
    <t>Change in Vulnerability Index through Time</t>
  </si>
  <si>
    <t>Vulnerability Ranks year by year</t>
  </si>
  <si>
    <t>score</t>
  </si>
  <si>
    <t>Tabulated from score on 19/07/2011 at 10:24:39 AM</t>
  </si>
  <si>
    <t>GDP per capita, PPP</t>
  </si>
  <si>
    <t>Ln GDP/Cap</t>
  </si>
  <si>
    <t>HDI</t>
  </si>
  <si>
    <t>GINI index</t>
  </si>
  <si>
    <t>..</t>
  </si>
  <si>
    <t>Average</t>
  </si>
  <si>
    <t>% Change</t>
  </si>
  <si>
    <t>GDP(PPP) Cost 2005USD</t>
  </si>
  <si>
    <t>ln{GDP(PPP) Cost 2005USD}</t>
  </si>
  <si>
    <t>Ln GDP</t>
  </si>
  <si>
    <t>Vuln</t>
  </si>
  <si>
    <t>All countries 1995-2010 xxx countries omitted</t>
  </si>
  <si>
    <t>R2</t>
  </si>
  <si>
    <t>Improving most rapidly with GDP increase</t>
  </si>
  <si>
    <t>Vulnerabilities calculated on 19/07/2011 at 1:18:43 PM  with 6measures and weights as listed below</t>
  </si>
  <si>
    <t>R</t>
  </si>
  <si>
    <t>Vulnerabilities calculated on 19/07/2011 at 1:30:08 PM  with 6measures and weights as listed below</t>
  </si>
  <si>
    <t>Vulnerabilities calculated on 19/07/2011 at 1:31:07 PM  with 6measures and weights as listed below</t>
  </si>
  <si>
    <t>Vulnerabilities calculated on 19/07/2011 at 1:31:58 PM  with 6measures and weights as listed below</t>
  </si>
  <si>
    <t>Tabulated from score on 20/07/2011 at 6:14:57 PM</t>
  </si>
  <si>
    <t>Vulnerabilities calculated on 20/07/2011 at 6:38:16 PM  with 5measures and weights as listed below</t>
  </si>
  <si>
    <t>Change in Readiness Index through Time</t>
  </si>
  <si>
    <t>Most improving</t>
  </si>
  <si>
    <t>Least improving</t>
  </si>
  <si>
    <t>Readiness</t>
  </si>
  <si>
    <t>ln(GDP[PPP] per cap)</t>
  </si>
  <si>
    <t xml:space="preserve">Vuln </t>
  </si>
  <si>
    <t>Vulnerabilities calculated on 21/07/2011 at 12:24:40 AM  with 24measures and weights as listed below</t>
  </si>
  <si>
    <t>R-IEF Finan free</t>
  </si>
  <si>
    <t>R-IEF Business free.xls</t>
  </si>
  <si>
    <t>R-IEF Fiscal Free</t>
  </si>
  <si>
    <t>R-IEF Finan free.xlsx</t>
  </si>
  <si>
    <t>R-IEF Fiscal Free.xlsx</t>
  </si>
  <si>
    <t>R-IEF Free from Corrupt.xlsx</t>
  </si>
  <si>
    <t>R-IEF Invest Free.xlsx</t>
  </si>
  <si>
    <t>R-IEF Labor Free.xlsx</t>
  </si>
  <si>
    <t>R-IEF Monetary Free.xlsx</t>
  </si>
  <si>
    <t>R-IEF Property Rights.xlsx</t>
  </si>
  <si>
    <t>R-IEF Propert Rights.xlsx</t>
  </si>
  <si>
    <t>R-IEF Trade Free.xls</t>
  </si>
  <si>
    <t>R-WGI cc.xlsx</t>
  </si>
  <si>
    <t>R-IEF Business free</t>
  </si>
  <si>
    <t>R-IEF Free from Corrupt</t>
  </si>
  <si>
    <t>R-IEF Gov Spending</t>
  </si>
  <si>
    <t>R-IEF Gov Spending.xlsx</t>
  </si>
  <si>
    <t>R-IEF Invest Free</t>
  </si>
  <si>
    <t>R-IEF Labor Free</t>
  </si>
  <si>
    <t>R-IEF Monetary Free</t>
  </si>
  <si>
    <t>R-IEF Property Rights</t>
  </si>
  <si>
    <t>R-IEF Propert Rights</t>
  </si>
  <si>
    <t>R-IEF Trade Free</t>
  </si>
  <si>
    <t>R-WGI cc</t>
  </si>
  <si>
    <t>R-WGI rl</t>
  </si>
  <si>
    <t xml:space="preserve">OK   </t>
  </si>
  <si>
    <t>R-WGI rl.xlsx</t>
  </si>
  <si>
    <t>Vulnerabilities calculated on 22/07/2011 at 8:46:05 AM  with 14measures and weights as listed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</si>
</sst>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####"/>
    <numFmt numFmtId="165" formatCode="0.0"/>
    <numFmt numFmtId="166" formatCode="0.000"/>
    <numFmt numFmtId="167" formatCode="0.00000"/>
    <numFmt numFmtId="168" formatCode="0.00_ ;[Red]\-0.00\ "/>
    <numFmt numFmtId="169" formatCode="0_ ;[Red]\-0\ "/>
    <numFmt numFmtId="170" formatCode="_-* #,##0_-;\-* #,##0_-;_-* &quot;-&quot;??_-;_-@_-"/>
    <numFmt numFmtId="171" formatCode="_-* #,##0.000_-;\-* #,##0.000_-;_-* &quot;-&quot;??_-;_-@_-"/>
  </numFmts>
  <fonts count="2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8" tint="-0.499984740745262"/>
      <name val="Calibri"/>
      <scheme val="minor"/>
    </font>
    <font>
      <sz val="12"/>
      <color indexed="8"/>
      <name val="Calibri"/>
      <family val="2"/>
      <scheme val="minor"/>
    </font>
    <font>
      <sz val="12"/>
      <color rgb="FF000000"/>
      <name val="Lucida Grande"/>
    </font>
    <font>
      <b/>
      <sz val="12"/>
      <color indexed="12"/>
      <name val="Calibri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name val="Calibri"/>
      <scheme val="minor"/>
    </font>
    <font>
      <sz val="12"/>
      <color theme="0" tint="-0.14999847407452621"/>
      <name val="Calibri"/>
      <scheme val="minor"/>
    </font>
    <font>
      <sz val="12"/>
      <color indexed="12"/>
      <name val="Calibri"/>
      <family val="2"/>
      <scheme val="minor"/>
    </font>
    <font>
      <b/>
      <sz val="12"/>
      <color theme="3" tint="-0.249977111117893"/>
      <name val="Calibri"/>
      <scheme val="minor"/>
    </font>
    <font>
      <sz val="9"/>
      <color theme="0" tint="-0.34998626667073579"/>
      <name val="Calibri"/>
      <scheme val="minor"/>
    </font>
    <font>
      <sz val="9"/>
      <color theme="0" tint="-4.9989318521683403E-2"/>
      <name val="Calibri"/>
      <scheme val="minor"/>
    </font>
    <font>
      <b/>
      <sz val="20"/>
      <color theme="1"/>
      <name val="Calibri"/>
      <scheme val="minor"/>
    </font>
    <font>
      <b/>
      <sz val="18"/>
      <name val="Calibri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sz val="12"/>
      <color indexed="8"/>
      <name val="Calibri"/>
      <scheme val="minor"/>
    </font>
    <font>
      <sz val="12"/>
      <color indexed="10"/>
      <name val="Calibri"/>
      <family val="2"/>
      <scheme val="minor"/>
    </font>
    <font>
      <sz val="12"/>
      <color rgb="FF0000FF"/>
      <name val="Calibri"/>
      <scheme val="minor"/>
    </font>
    <font>
      <b/>
      <sz val="12"/>
      <color rgb="FF0000FF"/>
      <name val="Calibri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FF"/>
      <name val="Arial"/>
      <family val="2"/>
    </font>
    <font>
      <b/>
      <sz val="12"/>
      <color rgb="FF000090"/>
      <name val="Calibri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BFDA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6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5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NumberFormat="1" applyFont="1" applyFill="1" applyAlignment="1"/>
    <xf numFmtId="0" fontId="0" fillId="4" borderId="0" xfId="0" applyNumberFormat="1" applyFont="1" applyFill="1" applyAlignment="1">
      <alignment wrapText="1"/>
    </xf>
    <xf numFmtId="0" fontId="0" fillId="0" borderId="0" xfId="0" quotePrefix="1"/>
    <xf numFmtId="164" fontId="0" fillId="0" borderId="0" xfId="0" applyNumberFormat="1"/>
    <xf numFmtId="0" fontId="6" fillId="0" borderId="0" xfId="0" applyFon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4" borderId="0" xfId="0" applyNumberFormat="1" applyFont="1" applyFill="1" applyAlignment="1">
      <alignment horizontal="right"/>
    </xf>
    <xf numFmtId="0" fontId="0" fillId="4" borderId="0" xfId="0" applyNumberFormat="1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4" borderId="0" xfId="0" applyNumberFormat="1" applyFont="1" applyFill="1" applyAlignment="1">
      <alignment horizontal="center"/>
    </xf>
    <xf numFmtId="0" fontId="0" fillId="4" borderId="0" xfId="0" applyNumberFormat="1" applyFont="1" applyFill="1" applyAlignment="1">
      <alignment horizontal="center" wrapText="1"/>
    </xf>
    <xf numFmtId="0" fontId="0" fillId="0" borderId="0" xfId="0" applyAlignment="1">
      <alignment horizontal="center"/>
    </xf>
    <xf numFmtId="0" fontId="5" fillId="3" borderId="0" xfId="0" applyFont="1" applyFill="1"/>
    <xf numFmtId="0" fontId="8" fillId="0" borderId="0" xfId="0" applyFont="1" applyAlignment="1">
      <alignment horizontal="center" vertical="center" wrapText="1"/>
    </xf>
    <xf numFmtId="0" fontId="9" fillId="0" borderId="0" xfId="0" applyFont="1"/>
    <xf numFmtId="0" fontId="5" fillId="0" borderId="0" xfId="0" applyFont="1" applyFill="1" applyAlignment="1">
      <alignment horizontal="center"/>
    </xf>
    <xf numFmtId="0" fontId="0" fillId="6" borderId="0" xfId="0" quotePrefix="1" applyFill="1"/>
    <xf numFmtId="0" fontId="0" fillId="6" borderId="0" xfId="0" applyFill="1"/>
    <xf numFmtId="165" fontId="0" fillId="7" borderId="0" xfId="0" applyNumberFormat="1" applyFill="1"/>
    <xf numFmtId="0" fontId="0" fillId="0" borderId="0" xfId="0" applyAlignment="1">
      <alignment wrapText="1"/>
    </xf>
    <xf numFmtId="0" fontId="8" fillId="4" borderId="0" xfId="0" applyNumberFormat="1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0" fillId="8" borderId="0" xfId="0" applyFill="1"/>
    <xf numFmtId="0" fontId="0" fillId="8" borderId="0" xfId="0" applyFill="1" applyAlignment="1">
      <alignment horizontal="right"/>
    </xf>
    <xf numFmtId="167" fontId="0" fillId="0" borderId="0" xfId="0" applyNumberFormat="1"/>
    <xf numFmtId="0" fontId="12" fillId="0" borderId="0" xfId="0" applyFont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right"/>
    </xf>
    <xf numFmtId="0" fontId="0" fillId="10" borderId="0" xfId="0" applyFill="1"/>
    <xf numFmtId="0" fontId="0" fillId="10" borderId="0" xfId="0" applyFill="1" applyAlignment="1">
      <alignment horizontal="right"/>
    </xf>
    <xf numFmtId="2" fontId="0" fillId="0" borderId="0" xfId="0" applyNumberFormat="1" applyAlignment="1">
      <alignment horizontal="center"/>
    </xf>
    <xf numFmtId="0" fontId="13" fillId="0" borderId="0" xfId="0" applyFont="1"/>
    <xf numFmtId="2" fontId="13" fillId="0" borderId="0" xfId="0" applyNumberFormat="1" applyFont="1" applyAlignment="1">
      <alignment horizontal="center"/>
    </xf>
    <xf numFmtId="0" fontId="13" fillId="2" borderId="0" xfId="0" applyFont="1" applyFill="1"/>
    <xf numFmtId="0" fontId="14" fillId="2" borderId="0" xfId="0" applyFont="1" applyFill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15" fillId="0" borderId="0" xfId="0" applyFont="1"/>
    <xf numFmtId="169" fontId="16" fillId="0" borderId="0" xfId="0" applyNumberFormat="1" applyFont="1"/>
    <xf numFmtId="1" fontId="0" fillId="0" borderId="0" xfId="0" applyNumberFormat="1" applyAlignment="1">
      <alignment horizontal="center"/>
    </xf>
    <xf numFmtId="0" fontId="13" fillId="2" borderId="0" xfId="0" applyFont="1" applyFill="1" applyAlignment="1">
      <alignment wrapText="1"/>
    </xf>
    <xf numFmtId="0" fontId="0" fillId="10" borderId="0" xfId="0" applyFill="1" applyAlignment="1">
      <alignment wrapText="1"/>
    </xf>
    <xf numFmtId="0" fontId="0" fillId="10" borderId="0" xfId="0" applyFill="1" applyAlignment="1">
      <alignment horizontal="right" wrapText="1"/>
    </xf>
    <xf numFmtId="0" fontId="14" fillId="2" borderId="0" xfId="0" applyFont="1" applyFill="1" applyAlignment="1">
      <alignment horizontal="center" wrapText="1"/>
    </xf>
    <xf numFmtId="0" fontId="10" fillId="0" borderId="0" xfId="0" applyFont="1" applyAlignment="1">
      <alignment wrapText="1"/>
    </xf>
    <xf numFmtId="0" fontId="0" fillId="12" borderId="0" xfId="0" applyFill="1"/>
    <xf numFmtId="0" fontId="17" fillId="12" borderId="0" xfId="0" applyFont="1" applyFill="1"/>
    <xf numFmtId="2" fontId="0" fillId="11" borderId="0" xfId="0" applyNumberFormat="1" applyFill="1"/>
    <xf numFmtId="0" fontId="0" fillId="8" borderId="0" xfId="0" applyFill="1" applyAlignment="1">
      <alignment horizontal="center"/>
    </xf>
    <xf numFmtId="0" fontId="18" fillId="13" borderId="0" xfId="0" applyFont="1" applyFill="1"/>
    <xf numFmtId="0" fontId="11" fillId="13" borderId="0" xfId="0" applyFont="1" applyFill="1"/>
    <xf numFmtId="0" fontId="21" fillId="2" borderId="0" xfId="0" applyFont="1" applyFill="1" applyAlignment="1">
      <alignment horizontal="center"/>
    </xf>
    <xf numFmtId="0" fontId="22" fillId="0" borderId="0" xfId="0" applyFont="1"/>
    <xf numFmtId="0" fontId="24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wrapText="1"/>
    </xf>
    <xf numFmtId="0" fontId="24" fillId="4" borderId="0" xfId="0" applyNumberFormat="1" applyFont="1" applyFill="1" applyAlignment="1">
      <alignment horizontal="center" vertical="center" wrapText="1"/>
    </xf>
    <xf numFmtId="170" fontId="25" fillId="0" borderId="0" xfId="71" applyNumberFormat="1" applyFont="1" applyAlignment="1">
      <alignment horizontal="center"/>
    </xf>
    <xf numFmtId="43" fontId="25" fillId="0" borderId="0" xfId="71" applyNumberFormat="1" applyFont="1" applyAlignment="1">
      <alignment horizontal="center"/>
    </xf>
    <xf numFmtId="1" fontId="25" fillId="0" borderId="0" xfId="72" applyNumberFormat="1" applyAlignment="1">
      <alignment horizontal="center"/>
    </xf>
    <xf numFmtId="171" fontId="25" fillId="0" borderId="0" xfId="71" applyNumberFormat="1" applyFont="1" applyAlignment="1">
      <alignment horizontal="center"/>
    </xf>
    <xf numFmtId="0" fontId="26" fillId="8" borderId="0" xfId="72" applyFont="1" applyFill="1" applyAlignment="1">
      <alignment horizontal="center" wrapText="1"/>
    </xf>
    <xf numFmtId="0" fontId="27" fillId="8" borderId="0" xfId="0" applyFont="1" applyFill="1" applyAlignment="1">
      <alignment horizontal="center" wrapText="1"/>
    </xf>
    <xf numFmtId="1" fontId="0" fillId="0" borderId="0" xfId="0" applyNumberFormat="1"/>
    <xf numFmtId="1" fontId="23" fillId="0" borderId="0" xfId="0" applyNumberFormat="1" applyFont="1"/>
    <xf numFmtId="1" fontId="10" fillId="0" borderId="0" xfId="0" applyNumberFormat="1" applyFont="1"/>
    <xf numFmtId="170" fontId="23" fillId="0" borderId="0" xfId="71" applyNumberFormat="1" applyFont="1"/>
    <xf numFmtId="170" fontId="0" fillId="0" borderId="0" xfId="71" applyNumberFormat="1" applyFont="1"/>
    <xf numFmtId="170" fontId="10" fillId="0" borderId="0" xfId="71" applyNumberFormat="1" applyFont="1"/>
    <xf numFmtId="0" fontId="28" fillId="4" borderId="0" xfId="0" applyNumberFormat="1" applyFont="1" applyFill="1" applyAlignment="1">
      <alignment horizontal="center" vertical="center" wrapText="1"/>
    </xf>
    <xf numFmtId="0" fontId="28" fillId="0" borderId="0" xfId="0" applyFont="1" applyAlignment="1">
      <alignment horizontal="center" wrapText="1"/>
    </xf>
    <xf numFmtId="0" fontId="28" fillId="0" borderId="0" xfId="0" applyFont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14" borderId="0" xfId="0" applyFill="1"/>
  </cellXfs>
  <cellStyles count="161">
    <cellStyle name="Comma" xfId="71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Normal" xfId="0" builtinId="0"/>
    <cellStyle name="Normal 6" xfId="72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diamond"/>
            <c:size val="3"/>
          </c:marker>
          <c:trendline>
            <c:trendlineType val="linear"/>
            <c:dispRSqr val="1"/>
            <c:dispEq val="1"/>
            <c:trendlineLbl>
              <c:layout>
                <c:manualLayout>
                  <c:x val="0.0732134162124446"/>
                  <c:y val="0.0575594767521529"/>
                </c:manualLayout>
              </c:layout>
              <c:numFmt formatCode="General" sourceLinked="0"/>
            </c:trendlineLbl>
          </c:trendline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0993386426982477"/>
                  <c:y val="-0.0411682425239014"/>
                </c:manualLayout>
              </c:layout>
              <c:numFmt formatCode="General" sourceLinked="0"/>
            </c:trendlineLbl>
          </c:trendline>
          <c:xVal>
            <c:numRef>
              <c:f>Scratch!$C$3:$C$3026</c:f>
              <c:numCache>
                <c:formatCode>General</c:formatCode>
                <c:ptCount val="3024"/>
                <c:pt idx="0">
                  <c:v>6.229974226650878</c:v>
                </c:pt>
                <c:pt idx="1">
                  <c:v>6.260433434135587</c:v>
                </c:pt>
                <c:pt idx="2">
                  <c:v>6.290892641620295</c:v>
                </c:pt>
                <c:pt idx="3">
                  <c:v>6.321351849105004</c:v>
                </c:pt>
                <c:pt idx="4">
                  <c:v>6.351811056589712</c:v>
                </c:pt>
                <c:pt idx="5">
                  <c:v>6.382270264074421</c:v>
                </c:pt>
                <c:pt idx="6">
                  <c:v>6.41272947155913</c:v>
                </c:pt>
                <c:pt idx="7">
                  <c:v>6.443188679043838</c:v>
                </c:pt>
                <c:pt idx="8">
                  <c:v>6.551853332584323</c:v>
                </c:pt>
                <c:pt idx="9">
                  <c:v>6.616895760627924</c:v>
                </c:pt>
                <c:pt idx="10">
                  <c:v>6.727285159959743</c:v>
                </c:pt>
                <c:pt idx="11">
                  <c:v>6.8067521347939</c:v>
                </c:pt>
                <c:pt idx="12">
                  <c:v>6.777928671579774</c:v>
                </c:pt>
                <c:pt idx="13">
                  <c:v>6.774414121586124</c:v>
                </c:pt>
                <c:pt idx="14">
                  <c:v>7.089947969748992</c:v>
                </c:pt>
                <c:pt idx="15">
                  <c:v>7.144780376937847</c:v>
                </c:pt>
                <c:pt idx="16">
                  <c:v>8.19037596758683</c:v>
                </c:pt>
                <c:pt idx="17">
                  <c:v>8.28640167995534</c:v>
                </c:pt>
                <c:pt idx="18">
                  <c:v>8.184981806842634</c:v>
                </c:pt>
                <c:pt idx="19">
                  <c:v>8.308168833211091</c:v>
                </c:pt>
                <c:pt idx="20">
                  <c:v>8.406266144039218</c:v>
                </c:pt>
                <c:pt idx="21">
                  <c:v>8.477474109304315</c:v>
                </c:pt>
                <c:pt idx="22">
                  <c:v>8.544537346921357</c:v>
                </c:pt>
                <c:pt idx="23">
                  <c:v>8.570879643030532</c:v>
                </c:pt>
                <c:pt idx="24">
                  <c:v>8.622921852922424</c:v>
                </c:pt>
                <c:pt idx="25">
                  <c:v>8.676385895278897</c:v>
                </c:pt>
                <c:pt idx="26">
                  <c:v>8.726093025914031</c:v>
                </c:pt>
                <c:pt idx="27">
                  <c:v>8.771298010233673</c:v>
                </c:pt>
                <c:pt idx="28">
                  <c:v>8.82614298082689</c:v>
                </c:pt>
                <c:pt idx="29">
                  <c:v>8.895011302053337</c:v>
                </c:pt>
                <c:pt idx="30">
                  <c:v>8.91589986716536</c:v>
                </c:pt>
                <c:pt idx="31">
                  <c:v>8.967852600210721</c:v>
                </c:pt>
                <c:pt idx="32">
                  <c:v>8.636068110257332</c:v>
                </c:pt>
                <c:pt idx="33">
                  <c:v>8.658903249454127</c:v>
                </c:pt>
                <c:pt idx="34">
                  <c:v>8.654119303588895</c:v>
                </c:pt>
                <c:pt idx="35">
                  <c:v>8.689226306970201</c:v>
                </c:pt>
                <c:pt idx="36">
                  <c:v>8.706484212970366</c:v>
                </c:pt>
                <c:pt idx="37">
                  <c:v>8.713901561155712</c:v>
                </c:pt>
                <c:pt idx="38">
                  <c:v>8.724982848649256</c:v>
                </c:pt>
                <c:pt idx="39">
                  <c:v>8.756166110484825</c:v>
                </c:pt>
                <c:pt idx="40">
                  <c:v>8.80799771799655</c:v>
                </c:pt>
                <c:pt idx="41">
                  <c:v>8.84372777607609</c:v>
                </c:pt>
                <c:pt idx="42">
                  <c:v>8.878492425190805</c:v>
                </c:pt>
                <c:pt idx="43">
                  <c:v>8.883282750419013</c:v>
                </c:pt>
                <c:pt idx="44">
                  <c:v>8.897763371778817</c:v>
                </c:pt>
                <c:pt idx="45">
                  <c:v>8.906376402651105</c:v>
                </c:pt>
                <c:pt idx="46">
                  <c:v>8.912085686324335</c:v>
                </c:pt>
                <c:pt idx="47">
                  <c:v>8.934213773055175</c:v>
                </c:pt>
                <c:pt idx="48">
                  <c:v>10.28576416894442</c:v>
                </c:pt>
                <c:pt idx="49">
                  <c:v>10.31622337642913</c:v>
                </c:pt>
                <c:pt idx="50">
                  <c:v>10.34668258391384</c:v>
                </c:pt>
                <c:pt idx="51">
                  <c:v>10.37714179139855</c:v>
                </c:pt>
                <c:pt idx="52">
                  <c:v>10.40760099888326</c:v>
                </c:pt>
                <c:pt idx="53">
                  <c:v>10.43806020636797</c:v>
                </c:pt>
                <c:pt idx="54">
                  <c:v>10.46851941385268</c:v>
                </c:pt>
                <c:pt idx="55">
                  <c:v>10.49897862133739</c:v>
                </c:pt>
                <c:pt idx="56">
                  <c:v>10.5294378288221</c:v>
                </c:pt>
                <c:pt idx="57">
                  <c:v>10.5598970363068</c:v>
                </c:pt>
                <c:pt idx="58">
                  <c:v>10.59035624379151</c:v>
                </c:pt>
                <c:pt idx="59">
                  <c:v>10.62081545127622</c:v>
                </c:pt>
                <c:pt idx="60">
                  <c:v>10.65127465876093</c:v>
                </c:pt>
                <c:pt idx="61">
                  <c:v>10.68173386624564</c:v>
                </c:pt>
                <c:pt idx="62">
                  <c:v>10.71219307373035</c:v>
                </c:pt>
                <c:pt idx="63">
                  <c:v>10.74209481890021</c:v>
                </c:pt>
                <c:pt idx="64">
                  <c:v>7.671666382730962</c:v>
                </c:pt>
                <c:pt idx="65">
                  <c:v>7.750400849566735</c:v>
                </c:pt>
                <c:pt idx="66">
                  <c:v>7.801076953645757</c:v>
                </c:pt>
                <c:pt idx="67">
                  <c:v>7.842353107210193</c:v>
                </c:pt>
                <c:pt idx="68">
                  <c:v>7.84884400097657</c:v>
                </c:pt>
                <c:pt idx="69">
                  <c:v>7.851281913409136</c:v>
                </c:pt>
                <c:pt idx="70">
                  <c:v>7.852898669726936</c:v>
                </c:pt>
                <c:pt idx="71">
                  <c:v>7.957440460309836</c:v>
                </c:pt>
                <c:pt idx="72">
                  <c:v>7.958645225870307</c:v>
                </c:pt>
                <c:pt idx="73">
                  <c:v>8.033899627251023</c:v>
                </c:pt>
                <c:pt idx="74">
                  <c:v>8.191876437431103</c:v>
                </c:pt>
                <c:pt idx="75">
                  <c:v>8.33417381172523</c:v>
                </c:pt>
                <c:pt idx="76">
                  <c:v>8.49194879903325</c:v>
                </c:pt>
                <c:pt idx="77">
                  <c:v>8.590802799494047</c:v>
                </c:pt>
                <c:pt idx="78">
                  <c:v>8.5712423892893</c:v>
                </c:pt>
                <c:pt idx="79">
                  <c:v>8.637866117299357</c:v>
                </c:pt>
                <c:pt idx="80">
                  <c:v>9.45425633433293</c:v>
                </c:pt>
                <c:pt idx="81">
                  <c:v>9.493268555624027</c:v>
                </c:pt>
                <c:pt idx="82">
                  <c:v>9.514734564116018</c:v>
                </c:pt>
                <c:pt idx="83">
                  <c:v>9.532424082808198</c:v>
                </c:pt>
                <c:pt idx="84">
                  <c:v>9.548901996880948</c:v>
                </c:pt>
                <c:pt idx="85">
                  <c:v>9.541684735170138</c:v>
                </c:pt>
                <c:pt idx="86">
                  <c:v>9.54399495377191</c:v>
                </c:pt>
                <c:pt idx="87">
                  <c:v>9.55169637712771</c:v>
                </c:pt>
                <c:pt idx="88">
                  <c:v>9.58583490186862</c:v>
                </c:pt>
                <c:pt idx="89">
                  <c:v>9.639659624943173</c:v>
                </c:pt>
                <c:pt idx="90">
                  <c:v>9.667236152124185</c:v>
                </c:pt>
                <c:pt idx="91">
                  <c:v>9.779079736198811</c:v>
                </c:pt>
                <c:pt idx="92">
                  <c:v>9.85386436647742</c:v>
                </c:pt>
                <c:pt idx="93">
                  <c:v>9.844061564119082</c:v>
                </c:pt>
                <c:pt idx="94">
                  <c:v>9.744025958682934</c:v>
                </c:pt>
                <c:pt idx="95">
                  <c:v>9.770735489715645</c:v>
                </c:pt>
                <c:pt idx="96">
                  <c:v>9.171230034745303</c:v>
                </c:pt>
                <c:pt idx="97">
                  <c:v>9.21214216443108</c:v>
                </c:pt>
                <c:pt idx="98">
                  <c:v>9.277478414892096</c:v>
                </c:pt>
                <c:pt idx="99">
                  <c:v>9.302991467111511</c:v>
                </c:pt>
                <c:pt idx="100">
                  <c:v>9.25687143172027</c:v>
                </c:pt>
                <c:pt idx="101">
                  <c:v>9.237972415034063</c:v>
                </c:pt>
                <c:pt idx="102">
                  <c:v>9.182667790901634</c:v>
                </c:pt>
                <c:pt idx="103">
                  <c:v>9.057758482629552</c:v>
                </c:pt>
                <c:pt idx="104">
                  <c:v>9.133272286991016</c:v>
                </c:pt>
                <c:pt idx="105">
                  <c:v>9.210595582423247</c:v>
                </c:pt>
                <c:pt idx="106">
                  <c:v>9.289086891252358</c:v>
                </c:pt>
                <c:pt idx="107">
                  <c:v>9.3607507154649</c:v>
                </c:pt>
                <c:pt idx="108">
                  <c:v>9.433942906791325</c:v>
                </c:pt>
                <c:pt idx="109">
                  <c:v>9.48945101146894</c:v>
                </c:pt>
                <c:pt idx="110">
                  <c:v>9.48810205716351</c:v>
                </c:pt>
                <c:pt idx="111">
                  <c:v>9.506556683866467</c:v>
                </c:pt>
                <c:pt idx="112">
                  <c:v>7.441390679431125</c:v>
                </c:pt>
                <c:pt idx="113">
                  <c:v>7.514342530594767</c:v>
                </c:pt>
                <c:pt idx="114">
                  <c:v>7.55886943952625</c:v>
                </c:pt>
                <c:pt idx="115">
                  <c:v>7.63758836792019</c:v>
                </c:pt>
                <c:pt idx="116">
                  <c:v>7.676039688932298</c:v>
                </c:pt>
                <c:pt idx="117">
                  <c:v>7.738107359771203</c:v>
                </c:pt>
                <c:pt idx="118">
                  <c:v>7.833156606308762</c:v>
                </c:pt>
                <c:pt idx="119">
                  <c:v>7.958599745737584</c:v>
                </c:pt>
                <c:pt idx="120">
                  <c:v>8.089833218259606</c:v>
                </c:pt>
                <c:pt idx="121">
                  <c:v>8.189064355574283</c:v>
                </c:pt>
                <c:pt idx="122">
                  <c:v>8.31820928961534</c:v>
                </c:pt>
                <c:pt idx="123">
                  <c:v>8.441037673153978</c:v>
                </c:pt>
                <c:pt idx="124">
                  <c:v>8.56813629450032</c:v>
                </c:pt>
                <c:pt idx="125">
                  <c:v>8.632415953737625</c:v>
                </c:pt>
                <c:pt idx="126">
                  <c:v>8.47502716596298</c:v>
                </c:pt>
                <c:pt idx="127">
                  <c:v>8.559910368443581</c:v>
                </c:pt>
                <c:pt idx="128">
                  <c:v>10.14751746133165</c:v>
                </c:pt>
                <c:pt idx="129">
                  <c:v>10.17532931068068</c:v>
                </c:pt>
                <c:pt idx="130">
                  <c:v>10.20240079849926</c:v>
                </c:pt>
                <c:pt idx="131">
                  <c:v>10.23532536410217</c:v>
                </c:pt>
                <c:pt idx="132">
                  <c:v>10.27421352294224</c:v>
                </c:pt>
                <c:pt idx="133">
                  <c:v>10.30103084712976</c:v>
                </c:pt>
                <c:pt idx="134">
                  <c:v>10.30715351721536</c:v>
                </c:pt>
                <c:pt idx="135">
                  <c:v>10.33253231628183</c:v>
                </c:pt>
                <c:pt idx="136">
                  <c:v>10.35130350112137</c:v>
                </c:pt>
                <c:pt idx="137">
                  <c:v>10.38027555022531</c:v>
                </c:pt>
                <c:pt idx="138">
                  <c:v>10.39508250826606</c:v>
                </c:pt>
                <c:pt idx="139">
                  <c:v>10.41056786882002</c:v>
                </c:pt>
                <c:pt idx="140">
                  <c:v>10.42963836398394</c:v>
                </c:pt>
                <c:pt idx="141">
                  <c:v>10.44935240943535</c:v>
                </c:pt>
                <c:pt idx="142">
                  <c:v>10.44170704318072</c:v>
                </c:pt>
                <c:pt idx="143">
                  <c:v>10.46299202885879</c:v>
                </c:pt>
                <c:pt idx="144">
                  <c:v>10.22418856215259</c:v>
                </c:pt>
                <c:pt idx="145">
                  <c:v>10.24474768793824</c:v>
                </c:pt>
                <c:pt idx="146">
                  <c:v>10.26500923002963</c:v>
                </c:pt>
                <c:pt idx="147">
                  <c:v>10.29890805782785</c:v>
                </c:pt>
                <c:pt idx="148">
                  <c:v>10.32929426292041</c:v>
                </c:pt>
                <c:pt idx="149">
                  <c:v>10.36398289773124</c:v>
                </c:pt>
                <c:pt idx="150">
                  <c:v>10.36525183015032</c:v>
                </c:pt>
                <c:pt idx="151">
                  <c:v>10.37655365889267</c:v>
                </c:pt>
                <c:pt idx="152">
                  <c:v>10.38031581545789</c:v>
                </c:pt>
                <c:pt idx="153">
                  <c:v>10.39845847740589</c:v>
                </c:pt>
                <c:pt idx="154">
                  <c:v>10.41561613057697</c:v>
                </c:pt>
                <c:pt idx="155">
                  <c:v>10.44502019991959</c:v>
                </c:pt>
                <c:pt idx="156">
                  <c:v>10.47942125505115</c:v>
                </c:pt>
                <c:pt idx="157">
                  <c:v>10.49663125182392</c:v>
                </c:pt>
                <c:pt idx="158">
                  <c:v>10.45371924860245</c:v>
                </c:pt>
                <c:pt idx="159">
                  <c:v>10.47167255059472</c:v>
                </c:pt>
                <c:pt idx="160">
                  <c:v>7.524989999075406</c:v>
                </c:pt>
                <c:pt idx="161">
                  <c:v>7.527807743908968</c:v>
                </c:pt>
                <c:pt idx="162">
                  <c:v>7.57457323499118</c:v>
                </c:pt>
                <c:pt idx="163">
                  <c:v>7.660360137945887</c:v>
                </c:pt>
                <c:pt idx="164">
                  <c:v>7.722942829995955</c:v>
                </c:pt>
                <c:pt idx="165">
                  <c:v>7.820027560625925</c:v>
                </c:pt>
                <c:pt idx="166">
                  <c:v>7.906679405414026</c:v>
                </c:pt>
                <c:pt idx="167">
                  <c:v>7.999967629213265</c:v>
                </c:pt>
                <c:pt idx="168">
                  <c:v>8.098551691649833</c:v>
                </c:pt>
                <c:pt idx="169">
                  <c:v>8.186928828667415</c:v>
                </c:pt>
                <c:pt idx="170">
                  <c:v>8.410975405354138</c:v>
                </c:pt>
                <c:pt idx="171">
                  <c:v>8.69638355266376</c:v>
                </c:pt>
                <c:pt idx="172">
                  <c:v>8.908580472504477</c:v>
                </c:pt>
                <c:pt idx="173">
                  <c:v>8.99968942866047</c:v>
                </c:pt>
                <c:pt idx="174">
                  <c:v>9.077047002660507</c:v>
                </c:pt>
                <c:pt idx="175">
                  <c:v>9.193458560135438</c:v>
                </c:pt>
                <c:pt idx="176">
                  <c:v>9.735337655832673</c:v>
                </c:pt>
                <c:pt idx="177">
                  <c:v>9.76579686331738</c:v>
                </c:pt>
                <c:pt idx="178">
                  <c:v>9.79625607080209</c:v>
                </c:pt>
                <c:pt idx="179">
                  <c:v>9.826715278286798</c:v>
                </c:pt>
                <c:pt idx="180">
                  <c:v>9.857174485771507</c:v>
                </c:pt>
                <c:pt idx="181">
                  <c:v>9.887633693256216</c:v>
                </c:pt>
                <c:pt idx="182">
                  <c:v>9.918092900740923</c:v>
                </c:pt>
                <c:pt idx="183">
                  <c:v>9.948552108225632</c:v>
                </c:pt>
                <c:pt idx="184">
                  <c:v>9.97901131571034</c:v>
                </c:pt>
                <c:pt idx="185">
                  <c:v>10.00947052319505</c:v>
                </c:pt>
                <c:pt idx="186">
                  <c:v>10.03992973067976</c:v>
                </c:pt>
                <c:pt idx="187">
                  <c:v>10.07038893816447</c:v>
                </c:pt>
                <c:pt idx="188">
                  <c:v>10.10084814564918</c:v>
                </c:pt>
                <c:pt idx="189">
                  <c:v>10.13130735313388</c:v>
                </c:pt>
                <c:pt idx="190">
                  <c:v>10.16176656061859</c:v>
                </c:pt>
                <c:pt idx="191">
                  <c:v>10.19166830578846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9.55748163733803</c:v>
                </c:pt>
                <c:pt idx="225">
                  <c:v>9.58794084482274</c:v>
                </c:pt>
                <c:pt idx="226">
                  <c:v>9.618400052307448</c:v>
                </c:pt>
                <c:pt idx="227">
                  <c:v>9.648859259792157</c:v>
                </c:pt>
                <c:pt idx="228">
                  <c:v>9.679318467276866</c:v>
                </c:pt>
                <c:pt idx="229">
                  <c:v>9.709777674761575</c:v>
                </c:pt>
                <c:pt idx="230">
                  <c:v>9.740236882246282</c:v>
                </c:pt>
                <c:pt idx="231">
                  <c:v>9.77069608973099</c:v>
                </c:pt>
                <c:pt idx="232">
                  <c:v>9.8011552972157</c:v>
                </c:pt>
                <c:pt idx="233">
                  <c:v>9.83161450470041</c:v>
                </c:pt>
                <c:pt idx="234">
                  <c:v>9.862073712185116</c:v>
                </c:pt>
                <c:pt idx="235">
                  <c:v>9.929892965738385</c:v>
                </c:pt>
                <c:pt idx="236">
                  <c:v>9.960352173223094</c:v>
                </c:pt>
                <c:pt idx="237">
                  <c:v>9.990811380707804</c:v>
                </c:pt>
                <c:pt idx="238">
                  <c:v>10.02127058819251</c:v>
                </c:pt>
                <c:pt idx="239">
                  <c:v>10.05420901509529</c:v>
                </c:pt>
                <c:pt idx="240">
                  <c:v>8.357536100577426</c:v>
                </c:pt>
                <c:pt idx="241">
                  <c:v>8.388492137377914</c:v>
                </c:pt>
                <c:pt idx="242">
                  <c:v>8.50069054380959</c:v>
                </c:pt>
                <c:pt idx="243">
                  <c:v>8.58610422711732</c:v>
                </c:pt>
                <c:pt idx="244">
                  <c:v>8.622921417888733</c:v>
                </c:pt>
                <c:pt idx="245">
                  <c:v>8.682295765537445</c:v>
                </c:pt>
                <c:pt idx="246">
                  <c:v>8.731944668997308</c:v>
                </c:pt>
                <c:pt idx="247">
                  <c:v>8.785715698414604</c:v>
                </c:pt>
                <c:pt idx="248">
                  <c:v>8.858932927307597</c:v>
                </c:pt>
                <c:pt idx="249">
                  <c:v>8.972362172657547</c:v>
                </c:pt>
                <c:pt idx="250">
                  <c:v>9.052611823268636</c:v>
                </c:pt>
                <c:pt idx="251">
                  <c:v>9.156893031437175</c:v>
                </c:pt>
                <c:pt idx="252">
                  <c:v>9.25394553856707</c:v>
                </c:pt>
                <c:pt idx="253">
                  <c:v>9.36315136647155</c:v>
                </c:pt>
                <c:pt idx="254">
                  <c:v>9.379313903260323</c:v>
                </c:pt>
                <c:pt idx="255">
                  <c:v>9.451844035274877</c:v>
                </c:pt>
                <c:pt idx="256">
                  <c:v>10.19174033024853</c:v>
                </c:pt>
                <c:pt idx="257">
                  <c:v>10.20372046379076</c:v>
                </c:pt>
                <c:pt idx="258">
                  <c:v>10.23811259215512</c:v>
                </c:pt>
                <c:pt idx="259">
                  <c:v>10.25505582973927</c:v>
                </c:pt>
                <c:pt idx="260">
                  <c:v>10.28762195367831</c:v>
                </c:pt>
                <c:pt idx="261">
                  <c:v>10.32123780601082</c:v>
                </c:pt>
                <c:pt idx="262">
                  <c:v>10.32566088509341</c:v>
                </c:pt>
                <c:pt idx="263">
                  <c:v>10.33477599848996</c:v>
                </c:pt>
                <c:pt idx="264">
                  <c:v>10.33844070296706</c:v>
                </c:pt>
                <c:pt idx="265">
                  <c:v>10.36594236992036</c:v>
                </c:pt>
                <c:pt idx="266">
                  <c:v>10.37744152750946</c:v>
                </c:pt>
                <c:pt idx="267">
                  <c:v>10.39741025811957</c:v>
                </c:pt>
                <c:pt idx="268">
                  <c:v>10.41887273303884</c:v>
                </c:pt>
                <c:pt idx="269">
                  <c:v>10.42110837253018</c:v>
                </c:pt>
                <c:pt idx="270">
                  <c:v>10.38574888101563</c:v>
                </c:pt>
                <c:pt idx="271">
                  <c:v>10.4015125827335</c:v>
                </c:pt>
                <c:pt idx="272">
                  <c:v>8.484802976405305</c:v>
                </c:pt>
                <c:pt idx="273">
                  <c:v>8.47390226790309</c:v>
                </c:pt>
                <c:pt idx="274">
                  <c:v>8.47333823064504</c:v>
                </c:pt>
                <c:pt idx="275">
                  <c:v>8.473775019052682</c:v>
                </c:pt>
                <c:pt idx="276">
                  <c:v>8.53883213979872</c:v>
                </c:pt>
                <c:pt idx="277">
                  <c:v>8.634205071568782</c:v>
                </c:pt>
                <c:pt idx="278">
                  <c:v>8.653005161169545</c:v>
                </c:pt>
                <c:pt idx="279">
                  <c:v>8.672493796965793</c:v>
                </c:pt>
                <c:pt idx="280">
                  <c:v>8.730067026995679</c:v>
                </c:pt>
                <c:pt idx="281">
                  <c:v>8.74323689244146</c:v>
                </c:pt>
                <c:pt idx="282">
                  <c:v>8.74103123312021</c:v>
                </c:pt>
                <c:pt idx="283">
                  <c:v>8.754188420300403</c:v>
                </c:pt>
                <c:pt idx="284">
                  <c:v>8.733294693822566</c:v>
                </c:pt>
                <c:pt idx="285">
                  <c:v>8.73682581125261</c:v>
                </c:pt>
                <c:pt idx="286">
                  <c:v>8.702608441078023</c:v>
                </c:pt>
                <c:pt idx="287">
                  <c:v>8.724659732313873</c:v>
                </c:pt>
                <c:pt idx="288">
                  <c:v>7.04472849293236</c:v>
                </c:pt>
                <c:pt idx="289">
                  <c:v>7.067240231201847</c:v>
                </c:pt>
                <c:pt idx="290">
                  <c:v>7.097021617805066</c:v>
                </c:pt>
                <c:pt idx="291">
                  <c:v>7.11219470765385</c:v>
                </c:pt>
                <c:pt idx="292">
                  <c:v>7.128306043074902</c:v>
                </c:pt>
                <c:pt idx="293">
                  <c:v>7.15359936336717</c:v>
                </c:pt>
                <c:pt idx="294">
                  <c:v>7.169915930030437</c:v>
                </c:pt>
                <c:pt idx="295">
                  <c:v>7.18051174979905</c:v>
                </c:pt>
                <c:pt idx="296">
                  <c:v>7.184876698907985</c:v>
                </c:pt>
                <c:pt idx="297">
                  <c:v>7.181654265476086</c:v>
                </c:pt>
                <c:pt idx="298">
                  <c:v>7.17704445093276</c:v>
                </c:pt>
                <c:pt idx="299">
                  <c:v>7.184642098798951</c:v>
                </c:pt>
                <c:pt idx="300">
                  <c:v>7.197542193132665</c:v>
                </c:pt>
                <c:pt idx="301">
                  <c:v>7.215742466230225</c:v>
                </c:pt>
                <c:pt idx="302">
                  <c:v>7.222019352321356</c:v>
                </c:pt>
                <c:pt idx="303">
                  <c:v>7.233024517096219</c:v>
                </c:pt>
                <c:pt idx="304">
                  <c:v>7.711549369699367</c:v>
                </c:pt>
                <c:pt idx="305">
                  <c:v>7.767993092784702</c:v>
                </c:pt>
                <c:pt idx="306">
                  <c:v>7.805828138654267</c:v>
                </c:pt>
                <c:pt idx="307">
                  <c:v>7.836789600798882</c:v>
                </c:pt>
                <c:pt idx="308">
                  <c:v>7.875565086426518</c:v>
                </c:pt>
                <c:pt idx="309">
                  <c:v>7.919111956702974</c:v>
                </c:pt>
                <c:pt idx="310">
                  <c:v>7.956619049419221</c:v>
                </c:pt>
                <c:pt idx="311">
                  <c:v>8.010628109256688</c:v>
                </c:pt>
                <c:pt idx="312">
                  <c:v>8.061907046054806</c:v>
                </c:pt>
                <c:pt idx="313">
                  <c:v>8.109759574584527</c:v>
                </c:pt>
                <c:pt idx="314">
                  <c:v>8.152102034084656</c:v>
                </c:pt>
                <c:pt idx="315">
                  <c:v>8.192191831622608</c:v>
                </c:pt>
                <c:pt idx="316">
                  <c:v>8.353992882924256</c:v>
                </c:pt>
                <c:pt idx="317">
                  <c:v>8.386626312530978</c:v>
                </c:pt>
                <c:pt idx="318">
                  <c:v>8.443088041549223</c:v>
                </c:pt>
                <c:pt idx="319">
                  <c:v>8.493764815112253</c:v>
                </c:pt>
                <c:pt idx="320">
                  <c:v>8.067818645062962</c:v>
                </c:pt>
                <c:pt idx="321">
                  <c:v>8.08860782825824</c:v>
                </c:pt>
                <c:pt idx="322">
                  <c:v>8.115569076738895</c:v>
                </c:pt>
                <c:pt idx="323">
                  <c:v>8.143653287828954</c:v>
                </c:pt>
                <c:pt idx="324">
                  <c:v>8.127189181870072</c:v>
                </c:pt>
                <c:pt idx="325">
                  <c:v>8.131405507340366</c:v>
                </c:pt>
                <c:pt idx="326">
                  <c:v>8.127712012976791</c:v>
                </c:pt>
                <c:pt idx="327">
                  <c:v>8.1320973452296</c:v>
                </c:pt>
                <c:pt idx="328">
                  <c:v>8.13898251996123</c:v>
                </c:pt>
                <c:pt idx="329">
                  <c:v>8.160397223133738</c:v>
                </c:pt>
                <c:pt idx="330">
                  <c:v>8.231507325608296</c:v>
                </c:pt>
                <c:pt idx="331">
                  <c:v>8.25760647693141</c:v>
                </c:pt>
                <c:pt idx="332">
                  <c:v>8.239525005772248</c:v>
                </c:pt>
                <c:pt idx="333">
                  <c:v>8.281541963441347</c:v>
                </c:pt>
                <c:pt idx="334">
                  <c:v>8.297303393426461</c:v>
                </c:pt>
                <c:pt idx="335">
                  <c:v>8.312466136480447</c:v>
                </c:pt>
                <c:pt idx="336">
                  <c:v>7.399930026668602</c:v>
                </c:pt>
                <c:pt idx="337">
                  <c:v>8.044255713465823</c:v>
                </c:pt>
                <c:pt idx="338">
                  <c:v>8.321872259840072</c:v>
                </c:pt>
                <c:pt idx="339">
                  <c:v>8.433349161539063</c:v>
                </c:pt>
                <c:pt idx="340">
                  <c:v>8.49080289885152</c:v>
                </c:pt>
                <c:pt idx="341">
                  <c:v>8.51904319890101</c:v>
                </c:pt>
                <c:pt idx="342">
                  <c:v>8.547381514016161</c:v>
                </c:pt>
                <c:pt idx="343">
                  <c:v>8.591662273255851</c:v>
                </c:pt>
                <c:pt idx="344">
                  <c:v>8.62902721430525</c:v>
                </c:pt>
                <c:pt idx="345">
                  <c:v>8.68858356279954</c:v>
                </c:pt>
                <c:pt idx="346">
                  <c:v>8.737503304527802</c:v>
                </c:pt>
                <c:pt idx="347">
                  <c:v>8.797600634266858</c:v>
                </c:pt>
                <c:pt idx="348">
                  <c:v>8.864558413510458</c:v>
                </c:pt>
                <c:pt idx="349">
                  <c:v>8.918746940429516</c:v>
                </c:pt>
                <c:pt idx="350">
                  <c:v>8.890944920119512</c:v>
                </c:pt>
                <c:pt idx="351">
                  <c:v>8.952451005462986</c:v>
                </c:pt>
                <c:pt idx="352">
                  <c:v>8.931231809035479</c:v>
                </c:pt>
                <c:pt idx="353">
                  <c:v>8.961119572044585</c:v>
                </c:pt>
                <c:pt idx="354">
                  <c:v>9.034966420001473</c:v>
                </c:pt>
                <c:pt idx="355">
                  <c:v>9.11397343493582</c:v>
                </c:pt>
                <c:pt idx="356">
                  <c:v>9.143827841623473</c:v>
                </c:pt>
                <c:pt idx="357">
                  <c:v>9.183600887072511</c:v>
                </c:pt>
                <c:pt idx="358">
                  <c:v>9.202830487233663</c:v>
                </c:pt>
                <c:pt idx="359">
                  <c:v>9.2755248332481</c:v>
                </c:pt>
                <c:pt idx="360">
                  <c:v>9.324283773474436</c:v>
                </c:pt>
                <c:pt idx="361">
                  <c:v>9.370192209135463</c:v>
                </c:pt>
                <c:pt idx="362">
                  <c:v>9.373484941265564</c:v>
                </c:pt>
                <c:pt idx="363">
                  <c:v>9.409507544510367</c:v>
                </c:pt>
                <c:pt idx="364">
                  <c:v>9.441763848854976</c:v>
                </c:pt>
                <c:pt idx="365">
                  <c:v>9.45743159868279</c:v>
                </c:pt>
                <c:pt idx="366">
                  <c:v>9.405408599919235</c:v>
                </c:pt>
                <c:pt idx="367">
                  <c:v>9.441681230154204</c:v>
                </c:pt>
                <c:pt idx="368">
                  <c:v>8.95204528050698</c:v>
                </c:pt>
                <c:pt idx="369">
                  <c:v>8.958190075285253</c:v>
                </c:pt>
                <c:pt idx="370">
                  <c:v>8.97630793650088</c:v>
                </c:pt>
                <c:pt idx="371">
                  <c:v>8.961726069652776</c:v>
                </c:pt>
                <c:pt idx="372">
                  <c:v>8.94948218944839</c:v>
                </c:pt>
                <c:pt idx="373">
                  <c:v>8.977209711194837</c:v>
                </c:pt>
                <c:pt idx="374">
                  <c:v>8.976063562519887</c:v>
                </c:pt>
                <c:pt idx="375">
                  <c:v>8.988446984299693</c:v>
                </c:pt>
                <c:pt idx="376">
                  <c:v>8.986486096584847</c:v>
                </c:pt>
                <c:pt idx="377">
                  <c:v>9.029304793884547</c:v>
                </c:pt>
                <c:pt idx="378">
                  <c:v>9.04845853872611</c:v>
                </c:pt>
                <c:pt idx="379">
                  <c:v>9.076113420587433</c:v>
                </c:pt>
                <c:pt idx="380">
                  <c:v>9.124874515959692</c:v>
                </c:pt>
                <c:pt idx="381">
                  <c:v>9.165534925743756</c:v>
                </c:pt>
                <c:pt idx="382">
                  <c:v>9.149929641415456</c:v>
                </c:pt>
                <c:pt idx="383">
                  <c:v>9.165312989973493</c:v>
                </c:pt>
                <c:pt idx="384">
                  <c:v>10.82597685378366</c:v>
                </c:pt>
                <c:pt idx="385">
                  <c:v>10.82838189889179</c:v>
                </c:pt>
                <c:pt idx="386">
                  <c:v>10.78822413683106</c:v>
                </c:pt>
                <c:pt idx="387">
                  <c:v>10.75800083376667</c:v>
                </c:pt>
                <c:pt idx="388">
                  <c:v>10.76424970324904</c:v>
                </c:pt>
                <c:pt idx="389">
                  <c:v>10.76938325774778</c:v>
                </c:pt>
                <c:pt idx="390">
                  <c:v>10.77436786836187</c:v>
                </c:pt>
                <c:pt idx="391">
                  <c:v>10.79108509647701</c:v>
                </c:pt>
                <c:pt idx="392">
                  <c:v>10.7990753561129</c:v>
                </c:pt>
                <c:pt idx="393">
                  <c:v>10.78389014466065</c:v>
                </c:pt>
                <c:pt idx="394">
                  <c:v>10.76781831710078</c:v>
                </c:pt>
                <c:pt idx="395">
                  <c:v>10.79114474752016</c:v>
                </c:pt>
                <c:pt idx="396">
                  <c:v>10.77788365155387</c:v>
                </c:pt>
                <c:pt idx="397">
                  <c:v>10.77895628989003</c:v>
                </c:pt>
                <c:pt idx="398">
                  <c:v>10.77895628989003</c:v>
                </c:pt>
                <c:pt idx="399">
                  <c:v>10.77719280528207</c:v>
                </c:pt>
                <c:pt idx="400">
                  <c:v>8.831014936169168</c:v>
                </c:pt>
                <c:pt idx="401">
                  <c:v>8.741625793283454</c:v>
                </c:pt>
                <c:pt idx="402">
                  <c:v>8.730305006078995</c:v>
                </c:pt>
                <c:pt idx="403">
                  <c:v>8.784421044836318</c:v>
                </c:pt>
                <c:pt idx="404">
                  <c:v>8.80982409314477</c:v>
                </c:pt>
                <c:pt idx="405">
                  <c:v>8.883700197441978</c:v>
                </c:pt>
                <c:pt idx="406">
                  <c:v>8.943161685913735</c:v>
                </c:pt>
                <c:pt idx="407">
                  <c:v>8.993811651553295</c:v>
                </c:pt>
                <c:pt idx="408">
                  <c:v>9.053266187962915</c:v>
                </c:pt>
                <c:pt idx="409">
                  <c:v>9.123952922777338</c:v>
                </c:pt>
                <c:pt idx="410">
                  <c:v>9.19087956074024</c:v>
                </c:pt>
                <c:pt idx="411">
                  <c:v>9.259262763631511</c:v>
                </c:pt>
                <c:pt idx="412">
                  <c:v>9.326863471286607</c:v>
                </c:pt>
                <c:pt idx="413">
                  <c:v>9.39193797245027</c:v>
                </c:pt>
                <c:pt idx="414">
                  <c:v>9.346247305471515</c:v>
                </c:pt>
                <c:pt idx="415">
                  <c:v>9.39596448768705</c:v>
                </c:pt>
                <c:pt idx="416">
                  <c:v>6.632064081128666</c:v>
                </c:pt>
                <c:pt idx="417">
                  <c:v>6.708916693783878</c:v>
                </c:pt>
                <c:pt idx="418">
                  <c:v>6.742513331200002</c:v>
                </c:pt>
                <c:pt idx="419">
                  <c:v>6.784988768523632</c:v>
                </c:pt>
                <c:pt idx="420">
                  <c:v>6.827500621424586</c:v>
                </c:pt>
                <c:pt idx="421">
                  <c:v>6.815749514074485</c:v>
                </c:pt>
                <c:pt idx="422">
                  <c:v>6.848958052818543</c:v>
                </c:pt>
                <c:pt idx="423">
                  <c:v>6.862813326189468</c:v>
                </c:pt>
                <c:pt idx="424">
                  <c:v>6.907350408959804</c:v>
                </c:pt>
                <c:pt idx="425">
                  <c:v>6.919242534681334</c:v>
                </c:pt>
                <c:pt idx="426">
                  <c:v>6.947027296499157</c:v>
                </c:pt>
                <c:pt idx="427">
                  <c:v>6.966476240003034</c:v>
                </c:pt>
                <c:pt idx="428">
                  <c:v>6.967483431126475</c:v>
                </c:pt>
                <c:pt idx="429">
                  <c:v>6.98205594778851</c:v>
                </c:pt>
                <c:pt idx="430">
                  <c:v>6.982699188400332</c:v>
                </c:pt>
                <c:pt idx="431">
                  <c:v>7.005386826553591</c:v>
                </c:pt>
                <c:pt idx="432">
                  <c:v>5.972847274244</c:v>
                </c:pt>
                <c:pt idx="433">
                  <c:v>5.880574041635358</c:v>
                </c:pt>
                <c:pt idx="434">
                  <c:v>5.85749269413413</c:v>
                </c:pt>
                <c:pt idx="435">
                  <c:v>5.896597472194219</c:v>
                </c:pt>
                <c:pt idx="436">
                  <c:v>5.876232497615635</c:v>
                </c:pt>
                <c:pt idx="437">
                  <c:v>5.852715821504003</c:v>
                </c:pt>
                <c:pt idx="438">
                  <c:v>5.853017216825912</c:v>
                </c:pt>
                <c:pt idx="439">
                  <c:v>5.872158410591705</c:v>
                </c:pt>
                <c:pt idx="440">
                  <c:v>5.832274573396482</c:v>
                </c:pt>
                <c:pt idx="441">
                  <c:v>5.85024275179223</c:v>
                </c:pt>
                <c:pt idx="442">
                  <c:v>5.829483270179677</c:v>
                </c:pt>
                <c:pt idx="443">
                  <c:v>5.849375670468665</c:v>
                </c:pt>
                <c:pt idx="444">
                  <c:v>5.854372036256951</c:v>
                </c:pt>
                <c:pt idx="445">
                  <c:v>5.868688926923196</c:v>
                </c:pt>
                <c:pt idx="446">
                  <c:v>5.875114195419969</c:v>
                </c:pt>
                <c:pt idx="447">
                  <c:v>5.87095066577715</c:v>
                </c:pt>
                <c:pt idx="448">
                  <c:v>6.679397633756753</c:v>
                </c:pt>
                <c:pt idx="449">
                  <c:v>6.705605071777518</c:v>
                </c:pt>
                <c:pt idx="450">
                  <c:v>6.73575024928364</c:v>
                </c:pt>
                <c:pt idx="451">
                  <c:v>6.761929826697068</c:v>
                </c:pt>
                <c:pt idx="452">
                  <c:v>6.853393207359865</c:v>
                </c:pt>
                <c:pt idx="453">
                  <c:v>6.917808354223252</c:v>
                </c:pt>
                <c:pt idx="454">
                  <c:v>6.976906770412551</c:v>
                </c:pt>
                <c:pt idx="455">
                  <c:v>7.024673486101624</c:v>
                </c:pt>
                <c:pt idx="456">
                  <c:v>7.090153283977737</c:v>
                </c:pt>
                <c:pt idx="457">
                  <c:v>7.17269499272913</c:v>
                </c:pt>
                <c:pt idx="458">
                  <c:v>7.281185203020819</c:v>
                </c:pt>
                <c:pt idx="459">
                  <c:v>7.36732958960076</c:v>
                </c:pt>
                <c:pt idx="460">
                  <c:v>7.448239654012017</c:v>
                </c:pt>
                <c:pt idx="461">
                  <c:v>7.496521162997548</c:v>
                </c:pt>
                <c:pt idx="462">
                  <c:v>7.46102744294167</c:v>
                </c:pt>
                <c:pt idx="463">
                  <c:v>7.523524546827437</c:v>
                </c:pt>
                <c:pt idx="464">
                  <c:v>7.402194196468062</c:v>
                </c:pt>
                <c:pt idx="465">
                  <c:v>7.425639144692436</c:v>
                </c:pt>
                <c:pt idx="466">
                  <c:v>7.450807606603509</c:v>
                </c:pt>
                <c:pt idx="467">
                  <c:v>7.47596275163483</c:v>
                </c:pt>
                <c:pt idx="468">
                  <c:v>7.49526003041622</c:v>
                </c:pt>
                <c:pt idx="469">
                  <c:v>7.51282408045592</c:v>
                </c:pt>
                <c:pt idx="470">
                  <c:v>7.533491779807767</c:v>
                </c:pt>
                <c:pt idx="471">
                  <c:v>7.54943679009938</c:v>
                </c:pt>
                <c:pt idx="472">
                  <c:v>7.565692598980083</c:v>
                </c:pt>
                <c:pt idx="473">
                  <c:v>7.57886908538306</c:v>
                </c:pt>
                <c:pt idx="474">
                  <c:v>7.578495130435154</c:v>
                </c:pt>
                <c:pt idx="475">
                  <c:v>7.587217240612276</c:v>
                </c:pt>
                <c:pt idx="476">
                  <c:v>7.59874043469028</c:v>
                </c:pt>
                <c:pt idx="477">
                  <c:v>7.604626729448346</c:v>
                </c:pt>
                <c:pt idx="478">
                  <c:v>7.601985541661631</c:v>
                </c:pt>
                <c:pt idx="479">
                  <c:v>7.616210520167705</c:v>
                </c:pt>
                <c:pt idx="480">
                  <c:v>10.23200090788256</c:v>
                </c:pt>
                <c:pt idx="481">
                  <c:v>10.23728763132902</c:v>
                </c:pt>
                <c:pt idx="482">
                  <c:v>10.26810810871354</c:v>
                </c:pt>
                <c:pt idx="483">
                  <c:v>10.29960909719665</c:v>
                </c:pt>
                <c:pt idx="484">
                  <c:v>10.34517719540793</c:v>
                </c:pt>
                <c:pt idx="485">
                  <c:v>10.38735670609502</c:v>
                </c:pt>
                <c:pt idx="486">
                  <c:v>10.39494227163438</c:v>
                </c:pt>
                <c:pt idx="487">
                  <c:v>10.41479676885849</c:v>
                </c:pt>
                <c:pt idx="488">
                  <c:v>10.4234704503199</c:v>
                </c:pt>
                <c:pt idx="489">
                  <c:v>10.44417305560662</c:v>
                </c:pt>
                <c:pt idx="490">
                  <c:v>10.46405782564628</c:v>
                </c:pt>
                <c:pt idx="491">
                  <c:v>10.48152147230835</c:v>
                </c:pt>
                <c:pt idx="492">
                  <c:v>10.49331737658713</c:v>
                </c:pt>
                <c:pt idx="493">
                  <c:v>10.48836637758547</c:v>
                </c:pt>
                <c:pt idx="494">
                  <c:v>10.45065642733274</c:v>
                </c:pt>
                <c:pt idx="495">
                  <c:v>10.46931838557349</c:v>
                </c:pt>
                <c:pt idx="496">
                  <c:v>7.516237686877391</c:v>
                </c:pt>
                <c:pt idx="497">
                  <c:v>7.534315057988266</c:v>
                </c:pt>
                <c:pt idx="498">
                  <c:v>7.566767616083939</c:v>
                </c:pt>
                <c:pt idx="499">
                  <c:v>7.618881614800397</c:v>
                </c:pt>
                <c:pt idx="500">
                  <c:v>7.682717280764138</c:v>
                </c:pt>
                <c:pt idx="501">
                  <c:v>7.728400459684979</c:v>
                </c:pt>
                <c:pt idx="502">
                  <c:v>7.747857396649241</c:v>
                </c:pt>
                <c:pt idx="503">
                  <c:v>7.775451906173567</c:v>
                </c:pt>
                <c:pt idx="504">
                  <c:v>7.818740066443624</c:v>
                </c:pt>
                <c:pt idx="505">
                  <c:v>7.795314563825322</c:v>
                </c:pt>
                <c:pt idx="506">
                  <c:v>7.892015645699621</c:v>
                </c:pt>
                <c:pt idx="507">
                  <c:v>7.973599936294254</c:v>
                </c:pt>
                <c:pt idx="508">
                  <c:v>8.042100054084437</c:v>
                </c:pt>
                <c:pt idx="509">
                  <c:v>8.090565555054217</c:v>
                </c:pt>
                <c:pt idx="510">
                  <c:v>8.104290939085904</c:v>
                </c:pt>
                <c:pt idx="511">
                  <c:v>8.146817603489163</c:v>
                </c:pt>
                <c:pt idx="512">
                  <c:v>6.63044843405076</c:v>
                </c:pt>
                <c:pt idx="513">
                  <c:v>6.564576863690093</c:v>
                </c:pt>
                <c:pt idx="514">
                  <c:v>6.591793868362734</c:v>
                </c:pt>
                <c:pt idx="515">
                  <c:v>6.614199479236933</c:v>
                </c:pt>
                <c:pt idx="516">
                  <c:v>6.627246852401657</c:v>
                </c:pt>
                <c:pt idx="517">
                  <c:v>6.629015531354406</c:v>
                </c:pt>
                <c:pt idx="518">
                  <c:v>6.612106896398012</c:v>
                </c:pt>
                <c:pt idx="519">
                  <c:v>6.588004360200897</c:v>
                </c:pt>
                <c:pt idx="520">
                  <c:v>6.49142549882465</c:v>
                </c:pt>
                <c:pt idx="521">
                  <c:v>6.483877244875788</c:v>
                </c:pt>
                <c:pt idx="522">
                  <c:v>6.489669542277127</c:v>
                </c:pt>
                <c:pt idx="523">
                  <c:v>6.50849923530838</c:v>
                </c:pt>
                <c:pt idx="524">
                  <c:v>6.525986765737833</c:v>
                </c:pt>
                <c:pt idx="525">
                  <c:v>6.528703089467162</c:v>
                </c:pt>
                <c:pt idx="526">
                  <c:v>6.53344203049362</c:v>
                </c:pt>
                <c:pt idx="527">
                  <c:v>6.524566638293513</c:v>
                </c:pt>
                <c:pt idx="528">
                  <c:v>6.635118488761211</c:v>
                </c:pt>
                <c:pt idx="529">
                  <c:v>6.62526716560023</c:v>
                </c:pt>
                <c:pt idx="530">
                  <c:v>6.64828047005856</c:v>
                </c:pt>
                <c:pt idx="531">
                  <c:v>6.682937082358729</c:v>
                </c:pt>
                <c:pt idx="532">
                  <c:v>6.642561069806165</c:v>
                </c:pt>
                <c:pt idx="533">
                  <c:v>6.599097751065252</c:v>
                </c:pt>
                <c:pt idx="534">
                  <c:v>6.673546950873059</c:v>
                </c:pt>
                <c:pt idx="535">
                  <c:v>6.718488937620613</c:v>
                </c:pt>
                <c:pt idx="536">
                  <c:v>6.819557878644626</c:v>
                </c:pt>
                <c:pt idx="537">
                  <c:v>7.074678955896375</c:v>
                </c:pt>
                <c:pt idx="538">
                  <c:v>7.201939899035946</c:v>
                </c:pt>
                <c:pt idx="539">
                  <c:v>7.173695242096476</c:v>
                </c:pt>
                <c:pt idx="540">
                  <c:v>7.1473643519699</c:v>
                </c:pt>
                <c:pt idx="541">
                  <c:v>7.116354592756048</c:v>
                </c:pt>
                <c:pt idx="542">
                  <c:v>7.07377815464164</c:v>
                </c:pt>
                <c:pt idx="543">
                  <c:v>7.120508225584391</c:v>
                </c:pt>
                <c:pt idx="544">
                  <c:v>9.120388380751644</c:v>
                </c:pt>
                <c:pt idx="545">
                  <c:v>9.17667838610323</c:v>
                </c:pt>
                <c:pt idx="546">
                  <c:v>9.226451446614016</c:v>
                </c:pt>
                <c:pt idx="547">
                  <c:v>9.244930895432127</c:v>
                </c:pt>
                <c:pt idx="548">
                  <c:v>9.224607690577638</c:v>
                </c:pt>
                <c:pt idx="549">
                  <c:v>9.25628466782846</c:v>
                </c:pt>
                <c:pt idx="550">
                  <c:v>9.277688412808121</c:v>
                </c:pt>
                <c:pt idx="551">
                  <c:v>9.287931735980212</c:v>
                </c:pt>
                <c:pt idx="552">
                  <c:v>9.31535270663193</c:v>
                </c:pt>
                <c:pt idx="553">
                  <c:v>9.363279068602217</c:v>
                </c:pt>
                <c:pt idx="554">
                  <c:v>9.40685545408961</c:v>
                </c:pt>
                <c:pt idx="555">
                  <c:v>9.441370093125943</c:v>
                </c:pt>
                <c:pt idx="556">
                  <c:v>9.476142972925533</c:v>
                </c:pt>
                <c:pt idx="557">
                  <c:v>9.502297803097158</c:v>
                </c:pt>
                <c:pt idx="558">
                  <c:v>9.477068010759007</c:v>
                </c:pt>
                <c:pt idx="559">
                  <c:v>9.502812186461467</c:v>
                </c:pt>
                <c:pt idx="560">
                  <c:v>7.52248294601196</c:v>
                </c:pt>
                <c:pt idx="561">
                  <c:v>7.607311710675069</c:v>
                </c:pt>
                <c:pt idx="562">
                  <c:v>7.686003419627482</c:v>
                </c:pt>
                <c:pt idx="563">
                  <c:v>7.751515388051306</c:v>
                </c:pt>
                <c:pt idx="564">
                  <c:v>7.816107335860966</c:v>
                </c:pt>
                <c:pt idx="565">
                  <c:v>7.888885672948881</c:v>
                </c:pt>
                <c:pt idx="566">
                  <c:v>7.96135683458935</c:v>
                </c:pt>
                <c:pt idx="567">
                  <c:v>8.041751545762697</c:v>
                </c:pt>
                <c:pt idx="568">
                  <c:v>8.130833116205685</c:v>
                </c:pt>
                <c:pt idx="569">
                  <c:v>8.221112645795108</c:v>
                </c:pt>
                <c:pt idx="570">
                  <c:v>8.322290468192944</c:v>
                </c:pt>
                <c:pt idx="571">
                  <c:v>8.436265959576854</c:v>
                </c:pt>
                <c:pt idx="572">
                  <c:v>8.56382435214675</c:v>
                </c:pt>
                <c:pt idx="573">
                  <c:v>8.6503676713562</c:v>
                </c:pt>
                <c:pt idx="574">
                  <c:v>8.732338341868955</c:v>
                </c:pt>
                <c:pt idx="575">
                  <c:v>8.815204187088758</c:v>
                </c:pt>
                <c:pt idx="576">
                  <c:v>8.82465654944247</c:v>
                </c:pt>
                <c:pt idx="577">
                  <c:v>8.827060559161143</c:v>
                </c:pt>
                <c:pt idx="578">
                  <c:v>8.84307985307799</c:v>
                </c:pt>
                <c:pt idx="579">
                  <c:v>8.831323558078905</c:v>
                </c:pt>
                <c:pt idx="580">
                  <c:v>8.771250704677561</c:v>
                </c:pt>
                <c:pt idx="581">
                  <c:v>8.797459893645374</c:v>
                </c:pt>
                <c:pt idx="582">
                  <c:v>8.79767619157775</c:v>
                </c:pt>
                <c:pt idx="583">
                  <c:v>8.806314780262356</c:v>
                </c:pt>
                <c:pt idx="584">
                  <c:v>8.828963759145745</c:v>
                </c:pt>
                <c:pt idx="585">
                  <c:v>8.8653828311821</c:v>
                </c:pt>
                <c:pt idx="586">
                  <c:v>8.896315615007473</c:v>
                </c:pt>
                <c:pt idx="587">
                  <c:v>8.94577607630831</c:v>
                </c:pt>
                <c:pt idx="588">
                  <c:v>8.99767947195642</c:v>
                </c:pt>
                <c:pt idx="589">
                  <c:v>9.010014188091329</c:v>
                </c:pt>
                <c:pt idx="590">
                  <c:v>9.003998990354747</c:v>
                </c:pt>
                <c:pt idx="591">
                  <c:v>9.019092452650533</c:v>
                </c:pt>
                <c:pt idx="592">
                  <c:v>7.029407912171285</c:v>
                </c:pt>
                <c:pt idx="593">
                  <c:v>6.995293074450346</c:v>
                </c:pt>
                <c:pt idx="594">
                  <c:v>7.013691474561708</c:v>
                </c:pt>
                <c:pt idx="595">
                  <c:v>7.005322526747234</c:v>
                </c:pt>
                <c:pt idx="596">
                  <c:v>7.003266983781782</c:v>
                </c:pt>
                <c:pt idx="597">
                  <c:v>6.99623192737903</c:v>
                </c:pt>
                <c:pt idx="598">
                  <c:v>7.007867824546431</c:v>
                </c:pt>
                <c:pt idx="599">
                  <c:v>7.027410177667629</c:v>
                </c:pt>
                <c:pt idx="600">
                  <c:v>7.030741119939675</c:v>
                </c:pt>
                <c:pt idx="601">
                  <c:v>7.007224888013504</c:v>
                </c:pt>
                <c:pt idx="602">
                  <c:v>7.02753959245809</c:v>
                </c:pt>
                <c:pt idx="603">
                  <c:v>7.018276815945646</c:v>
                </c:pt>
                <c:pt idx="604">
                  <c:v>6.999334786192394</c:v>
                </c:pt>
                <c:pt idx="605">
                  <c:v>6.985196916013652</c:v>
                </c:pt>
                <c:pt idx="606">
                  <c:v>6.979298466479777</c:v>
                </c:pt>
                <c:pt idx="607">
                  <c:v>6.978190020929998</c:v>
                </c:pt>
                <c:pt idx="608">
                  <c:v>8.045799442620618</c:v>
                </c:pt>
                <c:pt idx="609">
                  <c:v>8.069036379993985</c:v>
                </c:pt>
                <c:pt idx="610">
                  <c:v>8.046506484064984</c:v>
                </c:pt>
                <c:pt idx="611">
                  <c:v>8.067161560378947</c:v>
                </c:pt>
                <c:pt idx="612">
                  <c:v>8.024006237646384</c:v>
                </c:pt>
                <c:pt idx="613">
                  <c:v>8.078054957307475</c:v>
                </c:pt>
                <c:pt idx="614">
                  <c:v>8.093258960375106</c:v>
                </c:pt>
                <c:pt idx="615">
                  <c:v>8.113928625922004</c:v>
                </c:pt>
                <c:pt idx="616">
                  <c:v>8.096708011276511</c:v>
                </c:pt>
                <c:pt idx="617">
                  <c:v>8.10678676766961</c:v>
                </c:pt>
                <c:pt idx="618">
                  <c:v>8.159518258019886</c:v>
                </c:pt>
                <c:pt idx="619">
                  <c:v>8.198968853943461</c:v>
                </c:pt>
                <c:pt idx="620">
                  <c:v>8.164458157992071</c:v>
                </c:pt>
                <c:pt idx="621">
                  <c:v>8.200787132911774</c:v>
                </c:pt>
                <c:pt idx="622">
                  <c:v>8.255394443925672</c:v>
                </c:pt>
                <c:pt idx="623">
                  <c:v>8.26923326949974</c:v>
                </c:pt>
                <c:pt idx="624">
                  <c:v>5.366584703598223</c:v>
                </c:pt>
                <c:pt idx="625">
                  <c:v>5.397043911082932</c:v>
                </c:pt>
                <c:pt idx="626">
                  <c:v>5.42750311856764</c:v>
                </c:pt>
                <c:pt idx="627">
                  <c:v>5.457962326052349</c:v>
                </c:pt>
                <c:pt idx="628">
                  <c:v>5.488421533537057</c:v>
                </c:pt>
                <c:pt idx="629">
                  <c:v>5.518880741021766</c:v>
                </c:pt>
                <c:pt idx="630">
                  <c:v>5.549339948506475</c:v>
                </c:pt>
                <c:pt idx="631">
                  <c:v>5.579799155991183</c:v>
                </c:pt>
                <c:pt idx="632">
                  <c:v>5.610258363475892</c:v>
                </c:pt>
                <c:pt idx="633">
                  <c:v>5.640717570960601</c:v>
                </c:pt>
                <c:pt idx="634">
                  <c:v>5.671176778445309</c:v>
                </c:pt>
                <c:pt idx="635">
                  <c:v>5.701635985930018</c:v>
                </c:pt>
                <c:pt idx="636">
                  <c:v>5.732095193414726</c:v>
                </c:pt>
                <c:pt idx="637">
                  <c:v>5.762554400899435</c:v>
                </c:pt>
                <c:pt idx="638">
                  <c:v>5.793013608384144</c:v>
                </c:pt>
                <c:pt idx="639">
                  <c:v>5.822915353554011</c:v>
                </c:pt>
                <c:pt idx="640">
                  <c:v>8.882831354420767</c:v>
                </c:pt>
                <c:pt idx="641">
                  <c:v>8.86659240335088</c:v>
                </c:pt>
                <c:pt idx="642">
                  <c:v>8.895653785556483</c:v>
                </c:pt>
                <c:pt idx="643">
                  <c:v>8.951356290330227</c:v>
                </c:pt>
                <c:pt idx="644">
                  <c:v>9.006270630299978</c:v>
                </c:pt>
                <c:pt idx="645">
                  <c:v>9.001225451650065</c:v>
                </c:pt>
                <c:pt idx="646">
                  <c:v>8.990267032119881</c:v>
                </c:pt>
                <c:pt idx="647">
                  <c:v>8.998343860936824</c:v>
                </c:pt>
                <c:pt idx="648">
                  <c:v>9.041101582866737</c:v>
                </c:pt>
                <c:pt idx="649">
                  <c:v>9.06477025954748</c:v>
                </c:pt>
                <c:pt idx="650">
                  <c:v>9.105197009094283</c:v>
                </c:pt>
                <c:pt idx="651">
                  <c:v>9.173908592537435</c:v>
                </c:pt>
                <c:pt idx="652">
                  <c:v>9.234729983380474</c:v>
                </c:pt>
                <c:pt idx="653">
                  <c:v>9.247040046539615</c:v>
                </c:pt>
                <c:pt idx="654">
                  <c:v>9.218776398798217</c:v>
                </c:pt>
                <c:pt idx="655">
                  <c:v>9.246116053818994</c:v>
                </c:pt>
                <c:pt idx="656">
                  <c:v>7.448454338534012</c:v>
                </c:pt>
                <c:pt idx="657">
                  <c:v>7.491539838013007</c:v>
                </c:pt>
                <c:pt idx="658">
                  <c:v>7.516875828553593</c:v>
                </c:pt>
                <c:pt idx="659">
                  <c:v>7.534423451706971</c:v>
                </c:pt>
                <c:pt idx="660">
                  <c:v>7.52304213242036</c:v>
                </c:pt>
                <c:pt idx="661">
                  <c:v>7.460124601212131</c:v>
                </c:pt>
                <c:pt idx="662">
                  <c:v>7.43665908858865</c:v>
                </c:pt>
                <c:pt idx="663">
                  <c:v>7.400614559602105</c:v>
                </c:pt>
                <c:pt idx="664">
                  <c:v>7.364214124428177</c:v>
                </c:pt>
                <c:pt idx="665">
                  <c:v>7.361287649319308</c:v>
                </c:pt>
                <c:pt idx="666">
                  <c:v>7.352477012752809</c:v>
                </c:pt>
                <c:pt idx="667">
                  <c:v>7.33726973036613</c:v>
                </c:pt>
                <c:pt idx="668">
                  <c:v>7.331685828717332</c:v>
                </c:pt>
                <c:pt idx="669">
                  <c:v>7.330566661841064</c:v>
                </c:pt>
                <c:pt idx="670">
                  <c:v>7.342663210798931</c:v>
                </c:pt>
                <c:pt idx="671">
                  <c:v>7.327508954452075</c:v>
                </c:pt>
                <c:pt idx="672">
                  <c:v>9.202617710096183</c:v>
                </c:pt>
                <c:pt idx="673">
                  <c:v>9.298336100760395</c:v>
                </c:pt>
                <c:pt idx="674">
                  <c:v>9.344513032788775</c:v>
                </c:pt>
                <c:pt idx="675">
                  <c:v>9.37973900075772</c:v>
                </c:pt>
                <c:pt idx="676">
                  <c:v>9.357549135119596</c:v>
                </c:pt>
                <c:pt idx="677">
                  <c:v>9.422876572017</c:v>
                </c:pt>
                <c:pt idx="678">
                  <c:v>9.45562595572101</c:v>
                </c:pt>
                <c:pt idx="679">
                  <c:v>9.503256073077233</c:v>
                </c:pt>
                <c:pt idx="680">
                  <c:v>9.55557398484493</c:v>
                </c:pt>
                <c:pt idx="681">
                  <c:v>9.596254160070531</c:v>
                </c:pt>
                <c:pt idx="682">
                  <c:v>9.637486101246112</c:v>
                </c:pt>
                <c:pt idx="683">
                  <c:v>9.68610965934297</c:v>
                </c:pt>
                <c:pt idx="684">
                  <c:v>9.736371723372057</c:v>
                </c:pt>
                <c:pt idx="685">
                  <c:v>9.760539208283374</c:v>
                </c:pt>
                <c:pt idx="686">
                  <c:v>9.701240162171599</c:v>
                </c:pt>
                <c:pt idx="687">
                  <c:v>9.738430101691287</c:v>
                </c:pt>
                <c:pt idx="688">
                  <c:v>8.753452259705554</c:v>
                </c:pt>
                <c:pt idx="689">
                  <c:v>8.783911467190263</c:v>
                </c:pt>
                <c:pt idx="690">
                  <c:v>8.814370674674972</c:v>
                </c:pt>
                <c:pt idx="691">
                  <c:v>8.844829882159679</c:v>
                </c:pt>
                <c:pt idx="692">
                  <c:v>8.875289089644388</c:v>
                </c:pt>
                <c:pt idx="693">
                  <c:v>8.905748297129097</c:v>
                </c:pt>
                <c:pt idx="694">
                  <c:v>8.936207504613806</c:v>
                </c:pt>
                <c:pt idx="695">
                  <c:v>8.966666712098513</c:v>
                </c:pt>
                <c:pt idx="696">
                  <c:v>8.997125919583222</c:v>
                </c:pt>
                <c:pt idx="697">
                  <c:v>9.02758512706793</c:v>
                </c:pt>
                <c:pt idx="698">
                  <c:v>9.05804433455264</c:v>
                </c:pt>
                <c:pt idx="699">
                  <c:v>9.088503542037347</c:v>
                </c:pt>
                <c:pt idx="700">
                  <c:v>9.118962749522057</c:v>
                </c:pt>
                <c:pt idx="701">
                  <c:v>9.149421957006765</c:v>
                </c:pt>
                <c:pt idx="702">
                  <c:v>9.179881164491475</c:v>
                </c:pt>
                <c:pt idx="703">
                  <c:v>9.20978290966134</c:v>
                </c:pt>
                <c:pt idx="704">
                  <c:v>9.908667975233971</c:v>
                </c:pt>
                <c:pt idx="705">
                  <c:v>9.911048918521823</c:v>
                </c:pt>
                <c:pt idx="706">
                  <c:v>9.92008757038082</c:v>
                </c:pt>
                <c:pt idx="707">
                  <c:v>9.957028452572334</c:v>
                </c:pt>
                <c:pt idx="708">
                  <c:v>9.993168897632168</c:v>
                </c:pt>
                <c:pt idx="709">
                  <c:v>10.03172991287891</c:v>
                </c:pt>
                <c:pt idx="710">
                  <c:v>10.06003179805509</c:v>
                </c:pt>
                <c:pt idx="711">
                  <c:v>10.06839083536749</c:v>
                </c:pt>
                <c:pt idx="712">
                  <c:v>10.06995021529038</c:v>
                </c:pt>
                <c:pt idx="713">
                  <c:v>10.08781668328432</c:v>
                </c:pt>
                <c:pt idx="714">
                  <c:v>10.10246621388599</c:v>
                </c:pt>
                <c:pt idx="715">
                  <c:v>10.12377622428347</c:v>
                </c:pt>
                <c:pt idx="716">
                  <c:v>10.15258369050678</c:v>
                </c:pt>
                <c:pt idx="717">
                  <c:v>10.17612470728291</c:v>
                </c:pt>
                <c:pt idx="718">
                  <c:v>10.15653930691272</c:v>
                </c:pt>
                <c:pt idx="719">
                  <c:v>10.17615212418674</c:v>
                </c:pt>
                <c:pt idx="720">
                  <c:v>9.65495427206369</c:v>
                </c:pt>
                <c:pt idx="721">
                  <c:v>9.695988730602243</c:v>
                </c:pt>
                <c:pt idx="722">
                  <c:v>9.689710616888085</c:v>
                </c:pt>
                <c:pt idx="723">
                  <c:v>9.682984954519754</c:v>
                </c:pt>
                <c:pt idx="724">
                  <c:v>9.69744766314536</c:v>
                </c:pt>
                <c:pt idx="725">
                  <c:v>9.734220776714041</c:v>
                </c:pt>
                <c:pt idx="726">
                  <c:v>9.763297998708713</c:v>
                </c:pt>
                <c:pt idx="727">
                  <c:v>9.783963230351998</c:v>
                </c:pt>
                <c:pt idx="728">
                  <c:v>9.819106684833525</c:v>
                </c:pt>
                <c:pt idx="729">
                  <c:v>9.862129067812778</c:v>
                </c:pt>
                <c:pt idx="730">
                  <c:v>9.921440581889274</c:v>
                </c:pt>
                <c:pt idx="731">
                  <c:v>9.984053224811463</c:v>
                </c:pt>
                <c:pt idx="732">
                  <c:v>10.03724516686546</c:v>
                </c:pt>
                <c:pt idx="733">
                  <c:v>10.05289503009843</c:v>
                </c:pt>
                <c:pt idx="734">
                  <c:v>10.00322453051231</c:v>
                </c:pt>
                <c:pt idx="735">
                  <c:v>10.03360137475344</c:v>
                </c:pt>
                <c:pt idx="736">
                  <c:v>10.24292870729515</c:v>
                </c:pt>
                <c:pt idx="737">
                  <c:v>10.26439767971156</c:v>
                </c:pt>
                <c:pt idx="738">
                  <c:v>10.29166804952389</c:v>
                </c:pt>
                <c:pt idx="739">
                  <c:v>10.30987144003091</c:v>
                </c:pt>
                <c:pt idx="740">
                  <c:v>10.33174285022553</c:v>
                </c:pt>
                <c:pt idx="741">
                  <c:v>10.36299971332993</c:v>
                </c:pt>
                <c:pt idx="742">
                  <c:v>10.36670600282656</c:v>
                </c:pt>
                <c:pt idx="743">
                  <c:v>10.36777942047299</c:v>
                </c:pt>
                <c:pt idx="744">
                  <c:v>10.36920868220331</c:v>
                </c:pt>
                <c:pt idx="745">
                  <c:v>10.38931791605568</c:v>
                </c:pt>
                <c:pt idx="746">
                  <c:v>10.41073897741557</c:v>
                </c:pt>
                <c:pt idx="747">
                  <c:v>10.44019860178096</c:v>
                </c:pt>
                <c:pt idx="748">
                  <c:v>10.4525487392977</c:v>
                </c:pt>
                <c:pt idx="749">
                  <c:v>10.43793823258094</c:v>
                </c:pt>
                <c:pt idx="750">
                  <c:v>10.38133294466855</c:v>
                </c:pt>
                <c:pt idx="751">
                  <c:v>10.39406152927177</c:v>
                </c:pt>
                <c:pt idx="752">
                  <c:v>7.653276913115568</c:v>
                </c:pt>
                <c:pt idx="753">
                  <c:v>7.582925608512374</c:v>
                </c:pt>
                <c:pt idx="754">
                  <c:v>7.54263804940897</c:v>
                </c:pt>
                <c:pt idx="755">
                  <c:v>7.509113548438171</c:v>
                </c:pt>
                <c:pt idx="756">
                  <c:v>7.498087378333737</c:v>
                </c:pt>
                <c:pt idx="757">
                  <c:v>7.473850865097766</c:v>
                </c:pt>
                <c:pt idx="758">
                  <c:v>7.47016484319133</c:v>
                </c:pt>
                <c:pt idx="759">
                  <c:v>7.47531517144854</c:v>
                </c:pt>
                <c:pt idx="760">
                  <c:v>7.488379844459294</c:v>
                </c:pt>
                <c:pt idx="761">
                  <c:v>7.508361658640096</c:v>
                </c:pt>
                <c:pt idx="762">
                  <c:v>7.521898708993354</c:v>
                </c:pt>
                <c:pt idx="763">
                  <c:v>7.55085312573536</c:v>
                </c:pt>
                <c:pt idx="764">
                  <c:v>7.582709157791266</c:v>
                </c:pt>
                <c:pt idx="765">
                  <c:v>7.621323680793462</c:v>
                </c:pt>
                <c:pt idx="766">
                  <c:v>7.652650294664884</c:v>
                </c:pt>
                <c:pt idx="767">
                  <c:v>7.655359792011554</c:v>
                </c:pt>
                <c:pt idx="768">
                  <c:v>8.729202076867727</c:v>
                </c:pt>
                <c:pt idx="769">
                  <c:v>8.766531883029157</c:v>
                </c:pt>
                <c:pt idx="770">
                  <c:v>8.783285341842774</c:v>
                </c:pt>
                <c:pt idx="771">
                  <c:v>8.835134072862404</c:v>
                </c:pt>
                <c:pt idx="772">
                  <c:v>8.845808829008772</c:v>
                </c:pt>
                <c:pt idx="773">
                  <c:v>8.85540528105397</c:v>
                </c:pt>
                <c:pt idx="774">
                  <c:v>8.82064652742332</c:v>
                </c:pt>
                <c:pt idx="775">
                  <c:v>8.779711772446427</c:v>
                </c:pt>
                <c:pt idx="776">
                  <c:v>8.79944404293013</c:v>
                </c:pt>
                <c:pt idx="777">
                  <c:v>8.856736147651975</c:v>
                </c:pt>
                <c:pt idx="778">
                  <c:v>8.88255109201902</c:v>
                </c:pt>
                <c:pt idx="779">
                  <c:v>8.93770435970398</c:v>
                </c:pt>
                <c:pt idx="780">
                  <c:v>8.97964962457271</c:v>
                </c:pt>
                <c:pt idx="781">
                  <c:v>9.009022405361838</c:v>
                </c:pt>
                <c:pt idx="782">
                  <c:v>8.995440470429315</c:v>
                </c:pt>
                <c:pt idx="783">
                  <c:v>9.012728682446779</c:v>
                </c:pt>
                <c:pt idx="784">
                  <c:v>8.385419437955164</c:v>
                </c:pt>
                <c:pt idx="785">
                  <c:v>8.436682461854527</c:v>
                </c:pt>
                <c:pt idx="786">
                  <c:v>8.49666763861196</c:v>
                </c:pt>
                <c:pt idx="787">
                  <c:v>8.547896654027738</c:v>
                </c:pt>
                <c:pt idx="788">
                  <c:v>8.59669006169452</c:v>
                </c:pt>
                <c:pt idx="789">
                  <c:v>8.635728064676154</c:v>
                </c:pt>
                <c:pt idx="790">
                  <c:v>8.6378666975435</c:v>
                </c:pt>
                <c:pt idx="791">
                  <c:v>8.678565643996411</c:v>
                </c:pt>
                <c:pt idx="792">
                  <c:v>8.660682933120137</c:v>
                </c:pt>
                <c:pt idx="793">
                  <c:v>8.658609620932258</c:v>
                </c:pt>
                <c:pt idx="794">
                  <c:v>8.732340137167616</c:v>
                </c:pt>
                <c:pt idx="795">
                  <c:v>8.819122465675576</c:v>
                </c:pt>
                <c:pt idx="796">
                  <c:v>8.88610715872248</c:v>
                </c:pt>
                <c:pt idx="797">
                  <c:v>8.923262085960655</c:v>
                </c:pt>
                <c:pt idx="798">
                  <c:v>8.943504672650782</c:v>
                </c:pt>
                <c:pt idx="799">
                  <c:v>8.97983134077434</c:v>
                </c:pt>
                <c:pt idx="800">
                  <c:v>8.639852703485758</c:v>
                </c:pt>
                <c:pt idx="801">
                  <c:v>8.646249503118983</c:v>
                </c:pt>
                <c:pt idx="802">
                  <c:v>8.669856245316216</c:v>
                </c:pt>
                <c:pt idx="803">
                  <c:v>8.675696668559195</c:v>
                </c:pt>
                <c:pt idx="804">
                  <c:v>8.59642465911467</c:v>
                </c:pt>
                <c:pt idx="805">
                  <c:v>8.61056321918292</c:v>
                </c:pt>
                <c:pt idx="806">
                  <c:v>8.64967970164495</c:v>
                </c:pt>
                <c:pt idx="807">
                  <c:v>8.678980897345148</c:v>
                </c:pt>
                <c:pt idx="808">
                  <c:v>8.702338117251208</c:v>
                </c:pt>
                <c:pt idx="809">
                  <c:v>8.767951208045883</c:v>
                </c:pt>
                <c:pt idx="810">
                  <c:v>8.815230493838896</c:v>
                </c:pt>
                <c:pt idx="811">
                  <c:v>8.842648447266455</c:v>
                </c:pt>
                <c:pt idx="812">
                  <c:v>8.871133876646727</c:v>
                </c:pt>
                <c:pt idx="813">
                  <c:v>8.930662134630111</c:v>
                </c:pt>
                <c:pt idx="814">
                  <c:v>8.923673872830836</c:v>
                </c:pt>
                <c:pt idx="815">
                  <c:v>8.946884414196913</c:v>
                </c:pt>
                <c:pt idx="816">
                  <c:v>8.133176314481833</c:v>
                </c:pt>
                <c:pt idx="817">
                  <c:v>8.162965445154457</c:v>
                </c:pt>
                <c:pt idx="818">
                  <c:v>8.197589773925077</c:v>
                </c:pt>
                <c:pt idx="819">
                  <c:v>8.218329927641651</c:v>
                </c:pt>
                <c:pt idx="820">
                  <c:v>8.258734279470305</c:v>
                </c:pt>
                <c:pt idx="821">
                  <c:v>8.292120577412517</c:v>
                </c:pt>
                <c:pt idx="822">
                  <c:v>8.30788325087159</c:v>
                </c:pt>
                <c:pt idx="823">
                  <c:v>8.312258968825634</c:v>
                </c:pt>
                <c:pt idx="824">
                  <c:v>8.32463994968691</c:v>
                </c:pt>
                <c:pt idx="825">
                  <c:v>8.34578631588109</c:v>
                </c:pt>
                <c:pt idx="826">
                  <c:v>8.370744718681676</c:v>
                </c:pt>
                <c:pt idx="827">
                  <c:v>8.418353395656032</c:v>
                </c:pt>
                <c:pt idx="828">
                  <c:v>8.468447600945413</c:v>
                </c:pt>
                <c:pt idx="829">
                  <c:v>8.51941251289269</c:v>
                </c:pt>
                <c:pt idx="830">
                  <c:v>8.546952896077062</c:v>
                </c:pt>
                <c:pt idx="831">
                  <c:v>8.574118814612068</c:v>
                </c:pt>
                <c:pt idx="832">
                  <c:v>8.439880054496505</c:v>
                </c:pt>
                <c:pt idx="833">
                  <c:v>8.446482988405378</c:v>
                </c:pt>
                <c:pt idx="834">
                  <c:v>8.47950987663729</c:v>
                </c:pt>
                <c:pt idx="835">
                  <c:v>8.509255731081312</c:v>
                </c:pt>
                <c:pt idx="836">
                  <c:v>8.53717385688361</c:v>
                </c:pt>
                <c:pt idx="837">
                  <c:v>8.55321963853104</c:v>
                </c:pt>
                <c:pt idx="838">
                  <c:v>8.56559902405918</c:v>
                </c:pt>
                <c:pt idx="839">
                  <c:v>8.584837345463792</c:v>
                </c:pt>
                <c:pt idx="840">
                  <c:v>8.60409269942289</c:v>
                </c:pt>
                <c:pt idx="841">
                  <c:v>8.619040483058054</c:v>
                </c:pt>
                <c:pt idx="842">
                  <c:v>8.645891215006955</c:v>
                </c:pt>
                <c:pt idx="843">
                  <c:v>8.683072541145667</c:v>
                </c:pt>
                <c:pt idx="844">
                  <c:v>8.72399822573764</c:v>
                </c:pt>
                <c:pt idx="845">
                  <c:v>8.743605930217322</c:v>
                </c:pt>
                <c:pt idx="846">
                  <c:v>8.702818012818422</c:v>
                </c:pt>
                <c:pt idx="847">
                  <c:v>8.724106020450662</c:v>
                </c:pt>
                <c:pt idx="848">
                  <c:v>7.745188419540895</c:v>
                </c:pt>
                <c:pt idx="849">
                  <c:v>7.968031097752182</c:v>
                </c:pt>
                <c:pt idx="850">
                  <c:v>8.473471963073233</c:v>
                </c:pt>
                <c:pt idx="851">
                  <c:v>8.64018537744602</c:v>
                </c:pt>
                <c:pt idx="852">
                  <c:v>8.956258028523871</c:v>
                </c:pt>
                <c:pt idx="853">
                  <c:v>9.0527587091704</c:v>
                </c:pt>
                <c:pt idx="854">
                  <c:v>9.505274172346608</c:v>
                </c:pt>
                <c:pt idx="855">
                  <c:v>9.65449731288775</c:v>
                </c:pt>
                <c:pt idx="856">
                  <c:v>9.757086106017343</c:v>
                </c:pt>
                <c:pt idx="857">
                  <c:v>10.05156812655455</c:v>
                </c:pt>
                <c:pt idx="858">
                  <c:v>10.11738358171696</c:v>
                </c:pt>
                <c:pt idx="859">
                  <c:v>10.10302181915089</c:v>
                </c:pt>
                <c:pt idx="860">
                  <c:v>10.27075884209115</c:v>
                </c:pt>
                <c:pt idx="861">
                  <c:v>10.35165910334185</c:v>
                </c:pt>
                <c:pt idx="862">
                  <c:v>10.27012375515945</c:v>
                </c:pt>
                <c:pt idx="863">
                  <c:v>10.40306086380417</c:v>
                </c:pt>
                <c:pt idx="864">
                  <c:v>6.621454087954184</c:v>
                </c:pt>
                <c:pt idx="865">
                  <c:v>6.694692783298174</c:v>
                </c:pt>
                <c:pt idx="866">
                  <c:v>6.749170485078236</c:v>
                </c:pt>
                <c:pt idx="867">
                  <c:v>6.73936946128023</c:v>
                </c:pt>
                <c:pt idx="868">
                  <c:v>6.707555711286613</c:v>
                </c:pt>
                <c:pt idx="869">
                  <c:v>6.531503354838437</c:v>
                </c:pt>
                <c:pt idx="870">
                  <c:v>6.57778384031526</c:v>
                </c:pt>
                <c:pt idx="871">
                  <c:v>6.565851965021904</c:v>
                </c:pt>
                <c:pt idx="872">
                  <c:v>6.496648944780384</c:v>
                </c:pt>
                <c:pt idx="873">
                  <c:v>6.470264471851356</c:v>
                </c:pt>
                <c:pt idx="874">
                  <c:v>6.457730660394718</c:v>
                </c:pt>
                <c:pt idx="875">
                  <c:v>6.413315358262164</c:v>
                </c:pt>
                <c:pt idx="876">
                  <c:v>6.394557318627319</c:v>
                </c:pt>
                <c:pt idx="877">
                  <c:v>6.261396318211761</c:v>
                </c:pt>
                <c:pt idx="878">
                  <c:v>6.267481426702392</c:v>
                </c:pt>
                <c:pt idx="879">
                  <c:v>6.235192113283057</c:v>
                </c:pt>
                <c:pt idx="880">
                  <c:v>8.958530520615308</c:v>
                </c:pt>
                <c:pt idx="881">
                  <c:v>9.021818620099566</c:v>
                </c:pt>
                <c:pt idx="882">
                  <c:v>9.135753472145128</c:v>
                </c:pt>
                <c:pt idx="883">
                  <c:v>9.19785341446557</c:v>
                </c:pt>
                <c:pt idx="884">
                  <c:v>9.204131666239617</c:v>
                </c:pt>
                <c:pt idx="885">
                  <c:v>9.299884510673795</c:v>
                </c:pt>
                <c:pt idx="886">
                  <c:v>9.37768534040564</c:v>
                </c:pt>
                <c:pt idx="887">
                  <c:v>9.458803933670298</c:v>
                </c:pt>
                <c:pt idx="888">
                  <c:v>9.532473184055</c:v>
                </c:pt>
                <c:pt idx="889">
                  <c:v>9.61514941885182</c:v>
                </c:pt>
                <c:pt idx="890">
                  <c:v>9.714015917746876</c:v>
                </c:pt>
                <c:pt idx="891">
                  <c:v>9.821963818652536</c:v>
                </c:pt>
                <c:pt idx="892">
                  <c:v>9.892057299500484</c:v>
                </c:pt>
                <c:pt idx="893">
                  <c:v>9.840149423050857</c:v>
                </c:pt>
                <c:pt idx="894">
                  <c:v>9.688590990982214</c:v>
                </c:pt>
                <c:pt idx="895">
                  <c:v>9.750653027452711</c:v>
                </c:pt>
                <c:pt idx="896">
                  <c:v>6.186184273163102</c:v>
                </c:pt>
                <c:pt idx="897">
                  <c:v>6.273544318286935</c:v>
                </c:pt>
                <c:pt idx="898">
                  <c:v>6.275896730475528</c:v>
                </c:pt>
                <c:pt idx="899">
                  <c:v>6.213153431884142</c:v>
                </c:pt>
                <c:pt idx="900">
                  <c:v>6.236500373044934</c:v>
                </c:pt>
                <c:pt idx="901">
                  <c:v>6.26874367460454</c:v>
                </c:pt>
                <c:pt idx="902">
                  <c:v>6.322016259350601</c:v>
                </c:pt>
                <c:pt idx="903">
                  <c:v>6.310843223296608</c:v>
                </c:pt>
                <c:pt idx="904">
                  <c:v>6.262953526497838</c:v>
                </c:pt>
                <c:pt idx="905">
                  <c:v>6.36424409362021</c:v>
                </c:pt>
                <c:pt idx="906">
                  <c:v>6.449974482133396</c:v>
                </c:pt>
                <c:pt idx="907">
                  <c:v>6.526841511732798</c:v>
                </c:pt>
                <c:pt idx="908">
                  <c:v>6.609301551146312</c:v>
                </c:pt>
                <c:pt idx="909">
                  <c:v>6.685714724631865</c:v>
                </c:pt>
                <c:pt idx="910">
                  <c:v>6.743466609148302</c:v>
                </c:pt>
                <c:pt idx="911">
                  <c:v>6.780755678575724</c:v>
                </c:pt>
                <c:pt idx="912">
                  <c:v>8.215861318984748</c:v>
                </c:pt>
                <c:pt idx="913">
                  <c:v>8.25236321610789</c:v>
                </c:pt>
                <c:pt idx="914">
                  <c:v>8.220873782415326</c:v>
                </c:pt>
                <c:pt idx="915">
                  <c:v>8.225494117435117</c:v>
                </c:pt>
                <c:pt idx="916">
                  <c:v>8.30213024726498</c:v>
                </c:pt>
                <c:pt idx="917">
                  <c:v>8.277606134013733</c:v>
                </c:pt>
                <c:pt idx="918">
                  <c:v>8.290388266474093</c:v>
                </c:pt>
                <c:pt idx="919">
                  <c:v>8.31530784466192</c:v>
                </c:pt>
                <c:pt idx="920">
                  <c:v>8.318961729617994</c:v>
                </c:pt>
                <c:pt idx="921">
                  <c:v>8.364395307275837</c:v>
                </c:pt>
                <c:pt idx="922">
                  <c:v>8.36511867084285</c:v>
                </c:pt>
                <c:pt idx="923">
                  <c:v>8.377579411300917</c:v>
                </c:pt>
                <c:pt idx="924">
                  <c:v>8.362116507160745</c:v>
                </c:pt>
                <c:pt idx="925">
                  <c:v>8.357759396011198</c:v>
                </c:pt>
                <c:pt idx="926">
                  <c:v>8.321191257982295</c:v>
                </c:pt>
                <c:pt idx="927">
                  <c:v>8.33200651835376</c:v>
                </c:pt>
                <c:pt idx="928">
                  <c:v>9.993947604076742</c:v>
                </c:pt>
                <c:pt idx="929">
                  <c:v>10.02584406357906</c:v>
                </c:pt>
                <c:pt idx="930">
                  <c:v>10.08314654877358</c:v>
                </c:pt>
                <c:pt idx="931">
                  <c:v>10.12955593618942</c:v>
                </c:pt>
                <c:pt idx="932">
                  <c:v>10.16542366491911</c:v>
                </c:pt>
                <c:pt idx="933">
                  <c:v>10.21539103805805</c:v>
                </c:pt>
                <c:pt idx="934">
                  <c:v>10.23571677346834</c:v>
                </c:pt>
                <c:pt idx="935">
                  <c:v>10.25133899090729</c:v>
                </c:pt>
                <c:pt idx="936">
                  <c:v>10.26876874920536</c:v>
                </c:pt>
                <c:pt idx="937">
                  <c:v>10.30617152334779</c:v>
                </c:pt>
                <c:pt idx="938">
                  <c:v>10.33150070813375</c:v>
                </c:pt>
                <c:pt idx="939">
                  <c:v>10.37081442272227</c:v>
                </c:pt>
                <c:pt idx="940">
                  <c:v>10.41852066953685</c:v>
                </c:pt>
                <c:pt idx="941">
                  <c:v>10.42304388768837</c:v>
                </c:pt>
                <c:pt idx="942">
                  <c:v>10.33476525165088</c:v>
                </c:pt>
                <c:pt idx="943">
                  <c:v>10.36274465107295</c:v>
                </c:pt>
                <c:pt idx="944">
                  <c:v>10.1354512143318</c:v>
                </c:pt>
                <c:pt idx="945">
                  <c:v>10.1430378854774</c:v>
                </c:pt>
                <c:pt idx="946">
                  <c:v>10.16171157739477</c:v>
                </c:pt>
                <c:pt idx="947">
                  <c:v>10.19255176409256</c:v>
                </c:pt>
                <c:pt idx="948">
                  <c:v>10.22086252488815</c:v>
                </c:pt>
                <c:pt idx="949">
                  <c:v>10.25426054544579</c:v>
                </c:pt>
                <c:pt idx="950">
                  <c:v>10.26729353761202</c:v>
                </c:pt>
                <c:pt idx="951">
                  <c:v>10.27039957643765</c:v>
                </c:pt>
                <c:pt idx="952">
                  <c:v>10.27173405893485</c:v>
                </c:pt>
                <c:pt idx="953">
                  <c:v>10.2898053904615</c:v>
                </c:pt>
                <c:pt idx="954">
                  <c:v>10.30255625763247</c:v>
                </c:pt>
                <c:pt idx="955">
                  <c:v>10.31649900539832</c:v>
                </c:pt>
                <c:pt idx="956">
                  <c:v>10.33040964497153</c:v>
                </c:pt>
                <c:pt idx="957">
                  <c:v>10.32697295319728</c:v>
                </c:pt>
                <c:pt idx="958">
                  <c:v>10.29477209626752</c:v>
                </c:pt>
                <c:pt idx="959">
                  <c:v>10.30831133407987</c:v>
                </c:pt>
                <c:pt idx="960">
                  <c:v>9.60905276016393</c:v>
                </c:pt>
                <c:pt idx="961">
                  <c:v>9.616459585536178</c:v>
                </c:pt>
                <c:pt idx="962">
                  <c:v>9.645376636585821</c:v>
                </c:pt>
                <c:pt idx="963">
                  <c:v>9.653932090840708</c:v>
                </c:pt>
                <c:pt idx="964">
                  <c:v>9.535854988649175</c:v>
                </c:pt>
                <c:pt idx="965">
                  <c:v>9.493354265505194</c:v>
                </c:pt>
                <c:pt idx="966">
                  <c:v>9.491941718356994</c:v>
                </c:pt>
                <c:pt idx="967">
                  <c:v>9.467709612397277</c:v>
                </c:pt>
                <c:pt idx="968">
                  <c:v>9.471412896049468</c:v>
                </c:pt>
                <c:pt idx="969">
                  <c:v>9.464692285678115</c:v>
                </c:pt>
                <c:pt idx="970">
                  <c:v>9.47489618361832</c:v>
                </c:pt>
                <c:pt idx="971">
                  <c:v>9.467552907232372</c:v>
                </c:pt>
                <c:pt idx="972">
                  <c:v>9.50295166942374</c:v>
                </c:pt>
                <c:pt idx="973">
                  <c:v>9.507560615725818</c:v>
                </c:pt>
                <c:pt idx="974">
                  <c:v>9.479876247828135</c:v>
                </c:pt>
                <c:pt idx="975">
                  <c:v>9.467775604390876</c:v>
                </c:pt>
                <c:pt idx="976">
                  <c:v>6.95405179605381</c:v>
                </c:pt>
                <c:pt idx="977">
                  <c:v>6.938380951539473</c:v>
                </c:pt>
                <c:pt idx="978">
                  <c:v>6.948925073960924</c:v>
                </c:pt>
                <c:pt idx="979">
                  <c:v>6.94663282339253</c:v>
                </c:pt>
                <c:pt idx="980">
                  <c:v>6.972838297369692</c:v>
                </c:pt>
                <c:pt idx="981">
                  <c:v>6.991581221770132</c:v>
                </c:pt>
                <c:pt idx="982">
                  <c:v>7.014201048099492</c:v>
                </c:pt>
                <c:pt idx="983">
                  <c:v>6.948381141721419</c:v>
                </c:pt>
                <c:pt idx="984">
                  <c:v>6.983033737989887</c:v>
                </c:pt>
                <c:pt idx="985">
                  <c:v>7.020354173761159</c:v>
                </c:pt>
                <c:pt idx="986">
                  <c:v>7.040341423857571</c:v>
                </c:pt>
                <c:pt idx="987">
                  <c:v>7.074888076047563</c:v>
                </c:pt>
                <c:pt idx="988">
                  <c:v>7.108017396335811</c:v>
                </c:pt>
                <c:pt idx="989">
                  <c:v>7.139941875226162</c:v>
                </c:pt>
                <c:pt idx="990">
                  <c:v>7.158163874725857</c:v>
                </c:pt>
                <c:pt idx="991">
                  <c:v>7.173273343674247</c:v>
                </c:pt>
                <c:pt idx="992">
                  <c:v>7.455601780198485</c:v>
                </c:pt>
                <c:pt idx="993">
                  <c:v>7.577082247772543</c:v>
                </c:pt>
                <c:pt idx="994">
                  <c:v>7.69085230593702</c:v>
                </c:pt>
                <c:pt idx="995">
                  <c:v>7.73395876930976</c:v>
                </c:pt>
                <c:pt idx="996">
                  <c:v>7.774377408247409</c:v>
                </c:pt>
                <c:pt idx="997">
                  <c:v>7.804946802537788</c:v>
                </c:pt>
                <c:pt idx="998">
                  <c:v>7.864368913444217</c:v>
                </c:pt>
                <c:pt idx="999">
                  <c:v>7.929910647270782</c:v>
                </c:pt>
                <c:pt idx="1000">
                  <c:v>8.050490467863827</c:v>
                </c:pt>
                <c:pt idx="1001">
                  <c:v>8.1098526115582</c:v>
                </c:pt>
                <c:pt idx="1002">
                  <c:v>8.19159679876992</c:v>
                </c:pt>
                <c:pt idx="1003">
                  <c:v>8.27292784108533</c:v>
                </c:pt>
                <c:pt idx="1004">
                  <c:v>8.391508443934489</c:v>
                </c:pt>
                <c:pt idx="1005">
                  <c:v>8.415445407732214</c:v>
                </c:pt>
                <c:pt idx="1006">
                  <c:v>8.374521609608803</c:v>
                </c:pt>
                <c:pt idx="1007">
                  <c:v>8.439564935971347</c:v>
                </c:pt>
                <c:pt idx="1008">
                  <c:v>10.2344499387877</c:v>
                </c:pt>
                <c:pt idx="1009">
                  <c:v>10.2410395514307</c:v>
                </c:pt>
                <c:pt idx="1010">
                  <c:v>10.25698407305731</c:v>
                </c:pt>
                <c:pt idx="1011">
                  <c:v>10.27737612154128</c:v>
                </c:pt>
                <c:pt idx="1012">
                  <c:v>10.2967986861764</c:v>
                </c:pt>
                <c:pt idx="1013">
                  <c:v>10.3268952690407</c:v>
                </c:pt>
                <c:pt idx="1014">
                  <c:v>10.3377239685249</c:v>
                </c:pt>
                <c:pt idx="1015">
                  <c:v>10.33560070955723</c:v>
                </c:pt>
                <c:pt idx="1016">
                  <c:v>10.3330254096675</c:v>
                </c:pt>
                <c:pt idx="1017">
                  <c:v>10.34532977920426</c:v>
                </c:pt>
                <c:pt idx="1018">
                  <c:v>10.35340078766632</c:v>
                </c:pt>
                <c:pt idx="1019">
                  <c:v>10.38765959906845</c:v>
                </c:pt>
                <c:pt idx="1020">
                  <c:v>10.41522749301334</c:v>
                </c:pt>
                <c:pt idx="1021">
                  <c:v>10.42696058918481</c:v>
                </c:pt>
                <c:pt idx="1022">
                  <c:v>10.38142073269668</c:v>
                </c:pt>
                <c:pt idx="1023">
                  <c:v>10.39406797529157</c:v>
                </c:pt>
                <c:pt idx="1024">
                  <c:v>6.866546692437554</c:v>
                </c:pt>
                <c:pt idx="1025">
                  <c:v>6.885359129129311</c:v>
                </c:pt>
                <c:pt idx="1026">
                  <c:v>6.901141858401105</c:v>
                </c:pt>
                <c:pt idx="1027">
                  <c:v>6.92242440086804</c:v>
                </c:pt>
                <c:pt idx="1028">
                  <c:v>6.941253682044807</c:v>
                </c:pt>
                <c:pt idx="1029">
                  <c:v>6.953607618970104</c:v>
                </c:pt>
                <c:pt idx="1030">
                  <c:v>6.969052517359322</c:v>
                </c:pt>
                <c:pt idx="1031">
                  <c:v>6.989560604150192</c:v>
                </c:pt>
                <c:pt idx="1032">
                  <c:v>7.017098349219223</c:v>
                </c:pt>
                <c:pt idx="1033">
                  <c:v>7.04890558540313</c:v>
                </c:pt>
                <c:pt idx="1034">
                  <c:v>7.084088778250715</c:v>
                </c:pt>
                <c:pt idx="1035">
                  <c:v>7.12453966508239</c:v>
                </c:pt>
                <c:pt idx="1036">
                  <c:v>7.166031581115341</c:v>
                </c:pt>
                <c:pt idx="1037">
                  <c:v>7.2262024098655</c:v>
                </c:pt>
                <c:pt idx="1038">
                  <c:v>7.251113991993627</c:v>
                </c:pt>
                <c:pt idx="1039">
                  <c:v>7.27818862675091</c:v>
                </c:pt>
                <c:pt idx="1040">
                  <c:v>9.785824089524833</c:v>
                </c:pt>
                <c:pt idx="1041">
                  <c:v>9.8021062088463</c:v>
                </c:pt>
                <c:pt idx="1042">
                  <c:v>9.83150657644082</c:v>
                </c:pt>
                <c:pt idx="1043">
                  <c:v>9.859222665685944</c:v>
                </c:pt>
                <c:pt idx="1044">
                  <c:v>9.888424660321585</c:v>
                </c:pt>
                <c:pt idx="1045">
                  <c:v>9.929060241488327</c:v>
                </c:pt>
                <c:pt idx="1046">
                  <c:v>9.96720718635404</c:v>
                </c:pt>
                <c:pt idx="1047">
                  <c:v>9.997595081580605</c:v>
                </c:pt>
                <c:pt idx="1048">
                  <c:v>10.0520624910054</c:v>
                </c:pt>
                <c:pt idx="1049">
                  <c:v>10.09379352485862</c:v>
                </c:pt>
                <c:pt idx="1050">
                  <c:v>10.1121463562472</c:v>
                </c:pt>
                <c:pt idx="1051">
                  <c:v>10.15237663169792</c:v>
                </c:pt>
                <c:pt idx="1052">
                  <c:v>10.19215833501075</c:v>
                </c:pt>
                <c:pt idx="1053">
                  <c:v>10.20815496885858</c:v>
                </c:pt>
                <c:pt idx="1054">
                  <c:v>10.1842311886917</c:v>
                </c:pt>
                <c:pt idx="1055">
                  <c:v>10.21659734052326</c:v>
                </c:pt>
                <c:pt idx="1056">
                  <c:v>8.536242888729603</c:v>
                </c:pt>
                <c:pt idx="1057">
                  <c:v>8.571085762536097</c:v>
                </c:pt>
                <c:pt idx="1058">
                  <c:v>8.613564142733875</c:v>
                </c:pt>
                <c:pt idx="1059">
                  <c:v>8.675941976329626</c:v>
                </c:pt>
                <c:pt idx="1060">
                  <c:v>8.771267776146814</c:v>
                </c:pt>
                <c:pt idx="1061">
                  <c:v>8.888870909719728</c:v>
                </c:pt>
                <c:pt idx="1062">
                  <c:v>8.847049930555765</c:v>
                </c:pt>
                <c:pt idx="1063">
                  <c:v>8.865955962133867</c:v>
                </c:pt>
                <c:pt idx="1064">
                  <c:v>8.944377505349962</c:v>
                </c:pt>
                <c:pt idx="1065">
                  <c:v>8.874619371011604</c:v>
                </c:pt>
                <c:pt idx="1066">
                  <c:v>8.985308746850695</c:v>
                </c:pt>
                <c:pt idx="1067">
                  <c:v>8.962682689411467</c:v>
                </c:pt>
                <c:pt idx="1068">
                  <c:v>9.003668725649953</c:v>
                </c:pt>
                <c:pt idx="1069">
                  <c:v>9.009073168627125</c:v>
                </c:pt>
                <c:pt idx="1070">
                  <c:v>8.934991948284326</c:v>
                </c:pt>
                <c:pt idx="1071">
                  <c:v>8.96589473000631</c:v>
                </c:pt>
                <c:pt idx="1072">
                  <c:v>8.206132159020695</c:v>
                </c:pt>
                <c:pt idx="1073">
                  <c:v>8.21241489441429</c:v>
                </c:pt>
                <c:pt idx="1074">
                  <c:v>8.232366462653742</c:v>
                </c:pt>
                <c:pt idx="1075">
                  <c:v>8.258233820548028</c:v>
                </c:pt>
                <c:pt idx="1076">
                  <c:v>8.27277572632191</c:v>
                </c:pt>
                <c:pt idx="1077">
                  <c:v>8.284525496423674</c:v>
                </c:pt>
                <c:pt idx="1078">
                  <c:v>8.283353361347512</c:v>
                </c:pt>
                <c:pt idx="1079">
                  <c:v>8.296637540374506</c:v>
                </c:pt>
                <c:pt idx="1080">
                  <c:v>8.296707854793632</c:v>
                </c:pt>
                <c:pt idx="1081">
                  <c:v>8.30275006161346</c:v>
                </c:pt>
                <c:pt idx="1082">
                  <c:v>8.309912243309298</c:v>
                </c:pt>
                <c:pt idx="1083">
                  <c:v>8.337536185289353</c:v>
                </c:pt>
                <c:pt idx="1084">
                  <c:v>8.374015608088724</c:v>
                </c:pt>
                <c:pt idx="1085">
                  <c:v>8.381893477068844</c:v>
                </c:pt>
                <c:pt idx="1086">
                  <c:v>8.363019495713956</c:v>
                </c:pt>
                <c:pt idx="1087">
                  <c:v>8.374736504862225</c:v>
                </c:pt>
                <c:pt idx="1088">
                  <c:v>6.689265575904715</c:v>
                </c:pt>
                <c:pt idx="1089">
                  <c:v>6.711431047723566</c:v>
                </c:pt>
                <c:pt idx="1090">
                  <c:v>6.732274371607041</c:v>
                </c:pt>
                <c:pt idx="1091">
                  <c:v>6.757920624293018</c:v>
                </c:pt>
                <c:pt idx="1092">
                  <c:v>6.783642912846598</c:v>
                </c:pt>
                <c:pt idx="1093">
                  <c:v>6.782890062046621</c:v>
                </c:pt>
                <c:pt idx="1094">
                  <c:v>6.792250971043301</c:v>
                </c:pt>
                <c:pt idx="1095">
                  <c:v>6.810580993170327</c:v>
                </c:pt>
                <c:pt idx="1096">
                  <c:v>6.844684233984702</c:v>
                </c:pt>
                <c:pt idx="1097">
                  <c:v>6.848767931247451</c:v>
                </c:pt>
                <c:pt idx="1098">
                  <c:v>6.858560462367974</c:v>
                </c:pt>
                <c:pt idx="1099">
                  <c:v>6.862705836499236</c:v>
                </c:pt>
                <c:pt idx="1100">
                  <c:v>6.858771000348511</c:v>
                </c:pt>
                <c:pt idx="1101">
                  <c:v>6.884542921217501</c:v>
                </c:pt>
                <c:pt idx="1102">
                  <c:v>6.858004858748123</c:v>
                </c:pt>
                <c:pt idx="1103">
                  <c:v>6.870905097914288</c:v>
                </c:pt>
                <c:pt idx="1104">
                  <c:v>7.145921142519226</c:v>
                </c:pt>
                <c:pt idx="1105">
                  <c:v>7.232241738419921</c:v>
                </c:pt>
                <c:pt idx="1106">
                  <c:v>7.27309842339642</c:v>
                </c:pt>
                <c:pt idx="1107">
                  <c:v>6.921693627185909</c:v>
                </c:pt>
                <c:pt idx="1108">
                  <c:v>6.974954813021893</c:v>
                </c:pt>
                <c:pt idx="1109">
                  <c:v>7.02449625569527</c:v>
                </c:pt>
                <c:pt idx="1110">
                  <c:v>7.002629667717006</c:v>
                </c:pt>
                <c:pt idx="1111">
                  <c:v>6.904363053508312</c:v>
                </c:pt>
                <c:pt idx="1112">
                  <c:v>6.849758617877096</c:v>
                </c:pt>
                <c:pt idx="1113">
                  <c:v>6.855408282179361</c:v>
                </c:pt>
                <c:pt idx="1114">
                  <c:v>6.880717775927301</c:v>
                </c:pt>
                <c:pt idx="1115">
                  <c:v>6.879738874000239</c:v>
                </c:pt>
                <c:pt idx="1116">
                  <c:v>6.860507546435469</c:v>
                </c:pt>
                <c:pt idx="1117">
                  <c:v>6.872713668661481</c:v>
                </c:pt>
                <c:pt idx="1118">
                  <c:v>6.880062108032053</c:v>
                </c:pt>
                <c:pt idx="1119">
                  <c:v>6.853207775827538</c:v>
                </c:pt>
                <c:pt idx="1120">
                  <c:v>7.652019223386373</c:v>
                </c:pt>
                <c:pt idx="1121">
                  <c:v>7.727372380347442</c:v>
                </c:pt>
                <c:pt idx="1122">
                  <c:v>7.788689222350945</c:v>
                </c:pt>
                <c:pt idx="1123">
                  <c:v>7.77309323207733</c:v>
                </c:pt>
                <c:pt idx="1124">
                  <c:v>7.80362932319949</c:v>
                </c:pt>
                <c:pt idx="1125">
                  <c:v>7.789902587821672</c:v>
                </c:pt>
                <c:pt idx="1126">
                  <c:v>7.810942697519541</c:v>
                </c:pt>
                <c:pt idx="1127">
                  <c:v>7.819209216826742</c:v>
                </c:pt>
                <c:pt idx="1128">
                  <c:v>7.80645261118827</c:v>
                </c:pt>
                <c:pt idx="1129">
                  <c:v>7.836492762353927</c:v>
                </c:pt>
                <c:pt idx="1130">
                  <c:v>7.815183607968871</c:v>
                </c:pt>
                <c:pt idx="1131">
                  <c:v>7.864632818541608</c:v>
                </c:pt>
                <c:pt idx="1132">
                  <c:v>7.93251785154425</c:v>
                </c:pt>
                <c:pt idx="1133">
                  <c:v>7.953188542974565</c:v>
                </c:pt>
                <c:pt idx="1134">
                  <c:v>7.986886454104145</c:v>
                </c:pt>
                <c:pt idx="1135">
                  <c:v>8.004376933880317</c:v>
                </c:pt>
                <c:pt idx="1136">
                  <c:v>7.007073925961783</c:v>
                </c:pt>
                <c:pt idx="1137">
                  <c:v>7.02794525664302</c:v>
                </c:pt>
                <c:pt idx="1138">
                  <c:v>7.035136897460638</c:v>
                </c:pt>
                <c:pt idx="1139">
                  <c:v>7.037508556259756</c:v>
                </c:pt>
                <c:pt idx="1140">
                  <c:v>7.045488118222364</c:v>
                </c:pt>
                <c:pt idx="1141">
                  <c:v>7.035884366051722</c:v>
                </c:pt>
                <c:pt idx="1142">
                  <c:v>7.007738436152466</c:v>
                </c:pt>
                <c:pt idx="1143">
                  <c:v>6.988048378465564</c:v>
                </c:pt>
                <c:pt idx="1144">
                  <c:v>6.974914421571806</c:v>
                </c:pt>
                <c:pt idx="1145">
                  <c:v>6.922576968414585</c:v>
                </c:pt>
                <c:pt idx="1146">
                  <c:v>6.924033247987852</c:v>
                </c:pt>
                <c:pt idx="1147">
                  <c:v>6.930032122394625</c:v>
                </c:pt>
                <c:pt idx="1148">
                  <c:v>6.946776718322956</c:v>
                </c:pt>
                <c:pt idx="1149">
                  <c:v>6.939226939395316</c:v>
                </c:pt>
                <c:pt idx="1150">
                  <c:v>6.951975582047344</c:v>
                </c:pt>
                <c:pt idx="1151">
                  <c:v>6.94333041599698</c:v>
                </c:pt>
                <c:pt idx="1152">
                  <c:v>7.925661839698123</c:v>
                </c:pt>
                <c:pt idx="1153">
                  <c:v>7.937748522584198</c:v>
                </c:pt>
                <c:pt idx="1154">
                  <c:v>7.964221998034831</c:v>
                </c:pt>
                <c:pt idx="1155">
                  <c:v>7.971326529906191</c:v>
                </c:pt>
                <c:pt idx="1156">
                  <c:v>7.931232377795186</c:v>
                </c:pt>
                <c:pt idx="1157">
                  <c:v>7.966377928335598</c:v>
                </c:pt>
                <c:pt idx="1158">
                  <c:v>7.972723379154014</c:v>
                </c:pt>
                <c:pt idx="1159">
                  <c:v>7.989280357875923</c:v>
                </c:pt>
                <c:pt idx="1160">
                  <c:v>8.013596338795585</c:v>
                </c:pt>
                <c:pt idx="1161">
                  <c:v>8.053981197657234</c:v>
                </c:pt>
                <c:pt idx="1162">
                  <c:v>8.092687422085877</c:v>
                </c:pt>
                <c:pt idx="1163">
                  <c:v>8.136266883913281</c:v>
                </c:pt>
                <c:pt idx="1164">
                  <c:v>8.177435014453767</c:v>
                </c:pt>
                <c:pt idx="1165">
                  <c:v>8.196412466060761</c:v>
                </c:pt>
                <c:pt idx="1166">
                  <c:v>8.157200351073031</c:v>
                </c:pt>
                <c:pt idx="1167">
                  <c:v>8.177339657732494</c:v>
                </c:pt>
                <c:pt idx="1168">
                  <c:v>9.300549938977734</c:v>
                </c:pt>
                <c:pt idx="1169">
                  <c:v>9.31242859142493</c:v>
                </c:pt>
                <c:pt idx="1170">
                  <c:v>9.35666049909124</c:v>
                </c:pt>
                <c:pt idx="1171">
                  <c:v>9.409336567713063</c:v>
                </c:pt>
                <c:pt idx="1172">
                  <c:v>9.453628785724683</c:v>
                </c:pt>
                <c:pt idx="1173">
                  <c:v>9.51658689661252</c:v>
                </c:pt>
                <c:pt idx="1174">
                  <c:v>9.559062478078436</c:v>
                </c:pt>
                <c:pt idx="1175">
                  <c:v>9.604969481310855</c:v>
                </c:pt>
                <c:pt idx="1176">
                  <c:v>9.649934990010775</c:v>
                </c:pt>
                <c:pt idx="1177">
                  <c:v>9.698078315685723</c:v>
                </c:pt>
                <c:pt idx="1178">
                  <c:v>9.738327303289264</c:v>
                </c:pt>
                <c:pt idx="1179">
                  <c:v>9.779103694234983</c:v>
                </c:pt>
                <c:pt idx="1180">
                  <c:v>9.79060317666876</c:v>
                </c:pt>
                <c:pt idx="1181">
                  <c:v>9.798336222021056</c:v>
                </c:pt>
                <c:pt idx="1182">
                  <c:v>9.734848035375776</c:v>
                </c:pt>
                <c:pt idx="1183">
                  <c:v>9.772047768126206</c:v>
                </c:pt>
                <c:pt idx="1184">
                  <c:v>10.11432809444902</c:v>
                </c:pt>
                <c:pt idx="1185">
                  <c:v>10.15363415760153</c:v>
                </c:pt>
                <c:pt idx="1186">
                  <c:v>10.19421710695563</c:v>
                </c:pt>
                <c:pt idx="1187">
                  <c:v>10.24814415134723</c:v>
                </c:pt>
                <c:pt idx="1188">
                  <c:v>10.27557701925372</c:v>
                </c:pt>
                <c:pt idx="1189">
                  <c:v>10.30536058177217</c:v>
                </c:pt>
                <c:pt idx="1190">
                  <c:v>10.32969267222669</c:v>
                </c:pt>
                <c:pt idx="1191">
                  <c:v>10.32061001064622</c:v>
                </c:pt>
                <c:pt idx="1192">
                  <c:v>10.33906029389145</c:v>
                </c:pt>
                <c:pt idx="1193">
                  <c:v>10.40452075167258</c:v>
                </c:pt>
                <c:pt idx="1194">
                  <c:v>10.4608310493776</c:v>
                </c:pt>
                <c:pt idx="1195">
                  <c:v>10.48237367927639</c:v>
                </c:pt>
                <c:pt idx="1196">
                  <c:v>10.5148837402502</c:v>
                </c:pt>
                <c:pt idx="1197">
                  <c:v>10.50579391599305</c:v>
                </c:pt>
                <c:pt idx="1198">
                  <c:v>10.4335338971212</c:v>
                </c:pt>
                <c:pt idx="1199">
                  <c:v>10.46008837860342</c:v>
                </c:pt>
                <c:pt idx="1200">
                  <c:v>7.280836865219556</c:v>
                </c:pt>
                <c:pt idx="1201">
                  <c:v>7.336060855753662</c:v>
                </c:pt>
                <c:pt idx="1202">
                  <c:v>7.358388399183226</c:v>
                </c:pt>
                <c:pt idx="1203">
                  <c:v>7.401276114217237</c:v>
                </c:pt>
                <c:pt idx="1204">
                  <c:v>7.455554252278189</c:v>
                </c:pt>
                <c:pt idx="1205">
                  <c:v>7.478285286898168</c:v>
                </c:pt>
                <c:pt idx="1206">
                  <c:v>7.512979234011899</c:v>
                </c:pt>
                <c:pt idx="1207">
                  <c:v>7.534417957337799</c:v>
                </c:pt>
                <c:pt idx="1208">
                  <c:v>7.59989216300813</c:v>
                </c:pt>
                <c:pt idx="1209">
                  <c:v>7.66513267779792</c:v>
                </c:pt>
                <c:pt idx="1210">
                  <c:v>7.740561397471407</c:v>
                </c:pt>
                <c:pt idx="1211">
                  <c:v>7.815413468188608</c:v>
                </c:pt>
                <c:pt idx="1212">
                  <c:v>7.895654841335876</c:v>
                </c:pt>
                <c:pt idx="1213">
                  <c:v>7.930396935512632</c:v>
                </c:pt>
                <c:pt idx="1214">
                  <c:v>8.0041330064756</c:v>
                </c:pt>
                <c:pt idx="1215">
                  <c:v>8.054740886822107</c:v>
                </c:pt>
                <c:pt idx="1216">
                  <c:v>7.945575606141038</c:v>
                </c:pt>
                <c:pt idx="1217">
                  <c:v>8.004900635904555</c:v>
                </c:pt>
                <c:pt idx="1218">
                  <c:v>8.03677270501198</c:v>
                </c:pt>
                <c:pt idx="1219">
                  <c:v>7.88221089669655</c:v>
                </c:pt>
                <c:pt idx="1220">
                  <c:v>7.876402586835174</c:v>
                </c:pt>
                <c:pt idx="1221">
                  <c:v>7.910858345685082</c:v>
                </c:pt>
                <c:pt idx="1222">
                  <c:v>7.933178199075777</c:v>
                </c:pt>
                <c:pt idx="1223">
                  <c:v>7.963847849298827</c:v>
                </c:pt>
                <c:pt idx="1224">
                  <c:v>7.997364844331172</c:v>
                </c:pt>
                <c:pt idx="1225">
                  <c:v>8.033485752696195</c:v>
                </c:pt>
                <c:pt idx="1226">
                  <c:v>8.076147011809522</c:v>
                </c:pt>
                <c:pt idx="1227">
                  <c:v>8.11725960444133</c:v>
                </c:pt>
                <c:pt idx="1228">
                  <c:v>8.16661599975186</c:v>
                </c:pt>
                <c:pt idx="1229">
                  <c:v>8.21310864258273</c:v>
                </c:pt>
                <c:pt idx="1230">
                  <c:v>8.246107604865307</c:v>
                </c:pt>
                <c:pt idx="1231">
                  <c:v>8.267526529227326</c:v>
                </c:pt>
                <c:pt idx="1232">
                  <c:v>8.827671850073537</c:v>
                </c:pt>
                <c:pt idx="1233">
                  <c:v>8.88069738017776</c:v>
                </c:pt>
                <c:pt idx="1234">
                  <c:v>8.898712053275085</c:v>
                </c:pt>
                <c:pt idx="1235">
                  <c:v>8.908654908295815</c:v>
                </c:pt>
                <c:pt idx="1236">
                  <c:v>8.911035453260123</c:v>
                </c:pt>
                <c:pt idx="1237">
                  <c:v>8.944736181967837</c:v>
                </c:pt>
                <c:pt idx="1238">
                  <c:v>8.96464475983167</c:v>
                </c:pt>
                <c:pt idx="1239">
                  <c:v>9.021300649184072</c:v>
                </c:pt>
                <c:pt idx="1240">
                  <c:v>9.074541760362759</c:v>
                </c:pt>
                <c:pt idx="1241">
                  <c:v>9.108964454938885</c:v>
                </c:pt>
                <c:pt idx="1242">
                  <c:v>9.139315027023059</c:v>
                </c:pt>
                <c:pt idx="1243">
                  <c:v>9.182057412256865</c:v>
                </c:pt>
                <c:pt idx="1244">
                  <c:v>9.244311669224599</c:v>
                </c:pt>
                <c:pt idx="1245">
                  <c:v>9.253968019811756</c:v>
                </c:pt>
                <c:pt idx="1246">
                  <c:v>9.258724801557756</c:v>
                </c:pt>
                <c:pt idx="1247">
                  <c:v>9.291260965000911</c:v>
                </c:pt>
                <c:pt idx="1248">
                  <c:v>7.958270840453993</c:v>
                </c:pt>
                <c:pt idx="1249">
                  <c:v>7.988730047938701</c:v>
                </c:pt>
                <c:pt idx="1250">
                  <c:v>8.01918925542341</c:v>
                </c:pt>
                <c:pt idx="1251">
                  <c:v>8.28759280431406</c:v>
                </c:pt>
                <c:pt idx="1252">
                  <c:v>8.478916610661835</c:v>
                </c:pt>
                <c:pt idx="1253">
                  <c:v>8.404746259533188</c:v>
                </c:pt>
                <c:pt idx="1254">
                  <c:v>8.311291908798283</c:v>
                </c:pt>
                <c:pt idx="1255">
                  <c:v>8.20490634339113</c:v>
                </c:pt>
                <c:pt idx="1256">
                  <c:v>7.647000374255474</c:v>
                </c:pt>
                <c:pt idx="1257">
                  <c:v>8.003680106742894</c:v>
                </c:pt>
                <c:pt idx="1258">
                  <c:v>7.971479986067196</c:v>
                </c:pt>
                <c:pt idx="1259">
                  <c:v>8.00645361035664</c:v>
                </c:pt>
                <c:pt idx="1260">
                  <c:v>7.996161924320094</c:v>
                </c:pt>
                <c:pt idx="1261">
                  <c:v>8.06173598905826</c:v>
                </c:pt>
                <c:pt idx="1262">
                  <c:v>8.077697633859138</c:v>
                </c:pt>
                <c:pt idx="1263">
                  <c:v>8.06584371807148</c:v>
                </c:pt>
                <c:pt idx="1264">
                  <c:v>9.976963381081575</c:v>
                </c:pt>
                <c:pt idx="1265">
                  <c:v>10.04679770386897</c:v>
                </c:pt>
                <c:pt idx="1266">
                  <c:v>10.14555144231622</c:v>
                </c:pt>
                <c:pt idx="1267">
                  <c:v>10.21605087209197</c:v>
                </c:pt>
                <c:pt idx="1268">
                  <c:v>10.30600880946288</c:v>
                </c:pt>
                <c:pt idx="1269">
                  <c:v>10.38294453565807</c:v>
                </c:pt>
                <c:pt idx="1270">
                  <c:v>10.42286765898511</c:v>
                </c:pt>
                <c:pt idx="1271">
                  <c:v>10.46886608550161</c:v>
                </c:pt>
                <c:pt idx="1272">
                  <c:v>10.49566372506134</c:v>
                </c:pt>
                <c:pt idx="1273">
                  <c:v>10.52254907832386</c:v>
                </c:pt>
                <c:pt idx="1274">
                  <c:v>10.56043291174492</c:v>
                </c:pt>
                <c:pt idx="1275">
                  <c:v>10.58845670581192</c:v>
                </c:pt>
                <c:pt idx="1276">
                  <c:v>10.62463554809341</c:v>
                </c:pt>
                <c:pt idx="1277">
                  <c:v>10.57815277344587</c:v>
                </c:pt>
                <c:pt idx="1278">
                  <c:v>10.49896289021174</c:v>
                </c:pt>
                <c:pt idx="1279">
                  <c:v>10.53770335715122</c:v>
                </c:pt>
                <c:pt idx="1280">
                  <c:v>9.931267432692989</c:v>
                </c:pt>
                <c:pt idx="1281">
                  <c:v>9.95987222795241</c:v>
                </c:pt>
                <c:pt idx="1282">
                  <c:v>9.963144157028544</c:v>
                </c:pt>
                <c:pt idx="1283">
                  <c:v>9.98216430736476</c:v>
                </c:pt>
                <c:pt idx="1284">
                  <c:v>9.989173347422964</c:v>
                </c:pt>
                <c:pt idx="1285">
                  <c:v>10.05072856231892</c:v>
                </c:pt>
                <c:pt idx="1286">
                  <c:v>10.02673269422124</c:v>
                </c:pt>
                <c:pt idx="1287">
                  <c:v>9.999921095084394</c:v>
                </c:pt>
                <c:pt idx="1288">
                  <c:v>9.996868531654946</c:v>
                </c:pt>
                <c:pt idx="1289">
                  <c:v>10.02796676012346</c:v>
                </c:pt>
                <c:pt idx="1290">
                  <c:v>10.06006863895558</c:v>
                </c:pt>
                <c:pt idx="1291">
                  <c:v>10.09781036965047</c:v>
                </c:pt>
                <c:pt idx="1292">
                  <c:v>10.13183402923276</c:v>
                </c:pt>
                <c:pt idx="1293">
                  <c:v>10.15580160828246</c:v>
                </c:pt>
                <c:pt idx="1294">
                  <c:v>10.14541171132531</c:v>
                </c:pt>
                <c:pt idx="1295">
                  <c:v>10.16015708281935</c:v>
                </c:pt>
                <c:pt idx="1296">
                  <c:v>10.13731568840616</c:v>
                </c:pt>
                <c:pt idx="1297">
                  <c:v>10.1479162058753</c:v>
                </c:pt>
                <c:pt idx="1298">
                  <c:v>10.16592058098048</c:v>
                </c:pt>
                <c:pt idx="1299">
                  <c:v>10.17953516655986</c:v>
                </c:pt>
                <c:pt idx="1300">
                  <c:v>10.19388555202201</c:v>
                </c:pt>
                <c:pt idx="1301">
                  <c:v>10.22967668348765</c:v>
                </c:pt>
                <c:pt idx="1302">
                  <c:v>10.24713200350007</c:v>
                </c:pt>
                <c:pt idx="1303">
                  <c:v>10.24856597672388</c:v>
                </c:pt>
                <c:pt idx="1304">
                  <c:v>10.2406022973289</c:v>
                </c:pt>
                <c:pt idx="1305">
                  <c:v>10.24594679572634</c:v>
                </c:pt>
                <c:pt idx="1306">
                  <c:v>10.24508996125251</c:v>
                </c:pt>
                <c:pt idx="1307">
                  <c:v>10.25955534814092</c:v>
                </c:pt>
                <c:pt idx="1308">
                  <c:v>10.26693616466848</c:v>
                </c:pt>
                <c:pt idx="1309">
                  <c:v>10.24599849722358</c:v>
                </c:pt>
                <c:pt idx="1310">
                  <c:v>10.18782282343988</c:v>
                </c:pt>
                <c:pt idx="1311">
                  <c:v>10.19465107343673</c:v>
                </c:pt>
                <c:pt idx="1312">
                  <c:v>8.844897371618207</c:v>
                </c:pt>
                <c:pt idx="1313">
                  <c:v>8.831765727706752</c:v>
                </c:pt>
                <c:pt idx="1314">
                  <c:v>8.81072165961499</c:v>
                </c:pt>
                <c:pt idx="1315">
                  <c:v>8.778176808992281</c:v>
                </c:pt>
                <c:pt idx="1316">
                  <c:v>8.781774200387047</c:v>
                </c:pt>
                <c:pt idx="1317">
                  <c:v>8.784674608151253</c:v>
                </c:pt>
                <c:pt idx="1318">
                  <c:v>8.792104504448948</c:v>
                </c:pt>
                <c:pt idx="1319">
                  <c:v>8.796895500305607</c:v>
                </c:pt>
                <c:pt idx="1320">
                  <c:v>8.842866100000973</c:v>
                </c:pt>
                <c:pt idx="1321">
                  <c:v>8.85198632386593</c:v>
                </c:pt>
                <c:pt idx="1322">
                  <c:v>8.857578397390685</c:v>
                </c:pt>
                <c:pt idx="1323">
                  <c:v>8.87954072902979</c:v>
                </c:pt>
                <c:pt idx="1324">
                  <c:v>8.888969584097166</c:v>
                </c:pt>
                <c:pt idx="1325">
                  <c:v>8.879279157603754</c:v>
                </c:pt>
                <c:pt idx="1326">
                  <c:v>8.843737334880044</c:v>
                </c:pt>
                <c:pt idx="1327">
                  <c:v>8.849060454248164</c:v>
                </c:pt>
                <c:pt idx="1328">
                  <c:v>10.22531980336639</c:v>
                </c:pt>
                <c:pt idx="1329">
                  <c:v>10.24878721297618</c:v>
                </c:pt>
                <c:pt idx="1330">
                  <c:v>10.26168131324096</c:v>
                </c:pt>
                <c:pt idx="1331">
                  <c:v>10.23845310534466</c:v>
                </c:pt>
                <c:pt idx="1332">
                  <c:v>10.23514521838207</c:v>
                </c:pt>
                <c:pt idx="1333">
                  <c:v>10.26160966460443</c:v>
                </c:pt>
                <c:pt idx="1334">
                  <c:v>10.26125517463652</c:v>
                </c:pt>
                <c:pt idx="1335">
                  <c:v>10.2615490401222</c:v>
                </c:pt>
                <c:pt idx="1336">
                  <c:v>10.27344566015729</c:v>
                </c:pt>
                <c:pt idx="1337">
                  <c:v>10.30018185996866</c:v>
                </c:pt>
                <c:pt idx="1338">
                  <c:v>10.31924420590981</c:v>
                </c:pt>
                <c:pt idx="1339">
                  <c:v>10.3395667691065</c:v>
                </c:pt>
                <c:pt idx="1340">
                  <c:v>10.36280490130308</c:v>
                </c:pt>
                <c:pt idx="1341">
                  <c:v>10.35122007239124</c:v>
                </c:pt>
                <c:pt idx="1342">
                  <c:v>10.29864662928776</c:v>
                </c:pt>
                <c:pt idx="1343">
                  <c:v>10.30716298332632</c:v>
                </c:pt>
                <c:pt idx="1344">
                  <c:v>8.16245638178495</c:v>
                </c:pt>
                <c:pt idx="1345">
                  <c:v>8.15258720957082</c:v>
                </c:pt>
                <c:pt idx="1346">
                  <c:v>8.154598991475101</c:v>
                </c:pt>
                <c:pt idx="1347">
                  <c:v>8.153738481121884</c:v>
                </c:pt>
                <c:pt idx="1348">
                  <c:v>8.169172217989668</c:v>
                </c:pt>
                <c:pt idx="1349">
                  <c:v>8.186051728389518</c:v>
                </c:pt>
                <c:pt idx="1350">
                  <c:v>8.212698013422537</c:v>
                </c:pt>
                <c:pt idx="1351">
                  <c:v>8.244735175566631</c:v>
                </c:pt>
                <c:pt idx="1352">
                  <c:v>8.260964387383792</c:v>
                </c:pt>
                <c:pt idx="1353">
                  <c:v>8.318980782488861</c:v>
                </c:pt>
                <c:pt idx="1354">
                  <c:v>8.37435633867904</c:v>
                </c:pt>
                <c:pt idx="1355">
                  <c:v>8.426966928872747</c:v>
                </c:pt>
                <c:pt idx="1356">
                  <c:v>8.484711776411881</c:v>
                </c:pt>
                <c:pt idx="1357">
                  <c:v>8.53419042599638</c:v>
                </c:pt>
                <c:pt idx="1358">
                  <c:v>8.53354303891062</c:v>
                </c:pt>
                <c:pt idx="1359">
                  <c:v>8.564525970511752</c:v>
                </c:pt>
                <c:pt idx="1360">
                  <c:v>8.41169088846341</c:v>
                </c:pt>
                <c:pt idx="1361">
                  <c:v>8.431824018286837</c:v>
                </c:pt>
                <c:pt idx="1362">
                  <c:v>8.46448079101609</c:v>
                </c:pt>
                <c:pt idx="1363">
                  <c:v>8.462558909118872</c:v>
                </c:pt>
                <c:pt idx="1364">
                  <c:v>8.498725950483774</c:v>
                </c:pt>
                <c:pt idx="1365">
                  <c:v>8.595223528842918</c:v>
                </c:pt>
                <c:pt idx="1366">
                  <c:v>8.723557483734837</c:v>
                </c:pt>
                <c:pt idx="1367">
                  <c:v>8.817007446167195</c:v>
                </c:pt>
                <c:pt idx="1368">
                  <c:v>8.90256761023891</c:v>
                </c:pt>
                <c:pt idx="1369">
                  <c:v>8.987283363780827</c:v>
                </c:pt>
                <c:pt idx="1370">
                  <c:v>9.0709765449592</c:v>
                </c:pt>
                <c:pt idx="1371">
                  <c:v>9.16205059115646</c:v>
                </c:pt>
                <c:pt idx="1372">
                  <c:v>9.235872385990399</c:v>
                </c:pt>
                <c:pt idx="1373">
                  <c:v>9.25615643668824</c:v>
                </c:pt>
                <c:pt idx="1374">
                  <c:v>9.254524188881371</c:v>
                </c:pt>
                <c:pt idx="1375">
                  <c:v>9.32323984951997</c:v>
                </c:pt>
                <c:pt idx="1376">
                  <c:v>7.178901747724512</c:v>
                </c:pt>
                <c:pt idx="1377">
                  <c:v>7.191157277179468</c:v>
                </c:pt>
                <c:pt idx="1378">
                  <c:v>7.168646400449941</c:v>
                </c:pt>
                <c:pt idx="1379">
                  <c:v>7.174558435791638</c:v>
                </c:pt>
                <c:pt idx="1380">
                  <c:v>7.17125738526196</c:v>
                </c:pt>
                <c:pt idx="1381">
                  <c:v>7.151211656386083</c:v>
                </c:pt>
                <c:pt idx="1382">
                  <c:v>7.162295751729772</c:v>
                </c:pt>
                <c:pt idx="1383">
                  <c:v>7.14176821486113</c:v>
                </c:pt>
                <c:pt idx="1384">
                  <c:v>7.14465819600595</c:v>
                </c:pt>
                <c:pt idx="1385">
                  <c:v>7.16834403548164</c:v>
                </c:pt>
                <c:pt idx="1386">
                  <c:v>7.199526181928564</c:v>
                </c:pt>
                <c:pt idx="1387">
                  <c:v>7.234488608310505</c:v>
                </c:pt>
                <c:pt idx="1388">
                  <c:v>7.275830616999084</c:v>
                </c:pt>
                <c:pt idx="1389">
                  <c:v>7.264828634028605</c:v>
                </c:pt>
                <c:pt idx="1390">
                  <c:v>7.264028107261018</c:v>
                </c:pt>
                <c:pt idx="1391">
                  <c:v>7.27102033610863</c:v>
                </c:pt>
                <c:pt idx="1392">
                  <c:v>7.548414421836172</c:v>
                </c:pt>
                <c:pt idx="1393">
                  <c:v>7.591769161401838</c:v>
                </c:pt>
                <c:pt idx="1394">
                  <c:v>7.62885410930474</c:v>
                </c:pt>
                <c:pt idx="1395">
                  <c:v>7.715918812943475</c:v>
                </c:pt>
                <c:pt idx="1396">
                  <c:v>7.712164295872396</c:v>
                </c:pt>
                <c:pt idx="1397">
                  <c:v>7.764232121310925</c:v>
                </c:pt>
                <c:pt idx="1398">
                  <c:v>7.714850414909117</c:v>
                </c:pt>
                <c:pt idx="1399">
                  <c:v>7.75641554058237</c:v>
                </c:pt>
                <c:pt idx="1400">
                  <c:v>7.781942478521083</c:v>
                </c:pt>
                <c:pt idx="1401">
                  <c:v>7.772889270178592</c:v>
                </c:pt>
                <c:pt idx="1402">
                  <c:v>7.7584300849073</c:v>
                </c:pt>
                <c:pt idx="1403">
                  <c:v>7.760537204822027</c:v>
                </c:pt>
                <c:pt idx="1404">
                  <c:v>7.748548065511904</c:v>
                </c:pt>
                <c:pt idx="1405">
                  <c:v>7.721950389799806</c:v>
                </c:pt>
                <c:pt idx="1406">
                  <c:v>7.700113766350427</c:v>
                </c:pt>
                <c:pt idx="1407">
                  <c:v>7.709732382105791</c:v>
                </c:pt>
                <c:pt idx="1408">
                  <c:v>7.123180260368612</c:v>
                </c:pt>
                <c:pt idx="1409">
                  <c:v>7.15363946785332</c:v>
                </c:pt>
                <c:pt idx="1410">
                  <c:v>7.184098675338029</c:v>
                </c:pt>
                <c:pt idx="1411">
                  <c:v>7.214557882822738</c:v>
                </c:pt>
                <c:pt idx="1412">
                  <c:v>7.245017090307446</c:v>
                </c:pt>
                <c:pt idx="1413">
                  <c:v>7.275476297792154</c:v>
                </c:pt>
                <c:pt idx="1414">
                  <c:v>7.305935505276863</c:v>
                </c:pt>
                <c:pt idx="1415">
                  <c:v>7.336394712761571</c:v>
                </c:pt>
                <c:pt idx="1416">
                  <c:v>7.366853920246281</c:v>
                </c:pt>
                <c:pt idx="1417">
                  <c:v>7.397313127730989</c:v>
                </c:pt>
                <c:pt idx="1418">
                  <c:v>7.427772335215698</c:v>
                </c:pt>
                <c:pt idx="1419">
                  <c:v>7.458231542700406</c:v>
                </c:pt>
                <c:pt idx="1420">
                  <c:v>7.488690750185114</c:v>
                </c:pt>
                <c:pt idx="1421">
                  <c:v>7.519149957669823</c:v>
                </c:pt>
                <c:pt idx="1422">
                  <c:v>7.54960916515453</c:v>
                </c:pt>
                <c:pt idx="1423">
                  <c:v>7.579510910324399</c:v>
                </c:pt>
                <c:pt idx="1424">
                  <c:v>9.665313887016552</c:v>
                </c:pt>
                <c:pt idx="1425">
                  <c:v>9.723425040356037</c:v>
                </c:pt>
                <c:pt idx="1426">
                  <c:v>9.75950616972534</c:v>
                </c:pt>
                <c:pt idx="1427">
                  <c:v>9.681278960722624</c:v>
                </c:pt>
                <c:pt idx="1428">
                  <c:v>9.764804273962896</c:v>
                </c:pt>
                <c:pt idx="1429">
                  <c:v>9.837904491150278</c:v>
                </c:pt>
                <c:pt idx="1430">
                  <c:v>9.86947331585601</c:v>
                </c:pt>
                <c:pt idx="1431">
                  <c:v>9.93295281988999</c:v>
                </c:pt>
                <c:pt idx="1432">
                  <c:v>9.955630641058178</c:v>
                </c:pt>
                <c:pt idx="1433">
                  <c:v>9.997031836331473</c:v>
                </c:pt>
                <c:pt idx="1434">
                  <c:v>10.03378177598097</c:v>
                </c:pt>
                <c:pt idx="1435">
                  <c:v>10.08097469399878</c:v>
                </c:pt>
                <c:pt idx="1436">
                  <c:v>10.12748547523416</c:v>
                </c:pt>
                <c:pt idx="1437">
                  <c:v>10.14709770372393</c:v>
                </c:pt>
                <c:pt idx="1438">
                  <c:v>10.146176053081</c:v>
                </c:pt>
                <c:pt idx="1439">
                  <c:v>10.18298914509822</c:v>
                </c:pt>
                <c:pt idx="1440">
                  <c:v>10.53468134425763</c:v>
                </c:pt>
                <c:pt idx="1441">
                  <c:v>10.49092054268796</c:v>
                </c:pt>
                <c:pt idx="1442">
                  <c:v>10.47094702839187</c:v>
                </c:pt>
                <c:pt idx="1443">
                  <c:v>10.48345295776596</c:v>
                </c:pt>
                <c:pt idx="1444">
                  <c:v>10.42669263579725</c:v>
                </c:pt>
                <c:pt idx="1445">
                  <c:v>10.43393341035474</c:v>
                </c:pt>
                <c:pt idx="1446">
                  <c:v>10.40311872094543</c:v>
                </c:pt>
                <c:pt idx="1447">
                  <c:v>10.40668026250108</c:v>
                </c:pt>
                <c:pt idx="1448">
                  <c:v>10.54041805993635</c:v>
                </c:pt>
                <c:pt idx="1449">
                  <c:v>10.61154750998119</c:v>
                </c:pt>
                <c:pt idx="1450">
                  <c:v>10.68189966710036</c:v>
                </c:pt>
                <c:pt idx="1451">
                  <c:v>10.707664967267</c:v>
                </c:pt>
                <c:pt idx="1452">
                  <c:v>10.72632264470831</c:v>
                </c:pt>
                <c:pt idx="1453">
                  <c:v>10.73639667547123</c:v>
                </c:pt>
                <c:pt idx="1454">
                  <c:v>10.7579028806922</c:v>
                </c:pt>
                <c:pt idx="1455">
                  <c:v>10.78154616261253</c:v>
                </c:pt>
                <c:pt idx="1456">
                  <c:v>7.109937812880946</c:v>
                </c:pt>
                <c:pt idx="1457">
                  <c:v>7.163872665245716</c:v>
                </c:pt>
                <c:pt idx="1458">
                  <c:v>7.243915254238551</c:v>
                </c:pt>
                <c:pt idx="1459">
                  <c:v>7.249788470414191</c:v>
                </c:pt>
                <c:pt idx="1460">
                  <c:v>7.271700207288027</c:v>
                </c:pt>
                <c:pt idx="1461">
                  <c:v>7.314334580323168</c:v>
                </c:pt>
                <c:pt idx="1462">
                  <c:v>7.358231054551713</c:v>
                </c:pt>
                <c:pt idx="1463">
                  <c:v>7.3503373259778</c:v>
                </c:pt>
                <c:pt idx="1464">
                  <c:v>7.409018318946273</c:v>
                </c:pt>
                <c:pt idx="1465">
                  <c:v>7.466228056485405</c:v>
                </c:pt>
                <c:pt idx="1466">
                  <c:v>7.454565420594867</c:v>
                </c:pt>
                <c:pt idx="1467">
                  <c:v>7.47571828296378</c:v>
                </c:pt>
                <c:pt idx="1468">
                  <c:v>7.549502951237567</c:v>
                </c:pt>
                <c:pt idx="1469">
                  <c:v>7.621976110626938</c:v>
                </c:pt>
                <c:pt idx="1470">
                  <c:v>7.636938007535466</c:v>
                </c:pt>
                <c:pt idx="1471">
                  <c:v>7.671221588188933</c:v>
                </c:pt>
                <c:pt idx="1472">
                  <c:v>7.007805105491702</c:v>
                </c:pt>
                <c:pt idx="1473">
                  <c:v>7.049480263715315</c:v>
                </c:pt>
                <c:pt idx="1474">
                  <c:v>7.091187119362036</c:v>
                </c:pt>
                <c:pt idx="1475">
                  <c:v>7.10632650425564</c:v>
                </c:pt>
                <c:pt idx="1476">
                  <c:v>7.154581309999687</c:v>
                </c:pt>
                <c:pt idx="1477">
                  <c:v>7.190352601359188</c:v>
                </c:pt>
                <c:pt idx="1478">
                  <c:v>7.227830025853508</c:v>
                </c:pt>
                <c:pt idx="1479">
                  <c:v>7.268271128773954</c:v>
                </c:pt>
                <c:pt idx="1480">
                  <c:v>7.311497550363401</c:v>
                </c:pt>
                <c:pt idx="1481">
                  <c:v>7.35742468815111</c:v>
                </c:pt>
                <c:pt idx="1482">
                  <c:v>7.409319662296367</c:v>
                </c:pt>
                <c:pt idx="1483">
                  <c:v>7.473557800793428</c:v>
                </c:pt>
                <c:pt idx="1484">
                  <c:v>7.529036301661824</c:v>
                </c:pt>
                <c:pt idx="1485">
                  <c:v>7.580760338306475</c:v>
                </c:pt>
                <c:pt idx="1486">
                  <c:v>7.624659297715535</c:v>
                </c:pt>
                <c:pt idx="1487">
                  <c:v>7.668164932104989</c:v>
                </c:pt>
                <c:pt idx="1488">
                  <c:v>8.717217633425793</c:v>
                </c:pt>
                <c:pt idx="1489">
                  <c:v>8.764014352013858</c:v>
                </c:pt>
                <c:pt idx="1490">
                  <c:v>8.86018661330134</c:v>
                </c:pt>
                <c:pt idx="1491">
                  <c:v>8.922794347844668</c:v>
                </c:pt>
                <c:pt idx="1492">
                  <c:v>8.97704795204604</c:v>
                </c:pt>
                <c:pt idx="1493">
                  <c:v>9.051461594337904</c:v>
                </c:pt>
                <c:pt idx="1494">
                  <c:v>9.134321001401316</c:v>
                </c:pt>
                <c:pt idx="1495">
                  <c:v>9.20597969866026</c:v>
                </c:pt>
                <c:pt idx="1496">
                  <c:v>9.28089667632524</c:v>
                </c:pt>
                <c:pt idx="1497">
                  <c:v>9.369525992780568</c:v>
                </c:pt>
                <c:pt idx="1498">
                  <c:v>9.47561273573932</c:v>
                </c:pt>
                <c:pt idx="1499">
                  <c:v>9.596492825230551</c:v>
                </c:pt>
                <c:pt idx="1500">
                  <c:v>9.696791345155196</c:v>
                </c:pt>
                <c:pt idx="1501">
                  <c:v>9.654607138589113</c:v>
                </c:pt>
                <c:pt idx="1502">
                  <c:v>9.460827754194575</c:v>
                </c:pt>
                <c:pt idx="1503">
                  <c:v>9.526740364264195</c:v>
                </c:pt>
                <c:pt idx="1504">
                  <c:v>9.061709898706826</c:v>
                </c:pt>
                <c:pt idx="1505">
                  <c:v>9.090139896999946</c:v>
                </c:pt>
                <c:pt idx="1506">
                  <c:v>9.050684838172873</c:v>
                </c:pt>
                <c:pt idx="1507">
                  <c:v>9.072987800155427</c:v>
                </c:pt>
                <c:pt idx="1508">
                  <c:v>9.055898464369986</c:v>
                </c:pt>
                <c:pt idx="1509">
                  <c:v>9.055206322142696</c:v>
                </c:pt>
                <c:pt idx="1510">
                  <c:v>9.07801570783373</c:v>
                </c:pt>
                <c:pt idx="1511">
                  <c:v>9.0942205882223</c:v>
                </c:pt>
                <c:pt idx="1512">
                  <c:v>9.109091850252407</c:v>
                </c:pt>
                <c:pt idx="1513">
                  <c:v>9.16562388696469</c:v>
                </c:pt>
                <c:pt idx="1514">
                  <c:v>9.16085249850718</c:v>
                </c:pt>
                <c:pt idx="1515">
                  <c:v>9.156686947832385</c:v>
                </c:pt>
                <c:pt idx="1516">
                  <c:v>9.221372266720522</c:v>
                </c:pt>
                <c:pt idx="1517">
                  <c:v>9.30251483513883</c:v>
                </c:pt>
                <c:pt idx="1518">
                  <c:v>9.381613043775931</c:v>
                </c:pt>
                <c:pt idx="1519">
                  <c:v>9.401093468655164</c:v>
                </c:pt>
                <c:pt idx="1520">
                  <c:v>6.917676113319074</c:v>
                </c:pt>
                <c:pt idx="1521">
                  <c:v>6.945434970168717</c:v>
                </c:pt>
                <c:pt idx="1522">
                  <c:v>6.960172582433548</c:v>
                </c:pt>
                <c:pt idx="1523">
                  <c:v>6.994417155775389</c:v>
                </c:pt>
                <c:pt idx="1524">
                  <c:v>6.980156541215365</c:v>
                </c:pt>
                <c:pt idx="1525">
                  <c:v>7.01923707983334</c:v>
                </c:pt>
                <c:pt idx="1526">
                  <c:v>7.046324946186989</c:v>
                </c:pt>
                <c:pt idx="1527">
                  <c:v>7.045145127813911</c:v>
                </c:pt>
                <c:pt idx="1528">
                  <c:v>7.077304755829823</c:v>
                </c:pt>
                <c:pt idx="1529">
                  <c:v>7.089965013255259</c:v>
                </c:pt>
                <c:pt idx="1530">
                  <c:v>7.091064195477884</c:v>
                </c:pt>
                <c:pt idx="1531">
                  <c:v>7.144827238051763</c:v>
                </c:pt>
                <c:pt idx="1532">
                  <c:v>7.159916523570079</c:v>
                </c:pt>
                <c:pt idx="1533">
                  <c:v>7.194888253149184</c:v>
                </c:pt>
                <c:pt idx="1534">
                  <c:v>7.19491626343464</c:v>
                </c:pt>
                <c:pt idx="1535">
                  <c:v>7.214558687560439</c:v>
                </c:pt>
                <c:pt idx="1536">
                  <c:v>5.01600070210888</c:v>
                </c:pt>
                <c:pt idx="1537">
                  <c:v>5.076168721332676</c:v>
                </c:pt>
                <c:pt idx="1538">
                  <c:v>5.718759023241227</c:v>
                </c:pt>
                <c:pt idx="1539">
                  <c:v>5.887921830344284</c:v>
                </c:pt>
                <c:pt idx="1540">
                  <c:v>6.012015040372693</c:v>
                </c:pt>
                <c:pt idx="1541">
                  <c:v>6.176292674651208</c:v>
                </c:pt>
                <c:pt idx="1542">
                  <c:v>6.158837955499492</c:v>
                </c:pt>
                <c:pt idx="1543">
                  <c:v>6.162129401076663</c:v>
                </c:pt>
                <c:pt idx="1544">
                  <c:v>5.760558154964946</c:v>
                </c:pt>
                <c:pt idx="1545">
                  <c:v>5.758942124538635</c:v>
                </c:pt>
                <c:pt idx="1546">
                  <c:v>5.777168238683272</c:v>
                </c:pt>
                <c:pt idx="1547">
                  <c:v>5.81206654517533</c:v>
                </c:pt>
                <c:pt idx="1548">
                  <c:v>5.857871351996084</c:v>
                </c:pt>
                <c:pt idx="1549">
                  <c:v>5.881685863443981</c:v>
                </c:pt>
                <c:pt idx="1550">
                  <c:v>5.88494665218379</c:v>
                </c:pt>
                <c:pt idx="1551">
                  <c:v>5.905780290272897</c:v>
                </c:pt>
                <c:pt idx="1552">
                  <c:v>9.28362109579037</c:v>
                </c:pt>
                <c:pt idx="1553">
                  <c:v>9.314080303275078</c:v>
                </c:pt>
                <c:pt idx="1554">
                  <c:v>9.344539510759787</c:v>
                </c:pt>
                <c:pt idx="1555">
                  <c:v>9.374998718244496</c:v>
                </c:pt>
                <c:pt idx="1556">
                  <c:v>9.405457925729205</c:v>
                </c:pt>
                <c:pt idx="1557">
                  <c:v>9.421471766242485</c:v>
                </c:pt>
                <c:pt idx="1558">
                  <c:v>9.35712521675439</c:v>
                </c:pt>
                <c:pt idx="1559">
                  <c:v>9.323571099600125</c:v>
                </c:pt>
                <c:pt idx="1560">
                  <c:v>9.425273327689078</c:v>
                </c:pt>
                <c:pt idx="1561">
                  <c:v>9.447807196035223</c:v>
                </c:pt>
                <c:pt idx="1562">
                  <c:v>9.52171648504309</c:v>
                </c:pt>
                <c:pt idx="1563">
                  <c:v>9.558619321441266</c:v>
                </c:pt>
                <c:pt idx="1564">
                  <c:v>9.596588908749266</c:v>
                </c:pt>
                <c:pt idx="1565">
                  <c:v>9.613795401642271</c:v>
                </c:pt>
                <c:pt idx="1566">
                  <c:v>9.614797061209753</c:v>
                </c:pt>
                <c:pt idx="1567">
                  <c:v>9.63840657010564</c:v>
                </c:pt>
                <c:pt idx="1568">
                  <c:v>8.9063333567807</c:v>
                </c:pt>
                <c:pt idx="1569">
                  <c:v>8.964323413704626</c:v>
                </c:pt>
                <c:pt idx="1570">
                  <c:v>9.043315920170922</c:v>
                </c:pt>
                <c:pt idx="1571">
                  <c:v>9.123841899008933</c:v>
                </c:pt>
                <c:pt idx="1572">
                  <c:v>9.119825504453857</c:v>
                </c:pt>
                <c:pt idx="1573">
                  <c:v>9.160768703814105</c:v>
                </c:pt>
                <c:pt idx="1574">
                  <c:v>9.231177845040825</c:v>
                </c:pt>
                <c:pt idx="1575">
                  <c:v>9.301071194746624</c:v>
                </c:pt>
                <c:pt idx="1576">
                  <c:v>9.402912443074665</c:v>
                </c:pt>
                <c:pt idx="1577">
                  <c:v>9.479259422814721</c:v>
                </c:pt>
                <c:pt idx="1578">
                  <c:v>9.560602202974026</c:v>
                </c:pt>
                <c:pt idx="1579">
                  <c:v>9.64206460251626</c:v>
                </c:pt>
                <c:pt idx="1580">
                  <c:v>9.741372283040443</c:v>
                </c:pt>
                <c:pt idx="1581">
                  <c:v>9.773810904139161</c:v>
                </c:pt>
                <c:pt idx="1582">
                  <c:v>9.616517875342548</c:v>
                </c:pt>
                <c:pt idx="1583">
                  <c:v>9.676358410109715</c:v>
                </c:pt>
                <c:pt idx="1584">
                  <c:v>10.78761981605943</c:v>
                </c:pt>
                <c:pt idx="1585">
                  <c:v>10.78907274462367</c:v>
                </c:pt>
                <c:pt idx="1586">
                  <c:v>10.834230880732</c:v>
                </c:pt>
                <c:pt idx="1587">
                  <c:v>10.88467150548164</c:v>
                </c:pt>
                <c:pt idx="1588">
                  <c:v>10.95198833396211</c:v>
                </c:pt>
                <c:pt idx="1589">
                  <c:v>11.01960243863925</c:v>
                </c:pt>
                <c:pt idx="1590">
                  <c:v>11.03255831833878</c:v>
                </c:pt>
                <c:pt idx="1591">
                  <c:v>11.06231331302266</c:v>
                </c:pt>
                <c:pt idx="1592">
                  <c:v>11.06551956401353</c:v>
                </c:pt>
                <c:pt idx="1593">
                  <c:v>11.09435276014955</c:v>
                </c:pt>
                <c:pt idx="1594">
                  <c:v>11.13194591382519</c:v>
                </c:pt>
                <c:pt idx="1595">
                  <c:v>11.17021301148873</c:v>
                </c:pt>
                <c:pt idx="1596">
                  <c:v>11.21750187471485</c:v>
                </c:pt>
                <c:pt idx="1597">
                  <c:v>11.19994888390119</c:v>
                </c:pt>
                <c:pt idx="1598">
                  <c:v>11.13973570699733</c:v>
                </c:pt>
                <c:pt idx="1599">
                  <c:v>11.16953582469806</c:v>
                </c:pt>
                <c:pt idx="1600">
                  <c:v>6.776095915087423</c:v>
                </c:pt>
                <c:pt idx="1601">
                  <c:v>6.766610220591445</c:v>
                </c:pt>
                <c:pt idx="1602">
                  <c:v>6.772161224897478</c:v>
                </c:pt>
                <c:pt idx="1603">
                  <c:v>6.780186455551513</c:v>
                </c:pt>
                <c:pt idx="1604">
                  <c:v>6.795512252147678</c:v>
                </c:pt>
                <c:pt idx="1605">
                  <c:v>6.812238386593736</c:v>
                </c:pt>
                <c:pt idx="1606">
                  <c:v>6.841377564421637</c:v>
                </c:pt>
                <c:pt idx="1607">
                  <c:v>6.677015953932459</c:v>
                </c:pt>
                <c:pt idx="1608">
                  <c:v>6.741935701417462</c:v>
                </c:pt>
                <c:pt idx="1609">
                  <c:v>6.765076495314012</c:v>
                </c:pt>
                <c:pt idx="1610">
                  <c:v>6.782276728614757</c:v>
                </c:pt>
                <c:pt idx="1611">
                  <c:v>6.80377850972138</c:v>
                </c:pt>
                <c:pt idx="1612">
                  <c:v>6.837131780265691</c:v>
                </c:pt>
                <c:pt idx="1613">
                  <c:v>6.87912437327937</c:v>
                </c:pt>
                <c:pt idx="1614">
                  <c:v>6.815269785599602</c:v>
                </c:pt>
                <c:pt idx="1615">
                  <c:v>6.819417175130903</c:v>
                </c:pt>
                <c:pt idx="1616">
                  <c:v>6.413086560414909</c:v>
                </c:pt>
                <c:pt idx="1617">
                  <c:v>6.459473057819025</c:v>
                </c:pt>
                <c:pt idx="1618">
                  <c:v>6.466627341022143</c:v>
                </c:pt>
                <c:pt idx="1619">
                  <c:v>6.471257987256091</c:v>
                </c:pt>
                <c:pt idx="1620">
                  <c:v>6.467342690921988</c:v>
                </c:pt>
                <c:pt idx="1621">
                  <c:v>6.450869126821193</c:v>
                </c:pt>
                <c:pt idx="1622">
                  <c:v>6.369689304803411</c:v>
                </c:pt>
                <c:pt idx="1623">
                  <c:v>6.357527555185674</c:v>
                </c:pt>
                <c:pt idx="1624">
                  <c:v>6.382856626666046</c:v>
                </c:pt>
                <c:pt idx="1625">
                  <c:v>6.408467200037918</c:v>
                </c:pt>
                <c:pt idx="1626">
                  <c:v>6.40613806147711</c:v>
                </c:pt>
                <c:pt idx="1627">
                  <c:v>6.452295181560705</c:v>
                </c:pt>
                <c:pt idx="1628">
                  <c:v>6.480797870010407</c:v>
                </c:pt>
                <c:pt idx="1629">
                  <c:v>6.535523593516006</c:v>
                </c:pt>
                <c:pt idx="1630">
                  <c:v>6.581057863538147</c:v>
                </c:pt>
                <c:pt idx="1631">
                  <c:v>6.586252586335946</c:v>
                </c:pt>
                <c:pt idx="1632">
                  <c:v>9.125358593274479</c:v>
                </c:pt>
                <c:pt idx="1633">
                  <c:v>9.195202447874502</c:v>
                </c:pt>
                <c:pt idx="1634">
                  <c:v>9.24045657819813</c:v>
                </c:pt>
                <c:pt idx="1635">
                  <c:v>9.139087775047496</c:v>
                </c:pt>
                <c:pt idx="1636">
                  <c:v>9.174741469904006</c:v>
                </c:pt>
                <c:pt idx="1637">
                  <c:v>9.237046331227414</c:v>
                </c:pt>
                <c:pt idx="1638">
                  <c:v>9.221047878751277</c:v>
                </c:pt>
                <c:pt idx="1639">
                  <c:v>9.25362223143943</c:v>
                </c:pt>
                <c:pt idx="1640">
                  <c:v>9.290912190240585</c:v>
                </c:pt>
                <c:pt idx="1641">
                  <c:v>9.338137577681196</c:v>
                </c:pt>
                <c:pt idx="1642">
                  <c:v>9.37199426255919</c:v>
                </c:pt>
                <c:pt idx="1643">
                  <c:v>9.41099786696409</c:v>
                </c:pt>
                <c:pt idx="1644">
                  <c:v>9.45627781893564</c:v>
                </c:pt>
                <c:pt idx="1645">
                  <c:v>9.485160877888855</c:v>
                </c:pt>
                <c:pt idx="1646">
                  <c:v>9.451226755502466</c:v>
                </c:pt>
                <c:pt idx="1647">
                  <c:v>9.476367481355485</c:v>
                </c:pt>
                <c:pt idx="1648">
                  <c:v>7.849996095108391</c:v>
                </c:pt>
                <c:pt idx="1649">
                  <c:v>7.914820434261275</c:v>
                </c:pt>
                <c:pt idx="1650">
                  <c:v>7.993691774840458</c:v>
                </c:pt>
                <c:pt idx="1651">
                  <c:v>8.0686965091479</c:v>
                </c:pt>
                <c:pt idx="1652">
                  <c:v>8.121347775436009</c:v>
                </c:pt>
                <c:pt idx="1653">
                  <c:v>8.151752803259268</c:v>
                </c:pt>
                <c:pt idx="1654">
                  <c:v>8.170398734343422</c:v>
                </c:pt>
                <c:pt idx="1655">
                  <c:v>8.219107006701667</c:v>
                </c:pt>
                <c:pt idx="1656">
                  <c:v>8.28705313139471</c:v>
                </c:pt>
                <c:pt idx="1657">
                  <c:v>8.364171246634156</c:v>
                </c:pt>
                <c:pt idx="1658">
                  <c:v>8.30280491749033</c:v>
                </c:pt>
                <c:pt idx="1659">
                  <c:v>8.454177263499867</c:v>
                </c:pt>
                <c:pt idx="1660">
                  <c:v>8.51001571658845</c:v>
                </c:pt>
                <c:pt idx="1661">
                  <c:v>8.556462260273095</c:v>
                </c:pt>
                <c:pt idx="1662">
                  <c:v>8.511629948604883</c:v>
                </c:pt>
                <c:pt idx="1663">
                  <c:v>8.558563386972279</c:v>
                </c:pt>
                <c:pt idx="1664">
                  <c:v>6.547407877083775</c:v>
                </c:pt>
                <c:pt idx="1665">
                  <c:v>6.560172216774639</c:v>
                </c:pt>
                <c:pt idx="1666">
                  <c:v>6.606911139229909</c:v>
                </c:pt>
                <c:pt idx="1667">
                  <c:v>6.64657814533797</c:v>
                </c:pt>
                <c:pt idx="1668">
                  <c:v>6.69203242750112</c:v>
                </c:pt>
                <c:pt idx="1669">
                  <c:v>6.702640803037866</c:v>
                </c:pt>
                <c:pt idx="1670">
                  <c:v>6.794711818364901</c:v>
                </c:pt>
                <c:pt idx="1671">
                  <c:v>6.812217918891346</c:v>
                </c:pt>
                <c:pt idx="1672">
                  <c:v>6.860117479043476</c:v>
                </c:pt>
                <c:pt idx="1673">
                  <c:v>6.857636211127613</c:v>
                </c:pt>
                <c:pt idx="1674">
                  <c:v>6.892650475300434</c:v>
                </c:pt>
                <c:pt idx="1675">
                  <c:v>6.920472317037465</c:v>
                </c:pt>
                <c:pt idx="1676">
                  <c:v>6.93886627589972</c:v>
                </c:pt>
                <c:pt idx="1677">
                  <c:v>6.963057892708595</c:v>
                </c:pt>
                <c:pt idx="1678">
                  <c:v>6.981478256809224</c:v>
                </c:pt>
                <c:pt idx="1679">
                  <c:v>7.013162535580331</c:v>
                </c:pt>
                <c:pt idx="1680">
                  <c:v>9.727190023349703</c:v>
                </c:pt>
                <c:pt idx="1681">
                  <c:v>9.758990383939807</c:v>
                </c:pt>
                <c:pt idx="1682">
                  <c:v>9.802361238717688</c:v>
                </c:pt>
                <c:pt idx="1683">
                  <c:v>9.847138563489288</c:v>
                </c:pt>
                <c:pt idx="1684">
                  <c:v>9.88549623240135</c:v>
                </c:pt>
                <c:pt idx="1685">
                  <c:v>9.92946641042628</c:v>
                </c:pt>
                <c:pt idx="1686">
                  <c:v>9.90550665866849</c:v>
                </c:pt>
                <c:pt idx="1687">
                  <c:v>9.92389211956469</c:v>
                </c:pt>
                <c:pt idx="1688">
                  <c:v>9.914150989840438</c:v>
                </c:pt>
                <c:pt idx="1689">
                  <c:v>9.916384423980823</c:v>
                </c:pt>
                <c:pt idx="1690">
                  <c:v>9.950278026568394</c:v>
                </c:pt>
                <c:pt idx="1691">
                  <c:v>9.978808328073896</c:v>
                </c:pt>
                <c:pt idx="1692">
                  <c:v>10.00862800700715</c:v>
                </c:pt>
                <c:pt idx="1693">
                  <c:v>10.02697655453069</c:v>
                </c:pt>
                <c:pt idx="1694">
                  <c:v>9.998217255538531</c:v>
                </c:pt>
                <c:pt idx="1695">
                  <c:v>10.01642019450964</c:v>
                </c:pt>
                <c:pt idx="1696">
                  <c:v>7.66787394112748</c:v>
                </c:pt>
                <c:pt idx="1697">
                  <c:v>7.698333148612188</c:v>
                </c:pt>
                <c:pt idx="1698">
                  <c:v>7.728792356096897</c:v>
                </c:pt>
                <c:pt idx="1699">
                  <c:v>7.759251563581605</c:v>
                </c:pt>
                <c:pt idx="1700">
                  <c:v>7.789710771066314</c:v>
                </c:pt>
                <c:pt idx="1701">
                  <c:v>7.820169978551022</c:v>
                </c:pt>
                <c:pt idx="1702">
                  <c:v>7.850629186035731</c:v>
                </c:pt>
                <c:pt idx="1703">
                  <c:v>7.88108839352044</c:v>
                </c:pt>
                <c:pt idx="1704">
                  <c:v>7.911547601005148</c:v>
                </c:pt>
                <c:pt idx="1705">
                  <c:v>7.942006808489856</c:v>
                </c:pt>
                <c:pt idx="1706">
                  <c:v>7.972466015974565</c:v>
                </c:pt>
                <c:pt idx="1707">
                  <c:v>8.00202481821611</c:v>
                </c:pt>
                <c:pt idx="1708">
                  <c:v>8.031583620457654</c:v>
                </c:pt>
                <c:pt idx="1709">
                  <c:v>8.061142422699198</c:v>
                </c:pt>
                <c:pt idx="1710">
                  <c:v>8.090701224940742</c:v>
                </c:pt>
                <c:pt idx="1711">
                  <c:v>8.12040005524578</c:v>
                </c:pt>
                <c:pt idx="1712">
                  <c:v>7.372865903301075</c:v>
                </c:pt>
                <c:pt idx="1713">
                  <c:v>7.402255029397051</c:v>
                </c:pt>
                <c:pt idx="1714">
                  <c:v>7.33365488072872</c:v>
                </c:pt>
                <c:pt idx="1715">
                  <c:v>7.333588226671111</c:v>
                </c:pt>
                <c:pt idx="1716">
                  <c:v>7.370522358025639</c:v>
                </c:pt>
                <c:pt idx="1717">
                  <c:v>7.361077113728307</c:v>
                </c:pt>
                <c:pt idx="1718">
                  <c:v>7.361696330714985</c:v>
                </c:pt>
                <c:pt idx="1719">
                  <c:v>7.344728677069903</c:v>
                </c:pt>
                <c:pt idx="1720">
                  <c:v>7.371550667622329</c:v>
                </c:pt>
                <c:pt idx="1721">
                  <c:v>7.394989540168313</c:v>
                </c:pt>
                <c:pt idx="1722">
                  <c:v>7.421716763646375</c:v>
                </c:pt>
                <c:pt idx="1723">
                  <c:v>7.573537876439791</c:v>
                </c:pt>
                <c:pt idx="1724">
                  <c:v>7.490046608698347</c:v>
                </c:pt>
                <c:pt idx="1725">
                  <c:v>7.502090731285445</c:v>
                </c:pt>
                <c:pt idx="1726">
                  <c:v>7.468147742787409</c:v>
                </c:pt>
                <c:pt idx="1727">
                  <c:v>7.479926871164787</c:v>
                </c:pt>
                <c:pt idx="1728">
                  <c:v>8.896916792224043</c:v>
                </c:pt>
                <c:pt idx="1729">
                  <c:v>8.941062210684787</c:v>
                </c:pt>
                <c:pt idx="1730">
                  <c:v>8.983857461961266</c:v>
                </c:pt>
                <c:pt idx="1731">
                  <c:v>9.032278234841891</c:v>
                </c:pt>
                <c:pt idx="1732">
                  <c:v>9.04533855426031</c:v>
                </c:pt>
                <c:pt idx="1733">
                  <c:v>9.121933624741267</c:v>
                </c:pt>
                <c:pt idx="1734">
                  <c:v>9.136443471293413</c:v>
                </c:pt>
                <c:pt idx="1735">
                  <c:v>9.148796451713291</c:v>
                </c:pt>
                <c:pt idx="1736">
                  <c:v>9.174342275341057</c:v>
                </c:pt>
                <c:pt idx="1737">
                  <c:v>9.221598956738806</c:v>
                </c:pt>
                <c:pt idx="1738">
                  <c:v>9.225968313173016</c:v>
                </c:pt>
                <c:pt idx="1739">
                  <c:v>9.256886594187697</c:v>
                </c:pt>
                <c:pt idx="1740">
                  <c:v>9.30448420100902</c:v>
                </c:pt>
                <c:pt idx="1741">
                  <c:v>9.347671499533474</c:v>
                </c:pt>
                <c:pt idx="1742">
                  <c:v>9.36375292635991</c:v>
                </c:pt>
                <c:pt idx="1743">
                  <c:v>9.395015474300137</c:v>
                </c:pt>
                <c:pt idx="1744">
                  <c:v>9.207164616126924</c:v>
                </c:pt>
                <c:pt idx="1745">
                  <c:v>9.241763992433386</c:v>
                </c:pt>
                <c:pt idx="1746">
                  <c:v>9.29278561673608</c:v>
                </c:pt>
                <c:pt idx="1747">
                  <c:v>9.326679358137988</c:v>
                </c:pt>
                <c:pt idx="1748">
                  <c:v>9.350778666329233</c:v>
                </c:pt>
                <c:pt idx="1749">
                  <c:v>9.400508275742822</c:v>
                </c:pt>
                <c:pt idx="1750">
                  <c:v>9.388497555058705</c:v>
                </c:pt>
                <c:pt idx="1751">
                  <c:v>9.3865969541974</c:v>
                </c:pt>
                <c:pt idx="1752">
                  <c:v>9.389888260232144</c:v>
                </c:pt>
                <c:pt idx="1753">
                  <c:v>9.419439223255872</c:v>
                </c:pt>
                <c:pt idx="1754">
                  <c:v>9.440856969574118</c:v>
                </c:pt>
                <c:pt idx="1755">
                  <c:v>9.47808255862764</c:v>
                </c:pt>
                <c:pt idx="1756">
                  <c:v>9.500834552494108</c:v>
                </c:pt>
                <c:pt idx="1757">
                  <c:v>9.505515366372312</c:v>
                </c:pt>
                <c:pt idx="1758">
                  <c:v>9.427788944625888</c:v>
                </c:pt>
                <c:pt idx="1759">
                  <c:v>9.445448608817276</c:v>
                </c:pt>
                <c:pt idx="1760">
                  <c:v>7.999100185054203</c:v>
                </c:pt>
                <c:pt idx="1761">
                  <c:v>7.968918644545379</c:v>
                </c:pt>
                <c:pt idx="1762">
                  <c:v>7.897255196434838</c:v>
                </c:pt>
                <c:pt idx="1763">
                  <c:v>7.924452094035142</c:v>
                </c:pt>
                <c:pt idx="1764">
                  <c:v>7.944261876815523</c:v>
                </c:pt>
                <c:pt idx="1765">
                  <c:v>7.992446709211381</c:v>
                </c:pt>
                <c:pt idx="1766">
                  <c:v>8.001076554644205</c:v>
                </c:pt>
                <c:pt idx="1767">
                  <c:v>8.01220231123839</c:v>
                </c:pt>
                <c:pt idx="1768">
                  <c:v>8.013237741059214</c:v>
                </c:pt>
                <c:pt idx="1769">
                  <c:v>7.96997515456328</c:v>
                </c:pt>
                <c:pt idx="1770">
                  <c:v>7.996949379913623</c:v>
                </c:pt>
                <c:pt idx="1771">
                  <c:v>7.991520285140383</c:v>
                </c:pt>
                <c:pt idx="1772">
                  <c:v>7.988669733514447</c:v>
                </c:pt>
                <c:pt idx="1773">
                  <c:v>7.956774555319563</c:v>
                </c:pt>
                <c:pt idx="1774">
                  <c:v>7.9388211113124</c:v>
                </c:pt>
                <c:pt idx="1775">
                  <c:v>7.940035917054075</c:v>
                </c:pt>
                <c:pt idx="1776">
                  <c:v>7.524004183899331</c:v>
                </c:pt>
                <c:pt idx="1777">
                  <c:v>7.471983107482725</c:v>
                </c:pt>
                <c:pt idx="1778">
                  <c:v>7.489236156949527</c:v>
                </c:pt>
                <c:pt idx="1779">
                  <c:v>7.423117772951237</c:v>
                </c:pt>
                <c:pt idx="1780">
                  <c:v>7.390100356092492</c:v>
                </c:pt>
                <c:pt idx="1781">
                  <c:v>7.412916494403432</c:v>
                </c:pt>
                <c:pt idx="1782">
                  <c:v>7.474364344719665</c:v>
                </c:pt>
                <c:pt idx="1783">
                  <c:v>7.55178761456383</c:v>
                </c:pt>
                <c:pt idx="1784">
                  <c:v>7.618516887472353</c:v>
                </c:pt>
                <c:pt idx="1785">
                  <c:v>7.692477571990201</c:v>
                </c:pt>
                <c:pt idx="1786">
                  <c:v>7.767242012973242</c:v>
                </c:pt>
                <c:pt idx="1787">
                  <c:v>7.816670542058554</c:v>
                </c:pt>
                <c:pt idx="1788">
                  <c:v>7.849294661267425</c:v>
                </c:pt>
                <c:pt idx="1789">
                  <c:v>7.925978593569137</c:v>
                </c:pt>
                <c:pt idx="1790">
                  <c:v>7.86014339814597</c:v>
                </c:pt>
                <c:pt idx="1791">
                  <c:v>7.897301652802498</c:v>
                </c:pt>
                <c:pt idx="1792">
                  <c:v>8.76274585842147</c:v>
                </c:pt>
                <c:pt idx="1793">
                  <c:v>8.769288230129836</c:v>
                </c:pt>
                <c:pt idx="1794">
                  <c:v>8.778336380272163</c:v>
                </c:pt>
                <c:pt idx="1795">
                  <c:v>8.80648491411054</c:v>
                </c:pt>
                <c:pt idx="1796">
                  <c:v>8.844322982416441</c:v>
                </c:pt>
                <c:pt idx="1797">
                  <c:v>8.884800232442044</c:v>
                </c:pt>
                <c:pt idx="1798">
                  <c:v>8.835149465686793</c:v>
                </c:pt>
                <c:pt idx="1799">
                  <c:v>8.840894244377915</c:v>
                </c:pt>
                <c:pt idx="1800">
                  <c:v>8.86643007849812</c:v>
                </c:pt>
                <c:pt idx="1801">
                  <c:v>8.904628048342881</c:v>
                </c:pt>
                <c:pt idx="1802">
                  <c:v>8.9432968402243</c:v>
                </c:pt>
                <c:pt idx="1803">
                  <c:v>8.98082322748261</c:v>
                </c:pt>
                <c:pt idx="1804">
                  <c:v>9.037179610937304</c:v>
                </c:pt>
                <c:pt idx="1805">
                  <c:v>9.083326155064861</c:v>
                </c:pt>
                <c:pt idx="1806">
                  <c:v>9.07574226065332</c:v>
                </c:pt>
                <c:pt idx="1807">
                  <c:v>9.098875685707211</c:v>
                </c:pt>
                <c:pt idx="1808">
                  <c:v>7.5364257033226</c:v>
                </c:pt>
                <c:pt idx="1809">
                  <c:v>7.552957950853705</c:v>
                </c:pt>
                <c:pt idx="1810">
                  <c:v>7.583018767468378</c:v>
                </c:pt>
                <c:pt idx="1811">
                  <c:v>7.606670537494078</c:v>
                </c:pt>
                <c:pt idx="1812">
                  <c:v>7.626291435941326</c:v>
                </c:pt>
                <c:pt idx="1813">
                  <c:v>7.619176624399299</c:v>
                </c:pt>
                <c:pt idx="1814">
                  <c:v>7.635682118846404</c:v>
                </c:pt>
                <c:pt idx="1815">
                  <c:v>7.668786774448828</c:v>
                </c:pt>
                <c:pt idx="1816">
                  <c:v>7.723132648324921</c:v>
                </c:pt>
                <c:pt idx="1817">
                  <c:v>7.810920267461448</c:v>
                </c:pt>
                <c:pt idx="1818">
                  <c:v>7.868183865864784</c:v>
                </c:pt>
                <c:pt idx="1819">
                  <c:v>7.938084819587515</c:v>
                </c:pt>
                <c:pt idx="1820">
                  <c:v>8.02372459858668</c:v>
                </c:pt>
                <c:pt idx="1821">
                  <c:v>8.097274984059796</c:v>
                </c:pt>
                <c:pt idx="1822">
                  <c:v>8.070414626342824</c:v>
                </c:pt>
                <c:pt idx="1823">
                  <c:v>8.112788788287643</c:v>
                </c:pt>
                <c:pt idx="1824">
                  <c:v>8.810726873379826</c:v>
                </c:pt>
                <c:pt idx="1825">
                  <c:v>8.841186080864535</c:v>
                </c:pt>
                <c:pt idx="1826">
                  <c:v>8.87164528834924</c:v>
                </c:pt>
                <c:pt idx="1827">
                  <c:v>8.90541900353677</c:v>
                </c:pt>
                <c:pt idx="1828">
                  <c:v>8.797349449803118</c:v>
                </c:pt>
                <c:pt idx="1829">
                  <c:v>8.825040965043028</c:v>
                </c:pt>
                <c:pt idx="1830">
                  <c:v>8.840745289914964</c:v>
                </c:pt>
                <c:pt idx="1831">
                  <c:v>8.870938120728288</c:v>
                </c:pt>
                <c:pt idx="1832">
                  <c:v>8.910707186311122</c:v>
                </c:pt>
                <c:pt idx="1833">
                  <c:v>8.968183094210106</c:v>
                </c:pt>
                <c:pt idx="1834">
                  <c:v>9.019745738617567</c:v>
                </c:pt>
                <c:pt idx="1835">
                  <c:v>9.107392906741881</c:v>
                </c:pt>
                <c:pt idx="1836">
                  <c:v>9.20980640834219</c:v>
                </c:pt>
                <c:pt idx="1837">
                  <c:v>9.274273115230303</c:v>
                </c:pt>
                <c:pt idx="1838">
                  <c:v>9.212585457126888</c:v>
                </c:pt>
                <c:pt idx="1839">
                  <c:v>9.24548862808661</c:v>
                </c:pt>
                <c:pt idx="1840">
                  <c:v>7.857380848122849</c:v>
                </c:pt>
                <c:pt idx="1841">
                  <c:v>7.957925945926921</c:v>
                </c:pt>
                <c:pt idx="1842">
                  <c:v>7.921187689889409</c:v>
                </c:pt>
                <c:pt idx="1843">
                  <c:v>7.981243242964095</c:v>
                </c:pt>
                <c:pt idx="1844">
                  <c:v>7.973299786981592</c:v>
                </c:pt>
                <c:pt idx="1845">
                  <c:v>7.9763428306183</c:v>
                </c:pt>
                <c:pt idx="1846">
                  <c:v>8.036843105131753</c:v>
                </c:pt>
                <c:pt idx="1847">
                  <c:v>8.057530430641577</c:v>
                </c:pt>
                <c:pt idx="1848">
                  <c:v>8.10703999852514</c:v>
                </c:pt>
                <c:pt idx="1849">
                  <c:v>8.142168435932845</c:v>
                </c:pt>
                <c:pt idx="1850">
                  <c:v>8.159568703776687</c:v>
                </c:pt>
                <c:pt idx="1851">
                  <c:v>8.222124330003538</c:v>
                </c:pt>
                <c:pt idx="1852">
                  <c:v>8.236456460868927</c:v>
                </c:pt>
                <c:pt idx="1853">
                  <c:v>8.278339568081506</c:v>
                </c:pt>
                <c:pt idx="1854">
                  <c:v>8.31415157107021</c:v>
                </c:pt>
                <c:pt idx="1855">
                  <c:v>8.344653289785496</c:v>
                </c:pt>
                <c:pt idx="1856">
                  <c:v>5.998895210249833</c:v>
                </c:pt>
                <c:pt idx="1857">
                  <c:v>6.0402721217338</c:v>
                </c:pt>
                <c:pt idx="1858">
                  <c:v>6.110321531495084</c:v>
                </c:pt>
                <c:pt idx="1859">
                  <c:v>6.18693384624769</c:v>
                </c:pt>
                <c:pt idx="1860">
                  <c:v>6.239443076980906</c:v>
                </c:pt>
                <c:pt idx="1861">
                  <c:v>6.224098626906567</c:v>
                </c:pt>
                <c:pt idx="1862">
                  <c:v>6.309663588409115</c:v>
                </c:pt>
                <c:pt idx="1863">
                  <c:v>6.367152069010225</c:v>
                </c:pt>
                <c:pt idx="1864">
                  <c:v>6.398792773192492</c:v>
                </c:pt>
                <c:pt idx="1865">
                  <c:v>6.44838815184495</c:v>
                </c:pt>
                <c:pt idx="1866">
                  <c:v>6.503471894636797</c:v>
                </c:pt>
                <c:pt idx="1867">
                  <c:v>6.562124230210256</c:v>
                </c:pt>
                <c:pt idx="1868">
                  <c:v>6.608539419228784</c:v>
                </c:pt>
                <c:pt idx="1869">
                  <c:v>6.650560377461253</c:v>
                </c:pt>
                <c:pt idx="1870">
                  <c:v>6.68937164513852</c:v>
                </c:pt>
                <c:pt idx="1871">
                  <c:v>6.736938461502584</c:v>
                </c:pt>
                <c:pt idx="1872">
                  <c:v>6.704469925510426</c:v>
                </c:pt>
                <c:pt idx="1873">
                  <c:v>6.734929132995134</c:v>
                </c:pt>
                <c:pt idx="1874">
                  <c:v>6.765388340479844</c:v>
                </c:pt>
                <c:pt idx="1875">
                  <c:v>6.795847547964552</c:v>
                </c:pt>
                <c:pt idx="1876">
                  <c:v>6.826306755449261</c:v>
                </c:pt>
                <c:pt idx="1877">
                  <c:v>6.85676596293397</c:v>
                </c:pt>
                <c:pt idx="1878">
                  <c:v>6.887225170418678</c:v>
                </c:pt>
                <c:pt idx="1879">
                  <c:v>6.917684377903387</c:v>
                </c:pt>
                <c:pt idx="1880">
                  <c:v>6.948143585388095</c:v>
                </c:pt>
                <c:pt idx="1881">
                  <c:v>6.978602792872804</c:v>
                </c:pt>
                <c:pt idx="1882">
                  <c:v>7.009062000357512</c:v>
                </c:pt>
                <c:pt idx="1883">
                  <c:v>7.039521207842221</c:v>
                </c:pt>
                <c:pt idx="1884">
                  <c:v>7.069980415326929</c:v>
                </c:pt>
                <c:pt idx="1885">
                  <c:v>7.100439622811638</c:v>
                </c:pt>
                <c:pt idx="1886">
                  <c:v>7.130898830296347</c:v>
                </c:pt>
                <c:pt idx="1887">
                  <c:v>7.160800575466214</c:v>
                </c:pt>
                <c:pt idx="1888">
                  <c:v>8.39388999147011</c:v>
                </c:pt>
                <c:pt idx="1889">
                  <c:v>8.400637153467883</c:v>
                </c:pt>
                <c:pt idx="1890">
                  <c:v>8.417339923967864</c:v>
                </c:pt>
                <c:pt idx="1891">
                  <c:v>8.425593195424093</c:v>
                </c:pt>
                <c:pt idx="1892">
                  <c:v>8.435603722245513</c:v>
                </c:pt>
                <c:pt idx="1893">
                  <c:v>8.448034084391887</c:v>
                </c:pt>
                <c:pt idx="1894">
                  <c:v>8.439240108354037</c:v>
                </c:pt>
                <c:pt idx="1895">
                  <c:v>8.466510917863876</c:v>
                </c:pt>
                <c:pt idx="1896">
                  <c:v>8.489169708510216</c:v>
                </c:pt>
                <c:pt idx="1897">
                  <c:v>8.586169276969517</c:v>
                </c:pt>
                <c:pt idx="1898">
                  <c:v>8.59214698521641</c:v>
                </c:pt>
                <c:pt idx="1899">
                  <c:v>8.64115185883939</c:v>
                </c:pt>
                <c:pt idx="1900">
                  <c:v>8.673959281490003</c:v>
                </c:pt>
                <c:pt idx="1901">
                  <c:v>8.696458234044125</c:v>
                </c:pt>
                <c:pt idx="1902">
                  <c:v>8.66918777885436</c:v>
                </c:pt>
                <c:pt idx="1903">
                  <c:v>8.692994566041818</c:v>
                </c:pt>
                <c:pt idx="1904">
                  <c:v>6.695356933241282</c:v>
                </c:pt>
                <c:pt idx="1905">
                  <c:v>6.722326712758377</c:v>
                </c:pt>
                <c:pt idx="1906">
                  <c:v>6.746730384911426</c:v>
                </c:pt>
                <c:pt idx="1907">
                  <c:v>6.751859665918277</c:v>
                </c:pt>
                <c:pt idx="1908">
                  <c:v>6.770904995243984</c:v>
                </c:pt>
                <c:pt idx="1909">
                  <c:v>6.807515948517439</c:v>
                </c:pt>
                <c:pt idx="1910">
                  <c:v>6.831471233104827</c:v>
                </c:pt>
                <c:pt idx="1911">
                  <c:v>6.810346692164886</c:v>
                </c:pt>
                <c:pt idx="1912">
                  <c:v>6.827375873875884</c:v>
                </c:pt>
                <c:pt idx="1913">
                  <c:v>6.852175979674236</c:v>
                </c:pt>
                <c:pt idx="1914">
                  <c:v>6.862681941279368</c:v>
                </c:pt>
                <c:pt idx="1915">
                  <c:v>6.879645874517716</c:v>
                </c:pt>
                <c:pt idx="1916">
                  <c:v>6.893715088594132</c:v>
                </c:pt>
                <c:pt idx="1917">
                  <c:v>6.927514333163117</c:v>
                </c:pt>
                <c:pt idx="1918">
                  <c:v>6.955153168285032</c:v>
                </c:pt>
                <c:pt idx="1919">
                  <c:v>6.97164209351729</c:v>
                </c:pt>
                <c:pt idx="1920">
                  <c:v>10.25633760265461</c:v>
                </c:pt>
                <c:pt idx="1921">
                  <c:v>10.28615321093836</c:v>
                </c:pt>
                <c:pt idx="1922">
                  <c:v>10.32226427603015</c:v>
                </c:pt>
                <c:pt idx="1923">
                  <c:v>10.35493555791845</c:v>
                </c:pt>
                <c:pt idx="1924">
                  <c:v>10.39392327118895</c:v>
                </c:pt>
                <c:pt idx="1925">
                  <c:v>10.42498493824425</c:v>
                </c:pt>
                <c:pt idx="1926">
                  <c:v>10.43651166731134</c:v>
                </c:pt>
                <c:pt idx="1927">
                  <c:v>10.43088817078122</c:v>
                </c:pt>
                <c:pt idx="1928">
                  <c:v>10.42952073103999</c:v>
                </c:pt>
                <c:pt idx="1929">
                  <c:v>10.44816532049283</c:v>
                </c:pt>
                <c:pt idx="1930">
                  <c:v>10.46608535409893</c:v>
                </c:pt>
                <c:pt idx="1931">
                  <c:v>10.49785743838511</c:v>
                </c:pt>
                <c:pt idx="1932">
                  <c:v>10.53117595808991</c:v>
                </c:pt>
                <c:pt idx="1933">
                  <c:v>10.54704456606218</c:v>
                </c:pt>
                <c:pt idx="1934">
                  <c:v>10.50116965254008</c:v>
                </c:pt>
                <c:pt idx="1935">
                  <c:v>10.51913148647592</c:v>
                </c:pt>
                <c:pt idx="1936">
                  <c:v>9.935450700600597</c:v>
                </c:pt>
                <c:pt idx="1937">
                  <c:v>9.953211263018438</c:v>
                </c:pt>
                <c:pt idx="1938">
                  <c:v>9.95688856905961</c:v>
                </c:pt>
                <c:pt idx="1939">
                  <c:v>9.953181230098984</c:v>
                </c:pt>
                <c:pt idx="1940">
                  <c:v>9.99928096513721</c:v>
                </c:pt>
                <c:pt idx="1941">
                  <c:v>10.01666348607567</c:v>
                </c:pt>
                <c:pt idx="1942">
                  <c:v>10.04529063684515</c:v>
                </c:pt>
                <c:pt idx="1943">
                  <c:v>10.07558825202642</c:v>
                </c:pt>
                <c:pt idx="1944">
                  <c:v>10.09787881441985</c:v>
                </c:pt>
                <c:pt idx="1945">
                  <c:v>10.11896321755397</c:v>
                </c:pt>
                <c:pt idx="1946">
                  <c:v>10.13875197327752</c:v>
                </c:pt>
                <c:pt idx="1947">
                  <c:v>10.13510039369446</c:v>
                </c:pt>
                <c:pt idx="1948">
                  <c:v>10.15368390029416</c:v>
                </c:pt>
                <c:pt idx="1949">
                  <c:v>10.13013075793587</c:v>
                </c:pt>
                <c:pt idx="1950">
                  <c:v>10.11481038006426</c:v>
                </c:pt>
                <c:pt idx="1951">
                  <c:v>10.13127285267471</c:v>
                </c:pt>
                <c:pt idx="1952">
                  <c:v>7.507682237965318</c:v>
                </c:pt>
                <c:pt idx="1953">
                  <c:v>7.548552026410303</c:v>
                </c:pt>
                <c:pt idx="1954">
                  <c:v>7.568163851609455</c:v>
                </c:pt>
                <c:pt idx="1955">
                  <c:v>7.586613386601706</c:v>
                </c:pt>
                <c:pt idx="1956">
                  <c:v>7.637783799624572</c:v>
                </c:pt>
                <c:pt idx="1957">
                  <c:v>7.662207668265369</c:v>
                </c:pt>
                <c:pt idx="1958">
                  <c:v>7.676637135165884</c:v>
                </c:pt>
                <c:pt idx="1959">
                  <c:v>7.670346555248452</c:v>
                </c:pt>
                <c:pt idx="1960">
                  <c:v>7.682115608477714</c:v>
                </c:pt>
                <c:pt idx="1961">
                  <c:v>7.721094411241556</c:v>
                </c:pt>
                <c:pt idx="1962">
                  <c:v>7.750331118909197</c:v>
                </c:pt>
                <c:pt idx="1963">
                  <c:v>7.775959063007103</c:v>
                </c:pt>
                <c:pt idx="1964">
                  <c:v>7.794329211727052</c:v>
                </c:pt>
                <c:pt idx="1965">
                  <c:v>7.853898717739795</c:v>
                </c:pt>
                <c:pt idx="1966">
                  <c:v>7.782576666976015</c:v>
                </c:pt>
                <c:pt idx="1967">
                  <c:v>7.804018288507626</c:v>
                </c:pt>
                <c:pt idx="1968">
                  <c:v>6.412587617393938</c:v>
                </c:pt>
                <c:pt idx="1969">
                  <c:v>6.412384422193988</c:v>
                </c:pt>
                <c:pt idx="1970">
                  <c:v>6.405373372335811</c:v>
                </c:pt>
                <c:pt idx="1971">
                  <c:v>6.470198600302272</c:v>
                </c:pt>
                <c:pt idx="1972">
                  <c:v>6.430290989948425</c:v>
                </c:pt>
                <c:pt idx="1973">
                  <c:v>6.38211374354115</c:v>
                </c:pt>
                <c:pt idx="1974">
                  <c:v>6.417108693933177</c:v>
                </c:pt>
                <c:pt idx="1975">
                  <c:v>6.413177522948006</c:v>
                </c:pt>
                <c:pt idx="1976">
                  <c:v>6.43096782305887</c:v>
                </c:pt>
                <c:pt idx="1977">
                  <c:v>6.397104960572937</c:v>
                </c:pt>
                <c:pt idx="1978">
                  <c:v>6.404910691760651</c:v>
                </c:pt>
                <c:pt idx="1979">
                  <c:v>6.42369664333314</c:v>
                </c:pt>
                <c:pt idx="1980">
                  <c:v>6.417532832287367</c:v>
                </c:pt>
                <c:pt idx="1981">
                  <c:v>6.469131315677755</c:v>
                </c:pt>
                <c:pt idx="1982">
                  <c:v>7.130898830296347</c:v>
                </c:pt>
                <c:pt idx="1983">
                  <c:v>7.155585079030296</c:v>
                </c:pt>
                <c:pt idx="1984">
                  <c:v>7.254819727985085</c:v>
                </c:pt>
                <c:pt idx="1985">
                  <c:v>7.272214991285429</c:v>
                </c:pt>
                <c:pt idx="1986">
                  <c:v>7.274298732939957</c:v>
                </c:pt>
                <c:pt idx="1987">
                  <c:v>7.268463763122712</c:v>
                </c:pt>
                <c:pt idx="1988">
                  <c:v>7.255006224599193</c:v>
                </c:pt>
                <c:pt idx="1989">
                  <c:v>7.28322387445551</c:v>
                </c:pt>
                <c:pt idx="1990">
                  <c:v>7.289415860273838</c:v>
                </c:pt>
                <c:pt idx="1991">
                  <c:v>7.28051421423462</c:v>
                </c:pt>
                <c:pt idx="1992">
                  <c:v>7.354356957383675</c:v>
                </c:pt>
                <c:pt idx="1993">
                  <c:v>7.4310181761203</c:v>
                </c:pt>
                <c:pt idx="1994">
                  <c:v>7.459653227576758</c:v>
                </c:pt>
                <c:pt idx="1995">
                  <c:v>7.495996899959891</c:v>
                </c:pt>
                <c:pt idx="1996">
                  <c:v>7.534878023899753</c:v>
                </c:pt>
                <c:pt idx="1997">
                  <c:v>7.569793492801777</c:v>
                </c:pt>
                <c:pt idx="1998">
                  <c:v>7.60129168190577</c:v>
                </c:pt>
                <c:pt idx="1999">
                  <c:v>7.628103821643594</c:v>
                </c:pt>
                <c:pt idx="2000">
                  <c:v>10.53257255869427</c:v>
                </c:pt>
                <c:pt idx="2001">
                  <c:v>10.57750739289755</c:v>
                </c:pt>
                <c:pt idx="2002">
                  <c:v>10.6247704040479</c:v>
                </c:pt>
                <c:pt idx="2003">
                  <c:v>10.64493000833526</c:v>
                </c:pt>
                <c:pt idx="2004">
                  <c:v>10.65868775671685</c:v>
                </c:pt>
                <c:pt idx="2005">
                  <c:v>10.68377796364204</c:v>
                </c:pt>
                <c:pt idx="2006">
                  <c:v>10.69859736520316</c:v>
                </c:pt>
                <c:pt idx="2007">
                  <c:v>10.7079825205948</c:v>
                </c:pt>
                <c:pt idx="2008">
                  <c:v>10.71215690911124</c:v>
                </c:pt>
                <c:pt idx="2009">
                  <c:v>10.74416179239658</c:v>
                </c:pt>
                <c:pt idx="2010">
                  <c:v>10.76438140642027</c:v>
                </c:pt>
                <c:pt idx="2011">
                  <c:v>10.77888203123938</c:v>
                </c:pt>
                <c:pt idx="2012">
                  <c:v>10.79547880772143</c:v>
                </c:pt>
                <c:pt idx="2013">
                  <c:v>10.8010034258545</c:v>
                </c:pt>
                <c:pt idx="2014">
                  <c:v>10.77218257280293</c:v>
                </c:pt>
                <c:pt idx="2015">
                  <c:v>10.78911730013617</c:v>
                </c:pt>
                <c:pt idx="2016">
                  <c:v>9.727525940743929</c:v>
                </c:pt>
                <c:pt idx="2017">
                  <c:v>9.733167722280955</c:v>
                </c:pt>
                <c:pt idx="2018">
                  <c:v>9.770234703428823</c:v>
                </c:pt>
                <c:pt idx="2019">
                  <c:v>9.776960457165559</c:v>
                </c:pt>
                <c:pt idx="2020">
                  <c:v>9.757632407774295</c:v>
                </c:pt>
                <c:pt idx="2021">
                  <c:v>9.792744881033435</c:v>
                </c:pt>
                <c:pt idx="2022">
                  <c:v>9.847903838558085</c:v>
                </c:pt>
                <c:pt idx="2023">
                  <c:v>9.856727242912881</c:v>
                </c:pt>
                <c:pt idx="2024">
                  <c:v>9.843088690132436</c:v>
                </c:pt>
                <c:pt idx="2025">
                  <c:v>9.85917040854997</c:v>
                </c:pt>
                <c:pt idx="2026">
                  <c:v>9.879878053346557</c:v>
                </c:pt>
                <c:pt idx="2027">
                  <c:v>9.913666625124724</c:v>
                </c:pt>
                <c:pt idx="2028">
                  <c:v>9.9586076917398</c:v>
                </c:pt>
                <c:pt idx="2029">
                  <c:v>10.05762210223036</c:v>
                </c:pt>
                <c:pt idx="2030">
                  <c:v>10.12663110385034</c:v>
                </c:pt>
                <c:pt idx="2031">
                  <c:v>10.15114894423916</c:v>
                </c:pt>
                <c:pt idx="2032">
                  <c:v>7.526447576886468</c:v>
                </c:pt>
                <c:pt idx="2033">
                  <c:v>7.54927807033058</c:v>
                </c:pt>
                <c:pt idx="2034">
                  <c:v>7.53536147337403</c:v>
                </c:pt>
                <c:pt idx="2035">
                  <c:v>7.536510462880044</c:v>
                </c:pt>
                <c:pt idx="2036">
                  <c:v>7.548370089891507</c:v>
                </c:pt>
                <c:pt idx="2037">
                  <c:v>7.565973311806727</c:v>
                </c:pt>
                <c:pt idx="2038">
                  <c:v>7.561490043972967</c:v>
                </c:pt>
                <c:pt idx="2039">
                  <c:v>7.569112312713939</c:v>
                </c:pt>
                <c:pt idx="2040">
                  <c:v>7.592325760152227</c:v>
                </c:pt>
                <c:pt idx="2041">
                  <c:v>7.639312107637837</c:v>
                </c:pt>
                <c:pt idx="2042">
                  <c:v>7.689077964491377</c:v>
                </c:pt>
                <c:pt idx="2043">
                  <c:v>7.727598472233502</c:v>
                </c:pt>
                <c:pt idx="2044">
                  <c:v>7.761451509576913</c:v>
                </c:pt>
                <c:pt idx="2045">
                  <c:v>7.755863375073402</c:v>
                </c:pt>
                <c:pt idx="2046">
                  <c:v>7.770122035965153</c:v>
                </c:pt>
                <c:pt idx="2047">
                  <c:v>7.789730676258753</c:v>
                </c:pt>
                <c:pt idx="2048">
                  <c:v>8.603649643359318</c:v>
                </c:pt>
                <c:pt idx="2049">
                  <c:v>8.634108850844027</c:v>
                </c:pt>
                <c:pt idx="2050">
                  <c:v>8.664568058328736</c:v>
                </c:pt>
                <c:pt idx="2051">
                  <c:v>8.695027265813443</c:v>
                </c:pt>
                <c:pt idx="2052">
                  <c:v>8.725486473298152</c:v>
                </c:pt>
                <c:pt idx="2053">
                  <c:v>8.755945680782861</c:v>
                </c:pt>
                <c:pt idx="2054">
                  <c:v>8.78640488826757</c:v>
                </c:pt>
                <c:pt idx="2055">
                  <c:v>8.816864095752277</c:v>
                </c:pt>
                <c:pt idx="2056">
                  <c:v>8.847323303236987</c:v>
                </c:pt>
                <c:pt idx="2057">
                  <c:v>8.877782510721695</c:v>
                </c:pt>
                <c:pt idx="2058">
                  <c:v>8.908241718206405</c:v>
                </c:pt>
                <c:pt idx="2059">
                  <c:v>8.938700925691114</c:v>
                </c:pt>
                <c:pt idx="2060">
                  <c:v>8.969160133175821</c:v>
                </c:pt>
                <c:pt idx="2061">
                  <c:v>8.99961934066053</c:v>
                </c:pt>
                <c:pt idx="2062">
                  <c:v>9.0300168178449</c:v>
                </c:pt>
                <c:pt idx="2063">
                  <c:v>9.05991687402096</c:v>
                </c:pt>
                <c:pt idx="2064">
                  <c:v>8.877957849579955</c:v>
                </c:pt>
                <c:pt idx="2065">
                  <c:v>8.885455983506835</c:v>
                </c:pt>
                <c:pt idx="2066">
                  <c:v>8.927990011699183</c:v>
                </c:pt>
                <c:pt idx="2067">
                  <c:v>8.978970145823856</c:v>
                </c:pt>
                <c:pt idx="2068">
                  <c:v>8.997812709762648</c:v>
                </c:pt>
                <c:pt idx="2069">
                  <c:v>9.00535766852695</c:v>
                </c:pt>
                <c:pt idx="2070">
                  <c:v>8.992198437935346</c:v>
                </c:pt>
                <c:pt idx="2071">
                  <c:v>8.99571686616433</c:v>
                </c:pt>
                <c:pt idx="2072">
                  <c:v>9.018744322124996</c:v>
                </c:pt>
                <c:pt idx="2073">
                  <c:v>9.07344056808886</c:v>
                </c:pt>
                <c:pt idx="2074">
                  <c:v>9.125387934916648</c:v>
                </c:pt>
                <c:pt idx="2075">
                  <c:v>9.19005833873329</c:v>
                </c:pt>
                <c:pt idx="2076">
                  <c:v>9.287572027145246</c:v>
                </c:pt>
                <c:pt idx="2077">
                  <c:v>9.373040377608118</c:v>
                </c:pt>
                <c:pt idx="2078">
                  <c:v>9.38064535877658</c:v>
                </c:pt>
                <c:pt idx="2079">
                  <c:v>9.415765172160497</c:v>
                </c:pt>
                <c:pt idx="2080">
                  <c:v>7.719417383350236</c:v>
                </c:pt>
                <c:pt idx="2081">
                  <c:v>7.766983509796493</c:v>
                </c:pt>
                <c:pt idx="2082">
                  <c:v>7.700060796685723</c:v>
                </c:pt>
                <c:pt idx="2083">
                  <c:v>7.634545168116308</c:v>
                </c:pt>
                <c:pt idx="2084">
                  <c:v>7.626040080488473</c:v>
                </c:pt>
                <c:pt idx="2085">
                  <c:v>7.574231075321754</c:v>
                </c:pt>
                <c:pt idx="2086">
                  <c:v>7.54687058482531</c:v>
                </c:pt>
                <c:pt idx="2087">
                  <c:v>7.519512796477105</c:v>
                </c:pt>
                <c:pt idx="2088">
                  <c:v>7.515518919715478</c:v>
                </c:pt>
                <c:pt idx="2089">
                  <c:v>7.51728973721426</c:v>
                </c:pt>
                <c:pt idx="2090">
                  <c:v>7.527849166486084</c:v>
                </c:pt>
                <c:pt idx="2091">
                  <c:v>7.528915479493581</c:v>
                </c:pt>
                <c:pt idx="2092">
                  <c:v>7.57434118794455</c:v>
                </c:pt>
                <c:pt idx="2093">
                  <c:v>7.615459482250654</c:v>
                </c:pt>
                <c:pt idx="2094">
                  <c:v>7.636132123021489</c:v>
                </c:pt>
                <c:pt idx="2095">
                  <c:v>7.624962496050339</c:v>
                </c:pt>
                <c:pt idx="2096">
                  <c:v>8.35770198580637</c:v>
                </c:pt>
                <c:pt idx="2097">
                  <c:v>8.339097014337418</c:v>
                </c:pt>
                <c:pt idx="2098">
                  <c:v>8.346515135058571</c:v>
                </c:pt>
                <c:pt idx="2099">
                  <c:v>8.330728676371056</c:v>
                </c:pt>
                <c:pt idx="2100">
                  <c:v>8.294664208699838</c:v>
                </c:pt>
                <c:pt idx="2101">
                  <c:v>8.239874678378881</c:v>
                </c:pt>
                <c:pt idx="2102">
                  <c:v>8.239901399124827</c:v>
                </c:pt>
                <c:pt idx="2103">
                  <c:v>8.219364992246338</c:v>
                </c:pt>
                <c:pt idx="2104">
                  <c:v>8.237340566990518</c:v>
                </c:pt>
                <c:pt idx="2105">
                  <c:v>8.258508388963159</c:v>
                </c:pt>
                <c:pt idx="2106">
                  <c:v>8.267859471775754</c:v>
                </c:pt>
                <c:pt idx="2107">
                  <c:v>8.291514015215936</c:v>
                </c:pt>
                <c:pt idx="2108">
                  <c:v>8.338611929469092</c:v>
                </c:pt>
                <c:pt idx="2109">
                  <c:v>8.377256542821555</c:v>
                </c:pt>
                <c:pt idx="2110">
                  <c:v>8.320383381112684</c:v>
                </c:pt>
                <c:pt idx="2111">
                  <c:v>8.31940024947456</c:v>
                </c:pt>
                <c:pt idx="2112">
                  <c:v>8.574544771552803</c:v>
                </c:pt>
                <c:pt idx="2113">
                  <c:v>8.581864410337264</c:v>
                </c:pt>
                <c:pt idx="2114">
                  <c:v>8.631151883367559</c:v>
                </c:pt>
                <c:pt idx="2115">
                  <c:v>8.607964327034036</c:v>
                </c:pt>
                <c:pt idx="2116">
                  <c:v>8.601074907870487</c:v>
                </c:pt>
                <c:pt idx="2117">
                  <c:v>8.614810940739337</c:v>
                </c:pt>
                <c:pt idx="2118">
                  <c:v>8.602246806107784</c:v>
                </c:pt>
                <c:pt idx="2119">
                  <c:v>8.637103131166167</c:v>
                </c:pt>
                <c:pt idx="2120">
                  <c:v>8.663060926441785</c:v>
                </c:pt>
                <c:pt idx="2121">
                  <c:v>8.698567024021836</c:v>
                </c:pt>
                <c:pt idx="2122">
                  <c:v>8.752006202970626</c:v>
                </c:pt>
                <c:pt idx="2123">
                  <c:v>8.81441915222521</c:v>
                </c:pt>
                <c:pt idx="2124">
                  <c:v>8.887658227267</c:v>
                </c:pt>
                <c:pt idx="2125">
                  <c:v>8.969348497544525</c:v>
                </c:pt>
                <c:pt idx="2126">
                  <c:v>8.96649935796465</c:v>
                </c:pt>
                <c:pt idx="2127">
                  <c:v>8.995412954458368</c:v>
                </c:pt>
                <c:pt idx="2128">
                  <c:v>7.770010388794318</c:v>
                </c:pt>
                <c:pt idx="2129">
                  <c:v>7.805157827676031</c:v>
                </c:pt>
                <c:pt idx="2130">
                  <c:v>7.83437902550207</c:v>
                </c:pt>
                <c:pt idx="2131">
                  <c:v>7.807620711083058</c:v>
                </c:pt>
                <c:pt idx="2132">
                  <c:v>7.82044095559337</c:v>
                </c:pt>
                <c:pt idx="2133">
                  <c:v>7.858242865710275</c:v>
                </c:pt>
                <c:pt idx="2134">
                  <c:v>7.855895508349017</c:v>
                </c:pt>
                <c:pt idx="2135">
                  <c:v>7.880058140247857</c:v>
                </c:pt>
                <c:pt idx="2136">
                  <c:v>7.909113841543814</c:v>
                </c:pt>
                <c:pt idx="2137">
                  <c:v>7.952100620055787</c:v>
                </c:pt>
                <c:pt idx="2138">
                  <c:v>7.981724614985606</c:v>
                </c:pt>
                <c:pt idx="2139">
                  <c:v>8.015179246831675</c:v>
                </c:pt>
                <c:pt idx="2140">
                  <c:v>8.064855031905575</c:v>
                </c:pt>
                <c:pt idx="2141">
                  <c:v>8.083303467429905</c:v>
                </c:pt>
                <c:pt idx="2142">
                  <c:v>8.075921323804621</c:v>
                </c:pt>
                <c:pt idx="2143">
                  <c:v>8.09921697952557</c:v>
                </c:pt>
                <c:pt idx="2144">
                  <c:v>9.104919092966835</c:v>
                </c:pt>
                <c:pt idx="2145">
                  <c:v>9.164653581327783</c:v>
                </c:pt>
                <c:pt idx="2146">
                  <c:v>9.232291336578962</c:v>
                </c:pt>
                <c:pt idx="2147">
                  <c:v>9.28048910115191</c:v>
                </c:pt>
                <c:pt idx="2148">
                  <c:v>9.324948681943097</c:v>
                </c:pt>
                <c:pt idx="2149">
                  <c:v>9.37189657433905</c:v>
                </c:pt>
                <c:pt idx="2150">
                  <c:v>9.389240542655546</c:v>
                </c:pt>
                <c:pt idx="2151">
                  <c:v>9.404035029115578</c:v>
                </c:pt>
                <c:pt idx="2152">
                  <c:v>9.44265156823202</c:v>
                </c:pt>
                <c:pt idx="2153">
                  <c:v>9.495304487095872</c:v>
                </c:pt>
                <c:pt idx="2154">
                  <c:v>9.531275564504483</c:v>
                </c:pt>
                <c:pt idx="2155">
                  <c:v>9.592322187371856</c:v>
                </c:pt>
                <c:pt idx="2156">
                  <c:v>9.658514612104354</c:v>
                </c:pt>
                <c:pt idx="2157">
                  <c:v>9.70720730268304</c:v>
                </c:pt>
                <c:pt idx="2158">
                  <c:v>9.723465364011384</c:v>
                </c:pt>
                <c:pt idx="2159">
                  <c:v>9.764828775205601</c:v>
                </c:pt>
                <c:pt idx="2160">
                  <c:v>9.77020188914938</c:v>
                </c:pt>
                <c:pt idx="2161">
                  <c:v>9.803356604197746</c:v>
                </c:pt>
                <c:pt idx="2162">
                  <c:v>9.842875288996307</c:v>
                </c:pt>
                <c:pt idx="2163">
                  <c:v>9.888181435925913</c:v>
                </c:pt>
                <c:pt idx="2164">
                  <c:v>9.92371093638348</c:v>
                </c:pt>
                <c:pt idx="2165">
                  <c:v>9.957142984623457</c:v>
                </c:pt>
                <c:pt idx="2166">
                  <c:v>9.970075392511431</c:v>
                </c:pt>
                <c:pt idx="2167">
                  <c:v>9.96985713941165</c:v>
                </c:pt>
                <c:pt idx="2168">
                  <c:v>9.95351005859249</c:v>
                </c:pt>
                <c:pt idx="2169">
                  <c:v>9.96315336816322</c:v>
                </c:pt>
                <c:pt idx="2170">
                  <c:v>9.966184331708715</c:v>
                </c:pt>
                <c:pt idx="2171">
                  <c:v>9.977174550341851</c:v>
                </c:pt>
                <c:pt idx="2172">
                  <c:v>9.998491370379682</c:v>
                </c:pt>
                <c:pt idx="2173">
                  <c:v>9.996818374762613</c:v>
                </c:pt>
                <c:pt idx="2174">
                  <c:v>9.96973511222685</c:v>
                </c:pt>
                <c:pt idx="2175">
                  <c:v>9.982829656261877</c:v>
                </c:pt>
                <c:pt idx="2176">
                  <c:v>10.88437709397155</c:v>
                </c:pt>
                <c:pt idx="2177">
                  <c:v>10.91483630145625</c:v>
                </c:pt>
                <c:pt idx="2178">
                  <c:v>10.94529550894096</c:v>
                </c:pt>
                <c:pt idx="2179">
                  <c:v>10.97575471642567</c:v>
                </c:pt>
                <c:pt idx="2180">
                  <c:v>11.00621392391038</c:v>
                </c:pt>
                <c:pt idx="2181">
                  <c:v>11.03667313139509</c:v>
                </c:pt>
                <c:pt idx="2182">
                  <c:v>11.01967376050979</c:v>
                </c:pt>
                <c:pt idx="2183">
                  <c:v>11.03416686150255</c:v>
                </c:pt>
                <c:pt idx="2184">
                  <c:v>11.00207806173447</c:v>
                </c:pt>
                <c:pt idx="2185">
                  <c:v>11.10561268487195</c:v>
                </c:pt>
                <c:pt idx="2186">
                  <c:v>11.07368193584472</c:v>
                </c:pt>
                <c:pt idx="2187">
                  <c:v>11.12198970880403</c:v>
                </c:pt>
                <c:pt idx="2188">
                  <c:v>11.23076351697312</c:v>
                </c:pt>
                <c:pt idx="2189">
                  <c:v>11.33908588969738</c:v>
                </c:pt>
                <c:pt idx="2190">
                  <c:v>11.32632666477147</c:v>
                </c:pt>
                <c:pt idx="2191">
                  <c:v>11.35532514279573</c:v>
                </c:pt>
                <c:pt idx="2192">
                  <c:v>8.954497767765795</c:v>
                </c:pt>
                <c:pt idx="2193">
                  <c:v>8.984956975250505</c:v>
                </c:pt>
                <c:pt idx="2194">
                  <c:v>9.015416182735213</c:v>
                </c:pt>
                <c:pt idx="2195">
                  <c:v>9.045875390219923</c:v>
                </c:pt>
                <c:pt idx="2196">
                  <c:v>9.07633459770463</c:v>
                </c:pt>
                <c:pt idx="2197">
                  <c:v>9.106793805189338</c:v>
                </c:pt>
                <c:pt idx="2198">
                  <c:v>9.137253012674048</c:v>
                </c:pt>
                <c:pt idx="2199">
                  <c:v>9.167712220158757</c:v>
                </c:pt>
                <c:pt idx="2200">
                  <c:v>9.198171427643464</c:v>
                </c:pt>
                <c:pt idx="2201">
                  <c:v>9.228630635128173</c:v>
                </c:pt>
                <c:pt idx="2202">
                  <c:v>9.259089842612882</c:v>
                </c:pt>
                <c:pt idx="2203">
                  <c:v>9.28954905009759</c:v>
                </c:pt>
                <c:pt idx="2204">
                  <c:v>9.3200082575823</c:v>
                </c:pt>
                <c:pt idx="2205">
                  <c:v>9.350467465067007</c:v>
                </c:pt>
                <c:pt idx="2206">
                  <c:v>9.380926672551716</c:v>
                </c:pt>
                <c:pt idx="2207">
                  <c:v>9.410828417721584</c:v>
                </c:pt>
                <c:pt idx="2208">
                  <c:v>8.968375278708565</c:v>
                </c:pt>
                <c:pt idx="2209">
                  <c:v>8.934428613840543</c:v>
                </c:pt>
                <c:pt idx="2210">
                  <c:v>8.951280243874675</c:v>
                </c:pt>
                <c:pt idx="2211">
                  <c:v>8.899577260838814</c:v>
                </c:pt>
                <c:pt idx="2212">
                  <c:v>8.96563710399909</c:v>
                </c:pt>
                <c:pt idx="2213">
                  <c:v>9.060988293741496</c:v>
                </c:pt>
                <c:pt idx="2214">
                  <c:v>9.113072706440924</c:v>
                </c:pt>
                <c:pt idx="2215">
                  <c:v>9.163881429652767</c:v>
                </c:pt>
                <c:pt idx="2216">
                  <c:v>9.23913221176309</c:v>
                </c:pt>
                <c:pt idx="2217">
                  <c:v>9.31363324830514</c:v>
                </c:pt>
                <c:pt idx="2218">
                  <c:v>9.380319906520327</c:v>
                </c:pt>
                <c:pt idx="2219">
                  <c:v>9.463251637715954</c:v>
                </c:pt>
                <c:pt idx="2220">
                  <c:v>9.547965856956743</c:v>
                </c:pt>
                <c:pt idx="2221">
                  <c:v>9.600113709709573</c:v>
                </c:pt>
                <c:pt idx="2222">
                  <c:v>9.518661573854596</c:v>
                </c:pt>
                <c:pt idx="2223">
                  <c:v>9.571264791943026</c:v>
                </c:pt>
                <c:pt idx="2224">
                  <c:v>6.405914195367243</c:v>
                </c:pt>
                <c:pt idx="2225">
                  <c:v>6.486291722206697</c:v>
                </c:pt>
                <c:pt idx="2226">
                  <c:v>6.532857759362289</c:v>
                </c:pt>
                <c:pt idx="2227">
                  <c:v>6.517309681837553</c:v>
                </c:pt>
                <c:pt idx="2228">
                  <c:v>6.500118499702848</c:v>
                </c:pt>
                <c:pt idx="2229">
                  <c:v>6.511137711629523</c:v>
                </c:pt>
                <c:pt idx="2230">
                  <c:v>6.549404155346845</c:v>
                </c:pt>
                <c:pt idx="2231">
                  <c:v>6.626621496656581</c:v>
                </c:pt>
                <c:pt idx="2232">
                  <c:v>6.63134139071769</c:v>
                </c:pt>
                <c:pt idx="2233">
                  <c:v>6.687394909328554</c:v>
                </c:pt>
                <c:pt idx="2234">
                  <c:v>6.756956751341164</c:v>
                </c:pt>
                <c:pt idx="2235">
                  <c:v>6.821028966554765</c:v>
                </c:pt>
                <c:pt idx="2236">
                  <c:v>6.848364843213251</c:v>
                </c:pt>
                <c:pt idx="2237">
                  <c:v>6.926762438744946</c:v>
                </c:pt>
                <c:pt idx="2238">
                  <c:v>6.938854778953744</c:v>
                </c:pt>
                <c:pt idx="2239">
                  <c:v>6.976007932189937</c:v>
                </c:pt>
                <c:pt idx="2240">
                  <c:v>9.260518260994383</c:v>
                </c:pt>
                <c:pt idx="2241">
                  <c:v>9.327076231342994</c:v>
                </c:pt>
                <c:pt idx="2242">
                  <c:v>9.395770508231892</c:v>
                </c:pt>
                <c:pt idx="2243">
                  <c:v>9.422228108465404</c:v>
                </c:pt>
                <c:pt idx="2244">
                  <c:v>9.421305391492194</c:v>
                </c:pt>
                <c:pt idx="2245">
                  <c:v>9.401953053086945</c:v>
                </c:pt>
                <c:pt idx="2246">
                  <c:v>9.381840461627381</c:v>
                </c:pt>
                <c:pt idx="2247">
                  <c:v>9.37912755022622</c:v>
                </c:pt>
                <c:pt idx="2248">
                  <c:v>9.38381260071214</c:v>
                </c:pt>
                <c:pt idx="2249">
                  <c:v>9.451524635946816</c:v>
                </c:pt>
                <c:pt idx="2250">
                  <c:v>9.484748248379798</c:v>
                </c:pt>
                <c:pt idx="2251">
                  <c:v>9.530191734709815</c:v>
                </c:pt>
                <c:pt idx="2252">
                  <c:v>9.54208985916674</c:v>
                </c:pt>
                <c:pt idx="2253">
                  <c:v>9.579221445413609</c:v>
                </c:pt>
                <c:pt idx="2254">
                  <c:v>9.487303102844418</c:v>
                </c:pt>
                <c:pt idx="2255">
                  <c:v>9.503426186932907</c:v>
                </c:pt>
                <c:pt idx="2256">
                  <c:v>8.957096220684434</c:v>
                </c:pt>
                <c:pt idx="2257">
                  <c:v>8.99874091152313</c:v>
                </c:pt>
                <c:pt idx="2258">
                  <c:v>8.985217430743766</c:v>
                </c:pt>
                <c:pt idx="2259">
                  <c:v>9.031653869193691</c:v>
                </c:pt>
                <c:pt idx="2260">
                  <c:v>9.043508398211148</c:v>
                </c:pt>
                <c:pt idx="2261">
                  <c:v>9.028651898088964</c:v>
                </c:pt>
                <c:pt idx="2262">
                  <c:v>8.9639825098821</c:v>
                </c:pt>
                <c:pt idx="2263">
                  <c:v>8.986768936214042</c:v>
                </c:pt>
                <c:pt idx="2264">
                  <c:v>8.997575206607177</c:v>
                </c:pt>
                <c:pt idx="2265">
                  <c:v>9.041092665410455</c:v>
                </c:pt>
                <c:pt idx="2266">
                  <c:v>9.069153396478434</c:v>
                </c:pt>
                <c:pt idx="2267">
                  <c:v>9.113979340524567</c:v>
                </c:pt>
                <c:pt idx="2268">
                  <c:v>9.126331739609195</c:v>
                </c:pt>
                <c:pt idx="2269">
                  <c:v>9.12372068354518</c:v>
                </c:pt>
                <c:pt idx="2270">
                  <c:v>9.073562133446538</c:v>
                </c:pt>
                <c:pt idx="2271">
                  <c:v>9.08337627201394</c:v>
                </c:pt>
                <c:pt idx="2272">
                  <c:v>8.457621085244701</c:v>
                </c:pt>
                <c:pt idx="2273">
                  <c:v>8.47129457742368</c:v>
                </c:pt>
                <c:pt idx="2274">
                  <c:v>8.596598145219932</c:v>
                </c:pt>
                <c:pt idx="2275">
                  <c:v>8.647731966966789</c:v>
                </c:pt>
                <c:pt idx="2276">
                  <c:v>8.691200680746412</c:v>
                </c:pt>
                <c:pt idx="2277">
                  <c:v>8.708822351448235</c:v>
                </c:pt>
                <c:pt idx="2278">
                  <c:v>8.729937278089105</c:v>
                </c:pt>
                <c:pt idx="2279">
                  <c:v>8.766123624047422</c:v>
                </c:pt>
                <c:pt idx="2280">
                  <c:v>8.794499070499945</c:v>
                </c:pt>
                <c:pt idx="2281">
                  <c:v>8.85624894236612</c:v>
                </c:pt>
                <c:pt idx="2282">
                  <c:v>8.87559817996025</c:v>
                </c:pt>
                <c:pt idx="2283">
                  <c:v>8.965189602866328</c:v>
                </c:pt>
                <c:pt idx="2284">
                  <c:v>9.044226173012218</c:v>
                </c:pt>
                <c:pt idx="2285">
                  <c:v>9.05433763063038</c:v>
                </c:pt>
                <c:pt idx="2286">
                  <c:v>9.02547203890528</c:v>
                </c:pt>
                <c:pt idx="2287">
                  <c:v>9.066568749277813</c:v>
                </c:pt>
                <c:pt idx="2288">
                  <c:v>7.881562294227283</c:v>
                </c:pt>
                <c:pt idx="2289">
                  <c:v>7.941506712809305</c:v>
                </c:pt>
                <c:pt idx="2290">
                  <c:v>7.938826860510459</c:v>
                </c:pt>
                <c:pt idx="2291">
                  <c:v>7.952111151600302</c:v>
                </c:pt>
                <c:pt idx="2292">
                  <c:v>7.96545827053909</c:v>
                </c:pt>
                <c:pt idx="2293">
                  <c:v>8.025923743925485</c:v>
                </c:pt>
                <c:pt idx="2294">
                  <c:v>8.088964314133856</c:v>
                </c:pt>
                <c:pt idx="2295">
                  <c:v>8.128380570719372</c:v>
                </c:pt>
                <c:pt idx="2296">
                  <c:v>8.172632140131204</c:v>
                </c:pt>
                <c:pt idx="2297">
                  <c:v>8.218119408915502</c:v>
                </c:pt>
                <c:pt idx="2298">
                  <c:v>8.257985759095838</c:v>
                </c:pt>
                <c:pt idx="2299">
                  <c:v>8.27906249066139</c:v>
                </c:pt>
                <c:pt idx="2300">
                  <c:v>8.30179715144374</c:v>
                </c:pt>
                <c:pt idx="2301">
                  <c:v>8.350934361778433</c:v>
                </c:pt>
                <c:pt idx="2302">
                  <c:v>8.294130190798832</c:v>
                </c:pt>
                <c:pt idx="2303">
                  <c:v>8.32825231540524</c:v>
                </c:pt>
                <c:pt idx="2304">
                  <c:v>10.06284330998165</c:v>
                </c:pt>
                <c:pt idx="2305">
                  <c:v>10.09330251746636</c:v>
                </c:pt>
                <c:pt idx="2306">
                  <c:v>10.12376172495107</c:v>
                </c:pt>
                <c:pt idx="2307">
                  <c:v>10.15422093243578</c:v>
                </c:pt>
                <c:pt idx="2308">
                  <c:v>10.18468013992049</c:v>
                </c:pt>
                <c:pt idx="2309">
                  <c:v>10.2151393474052</c:v>
                </c:pt>
                <c:pt idx="2310">
                  <c:v>10.24559855488991</c:v>
                </c:pt>
                <c:pt idx="2311">
                  <c:v>10.27605776237461</c:v>
                </c:pt>
                <c:pt idx="2312">
                  <c:v>10.30651696985932</c:v>
                </c:pt>
                <c:pt idx="2313">
                  <c:v>10.33697617734403</c:v>
                </c:pt>
                <c:pt idx="2314">
                  <c:v>10.36743538482874</c:v>
                </c:pt>
                <c:pt idx="2315">
                  <c:v>10.39789459231345</c:v>
                </c:pt>
                <c:pt idx="2316">
                  <c:v>10.42835379979816</c:v>
                </c:pt>
                <c:pt idx="2317">
                  <c:v>10.45881300728287</c:v>
                </c:pt>
                <c:pt idx="2318">
                  <c:v>10.48927221476757</c:v>
                </c:pt>
                <c:pt idx="2319">
                  <c:v>10.51917395993744</c:v>
                </c:pt>
                <c:pt idx="2320">
                  <c:v>6.859524129068915</c:v>
                </c:pt>
                <c:pt idx="2321">
                  <c:v>6.889983336553623</c:v>
                </c:pt>
                <c:pt idx="2322">
                  <c:v>6.920442544038332</c:v>
                </c:pt>
                <c:pt idx="2323">
                  <c:v>6.95090175152304</c:v>
                </c:pt>
                <c:pt idx="2324">
                  <c:v>6.98136095900775</c:v>
                </c:pt>
                <c:pt idx="2325">
                  <c:v>7.011820166492458</c:v>
                </c:pt>
                <c:pt idx="2326">
                  <c:v>7.042279373977166</c:v>
                </c:pt>
                <c:pt idx="2327">
                  <c:v>7.134550475986787</c:v>
                </c:pt>
                <c:pt idx="2328">
                  <c:v>7.170251582095324</c:v>
                </c:pt>
                <c:pt idx="2329">
                  <c:v>7.217334359271946</c:v>
                </c:pt>
                <c:pt idx="2330">
                  <c:v>7.255937175799675</c:v>
                </c:pt>
                <c:pt idx="2331">
                  <c:v>7.30428058347553</c:v>
                </c:pt>
                <c:pt idx="2332">
                  <c:v>7.346492260074831</c:v>
                </c:pt>
                <c:pt idx="2333">
                  <c:v>7.386906765103796</c:v>
                </c:pt>
                <c:pt idx="2334">
                  <c:v>7.410142200008168</c:v>
                </c:pt>
                <c:pt idx="2335">
                  <c:v>7.45120191488113</c:v>
                </c:pt>
                <c:pt idx="2336">
                  <c:v>9.88526238205637</c:v>
                </c:pt>
                <c:pt idx="2337">
                  <c:v>9.893481968133098</c:v>
                </c:pt>
                <c:pt idx="2338">
                  <c:v>9.894019497758176</c:v>
                </c:pt>
                <c:pt idx="2339">
                  <c:v>9.896912150827127</c:v>
                </c:pt>
                <c:pt idx="2340">
                  <c:v>9.864340196452563</c:v>
                </c:pt>
                <c:pt idx="2341">
                  <c:v>9.889992758180078</c:v>
                </c:pt>
                <c:pt idx="2342">
                  <c:v>9.87360522433661</c:v>
                </c:pt>
                <c:pt idx="2343">
                  <c:v>9.853037928212248</c:v>
                </c:pt>
                <c:pt idx="2344">
                  <c:v>9.904990313847843</c:v>
                </c:pt>
                <c:pt idx="2345">
                  <c:v>9.934472328175357</c:v>
                </c:pt>
                <c:pt idx="2346">
                  <c:v>9.962685784392297</c:v>
                </c:pt>
                <c:pt idx="2347">
                  <c:v>9.96984754856961</c:v>
                </c:pt>
                <c:pt idx="2348">
                  <c:v>9.966546690514054</c:v>
                </c:pt>
                <c:pt idx="2349">
                  <c:v>9.98469212838041</c:v>
                </c:pt>
                <c:pt idx="2350">
                  <c:v>9.96744201272756</c:v>
                </c:pt>
                <c:pt idx="2351">
                  <c:v>9.97533195552363</c:v>
                </c:pt>
                <c:pt idx="2352">
                  <c:v>7.222028708824422</c:v>
                </c:pt>
                <c:pt idx="2353">
                  <c:v>7.214804274702953</c:v>
                </c:pt>
                <c:pt idx="2354">
                  <c:v>7.21857841441752</c:v>
                </c:pt>
                <c:pt idx="2355">
                  <c:v>7.24907326319176</c:v>
                </c:pt>
                <c:pt idx="2356">
                  <c:v>7.28398487508659</c:v>
                </c:pt>
                <c:pt idx="2357">
                  <c:v>7.289040737489135</c:v>
                </c:pt>
                <c:pt idx="2358">
                  <c:v>7.307623102365418</c:v>
                </c:pt>
                <c:pt idx="2359">
                  <c:v>7.288132118890175</c:v>
                </c:pt>
                <c:pt idx="2360">
                  <c:v>7.326667259890478</c:v>
                </c:pt>
                <c:pt idx="2361">
                  <c:v>7.357955597469785</c:v>
                </c:pt>
                <c:pt idx="2362">
                  <c:v>7.386490042804724</c:v>
                </c:pt>
                <c:pt idx="2363">
                  <c:v>7.38507516129262</c:v>
                </c:pt>
                <c:pt idx="2364">
                  <c:v>7.40604517871647</c:v>
                </c:pt>
                <c:pt idx="2365">
                  <c:v>7.412402556158953</c:v>
                </c:pt>
                <c:pt idx="2366">
                  <c:v>7.408266675122603</c:v>
                </c:pt>
                <c:pt idx="2367">
                  <c:v>7.423948058447976</c:v>
                </c:pt>
                <c:pt idx="2368">
                  <c:v>8.648477656962505</c:v>
                </c:pt>
                <c:pt idx="2369">
                  <c:v>8.727483199636665</c:v>
                </c:pt>
                <c:pt idx="2370">
                  <c:v>8.83141735672103</c:v>
                </c:pt>
                <c:pt idx="2371">
                  <c:v>8.849155212727653</c:v>
                </c:pt>
                <c:pt idx="2372">
                  <c:v>8.733991449786849</c:v>
                </c:pt>
                <c:pt idx="2373">
                  <c:v>8.788829930951557</c:v>
                </c:pt>
                <c:pt idx="2374">
                  <c:v>8.845037582704675</c:v>
                </c:pt>
                <c:pt idx="2375">
                  <c:v>8.883749790102363</c:v>
                </c:pt>
                <c:pt idx="2376">
                  <c:v>8.910061671026342</c:v>
                </c:pt>
                <c:pt idx="2377">
                  <c:v>8.992129923561174</c:v>
                </c:pt>
                <c:pt idx="2378">
                  <c:v>9.049622420170905</c:v>
                </c:pt>
                <c:pt idx="2379">
                  <c:v>9.104546728314097</c:v>
                </c:pt>
                <c:pt idx="2380">
                  <c:v>9.175325893739298</c:v>
                </c:pt>
                <c:pt idx="2381">
                  <c:v>9.233293996048452</c:v>
                </c:pt>
                <c:pt idx="2382">
                  <c:v>9.207008565137334</c:v>
                </c:pt>
                <c:pt idx="2383">
                  <c:v>9.246472738645735</c:v>
                </c:pt>
                <c:pt idx="2384">
                  <c:v>9.5841652684745</c:v>
                </c:pt>
                <c:pt idx="2385">
                  <c:v>9.617497709667867</c:v>
                </c:pt>
                <c:pt idx="2386">
                  <c:v>9.718748562228203</c:v>
                </c:pt>
                <c:pt idx="2387">
                  <c:v>9.779880952820382</c:v>
                </c:pt>
                <c:pt idx="2388">
                  <c:v>9.778785977458902</c:v>
                </c:pt>
                <c:pt idx="2389">
                  <c:v>9.811511712329018</c:v>
                </c:pt>
                <c:pt idx="2390">
                  <c:v>9.787663454175583</c:v>
                </c:pt>
                <c:pt idx="2391">
                  <c:v>9.769419720774935</c:v>
                </c:pt>
                <c:pt idx="2392">
                  <c:v>9.719555279334244</c:v>
                </c:pt>
                <c:pt idx="2393">
                  <c:v>9.694266365519256</c:v>
                </c:pt>
                <c:pt idx="2394">
                  <c:v>9.761475943959317</c:v>
                </c:pt>
                <c:pt idx="2395">
                  <c:v>9.820916792881597</c:v>
                </c:pt>
                <c:pt idx="2396">
                  <c:v>9.908389008488802</c:v>
                </c:pt>
                <c:pt idx="2397">
                  <c:v>9.87703381860893</c:v>
                </c:pt>
                <c:pt idx="2398">
                  <c:v>9.786181161644066</c:v>
                </c:pt>
                <c:pt idx="2399">
                  <c:v>9.79916670428896</c:v>
                </c:pt>
                <c:pt idx="2400">
                  <c:v>6.27853914956831</c:v>
                </c:pt>
                <c:pt idx="2401">
                  <c:v>6.326901929614059</c:v>
                </c:pt>
                <c:pt idx="2402">
                  <c:v>6.138820670573313</c:v>
                </c:pt>
                <c:pt idx="2403">
                  <c:v>6.119766264552704</c:v>
                </c:pt>
                <c:pt idx="2404">
                  <c:v>6.017489075720469</c:v>
                </c:pt>
                <c:pt idx="2405">
                  <c:v>6.030030112589044</c:v>
                </c:pt>
                <c:pt idx="2406">
                  <c:v>6.164499730392039</c:v>
                </c:pt>
                <c:pt idx="2407">
                  <c:v>6.368402757882611</c:v>
                </c:pt>
                <c:pt idx="2408">
                  <c:v>6.41575849614125</c:v>
                </c:pt>
                <c:pt idx="2409">
                  <c:v>6.448156491639626</c:v>
                </c:pt>
                <c:pt idx="2410">
                  <c:v>6.481383777009305</c:v>
                </c:pt>
                <c:pt idx="2411">
                  <c:v>6.520089951317204</c:v>
                </c:pt>
                <c:pt idx="2412">
                  <c:v>6.554532531605382</c:v>
                </c:pt>
                <c:pt idx="2413">
                  <c:v>6.582994100275909</c:v>
                </c:pt>
                <c:pt idx="2414">
                  <c:v>6.598065114646873</c:v>
                </c:pt>
                <c:pt idx="2415">
                  <c:v>6.633253896710796</c:v>
                </c:pt>
                <c:pt idx="2416">
                  <c:v>10.33989266739931</c:v>
                </c:pt>
                <c:pt idx="2417">
                  <c:v>10.37426670443326</c:v>
                </c:pt>
                <c:pt idx="2418">
                  <c:v>10.42081440738486</c:v>
                </c:pt>
                <c:pt idx="2419">
                  <c:v>10.3729706534961</c:v>
                </c:pt>
                <c:pt idx="2420">
                  <c:v>10.43452957835952</c:v>
                </c:pt>
                <c:pt idx="2421">
                  <c:v>10.51305862047616</c:v>
                </c:pt>
                <c:pt idx="2422">
                  <c:v>10.46181176313433</c:v>
                </c:pt>
                <c:pt idx="2423">
                  <c:v>10.49340040895387</c:v>
                </c:pt>
                <c:pt idx="2424">
                  <c:v>10.54239118577978</c:v>
                </c:pt>
                <c:pt idx="2425">
                  <c:v>10.62133294712347</c:v>
                </c:pt>
                <c:pt idx="2426">
                  <c:v>10.72270120510342</c:v>
                </c:pt>
                <c:pt idx="2427">
                  <c:v>10.7742861967313</c:v>
                </c:pt>
                <c:pt idx="2428">
                  <c:v>10.81454243429531</c:v>
                </c:pt>
                <c:pt idx="2429">
                  <c:v>10.77899450934557</c:v>
                </c:pt>
                <c:pt idx="2430">
                  <c:v>10.73591357780416</c:v>
                </c:pt>
                <c:pt idx="2431">
                  <c:v>10.7709976082264</c:v>
                </c:pt>
                <c:pt idx="2432">
                  <c:v>9.265896844055566</c:v>
                </c:pt>
                <c:pt idx="2433">
                  <c:v>9.341242327710153</c:v>
                </c:pt>
                <c:pt idx="2434">
                  <c:v>9.395252509150175</c:v>
                </c:pt>
                <c:pt idx="2435">
                  <c:v>9.436525715535859</c:v>
                </c:pt>
                <c:pt idx="2436">
                  <c:v>9.43598644672853</c:v>
                </c:pt>
                <c:pt idx="2437">
                  <c:v>9.45077751616509</c:v>
                </c:pt>
                <c:pt idx="2438">
                  <c:v>9.486858745998363</c:v>
                </c:pt>
                <c:pt idx="2439">
                  <c:v>9.53169505508465</c:v>
                </c:pt>
                <c:pt idx="2440">
                  <c:v>9.578275146110181</c:v>
                </c:pt>
                <c:pt idx="2441">
                  <c:v>9.626835906638321</c:v>
                </c:pt>
                <c:pt idx="2442">
                  <c:v>9.690517154547318</c:v>
                </c:pt>
                <c:pt idx="2443">
                  <c:v>9.771309739279276</c:v>
                </c:pt>
                <c:pt idx="2444">
                  <c:v>9.87077779460814</c:v>
                </c:pt>
                <c:pt idx="2445">
                  <c:v>9.928930527059673</c:v>
                </c:pt>
                <c:pt idx="2446">
                  <c:v>9.86279489933542</c:v>
                </c:pt>
                <c:pt idx="2447">
                  <c:v>9.907503981034834</c:v>
                </c:pt>
                <c:pt idx="2448">
                  <c:v>9.675704745191025</c:v>
                </c:pt>
                <c:pt idx="2449">
                  <c:v>9.710307260806671</c:v>
                </c:pt>
                <c:pt idx="2450">
                  <c:v>9.760747029232123</c:v>
                </c:pt>
                <c:pt idx="2451">
                  <c:v>9.79748598400242</c:v>
                </c:pt>
                <c:pt idx="2452">
                  <c:v>9.84829291264876</c:v>
                </c:pt>
                <c:pt idx="2453">
                  <c:v>9.889483463854613</c:v>
                </c:pt>
                <c:pt idx="2454">
                  <c:v>9.916069591051558</c:v>
                </c:pt>
                <c:pt idx="2455">
                  <c:v>9.954033748070126</c:v>
                </c:pt>
                <c:pt idx="2456">
                  <c:v>9.981139438740326</c:v>
                </c:pt>
                <c:pt idx="2457">
                  <c:v>10.0224602943876</c:v>
                </c:pt>
                <c:pt idx="2458">
                  <c:v>10.06465399429505</c:v>
                </c:pt>
                <c:pt idx="2459">
                  <c:v>10.11794663947071</c:v>
                </c:pt>
                <c:pt idx="2460">
                  <c:v>10.17810850572612</c:v>
                </c:pt>
                <c:pt idx="2461">
                  <c:v>10.21085625057845</c:v>
                </c:pt>
                <c:pt idx="2462">
                  <c:v>10.11885770693315</c:v>
                </c:pt>
                <c:pt idx="2463">
                  <c:v>10.1550714209621</c:v>
                </c:pt>
                <c:pt idx="2464">
                  <c:v>7.985349922862644</c:v>
                </c:pt>
                <c:pt idx="2465">
                  <c:v>7.97312400829626</c:v>
                </c:pt>
                <c:pt idx="2466">
                  <c:v>7.930689119671355</c:v>
                </c:pt>
                <c:pt idx="2467">
                  <c:v>7.920680116178779</c:v>
                </c:pt>
                <c:pt idx="2468">
                  <c:v>7.888415837269881</c:v>
                </c:pt>
                <c:pt idx="2469">
                  <c:v>7.707330901625152</c:v>
                </c:pt>
                <c:pt idx="2470">
                  <c:v>7.597345124142507</c:v>
                </c:pt>
                <c:pt idx="2471">
                  <c:v>7.542428891930288</c:v>
                </c:pt>
                <c:pt idx="2472">
                  <c:v>7.579196283777728</c:v>
                </c:pt>
                <c:pt idx="2473">
                  <c:v>7.601098786487103</c:v>
                </c:pt>
                <c:pt idx="2474">
                  <c:v>7.628258412781014</c:v>
                </c:pt>
                <c:pt idx="2475">
                  <c:v>7.67006908081999</c:v>
                </c:pt>
                <c:pt idx="2476">
                  <c:v>7.746693078972118</c:v>
                </c:pt>
                <c:pt idx="2477">
                  <c:v>7.792505925824193</c:v>
                </c:pt>
                <c:pt idx="2478">
                  <c:v>7.746081363269515</c:v>
                </c:pt>
                <c:pt idx="2479">
                  <c:v>7.724096966349949</c:v>
                </c:pt>
                <c:pt idx="2480">
                  <c:v>5.970500750430225</c:v>
                </c:pt>
                <c:pt idx="2481">
                  <c:v>6.000959957914935</c:v>
                </c:pt>
                <c:pt idx="2482">
                  <c:v>6.031419165399642</c:v>
                </c:pt>
                <c:pt idx="2483">
                  <c:v>6.061878372884352</c:v>
                </c:pt>
                <c:pt idx="2484">
                  <c:v>6.092337580369061</c:v>
                </c:pt>
                <c:pt idx="2485">
                  <c:v>6.12279678785377</c:v>
                </c:pt>
                <c:pt idx="2486">
                  <c:v>6.153255995338478</c:v>
                </c:pt>
                <c:pt idx="2487">
                  <c:v>6.183715202823186</c:v>
                </c:pt>
                <c:pt idx="2488">
                  <c:v>6.214174410307895</c:v>
                </c:pt>
                <c:pt idx="2489">
                  <c:v>6.244633617792603</c:v>
                </c:pt>
                <c:pt idx="2490">
                  <c:v>6.275092825277312</c:v>
                </c:pt>
                <c:pt idx="2491">
                  <c:v>6.30555203276202</c:v>
                </c:pt>
                <c:pt idx="2492">
                  <c:v>6.336011240246729</c:v>
                </c:pt>
                <c:pt idx="2493">
                  <c:v>6.366470447731438</c:v>
                </c:pt>
                <c:pt idx="2494">
                  <c:v>6.396929655216146</c:v>
                </c:pt>
                <c:pt idx="2495">
                  <c:v>6.426831400386014</c:v>
                </c:pt>
                <c:pt idx="2496">
                  <c:v>8.921376268658539</c:v>
                </c:pt>
                <c:pt idx="2497">
                  <c:v>8.941289861287964</c:v>
                </c:pt>
                <c:pt idx="2498">
                  <c:v>8.944531826520373</c:v>
                </c:pt>
                <c:pt idx="2499">
                  <c:v>8.926181157942112</c:v>
                </c:pt>
                <c:pt idx="2500">
                  <c:v>8.925347855295505</c:v>
                </c:pt>
                <c:pt idx="2501">
                  <c:v>8.94128336017223</c:v>
                </c:pt>
                <c:pt idx="2502">
                  <c:v>8.947805131066903</c:v>
                </c:pt>
                <c:pt idx="2503">
                  <c:v>8.970037766294351</c:v>
                </c:pt>
                <c:pt idx="2504">
                  <c:v>8.986375100484967</c:v>
                </c:pt>
                <c:pt idx="2505">
                  <c:v>9.01909495792464</c:v>
                </c:pt>
                <c:pt idx="2506">
                  <c:v>9.05914891100259</c:v>
                </c:pt>
                <c:pt idx="2507">
                  <c:v>9.102453806073306</c:v>
                </c:pt>
                <c:pt idx="2508">
                  <c:v>9.144894287337967</c:v>
                </c:pt>
                <c:pt idx="2509">
                  <c:v>9.169980022871268</c:v>
                </c:pt>
                <c:pt idx="2510">
                  <c:v>9.141296437063589</c:v>
                </c:pt>
                <c:pt idx="2511">
                  <c:v>9.160147443700225</c:v>
                </c:pt>
                <c:pt idx="2512">
                  <c:v>9.952588887693115</c:v>
                </c:pt>
                <c:pt idx="2513">
                  <c:v>9.97415999490218</c:v>
                </c:pt>
                <c:pt idx="2514">
                  <c:v>10.00948013204714</c:v>
                </c:pt>
                <c:pt idx="2515">
                  <c:v>10.04969433089553</c:v>
                </c:pt>
                <c:pt idx="2516">
                  <c:v>10.09091044940642</c:v>
                </c:pt>
                <c:pt idx="2517">
                  <c:v>10.13177103463933</c:v>
                </c:pt>
                <c:pt idx="2518">
                  <c:v>10.15630887760697</c:v>
                </c:pt>
                <c:pt idx="2519">
                  <c:v>10.16852206243187</c:v>
                </c:pt>
                <c:pt idx="2520">
                  <c:v>10.18243963013887</c:v>
                </c:pt>
                <c:pt idx="2521">
                  <c:v>10.19835911991035</c:v>
                </c:pt>
                <c:pt idx="2522">
                  <c:v>10.21745107372502</c:v>
                </c:pt>
                <c:pt idx="2523">
                  <c:v>10.24043520699814</c:v>
                </c:pt>
                <c:pt idx="2524">
                  <c:v>10.2583128009869</c:v>
                </c:pt>
                <c:pt idx="2525">
                  <c:v>10.25188656896472</c:v>
                </c:pt>
                <c:pt idx="2526">
                  <c:v>10.20603573279296</c:v>
                </c:pt>
                <c:pt idx="2527">
                  <c:v>10.22666117527242</c:v>
                </c:pt>
                <c:pt idx="2528">
                  <c:v>7.817461352938028</c:v>
                </c:pt>
                <c:pt idx="2529">
                  <c:v>7.846277850295896</c:v>
                </c:pt>
                <c:pt idx="2530">
                  <c:v>7.900766505695873</c:v>
                </c:pt>
                <c:pt idx="2531">
                  <c:v>7.939892749459685</c:v>
                </c:pt>
                <c:pt idx="2532">
                  <c:v>7.975915617388863</c:v>
                </c:pt>
                <c:pt idx="2533">
                  <c:v>8.028699940082875</c:v>
                </c:pt>
                <c:pt idx="2534">
                  <c:v>8.0086847390278</c:v>
                </c:pt>
                <c:pt idx="2535">
                  <c:v>8.040990419321417</c:v>
                </c:pt>
                <c:pt idx="2536">
                  <c:v>8.08546504636021</c:v>
                </c:pt>
                <c:pt idx="2537">
                  <c:v>8.123524124418097</c:v>
                </c:pt>
                <c:pt idx="2538">
                  <c:v>8.173541974600434</c:v>
                </c:pt>
                <c:pt idx="2539">
                  <c:v>8.236396247616418</c:v>
                </c:pt>
                <c:pt idx="2540">
                  <c:v>8.295945741160621</c:v>
                </c:pt>
                <c:pt idx="2541">
                  <c:v>8.346463249102733</c:v>
                </c:pt>
                <c:pt idx="2542">
                  <c:v>8.373997735578816</c:v>
                </c:pt>
                <c:pt idx="2543">
                  <c:v>8.41257589062177</c:v>
                </c:pt>
                <c:pt idx="2544">
                  <c:v>7.001849771959017</c:v>
                </c:pt>
                <c:pt idx="2545">
                  <c:v>7.033489535165853</c:v>
                </c:pt>
                <c:pt idx="2546">
                  <c:v>7.108270448194818</c:v>
                </c:pt>
                <c:pt idx="2547">
                  <c:v>7.125338694687877</c:v>
                </c:pt>
                <c:pt idx="2548">
                  <c:v>7.131762875833242</c:v>
                </c:pt>
                <c:pt idx="2549">
                  <c:v>7.189274917515742</c:v>
                </c:pt>
                <c:pt idx="2550">
                  <c:v>7.227475335816887</c:v>
                </c:pt>
                <c:pt idx="2551">
                  <c:v>7.259164809520133</c:v>
                </c:pt>
                <c:pt idx="2552">
                  <c:v>7.30818060972915</c:v>
                </c:pt>
                <c:pt idx="2553">
                  <c:v>7.337860950766397</c:v>
                </c:pt>
                <c:pt idx="2554">
                  <c:v>7.378370037947445</c:v>
                </c:pt>
                <c:pt idx="2555">
                  <c:v>7.46369169882254</c:v>
                </c:pt>
                <c:pt idx="2556">
                  <c:v>7.538291023851128</c:v>
                </c:pt>
                <c:pt idx="2557">
                  <c:v>7.58207638780291</c:v>
                </c:pt>
                <c:pt idx="2558">
                  <c:v>7.604168324999383</c:v>
                </c:pt>
                <c:pt idx="2559">
                  <c:v>7.646978073885776</c:v>
                </c:pt>
                <c:pt idx="2560">
                  <c:v>8.507517945661023</c:v>
                </c:pt>
                <c:pt idx="2561">
                  <c:v>8.506386761199135</c:v>
                </c:pt>
                <c:pt idx="2562">
                  <c:v>8.5483691356315</c:v>
                </c:pt>
                <c:pt idx="2563">
                  <c:v>8.549887598782545</c:v>
                </c:pt>
                <c:pt idx="2564">
                  <c:v>8.527213109530235</c:v>
                </c:pt>
                <c:pt idx="2565">
                  <c:v>8.512560699715418</c:v>
                </c:pt>
                <c:pt idx="2566">
                  <c:v>8.542900807162423</c:v>
                </c:pt>
                <c:pt idx="2567">
                  <c:v>8.57587517620972</c:v>
                </c:pt>
                <c:pt idx="2568">
                  <c:v>8.620301032082693</c:v>
                </c:pt>
                <c:pt idx="2569">
                  <c:v>8.684307459084701</c:v>
                </c:pt>
                <c:pt idx="2570">
                  <c:v>8.710678926509242</c:v>
                </c:pt>
                <c:pt idx="2571">
                  <c:v>8.748483070913204</c:v>
                </c:pt>
                <c:pt idx="2572">
                  <c:v>8.78899404042005</c:v>
                </c:pt>
                <c:pt idx="2573">
                  <c:v>8.829850103923371</c:v>
                </c:pt>
                <c:pt idx="2574">
                  <c:v>8.859408906164915</c:v>
                </c:pt>
                <c:pt idx="2575">
                  <c:v>8.886068351602173</c:v>
                </c:pt>
                <c:pt idx="2576">
                  <c:v>8.180374442777111</c:v>
                </c:pt>
                <c:pt idx="2577">
                  <c:v>8.192325295512125</c:v>
                </c:pt>
                <c:pt idx="2578">
                  <c:v>8.20521928864759</c:v>
                </c:pt>
                <c:pt idx="2579">
                  <c:v>8.208885218733815</c:v>
                </c:pt>
                <c:pt idx="2580">
                  <c:v>8.22247011372891</c:v>
                </c:pt>
                <c:pt idx="2581">
                  <c:v>8.302120773418847</c:v>
                </c:pt>
                <c:pt idx="2582">
                  <c:v>8.300375529120364</c:v>
                </c:pt>
                <c:pt idx="2583">
                  <c:v>8.310494434825454</c:v>
                </c:pt>
                <c:pt idx="2584">
                  <c:v>8.342559780027693</c:v>
                </c:pt>
                <c:pt idx="2585">
                  <c:v>8.360956031936568</c:v>
                </c:pt>
                <c:pt idx="2586">
                  <c:v>8.37440250762699</c:v>
                </c:pt>
                <c:pt idx="2587">
                  <c:v>8.391832812827818</c:v>
                </c:pt>
                <c:pt idx="2588">
                  <c:v>8.413498933164715</c:v>
                </c:pt>
                <c:pt idx="2589">
                  <c:v>8.42304243351543</c:v>
                </c:pt>
                <c:pt idx="2590">
                  <c:v>8.420432990708828</c:v>
                </c:pt>
                <c:pt idx="2591">
                  <c:v>8.43958924547266</c:v>
                </c:pt>
                <c:pt idx="2592">
                  <c:v>10.11168838014692</c:v>
                </c:pt>
                <c:pt idx="2593">
                  <c:v>10.12632404017323</c:v>
                </c:pt>
                <c:pt idx="2594">
                  <c:v>10.15232027872124</c:v>
                </c:pt>
                <c:pt idx="2595">
                  <c:v>10.19324276458779</c:v>
                </c:pt>
                <c:pt idx="2596">
                  <c:v>10.23815559019614</c:v>
                </c:pt>
                <c:pt idx="2597">
                  <c:v>10.28040610104779</c:v>
                </c:pt>
                <c:pt idx="2598">
                  <c:v>10.2901353565567</c:v>
                </c:pt>
                <c:pt idx="2599">
                  <c:v>10.31129878704539</c:v>
                </c:pt>
                <c:pt idx="2600">
                  <c:v>10.33080778192179</c:v>
                </c:pt>
                <c:pt idx="2601">
                  <c:v>10.36827330753708</c:v>
                </c:pt>
                <c:pt idx="2602">
                  <c:v>10.39583441073082</c:v>
                </c:pt>
                <c:pt idx="2603">
                  <c:v>10.43167085867254</c:v>
                </c:pt>
                <c:pt idx="2604">
                  <c:v>10.45686041663595</c:v>
                </c:pt>
                <c:pt idx="2605">
                  <c:v>10.44497371639977</c:v>
                </c:pt>
                <c:pt idx="2606">
                  <c:v>10.38326004172512</c:v>
                </c:pt>
                <c:pt idx="2607">
                  <c:v>10.40746042754636</c:v>
                </c:pt>
                <c:pt idx="2608">
                  <c:v>10.3739442271419</c:v>
                </c:pt>
                <c:pt idx="2609">
                  <c:v>10.37553295070549</c:v>
                </c:pt>
                <c:pt idx="2610">
                  <c:v>10.39410000487537</c:v>
                </c:pt>
                <c:pt idx="2611">
                  <c:v>10.41704471821755</c:v>
                </c:pt>
                <c:pt idx="2612">
                  <c:v>10.42586032040295</c:v>
                </c:pt>
                <c:pt idx="2613">
                  <c:v>10.45488022596097</c:v>
                </c:pt>
                <c:pt idx="2614">
                  <c:v>10.46000994424197</c:v>
                </c:pt>
                <c:pt idx="2615">
                  <c:v>10.4568684845661</c:v>
                </c:pt>
                <c:pt idx="2616">
                  <c:v>10.44746734521314</c:v>
                </c:pt>
                <c:pt idx="2617">
                  <c:v>10.46560465434821</c:v>
                </c:pt>
                <c:pt idx="2618">
                  <c:v>10.48525853055083</c:v>
                </c:pt>
                <c:pt idx="2619">
                  <c:v>10.51464134802461</c:v>
                </c:pt>
                <c:pt idx="2620">
                  <c:v>10.54150130652653</c:v>
                </c:pt>
                <c:pt idx="2621">
                  <c:v>10.54758895020964</c:v>
                </c:pt>
                <c:pt idx="2622">
                  <c:v>10.51742213367219</c:v>
                </c:pt>
                <c:pt idx="2623">
                  <c:v>10.52931180661898</c:v>
                </c:pt>
                <c:pt idx="2624">
                  <c:v>8.231968234442794</c:v>
                </c:pt>
                <c:pt idx="2625">
                  <c:v>8.250486682602133</c:v>
                </c:pt>
                <c:pt idx="2626">
                  <c:v>8.244541535878776</c:v>
                </c:pt>
                <c:pt idx="2627">
                  <c:v>8.282272955806316</c:v>
                </c:pt>
                <c:pt idx="2628">
                  <c:v>8.221618949351731</c:v>
                </c:pt>
                <c:pt idx="2629">
                  <c:v>8.222900661316372</c:v>
                </c:pt>
                <c:pt idx="2630">
                  <c:v>8.24672265406704</c:v>
                </c:pt>
                <c:pt idx="2631">
                  <c:v>8.25775196288971</c:v>
                </c:pt>
                <c:pt idx="2632">
                  <c:v>8.244984734046518</c:v>
                </c:pt>
                <c:pt idx="2633">
                  <c:v>8.270894477420114</c:v>
                </c:pt>
                <c:pt idx="2634">
                  <c:v>8.282530724590198</c:v>
                </c:pt>
                <c:pt idx="2635">
                  <c:v>8.307748192080854</c:v>
                </c:pt>
                <c:pt idx="2636">
                  <c:v>8.324366273179316</c:v>
                </c:pt>
                <c:pt idx="2637">
                  <c:v>8.3505355696373</c:v>
                </c:pt>
                <c:pt idx="2638">
                  <c:v>8.36523260910889</c:v>
                </c:pt>
                <c:pt idx="2639">
                  <c:v>8.37359081332036</c:v>
                </c:pt>
                <c:pt idx="2640">
                  <c:v>6.9748165842645</c:v>
                </c:pt>
                <c:pt idx="2641">
                  <c:v>6.777841292922341</c:v>
                </c:pt>
                <c:pt idx="2642">
                  <c:v>6.780756668427786</c:v>
                </c:pt>
                <c:pt idx="2643">
                  <c:v>6.818895954779476</c:v>
                </c:pt>
                <c:pt idx="2644">
                  <c:v>6.84240922551752</c:v>
                </c:pt>
                <c:pt idx="2645">
                  <c:v>6.91011401472588</c:v>
                </c:pt>
                <c:pt idx="2646">
                  <c:v>6.995980826764039</c:v>
                </c:pt>
                <c:pt idx="2647">
                  <c:v>7.072282589372144</c:v>
                </c:pt>
                <c:pt idx="2648">
                  <c:v>7.1585693443908</c:v>
                </c:pt>
                <c:pt idx="2649">
                  <c:v>7.247789886842813</c:v>
                </c:pt>
                <c:pt idx="2650">
                  <c:v>7.299975647980254</c:v>
                </c:pt>
                <c:pt idx="2651">
                  <c:v>7.35372619017967</c:v>
                </c:pt>
                <c:pt idx="2652">
                  <c:v>7.413811118280051</c:v>
                </c:pt>
                <c:pt idx="2653">
                  <c:v>7.473816218058813</c:v>
                </c:pt>
                <c:pt idx="2654">
                  <c:v>7.490404436379214</c:v>
                </c:pt>
                <c:pt idx="2655">
                  <c:v>7.544093211858256</c:v>
                </c:pt>
                <c:pt idx="2656">
                  <c:v>6.682673929980813</c:v>
                </c:pt>
                <c:pt idx="2657">
                  <c:v>6.69910447798968</c:v>
                </c:pt>
                <c:pt idx="2658">
                  <c:v>6.707455556222132</c:v>
                </c:pt>
                <c:pt idx="2659">
                  <c:v>6.71863765188553</c:v>
                </c:pt>
                <c:pt idx="2660">
                  <c:v>6.740886497673372</c:v>
                </c:pt>
                <c:pt idx="2661">
                  <c:v>6.76364546576215</c:v>
                </c:pt>
                <c:pt idx="2662">
                  <c:v>6.796016125455753</c:v>
                </c:pt>
                <c:pt idx="2663">
                  <c:v>6.838958669122004</c:v>
                </c:pt>
                <c:pt idx="2664">
                  <c:v>6.878396456571021</c:v>
                </c:pt>
                <c:pt idx="2665">
                  <c:v>6.926731493919358</c:v>
                </c:pt>
                <c:pt idx="2666">
                  <c:v>6.9703310900844</c:v>
                </c:pt>
                <c:pt idx="2667">
                  <c:v>7.007553835237494</c:v>
                </c:pt>
                <c:pt idx="2668">
                  <c:v>7.048184035318497</c:v>
                </c:pt>
                <c:pt idx="2669">
                  <c:v>7.091135834179538</c:v>
                </c:pt>
                <c:pt idx="2670">
                  <c:v>7.120543585529187</c:v>
                </c:pt>
                <c:pt idx="2671">
                  <c:v>7.153927488674642</c:v>
                </c:pt>
                <c:pt idx="2672">
                  <c:v>8.638437683779863</c:v>
                </c:pt>
                <c:pt idx="2673">
                  <c:v>8.687815386412259</c:v>
                </c:pt>
                <c:pt idx="2674">
                  <c:v>8.6673986828128</c:v>
                </c:pt>
                <c:pt idx="2675">
                  <c:v>8.55020271337911</c:v>
                </c:pt>
                <c:pt idx="2676">
                  <c:v>8.586824040334061</c:v>
                </c:pt>
                <c:pt idx="2677">
                  <c:v>8.624809941636888</c:v>
                </c:pt>
                <c:pt idx="2678">
                  <c:v>8.635967737911397</c:v>
                </c:pt>
                <c:pt idx="2679">
                  <c:v>8.676048854854354</c:v>
                </c:pt>
                <c:pt idx="2680">
                  <c:v>8.732719999154707</c:v>
                </c:pt>
                <c:pt idx="2681">
                  <c:v>8.78258437854253</c:v>
                </c:pt>
                <c:pt idx="2682">
                  <c:v>8.817436476037355</c:v>
                </c:pt>
                <c:pt idx="2683">
                  <c:v>8.859146293239756</c:v>
                </c:pt>
                <c:pt idx="2684">
                  <c:v>8.900191698519585</c:v>
                </c:pt>
                <c:pt idx="2685">
                  <c:v>8.918463158495872</c:v>
                </c:pt>
                <c:pt idx="2686">
                  <c:v>8.890140651759438</c:v>
                </c:pt>
                <c:pt idx="2687">
                  <c:v>8.91406645098581</c:v>
                </c:pt>
                <c:pt idx="2688">
                  <c:v>5.868837096653726</c:v>
                </c:pt>
                <c:pt idx="2689">
                  <c:v>5.899296304138434</c:v>
                </c:pt>
                <c:pt idx="2690">
                  <c:v>5.929755511623143</c:v>
                </c:pt>
                <c:pt idx="2691">
                  <c:v>5.960214719107852</c:v>
                </c:pt>
                <c:pt idx="2692">
                  <c:v>5.99067392659256</c:v>
                </c:pt>
                <c:pt idx="2693">
                  <c:v>6.02113313407727</c:v>
                </c:pt>
                <c:pt idx="2694">
                  <c:v>6.051592341561978</c:v>
                </c:pt>
                <c:pt idx="2695">
                  <c:v>6.082051549046686</c:v>
                </c:pt>
                <c:pt idx="2696">
                  <c:v>6.112510756531395</c:v>
                </c:pt>
                <c:pt idx="2697">
                  <c:v>6.142969964016103</c:v>
                </c:pt>
                <c:pt idx="2698">
                  <c:v>6.173429171500812</c:v>
                </c:pt>
                <c:pt idx="2699">
                  <c:v>6.20388837898552</c:v>
                </c:pt>
                <c:pt idx="2700">
                  <c:v>6.23434758647023</c:v>
                </c:pt>
                <c:pt idx="2701">
                  <c:v>6.264806793954937</c:v>
                </c:pt>
                <c:pt idx="2702">
                  <c:v>6.295266001439646</c:v>
                </c:pt>
                <c:pt idx="2703">
                  <c:v>6.325167746609514</c:v>
                </c:pt>
                <c:pt idx="2704">
                  <c:v>6.63136291377007</c:v>
                </c:pt>
                <c:pt idx="2705">
                  <c:v>6.68430312643008</c:v>
                </c:pt>
                <c:pt idx="2706">
                  <c:v>6.783990381801318</c:v>
                </c:pt>
                <c:pt idx="2707">
                  <c:v>6.72496351251877</c:v>
                </c:pt>
                <c:pt idx="2708">
                  <c:v>6.714844455418887</c:v>
                </c:pt>
                <c:pt idx="2709">
                  <c:v>6.674859219333637</c:v>
                </c:pt>
                <c:pt idx="2710">
                  <c:v>6.64369422985488</c:v>
                </c:pt>
                <c:pt idx="2711">
                  <c:v>6.656962880993678</c:v>
                </c:pt>
                <c:pt idx="2712">
                  <c:v>6.657839556198932</c:v>
                </c:pt>
                <c:pt idx="2713">
                  <c:v>6.662238342274968</c:v>
                </c:pt>
                <c:pt idx="2714">
                  <c:v>6.649022652531483</c:v>
                </c:pt>
                <c:pt idx="2715">
                  <c:v>6.662097655153222</c:v>
                </c:pt>
                <c:pt idx="2716">
                  <c:v>6.655913514410315</c:v>
                </c:pt>
                <c:pt idx="2717">
                  <c:v>6.648968284075388</c:v>
                </c:pt>
                <c:pt idx="2718">
                  <c:v>6.649188415487573</c:v>
                </c:pt>
                <c:pt idx="2719">
                  <c:v>6.644794953136824</c:v>
                </c:pt>
                <c:pt idx="2720">
                  <c:v>8.173001894772147</c:v>
                </c:pt>
                <c:pt idx="2721">
                  <c:v>8.168826911159978</c:v>
                </c:pt>
                <c:pt idx="2722">
                  <c:v>8.159613024973118</c:v>
                </c:pt>
                <c:pt idx="2723">
                  <c:v>8.188524603421326</c:v>
                </c:pt>
                <c:pt idx="2724">
                  <c:v>8.227234451280815</c:v>
                </c:pt>
                <c:pt idx="2725">
                  <c:v>8.254704411178932</c:v>
                </c:pt>
                <c:pt idx="2726">
                  <c:v>8.284357119775777</c:v>
                </c:pt>
                <c:pt idx="2727">
                  <c:v>8.313591142421344</c:v>
                </c:pt>
                <c:pt idx="2728">
                  <c:v>8.331561745905347</c:v>
                </c:pt>
                <c:pt idx="2729">
                  <c:v>8.334474764074171</c:v>
                </c:pt>
                <c:pt idx="2730">
                  <c:v>8.318225794916442</c:v>
                </c:pt>
                <c:pt idx="2731">
                  <c:v>8.317662598831645</c:v>
                </c:pt>
                <c:pt idx="2732">
                  <c:v>8.30039509266988</c:v>
                </c:pt>
                <c:pt idx="2733">
                  <c:v>8.31563829198923</c:v>
                </c:pt>
                <c:pt idx="2734">
                  <c:v>8.307712507098047</c:v>
                </c:pt>
                <c:pt idx="2735">
                  <c:v>8.319961981067623</c:v>
                </c:pt>
                <c:pt idx="2736">
                  <c:v>9.31859807984438</c:v>
                </c:pt>
                <c:pt idx="2737">
                  <c:v>9.35148629377017</c:v>
                </c:pt>
                <c:pt idx="2738">
                  <c:v>9.373013651071401</c:v>
                </c:pt>
                <c:pt idx="2739">
                  <c:v>9.443228079599601</c:v>
                </c:pt>
                <c:pt idx="2740">
                  <c:v>9.481945859461948</c:v>
                </c:pt>
                <c:pt idx="2741">
                  <c:v>9.53748089264659</c:v>
                </c:pt>
                <c:pt idx="2742">
                  <c:v>9.573835684989708</c:v>
                </c:pt>
                <c:pt idx="2743">
                  <c:v>9.64737137420701</c:v>
                </c:pt>
                <c:pt idx="2744">
                  <c:v>9.778759733371226</c:v>
                </c:pt>
                <c:pt idx="2745">
                  <c:v>9.85134764971364</c:v>
                </c:pt>
                <c:pt idx="2746">
                  <c:v>9.904182297818454</c:v>
                </c:pt>
                <c:pt idx="2747">
                  <c:v>10.02712911533561</c:v>
                </c:pt>
                <c:pt idx="2748">
                  <c:v>10.06829465374586</c:v>
                </c:pt>
                <c:pt idx="2749">
                  <c:v>10.08714775753452</c:v>
                </c:pt>
                <c:pt idx="2750">
                  <c:v>10.05279853577684</c:v>
                </c:pt>
                <c:pt idx="2751">
                  <c:v>10.11274390099258</c:v>
                </c:pt>
                <c:pt idx="2752">
                  <c:v>8.39440473232643</c:v>
                </c:pt>
                <c:pt idx="2753">
                  <c:v>8.448820960500417</c:v>
                </c:pt>
                <c:pt idx="2754">
                  <c:v>8.488067099090809</c:v>
                </c:pt>
                <c:pt idx="2755">
                  <c:v>8.52203967661695</c:v>
                </c:pt>
                <c:pt idx="2756">
                  <c:v>8.567767544330078</c:v>
                </c:pt>
                <c:pt idx="2757">
                  <c:v>8.60233639175512</c:v>
                </c:pt>
                <c:pt idx="2758">
                  <c:v>8.638961588252066</c:v>
                </c:pt>
                <c:pt idx="2759">
                  <c:v>8.644230931547907</c:v>
                </c:pt>
                <c:pt idx="2760">
                  <c:v>8.692442447685005</c:v>
                </c:pt>
                <c:pt idx="2761">
                  <c:v>8.741708849343668</c:v>
                </c:pt>
                <c:pt idx="2762">
                  <c:v>8.771031079856442</c:v>
                </c:pt>
                <c:pt idx="2763">
                  <c:v>8.816260692759353</c:v>
                </c:pt>
                <c:pt idx="2764">
                  <c:v>8.868100562081648</c:v>
                </c:pt>
                <c:pt idx="2765">
                  <c:v>8.903478858531825</c:v>
                </c:pt>
                <c:pt idx="2766">
                  <c:v>8.924250862799963</c:v>
                </c:pt>
                <c:pt idx="2767">
                  <c:v>8.960765966633787</c:v>
                </c:pt>
                <c:pt idx="2768">
                  <c:v>9.033378200096267</c:v>
                </c:pt>
                <c:pt idx="2769">
                  <c:v>9.08742771537569</c:v>
                </c:pt>
                <c:pt idx="2770">
                  <c:v>9.143480435404722</c:v>
                </c:pt>
                <c:pt idx="2771">
                  <c:v>9.149642461234412</c:v>
                </c:pt>
                <c:pt idx="2772">
                  <c:v>9.099296402378653</c:v>
                </c:pt>
                <c:pt idx="2773">
                  <c:v>9.149410167665743</c:v>
                </c:pt>
                <c:pt idx="2774">
                  <c:v>9.076042468232187</c:v>
                </c:pt>
                <c:pt idx="2775">
                  <c:v>9.121809656530713</c:v>
                </c:pt>
                <c:pt idx="2776">
                  <c:v>9.159598656336305</c:v>
                </c:pt>
                <c:pt idx="2777">
                  <c:v>9.2359064424609</c:v>
                </c:pt>
                <c:pt idx="2778">
                  <c:v>9.303584187301595</c:v>
                </c:pt>
                <c:pt idx="2779">
                  <c:v>9.357418164168343</c:v>
                </c:pt>
                <c:pt idx="2780">
                  <c:v>9.39042292524801</c:v>
                </c:pt>
                <c:pt idx="2781">
                  <c:v>9.384594552187186</c:v>
                </c:pt>
                <c:pt idx="2782">
                  <c:v>9.324457762195479</c:v>
                </c:pt>
                <c:pt idx="2783">
                  <c:v>9.348688831897151</c:v>
                </c:pt>
                <c:pt idx="2784">
                  <c:v>7.624186970151315</c:v>
                </c:pt>
                <c:pt idx="2785">
                  <c:v>7.536573277309779</c:v>
                </c:pt>
                <c:pt idx="2786">
                  <c:v>7.40155398219885</c:v>
                </c:pt>
                <c:pt idx="2787">
                  <c:v>7.453308333169763</c:v>
                </c:pt>
                <c:pt idx="2788">
                  <c:v>7.593010262519622</c:v>
                </c:pt>
                <c:pt idx="2789">
                  <c:v>7.750269350940741</c:v>
                </c:pt>
                <c:pt idx="2790">
                  <c:v>7.921971013719073</c:v>
                </c:pt>
                <c:pt idx="2791">
                  <c:v>8.053931164392811</c:v>
                </c:pt>
                <c:pt idx="2792">
                  <c:v>8.196769042335593</c:v>
                </c:pt>
                <c:pt idx="2793">
                  <c:v>8.34063923045686</c:v>
                </c:pt>
                <c:pt idx="2794">
                  <c:v>8.448509051948708</c:v>
                </c:pt>
                <c:pt idx="2795">
                  <c:v>8.5426269471087</c:v>
                </c:pt>
                <c:pt idx="2796">
                  <c:v>8.640675689662522</c:v>
                </c:pt>
                <c:pt idx="2797">
                  <c:v>8.727302196572449</c:v>
                </c:pt>
                <c:pt idx="2798">
                  <c:v>8.791210803125297</c:v>
                </c:pt>
                <c:pt idx="2799">
                  <c:v>8.890096734753525</c:v>
                </c:pt>
                <c:pt idx="2800">
                  <c:v>7.164544455834912</c:v>
                </c:pt>
                <c:pt idx="2801">
                  <c:v>7.195003663319621</c:v>
                </c:pt>
                <c:pt idx="2802">
                  <c:v>7.22546287080433</c:v>
                </c:pt>
                <c:pt idx="2803">
                  <c:v>7.255922078289038</c:v>
                </c:pt>
                <c:pt idx="2804">
                  <c:v>7.286381285773747</c:v>
                </c:pt>
                <c:pt idx="2805">
                  <c:v>7.316840493258455</c:v>
                </c:pt>
                <c:pt idx="2806">
                  <c:v>7.347299700743164</c:v>
                </c:pt>
                <c:pt idx="2807">
                  <c:v>7.377758908227872</c:v>
                </c:pt>
                <c:pt idx="2808">
                  <c:v>7.407317710469417</c:v>
                </c:pt>
                <c:pt idx="2809">
                  <c:v>7.436876512710961</c:v>
                </c:pt>
                <c:pt idx="2810">
                  <c:v>7.466435314952505</c:v>
                </c:pt>
                <c:pt idx="2811">
                  <c:v>7.49599411719405</c:v>
                </c:pt>
                <c:pt idx="2812">
                  <c:v>7.525552919435595</c:v>
                </c:pt>
                <c:pt idx="2813">
                  <c:v>7.555111721677139</c:v>
                </c:pt>
                <c:pt idx="2814">
                  <c:v>7.584670523918684</c:v>
                </c:pt>
                <c:pt idx="2815">
                  <c:v>7.614115474889681</c:v>
                </c:pt>
                <c:pt idx="2816">
                  <c:v>6.442749840045774</c:v>
                </c:pt>
                <c:pt idx="2817">
                  <c:v>6.498410032022882</c:v>
                </c:pt>
                <c:pt idx="2818">
                  <c:v>6.517581563728772</c:v>
                </c:pt>
                <c:pt idx="2819">
                  <c:v>6.535138803462521</c:v>
                </c:pt>
                <c:pt idx="2820">
                  <c:v>6.640489270629885</c:v>
                </c:pt>
                <c:pt idx="2821">
                  <c:v>6.640415262644423</c:v>
                </c:pt>
                <c:pt idx="2822">
                  <c:v>6.659406476975535</c:v>
                </c:pt>
                <c:pt idx="2823">
                  <c:v>6.711149217613464</c:v>
                </c:pt>
                <c:pt idx="2824">
                  <c:v>6.741557745168532</c:v>
                </c:pt>
                <c:pt idx="2825">
                  <c:v>6.774905641998607</c:v>
                </c:pt>
                <c:pt idx="2826">
                  <c:v>6.803712944948782</c:v>
                </c:pt>
                <c:pt idx="2827">
                  <c:v>6.873482395960411</c:v>
                </c:pt>
                <c:pt idx="2828">
                  <c:v>6.921549344113312</c:v>
                </c:pt>
                <c:pt idx="2829">
                  <c:v>6.972323583653682</c:v>
                </c:pt>
                <c:pt idx="2830">
                  <c:v>7.007846735497457</c:v>
                </c:pt>
                <c:pt idx="2831">
                  <c:v>7.046498859077714</c:v>
                </c:pt>
                <c:pt idx="2832">
                  <c:v>8.268386498758902</c:v>
                </c:pt>
                <c:pt idx="2833">
                  <c:v>8.171900213091371</c:v>
                </c:pt>
                <c:pt idx="2834">
                  <c:v>8.150552294738286</c:v>
                </c:pt>
                <c:pt idx="2835">
                  <c:v>8.140306890966085</c:v>
                </c:pt>
                <c:pt idx="2836">
                  <c:v>8.147733968753569</c:v>
                </c:pt>
                <c:pt idx="2837">
                  <c:v>8.215125005793192</c:v>
                </c:pt>
                <c:pt idx="2838">
                  <c:v>8.31319083215425</c:v>
                </c:pt>
                <c:pt idx="2839">
                  <c:v>8.373820711891778</c:v>
                </c:pt>
                <c:pt idx="2840">
                  <c:v>8.471775779515813</c:v>
                </c:pt>
                <c:pt idx="2841">
                  <c:v>8.59358320272061</c:v>
                </c:pt>
                <c:pt idx="2842">
                  <c:v>8.627553040988534</c:v>
                </c:pt>
                <c:pt idx="2843">
                  <c:v>8.70477242498421</c:v>
                </c:pt>
                <c:pt idx="2844">
                  <c:v>8.786775167250838</c:v>
                </c:pt>
                <c:pt idx="2845">
                  <c:v>8.812972328542148</c:v>
                </c:pt>
                <c:pt idx="2846">
                  <c:v>8.654690862487013</c:v>
                </c:pt>
                <c:pt idx="2847">
                  <c:v>8.705122668357363</c:v>
                </c:pt>
                <c:pt idx="2848">
                  <c:v>10.74004038664076</c:v>
                </c:pt>
                <c:pt idx="2849">
                  <c:v>10.74229683761915</c:v>
                </c:pt>
                <c:pt idx="2850">
                  <c:v>10.7482300721432</c:v>
                </c:pt>
                <c:pt idx="2851">
                  <c:v>10.73166196497627</c:v>
                </c:pt>
                <c:pt idx="2852">
                  <c:v>10.71268058489182</c:v>
                </c:pt>
                <c:pt idx="2853">
                  <c:v>10.70640629818504</c:v>
                </c:pt>
                <c:pt idx="2854">
                  <c:v>10.67045355430984</c:v>
                </c:pt>
                <c:pt idx="2855">
                  <c:v>10.64552115598961</c:v>
                </c:pt>
                <c:pt idx="2856">
                  <c:v>10.71045156407835</c:v>
                </c:pt>
                <c:pt idx="2857">
                  <c:v>10.75956971557666</c:v>
                </c:pt>
                <c:pt idx="2858">
                  <c:v>10.79942121789851</c:v>
                </c:pt>
                <c:pt idx="2859">
                  <c:v>10.84834951639849</c:v>
                </c:pt>
                <c:pt idx="2860">
                  <c:v>10.87699382096218</c:v>
                </c:pt>
                <c:pt idx="2861">
                  <c:v>10.8993810421383</c:v>
                </c:pt>
                <c:pt idx="2862">
                  <c:v>10.8673285205077</c:v>
                </c:pt>
                <c:pt idx="2863">
                  <c:v>10.87964867264762</c:v>
                </c:pt>
                <c:pt idx="2864">
                  <c:v>10.14110538834312</c:v>
                </c:pt>
                <c:pt idx="2865">
                  <c:v>10.16700435712042</c:v>
                </c:pt>
                <c:pt idx="2866">
                  <c:v>10.1969670894223</c:v>
                </c:pt>
                <c:pt idx="2867">
                  <c:v>10.22948540030517</c:v>
                </c:pt>
                <c:pt idx="2868">
                  <c:v>10.26028766135263</c:v>
                </c:pt>
                <c:pt idx="2869">
                  <c:v>10.29512316591412</c:v>
                </c:pt>
                <c:pt idx="2870">
                  <c:v>10.31577471826814</c:v>
                </c:pt>
                <c:pt idx="2871">
                  <c:v>10.33282999061124</c:v>
                </c:pt>
                <c:pt idx="2872">
                  <c:v>10.35646894972013</c:v>
                </c:pt>
                <c:pt idx="2873">
                  <c:v>10.38034233563436</c:v>
                </c:pt>
                <c:pt idx="2874">
                  <c:v>10.3960673603074</c:v>
                </c:pt>
                <c:pt idx="2875">
                  <c:v>10.41793210976868</c:v>
                </c:pt>
                <c:pt idx="2876">
                  <c:v>10.43702664763181</c:v>
                </c:pt>
                <c:pt idx="2877">
                  <c:v>10.43551906822148</c:v>
                </c:pt>
                <c:pt idx="2878">
                  <c:v>10.37806681034768</c:v>
                </c:pt>
                <c:pt idx="2879">
                  <c:v>10.39833160218549</c:v>
                </c:pt>
                <c:pt idx="2880">
                  <c:v>10.43126731077804</c:v>
                </c:pt>
                <c:pt idx="2881">
                  <c:v>10.45678462620661</c:v>
                </c:pt>
                <c:pt idx="2882">
                  <c:v>10.48882083846587</c:v>
                </c:pt>
                <c:pt idx="2883">
                  <c:v>10.52022999112144</c:v>
                </c:pt>
                <c:pt idx="2884">
                  <c:v>10.55629455778761</c:v>
                </c:pt>
                <c:pt idx="2885">
                  <c:v>10.58601942725536</c:v>
                </c:pt>
                <c:pt idx="2886">
                  <c:v>10.58663336272052</c:v>
                </c:pt>
                <c:pt idx="2887">
                  <c:v>10.59523871270255</c:v>
                </c:pt>
                <c:pt idx="2888">
                  <c:v>10.61123183567323</c:v>
                </c:pt>
                <c:pt idx="2889">
                  <c:v>10.63712498431891</c:v>
                </c:pt>
                <c:pt idx="2890">
                  <c:v>10.65807031506593</c:v>
                </c:pt>
                <c:pt idx="2891">
                  <c:v>10.67490371098158</c:v>
                </c:pt>
                <c:pt idx="2892">
                  <c:v>10.68423675211825</c:v>
                </c:pt>
                <c:pt idx="2893">
                  <c:v>10.67500401998297</c:v>
                </c:pt>
                <c:pt idx="2894">
                  <c:v>10.63971999756654</c:v>
                </c:pt>
                <c:pt idx="2895">
                  <c:v>10.65638458347316</c:v>
                </c:pt>
                <c:pt idx="2896">
                  <c:v>9.054387252748053</c:v>
                </c:pt>
                <c:pt idx="2897">
                  <c:v>9.10328808440765</c:v>
                </c:pt>
                <c:pt idx="2898">
                  <c:v>9.178950803880403</c:v>
                </c:pt>
                <c:pt idx="2899">
                  <c:v>9.217759374293541</c:v>
                </c:pt>
                <c:pt idx="2900">
                  <c:v>9.19359254002243</c:v>
                </c:pt>
                <c:pt idx="2901">
                  <c:v>9.170453896436255</c:v>
                </c:pt>
                <c:pt idx="2902">
                  <c:v>9.128981939619724</c:v>
                </c:pt>
                <c:pt idx="2903">
                  <c:v>9.048457601663076</c:v>
                </c:pt>
                <c:pt idx="2904">
                  <c:v>9.057986676887338</c:v>
                </c:pt>
                <c:pt idx="2905">
                  <c:v>9.107363773565291</c:v>
                </c:pt>
                <c:pt idx="2906">
                  <c:v>9.17810547228312</c:v>
                </c:pt>
                <c:pt idx="2907">
                  <c:v>9.217808126383066</c:v>
                </c:pt>
                <c:pt idx="2908">
                  <c:v>9.286932740186526</c:v>
                </c:pt>
                <c:pt idx="2909">
                  <c:v>9.365789832356407</c:v>
                </c:pt>
                <c:pt idx="2910">
                  <c:v>9.390706690800895</c:v>
                </c:pt>
                <c:pt idx="2911">
                  <c:v>9.406471969821735</c:v>
                </c:pt>
                <c:pt idx="2912">
                  <c:v>7.287390731268037</c:v>
                </c:pt>
                <c:pt idx="2913">
                  <c:v>7.285120988350404</c:v>
                </c:pt>
                <c:pt idx="2914">
                  <c:v>7.316961714584762</c:v>
                </c:pt>
                <c:pt idx="2915">
                  <c:v>7.342967987655536</c:v>
                </c:pt>
                <c:pt idx="2916">
                  <c:v>7.370662607103938</c:v>
                </c:pt>
                <c:pt idx="2917">
                  <c:v>7.397764623658093</c:v>
                </c:pt>
                <c:pt idx="2918">
                  <c:v>7.426128514577184</c:v>
                </c:pt>
                <c:pt idx="2919">
                  <c:v>7.453215031059583</c:v>
                </c:pt>
                <c:pt idx="2920">
                  <c:v>7.48271628786417</c:v>
                </c:pt>
                <c:pt idx="2921">
                  <c:v>7.545358557605915</c:v>
                </c:pt>
                <c:pt idx="2922">
                  <c:v>7.601370994086113</c:v>
                </c:pt>
                <c:pt idx="2923">
                  <c:v>7.65973389394189</c:v>
                </c:pt>
                <c:pt idx="2924">
                  <c:v>7.736168453949917</c:v>
                </c:pt>
                <c:pt idx="2925">
                  <c:v>7.80588628595114</c:v>
                </c:pt>
                <c:pt idx="2926">
                  <c:v>7.867309365800231</c:v>
                </c:pt>
                <c:pt idx="2927">
                  <c:v>7.909095806273345</c:v>
                </c:pt>
                <c:pt idx="2928">
                  <c:v>8.171035301561284</c:v>
                </c:pt>
                <c:pt idx="2929">
                  <c:v>8.17282471056242</c:v>
                </c:pt>
                <c:pt idx="2930">
                  <c:v>8.202264346586932</c:v>
                </c:pt>
                <c:pt idx="2931">
                  <c:v>8.22693261314839</c:v>
                </c:pt>
                <c:pt idx="2932">
                  <c:v>8.21269210680458</c:v>
                </c:pt>
                <c:pt idx="2933">
                  <c:v>8.248123808407978</c:v>
                </c:pt>
                <c:pt idx="2934">
                  <c:v>8.190427610764864</c:v>
                </c:pt>
                <c:pt idx="2935">
                  <c:v>8.121396853916453</c:v>
                </c:pt>
                <c:pt idx="2936">
                  <c:v>8.130144398722725</c:v>
                </c:pt>
                <c:pt idx="2937">
                  <c:v>8.14564667340498</c:v>
                </c:pt>
                <c:pt idx="2938">
                  <c:v>8.168743997075188</c:v>
                </c:pt>
                <c:pt idx="2939">
                  <c:v>8.21188060994211</c:v>
                </c:pt>
                <c:pt idx="2940">
                  <c:v>8.251304412919721</c:v>
                </c:pt>
                <c:pt idx="2941">
                  <c:v>8.287388396251229</c:v>
                </c:pt>
                <c:pt idx="2942">
                  <c:v>8.301602211523304</c:v>
                </c:pt>
                <c:pt idx="2943">
                  <c:v>8.306762654253375</c:v>
                </c:pt>
                <c:pt idx="2944">
                  <c:v>9.226381567024415</c:v>
                </c:pt>
                <c:pt idx="2945">
                  <c:v>9.203792130703115</c:v>
                </c:pt>
                <c:pt idx="2946">
                  <c:v>9.245448461947158</c:v>
                </c:pt>
                <c:pt idx="2947">
                  <c:v>9.228803291427868</c:v>
                </c:pt>
                <c:pt idx="2948">
                  <c:v>9.148036785347866</c:v>
                </c:pt>
                <c:pt idx="2949">
                  <c:v>9.16581063550322</c:v>
                </c:pt>
                <c:pt idx="2950">
                  <c:v>9.180687223174386</c:v>
                </c:pt>
                <c:pt idx="2951">
                  <c:v>9.069755615198697</c:v>
                </c:pt>
                <c:pt idx="2952">
                  <c:v>8.971188781242606</c:v>
                </c:pt>
                <c:pt idx="2953">
                  <c:v>9.121638689313298</c:v>
                </c:pt>
                <c:pt idx="2954">
                  <c:v>9.20275790850892</c:v>
                </c:pt>
                <c:pt idx="2955">
                  <c:v>9.279966956072858</c:v>
                </c:pt>
                <c:pt idx="2956">
                  <c:v>9.341750256797684</c:v>
                </c:pt>
                <c:pt idx="2957">
                  <c:v>9.372146538869156</c:v>
                </c:pt>
                <c:pt idx="2958">
                  <c:v>9.32277520191476</c:v>
                </c:pt>
                <c:pt idx="2959">
                  <c:v>9.33145984189927</c:v>
                </c:pt>
                <c:pt idx="2960">
                  <c:v>7.101788102459463</c:v>
                </c:pt>
                <c:pt idx="2961">
                  <c:v>7.173154849237395</c:v>
                </c:pt>
                <c:pt idx="2962">
                  <c:v>7.236031323508314</c:v>
                </c:pt>
                <c:pt idx="2963">
                  <c:v>7.278126210763317</c:v>
                </c:pt>
                <c:pt idx="2964">
                  <c:v>7.311838409867831</c:v>
                </c:pt>
                <c:pt idx="2965">
                  <c:v>7.375955340413773</c:v>
                </c:pt>
                <c:pt idx="2966">
                  <c:v>7.429192031380419</c:v>
                </c:pt>
                <c:pt idx="2967">
                  <c:v>7.484449165212614</c:v>
                </c:pt>
                <c:pt idx="2968">
                  <c:v>7.540661087397637</c:v>
                </c:pt>
                <c:pt idx="2969">
                  <c:v>7.60180985436784</c:v>
                </c:pt>
                <c:pt idx="2970">
                  <c:v>7.669838442324521</c:v>
                </c:pt>
                <c:pt idx="2971">
                  <c:v>7.736592849909979</c:v>
                </c:pt>
                <c:pt idx="2972">
                  <c:v>7.805742482089744</c:v>
                </c:pt>
                <c:pt idx="2973">
                  <c:v>7.854614873394441</c:v>
                </c:pt>
                <c:pt idx="2974">
                  <c:v>7.894158871739397</c:v>
                </c:pt>
                <c:pt idx="2975">
                  <c:v>7.949269077527051</c:v>
                </c:pt>
                <c:pt idx="2976">
                  <c:v>7.521687238885501</c:v>
                </c:pt>
                <c:pt idx="2977">
                  <c:v>7.543792261763392</c:v>
                </c:pt>
                <c:pt idx="2978">
                  <c:v>7.587469846908073</c:v>
                </c:pt>
                <c:pt idx="2979">
                  <c:v>7.619883629739376</c:v>
                </c:pt>
                <c:pt idx="2980">
                  <c:v>7.617692022281677</c:v>
                </c:pt>
                <c:pt idx="2981">
                  <c:v>7.631573895326227</c:v>
                </c:pt>
                <c:pt idx="2982">
                  <c:v>7.647267503284255</c:v>
                </c:pt>
                <c:pt idx="2983">
                  <c:v>7.656393814080094</c:v>
                </c:pt>
                <c:pt idx="2984">
                  <c:v>7.657879516091855</c:v>
                </c:pt>
                <c:pt idx="2985">
                  <c:v>7.667896354768311</c:v>
                </c:pt>
                <c:pt idx="2986">
                  <c:v>7.693465651242002</c:v>
                </c:pt>
                <c:pt idx="2987">
                  <c:v>7.696178687543488</c:v>
                </c:pt>
                <c:pt idx="2988">
                  <c:v>7.69987215223653</c:v>
                </c:pt>
                <c:pt idx="2989">
                  <c:v>7.70700202260352</c:v>
                </c:pt>
                <c:pt idx="2990">
                  <c:v>7.715365756704967</c:v>
                </c:pt>
                <c:pt idx="2991">
                  <c:v>7.727665609959887</c:v>
                </c:pt>
                <c:pt idx="2992">
                  <c:v>6.909662070131974</c:v>
                </c:pt>
                <c:pt idx="2993">
                  <c:v>6.94818056554298</c:v>
                </c:pt>
                <c:pt idx="2994">
                  <c:v>6.951794834542322</c:v>
                </c:pt>
                <c:pt idx="2995">
                  <c:v>6.904570240491913</c:v>
                </c:pt>
                <c:pt idx="2996">
                  <c:v>6.899218179533167</c:v>
                </c:pt>
                <c:pt idx="2997">
                  <c:v>6.90855231365752</c:v>
                </c:pt>
                <c:pt idx="2998">
                  <c:v>6.93219197723821</c:v>
                </c:pt>
                <c:pt idx="2999">
                  <c:v>6.941741941000707</c:v>
                </c:pt>
                <c:pt idx="3000">
                  <c:v>6.969247731111432</c:v>
                </c:pt>
                <c:pt idx="3001">
                  <c:v>6.999511868928341</c:v>
                </c:pt>
                <c:pt idx="3002">
                  <c:v>7.027270254719481</c:v>
                </c:pt>
                <c:pt idx="3003">
                  <c:v>7.063763672403924</c:v>
                </c:pt>
                <c:pt idx="3004">
                  <c:v>7.099714228970084</c:v>
                </c:pt>
                <c:pt idx="3005">
                  <c:v>7.131741266081978</c:v>
                </c:pt>
                <c:pt idx="3006">
                  <c:v>7.169140051526527</c:v>
                </c:pt>
                <c:pt idx="3007">
                  <c:v>7.186975153693935</c:v>
                </c:pt>
                <c:pt idx="3008">
                  <c:v>5.736885899248721</c:v>
                </c:pt>
                <c:pt idx="3009">
                  <c:v>5.76734510673343</c:v>
                </c:pt>
                <c:pt idx="3010">
                  <c:v>5.797804314218138</c:v>
                </c:pt>
                <c:pt idx="3011">
                  <c:v>5.828263521702846</c:v>
                </c:pt>
                <c:pt idx="3012">
                  <c:v>5.858722729187555</c:v>
                </c:pt>
                <c:pt idx="3013">
                  <c:v>5.889181936672264</c:v>
                </c:pt>
                <c:pt idx="3014">
                  <c:v>5.919641144156972</c:v>
                </c:pt>
                <c:pt idx="3015">
                  <c:v>5.950100351641681</c:v>
                </c:pt>
                <c:pt idx="3016">
                  <c:v>5.98055955912639</c:v>
                </c:pt>
                <c:pt idx="3017">
                  <c:v>6.011018766611098</c:v>
                </c:pt>
                <c:pt idx="3018">
                  <c:v>6.041477974095807</c:v>
                </c:pt>
                <c:pt idx="3019">
                  <c:v>6.071937181580515</c:v>
                </c:pt>
                <c:pt idx="3020">
                  <c:v>6.102396389065224</c:v>
                </c:pt>
                <c:pt idx="3021">
                  <c:v>6.132855596549932</c:v>
                </c:pt>
                <c:pt idx="3022">
                  <c:v>6.163314804034641</c:v>
                </c:pt>
                <c:pt idx="3023">
                  <c:v>6.194405391104672</c:v>
                </c:pt>
              </c:numCache>
            </c:numRef>
          </c:xVal>
          <c:yVal>
            <c:numRef>
              <c:f>Scratch!$D$3:$D$3026</c:f>
              <c:numCache>
                <c:formatCode>General</c:formatCode>
                <c:ptCount val="3024"/>
                <c:pt idx="0">
                  <c:v>0.650056298580897</c:v>
                </c:pt>
                <c:pt idx="1">
                  <c:v>0.647971142075865</c:v>
                </c:pt>
                <c:pt idx="2">
                  <c:v>0.64589423128871</c:v>
                </c:pt>
                <c:pt idx="3">
                  <c:v>0.643813118580038</c:v>
                </c:pt>
                <c:pt idx="4">
                  <c:v>0.641418151304475</c:v>
                </c:pt>
                <c:pt idx="5">
                  <c:v>0.639367028787639</c:v>
                </c:pt>
                <c:pt idx="6">
                  <c:v>0.637191942458518</c:v>
                </c:pt>
                <c:pt idx="7">
                  <c:v>0.641619410582517</c:v>
                </c:pt>
                <c:pt idx="8">
                  <c:v>0.638061820440807</c:v>
                </c:pt>
                <c:pt idx="9">
                  <c:v>0.637670261687101</c:v>
                </c:pt>
                <c:pt idx="10">
                  <c:v>0.634195409696379</c:v>
                </c:pt>
                <c:pt idx="11">
                  <c:v>0.632383540263614</c:v>
                </c:pt>
                <c:pt idx="12">
                  <c:v>0.630084662856154</c:v>
                </c:pt>
                <c:pt idx="13">
                  <c:v>0.627528623969624</c:v>
                </c:pt>
                <c:pt idx="14">
                  <c:v>0.628976876064123</c:v>
                </c:pt>
                <c:pt idx="15">
                  <c:v>0.631049714122953</c:v>
                </c:pt>
                <c:pt idx="16">
                  <c:v>0.283321078455783</c:v>
                </c:pt>
                <c:pt idx="17">
                  <c:v>0.298715367002461</c:v>
                </c:pt>
                <c:pt idx="18">
                  <c:v>0.285127540373794</c:v>
                </c:pt>
                <c:pt idx="19">
                  <c:v>0.283519954954486</c:v>
                </c:pt>
                <c:pt idx="20">
                  <c:v>0.290057914539947</c:v>
                </c:pt>
                <c:pt idx="21">
                  <c:v>0.288004499765507</c:v>
                </c:pt>
                <c:pt idx="22">
                  <c:v>0.280713087924149</c:v>
                </c:pt>
                <c:pt idx="23">
                  <c:v>0.275508350492069</c:v>
                </c:pt>
                <c:pt idx="24">
                  <c:v>0.275002265509701</c:v>
                </c:pt>
                <c:pt idx="25">
                  <c:v>0.273587986195107</c:v>
                </c:pt>
                <c:pt idx="26">
                  <c:v>0.273136901853691</c:v>
                </c:pt>
                <c:pt idx="27">
                  <c:v>0.273789127625377</c:v>
                </c:pt>
                <c:pt idx="28">
                  <c:v>0.275282326315308</c:v>
                </c:pt>
                <c:pt idx="29">
                  <c:v>0.27912100986516</c:v>
                </c:pt>
                <c:pt idx="30">
                  <c:v>0.287930514154448</c:v>
                </c:pt>
                <c:pt idx="31">
                  <c:v>0.291942133433587</c:v>
                </c:pt>
                <c:pt idx="32">
                  <c:v>0.302125747566484</c:v>
                </c:pt>
                <c:pt idx="33">
                  <c:v>0.287194388472895</c:v>
                </c:pt>
                <c:pt idx="34">
                  <c:v>0.29603940940413</c:v>
                </c:pt>
                <c:pt idx="35">
                  <c:v>0.288172386782764</c:v>
                </c:pt>
                <c:pt idx="36">
                  <c:v>0.295272131678389</c:v>
                </c:pt>
                <c:pt idx="37">
                  <c:v>0.293597468002876</c:v>
                </c:pt>
                <c:pt idx="38">
                  <c:v>0.289723953016743</c:v>
                </c:pt>
                <c:pt idx="39">
                  <c:v>0.297935364179322</c:v>
                </c:pt>
                <c:pt idx="40">
                  <c:v>0.287241358840953</c:v>
                </c:pt>
                <c:pt idx="41">
                  <c:v>0.283445824359792</c:v>
                </c:pt>
                <c:pt idx="42">
                  <c:v>0.286440711660082</c:v>
                </c:pt>
                <c:pt idx="43">
                  <c:v>0.278934576850336</c:v>
                </c:pt>
                <c:pt idx="44">
                  <c:v>0.277337860825984</c:v>
                </c:pt>
                <c:pt idx="45">
                  <c:v>0.278234834390852</c:v>
                </c:pt>
                <c:pt idx="46">
                  <c:v>0.285324304699262</c:v>
                </c:pt>
                <c:pt idx="47">
                  <c:v>0.289437997519117</c:v>
                </c:pt>
                <c:pt idx="48">
                  <c:v>0.21981674809289</c:v>
                </c:pt>
                <c:pt idx="49">
                  <c:v>0.219925081426223</c:v>
                </c:pt>
                <c:pt idx="50">
                  <c:v>0.220033414759556</c:v>
                </c:pt>
                <c:pt idx="51">
                  <c:v>0.22014174809289</c:v>
                </c:pt>
                <c:pt idx="52">
                  <c:v>0.220250081426223</c:v>
                </c:pt>
                <c:pt idx="53">
                  <c:v>0.220358414759556</c:v>
                </c:pt>
                <c:pt idx="54">
                  <c:v>0.220533414759556</c:v>
                </c:pt>
                <c:pt idx="55">
                  <c:v>0.220708414759556</c:v>
                </c:pt>
                <c:pt idx="56">
                  <c:v>0.220883414759556</c:v>
                </c:pt>
                <c:pt idx="57">
                  <c:v>0.221501414759556</c:v>
                </c:pt>
                <c:pt idx="58">
                  <c:v>0.220880414759556</c:v>
                </c:pt>
                <c:pt idx="59">
                  <c:v>0.221619414759556</c:v>
                </c:pt>
                <c:pt idx="60">
                  <c:v>0.22104674809289</c:v>
                </c:pt>
                <c:pt idx="61">
                  <c:v>0.221238414759556</c:v>
                </c:pt>
                <c:pt idx="62">
                  <c:v>0.221430081426223</c:v>
                </c:pt>
                <c:pt idx="63">
                  <c:v>0.221478164758482</c:v>
                </c:pt>
                <c:pt idx="64">
                  <c:v>0.581506138728801</c:v>
                </c:pt>
                <c:pt idx="65">
                  <c:v>0.580580654453865</c:v>
                </c:pt>
                <c:pt idx="66">
                  <c:v>0.577093684297475</c:v>
                </c:pt>
                <c:pt idx="67">
                  <c:v>0.573999826328595</c:v>
                </c:pt>
                <c:pt idx="68">
                  <c:v>0.566081334254715</c:v>
                </c:pt>
                <c:pt idx="69">
                  <c:v>0.569956287245731</c:v>
                </c:pt>
                <c:pt idx="70">
                  <c:v>0.566927902049024</c:v>
                </c:pt>
                <c:pt idx="71">
                  <c:v>0.570779143667822</c:v>
                </c:pt>
                <c:pt idx="72">
                  <c:v>0.563728834833774</c:v>
                </c:pt>
                <c:pt idx="73">
                  <c:v>0.56861425490165</c:v>
                </c:pt>
                <c:pt idx="74">
                  <c:v>0.560570676544339</c:v>
                </c:pt>
                <c:pt idx="75">
                  <c:v>0.560425918277099</c:v>
                </c:pt>
                <c:pt idx="76">
                  <c:v>0.552845933202557</c:v>
                </c:pt>
                <c:pt idx="77">
                  <c:v>0.547348502604239</c:v>
                </c:pt>
                <c:pt idx="78">
                  <c:v>0.549796940957554</c:v>
                </c:pt>
                <c:pt idx="79">
                  <c:v>0.5529347291136</c:v>
                </c:pt>
                <c:pt idx="80">
                  <c:v>0.335207084418482</c:v>
                </c:pt>
                <c:pt idx="81">
                  <c:v>0.335284523442872</c:v>
                </c:pt>
                <c:pt idx="82">
                  <c:v>0.335778629133929</c:v>
                </c:pt>
                <c:pt idx="83">
                  <c:v>0.335428832385961</c:v>
                </c:pt>
                <c:pt idx="84">
                  <c:v>0.33549570230466</c:v>
                </c:pt>
                <c:pt idx="85">
                  <c:v>0.335979238890026</c:v>
                </c:pt>
                <c:pt idx="86">
                  <c:v>0.324337775475392</c:v>
                </c:pt>
                <c:pt idx="87">
                  <c:v>0.336029645394091</c:v>
                </c:pt>
                <c:pt idx="88">
                  <c:v>0.337395639675712</c:v>
                </c:pt>
                <c:pt idx="89">
                  <c:v>0.337105661598166</c:v>
                </c:pt>
                <c:pt idx="90">
                  <c:v>0.341485336332224</c:v>
                </c:pt>
                <c:pt idx="91">
                  <c:v>0.344375427732949</c:v>
                </c:pt>
                <c:pt idx="92">
                  <c:v>0.344444338578119</c:v>
                </c:pt>
                <c:pt idx="93">
                  <c:v>0.347953179961522</c:v>
                </c:pt>
                <c:pt idx="94">
                  <c:v>0.351566188011591</c:v>
                </c:pt>
                <c:pt idx="95">
                  <c:v>0.355435946055177</c:v>
                </c:pt>
                <c:pt idx="96">
                  <c:v>0.213444146633359</c:v>
                </c:pt>
                <c:pt idx="97">
                  <c:v>0.213144718646374</c:v>
                </c:pt>
                <c:pt idx="98">
                  <c:v>0.213041579306366</c:v>
                </c:pt>
                <c:pt idx="99">
                  <c:v>0.212278095683219</c:v>
                </c:pt>
                <c:pt idx="100">
                  <c:v>0.211979816981449</c:v>
                </c:pt>
                <c:pt idx="101">
                  <c:v>0.211649242781022</c:v>
                </c:pt>
                <c:pt idx="102">
                  <c:v>0.211438198671918</c:v>
                </c:pt>
                <c:pt idx="103">
                  <c:v>0.210814621351761</c:v>
                </c:pt>
                <c:pt idx="104">
                  <c:v>0.21201330522165</c:v>
                </c:pt>
                <c:pt idx="105">
                  <c:v>0.211854800179496</c:v>
                </c:pt>
                <c:pt idx="106">
                  <c:v>0.212410291181788</c:v>
                </c:pt>
                <c:pt idx="107">
                  <c:v>0.211842247252167</c:v>
                </c:pt>
                <c:pt idx="108">
                  <c:v>0.211079428915467</c:v>
                </c:pt>
                <c:pt idx="109">
                  <c:v>0.212111110346331</c:v>
                </c:pt>
                <c:pt idx="110">
                  <c:v>0.215159624827117</c:v>
                </c:pt>
                <c:pt idx="111">
                  <c:v>0.218323972640509</c:v>
                </c:pt>
                <c:pt idx="112">
                  <c:v>0.244861006055428</c:v>
                </c:pt>
                <c:pt idx="113">
                  <c:v>0.2458979698629</c:v>
                </c:pt>
                <c:pt idx="114">
                  <c:v>0.240238583451308</c:v>
                </c:pt>
                <c:pt idx="115">
                  <c:v>0.244276493052777</c:v>
                </c:pt>
                <c:pt idx="116">
                  <c:v>0.234893593669775</c:v>
                </c:pt>
                <c:pt idx="117">
                  <c:v>0.239562362376154</c:v>
                </c:pt>
                <c:pt idx="118">
                  <c:v>0.236463083105747</c:v>
                </c:pt>
                <c:pt idx="119">
                  <c:v>0.238238345299184</c:v>
                </c:pt>
                <c:pt idx="120">
                  <c:v>0.233689745044164</c:v>
                </c:pt>
                <c:pt idx="121">
                  <c:v>0.239640853982611</c:v>
                </c:pt>
                <c:pt idx="122">
                  <c:v>0.243570771378716</c:v>
                </c:pt>
                <c:pt idx="123">
                  <c:v>0.247974397970776</c:v>
                </c:pt>
                <c:pt idx="124">
                  <c:v>0.255443382748021</c:v>
                </c:pt>
                <c:pt idx="125">
                  <c:v>0.252053989446735</c:v>
                </c:pt>
                <c:pt idx="126">
                  <c:v>0.263897816226273</c:v>
                </c:pt>
                <c:pt idx="127">
                  <c:v>0.268619903944995</c:v>
                </c:pt>
                <c:pt idx="128">
                  <c:v>0.20393860258226</c:v>
                </c:pt>
                <c:pt idx="129">
                  <c:v>0.202755465819506</c:v>
                </c:pt>
                <c:pt idx="130">
                  <c:v>0.202349947897097</c:v>
                </c:pt>
                <c:pt idx="131">
                  <c:v>0.202153779568185</c:v>
                </c:pt>
                <c:pt idx="132">
                  <c:v>0.20215612749856</c:v>
                </c:pt>
                <c:pt idx="133">
                  <c:v>0.202156442908609</c:v>
                </c:pt>
                <c:pt idx="134">
                  <c:v>0.20254243930688</c:v>
                </c:pt>
                <c:pt idx="135">
                  <c:v>0.201999974836768</c:v>
                </c:pt>
                <c:pt idx="136">
                  <c:v>0.202754400102929</c:v>
                </c:pt>
                <c:pt idx="137">
                  <c:v>0.20050748396289</c:v>
                </c:pt>
                <c:pt idx="138">
                  <c:v>0.200374910678456</c:v>
                </c:pt>
                <c:pt idx="139">
                  <c:v>0.200478294046413</c:v>
                </c:pt>
                <c:pt idx="140">
                  <c:v>0.201343746336148</c:v>
                </c:pt>
                <c:pt idx="141">
                  <c:v>0.202500123925797</c:v>
                </c:pt>
                <c:pt idx="142">
                  <c:v>0.206248552933184</c:v>
                </c:pt>
                <c:pt idx="143">
                  <c:v>0.209706481939538</c:v>
                </c:pt>
                <c:pt idx="144">
                  <c:v>0.169996474028492</c:v>
                </c:pt>
                <c:pt idx="145">
                  <c:v>0.171017458853085</c:v>
                </c:pt>
                <c:pt idx="146">
                  <c:v>0.169841898962232</c:v>
                </c:pt>
                <c:pt idx="147">
                  <c:v>0.170780566713654</c:v>
                </c:pt>
                <c:pt idx="148">
                  <c:v>0.17161943771711</c:v>
                </c:pt>
                <c:pt idx="149">
                  <c:v>0.171779853436012</c:v>
                </c:pt>
                <c:pt idx="150">
                  <c:v>0.17135185671852</c:v>
                </c:pt>
                <c:pt idx="151">
                  <c:v>0.173698046992898</c:v>
                </c:pt>
                <c:pt idx="152">
                  <c:v>0.168275190054604</c:v>
                </c:pt>
                <c:pt idx="153">
                  <c:v>0.178321873427662</c:v>
                </c:pt>
                <c:pt idx="154">
                  <c:v>0.17915713079041</c:v>
                </c:pt>
                <c:pt idx="155">
                  <c:v>0.201233607221478</c:v>
                </c:pt>
                <c:pt idx="156">
                  <c:v>0.202161752617272</c:v>
                </c:pt>
                <c:pt idx="157">
                  <c:v>0.197251946070889</c:v>
                </c:pt>
                <c:pt idx="158">
                  <c:v>0.200956733219946</c:v>
                </c:pt>
                <c:pt idx="159">
                  <c:v>0.205199103699299</c:v>
                </c:pt>
                <c:pt idx="160">
                  <c:v>0.250110195271952</c:v>
                </c:pt>
                <c:pt idx="161">
                  <c:v>0.256369180748774</c:v>
                </c:pt>
                <c:pt idx="162">
                  <c:v>0.256751715931836</c:v>
                </c:pt>
                <c:pt idx="163">
                  <c:v>0.260236779201907</c:v>
                </c:pt>
                <c:pt idx="164">
                  <c:v>0.260530742827979</c:v>
                </c:pt>
                <c:pt idx="165">
                  <c:v>0.260405565400922</c:v>
                </c:pt>
                <c:pt idx="166">
                  <c:v>0.242159095171367</c:v>
                </c:pt>
                <c:pt idx="167">
                  <c:v>0.241775585105623</c:v>
                </c:pt>
                <c:pt idx="168">
                  <c:v>0.243018386480728</c:v>
                </c:pt>
                <c:pt idx="169">
                  <c:v>0.245373398821145</c:v>
                </c:pt>
                <c:pt idx="170">
                  <c:v>0.244403696573958</c:v>
                </c:pt>
                <c:pt idx="171">
                  <c:v>0.245248732606045</c:v>
                </c:pt>
                <c:pt idx="172">
                  <c:v>0.248211304008619</c:v>
                </c:pt>
                <c:pt idx="173">
                  <c:v>0.247177335789585</c:v>
                </c:pt>
                <c:pt idx="174">
                  <c:v>0.254456501645419</c:v>
                </c:pt>
                <c:pt idx="175">
                  <c:v>0.258119173639074</c:v>
                </c:pt>
                <c:pt idx="176">
                  <c:v>0.333800282100709</c:v>
                </c:pt>
                <c:pt idx="177">
                  <c:v>0.334704951518595</c:v>
                </c:pt>
                <c:pt idx="178">
                  <c:v>0.33540558977117</c:v>
                </c:pt>
                <c:pt idx="179">
                  <c:v>0.337647308002481</c:v>
                </c:pt>
                <c:pt idx="180">
                  <c:v>0.337301912964158</c:v>
                </c:pt>
                <c:pt idx="181">
                  <c:v>0.336890600930682</c:v>
                </c:pt>
                <c:pt idx="182">
                  <c:v>0.336293965393924</c:v>
                </c:pt>
                <c:pt idx="183">
                  <c:v>0.331887337609255</c:v>
                </c:pt>
                <c:pt idx="184">
                  <c:v>0.331847703629484</c:v>
                </c:pt>
                <c:pt idx="185">
                  <c:v>0.334725398659286</c:v>
                </c:pt>
                <c:pt idx="186">
                  <c:v>0.336341448085462</c:v>
                </c:pt>
                <c:pt idx="187">
                  <c:v>0.337538836069531</c:v>
                </c:pt>
                <c:pt idx="188">
                  <c:v>0.338408396614158</c:v>
                </c:pt>
                <c:pt idx="189">
                  <c:v>0.339282001874233</c:v>
                </c:pt>
                <c:pt idx="190">
                  <c:v>0.342564198549918</c:v>
                </c:pt>
                <c:pt idx="191">
                  <c:v>0.34599681189077</c:v>
                </c:pt>
                <c:pt idx="192">
                  <c:v>0.328282692793684</c:v>
                </c:pt>
                <c:pt idx="193">
                  <c:v>0.327647069292803</c:v>
                </c:pt>
                <c:pt idx="194">
                  <c:v>0.327266060895191</c:v>
                </c:pt>
                <c:pt idx="195">
                  <c:v>0.327023851402254</c:v>
                </c:pt>
                <c:pt idx="196">
                  <c:v>0.326440893382315</c:v>
                </c:pt>
                <c:pt idx="197">
                  <c:v>0.325881981203707</c:v>
                </c:pt>
                <c:pt idx="198">
                  <c:v>0.326463640490059</c:v>
                </c:pt>
                <c:pt idx="199">
                  <c:v>0.324907084753138</c:v>
                </c:pt>
                <c:pt idx="200">
                  <c:v>0.324716400190645</c:v>
                </c:pt>
                <c:pt idx="201">
                  <c:v>0.324084210957674</c:v>
                </c:pt>
                <c:pt idx="202">
                  <c:v>0.318648469576576</c:v>
                </c:pt>
                <c:pt idx="203">
                  <c:v>0.318318463386917</c:v>
                </c:pt>
                <c:pt idx="204">
                  <c:v>0.318260874268504</c:v>
                </c:pt>
                <c:pt idx="205">
                  <c:v>0.327160980104998</c:v>
                </c:pt>
                <c:pt idx="206">
                  <c:v>0.329097919439996</c:v>
                </c:pt>
                <c:pt idx="207">
                  <c:v>0.331099192107262</c:v>
                </c:pt>
                <c:pt idx="208">
                  <c:v>0.485761638135182</c:v>
                </c:pt>
                <c:pt idx="209">
                  <c:v>0.482102094974071</c:v>
                </c:pt>
                <c:pt idx="210">
                  <c:v>0.477951318261773</c:v>
                </c:pt>
                <c:pt idx="211">
                  <c:v>0.475967141446148</c:v>
                </c:pt>
                <c:pt idx="212">
                  <c:v>0.477008740950507</c:v>
                </c:pt>
                <c:pt idx="213">
                  <c:v>0.470541341787343</c:v>
                </c:pt>
                <c:pt idx="214">
                  <c:v>0.468992078656435</c:v>
                </c:pt>
                <c:pt idx="215">
                  <c:v>0.46696706445825</c:v>
                </c:pt>
                <c:pt idx="216">
                  <c:v>0.468348850849231</c:v>
                </c:pt>
                <c:pt idx="217">
                  <c:v>0.464766129495002</c:v>
                </c:pt>
                <c:pt idx="218">
                  <c:v>0.459772971090548</c:v>
                </c:pt>
                <c:pt idx="219">
                  <c:v>0.458045196455428</c:v>
                </c:pt>
                <c:pt idx="220">
                  <c:v>0.456861996161731</c:v>
                </c:pt>
                <c:pt idx="221">
                  <c:v>0.455950014432937</c:v>
                </c:pt>
                <c:pt idx="222">
                  <c:v>0.459253188538498</c:v>
                </c:pt>
                <c:pt idx="223">
                  <c:v>0.46215417799036</c:v>
                </c:pt>
                <c:pt idx="224">
                  <c:v>0.261557051220291</c:v>
                </c:pt>
                <c:pt idx="225">
                  <c:v>0.261395727366876</c:v>
                </c:pt>
                <c:pt idx="226">
                  <c:v>0.260646819035931</c:v>
                </c:pt>
                <c:pt idx="227">
                  <c:v>0.259870235014579</c:v>
                </c:pt>
                <c:pt idx="228">
                  <c:v>0.259631122169823</c:v>
                </c:pt>
                <c:pt idx="229">
                  <c:v>0.258931106664969</c:v>
                </c:pt>
                <c:pt idx="230">
                  <c:v>0.257558929319627</c:v>
                </c:pt>
                <c:pt idx="231">
                  <c:v>0.256817026556053</c:v>
                </c:pt>
                <c:pt idx="232">
                  <c:v>0.252255061432652</c:v>
                </c:pt>
                <c:pt idx="233">
                  <c:v>0.243039939498709</c:v>
                </c:pt>
                <c:pt idx="234">
                  <c:v>0.248928571988558</c:v>
                </c:pt>
                <c:pt idx="235">
                  <c:v>0.247727065750649</c:v>
                </c:pt>
                <c:pt idx="236">
                  <c:v>0.248752508744103</c:v>
                </c:pt>
                <c:pt idx="237">
                  <c:v>0.24939898707713</c:v>
                </c:pt>
                <c:pt idx="238">
                  <c:v>0.253179695923621</c:v>
                </c:pt>
                <c:pt idx="239">
                  <c:v>0.257238701032112</c:v>
                </c:pt>
                <c:pt idx="240">
                  <c:v>0.217681780897747</c:v>
                </c:pt>
                <c:pt idx="241">
                  <c:v>0.221938064253976</c:v>
                </c:pt>
                <c:pt idx="242">
                  <c:v>0.221041548262921</c:v>
                </c:pt>
                <c:pt idx="243">
                  <c:v>0.221141599534562</c:v>
                </c:pt>
                <c:pt idx="244">
                  <c:v>0.229874656583561</c:v>
                </c:pt>
                <c:pt idx="245">
                  <c:v>0.231458641870305</c:v>
                </c:pt>
                <c:pt idx="246">
                  <c:v>0.222434614651522</c:v>
                </c:pt>
                <c:pt idx="247">
                  <c:v>0.223866440016695</c:v>
                </c:pt>
                <c:pt idx="248">
                  <c:v>0.225031916142764</c:v>
                </c:pt>
                <c:pt idx="249">
                  <c:v>0.22307135586244</c:v>
                </c:pt>
                <c:pt idx="250">
                  <c:v>0.219343960010415</c:v>
                </c:pt>
                <c:pt idx="251">
                  <c:v>0.215171723520584</c:v>
                </c:pt>
                <c:pt idx="252">
                  <c:v>0.214836114244385</c:v>
                </c:pt>
                <c:pt idx="253">
                  <c:v>0.214321258748515</c:v>
                </c:pt>
                <c:pt idx="254">
                  <c:v>0.219909248191841</c:v>
                </c:pt>
                <c:pt idx="255">
                  <c:v>0.22363072346741</c:v>
                </c:pt>
                <c:pt idx="256">
                  <c:v>0.257373990100049</c:v>
                </c:pt>
                <c:pt idx="257">
                  <c:v>0.257098491667478</c:v>
                </c:pt>
                <c:pt idx="258">
                  <c:v>0.256784375348728</c:v>
                </c:pt>
                <c:pt idx="259">
                  <c:v>0.257635909436482</c:v>
                </c:pt>
                <c:pt idx="260">
                  <c:v>0.257569760597407</c:v>
                </c:pt>
                <c:pt idx="261">
                  <c:v>0.236464993872153</c:v>
                </c:pt>
                <c:pt idx="262">
                  <c:v>0.235552992778403</c:v>
                </c:pt>
                <c:pt idx="263">
                  <c:v>0.234888964247661</c:v>
                </c:pt>
                <c:pt idx="264">
                  <c:v>0.234232431904419</c:v>
                </c:pt>
                <c:pt idx="265">
                  <c:v>0.233764453161878</c:v>
                </c:pt>
                <c:pt idx="266">
                  <c:v>0.240860619193603</c:v>
                </c:pt>
                <c:pt idx="267">
                  <c:v>0.269066510555112</c:v>
                </c:pt>
                <c:pt idx="268">
                  <c:v>0.277019664949671</c:v>
                </c:pt>
                <c:pt idx="269">
                  <c:v>0.281087882841632</c:v>
                </c:pt>
                <c:pt idx="270">
                  <c:v>0.285018028131319</c:v>
                </c:pt>
                <c:pt idx="271">
                  <c:v>0.288967423420762</c:v>
                </c:pt>
                <c:pt idx="272">
                  <c:v>0.29300758173685</c:v>
                </c:pt>
                <c:pt idx="273">
                  <c:v>0.293106711935969</c:v>
                </c:pt>
                <c:pt idx="274">
                  <c:v>0.289307478279038</c:v>
                </c:pt>
                <c:pt idx="275">
                  <c:v>0.293054702926782</c:v>
                </c:pt>
                <c:pt idx="276">
                  <c:v>0.28788263266668</c:v>
                </c:pt>
                <c:pt idx="277">
                  <c:v>0.290807107567676</c:v>
                </c:pt>
                <c:pt idx="278">
                  <c:v>0.298618796057689</c:v>
                </c:pt>
                <c:pt idx="279">
                  <c:v>0.307792473292859</c:v>
                </c:pt>
                <c:pt idx="280">
                  <c:v>0.286245534651636</c:v>
                </c:pt>
                <c:pt idx="281">
                  <c:v>0.284494583073381</c:v>
                </c:pt>
                <c:pt idx="282">
                  <c:v>0.283713384726112</c:v>
                </c:pt>
                <c:pt idx="283">
                  <c:v>0.277717706367429</c:v>
                </c:pt>
                <c:pt idx="284">
                  <c:v>0.283652164659497</c:v>
                </c:pt>
                <c:pt idx="285">
                  <c:v>0.279150122869433</c:v>
                </c:pt>
                <c:pt idx="286">
                  <c:v>0.281845658217821</c:v>
                </c:pt>
                <c:pt idx="287">
                  <c:v>0.285373717063574</c:v>
                </c:pt>
                <c:pt idx="288">
                  <c:v>0.514381888733688</c:v>
                </c:pt>
                <c:pt idx="289">
                  <c:v>0.506683969778798</c:v>
                </c:pt>
                <c:pt idx="290">
                  <c:v>0.504367869967996</c:v>
                </c:pt>
                <c:pt idx="291">
                  <c:v>0.497530151138021</c:v>
                </c:pt>
                <c:pt idx="292">
                  <c:v>0.492507006551814</c:v>
                </c:pt>
                <c:pt idx="293">
                  <c:v>0.488920270925848</c:v>
                </c:pt>
                <c:pt idx="294">
                  <c:v>0.486325884718633</c:v>
                </c:pt>
                <c:pt idx="295">
                  <c:v>0.487447371874324</c:v>
                </c:pt>
                <c:pt idx="296">
                  <c:v>0.486612060325184</c:v>
                </c:pt>
                <c:pt idx="297">
                  <c:v>0.48384149113407</c:v>
                </c:pt>
                <c:pt idx="298">
                  <c:v>0.484576595970366</c:v>
                </c:pt>
                <c:pt idx="299">
                  <c:v>0.480266407923537</c:v>
                </c:pt>
                <c:pt idx="300">
                  <c:v>0.4787662165112</c:v>
                </c:pt>
                <c:pt idx="301">
                  <c:v>0.474390856408621</c:v>
                </c:pt>
                <c:pt idx="302">
                  <c:v>0.479146601716562</c:v>
                </c:pt>
                <c:pt idx="303">
                  <c:v>0.482333239868664</c:v>
                </c:pt>
                <c:pt idx="304">
                  <c:v>0.447818497577414</c:v>
                </c:pt>
                <c:pt idx="305">
                  <c:v>0.459839481285209</c:v>
                </c:pt>
                <c:pt idx="306">
                  <c:v>0.454077083810356</c:v>
                </c:pt>
                <c:pt idx="307">
                  <c:v>0.445832458294317</c:v>
                </c:pt>
                <c:pt idx="308">
                  <c:v>0.435925613115538</c:v>
                </c:pt>
                <c:pt idx="309">
                  <c:v>0.428010989721079</c:v>
                </c:pt>
                <c:pt idx="310">
                  <c:v>0.424549003014117</c:v>
                </c:pt>
                <c:pt idx="311">
                  <c:v>0.424645408703497</c:v>
                </c:pt>
                <c:pt idx="312">
                  <c:v>0.416576170065235</c:v>
                </c:pt>
                <c:pt idx="313">
                  <c:v>0.412977452692462</c:v>
                </c:pt>
                <c:pt idx="314">
                  <c:v>0.410510877024522</c:v>
                </c:pt>
                <c:pt idx="315">
                  <c:v>0.406626560459975</c:v>
                </c:pt>
                <c:pt idx="316">
                  <c:v>0.408962695679893</c:v>
                </c:pt>
                <c:pt idx="317">
                  <c:v>0.4103315693882</c:v>
                </c:pt>
                <c:pt idx="318">
                  <c:v>0.407064632045092</c:v>
                </c:pt>
                <c:pt idx="319">
                  <c:v>0.410411966879238</c:v>
                </c:pt>
                <c:pt idx="320">
                  <c:v>0.366866588279036</c:v>
                </c:pt>
                <c:pt idx="321">
                  <c:v>0.359148415854316</c:v>
                </c:pt>
                <c:pt idx="322">
                  <c:v>0.355889270636139</c:v>
                </c:pt>
                <c:pt idx="323">
                  <c:v>0.351469035620444</c:v>
                </c:pt>
                <c:pt idx="324">
                  <c:v>0.352394624814878</c:v>
                </c:pt>
                <c:pt idx="325">
                  <c:v>0.352431953915041</c:v>
                </c:pt>
                <c:pt idx="326">
                  <c:v>0.349813074276901</c:v>
                </c:pt>
                <c:pt idx="327">
                  <c:v>0.348803946844726</c:v>
                </c:pt>
                <c:pt idx="328">
                  <c:v>0.349017812509184</c:v>
                </c:pt>
                <c:pt idx="329">
                  <c:v>0.343997192343188</c:v>
                </c:pt>
                <c:pt idx="330">
                  <c:v>0.341004583191084</c:v>
                </c:pt>
                <c:pt idx="331">
                  <c:v>0.336648777650367</c:v>
                </c:pt>
                <c:pt idx="332">
                  <c:v>0.33666395665605</c:v>
                </c:pt>
                <c:pt idx="333">
                  <c:v>0.3355280163556</c:v>
                </c:pt>
                <c:pt idx="334">
                  <c:v>0.337128771621159</c:v>
                </c:pt>
                <c:pt idx="335">
                  <c:v>0.33979309500217</c:v>
                </c:pt>
                <c:pt idx="336">
                  <c:v>0.222887449708546</c:v>
                </c:pt>
                <c:pt idx="337">
                  <c:v>0.222663725607039</c:v>
                </c:pt>
                <c:pt idx="338">
                  <c:v>0.237259544319984</c:v>
                </c:pt>
                <c:pt idx="339">
                  <c:v>0.233467085673046</c:v>
                </c:pt>
                <c:pt idx="340">
                  <c:v>0.226604118846311</c:v>
                </c:pt>
                <c:pt idx="341">
                  <c:v>0.232910987439495</c:v>
                </c:pt>
                <c:pt idx="342">
                  <c:v>0.233014552461755</c:v>
                </c:pt>
                <c:pt idx="343">
                  <c:v>0.229474891854878</c:v>
                </c:pt>
                <c:pt idx="344">
                  <c:v>0.221733084043262</c:v>
                </c:pt>
                <c:pt idx="345">
                  <c:v>0.226736375792481</c:v>
                </c:pt>
                <c:pt idx="346">
                  <c:v>0.229056871584258</c:v>
                </c:pt>
                <c:pt idx="347">
                  <c:v>0.228439280444604</c:v>
                </c:pt>
                <c:pt idx="348">
                  <c:v>0.232496225952439</c:v>
                </c:pt>
                <c:pt idx="349">
                  <c:v>0.23320731955608</c:v>
                </c:pt>
                <c:pt idx="350">
                  <c:v>0.236503617363164</c:v>
                </c:pt>
                <c:pt idx="351">
                  <c:v>0.240373435783735</c:v>
                </c:pt>
                <c:pt idx="352">
                  <c:v>0.425543533370627</c:v>
                </c:pt>
                <c:pt idx="353">
                  <c:v>0.415753397405376</c:v>
                </c:pt>
                <c:pt idx="354">
                  <c:v>0.41683295756315</c:v>
                </c:pt>
                <c:pt idx="355">
                  <c:v>0.418307309319451</c:v>
                </c:pt>
                <c:pt idx="356">
                  <c:v>0.419420706614526</c:v>
                </c:pt>
                <c:pt idx="357">
                  <c:v>0.422034499737841</c:v>
                </c:pt>
                <c:pt idx="358">
                  <c:v>0.413960901828057</c:v>
                </c:pt>
                <c:pt idx="359">
                  <c:v>0.419470278929332</c:v>
                </c:pt>
                <c:pt idx="360">
                  <c:v>0.40956088617495</c:v>
                </c:pt>
                <c:pt idx="361">
                  <c:v>0.406683980227012</c:v>
                </c:pt>
                <c:pt idx="362">
                  <c:v>0.405947854960836</c:v>
                </c:pt>
                <c:pt idx="363">
                  <c:v>0.405009561497024</c:v>
                </c:pt>
                <c:pt idx="364">
                  <c:v>0.405387689832173</c:v>
                </c:pt>
                <c:pt idx="365">
                  <c:v>0.404222327877736</c:v>
                </c:pt>
                <c:pt idx="366">
                  <c:v>0.416270671006664</c:v>
                </c:pt>
                <c:pt idx="367">
                  <c:v>0.419992330501441</c:v>
                </c:pt>
                <c:pt idx="368">
                  <c:v>0.310149023195654</c:v>
                </c:pt>
                <c:pt idx="369">
                  <c:v>0.308715415494882</c:v>
                </c:pt>
                <c:pt idx="370">
                  <c:v>0.306014451236039</c:v>
                </c:pt>
                <c:pt idx="371">
                  <c:v>0.307614022200268</c:v>
                </c:pt>
                <c:pt idx="372">
                  <c:v>0.30694970943091</c:v>
                </c:pt>
                <c:pt idx="373">
                  <c:v>0.307151043784489</c:v>
                </c:pt>
                <c:pt idx="374">
                  <c:v>0.303971861240246</c:v>
                </c:pt>
                <c:pt idx="375">
                  <c:v>0.302433055716504</c:v>
                </c:pt>
                <c:pt idx="376">
                  <c:v>0.298903982008221</c:v>
                </c:pt>
                <c:pt idx="377">
                  <c:v>0.295338305464719</c:v>
                </c:pt>
                <c:pt idx="378">
                  <c:v>0.29686675558999</c:v>
                </c:pt>
                <c:pt idx="379">
                  <c:v>0.297316816341968</c:v>
                </c:pt>
                <c:pt idx="380">
                  <c:v>0.289898230040599</c:v>
                </c:pt>
                <c:pt idx="381">
                  <c:v>0.290396215392622</c:v>
                </c:pt>
                <c:pt idx="382">
                  <c:v>0.2930966883224</c:v>
                </c:pt>
                <c:pt idx="383">
                  <c:v>0.296045857078222</c:v>
                </c:pt>
                <c:pt idx="384">
                  <c:v>0.263968763647167</c:v>
                </c:pt>
                <c:pt idx="385">
                  <c:v>0.263544049092796</c:v>
                </c:pt>
                <c:pt idx="386">
                  <c:v>0.261877932099402</c:v>
                </c:pt>
                <c:pt idx="387">
                  <c:v>0.262740128591221</c:v>
                </c:pt>
                <c:pt idx="388">
                  <c:v>0.262358605570845</c:v>
                </c:pt>
                <c:pt idx="389">
                  <c:v>0.261980883363477</c:v>
                </c:pt>
                <c:pt idx="390">
                  <c:v>0.257858647708599</c:v>
                </c:pt>
                <c:pt idx="391">
                  <c:v>0.25290352587486</c:v>
                </c:pt>
                <c:pt idx="392">
                  <c:v>0.238171101331093</c:v>
                </c:pt>
                <c:pt idx="393">
                  <c:v>0.235833697112529</c:v>
                </c:pt>
                <c:pt idx="394">
                  <c:v>0.222038000211038</c:v>
                </c:pt>
                <c:pt idx="395">
                  <c:v>0.236512387017336</c:v>
                </c:pt>
                <c:pt idx="396">
                  <c:v>0.222239416100057</c:v>
                </c:pt>
                <c:pt idx="397">
                  <c:v>0.236322996745747</c:v>
                </c:pt>
                <c:pt idx="398">
                  <c:v>0.238882984360529</c:v>
                </c:pt>
                <c:pt idx="399">
                  <c:v>0.240996055359984</c:v>
                </c:pt>
                <c:pt idx="400">
                  <c:v>0.203750949387725</c:v>
                </c:pt>
                <c:pt idx="401">
                  <c:v>0.208391060557606</c:v>
                </c:pt>
                <c:pt idx="402">
                  <c:v>0.207198533361955</c:v>
                </c:pt>
                <c:pt idx="403">
                  <c:v>0.202425728350883</c:v>
                </c:pt>
                <c:pt idx="404">
                  <c:v>0.201565403382978</c:v>
                </c:pt>
                <c:pt idx="405">
                  <c:v>0.203283022683672</c:v>
                </c:pt>
                <c:pt idx="406">
                  <c:v>0.20180919977632</c:v>
                </c:pt>
                <c:pt idx="407">
                  <c:v>0.201580924890268</c:v>
                </c:pt>
                <c:pt idx="408">
                  <c:v>0.199346134962046</c:v>
                </c:pt>
                <c:pt idx="409">
                  <c:v>0.204070719525091</c:v>
                </c:pt>
                <c:pt idx="410">
                  <c:v>0.200707112804725</c:v>
                </c:pt>
                <c:pt idx="411">
                  <c:v>0.197554952426491</c:v>
                </c:pt>
                <c:pt idx="412">
                  <c:v>0.199601869064476</c:v>
                </c:pt>
                <c:pt idx="413">
                  <c:v>0.196295185989517</c:v>
                </c:pt>
                <c:pt idx="414">
                  <c:v>0.201720971441947</c:v>
                </c:pt>
                <c:pt idx="415">
                  <c:v>0.203182368525399</c:v>
                </c:pt>
                <c:pt idx="416">
                  <c:v>0.531622424304141</c:v>
                </c:pt>
                <c:pt idx="417">
                  <c:v>0.531704646281461</c:v>
                </c:pt>
                <c:pt idx="418">
                  <c:v>0.528684205981766</c:v>
                </c:pt>
                <c:pt idx="419">
                  <c:v>0.525680667578006</c:v>
                </c:pt>
                <c:pt idx="420">
                  <c:v>0.525277656478616</c:v>
                </c:pt>
                <c:pt idx="421">
                  <c:v>0.525870693948299</c:v>
                </c:pt>
                <c:pt idx="422">
                  <c:v>0.524091554416406</c:v>
                </c:pt>
                <c:pt idx="423">
                  <c:v>0.523265721468152</c:v>
                </c:pt>
                <c:pt idx="424">
                  <c:v>0.522700817498066</c:v>
                </c:pt>
                <c:pt idx="425">
                  <c:v>0.524195121978681</c:v>
                </c:pt>
                <c:pt idx="426">
                  <c:v>0.526496940390943</c:v>
                </c:pt>
                <c:pt idx="427">
                  <c:v>0.522523626773954</c:v>
                </c:pt>
                <c:pt idx="428">
                  <c:v>0.519913770252436</c:v>
                </c:pt>
                <c:pt idx="429">
                  <c:v>0.517635494099441</c:v>
                </c:pt>
                <c:pt idx="430">
                  <c:v>0.516877057574876</c:v>
                </c:pt>
                <c:pt idx="431">
                  <c:v>0.519744763560399</c:v>
                </c:pt>
                <c:pt idx="432">
                  <c:v>0.590955713700909</c:v>
                </c:pt>
                <c:pt idx="433">
                  <c:v>0.588348891362373</c:v>
                </c:pt>
                <c:pt idx="434">
                  <c:v>0.588444383328714</c:v>
                </c:pt>
                <c:pt idx="435">
                  <c:v>0.590205749304304</c:v>
                </c:pt>
                <c:pt idx="436">
                  <c:v>0.58775258724341</c:v>
                </c:pt>
                <c:pt idx="437">
                  <c:v>0.588324969182028</c:v>
                </c:pt>
                <c:pt idx="438">
                  <c:v>0.588052873460496</c:v>
                </c:pt>
                <c:pt idx="439">
                  <c:v>0.585213713903497</c:v>
                </c:pt>
                <c:pt idx="440">
                  <c:v>0.587820409730914</c:v>
                </c:pt>
                <c:pt idx="441">
                  <c:v>0.596484631762703</c:v>
                </c:pt>
                <c:pt idx="442">
                  <c:v>0.592789938723318</c:v>
                </c:pt>
                <c:pt idx="443">
                  <c:v>0.595113058794086</c:v>
                </c:pt>
                <c:pt idx="444">
                  <c:v>0.599978473782969</c:v>
                </c:pt>
                <c:pt idx="445">
                  <c:v>0.597530640744133</c:v>
                </c:pt>
                <c:pt idx="446">
                  <c:v>0.604030862425903</c:v>
                </c:pt>
                <c:pt idx="447">
                  <c:v>0.606768931360354</c:v>
                </c:pt>
                <c:pt idx="448">
                  <c:v>0.520700658171417</c:v>
                </c:pt>
                <c:pt idx="449">
                  <c:v>0.521478555702413</c:v>
                </c:pt>
                <c:pt idx="450">
                  <c:v>0.51448165416664</c:v>
                </c:pt>
                <c:pt idx="451">
                  <c:v>0.506771501817662</c:v>
                </c:pt>
                <c:pt idx="452">
                  <c:v>0.499645186141945</c:v>
                </c:pt>
                <c:pt idx="453">
                  <c:v>0.494136812529227</c:v>
                </c:pt>
                <c:pt idx="454">
                  <c:v>0.493565236870407</c:v>
                </c:pt>
                <c:pt idx="455">
                  <c:v>0.490788601669504</c:v>
                </c:pt>
                <c:pt idx="456">
                  <c:v>0.486855433199042</c:v>
                </c:pt>
                <c:pt idx="457">
                  <c:v>0.479308309384964</c:v>
                </c:pt>
                <c:pt idx="458">
                  <c:v>0.469173444083181</c:v>
                </c:pt>
                <c:pt idx="459">
                  <c:v>0.465894416297633</c:v>
                </c:pt>
                <c:pt idx="460">
                  <c:v>0.460809835141965</c:v>
                </c:pt>
                <c:pt idx="461">
                  <c:v>0.458791015970269</c:v>
                </c:pt>
                <c:pt idx="462">
                  <c:v>0.458044260759015</c:v>
                </c:pt>
                <c:pt idx="463">
                  <c:v>0.461001453885456</c:v>
                </c:pt>
                <c:pt idx="464">
                  <c:v>0.461181908671118</c:v>
                </c:pt>
                <c:pt idx="465">
                  <c:v>0.452796261310475</c:v>
                </c:pt>
                <c:pt idx="466">
                  <c:v>0.457353914495838</c:v>
                </c:pt>
                <c:pt idx="467">
                  <c:v>0.455652968079993</c:v>
                </c:pt>
                <c:pt idx="468">
                  <c:v>0.454044564371893</c:v>
                </c:pt>
                <c:pt idx="469">
                  <c:v>0.454554497270348</c:v>
                </c:pt>
                <c:pt idx="470">
                  <c:v>0.455508006203872</c:v>
                </c:pt>
                <c:pt idx="471">
                  <c:v>0.456079584831725</c:v>
                </c:pt>
                <c:pt idx="472">
                  <c:v>0.451392593983605</c:v>
                </c:pt>
                <c:pt idx="473">
                  <c:v>0.449811081252684</c:v>
                </c:pt>
                <c:pt idx="474">
                  <c:v>0.453978771354091</c:v>
                </c:pt>
                <c:pt idx="475">
                  <c:v>0.454118974521011</c:v>
                </c:pt>
                <c:pt idx="476">
                  <c:v>0.448392744202729</c:v>
                </c:pt>
                <c:pt idx="477">
                  <c:v>0.447052935842597</c:v>
                </c:pt>
                <c:pt idx="478">
                  <c:v>0.450997526486425</c:v>
                </c:pt>
                <c:pt idx="479">
                  <c:v>0.45438980701433</c:v>
                </c:pt>
                <c:pt idx="480">
                  <c:v>0.250178977893586</c:v>
                </c:pt>
                <c:pt idx="481">
                  <c:v>0.249619382783667</c:v>
                </c:pt>
                <c:pt idx="482">
                  <c:v>0.249450949746127</c:v>
                </c:pt>
                <c:pt idx="483">
                  <c:v>0.248921065166188</c:v>
                </c:pt>
                <c:pt idx="484">
                  <c:v>0.248305885795269</c:v>
                </c:pt>
                <c:pt idx="485">
                  <c:v>0.248413190781274</c:v>
                </c:pt>
                <c:pt idx="486">
                  <c:v>0.250397506688437</c:v>
                </c:pt>
                <c:pt idx="487">
                  <c:v>0.25125501915924</c:v>
                </c:pt>
                <c:pt idx="488">
                  <c:v>0.248702569196359</c:v>
                </c:pt>
                <c:pt idx="489">
                  <c:v>0.247075564830872</c:v>
                </c:pt>
                <c:pt idx="490">
                  <c:v>0.246987291235934</c:v>
                </c:pt>
                <c:pt idx="491">
                  <c:v>0.245755385623834</c:v>
                </c:pt>
                <c:pt idx="492">
                  <c:v>0.250911169782324</c:v>
                </c:pt>
                <c:pt idx="493">
                  <c:v>0.252210665409834</c:v>
                </c:pt>
                <c:pt idx="494">
                  <c:v>0.255629371757302</c:v>
                </c:pt>
                <c:pt idx="495">
                  <c:v>0.25917099476962</c:v>
                </c:pt>
                <c:pt idx="496">
                  <c:v>0.335780519592595</c:v>
                </c:pt>
                <c:pt idx="497">
                  <c:v>0.318044574102593</c:v>
                </c:pt>
                <c:pt idx="498">
                  <c:v>0.333645482071768</c:v>
                </c:pt>
                <c:pt idx="499">
                  <c:v>0.32734199657056</c:v>
                </c:pt>
                <c:pt idx="500">
                  <c:v>0.330133253133366</c:v>
                </c:pt>
                <c:pt idx="501">
                  <c:v>0.323878542896132</c:v>
                </c:pt>
                <c:pt idx="502">
                  <c:v>0.324346564781484</c:v>
                </c:pt>
                <c:pt idx="503">
                  <c:v>0.325190692254797</c:v>
                </c:pt>
                <c:pt idx="504">
                  <c:v>0.329191361052805</c:v>
                </c:pt>
                <c:pt idx="505">
                  <c:v>0.325457967492175</c:v>
                </c:pt>
                <c:pt idx="506">
                  <c:v>0.321804969310407</c:v>
                </c:pt>
                <c:pt idx="507">
                  <c:v>0.32156952463538</c:v>
                </c:pt>
                <c:pt idx="508">
                  <c:v>0.321721170797751</c:v>
                </c:pt>
                <c:pt idx="509">
                  <c:v>0.318749482148609</c:v>
                </c:pt>
                <c:pt idx="510">
                  <c:v>0.319289731990941</c:v>
                </c:pt>
                <c:pt idx="511">
                  <c:v>0.323138309200317</c:v>
                </c:pt>
                <c:pt idx="512">
                  <c:v>0.589188182930865</c:v>
                </c:pt>
                <c:pt idx="513">
                  <c:v>0.5844090926737</c:v>
                </c:pt>
                <c:pt idx="514">
                  <c:v>0.578318472864229</c:v>
                </c:pt>
                <c:pt idx="515">
                  <c:v>0.58223265869681</c:v>
                </c:pt>
                <c:pt idx="516">
                  <c:v>0.586251868475396</c:v>
                </c:pt>
                <c:pt idx="517">
                  <c:v>0.58556969443007</c:v>
                </c:pt>
                <c:pt idx="518">
                  <c:v>0.585929724285116</c:v>
                </c:pt>
                <c:pt idx="519">
                  <c:v>0.586225845615365</c:v>
                </c:pt>
                <c:pt idx="520">
                  <c:v>0.589735913834131</c:v>
                </c:pt>
                <c:pt idx="521">
                  <c:v>0.587975090742226</c:v>
                </c:pt>
                <c:pt idx="522">
                  <c:v>0.58871989158213</c:v>
                </c:pt>
                <c:pt idx="523">
                  <c:v>0.592582507052454</c:v>
                </c:pt>
                <c:pt idx="524">
                  <c:v>0.590977382416007</c:v>
                </c:pt>
                <c:pt idx="525">
                  <c:v>0.590100361433151</c:v>
                </c:pt>
                <c:pt idx="526">
                  <c:v>0.597055186121593</c:v>
                </c:pt>
                <c:pt idx="527">
                  <c:v>0.600777360610606</c:v>
                </c:pt>
                <c:pt idx="528">
                  <c:v>0.57521155914465</c:v>
                </c:pt>
                <c:pt idx="529">
                  <c:v>0.573939018236012</c:v>
                </c:pt>
                <c:pt idx="530">
                  <c:v>0.570468155696987</c:v>
                </c:pt>
                <c:pt idx="531">
                  <c:v>0.572549344086113</c:v>
                </c:pt>
                <c:pt idx="532">
                  <c:v>0.573397907853186</c:v>
                </c:pt>
                <c:pt idx="533">
                  <c:v>0.57248419960278</c:v>
                </c:pt>
                <c:pt idx="534">
                  <c:v>0.574673992797751</c:v>
                </c:pt>
                <c:pt idx="535">
                  <c:v>0.569417723063454</c:v>
                </c:pt>
                <c:pt idx="536">
                  <c:v>0.571423336792369</c:v>
                </c:pt>
                <c:pt idx="537">
                  <c:v>0.569756779546994</c:v>
                </c:pt>
                <c:pt idx="538">
                  <c:v>0.570930077090441</c:v>
                </c:pt>
                <c:pt idx="539">
                  <c:v>0.569717284404755</c:v>
                </c:pt>
                <c:pt idx="540">
                  <c:v>0.566883998441224</c:v>
                </c:pt>
                <c:pt idx="541">
                  <c:v>0.564379856323357</c:v>
                </c:pt>
                <c:pt idx="542">
                  <c:v>0.566206667297776</c:v>
                </c:pt>
                <c:pt idx="543">
                  <c:v>0.567916096882194</c:v>
                </c:pt>
                <c:pt idx="544">
                  <c:v>0.238011514041013</c:v>
                </c:pt>
                <c:pt idx="545">
                  <c:v>0.237492681955077</c:v>
                </c:pt>
                <c:pt idx="546">
                  <c:v>0.233335277685262</c:v>
                </c:pt>
                <c:pt idx="547">
                  <c:v>0.232611593031083</c:v>
                </c:pt>
                <c:pt idx="548">
                  <c:v>0.238265959522132</c:v>
                </c:pt>
                <c:pt idx="549">
                  <c:v>0.234744302996671</c:v>
                </c:pt>
                <c:pt idx="550">
                  <c:v>0.228003417765327</c:v>
                </c:pt>
                <c:pt idx="551">
                  <c:v>0.228059773526962</c:v>
                </c:pt>
                <c:pt idx="552">
                  <c:v>0.226644206868789</c:v>
                </c:pt>
                <c:pt idx="553">
                  <c:v>0.222634337425239</c:v>
                </c:pt>
                <c:pt idx="554">
                  <c:v>0.222145956123535</c:v>
                </c:pt>
                <c:pt idx="555">
                  <c:v>0.230666887651167</c:v>
                </c:pt>
                <c:pt idx="556">
                  <c:v>0.232110614635442</c:v>
                </c:pt>
                <c:pt idx="557">
                  <c:v>0.243771999983617</c:v>
                </c:pt>
                <c:pt idx="558">
                  <c:v>0.247216661709387</c:v>
                </c:pt>
                <c:pt idx="559">
                  <c:v>0.250836017474147</c:v>
                </c:pt>
                <c:pt idx="560">
                  <c:v>0.294993464112085</c:v>
                </c:pt>
                <c:pt idx="561">
                  <c:v>0.291782620051326</c:v>
                </c:pt>
                <c:pt idx="562">
                  <c:v>0.2889634947796</c:v>
                </c:pt>
                <c:pt idx="563">
                  <c:v>0.286914602816562</c:v>
                </c:pt>
                <c:pt idx="564">
                  <c:v>0.284802061245302</c:v>
                </c:pt>
                <c:pt idx="565">
                  <c:v>0.282235646575797</c:v>
                </c:pt>
                <c:pt idx="566">
                  <c:v>0.279816482799413</c:v>
                </c:pt>
                <c:pt idx="567">
                  <c:v>0.278114514301577</c:v>
                </c:pt>
                <c:pt idx="568">
                  <c:v>0.275416061360953</c:v>
                </c:pt>
                <c:pt idx="569">
                  <c:v>0.27387038391696</c:v>
                </c:pt>
                <c:pt idx="570">
                  <c:v>0.270321700874709</c:v>
                </c:pt>
                <c:pt idx="571">
                  <c:v>0.266135752745781</c:v>
                </c:pt>
                <c:pt idx="572">
                  <c:v>0.260344322424015</c:v>
                </c:pt>
                <c:pt idx="573">
                  <c:v>0.255392919608319</c:v>
                </c:pt>
                <c:pt idx="574">
                  <c:v>0.267897859901583</c:v>
                </c:pt>
                <c:pt idx="575">
                  <c:v>0.271188642860539</c:v>
                </c:pt>
                <c:pt idx="576">
                  <c:v>0.273386576454662</c:v>
                </c:pt>
                <c:pt idx="577">
                  <c:v>0.275877875655699</c:v>
                </c:pt>
                <c:pt idx="578">
                  <c:v>0.274222367928614</c:v>
                </c:pt>
                <c:pt idx="579">
                  <c:v>0.277504234566194</c:v>
                </c:pt>
                <c:pt idx="580">
                  <c:v>0.272496567894965</c:v>
                </c:pt>
                <c:pt idx="581">
                  <c:v>0.270966463946433</c:v>
                </c:pt>
                <c:pt idx="582">
                  <c:v>0.271321649216652</c:v>
                </c:pt>
                <c:pt idx="583">
                  <c:v>0.270440801960866</c:v>
                </c:pt>
                <c:pt idx="584">
                  <c:v>0.267530375617132</c:v>
                </c:pt>
                <c:pt idx="585">
                  <c:v>0.266306240600766</c:v>
                </c:pt>
                <c:pt idx="586">
                  <c:v>0.26756038131939</c:v>
                </c:pt>
                <c:pt idx="587">
                  <c:v>0.270718949742767</c:v>
                </c:pt>
                <c:pt idx="588">
                  <c:v>0.270135858433868</c:v>
                </c:pt>
                <c:pt idx="589">
                  <c:v>0.270459496007264</c:v>
                </c:pt>
                <c:pt idx="590">
                  <c:v>0.273664144046652</c:v>
                </c:pt>
                <c:pt idx="591">
                  <c:v>0.277098081051841</c:v>
                </c:pt>
                <c:pt idx="592">
                  <c:v>0.465823246277767</c:v>
                </c:pt>
                <c:pt idx="593">
                  <c:v>0.450315671417075</c:v>
                </c:pt>
                <c:pt idx="594">
                  <c:v>0.453648928396547</c:v>
                </c:pt>
                <c:pt idx="595">
                  <c:v>0.449786109617685</c:v>
                </c:pt>
                <c:pt idx="596">
                  <c:v>0.45426292572236</c:v>
                </c:pt>
                <c:pt idx="597">
                  <c:v>0.437096503197563</c:v>
                </c:pt>
                <c:pt idx="598">
                  <c:v>0.440733392665064</c:v>
                </c:pt>
                <c:pt idx="599">
                  <c:v>0.458533015085084</c:v>
                </c:pt>
                <c:pt idx="600">
                  <c:v>0.444440088125836</c:v>
                </c:pt>
                <c:pt idx="601">
                  <c:v>0.450641973112522</c:v>
                </c:pt>
                <c:pt idx="602">
                  <c:v>0.452465750249209</c:v>
                </c:pt>
                <c:pt idx="603">
                  <c:v>0.44857350832558</c:v>
                </c:pt>
                <c:pt idx="604">
                  <c:v>0.444281604405915</c:v>
                </c:pt>
                <c:pt idx="605">
                  <c:v>0.445147561026447</c:v>
                </c:pt>
                <c:pt idx="606">
                  <c:v>0.447363654341565</c:v>
                </c:pt>
                <c:pt idx="607">
                  <c:v>0.451464298554739</c:v>
                </c:pt>
                <c:pt idx="608">
                  <c:v>0.456452801738534</c:v>
                </c:pt>
                <c:pt idx="609">
                  <c:v>0.446718049401142</c:v>
                </c:pt>
                <c:pt idx="610">
                  <c:v>0.454442924617155</c:v>
                </c:pt>
                <c:pt idx="611">
                  <c:v>0.455150752906847</c:v>
                </c:pt>
                <c:pt idx="612">
                  <c:v>0.454550828165828</c:v>
                </c:pt>
                <c:pt idx="613">
                  <c:v>0.453724674471711</c:v>
                </c:pt>
                <c:pt idx="614">
                  <c:v>0.451975292668004</c:v>
                </c:pt>
                <c:pt idx="615">
                  <c:v>0.453702203613433</c:v>
                </c:pt>
                <c:pt idx="616">
                  <c:v>0.44741339266059</c:v>
                </c:pt>
                <c:pt idx="617">
                  <c:v>0.446213374973441</c:v>
                </c:pt>
                <c:pt idx="618">
                  <c:v>0.449546461147095</c:v>
                </c:pt>
                <c:pt idx="619">
                  <c:v>0.452197786040238</c:v>
                </c:pt>
                <c:pt idx="620">
                  <c:v>0.445105986636853</c:v>
                </c:pt>
                <c:pt idx="621">
                  <c:v>0.444862064758882</c:v>
                </c:pt>
                <c:pt idx="622">
                  <c:v>0.44898986607555</c:v>
                </c:pt>
                <c:pt idx="623">
                  <c:v>0.452436733791669</c:v>
                </c:pt>
                <c:pt idx="624">
                  <c:v>0.537114599922536</c:v>
                </c:pt>
                <c:pt idx="625">
                  <c:v>0.533338516102953</c:v>
                </c:pt>
                <c:pt idx="626">
                  <c:v>0.536886835642675</c:v>
                </c:pt>
                <c:pt idx="627">
                  <c:v>0.535156739992953</c:v>
                </c:pt>
                <c:pt idx="628">
                  <c:v>0.532895333665731</c:v>
                </c:pt>
                <c:pt idx="629">
                  <c:v>0.532017105517675</c:v>
                </c:pt>
                <c:pt idx="630">
                  <c:v>0.533554578141703</c:v>
                </c:pt>
                <c:pt idx="631">
                  <c:v>0.535094498565175</c:v>
                </c:pt>
                <c:pt idx="632">
                  <c:v>0.540545758504897</c:v>
                </c:pt>
                <c:pt idx="633">
                  <c:v>0.540441946881286</c:v>
                </c:pt>
                <c:pt idx="634">
                  <c:v>0.538112764245175</c:v>
                </c:pt>
                <c:pt idx="635">
                  <c:v>0.548293669863231</c:v>
                </c:pt>
                <c:pt idx="636">
                  <c:v>0.538679062618786</c:v>
                </c:pt>
                <c:pt idx="637">
                  <c:v>0.537216328144317</c:v>
                </c:pt>
                <c:pt idx="638">
                  <c:v>0.545187556599014</c:v>
                </c:pt>
                <c:pt idx="639">
                  <c:v>0.54624504246946</c:v>
                </c:pt>
                <c:pt idx="640">
                  <c:v>0.325785378413325</c:v>
                </c:pt>
                <c:pt idx="641">
                  <c:v>0.327684402168709</c:v>
                </c:pt>
                <c:pt idx="642">
                  <c:v>0.325079523888679</c:v>
                </c:pt>
                <c:pt idx="643">
                  <c:v>0.323462832866981</c:v>
                </c:pt>
                <c:pt idx="644">
                  <c:v>0.321285259993618</c:v>
                </c:pt>
                <c:pt idx="645">
                  <c:v>0.32211027959942</c:v>
                </c:pt>
                <c:pt idx="646">
                  <c:v>0.320772093960613</c:v>
                </c:pt>
                <c:pt idx="647">
                  <c:v>0.322702021666388</c:v>
                </c:pt>
                <c:pt idx="648">
                  <c:v>0.322132420995497</c:v>
                </c:pt>
                <c:pt idx="649">
                  <c:v>0.324243289617522</c:v>
                </c:pt>
                <c:pt idx="650">
                  <c:v>0.317184503159131</c:v>
                </c:pt>
                <c:pt idx="651">
                  <c:v>0.321941120191712</c:v>
                </c:pt>
                <c:pt idx="652">
                  <c:v>0.320956213055126</c:v>
                </c:pt>
                <c:pt idx="653">
                  <c:v>0.321411019276723</c:v>
                </c:pt>
                <c:pt idx="654">
                  <c:v>0.324816425411375</c:v>
                </c:pt>
                <c:pt idx="655">
                  <c:v>0.328133447871746</c:v>
                </c:pt>
                <c:pt idx="656">
                  <c:v>0.449574357558144</c:v>
                </c:pt>
                <c:pt idx="657">
                  <c:v>0.444202665281424</c:v>
                </c:pt>
                <c:pt idx="658">
                  <c:v>0.448221362487252</c:v>
                </c:pt>
                <c:pt idx="659">
                  <c:v>0.448051170113875</c:v>
                </c:pt>
                <c:pt idx="660">
                  <c:v>0.443659887584364</c:v>
                </c:pt>
                <c:pt idx="661">
                  <c:v>0.443096280089011</c:v>
                </c:pt>
                <c:pt idx="662">
                  <c:v>0.445930690822141</c:v>
                </c:pt>
                <c:pt idx="663">
                  <c:v>0.449206851699548</c:v>
                </c:pt>
                <c:pt idx="664">
                  <c:v>0.447913968553408</c:v>
                </c:pt>
                <c:pt idx="665">
                  <c:v>0.443566010550153</c:v>
                </c:pt>
                <c:pt idx="666">
                  <c:v>0.444973724140217</c:v>
                </c:pt>
                <c:pt idx="667">
                  <c:v>0.442663622351802</c:v>
                </c:pt>
                <c:pt idx="668">
                  <c:v>0.438038895004918</c:v>
                </c:pt>
                <c:pt idx="669">
                  <c:v>0.437994633804326</c:v>
                </c:pt>
                <c:pt idx="670">
                  <c:v>0.442868271247162</c:v>
                </c:pt>
                <c:pt idx="671">
                  <c:v>0.446287971051007</c:v>
                </c:pt>
                <c:pt idx="672">
                  <c:v>0.196121303536997</c:v>
                </c:pt>
                <c:pt idx="673">
                  <c:v>0.195399797817095</c:v>
                </c:pt>
                <c:pt idx="674">
                  <c:v>0.196919236114475</c:v>
                </c:pt>
                <c:pt idx="675">
                  <c:v>0.194188169126805</c:v>
                </c:pt>
                <c:pt idx="676">
                  <c:v>0.194631287950438</c:v>
                </c:pt>
                <c:pt idx="677">
                  <c:v>0.193101882203575</c:v>
                </c:pt>
                <c:pt idx="678">
                  <c:v>0.194711709145474</c:v>
                </c:pt>
                <c:pt idx="679">
                  <c:v>0.191271121455323</c:v>
                </c:pt>
                <c:pt idx="680">
                  <c:v>0.191062966672694</c:v>
                </c:pt>
                <c:pt idx="681">
                  <c:v>0.189782592026163</c:v>
                </c:pt>
                <c:pt idx="682">
                  <c:v>0.18929970331468</c:v>
                </c:pt>
                <c:pt idx="683">
                  <c:v>0.188426448484438</c:v>
                </c:pt>
                <c:pt idx="684">
                  <c:v>0.188568551321006</c:v>
                </c:pt>
                <c:pt idx="685">
                  <c:v>0.189307387064079</c:v>
                </c:pt>
                <c:pt idx="686">
                  <c:v>0.192927708173464</c:v>
                </c:pt>
                <c:pt idx="687">
                  <c:v>0.196839501095144</c:v>
                </c:pt>
                <c:pt idx="688">
                  <c:v>0.289371048248999</c:v>
                </c:pt>
                <c:pt idx="689">
                  <c:v>0.286583764457727</c:v>
                </c:pt>
                <c:pt idx="690">
                  <c:v>0.287616738743141</c:v>
                </c:pt>
                <c:pt idx="691">
                  <c:v>0.289638301693774</c:v>
                </c:pt>
                <c:pt idx="692">
                  <c:v>0.287267268726822</c:v>
                </c:pt>
                <c:pt idx="693">
                  <c:v>0.286324829660671</c:v>
                </c:pt>
                <c:pt idx="694">
                  <c:v>0.286369086924129</c:v>
                </c:pt>
                <c:pt idx="695">
                  <c:v>0.285260881978621</c:v>
                </c:pt>
                <c:pt idx="696">
                  <c:v>0.285869898179704</c:v>
                </c:pt>
                <c:pt idx="697">
                  <c:v>0.283689001476941</c:v>
                </c:pt>
                <c:pt idx="698">
                  <c:v>0.286608376510746</c:v>
                </c:pt>
                <c:pt idx="699">
                  <c:v>0.284709875959376</c:v>
                </c:pt>
                <c:pt idx="700">
                  <c:v>0.283129529575461</c:v>
                </c:pt>
                <c:pt idx="701">
                  <c:v>0.287330238418097</c:v>
                </c:pt>
                <c:pt idx="702">
                  <c:v>0.291364338010747</c:v>
                </c:pt>
                <c:pt idx="703">
                  <c:v>0.295533255418646</c:v>
                </c:pt>
                <c:pt idx="704">
                  <c:v>0.216171810403248</c:v>
                </c:pt>
                <c:pt idx="705">
                  <c:v>0.219086006246592</c:v>
                </c:pt>
                <c:pt idx="706">
                  <c:v>0.222449491657822</c:v>
                </c:pt>
                <c:pt idx="707">
                  <c:v>0.220893122017439</c:v>
                </c:pt>
                <c:pt idx="708">
                  <c:v>0.216627221444231</c:v>
                </c:pt>
                <c:pt idx="709">
                  <c:v>0.221700628859946</c:v>
                </c:pt>
                <c:pt idx="710">
                  <c:v>0.22211410749584</c:v>
                </c:pt>
                <c:pt idx="711">
                  <c:v>0.221637116200271</c:v>
                </c:pt>
                <c:pt idx="712">
                  <c:v>0.221115773947994</c:v>
                </c:pt>
                <c:pt idx="713">
                  <c:v>0.241883698735865</c:v>
                </c:pt>
                <c:pt idx="714">
                  <c:v>0.243733425708787</c:v>
                </c:pt>
                <c:pt idx="715">
                  <c:v>0.237367105377826</c:v>
                </c:pt>
                <c:pt idx="716">
                  <c:v>0.237260266239598</c:v>
                </c:pt>
                <c:pt idx="717">
                  <c:v>0.238825789522384</c:v>
                </c:pt>
                <c:pt idx="718">
                  <c:v>0.240328375884889</c:v>
                </c:pt>
                <c:pt idx="719">
                  <c:v>0.242038878911277</c:v>
                </c:pt>
                <c:pt idx="720">
                  <c:v>0.170331612745033</c:v>
                </c:pt>
                <c:pt idx="721">
                  <c:v>0.171109750792709</c:v>
                </c:pt>
                <c:pt idx="722">
                  <c:v>0.171143790013902</c:v>
                </c:pt>
                <c:pt idx="723">
                  <c:v>0.16872100913733</c:v>
                </c:pt>
                <c:pt idx="724">
                  <c:v>0.168046799830929</c:v>
                </c:pt>
                <c:pt idx="725">
                  <c:v>0.166195879246743</c:v>
                </c:pt>
                <c:pt idx="726">
                  <c:v>0.165606358873676</c:v>
                </c:pt>
                <c:pt idx="727">
                  <c:v>0.164593627716869</c:v>
                </c:pt>
                <c:pt idx="728">
                  <c:v>0.165239732393815</c:v>
                </c:pt>
                <c:pt idx="729">
                  <c:v>0.166017763383338</c:v>
                </c:pt>
                <c:pt idx="730">
                  <c:v>0.166361314330203</c:v>
                </c:pt>
                <c:pt idx="731">
                  <c:v>0.171173513127333</c:v>
                </c:pt>
                <c:pt idx="732">
                  <c:v>0.167876370702</c:v>
                </c:pt>
                <c:pt idx="733">
                  <c:v>0.176626658970273</c:v>
                </c:pt>
                <c:pt idx="734">
                  <c:v>0.179945546146625</c:v>
                </c:pt>
                <c:pt idx="735">
                  <c:v>0.183374849987175</c:v>
                </c:pt>
                <c:pt idx="736">
                  <c:v>0.137957310681351</c:v>
                </c:pt>
                <c:pt idx="737">
                  <c:v>0.137730065876675</c:v>
                </c:pt>
                <c:pt idx="738">
                  <c:v>0.13780821961548</c:v>
                </c:pt>
                <c:pt idx="739">
                  <c:v>0.138763238994667</c:v>
                </c:pt>
                <c:pt idx="740">
                  <c:v>0.139058805957007</c:v>
                </c:pt>
                <c:pt idx="741">
                  <c:v>0.13878772410531</c:v>
                </c:pt>
                <c:pt idx="742">
                  <c:v>0.139883682944189</c:v>
                </c:pt>
                <c:pt idx="743">
                  <c:v>0.140857644705528</c:v>
                </c:pt>
                <c:pt idx="744">
                  <c:v>0.135826766361252</c:v>
                </c:pt>
                <c:pt idx="745">
                  <c:v>0.134042304124048</c:v>
                </c:pt>
                <c:pt idx="746">
                  <c:v>0.132727272080261</c:v>
                </c:pt>
                <c:pt idx="747">
                  <c:v>0.146503327493363</c:v>
                </c:pt>
                <c:pt idx="748">
                  <c:v>0.137465794745967</c:v>
                </c:pt>
                <c:pt idx="749">
                  <c:v>0.136770362583519</c:v>
                </c:pt>
                <c:pt idx="750">
                  <c:v>0.139821443378044</c:v>
                </c:pt>
                <c:pt idx="751">
                  <c:v>0.143035274171353</c:v>
                </c:pt>
                <c:pt idx="752">
                  <c:v>0.48038871913228</c:v>
                </c:pt>
                <c:pt idx="753">
                  <c:v>0.471005380048806</c:v>
                </c:pt>
                <c:pt idx="754">
                  <c:v>0.470310028532086</c:v>
                </c:pt>
                <c:pt idx="755">
                  <c:v>0.472532655909777</c:v>
                </c:pt>
                <c:pt idx="756">
                  <c:v>0.469535165356675</c:v>
                </c:pt>
                <c:pt idx="757">
                  <c:v>0.458774804231622</c:v>
                </c:pt>
                <c:pt idx="758">
                  <c:v>0.453091171334773</c:v>
                </c:pt>
                <c:pt idx="759">
                  <c:v>0.47214065635007</c:v>
                </c:pt>
                <c:pt idx="760">
                  <c:v>0.472410321865672</c:v>
                </c:pt>
                <c:pt idx="761">
                  <c:v>0.472922714173245</c:v>
                </c:pt>
                <c:pt idx="762">
                  <c:v>0.475474525819131</c:v>
                </c:pt>
                <c:pt idx="763">
                  <c:v>0.475438051753496</c:v>
                </c:pt>
                <c:pt idx="764">
                  <c:v>0.465485313707279</c:v>
                </c:pt>
                <c:pt idx="765">
                  <c:v>0.469264248159945</c:v>
                </c:pt>
                <c:pt idx="766">
                  <c:v>0.471318319149558</c:v>
                </c:pt>
                <c:pt idx="767">
                  <c:v>0.474926009171377</c:v>
                </c:pt>
                <c:pt idx="768">
                  <c:v>0.376420832695709</c:v>
                </c:pt>
                <c:pt idx="769">
                  <c:v>0.377845448442793</c:v>
                </c:pt>
                <c:pt idx="770">
                  <c:v>0.377967656627793</c:v>
                </c:pt>
                <c:pt idx="771">
                  <c:v>0.375530948840557</c:v>
                </c:pt>
                <c:pt idx="772">
                  <c:v>0.372102583273321</c:v>
                </c:pt>
                <c:pt idx="773">
                  <c:v>0.376192675386502</c:v>
                </c:pt>
                <c:pt idx="774">
                  <c:v>0.372990608988016</c:v>
                </c:pt>
                <c:pt idx="775">
                  <c:v>0.373185737418726</c:v>
                </c:pt>
                <c:pt idx="776">
                  <c:v>0.368835161381203</c:v>
                </c:pt>
                <c:pt idx="777">
                  <c:v>0.36614308969229</c:v>
                </c:pt>
                <c:pt idx="778">
                  <c:v>0.371400287678656</c:v>
                </c:pt>
                <c:pt idx="779">
                  <c:v>0.378409418991822</c:v>
                </c:pt>
                <c:pt idx="780">
                  <c:v>0.372868955998738</c:v>
                </c:pt>
                <c:pt idx="781">
                  <c:v>0.391389009657956</c:v>
                </c:pt>
                <c:pt idx="782">
                  <c:v>0.394413904249932</c:v>
                </c:pt>
                <c:pt idx="783">
                  <c:v>0.397686369929488</c:v>
                </c:pt>
                <c:pt idx="784">
                  <c:v>0.328860784450714</c:v>
                </c:pt>
                <c:pt idx="785">
                  <c:v>0.326306776926333</c:v>
                </c:pt>
                <c:pt idx="786">
                  <c:v>0.324764106982022</c:v>
                </c:pt>
                <c:pt idx="787">
                  <c:v>0.319368984916749</c:v>
                </c:pt>
                <c:pt idx="788">
                  <c:v>0.32131223900281</c:v>
                </c:pt>
                <c:pt idx="789">
                  <c:v>0.316418288030635</c:v>
                </c:pt>
                <c:pt idx="790">
                  <c:v>0.316139379733601</c:v>
                </c:pt>
                <c:pt idx="791">
                  <c:v>0.313790165557848</c:v>
                </c:pt>
                <c:pt idx="792">
                  <c:v>0.313117097552017</c:v>
                </c:pt>
                <c:pt idx="793">
                  <c:v>0.313200986648459</c:v>
                </c:pt>
                <c:pt idx="794">
                  <c:v>0.314973682988895</c:v>
                </c:pt>
                <c:pt idx="795">
                  <c:v>0.315876038833958</c:v>
                </c:pt>
                <c:pt idx="796">
                  <c:v>0.313572414966197</c:v>
                </c:pt>
                <c:pt idx="797">
                  <c:v>0.313528173364872</c:v>
                </c:pt>
                <c:pt idx="798">
                  <c:v>0.317070301355314</c:v>
                </c:pt>
                <c:pt idx="799">
                  <c:v>0.321134315459594</c:v>
                </c:pt>
                <c:pt idx="800">
                  <c:v>0.265420084687361</c:v>
                </c:pt>
                <c:pt idx="801">
                  <c:v>0.264706585024791</c:v>
                </c:pt>
                <c:pt idx="802">
                  <c:v>0.265349257295366</c:v>
                </c:pt>
                <c:pt idx="803">
                  <c:v>0.269120394594306</c:v>
                </c:pt>
                <c:pt idx="804">
                  <c:v>0.262282824288602</c:v>
                </c:pt>
                <c:pt idx="805">
                  <c:v>0.257682618159295</c:v>
                </c:pt>
                <c:pt idx="806">
                  <c:v>0.263552484090271</c:v>
                </c:pt>
                <c:pt idx="807">
                  <c:v>0.258383912198189</c:v>
                </c:pt>
                <c:pt idx="808">
                  <c:v>0.257297559820736</c:v>
                </c:pt>
                <c:pt idx="809">
                  <c:v>0.249310384862614</c:v>
                </c:pt>
                <c:pt idx="810">
                  <c:v>0.252790155392185</c:v>
                </c:pt>
                <c:pt idx="811">
                  <c:v>0.250843763017214</c:v>
                </c:pt>
                <c:pt idx="812">
                  <c:v>0.247804520621425</c:v>
                </c:pt>
                <c:pt idx="813">
                  <c:v>0.246557776365893</c:v>
                </c:pt>
                <c:pt idx="814">
                  <c:v>0.249646378856037</c:v>
                </c:pt>
                <c:pt idx="815">
                  <c:v>0.253241413721421</c:v>
                </c:pt>
                <c:pt idx="816">
                  <c:v>0.29280587743999</c:v>
                </c:pt>
                <c:pt idx="817">
                  <c:v>0.296303069620487</c:v>
                </c:pt>
                <c:pt idx="818">
                  <c:v>0.292061844177536</c:v>
                </c:pt>
                <c:pt idx="819">
                  <c:v>0.286975310921388</c:v>
                </c:pt>
                <c:pt idx="820">
                  <c:v>0.284459428309433</c:v>
                </c:pt>
                <c:pt idx="821">
                  <c:v>0.282066353398537</c:v>
                </c:pt>
                <c:pt idx="822">
                  <c:v>0.278176444107608</c:v>
                </c:pt>
                <c:pt idx="823">
                  <c:v>0.276804182583044</c:v>
                </c:pt>
                <c:pt idx="824">
                  <c:v>0.270617673919809</c:v>
                </c:pt>
                <c:pt idx="825">
                  <c:v>0.263682026237752</c:v>
                </c:pt>
                <c:pt idx="826">
                  <c:v>0.263061975993476</c:v>
                </c:pt>
                <c:pt idx="827">
                  <c:v>0.260950334445953</c:v>
                </c:pt>
                <c:pt idx="828">
                  <c:v>0.260548011904276</c:v>
                </c:pt>
                <c:pt idx="829">
                  <c:v>0.258945731332147</c:v>
                </c:pt>
                <c:pt idx="830">
                  <c:v>0.270600689301235</c:v>
                </c:pt>
                <c:pt idx="831">
                  <c:v>0.274817890490902</c:v>
                </c:pt>
                <c:pt idx="832">
                  <c:v>0.312060419342076</c:v>
                </c:pt>
                <c:pt idx="833">
                  <c:v>0.309823271909511</c:v>
                </c:pt>
                <c:pt idx="834">
                  <c:v>0.313427147633227</c:v>
                </c:pt>
                <c:pt idx="835">
                  <c:v>0.306143700439016</c:v>
                </c:pt>
                <c:pt idx="836">
                  <c:v>0.302556819233955</c:v>
                </c:pt>
                <c:pt idx="837">
                  <c:v>0.310053873824175</c:v>
                </c:pt>
                <c:pt idx="838">
                  <c:v>0.310132985227769</c:v>
                </c:pt>
                <c:pt idx="839">
                  <c:v>0.308427177228232</c:v>
                </c:pt>
                <c:pt idx="840">
                  <c:v>0.308427743377582</c:v>
                </c:pt>
                <c:pt idx="841">
                  <c:v>0.307099364157634</c:v>
                </c:pt>
                <c:pt idx="842">
                  <c:v>0.302389555048183</c:v>
                </c:pt>
                <c:pt idx="843">
                  <c:v>0.305450124445877</c:v>
                </c:pt>
                <c:pt idx="844">
                  <c:v>0.30201245844213</c:v>
                </c:pt>
                <c:pt idx="845">
                  <c:v>0.303394032134289</c:v>
                </c:pt>
                <c:pt idx="846">
                  <c:v>0.308496414592393</c:v>
                </c:pt>
                <c:pt idx="847">
                  <c:v>0.31208763573155</c:v>
                </c:pt>
                <c:pt idx="848">
                  <c:v>0.478000386305145</c:v>
                </c:pt>
                <c:pt idx="849">
                  <c:v>0.477895584094555</c:v>
                </c:pt>
                <c:pt idx="850">
                  <c:v>0.479589027318996</c:v>
                </c:pt>
                <c:pt idx="851">
                  <c:v>0.479997207908681</c:v>
                </c:pt>
                <c:pt idx="852">
                  <c:v>0.474979179934444</c:v>
                </c:pt>
                <c:pt idx="853">
                  <c:v>0.465355422439931</c:v>
                </c:pt>
                <c:pt idx="854">
                  <c:v>0.463481549265033</c:v>
                </c:pt>
                <c:pt idx="855">
                  <c:v>0.460569720953803</c:v>
                </c:pt>
                <c:pt idx="856">
                  <c:v>0.456863253573834</c:v>
                </c:pt>
                <c:pt idx="857">
                  <c:v>0.454060992789068</c:v>
                </c:pt>
                <c:pt idx="858">
                  <c:v>0.451631282501161</c:v>
                </c:pt>
                <c:pt idx="859">
                  <c:v>0.452362037927484</c:v>
                </c:pt>
                <c:pt idx="860">
                  <c:v>0.452338459039599</c:v>
                </c:pt>
                <c:pt idx="861">
                  <c:v>0.450877202949275</c:v>
                </c:pt>
                <c:pt idx="862">
                  <c:v>0.45293437616612</c:v>
                </c:pt>
                <c:pt idx="863">
                  <c:v>0.455106165685925</c:v>
                </c:pt>
                <c:pt idx="864">
                  <c:v>0.496412868635822</c:v>
                </c:pt>
                <c:pt idx="865">
                  <c:v>0.503424344335586</c:v>
                </c:pt>
                <c:pt idx="866">
                  <c:v>0.499172571226813</c:v>
                </c:pt>
                <c:pt idx="867">
                  <c:v>0.498718832166445</c:v>
                </c:pt>
                <c:pt idx="868">
                  <c:v>0.478180945256312</c:v>
                </c:pt>
                <c:pt idx="869">
                  <c:v>0.491446659818789</c:v>
                </c:pt>
                <c:pt idx="870">
                  <c:v>0.496000536657182</c:v>
                </c:pt>
                <c:pt idx="871">
                  <c:v>0.48643861935629</c:v>
                </c:pt>
                <c:pt idx="872">
                  <c:v>0.507246512089261</c:v>
                </c:pt>
                <c:pt idx="873">
                  <c:v>0.528548985451013</c:v>
                </c:pt>
                <c:pt idx="874">
                  <c:v>0.516455605129651</c:v>
                </c:pt>
                <c:pt idx="875">
                  <c:v>0.48875393152048</c:v>
                </c:pt>
                <c:pt idx="876">
                  <c:v>0.483105636320417</c:v>
                </c:pt>
                <c:pt idx="877">
                  <c:v>0.479291365711778</c:v>
                </c:pt>
                <c:pt idx="878">
                  <c:v>0.483523249861665</c:v>
                </c:pt>
                <c:pt idx="879">
                  <c:v>0.48652165847264</c:v>
                </c:pt>
                <c:pt idx="880">
                  <c:v>0.267769478032801</c:v>
                </c:pt>
                <c:pt idx="881">
                  <c:v>0.270432742119</c:v>
                </c:pt>
                <c:pt idx="882">
                  <c:v>0.269367982504607</c:v>
                </c:pt>
                <c:pt idx="883">
                  <c:v>0.283661977521887</c:v>
                </c:pt>
                <c:pt idx="884">
                  <c:v>0.283817381907658</c:v>
                </c:pt>
                <c:pt idx="885">
                  <c:v>0.28398837916472</c:v>
                </c:pt>
                <c:pt idx="886">
                  <c:v>0.27917353220429</c:v>
                </c:pt>
                <c:pt idx="887">
                  <c:v>0.285862471253737</c:v>
                </c:pt>
                <c:pt idx="888">
                  <c:v>0.281709544296626</c:v>
                </c:pt>
                <c:pt idx="889">
                  <c:v>0.279263058703636</c:v>
                </c:pt>
                <c:pt idx="890">
                  <c:v>0.281154847305998</c:v>
                </c:pt>
                <c:pt idx="891">
                  <c:v>0.277350878044177</c:v>
                </c:pt>
                <c:pt idx="892">
                  <c:v>0.287435903056689</c:v>
                </c:pt>
                <c:pt idx="893">
                  <c:v>0.284954141827177</c:v>
                </c:pt>
                <c:pt idx="894">
                  <c:v>0.289250067550346</c:v>
                </c:pt>
                <c:pt idx="895">
                  <c:v>0.292720213621373</c:v>
                </c:pt>
                <c:pt idx="896">
                  <c:v>0.572899788616996</c:v>
                </c:pt>
                <c:pt idx="897">
                  <c:v>0.57053018141851</c:v>
                </c:pt>
                <c:pt idx="898">
                  <c:v>0.569186935436294</c:v>
                </c:pt>
                <c:pt idx="899">
                  <c:v>0.569465202836091</c:v>
                </c:pt>
                <c:pt idx="900">
                  <c:v>0.570241138372168</c:v>
                </c:pt>
                <c:pt idx="901">
                  <c:v>0.573055465469628</c:v>
                </c:pt>
                <c:pt idx="902">
                  <c:v>0.572374881953571</c:v>
                </c:pt>
                <c:pt idx="903">
                  <c:v>0.565193674497422</c:v>
                </c:pt>
                <c:pt idx="904">
                  <c:v>0.570585361747832</c:v>
                </c:pt>
                <c:pt idx="905">
                  <c:v>0.567033428457296</c:v>
                </c:pt>
                <c:pt idx="906">
                  <c:v>0.565577663802529</c:v>
                </c:pt>
                <c:pt idx="907">
                  <c:v>0.561701761391049</c:v>
                </c:pt>
                <c:pt idx="908">
                  <c:v>0.558733223432647</c:v>
                </c:pt>
                <c:pt idx="909">
                  <c:v>0.554871170560786</c:v>
                </c:pt>
                <c:pt idx="910">
                  <c:v>0.556237587487493</c:v>
                </c:pt>
                <c:pt idx="911">
                  <c:v>0.558769275255072</c:v>
                </c:pt>
                <c:pt idx="912">
                  <c:v>0.340275397007505</c:v>
                </c:pt>
                <c:pt idx="913">
                  <c:v>0.334447595406234</c:v>
                </c:pt>
                <c:pt idx="914">
                  <c:v>0.337452844997868</c:v>
                </c:pt>
                <c:pt idx="915">
                  <c:v>0.33705643212249</c:v>
                </c:pt>
                <c:pt idx="916">
                  <c:v>0.339589727433385</c:v>
                </c:pt>
                <c:pt idx="917">
                  <c:v>0.339071110553751</c:v>
                </c:pt>
                <c:pt idx="918">
                  <c:v>0.339383148067238</c:v>
                </c:pt>
                <c:pt idx="919">
                  <c:v>0.339020123748727</c:v>
                </c:pt>
                <c:pt idx="920">
                  <c:v>0.330947907147331</c:v>
                </c:pt>
                <c:pt idx="921">
                  <c:v>0.338755364890354</c:v>
                </c:pt>
                <c:pt idx="922">
                  <c:v>0.341684063219084</c:v>
                </c:pt>
                <c:pt idx="923">
                  <c:v>0.341586773052163</c:v>
                </c:pt>
                <c:pt idx="924">
                  <c:v>0.341423946770139</c:v>
                </c:pt>
                <c:pt idx="925">
                  <c:v>0.340180382279109</c:v>
                </c:pt>
                <c:pt idx="926">
                  <c:v>0.347330648844159</c:v>
                </c:pt>
                <c:pt idx="927">
                  <c:v>0.349114228837832</c:v>
                </c:pt>
                <c:pt idx="928">
                  <c:v>0.183527700541902</c:v>
                </c:pt>
                <c:pt idx="929">
                  <c:v>0.18483178706667</c:v>
                </c:pt>
                <c:pt idx="930">
                  <c:v>0.185048989508038</c:v>
                </c:pt>
                <c:pt idx="931">
                  <c:v>0.187746311556582</c:v>
                </c:pt>
                <c:pt idx="932">
                  <c:v>0.187251419395237</c:v>
                </c:pt>
                <c:pt idx="933">
                  <c:v>0.187833695697743</c:v>
                </c:pt>
                <c:pt idx="934">
                  <c:v>0.18477080832347</c:v>
                </c:pt>
                <c:pt idx="935">
                  <c:v>0.185716377748342</c:v>
                </c:pt>
                <c:pt idx="936">
                  <c:v>0.18420146103306</c:v>
                </c:pt>
                <c:pt idx="937">
                  <c:v>0.183897674250984</c:v>
                </c:pt>
                <c:pt idx="938">
                  <c:v>0.18248992533874</c:v>
                </c:pt>
                <c:pt idx="939">
                  <c:v>0.199503112910857</c:v>
                </c:pt>
                <c:pt idx="940">
                  <c:v>0.188186136742372</c:v>
                </c:pt>
                <c:pt idx="941">
                  <c:v>0.18903725027237</c:v>
                </c:pt>
                <c:pt idx="942">
                  <c:v>0.192536165986694</c:v>
                </c:pt>
                <c:pt idx="943">
                  <c:v>0.196311748364295</c:v>
                </c:pt>
                <c:pt idx="944">
                  <c:v>0.146449821633733</c:v>
                </c:pt>
                <c:pt idx="945">
                  <c:v>0.145447144708098</c:v>
                </c:pt>
                <c:pt idx="946">
                  <c:v>0.14545034936383</c:v>
                </c:pt>
                <c:pt idx="947">
                  <c:v>0.145296063913636</c:v>
                </c:pt>
                <c:pt idx="948">
                  <c:v>0.144925950171804</c:v>
                </c:pt>
                <c:pt idx="949">
                  <c:v>0.144438469778736</c:v>
                </c:pt>
                <c:pt idx="950">
                  <c:v>0.144097364279543</c:v>
                </c:pt>
                <c:pt idx="951">
                  <c:v>0.14375035480772</c:v>
                </c:pt>
                <c:pt idx="952">
                  <c:v>0.143137159100843</c:v>
                </c:pt>
                <c:pt idx="953">
                  <c:v>0.143626303741831</c:v>
                </c:pt>
                <c:pt idx="954">
                  <c:v>0.145420527232856</c:v>
                </c:pt>
                <c:pt idx="955">
                  <c:v>0.160547054138687</c:v>
                </c:pt>
                <c:pt idx="956">
                  <c:v>0.159087694918451</c:v>
                </c:pt>
                <c:pt idx="957">
                  <c:v>0.163899022525434</c:v>
                </c:pt>
                <c:pt idx="958">
                  <c:v>0.166474042794149</c:v>
                </c:pt>
                <c:pt idx="959">
                  <c:v>0.170645813060776</c:v>
                </c:pt>
                <c:pt idx="960">
                  <c:v>0.398862009818947</c:v>
                </c:pt>
                <c:pt idx="961">
                  <c:v>0.388228815861142</c:v>
                </c:pt>
                <c:pt idx="962">
                  <c:v>0.389078953585919</c:v>
                </c:pt>
                <c:pt idx="963">
                  <c:v>0.390438807037768</c:v>
                </c:pt>
                <c:pt idx="964">
                  <c:v>0.39422102799722</c:v>
                </c:pt>
                <c:pt idx="965">
                  <c:v>0.385694013836671</c:v>
                </c:pt>
                <c:pt idx="966">
                  <c:v>0.392005106934361</c:v>
                </c:pt>
                <c:pt idx="967">
                  <c:v>0.392743384485578</c:v>
                </c:pt>
                <c:pt idx="968">
                  <c:v>0.36863487992601</c:v>
                </c:pt>
                <c:pt idx="969">
                  <c:v>0.381947337026205</c:v>
                </c:pt>
                <c:pt idx="970">
                  <c:v>0.383567096316833</c:v>
                </c:pt>
                <c:pt idx="971">
                  <c:v>0.380070814712077</c:v>
                </c:pt>
                <c:pt idx="972">
                  <c:v>0.378973917980021</c:v>
                </c:pt>
                <c:pt idx="973">
                  <c:v>0.377860073051046</c:v>
                </c:pt>
                <c:pt idx="974">
                  <c:v>0.38032217694379</c:v>
                </c:pt>
                <c:pt idx="975">
                  <c:v>0.383276895114485</c:v>
                </c:pt>
                <c:pt idx="976">
                  <c:v>0.474517343346765</c:v>
                </c:pt>
                <c:pt idx="977">
                  <c:v>0.475486449947037</c:v>
                </c:pt>
                <c:pt idx="978">
                  <c:v>0.472538086923686</c:v>
                </c:pt>
                <c:pt idx="979">
                  <c:v>0.455008918673771</c:v>
                </c:pt>
                <c:pt idx="980">
                  <c:v>0.459154401403123</c:v>
                </c:pt>
                <c:pt idx="981">
                  <c:v>0.457136755986643</c:v>
                </c:pt>
                <c:pt idx="982">
                  <c:v>0.444739107037523</c:v>
                </c:pt>
                <c:pt idx="983">
                  <c:v>0.449234543504867</c:v>
                </c:pt>
                <c:pt idx="984">
                  <c:v>0.444205111828607</c:v>
                </c:pt>
                <c:pt idx="985">
                  <c:v>0.437397879869192</c:v>
                </c:pt>
                <c:pt idx="986">
                  <c:v>0.459734212538026</c:v>
                </c:pt>
                <c:pt idx="987">
                  <c:v>0.451563628518484</c:v>
                </c:pt>
                <c:pt idx="988">
                  <c:v>0.44820123413168</c:v>
                </c:pt>
                <c:pt idx="989">
                  <c:v>0.445577905288053</c:v>
                </c:pt>
                <c:pt idx="990">
                  <c:v>0.443929234178845</c:v>
                </c:pt>
                <c:pt idx="991">
                  <c:v>0.447789502352501</c:v>
                </c:pt>
                <c:pt idx="992">
                  <c:v>0.248705972129744</c:v>
                </c:pt>
                <c:pt idx="993">
                  <c:v>0.246530010647991</c:v>
                </c:pt>
                <c:pt idx="994">
                  <c:v>0.241731028002924</c:v>
                </c:pt>
                <c:pt idx="995">
                  <c:v>0.244449632823174</c:v>
                </c:pt>
                <c:pt idx="996">
                  <c:v>0.241208108759577</c:v>
                </c:pt>
                <c:pt idx="997">
                  <c:v>0.248903708786701</c:v>
                </c:pt>
                <c:pt idx="998">
                  <c:v>0.24253551956916</c:v>
                </c:pt>
                <c:pt idx="999">
                  <c:v>0.243940212714634</c:v>
                </c:pt>
                <c:pt idx="1000">
                  <c:v>0.244677862846596</c:v>
                </c:pt>
                <c:pt idx="1001">
                  <c:v>0.243285901312381</c:v>
                </c:pt>
                <c:pt idx="1002">
                  <c:v>0.236166791892964</c:v>
                </c:pt>
                <c:pt idx="1003">
                  <c:v>0.24141610217105</c:v>
                </c:pt>
                <c:pt idx="1004">
                  <c:v>0.237915340148952</c:v>
                </c:pt>
                <c:pt idx="1005">
                  <c:v>0.253974502672412</c:v>
                </c:pt>
                <c:pt idx="1006">
                  <c:v>0.256221972291532</c:v>
                </c:pt>
                <c:pt idx="1007">
                  <c:v>0.260684670705532</c:v>
                </c:pt>
                <c:pt idx="1008">
                  <c:v>0.163197847665184</c:v>
                </c:pt>
                <c:pt idx="1009">
                  <c:v>0.163046684034188</c:v>
                </c:pt>
                <c:pt idx="1010">
                  <c:v>0.162692458111126</c:v>
                </c:pt>
                <c:pt idx="1011">
                  <c:v>0.162416160601694</c:v>
                </c:pt>
                <c:pt idx="1012">
                  <c:v>0.163309298837482</c:v>
                </c:pt>
                <c:pt idx="1013">
                  <c:v>0.163889903081026</c:v>
                </c:pt>
                <c:pt idx="1014">
                  <c:v>0.163012556250853</c:v>
                </c:pt>
                <c:pt idx="1015">
                  <c:v>0.163507990365113</c:v>
                </c:pt>
                <c:pt idx="1016">
                  <c:v>0.164408786957774</c:v>
                </c:pt>
                <c:pt idx="1017">
                  <c:v>0.164614168956729</c:v>
                </c:pt>
                <c:pt idx="1018">
                  <c:v>0.166242430564038</c:v>
                </c:pt>
                <c:pt idx="1019">
                  <c:v>0.168723574335865</c:v>
                </c:pt>
                <c:pt idx="1020">
                  <c:v>0.168167509319692</c:v>
                </c:pt>
                <c:pt idx="1021">
                  <c:v>0.184442506756518</c:v>
                </c:pt>
                <c:pt idx="1022">
                  <c:v>0.188603944307931</c:v>
                </c:pt>
                <c:pt idx="1023">
                  <c:v>0.192908215190229</c:v>
                </c:pt>
                <c:pt idx="1024">
                  <c:v>0.444525760920354</c:v>
                </c:pt>
                <c:pt idx="1025">
                  <c:v>0.440349699746219</c:v>
                </c:pt>
                <c:pt idx="1026">
                  <c:v>0.439346970414513</c:v>
                </c:pt>
                <c:pt idx="1027">
                  <c:v>0.439442072518582</c:v>
                </c:pt>
                <c:pt idx="1028">
                  <c:v>0.434515170012483</c:v>
                </c:pt>
                <c:pt idx="1029">
                  <c:v>0.437737625585458</c:v>
                </c:pt>
                <c:pt idx="1030">
                  <c:v>0.444389540932754</c:v>
                </c:pt>
                <c:pt idx="1031">
                  <c:v>0.441008861161734</c:v>
                </c:pt>
                <c:pt idx="1032">
                  <c:v>0.450210214715611</c:v>
                </c:pt>
                <c:pt idx="1033">
                  <c:v>0.444352046758705</c:v>
                </c:pt>
                <c:pt idx="1034">
                  <c:v>0.439023964140802</c:v>
                </c:pt>
                <c:pt idx="1035">
                  <c:v>0.43214959154701</c:v>
                </c:pt>
                <c:pt idx="1036">
                  <c:v>0.428226609184081</c:v>
                </c:pt>
                <c:pt idx="1037">
                  <c:v>0.426167015982261</c:v>
                </c:pt>
                <c:pt idx="1038">
                  <c:v>0.429687150736089</c:v>
                </c:pt>
                <c:pt idx="1039">
                  <c:v>0.432678173587851</c:v>
                </c:pt>
                <c:pt idx="1040">
                  <c:v>0.154835043602322</c:v>
                </c:pt>
                <c:pt idx="1041">
                  <c:v>0.153990661115226</c:v>
                </c:pt>
                <c:pt idx="1042">
                  <c:v>0.1545619315763</c:v>
                </c:pt>
                <c:pt idx="1043">
                  <c:v>0.154090519110544</c:v>
                </c:pt>
                <c:pt idx="1044">
                  <c:v>0.15408048875861</c:v>
                </c:pt>
                <c:pt idx="1045">
                  <c:v>0.152527775479847</c:v>
                </c:pt>
                <c:pt idx="1046">
                  <c:v>0.155596072541823</c:v>
                </c:pt>
                <c:pt idx="1047">
                  <c:v>0.159146128411387</c:v>
                </c:pt>
                <c:pt idx="1048">
                  <c:v>0.15607829810209</c:v>
                </c:pt>
                <c:pt idx="1049">
                  <c:v>0.155551118199296</c:v>
                </c:pt>
                <c:pt idx="1050">
                  <c:v>0.156906984366963</c:v>
                </c:pt>
                <c:pt idx="1051">
                  <c:v>0.15685132552594</c:v>
                </c:pt>
                <c:pt idx="1052">
                  <c:v>0.17990052503374</c:v>
                </c:pt>
                <c:pt idx="1053">
                  <c:v>0.176846422503338</c:v>
                </c:pt>
                <c:pt idx="1054">
                  <c:v>0.180925963486444</c:v>
                </c:pt>
                <c:pt idx="1055">
                  <c:v>0.185250504465937</c:v>
                </c:pt>
                <c:pt idx="1056">
                  <c:v>0.310711988002757</c:v>
                </c:pt>
                <c:pt idx="1057">
                  <c:v>0.310407596889282</c:v>
                </c:pt>
                <c:pt idx="1058">
                  <c:v>0.309375076250572</c:v>
                </c:pt>
                <c:pt idx="1059">
                  <c:v>0.307520794230948</c:v>
                </c:pt>
                <c:pt idx="1060">
                  <c:v>0.305871615123194</c:v>
                </c:pt>
                <c:pt idx="1061">
                  <c:v>0.308146411871162</c:v>
                </c:pt>
                <c:pt idx="1062">
                  <c:v>0.307705334635389</c:v>
                </c:pt>
                <c:pt idx="1063">
                  <c:v>0.3120692054996</c:v>
                </c:pt>
                <c:pt idx="1064">
                  <c:v>0.308311375247753</c:v>
                </c:pt>
                <c:pt idx="1065">
                  <c:v>0.309419689188396</c:v>
                </c:pt>
                <c:pt idx="1066">
                  <c:v>0.31006202215104</c:v>
                </c:pt>
                <c:pt idx="1067">
                  <c:v>0.311483131758592</c:v>
                </c:pt>
                <c:pt idx="1068">
                  <c:v>0.312523169268958</c:v>
                </c:pt>
                <c:pt idx="1069">
                  <c:v>0.313944425521622</c:v>
                </c:pt>
                <c:pt idx="1070">
                  <c:v>0.316586581443158</c:v>
                </c:pt>
                <c:pt idx="1071">
                  <c:v>0.320241103040199</c:v>
                </c:pt>
                <c:pt idx="1072">
                  <c:v>0.324004830937386</c:v>
                </c:pt>
                <c:pt idx="1073">
                  <c:v>0.325388978644622</c:v>
                </c:pt>
                <c:pt idx="1074">
                  <c:v>0.322395081104449</c:v>
                </c:pt>
                <c:pt idx="1075">
                  <c:v>0.31817323317573</c:v>
                </c:pt>
                <c:pt idx="1076">
                  <c:v>0.313442743030334</c:v>
                </c:pt>
                <c:pt idx="1077">
                  <c:v>0.309556595099778</c:v>
                </c:pt>
                <c:pt idx="1078">
                  <c:v>0.311486611853755</c:v>
                </c:pt>
                <c:pt idx="1079">
                  <c:v>0.312033512868826</c:v>
                </c:pt>
                <c:pt idx="1080">
                  <c:v>0.311225675465903</c:v>
                </c:pt>
                <c:pt idx="1081">
                  <c:v>0.307875074633418</c:v>
                </c:pt>
                <c:pt idx="1082">
                  <c:v>0.308222876512983</c:v>
                </c:pt>
                <c:pt idx="1083">
                  <c:v>0.305849243830587</c:v>
                </c:pt>
                <c:pt idx="1084">
                  <c:v>0.306560444728966</c:v>
                </c:pt>
                <c:pt idx="1085">
                  <c:v>0.308778354227204</c:v>
                </c:pt>
                <c:pt idx="1086">
                  <c:v>0.312600751229317</c:v>
                </c:pt>
                <c:pt idx="1087">
                  <c:v>0.316616928272078</c:v>
                </c:pt>
                <c:pt idx="1088">
                  <c:v>0.496174548927092</c:v>
                </c:pt>
                <c:pt idx="1089">
                  <c:v>0.49073373530482</c:v>
                </c:pt>
                <c:pt idx="1090">
                  <c:v>0.489291042735392</c:v>
                </c:pt>
                <c:pt idx="1091">
                  <c:v>0.485733573170841</c:v>
                </c:pt>
                <c:pt idx="1092">
                  <c:v>0.487370778232094</c:v>
                </c:pt>
                <c:pt idx="1093">
                  <c:v>0.486073204612992</c:v>
                </c:pt>
                <c:pt idx="1094">
                  <c:v>0.488624854437764</c:v>
                </c:pt>
                <c:pt idx="1095">
                  <c:v>0.490715028319251</c:v>
                </c:pt>
                <c:pt idx="1096">
                  <c:v>0.493073012695407</c:v>
                </c:pt>
                <c:pt idx="1097">
                  <c:v>0.487033527318038</c:v>
                </c:pt>
                <c:pt idx="1098">
                  <c:v>0.489714869081544</c:v>
                </c:pt>
                <c:pt idx="1099">
                  <c:v>0.490869274103178</c:v>
                </c:pt>
                <c:pt idx="1100">
                  <c:v>0.492118816874897</c:v>
                </c:pt>
                <c:pt idx="1101">
                  <c:v>0.486319662198823</c:v>
                </c:pt>
                <c:pt idx="1102">
                  <c:v>0.49173784007306</c:v>
                </c:pt>
                <c:pt idx="1103">
                  <c:v>0.495423279737991</c:v>
                </c:pt>
                <c:pt idx="1104">
                  <c:v>0.512745575346432</c:v>
                </c:pt>
                <c:pt idx="1105">
                  <c:v>0.524926226716557</c:v>
                </c:pt>
                <c:pt idx="1106">
                  <c:v>0.528283837715683</c:v>
                </c:pt>
                <c:pt idx="1107">
                  <c:v>0.524669272559497</c:v>
                </c:pt>
                <c:pt idx="1108">
                  <c:v>0.512509039215151</c:v>
                </c:pt>
                <c:pt idx="1109">
                  <c:v>0.526614436721313</c:v>
                </c:pt>
                <c:pt idx="1110">
                  <c:v>0.507871136441754</c:v>
                </c:pt>
                <c:pt idx="1111">
                  <c:v>0.515115501778251</c:v>
                </c:pt>
                <c:pt idx="1112">
                  <c:v>0.515000130027629</c:v>
                </c:pt>
                <c:pt idx="1113">
                  <c:v>0.514326463354954</c:v>
                </c:pt>
                <c:pt idx="1114">
                  <c:v>0.51543906304356</c:v>
                </c:pt>
                <c:pt idx="1115">
                  <c:v>0.506177925408725</c:v>
                </c:pt>
                <c:pt idx="1116">
                  <c:v>0.507215050764541</c:v>
                </c:pt>
                <c:pt idx="1117">
                  <c:v>0.512322934016514</c:v>
                </c:pt>
                <c:pt idx="1118">
                  <c:v>0.499783209492782</c:v>
                </c:pt>
                <c:pt idx="1119">
                  <c:v>0.502459670273615</c:v>
                </c:pt>
                <c:pt idx="1120">
                  <c:v>0.338017641193259</c:v>
                </c:pt>
                <c:pt idx="1121">
                  <c:v>0.333338808982302</c:v>
                </c:pt>
                <c:pt idx="1122">
                  <c:v>0.334694749167494</c:v>
                </c:pt>
                <c:pt idx="1123">
                  <c:v>0.334507192123419</c:v>
                </c:pt>
                <c:pt idx="1124">
                  <c:v>0.335791583465563</c:v>
                </c:pt>
                <c:pt idx="1125">
                  <c:v>0.33618364991787</c:v>
                </c:pt>
                <c:pt idx="1126">
                  <c:v>0.336497243519727</c:v>
                </c:pt>
                <c:pt idx="1127">
                  <c:v>0.341128180123293</c:v>
                </c:pt>
                <c:pt idx="1128">
                  <c:v>0.337739585687638</c:v>
                </c:pt>
                <c:pt idx="1129">
                  <c:v>0.34023994005047</c:v>
                </c:pt>
                <c:pt idx="1130">
                  <c:v>0.343274360642691</c:v>
                </c:pt>
                <c:pt idx="1131">
                  <c:v>0.334693469764395</c:v>
                </c:pt>
                <c:pt idx="1132">
                  <c:v>0.337943177596608</c:v>
                </c:pt>
                <c:pt idx="1133">
                  <c:v>0.335079154431599</c:v>
                </c:pt>
                <c:pt idx="1134">
                  <c:v>0.341303971618476</c:v>
                </c:pt>
                <c:pt idx="1135">
                  <c:v>0.344987752311899</c:v>
                </c:pt>
                <c:pt idx="1136">
                  <c:v>0.512998378021277</c:v>
                </c:pt>
                <c:pt idx="1137">
                  <c:v>0.500033675442212</c:v>
                </c:pt>
                <c:pt idx="1138">
                  <c:v>0.499104208331056</c:v>
                </c:pt>
                <c:pt idx="1139">
                  <c:v>0.493004171804656</c:v>
                </c:pt>
                <c:pt idx="1140">
                  <c:v>0.482329918005322</c:v>
                </c:pt>
                <c:pt idx="1141">
                  <c:v>0.473881259924357</c:v>
                </c:pt>
                <c:pt idx="1142">
                  <c:v>0.470653253979729</c:v>
                </c:pt>
                <c:pt idx="1143">
                  <c:v>0.474465056085543</c:v>
                </c:pt>
                <c:pt idx="1144">
                  <c:v>0.473457831480544</c:v>
                </c:pt>
                <c:pt idx="1145">
                  <c:v>0.474795018039071</c:v>
                </c:pt>
                <c:pt idx="1146">
                  <c:v>0.474271033391867</c:v>
                </c:pt>
                <c:pt idx="1147">
                  <c:v>0.483772517515421</c:v>
                </c:pt>
                <c:pt idx="1148">
                  <c:v>0.481412799599856</c:v>
                </c:pt>
                <c:pt idx="1149">
                  <c:v>0.479631688589188</c:v>
                </c:pt>
                <c:pt idx="1150">
                  <c:v>0.483278932428992</c:v>
                </c:pt>
                <c:pt idx="1151">
                  <c:v>0.486721644591151</c:v>
                </c:pt>
                <c:pt idx="1152">
                  <c:v>0.356551984624787</c:v>
                </c:pt>
                <c:pt idx="1153">
                  <c:v>0.35346117374679</c:v>
                </c:pt>
                <c:pt idx="1154">
                  <c:v>0.356575137828915</c:v>
                </c:pt>
                <c:pt idx="1155">
                  <c:v>0.348693149746702</c:v>
                </c:pt>
                <c:pt idx="1156">
                  <c:v>0.355711200397901</c:v>
                </c:pt>
                <c:pt idx="1157">
                  <c:v>0.34246548905828</c:v>
                </c:pt>
                <c:pt idx="1158">
                  <c:v>0.348150996984229</c:v>
                </c:pt>
                <c:pt idx="1159">
                  <c:v>0.342615079143523</c:v>
                </c:pt>
                <c:pt idx="1160">
                  <c:v>0.337812986283498</c:v>
                </c:pt>
                <c:pt idx="1161">
                  <c:v>0.33362171426302</c:v>
                </c:pt>
                <c:pt idx="1162">
                  <c:v>0.33393967948132</c:v>
                </c:pt>
                <c:pt idx="1163">
                  <c:v>0.325967539128402</c:v>
                </c:pt>
                <c:pt idx="1164">
                  <c:v>0.319444736126128</c:v>
                </c:pt>
                <c:pt idx="1165">
                  <c:v>0.325939797251108</c:v>
                </c:pt>
                <c:pt idx="1166">
                  <c:v>0.327955359297908</c:v>
                </c:pt>
                <c:pt idx="1167">
                  <c:v>0.331480577590547</c:v>
                </c:pt>
                <c:pt idx="1168">
                  <c:v>0.228415120337236</c:v>
                </c:pt>
                <c:pt idx="1169">
                  <c:v>0.228595408144076</c:v>
                </c:pt>
                <c:pt idx="1170">
                  <c:v>0.227539312794655</c:v>
                </c:pt>
                <c:pt idx="1171">
                  <c:v>0.227453658797576</c:v>
                </c:pt>
                <c:pt idx="1172">
                  <c:v>0.227102517711472</c:v>
                </c:pt>
                <c:pt idx="1173">
                  <c:v>0.225661886777178</c:v>
                </c:pt>
                <c:pt idx="1174">
                  <c:v>0.224522167260217</c:v>
                </c:pt>
                <c:pt idx="1175">
                  <c:v>0.223586312467976</c:v>
                </c:pt>
                <c:pt idx="1176">
                  <c:v>0.224837217676704</c:v>
                </c:pt>
                <c:pt idx="1177">
                  <c:v>0.224522855652613</c:v>
                </c:pt>
                <c:pt idx="1178">
                  <c:v>0.228025123509578</c:v>
                </c:pt>
                <c:pt idx="1179">
                  <c:v>0.233136619423352</c:v>
                </c:pt>
                <c:pt idx="1180">
                  <c:v>0.234594438470284</c:v>
                </c:pt>
                <c:pt idx="1181">
                  <c:v>0.239823055501276</c:v>
                </c:pt>
                <c:pt idx="1182">
                  <c:v>0.242960561215384</c:v>
                </c:pt>
                <c:pt idx="1183">
                  <c:v>0.246398483593169</c:v>
                </c:pt>
                <c:pt idx="1184">
                  <c:v>0.239933816199693</c:v>
                </c:pt>
                <c:pt idx="1185">
                  <c:v>0.23720702106714</c:v>
                </c:pt>
                <c:pt idx="1186">
                  <c:v>0.238987339439058</c:v>
                </c:pt>
                <c:pt idx="1187">
                  <c:v>0.238222942997155</c:v>
                </c:pt>
                <c:pt idx="1188">
                  <c:v>0.237324400055456</c:v>
                </c:pt>
                <c:pt idx="1189">
                  <c:v>0.23643805239404</c:v>
                </c:pt>
                <c:pt idx="1190">
                  <c:v>0.235598658280219</c:v>
                </c:pt>
                <c:pt idx="1191">
                  <c:v>0.235184061231032</c:v>
                </c:pt>
                <c:pt idx="1192">
                  <c:v>0.234412248257608</c:v>
                </c:pt>
                <c:pt idx="1193">
                  <c:v>0.231506288942719</c:v>
                </c:pt>
                <c:pt idx="1194">
                  <c:v>0.228792046285402</c:v>
                </c:pt>
                <c:pt idx="1195">
                  <c:v>0.226114567899426</c:v>
                </c:pt>
                <c:pt idx="1196">
                  <c:v>0.222616853823713</c:v>
                </c:pt>
                <c:pt idx="1197">
                  <c:v>0.219606323100541</c:v>
                </c:pt>
                <c:pt idx="1198">
                  <c:v>0.243765951703318</c:v>
                </c:pt>
                <c:pt idx="1199">
                  <c:v>0.247132746972043</c:v>
                </c:pt>
                <c:pt idx="1200">
                  <c:v>0.444712366768251</c:v>
                </c:pt>
                <c:pt idx="1201">
                  <c:v>0.441799248785088</c:v>
                </c:pt>
                <c:pt idx="1202">
                  <c:v>0.439240665051286</c:v>
                </c:pt>
                <c:pt idx="1203">
                  <c:v>0.436268556586294</c:v>
                </c:pt>
                <c:pt idx="1204">
                  <c:v>0.437663405928809</c:v>
                </c:pt>
                <c:pt idx="1205">
                  <c:v>0.433921022004232</c:v>
                </c:pt>
                <c:pt idx="1206">
                  <c:v>0.430763515820448</c:v>
                </c:pt>
                <c:pt idx="1207">
                  <c:v>0.426992831235893</c:v>
                </c:pt>
                <c:pt idx="1208">
                  <c:v>0.423120252676406</c:v>
                </c:pt>
                <c:pt idx="1209">
                  <c:v>0.425506587454815</c:v>
                </c:pt>
                <c:pt idx="1210">
                  <c:v>0.421642954369926</c:v>
                </c:pt>
                <c:pt idx="1211">
                  <c:v>0.418740710638606</c:v>
                </c:pt>
                <c:pt idx="1212">
                  <c:v>0.414082410834995</c:v>
                </c:pt>
                <c:pt idx="1213">
                  <c:v>0.409808503471403</c:v>
                </c:pt>
                <c:pt idx="1214">
                  <c:v>0.41079060592479</c:v>
                </c:pt>
                <c:pt idx="1215">
                  <c:v>0.412376661725781</c:v>
                </c:pt>
                <c:pt idx="1216">
                  <c:v>0.332993972029941</c:v>
                </c:pt>
                <c:pt idx="1217">
                  <c:v>0.331308167891204</c:v>
                </c:pt>
                <c:pt idx="1218">
                  <c:v>0.322034156013604</c:v>
                </c:pt>
                <c:pt idx="1219">
                  <c:v>0.32118057079453</c:v>
                </c:pt>
                <c:pt idx="1220">
                  <c:v>0.31699256935035</c:v>
                </c:pt>
                <c:pt idx="1221">
                  <c:v>0.304999688350892</c:v>
                </c:pt>
                <c:pt idx="1222">
                  <c:v>0.296702197472053</c:v>
                </c:pt>
                <c:pt idx="1223">
                  <c:v>0.30223312019762</c:v>
                </c:pt>
                <c:pt idx="1224">
                  <c:v>0.305828285143961</c:v>
                </c:pt>
                <c:pt idx="1225">
                  <c:v>0.303400809682034</c:v>
                </c:pt>
                <c:pt idx="1226">
                  <c:v>0.299016097185483</c:v>
                </c:pt>
                <c:pt idx="1227">
                  <c:v>0.299534662776864</c:v>
                </c:pt>
                <c:pt idx="1228">
                  <c:v>0.293967464696046</c:v>
                </c:pt>
                <c:pt idx="1229">
                  <c:v>0.292539505500535</c:v>
                </c:pt>
                <c:pt idx="1230">
                  <c:v>0.295853626307533</c:v>
                </c:pt>
                <c:pt idx="1231">
                  <c:v>0.299776257931825</c:v>
                </c:pt>
                <c:pt idx="1232">
                  <c:v>0.269823040957205</c:v>
                </c:pt>
                <c:pt idx="1233">
                  <c:v>0.266519774857171</c:v>
                </c:pt>
                <c:pt idx="1234">
                  <c:v>0.263511529409067</c:v>
                </c:pt>
                <c:pt idx="1235">
                  <c:v>0.256055462199862</c:v>
                </c:pt>
                <c:pt idx="1236">
                  <c:v>0.260464648734286</c:v>
                </c:pt>
                <c:pt idx="1237">
                  <c:v>0.260709200387765</c:v>
                </c:pt>
                <c:pt idx="1238">
                  <c:v>0.259383106173785</c:v>
                </c:pt>
                <c:pt idx="1239">
                  <c:v>0.254184214655914</c:v>
                </c:pt>
                <c:pt idx="1240">
                  <c:v>0.25189370052153</c:v>
                </c:pt>
                <c:pt idx="1241">
                  <c:v>0.248774729069076</c:v>
                </c:pt>
                <c:pt idx="1242">
                  <c:v>0.247695981405323</c:v>
                </c:pt>
                <c:pt idx="1243">
                  <c:v>0.246353829554885</c:v>
                </c:pt>
                <c:pt idx="1244">
                  <c:v>0.250845506172547</c:v>
                </c:pt>
                <c:pt idx="1245">
                  <c:v>0.260578035695689</c:v>
                </c:pt>
                <c:pt idx="1246">
                  <c:v>0.264501677331676</c:v>
                </c:pt>
                <c:pt idx="1247">
                  <c:v>0.268760577745174</c:v>
                </c:pt>
                <c:pt idx="1248">
                  <c:v>0.374778168311612</c:v>
                </c:pt>
                <c:pt idx="1249">
                  <c:v>0.374495496034405</c:v>
                </c:pt>
                <c:pt idx="1250">
                  <c:v>0.369914889892889</c:v>
                </c:pt>
                <c:pt idx="1251">
                  <c:v>0.391156311996892</c:v>
                </c:pt>
                <c:pt idx="1252">
                  <c:v>0.382100507810243</c:v>
                </c:pt>
                <c:pt idx="1253">
                  <c:v>0.369646056711338</c:v>
                </c:pt>
                <c:pt idx="1254">
                  <c:v>0.368865029261043</c:v>
                </c:pt>
                <c:pt idx="1255">
                  <c:v>0.369780728464757</c:v>
                </c:pt>
                <c:pt idx="1256">
                  <c:v>0.373899819224729</c:v>
                </c:pt>
                <c:pt idx="1257">
                  <c:v>0.368212875404765</c:v>
                </c:pt>
                <c:pt idx="1258">
                  <c:v>0.366834877227553</c:v>
                </c:pt>
                <c:pt idx="1259">
                  <c:v>0.375390355745108</c:v>
                </c:pt>
                <c:pt idx="1260">
                  <c:v>0.374703355743205</c:v>
                </c:pt>
                <c:pt idx="1261">
                  <c:v>0.369349229246035</c:v>
                </c:pt>
                <c:pt idx="1262">
                  <c:v>0.370030934673995</c:v>
                </c:pt>
                <c:pt idx="1263">
                  <c:v>0.373471017461497</c:v>
                </c:pt>
                <c:pt idx="1264">
                  <c:v>0.162145989371858</c:v>
                </c:pt>
                <c:pt idx="1265">
                  <c:v>0.162054547147112</c:v>
                </c:pt>
                <c:pt idx="1266">
                  <c:v>0.160560462008443</c:v>
                </c:pt>
                <c:pt idx="1267">
                  <c:v>0.163657026638779</c:v>
                </c:pt>
                <c:pt idx="1268">
                  <c:v>0.16283468946759</c:v>
                </c:pt>
                <c:pt idx="1269">
                  <c:v>0.16110503522323</c:v>
                </c:pt>
                <c:pt idx="1270">
                  <c:v>0.159221022489693</c:v>
                </c:pt>
                <c:pt idx="1271">
                  <c:v>0.159352456910628</c:v>
                </c:pt>
                <c:pt idx="1272">
                  <c:v>0.161747102713677</c:v>
                </c:pt>
                <c:pt idx="1273">
                  <c:v>0.157387480224043</c:v>
                </c:pt>
                <c:pt idx="1274">
                  <c:v>0.157601434970181</c:v>
                </c:pt>
                <c:pt idx="1275">
                  <c:v>0.180586472819267</c:v>
                </c:pt>
                <c:pt idx="1276">
                  <c:v>0.187314234245588</c:v>
                </c:pt>
                <c:pt idx="1277">
                  <c:v>0.187147463143202</c:v>
                </c:pt>
                <c:pt idx="1278">
                  <c:v>0.19130374922049</c:v>
                </c:pt>
                <c:pt idx="1279">
                  <c:v>0.19566245196087</c:v>
                </c:pt>
                <c:pt idx="1280">
                  <c:v>0.218102905509743</c:v>
                </c:pt>
                <c:pt idx="1281">
                  <c:v>0.219088670370505</c:v>
                </c:pt>
                <c:pt idx="1282">
                  <c:v>0.221122698317822</c:v>
                </c:pt>
                <c:pt idx="1283">
                  <c:v>0.223034281695902</c:v>
                </c:pt>
                <c:pt idx="1284">
                  <c:v>0.223168950620851</c:v>
                </c:pt>
                <c:pt idx="1285">
                  <c:v>0.221451107800668</c:v>
                </c:pt>
                <c:pt idx="1286">
                  <c:v>0.218396365414347</c:v>
                </c:pt>
                <c:pt idx="1287">
                  <c:v>0.220934563355576</c:v>
                </c:pt>
                <c:pt idx="1288">
                  <c:v>0.215669384899235</c:v>
                </c:pt>
                <c:pt idx="1289">
                  <c:v>0.223323429143727</c:v>
                </c:pt>
                <c:pt idx="1290">
                  <c:v>0.21635840528141</c:v>
                </c:pt>
                <c:pt idx="1291">
                  <c:v>0.216832821050227</c:v>
                </c:pt>
                <c:pt idx="1292">
                  <c:v>0.214291280250366</c:v>
                </c:pt>
                <c:pt idx="1293">
                  <c:v>0.213614157759635</c:v>
                </c:pt>
                <c:pt idx="1294">
                  <c:v>0.229359659157659</c:v>
                </c:pt>
                <c:pt idx="1295">
                  <c:v>0.233898434559741</c:v>
                </c:pt>
                <c:pt idx="1296">
                  <c:v>0.172493537021668</c:v>
                </c:pt>
                <c:pt idx="1297">
                  <c:v>0.174283314050326</c:v>
                </c:pt>
                <c:pt idx="1298">
                  <c:v>0.174007237420448</c:v>
                </c:pt>
                <c:pt idx="1299">
                  <c:v>0.173898437213334</c:v>
                </c:pt>
                <c:pt idx="1300">
                  <c:v>0.17271057196557</c:v>
                </c:pt>
                <c:pt idx="1301">
                  <c:v>0.173175552246261</c:v>
                </c:pt>
                <c:pt idx="1302">
                  <c:v>0.173849772384422</c:v>
                </c:pt>
                <c:pt idx="1303">
                  <c:v>0.174151634799005</c:v>
                </c:pt>
                <c:pt idx="1304">
                  <c:v>0.196338132370717</c:v>
                </c:pt>
                <c:pt idx="1305">
                  <c:v>0.194911951035808</c:v>
                </c:pt>
                <c:pt idx="1306">
                  <c:v>0.197282011111151</c:v>
                </c:pt>
                <c:pt idx="1307">
                  <c:v>0.198610408728331</c:v>
                </c:pt>
                <c:pt idx="1308">
                  <c:v>0.197386039892036</c:v>
                </c:pt>
                <c:pt idx="1309">
                  <c:v>0.199710207568577</c:v>
                </c:pt>
                <c:pt idx="1310">
                  <c:v>0.203239551150848</c:v>
                </c:pt>
                <c:pt idx="1311">
                  <c:v>0.206739005841272</c:v>
                </c:pt>
                <c:pt idx="1312">
                  <c:v>0.335646880649568</c:v>
                </c:pt>
                <c:pt idx="1313">
                  <c:v>0.328189762341235</c:v>
                </c:pt>
                <c:pt idx="1314">
                  <c:v>0.332900550858867</c:v>
                </c:pt>
                <c:pt idx="1315">
                  <c:v>0.332831854824995</c:v>
                </c:pt>
                <c:pt idx="1316">
                  <c:v>0.332566112029334</c:v>
                </c:pt>
                <c:pt idx="1317">
                  <c:v>0.331928808630056</c:v>
                </c:pt>
                <c:pt idx="1318">
                  <c:v>0.332457454250433</c:v>
                </c:pt>
                <c:pt idx="1319">
                  <c:v>0.327828309602691</c:v>
                </c:pt>
                <c:pt idx="1320">
                  <c:v>0.335397630683968</c:v>
                </c:pt>
                <c:pt idx="1321">
                  <c:v>0.328669327779533</c:v>
                </c:pt>
                <c:pt idx="1322">
                  <c:v>0.327949243906666</c:v>
                </c:pt>
                <c:pt idx="1323">
                  <c:v>0.330610804713081</c:v>
                </c:pt>
                <c:pt idx="1324">
                  <c:v>0.33444135165381</c:v>
                </c:pt>
                <c:pt idx="1325">
                  <c:v>0.333177550377356</c:v>
                </c:pt>
                <c:pt idx="1326">
                  <c:v>0.336607837789184</c:v>
                </c:pt>
                <c:pt idx="1327">
                  <c:v>0.340190208210069</c:v>
                </c:pt>
                <c:pt idx="1328">
                  <c:v>0.238859085228111</c:v>
                </c:pt>
                <c:pt idx="1329">
                  <c:v>0.237984204412257</c:v>
                </c:pt>
                <c:pt idx="1330">
                  <c:v>0.238265992804737</c:v>
                </c:pt>
                <c:pt idx="1331">
                  <c:v>0.236794935672928</c:v>
                </c:pt>
                <c:pt idx="1332">
                  <c:v>0.238252585858192</c:v>
                </c:pt>
                <c:pt idx="1333">
                  <c:v>0.23709682077181</c:v>
                </c:pt>
                <c:pt idx="1334">
                  <c:v>0.236209296274365</c:v>
                </c:pt>
                <c:pt idx="1335">
                  <c:v>0.235858967532204</c:v>
                </c:pt>
                <c:pt idx="1336">
                  <c:v>0.235487183633844</c:v>
                </c:pt>
                <c:pt idx="1337">
                  <c:v>0.235108060559163</c:v>
                </c:pt>
                <c:pt idx="1338">
                  <c:v>0.240079075695864</c:v>
                </c:pt>
                <c:pt idx="1339">
                  <c:v>0.249656838644789</c:v>
                </c:pt>
                <c:pt idx="1340">
                  <c:v>0.249542230673913</c:v>
                </c:pt>
                <c:pt idx="1341">
                  <c:v>0.252738284458036</c:v>
                </c:pt>
                <c:pt idx="1342">
                  <c:v>0.257204198371402</c:v>
                </c:pt>
                <c:pt idx="1343">
                  <c:v>0.261875778948328</c:v>
                </c:pt>
                <c:pt idx="1344">
                  <c:v>0.282534385576835</c:v>
                </c:pt>
                <c:pt idx="1345">
                  <c:v>0.286310273998824</c:v>
                </c:pt>
                <c:pt idx="1346">
                  <c:v>0.286872657389834</c:v>
                </c:pt>
                <c:pt idx="1347">
                  <c:v>0.289060702476937</c:v>
                </c:pt>
                <c:pt idx="1348">
                  <c:v>0.282602571420138</c:v>
                </c:pt>
                <c:pt idx="1349">
                  <c:v>0.286263822650139</c:v>
                </c:pt>
                <c:pt idx="1350">
                  <c:v>0.285105393417097</c:v>
                </c:pt>
                <c:pt idx="1351">
                  <c:v>0.283759014976145</c:v>
                </c:pt>
                <c:pt idx="1352">
                  <c:v>0.284350268460584</c:v>
                </c:pt>
                <c:pt idx="1353">
                  <c:v>0.286908337014765</c:v>
                </c:pt>
                <c:pt idx="1354">
                  <c:v>0.28336082782226</c:v>
                </c:pt>
                <c:pt idx="1355">
                  <c:v>0.281009828121477</c:v>
                </c:pt>
                <c:pt idx="1356">
                  <c:v>0.281039636335959</c:v>
                </c:pt>
                <c:pt idx="1357">
                  <c:v>0.279089621624189</c:v>
                </c:pt>
                <c:pt idx="1358">
                  <c:v>0.290124695132572</c:v>
                </c:pt>
                <c:pt idx="1359">
                  <c:v>0.293966322321144</c:v>
                </c:pt>
                <c:pt idx="1360">
                  <c:v>0.261958855090013</c:v>
                </c:pt>
                <c:pt idx="1361">
                  <c:v>0.259397752033997</c:v>
                </c:pt>
                <c:pt idx="1362">
                  <c:v>0.257258338822434</c:v>
                </c:pt>
                <c:pt idx="1363">
                  <c:v>0.25452095156397</c:v>
                </c:pt>
                <c:pt idx="1364">
                  <c:v>0.252467373338057</c:v>
                </c:pt>
                <c:pt idx="1365">
                  <c:v>0.25398026562173</c:v>
                </c:pt>
                <c:pt idx="1366">
                  <c:v>0.250713429050714</c:v>
                </c:pt>
                <c:pt idx="1367">
                  <c:v>0.251053396855787</c:v>
                </c:pt>
                <c:pt idx="1368">
                  <c:v>0.250210602213183</c:v>
                </c:pt>
                <c:pt idx="1369">
                  <c:v>0.250687907963501</c:v>
                </c:pt>
                <c:pt idx="1370">
                  <c:v>0.251875038679348</c:v>
                </c:pt>
                <c:pt idx="1371">
                  <c:v>0.251444777868723</c:v>
                </c:pt>
                <c:pt idx="1372">
                  <c:v>0.252545910352419</c:v>
                </c:pt>
                <c:pt idx="1373">
                  <c:v>0.25324637950933</c:v>
                </c:pt>
                <c:pt idx="1374">
                  <c:v>0.256995725186293</c:v>
                </c:pt>
                <c:pt idx="1375">
                  <c:v>0.26098234545261</c:v>
                </c:pt>
                <c:pt idx="1376">
                  <c:v>0.475554452664799</c:v>
                </c:pt>
                <c:pt idx="1377">
                  <c:v>0.479981582469841</c:v>
                </c:pt>
                <c:pt idx="1378">
                  <c:v>0.492870917044996</c:v>
                </c:pt>
                <c:pt idx="1379">
                  <c:v>0.486017449046733</c:v>
                </c:pt>
                <c:pt idx="1380">
                  <c:v>0.487630583281431</c:v>
                </c:pt>
                <c:pt idx="1381">
                  <c:v>0.491926023540165</c:v>
                </c:pt>
                <c:pt idx="1382">
                  <c:v>0.491869061870183</c:v>
                </c:pt>
                <c:pt idx="1383">
                  <c:v>0.486201619472735</c:v>
                </c:pt>
                <c:pt idx="1384">
                  <c:v>0.481904312970135</c:v>
                </c:pt>
                <c:pt idx="1385">
                  <c:v>0.485399350756876</c:v>
                </c:pt>
                <c:pt idx="1386">
                  <c:v>0.486842876219356</c:v>
                </c:pt>
                <c:pt idx="1387">
                  <c:v>0.485797161379143</c:v>
                </c:pt>
                <c:pt idx="1388">
                  <c:v>0.486893143286542</c:v>
                </c:pt>
                <c:pt idx="1389">
                  <c:v>0.485965850138199</c:v>
                </c:pt>
                <c:pt idx="1390">
                  <c:v>0.492584568042046</c:v>
                </c:pt>
                <c:pt idx="1391">
                  <c:v>0.495941146654927</c:v>
                </c:pt>
                <c:pt idx="1392">
                  <c:v>0.462551276681708</c:v>
                </c:pt>
                <c:pt idx="1393">
                  <c:v>0.460370157607794</c:v>
                </c:pt>
                <c:pt idx="1394">
                  <c:v>0.458263862955621</c:v>
                </c:pt>
                <c:pt idx="1395">
                  <c:v>0.456621315067038</c:v>
                </c:pt>
                <c:pt idx="1396">
                  <c:v>0.455368550421934</c:v>
                </c:pt>
                <c:pt idx="1397">
                  <c:v>0.453895928142047</c:v>
                </c:pt>
                <c:pt idx="1398">
                  <c:v>0.452790877664634</c:v>
                </c:pt>
                <c:pt idx="1399">
                  <c:v>0.449425539752439</c:v>
                </c:pt>
                <c:pt idx="1400">
                  <c:v>0.450612715006381</c:v>
                </c:pt>
                <c:pt idx="1401">
                  <c:v>0.438885364469018</c:v>
                </c:pt>
                <c:pt idx="1402">
                  <c:v>0.446076035053394</c:v>
                </c:pt>
                <c:pt idx="1403">
                  <c:v>0.451308361385521</c:v>
                </c:pt>
                <c:pt idx="1404">
                  <c:v>0.451561859417648</c:v>
                </c:pt>
                <c:pt idx="1405">
                  <c:v>0.451779265546881</c:v>
                </c:pt>
                <c:pt idx="1406">
                  <c:v>0.454007823310896</c:v>
                </c:pt>
                <c:pt idx="1407">
                  <c:v>0.456942139183619</c:v>
                </c:pt>
                <c:pt idx="1408">
                  <c:v>0.43568314041325</c:v>
                </c:pt>
                <c:pt idx="1409">
                  <c:v>0.436499655542427</c:v>
                </c:pt>
                <c:pt idx="1410">
                  <c:v>0.439847125916156</c:v>
                </c:pt>
                <c:pt idx="1411">
                  <c:v>0.440242827997203</c:v>
                </c:pt>
                <c:pt idx="1412">
                  <c:v>0.437251172354673</c:v>
                </c:pt>
                <c:pt idx="1413">
                  <c:v>0.447104618338159</c:v>
                </c:pt>
                <c:pt idx="1414">
                  <c:v>0.440149580861388</c:v>
                </c:pt>
                <c:pt idx="1415">
                  <c:v>0.431457531189496</c:v>
                </c:pt>
                <c:pt idx="1416">
                  <c:v>0.433121680704595</c:v>
                </c:pt>
                <c:pt idx="1417">
                  <c:v>0.435147598512378</c:v>
                </c:pt>
                <c:pt idx="1418">
                  <c:v>0.434884491914829</c:v>
                </c:pt>
                <c:pt idx="1419">
                  <c:v>0.427167266137927</c:v>
                </c:pt>
                <c:pt idx="1420">
                  <c:v>0.432950672597321</c:v>
                </c:pt>
                <c:pt idx="1421">
                  <c:v>0.433912270109342</c:v>
                </c:pt>
                <c:pt idx="1422">
                  <c:v>0.437186319322007</c:v>
                </c:pt>
                <c:pt idx="1423">
                  <c:v>0.44076436853123</c:v>
                </c:pt>
                <c:pt idx="1424">
                  <c:v>0.307170000364498</c:v>
                </c:pt>
                <c:pt idx="1425">
                  <c:v>0.308226996279437</c:v>
                </c:pt>
                <c:pt idx="1426">
                  <c:v>0.30778398965271</c:v>
                </c:pt>
                <c:pt idx="1427">
                  <c:v>0.307977569662669</c:v>
                </c:pt>
                <c:pt idx="1428">
                  <c:v>0.307962816339295</c:v>
                </c:pt>
                <c:pt idx="1429">
                  <c:v>0.307182006105352</c:v>
                </c:pt>
                <c:pt idx="1430">
                  <c:v>0.303836668463076</c:v>
                </c:pt>
                <c:pt idx="1431">
                  <c:v>0.304737772639397</c:v>
                </c:pt>
                <c:pt idx="1432">
                  <c:v>0.305184709132384</c:v>
                </c:pt>
                <c:pt idx="1433">
                  <c:v>0.293568312162872</c:v>
                </c:pt>
                <c:pt idx="1434">
                  <c:v>0.296690037278726</c:v>
                </c:pt>
                <c:pt idx="1435">
                  <c:v>0.295834353893292</c:v>
                </c:pt>
                <c:pt idx="1436">
                  <c:v>0.294250621856538</c:v>
                </c:pt>
                <c:pt idx="1437">
                  <c:v>0.293422784114384</c:v>
                </c:pt>
                <c:pt idx="1438">
                  <c:v>0.297611952818522</c:v>
                </c:pt>
                <c:pt idx="1439">
                  <c:v>0.301969121520953</c:v>
                </c:pt>
                <c:pt idx="1440">
                  <c:v>0.26769662741207</c:v>
                </c:pt>
                <c:pt idx="1441">
                  <c:v>0.268080986136596</c:v>
                </c:pt>
                <c:pt idx="1442">
                  <c:v>0.267929869968879</c:v>
                </c:pt>
                <c:pt idx="1443">
                  <c:v>0.267507723990864</c:v>
                </c:pt>
                <c:pt idx="1444">
                  <c:v>0.267592911539756</c:v>
                </c:pt>
                <c:pt idx="1445">
                  <c:v>0.268162801953533</c:v>
                </c:pt>
                <c:pt idx="1446">
                  <c:v>0.267870819244333</c:v>
                </c:pt>
                <c:pt idx="1447">
                  <c:v>0.262567743508242</c:v>
                </c:pt>
                <c:pt idx="1448">
                  <c:v>0.262409343350637</c:v>
                </c:pt>
                <c:pt idx="1449">
                  <c:v>0.265136547236562</c:v>
                </c:pt>
                <c:pt idx="1450">
                  <c:v>0.265491555347203</c:v>
                </c:pt>
                <c:pt idx="1451">
                  <c:v>0.267534616130744</c:v>
                </c:pt>
                <c:pt idx="1452">
                  <c:v>0.266265745627735</c:v>
                </c:pt>
                <c:pt idx="1453">
                  <c:v>0.266312069283904</c:v>
                </c:pt>
                <c:pt idx="1454">
                  <c:v>0.271355642919456</c:v>
                </c:pt>
                <c:pt idx="1455">
                  <c:v>0.275033174157196</c:v>
                </c:pt>
                <c:pt idx="1456">
                  <c:v>0.29648393999338</c:v>
                </c:pt>
                <c:pt idx="1457">
                  <c:v>0.297236217346381</c:v>
                </c:pt>
                <c:pt idx="1458">
                  <c:v>0.299158808596231</c:v>
                </c:pt>
                <c:pt idx="1459">
                  <c:v>0.292034100464295</c:v>
                </c:pt>
                <c:pt idx="1460">
                  <c:v>0.2936301845316</c:v>
                </c:pt>
                <c:pt idx="1461">
                  <c:v>0.294043029298584</c:v>
                </c:pt>
                <c:pt idx="1462">
                  <c:v>0.28861398710138</c:v>
                </c:pt>
                <c:pt idx="1463">
                  <c:v>0.294980568326483</c:v>
                </c:pt>
                <c:pt idx="1464">
                  <c:v>0.289932632026164</c:v>
                </c:pt>
                <c:pt idx="1465">
                  <c:v>0.293921164810905</c:v>
                </c:pt>
                <c:pt idx="1466">
                  <c:v>0.294797297734335</c:v>
                </c:pt>
                <c:pt idx="1467">
                  <c:v>0.297257528624584</c:v>
                </c:pt>
                <c:pt idx="1468">
                  <c:v>0.300358672388851</c:v>
                </c:pt>
                <c:pt idx="1469">
                  <c:v>0.302473496753571</c:v>
                </c:pt>
                <c:pt idx="1470">
                  <c:v>0.311578148012014</c:v>
                </c:pt>
                <c:pt idx="1471">
                  <c:v>0.315977091214441</c:v>
                </c:pt>
                <c:pt idx="1472">
                  <c:v>0.505367308583391</c:v>
                </c:pt>
                <c:pt idx="1473">
                  <c:v>0.510908863641258</c:v>
                </c:pt>
                <c:pt idx="1474">
                  <c:v>0.514334748587571</c:v>
                </c:pt>
                <c:pt idx="1475">
                  <c:v>0.506377737216912</c:v>
                </c:pt>
                <c:pt idx="1476">
                  <c:v>0.505030957513021</c:v>
                </c:pt>
                <c:pt idx="1477">
                  <c:v>0.503014813788805</c:v>
                </c:pt>
                <c:pt idx="1478">
                  <c:v>0.48988046288654</c:v>
                </c:pt>
                <c:pt idx="1479">
                  <c:v>0.485902017802161</c:v>
                </c:pt>
                <c:pt idx="1480">
                  <c:v>0.48223204832645</c:v>
                </c:pt>
                <c:pt idx="1481">
                  <c:v>0.476267404616846</c:v>
                </c:pt>
                <c:pt idx="1482">
                  <c:v>0.469334401512629</c:v>
                </c:pt>
                <c:pt idx="1483">
                  <c:v>0.466444868656751</c:v>
                </c:pt>
                <c:pt idx="1484">
                  <c:v>0.459954734672017</c:v>
                </c:pt>
                <c:pt idx="1485">
                  <c:v>0.457203135107658</c:v>
                </c:pt>
                <c:pt idx="1486">
                  <c:v>0.453336725775864</c:v>
                </c:pt>
                <c:pt idx="1487">
                  <c:v>0.456930340496074</c:v>
                </c:pt>
                <c:pt idx="1488">
                  <c:v>0.264356379274303</c:v>
                </c:pt>
                <c:pt idx="1489">
                  <c:v>0.263978036495796</c:v>
                </c:pt>
                <c:pt idx="1490">
                  <c:v>0.258895061266369</c:v>
                </c:pt>
                <c:pt idx="1491">
                  <c:v>0.257604372236573</c:v>
                </c:pt>
                <c:pt idx="1492">
                  <c:v>0.254828685780105</c:v>
                </c:pt>
                <c:pt idx="1493">
                  <c:v>0.254068741383837</c:v>
                </c:pt>
                <c:pt idx="1494">
                  <c:v>0.251122687723349</c:v>
                </c:pt>
                <c:pt idx="1495">
                  <c:v>0.250620702373634</c:v>
                </c:pt>
                <c:pt idx="1496">
                  <c:v>0.250365677096417</c:v>
                </c:pt>
                <c:pt idx="1497">
                  <c:v>0.250592800538835</c:v>
                </c:pt>
                <c:pt idx="1498">
                  <c:v>0.254763401534378</c:v>
                </c:pt>
                <c:pt idx="1499">
                  <c:v>0.25255945814594</c:v>
                </c:pt>
                <c:pt idx="1500">
                  <c:v>0.25259912787923</c:v>
                </c:pt>
                <c:pt idx="1501">
                  <c:v>0.258597114741277</c:v>
                </c:pt>
                <c:pt idx="1502">
                  <c:v>0.263279971125178</c:v>
                </c:pt>
                <c:pt idx="1503">
                  <c:v>0.26706549417278</c:v>
                </c:pt>
                <c:pt idx="1504">
                  <c:v>0.229508781367908</c:v>
                </c:pt>
                <c:pt idx="1505">
                  <c:v>0.22532058718546</c:v>
                </c:pt>
                <c:pt idx="1506">
                  <c:v>0.222773641996618</c:v>
                </c:pt>
                <c:pt idx="1507">
                  <c:v>0.226379337806523</c:v>
                </c:pt>
                <c:pt idx="1508">
                  <c:v>0.228173489876864</c:v>
                </c:pt>
                <c:pt idx="1509">
                  <c:v>0.241770739961918</c:v>
                </c:pt>
                <c:pt idx="1510">
                  <c:v>0.240244272378915</c:v>
                </c:pt>
                <c:pt idx="1511">
                  <c:v>0.240732394546217</c:v>
                </c:pt>
                <c:pt idx="1512">
                  <c:v>0.257005591470084</c:v>
                </c:pt>
                <c:pt idx="1513">
                  <c:v>0.257270880602594</c:v>
                </c:pt>
                <c:pt idx="1514">
                  <c:v>0.241684784667934</c:v>
                </c:pt>
                <c:pt idx="1515">
                  <c:v>0.237715261011842</c:v>
                </c:pt>
                <c:pt idx="1516">
                  <c:v>0.244920200350883</c:v>
                </c:pt>
                <c:pt idx="1517">
                  <c:v>0.262809593192679</c:v>
                </c:pt>
                <c:pt idx="1518">
                  <c:v>0.264701556203622</c:v>
                </c:pt>
                <c:pt idx="1519">
                  <c:v>0.269305077138182</c:v>
                </c:pt>
                <c:pt idx="1520">
                  <c:v>0.49177107472737</c:v>
                </c:pt>
                <c:pt idx="1521">
                  <c:v>0.499775973082107</c:v>
                </c:pt>
                <c:pt idx="1522">
                  <c:v>0.490297522895471</c:v>
                </c:pt>
                <c:pt idx="1523">
                  <c:v>0.494041279075898</c:v>
                </c:pt>
                <c:pt idx="1524">
                  <c:v>0.485645378977158</c:v>
                </c:pt>
                <c:pt idx="1525">
                  <c:v>0.482506363982707</c:v>
                </c:pt>
                <c:pt idx="1526">
                  <c:v>0.482451235456812</c:v>
                </c:pt>
                <c:pt idx="1527">
                  <c:v>0.489410695386349</c:v>
                </c:pt>
                <c:pt idx="1528">
                  <c:v>0.490310954885377</c:v>
                </c:pt>
                <c:pt idx="1529">
                  <c:v>0.48655484357157</c:v>
                </c:pt>
                <c:pt idx="1530">
                  <c:v>0.484204006124127</c:v>
                </c:pt>
                <c:pt idx="1531">
                  <c:v>0.486002536438472</c:v>
                </c:pt>
                <c:pt idx="1532">
                  <c:v>0.488691559065419</c:v>
                </c:pt>
                <c:pt idx="1533">
                  <c:v>0.49058460448373</c:v>
                </c:pt>
                <c:pt idx="1534">
                  <c:v>0.497833229073223</c:v>
                </c:pt>
                <c:pt idx="1535">
                  <c:v>0.501206977955052</c:v>
                </c:pt>
                <c:pt idx="1536">
                  <c:v>0.548675457018143</c:v>
                </c:pt>
                <c:pt idx="1537">
                  <c:v>0.544561729213603</c:v>
                </c:pt>
                <c:pt idx="1538">
                  <c:v>0.534235887547924</c:v>
                </c:pt>
                <c:pt idx="1539">
                  <c:v>0.535573704418831</c:v>
                </c:pt>
                <c:pt idx="1540">
                  <c:v>0.527790892528688</c:v>
                </c:pt>
                <c:pt idx="1541">
                  <c:v>0.533587014073566</c:v>
                </c:pt>
                <c:pt idx="1542">
                  <c:v>0.522755202011911</c:v>
                </c:pt>
                <c:pt idx="1543">
                  <c:v>0.523931263262926</c:v>
                </c:pt>
                <c:pt idx="1544">
                  <c:v>0.527269860949348</c:v>
                </c:pt>
                <c:pt idx="1545">
                  <c:v>0.531632403135962</c:v>
                </c:pt>
                <c:pt idx="1546">
                  <c:v>0.532813839141825</c:v>
                </c:pt>
                <c:pt idx="1547">
                  <c:v>0.530892214400296</c:v>
                </c:pt>
                <c:pt idx="1548">
                  <c:v>0.532700137101348</c:v>
                </c:pt>
                <c:pt idx="1549">
                  <c:v>0.528785217892578</c:v>
                </c:pt>
                <c:pt idx="1550">
                  <c:v>0.53123293652913</c:v>
                </c:pt>
                <c:pt idx="1551">
                  <c:v>0.534323071824322</c:v>
                </c:pt>
                <c:pt idx="1552">
                  <c:v>0.30503439446351</c:v>
                </c:pt>
                <c:pt idx="1553">
                  <c:v>0.300969798384548</c:v>
                </c:pt>
                <c:pt idx="1554">
                  <c:v>0.308712105309739</c:v>
                </c:pt>
                <c:pt idx="1555">
                  <c:v>0.299812902152426</c:v>
                </c:pt>
                <c:pt idx="1556">
                  <c:v>0.302162813957534</c:v>
                </c:pt>
                <c:pt idx="1557">
                  <c:v>0.306769931061767</c:v>
                </c:pt>
                <c:pt idx="1558">
                  <c:v>0.309007194748495</c:v>
                </c:pt>
                <c:pt idx="1559">
                  <c:v>0.311342009943813</c:v>
                </c:pt>
                <c:pt idx="1560">
                  <c:v>0.296401817654829</c:v>
                </c:pt>
                <c:pt idx="1561">
                  <c:v>0.314526303314157</c:v>
                </c:pt>
                <c:pt idx="1562">
                  <c:v>0.311296769787062</c:v>
                </c:pt>
                <c:pt idx="1563">
                  <c:v>0.30499779622217</c:v>
                </c:pt>
                <c:pt idx="1564">
                  <c:v>0.305696525610241</c:v>
                </c:pt>
                <c:pt idx="1565">
                  <c:v>0.308227868686648</c:v>
                </c:pt>
                <c:pt idx="1566">
                  <c:v>0.311276700894789</c:v>
                </c:pt>
                <c:pt idx="1567">
                  <c:v>0.315086507310871</c:v>
                </c:pt>
                <c:pt idx="1568">
                  <c:v>0.258257382657905</c:v>
                </c:pt>
                <c:pt idx="1569">
                  <c:v>0.258496803743105</c:v>
                </c:pt>
                <c:pt idx="1570">
                  <c:v>0.256148094734113</c:v>
                </c:pt>
                <c:pt idx="1571">
                  <c:v>0.255103481327138</c:v>
                </c:pt>
                <c:pt idx="1572">
                  <c:v>0.255298129162875</c:v>
                </c:pt>
                <c:pt idx="1573">
                  <c:v>0.257241909877268</c:v>
                </c:pt>
                <c:pt idx="1574">
                  <c:v>0.250661635487085</c:v>
                </c:pt>
                <c:pt idx="1575">
                  <c:v>0.252167156734413</c:v>
                </c:pt>
                <c:pt idx="1576">
                  <c:v>0.248873152239411</c:v>
                </c:pt>
                <c:pt idx="1577">
                  <c:v>0.245129540689106</c:v>
                </c:pt>
                <c:pt idx="1578">
                  <c:v>0.252638646685009</c:v>
                </c:pt>
                <c:pt idx="1579">
                  <c:v>0.255642931155753</c:v>
                </c:pt>
                <c:pt idx="1580">
                  <c:v>0.254552028433788</c:v>
                </c:pt>
                <c:pt idx="1581">
                  <c:v>0.255491849115273</c:v>
                </c:pt>
                <c:pt idx="1582">
                  <c:v>0.26975841231983</c:v>
                </c:pt>
                <c:pt idx="1583">
                  <c:v>0.271522439789852</c:v>
                </c:pt>
                <c:pt idx="1584">
                  <c:v>0.185060203775166</c:v>
                </c:pt>
                <c:pt idx="1585">
                  <c:v>0.184120221840915</c:v>
                </c:pt>
                <c:pt idx="1586">
                  <c:v>0.183718857792843</c:v>
                </c:pt>
                <c:pt idx="1587">
                  <c:v>0.182671152281357</c:v>
                </c:pt>
                <c:pt idx="1588">
                  <c:v>0.181525885794261</c:v>
                </c:pt>
                <c:pt idx="1589">
                  <c:v>0.160089968900661</c:v>
                </c:pt>
                <c:pt idx="1590">
                  <c:v>0.164781090010665</c:v>
                </c:pt>
                <c:pt idx="1591">
                  <c:v>0.155533186730425</c:v>
                </c:pt>
                <c:pt idx="1592">
                  <c:v>0.165152191615233</c:v>
                </c:pt>
                <c:pt idx="1593">
                  <c:v>0.163452851714661</c:v>
                </c:pt>
                <c:pt idx="1594">
                  <c:v>0.160845371180022</c:v>
                </c:pt>
                <c:pt idx="1595">
                  <c:v>0.159900573436128</c:v>
                </c:pt>
                <c:pt idx="1596">
                  <c:v>0.176454153156057</c:v>
                </c:pt>
                <c:pt idx="1597">
                  <c:v>0.178571211161327</c:v>
                </c:pt>
                <c:pt idx="1598">
                  <c:v>0.202664144540914</c:v>
                </c:pt>
                <c:pt idx="1599">
                  <c:v>0.207376603703438</c:v>
                </c:pt>
                <c:pt idx="1600">
                  <c:v>0.500226978307045</c:v>
                </c:pt>
                <c:pt idx="1601">
                  <c:v>0.497716416625998</c:v>
                </c:pt>
                <c:pt idx="1602">
                  <c:v>0.495127975997471</c:v>
                </c:pt>
                <c:pt idx="1603">
                  <c:v>0.494884602426982</c:v>
                </c:pt>
                <c:pt idx="1604">
                  <c:v>0.496750413482134</c:v>
                </c:pt>
                <c:pt idx="1605">
                  <c:v>0.497581023562194</c:v>
                </c:pt>
                <c:pt idx="1606">
                  <c:v>0.49826450638638</c:v>
                </c:pt>
                <c:pt idx="1607">
                  <c:v>0.493924729969751</c:v>
                </c:pt>
                <c:pt idx="1608">
                  <c:v>0.4973278179485</c:v>
                </c:pt>
                <c:pt idx="1609">
                  <c:v>0.493345966131183</c:v>
                </c:pt>
                <c:pt idx="1610">
                  <c:v>0.494541686448686</c:v>
                </c:pt>
                <c:pt idx="1611">
                  <c:v>0.490198680525177</c:v>
                </c:pt>
                <c:pt idx="1612">
                  <c:v>0.480379059579878</c:v>
                </c:pt>
                <c:pt idx="1613">
                  <c:v>0.477693750320842</c:v>
                </c:pt>
                <c:pt idx="1614">
                  <c:v>0.484756489153252</c:v>
                </c:pt>
                <c:pt idx="1615">
                  <c:v>0.487273375652452</c:v>
                </c:pt>
                <c:pt idx="1616">
                  <c:v>0.533525589718074</c:v>
                </c:pt>
                <c:pt idx="1617">
                  <c:v>0.525335506243277</c:v>
                </c:pt>
                <c:pt idx="1618">
                  <c:v>0.523212939515635</c:v>
                </c:pt>
                <c:pt idx="1619">
                  <c:v>0.531649760579354</c:v>
                </c:pt>
                <c:pt idx="1620">
                  <c:v>0.519346191887789</c:v>
                </c:pt>
                <c:pt idx="1621">
                  <c:v>0.509173093818887</c:v>
                </c:pt>
                <c:pt idx="1622">
                  <c:v>0.523194616429732</c:v>
                </c:pt>
                <c:pt idx="1623">
                  <c:v>0.529173219038748</c:v>
                </c:pt>
                <c:pt idx="1624">
                  <c:v>0.527798529845088</c:v>
                </c:pt>
                <c:pt idx="1625">
                  <c:v>0.513796947575073</c:v>
                </c:pt>
                <c:pt idx="1626">
                  <c:v>0.508387919047478</c:v>
                </c:pt>
                <c:pt idx="1627">
                  <c:v>0.497288274625269</c:v>
                </c:pt>
                <c:pt idx="1628">
                  <c:v>0.496458671668764</c:v>
                </c:pt>
                <c:pt idx="1629">
                  <c:v>0.502933999652786</c:v>
                </c:pt>
                <c:pt idx="1630">
                  <c:v>0.510754978114347</c:v>
                </c:pt>
                <c:pt idx="1631">
                  <c:v>0.514425513447559</c:v>
                </c:pt>
                <c:pt idx="1632">
                  <c:v>0.280466014052093</c:v>
                </c:pt>
                <c:pt idx="1633">
                  <c:v>0.287135061184436</c:v>
                </c:pt>
                <c:pt idx="1634">
                  <c:v>0.284855005515587</c:v>
                </c:pt>
                <c:pt idx="1635">
                  <c:v>0.281948889262776</c:v>
                </c:pt>
                <c:pt idx="1636">
                  <c:v>0.284092703401001</c:v>
                </c:pt>
                <c:pt idx="1637">
                  <c:v>0.279851101748196</c:v>
                </c:pt>
                <c:pt idx="1638">
                  <c:v>0.277193355473663</c:v>
                </c:pt>
                <c:pt idx="1639">
                  <c:v>0.278996527868501</c:v>
                </c:pt>
                <c:pt idx="1640">
                  <c:v>0.26981304373865</c:v>
                </c:pt>
                <c:pt idx="1641">
                  <c:v>0.278555871973646</c:v>
                </c:pt>
                <c:pt idx="1642">
                  <c:v>0.268863981979314</c:v>
                </c:pt>
                <c:pt idx="1643">
                  <c:v>0.268432568598406</c:v>
                </c:pt>
                <c:pt idx="1644">
                  <c:v>0.267745828422626</c:v>
                </c:pt>
                <c:pt idx="1645">
                  <c:v>0.26818381425295</c:v>
                </c:pt>
                <c:pt idx="1646">
                  <c:v>0.272116419885223</c:v>
                </c:pt>
                <c:pt idx="1647">
                  <c:v>0.276557673681071</c:v>
                </c:pt>
                <c:pt idx="1648">
                  <c:v>0.427146905767026</c:v>
                </c:pt>
                <c:pt idx="1649">
                  <c:v>0.42442572793524</c:v>
                </c:pt>
                <c:pt idx="1650">
                  <c:v>0.415188148029014</c:v>
                </c:pt>
                <c:pt idx="1651">
                  <c:v>0.412457302771101</c:v>
                </c:pt>
                <c:pt idx="1652">
                  <c:v>0.407512948545017</c:v>
                </c:pt>
                <c:pt idx="1653">
                  <c:v>0.40068397935998</c:v>
                </c:pt>
                <c:pt idx="1654">
                  <c:v>0.395648498033957</c:v>
                </c:pt>
                <c:pt idx="1655">
                  <c:v>0.394140649526643</c:v>
                </c:pt>
                <c:pt idx="1656">
                  <c:v>0.391480289995993</c:v>
                </c:pt>
                <c:pt idx="1657">
                  <c:v>0.389551452238198</c:v>
                </c:pt>
                <c:pt idx="1658">
                  <c:v>0.387223541887379</c:v>
                </c:pt>
                <c:pt idx="1659">
                  <c:v>0.382953097948517</c:v>
                </c:pt>
                <c:pt idx="1660">
                  <c:v>0.379877265581163</c:v>
                </c:pt>
                <c:pt idx="1661">
                  <c:v>0.378541915301356</c:v>
                </c:pt>
                <c:pt idx="1662">
                  <c:v>0.381257629793841</c:v>
                </c:pt>
                <c:pt idx="1663">
                  <c:v>0.384901117568111</c:v>
                </c:pt>
                <c:pt idx="1664">
                  <c:v>0.545671278077012</c:v>
                </c:pt>
                <c:pt idx="1665">
                  <c:v>0.544616284934145</c:v>
                </c:pt>
                <c:pt idx="1666">
                  <c:v>0.542364263621987</c:v>
                </c:pt>
                <c:pt idx="1667">
                  <c:v>0.544090992229327</c:v>
                </c:pt>
                <c:pt idx="1668">
                  <c:v>0.543530069550627</c:v>
                </c:pt>
                <c:pt idx="1669">
                  <c:v>0.541231076819459</c:v>
                </c:pt>
                <c:pt idx="1670">
                  <c:v>0.545137424240627</c:v>
                </c:pt>
                <c:pt idx="1671">
                  <c:v>0.543610870460405</c:v>
                </c:pt>
                <c:pt idx="1672">
                  <c:v>0.539593389071174</c:v>
                </c:pt>
                <c:pt idx="1673">
                  <c:v>0.533654540248597</c:v>
                </c:pt>
                <c:pt idx="1674">
                  <c:v>0.538270723174969</c:v>
                </c:pt>
                <c:pt idx="1675">
                  <c:v>0.539023943108976</c:v>
                </c:pt>
                <c:pt idx="1676">
                  <c:v>0.536891899681028</c:v>
                </c:pt>
                <c:pt idx="1677">
                  <c:v>0.535856371667314</c:v>
                </c:pt>
                <c:pt idx="1678">
                  <c:v>0.538843273945835</c:v>
                </c:pt>
                <c:pt idx="1679">
                  <c:v>0.541037629388958</c:v>
                </c:pt>
                <c:pt idx="1680">
                  <c:v>0.216738477617492</c:v>
                </c:pt>
                <c:pt idx="1681">
                  <c:v>0.21626624084798</c:v>
                </c:pt>
                <c:pt idx="1682">
                  <c:v>0.21326622630069</c:v>
                </c:pt>
                <c:pt idx="1683">
                  <c:v>0.209537459725734</c:v>
                </c:pt>
                <c:pt idx="1684">
                  <c:v>0.213296930273295</c:v>
                </c:pt>
                <c:pt idx="1685">
                  <c:v>0.214487295129799</c:v>
                </c:pt>
                <c:pt idx="1686">
                  <c:v>0.213519605414741</c:v>
                </c:pt>
                <c:pt idx="1687">
                  <c:v>0.2144645173257</c:v>
                </c:pt>
                <c:pt idx="1688">
                  <c:v>0.242380461959347</c:v>
                </c:pt>
                <c:pt idx="1689">
                  <c:v>0.232143750564073</c:v>
                </c:pt>
                <c:pt idx="1690">
                  <c:v>0.234677534976672</c:v>
                </c:pt>
                <c:pt idx="1691">
                  <c:v>0.228804126771611</c:v>
                </c:pt>
                <c:pt idx="1692">
                  <c:v>0.240717630490666</c:v>
                </c:pt>
                <c:pt idx="1693">
                  <c:v>0.244996591135334</c:v>
                </c:pt>
                <c:pt idx="1694">
                  <c:v>0.249389709120817</c:v>
                </c:pt>
                <c:pt idx="1695">
                  <c:v>0.253732493772452</c:v>
                </c:pt>
                <c:pt idx="1696">
                  <c:v>0.47281687429381</c:v>
                </c:pt>
                <c:pt idx="1697">
                  <c:v>0.471238657488978</c:v>
                </c:pt>
                <c:pt idx="1698">
                  <c:v>0.469084341984146</c:v>
                </c:pt>
                <c:pt idx="1699">
                  <c:v>0.468243187679314</c:v>
                </c:pt>
                <c:pt idx="1700">
                  <c:v>0.469193870370315</c:v>
                </c:pt>
                <c:pt idx="1701">
                  <c:v>0.471061451031595</c:v>
                </c:pt>
                <c:pt idx="1702">
                  <c:v>0.472639856522129</c:v>
                </c:pt>
                <c:pt idx="1703">
                  <c:v>0.473657192487663</c:v>
                </c:pt>
                <c:pt idx="1704">
                  <c:v>0.478201478840697</c:v>
                </c:pt>
                <c:pt idx="1705">
                  <c:v>0.478341720497898</c:v>
                </c:pt>
                <c:pt idx="1706">
                  <c:v>0.480977537234265</c:v>
                </c:pt>
                <c:pt idx="1707">
                  <c:v>0.488412939662299</c:v>
                </c:pt>
                <c:pt idx="1708">
                  <c:v>0.489263301922278</c:v>
                </c:pt>
                <c:pt idx="1709">
                  <c:v>0.491668314944756</c:v>
                </c:pt>
                <c:pt idx="1710">
                  <c:v>0.488960051350017</c:v>
                </c:pt>
                <c:pt idx="1711">
                  <c:v>0.491798351129538</c:v>
                </c:pt>
                <c:pt idx="1712">
                  <c:v>0.513638428851693</c:v>
                </c:pt>
                <c:pt idx="1713">
                  <c:v>0.510500938148954</c:v>
                </c:pt>
                <c:pt idx="1714">
                  <c:v>0.516180628168535</c:v>
                </c:pt>
                <c:pt idx="1715">
                  <c:v>0.523964810349661</c:v>
                </c:pt>
                <c:pt idx="1716">
                  <c:v>0.513863616147352</c:v>
                </c:pt>
                <c:pt idx="1717">
                  <c:v>0.506470625003377</c:v>
                </c:pt>
                <c:pt idx="1718">
                  <c:v>0.510761861888294</c:v>
                </c:pt>
                <c:pt idx="1719">
                  <c:v>0.508795136290773</c:v>
                </c:pt>
                <c:pt idx="1720">
                  <c:v>0.504711075271188</c:v>
                </c:pt>
                <c:pt idx="1721">
                  <c:v>0.494717187322538</c:v>
                </c:pt>
                <c:pt idx="1722">
                  <c:v>0.502553380045201</c:v>
                </c:pt>
                <c:pt idx="1723">
                  <c:v>0.489634040150807</c:v>
                </c:pt>
                <c:pt idx="1724">
                  <c:v>0.486173777123893</c:v>
                </c:pt>
                <c:pt idx="1725">
                  <c:v>0.489874436130769</c:v>
                </c:pt>
                <c:pt idx="1726">
                  <c:v>0.492453500038098</c:v>
                </c:pt>
                <c:pt idx="1727">
                  <c:v>0.496246985779112</c:v>
                </c:pt>
                <c:pt idx="1728">
                  <c:v>0.249643474897988</c:v>
                </c:pt>
                <c:pt idx="1729">
                  <c:v>0.248568431917795</c:v>
                </c:pt>
                <c:pt idx="1730">
                  <c:v>0.248526443754035</c:v>
                </c:pt>
                <c:pt idx="1731">
                  <c:v>0.247609524262877</c:v>
                </c:pt>
                <c:pt idx="1732">
                  <c:v>0.247109087303222</c:v>
                </c:pt>
                <c:pt idx="1733">
                  <c:v>0.245846395939564</c:v>
                </c:pt>
                <c:pt idx="1734">
                  <c:v>0.245741813527572</c:v>
                </c:pt>
                <c:pt idx="1735">
                  <c:v>0.246025424701322</c:v>
                </c:pt>
                <c:pt idx="1736">
                  <c:v>0.246485114056346</c:v>
                </c:pt>
                <c:pt idx="1737">
                  <c:v>0.24609442034663</c:v>
                </c:pt>
                <c:pt idx="1738">
                  <c:v>0.245445508300223</c:v>
                </c:pt>
                <c:pt idx="1739">
                  <c:v>0.251050808555778</c:v>
                </c:pt>
                <c:pt idx="1740">
                  <c:v>0.249657777415541</c:v>
                </c:pt>
                <c:pt idx="1741">
                  <c:v>0.25291501291389</c:v>
                </c:pt>
                <c:pt idx="1742">
                  <c:v>0.256585216269577</c:v>
                </c:pt>
                <c:pt idx="1743">
                  <c:v>0.260674239067311</c:v>
                </c:pt>
                <c:pt idx="1744">
                  <c:v>0.260207044390907</c:v>
                </c:pt>
                <c:pt idx="1745">
                  <c:v>0.262707134502018</c:v>
                </c:pt>
                <c:pt idx="1746">
                  <c:v>0.258767224845777</c:v>
                </c:pt>
                <c:pt idx="1747">
                  <c:v>0.259438853463247</c:v>
                </c:pt>
                <c:pt idx="1748">
                  <c:v>0.262115139887649</c:v>
                </c:pt>
                <c:pt idx="1749">
                  <c:v>0.261058482871847</c:v>
                </c:pt>
                <c:pt idx="1750">
                  <c:v>0.257819622743038</c:v>
                </c:pt>
                <c:pt idx="1751">
                  <c:v>0.255864707544321</c:v>
                </c:pt>
                <c:pt idx="1752">
                  <c:v>0.251144158034401</c:v>
                </c:pt>
                <c:pt idx="1753">
                  <c:v>0.246418223512464</c:v>
                </c:pt>
                <c:pt idx="1754">
                  <c:v>0.243988790223655</c:v>
                </c:pt>
                <c:pt idx="1755">
                  <c:v>0.244064796844898</c:v>
                </c:pt>
                <c:pt idx="1756">
                  <c:v>0.24048622914984</c:v>
                </c:pt>
                <c:pt idx="1757">
                  <c:v>0.24411797841331</c:v>
                </c:pt>
                <c:pt idx="1758">
                  <c:v>0.24595323012926</c:v>
                </c:pt>
                <c:pt idx="1759">
                  <c:v>0.248012520932951</c:v>
                </c:pt>
                <c:pt idx="1760">
                  <c:v>0.491474713076388</c:v>
                </c:pt>
                <c:pt idx="1761">
                  <c:v>0.491573612364193</c:v>
                </c:pt>
                <c:pt idx="1762">
                  <c:v>0.493689293231673</c:v>
                </c:pt>
                <c:pt idx="1763">
                  <c:v>0.493356388224864</c:v>
                </c:pt>
                <c:pt idx="1764">
                  <c:v>0.493269651956368</c:v>
                </c:pt>
                <c:pt idx="1765">
                  <c:v>0.492860369155352</c:v>
                </c:pt>
                <c:pt idx="1766">
                  <c:v>0.493098775678963</c:v>
                </c:pt>
                <c:pt idx="1767">
                  <c:v>0.492742435958359</c:v>
                </c:pt>
                <c:pt idx="1768">
                  <c:v>0.492742938109402</c:v>
                </c:pt>
                <c:pt idx="1769">
                  <c:v>0.492538811149841</c:v>
                </c:pt>
                <c:pt idx="1770">
                  <c:v>0.491697558815687</c:v>
                </c:pt>
                <c:pt idx="1771">
                  <c:v>0.49211321754243</c:v>
                </c:pt>
                <c:pt idx="1772">
                  <c:v>0.493935447786145</c:v>
                </c:pt>
                <c:pt idx="1773">
                  <c:v>0.492806377021323</c:v>
                </c:pt>
                <c:pt idx="1774">
                  <c:v>0.49570093170148</c:v>
                </c:pt>
                <c:pt idx="1775">
                  <c:v>0.49860687011274</c:v>
                </c:pt>
                <c:pt idx="1776">
                  <c:v>0.273595953448586</c:v>
                </c:pt>
                <c:pt idx="1777">
                  <c:v>0.271532719343456</c:v>
                </c:pt>
                <c:pt idx="1778">
                  <c:v>0.270871821486107</c:v>
                </c:pt>
                <c:pt idx="1779">
                  <c:v>0.271187654694951</c:v>
                </c:pt>
                <c:pt idx="1780">
                  <c:v>0.270561390153589</c:v>
                </c:pt>
                <c:pt idx="1781">
                  <c:v>0.277038851187933</c:v>
                </c:pt>
                <c:pt idx="1782">
                  <c:v>0.281685006066624</c:v>
                </c:pt>
                <c:pt idx="1783">
                  <c:v>0.274762132259493</c:v>
                </c:pt>
                <c:pt idx="1784">
                  <c:v>0.278261229271997</c:v>
                </c:pt>
                <c:pt idx="1785">
                  <c:v>0.27501024311163</c:v>
                </c:pt>
                <c:pt idx="1786">
                  <c:v>0.273967049594959</c:v>
                </c:pt>
                <c:pt idx="1787">
                  <c:v>0.27534789307275</c:v>
                </c:pt>
                <c:pt idx="1788">
                  <c:v>0.278027855975064</c:v>
                </c:pt>
                <c:pt idx="1789">
                  <c:v>0.278074034568681</c:v>
                </c:pt>
                <c:pt idx="1790">
                  <c:v>0.286257518689739</c:v>
                </c:pt>
                <c:pt idx="1791">
                  <c:v>0.2899168961897</c:v>
                </c:pt>
                <c:pt idx="1792">
                  <c:v>0.222139796224705</c:v>
                </c:pt>
                <c:pt idx="1793">
                  <c:v>0.217516621090531</c:v>
                </c:pt>
                <c:pt idx="1794">
                  <c:v>0.230709468251038</c:v>
                </c:pt>
                <c:pt idx="1795">
                  <c:v>0.217000590765043</c:v>
                </c:pt>
                <c:pt idx="1796">
                  <c:v>0.208417938006999</c:v>
                </c:pt>
                <c:pt idx="1797">
                  <c:v>0.210429349850435</c:v>
                </c:pt>
                <c:pt idx="1798">
                  <c:v>0.208617098838618</c:v>
                </c:pt>
                <c:pt idx="1799">
                  <c:v>0.214047435296425</c:v>
                </c:pt>
                <c:pt idx="1800">
                  <c:v>0.211697380665894</c:v>
                </c:pt>
                <c:pt idx="1801">
                  <c:v>0.209750411883827</c:v>
                </c:pt>
                <c:pt idx="1802">
                  <c:v>0.205300880945121</c:v>
                </c:pt>
                <c:pt idx="1803">
                  <c:v>0.203077180908211</c:v>
                </c:pt>
                <c:pt idx="1804">
                  <c:v>0.205294648497695</c:v>
                </c:pt>
                <c:pt idx="1805">
                  <c:v>0.228027960674505</c:v>
                </c:pt>
                <c:pt idx="1806">
                  <c:v>0.231182540813722</c:v>
                </c:pt>
                <c:pt idx="1807">
                  <c:v>0.235000626443746</c:v>
                </c:pt>
                <c:pt idx="1808">
                  <c:v>0.366262950001268</c:v>
                </c:pt>
                <c:pt idx="1809">
                  <c:v>0.371543777830378</c:v>
                </c:pt>
                <c:pt idx="1810">
                  <c:v>0.369427090038021</c:v>
                </c:pt>
                <c:pt idx="1811">
                  <c:v>0.371085569688542</c:v>
                </c:pt>
                <c:pt idx="1812">
                  <c:v>0.3691007480315</c:v>
                </c:pt>
                <c:pt idx="1813">
                  <c:v>0.390050470222078</c:v>
                </c:pt>
                <c:pt idx="1814">
                  <c:v>0.381916285439022</c:v>
                </c:pt>
                <c:pt idx="1815">
                  <c:v>0.379201458191215</c:v>
                </c:pt>
                <c:pt idx="1816">
                  <c:v>0.364681002766019</c:v>
                </c:pt>
                <c:pt idx="1817">
                  <c:v>0.366710904404456</c:v>
                </c:pt>
                <c:pt idx="1818">
                  <c:v>0.367482326856795</c:v>
                </c:pt>
                <c:pt idx="1819">
                  <c:v>0.3665115844622</c:v>
                </c:pt>
                <c:pt idx="1820">
                  <c:v>0.365269048530968</c:v>
                </c:pt>
                <c:pt idx="1821">
                  <c:v>0.366881366647409</c:v>
                </c:pt>
                <c:pt idx="1822">
                  <c:v>0.367396074959564</c:v>
                </c:pt>
                <c:pt idx="1823">
                  <c:v>0.370477838674167</c:v>
                </c:pt>
                <c:pt idx="1824">
                  <c:v>0.255530867639459</c:v>
                </c:pt>
                <c:pt idx="1825">
                  <c:v>0.253541290376865</c:v>
                </c:pt>
                <c:pt idx="1826">
                  <c:v>0.251593303782352</c:v>
                </c:pt>
                <c:pt idx="1827">
                  <c:v>0.249670873921667</c:v>
                </c:pt>
                <c:pt idx="1828">
                  <c:v>0.247761996553028</c:v>
                </c:pt>
                <c:pt idx="1829">
                  <c:v>0.245858272948971</c:v>
                </c:pt>
                <c:pt idx="1830">
                  <c:v>0.245799490148335</c:v>
                </c:pt>
                <c:pt idx="1831">
                  <c:v>0.245734853689162</c:v>
                </c:pt>
                <c:pt idx="1832">
                  <c:v>0.24565509527877</c:v>
                </c:pt>
                <c:pt idx="1833">
                  <c:v>0.245934639942131</c:v>
                </c:pt>
                <c:pt idx="1834">
                  <c:v>0.246173859784146</c:v>
                </c:pt>
                <c:pt idx="1835">
                  <c:v>0.2461174391745</c:v>
                </c:pt>
                <c:pt idx="1836">
                  <c:v>0.222459862559063</c:v>
                </c:pt>
                <c:pt idx="1837">
                  <c:v>0.222925278243685</c:v>
                </c:pt>
                <c:pt idx="1838">
                  <c:v>0.226032499657067</c:v>
                </c:pt>
                <c:pt idx="1839">
                  <c:v>0.229540745206489</c:v>
                </c:pt>
                <c:pt idx="1840">
                  <c:v>0.375681100947363</c:v>
                </c:pt>
                <c:pt idx="1841">
                  <c:v>0.368425934460053</c:v>
                </c:pt>
                <c:pt idx="1842">
                  <c:v>0.366410498582471</c:v>
                </c:pt>
                <c:pt idx="1843">
                  <c:v>0.370252419399068</c:v>
                </c:pt>
                <c:pt idx="1844">
                  <c:v>0.369067988357122</c:v>
                </c:pt>
                <c:pt idx="1845">
                  <c:v>0.374098233480622</c:v>
                </c:pt>
                <c:pt idx="1846">
                  <c:v>0.372884953596737</c:v>
                </c:pt>
                <c:pt idx="1847">
                  <c:v>0.370424420986286</c:v>
                </c:pt>
                <c:pt idx="1848">
                  <c:v>0.362681503871695</c:v>
                </c:pt>
                <c:pt idx="1849">
                  <c:v>0.364466256938801</c:v>
                </c:pt>
                <c:pt idx="1850">
                  <c:v>0.366000512806962</c:v>
                </c:pt>
                <c:pt idx="1851">
                  <c:v>0.359362973610659</c:v>
                </c:pt>
                <c:pt idx="1852">
                  <c:v>0.37062618836219</c:v>
                </c:pt>
                <c:pt idx="1853">
                  <c:v>0.368555906623395</c:v>
                </c:pt>
                <c:pt idx="1854">
                  <c:v>0.372396071914981</c:v>
                </c:pt>
                <c:pt idx="1855">
                  <c:v>0.376692970034556</c:v>
                </c:pt>
                <c:pt idx="1856">
                  <c:v>0.595319411731605</c:v>
                </c:pt>
                <c:pt idx="1857">
                  <c:v>0.588443004653048</c:v>
                </c:pt>
                <c:pt idx="1858">
                  <c:v>0.581421763151727</c:v>
                </c:pt>
                <c:pt idx="1859">
                  <c:v>0.580284517151625</c:v>
                </c:pt>
                <c:pt idx="1860">
                  <c:v>0.573361191322967</c:v>
                </c:pt>
                <c:pt idx="1861">
                  <c:v>0.570777560748678</c:v>
                </c:pt>
                <c:pt idx="1862">
                  <c:v>0.570573891528251</c:v>
                </c:pt>
                <c:pt idx="1863">
                  <c:v>0.571755842025188</c:v>
                </c:pt>
                <c:pt idx="1864">
                  <c:v>0.571590402948727</c:v>
                </c:pt>
                <c:pt idx="1865">
                  <c:v>0.572860531879341</c:v>
                </c:pt>
                <c:pt idx="1866">
                  <c:v>0.571461720852187</c:v>
                </c:pt>
                <c:pt idx="1867">
                  <c:v>0.572926788289413</c:v>
                </c:pt>
                <c:pt idx="1868">
                  <c:v>0.561832030475147</c:v>
                </c:pt>
                <c:pt idx="1869">
                  <c:v>0.564082942000942</c:v>
                </c:pt>
                <c:pt idx="1870">
                  <c:v>0.562772902445471</c:v>
                </c:pt>
                <c:pt idx="1871">
                  <c:v>0.566030311183156</c:v>
                </c:pt>
                <c:pt idx="1872">
                  <c:v>0.455148006055992</c:v>
                </c:pt>
                <c:pt idx="1873">
                  <c:v>0.452484745290661</c:v>
                </c:pt>
                <c:pt idx="1874">
                  <c:v>0.449618413487519</c:v>
                </c:pt>
                <c:pt idx="1875">
                  <c:v>0.447412954573494</c:v>
                </c:pt>
                <c:pt idx="1876">
                  <c:v>0.442936512124913</c:v>
                </c:pt>
                <c:pt idx="1877">
                  <c:v>0.433797766534873</c:v>
                </c:pt>
                <c:pt idx="1878">
                  <c:v>0.432845740232403</c:v>
                </c:pt>
                <c:pt idx="1879">
                  <c:v>0.430063610175732</c:v>
                </c:pt>
                <c:pt idx="1880">
                  <c:v>0.426877620491249</c:v>
                </c:pt>
                <c:pt idx="1881">
                  <c:v>0.426587612663442</c:v>
                </c:pt>
                <c:pt idx="1882">
                  <c:v>0.424141031291332</c:v>
                </c:pt>
                <c:pt idx="1883">
                  <c:v>0.42482149012192</c:v>
                </c:pt>
                <c:pt idx="1884">
                  <c:v>0.422389140281546</c:v>
                </c:pt>
                <c:pt idx="1885">
                  <c:v>0.424006145006867</c:v>
                </c:pt>
                <c:pt idx="1886">
                  <c:v>0.427109042267658</c:v>
                </c:pt>
                <c:pt idx="1887">
                  <c:v>0.430564544778356</c:v>
                </c:pt>
                <c:pt idx="1888">
                  <c:v>0.451613627572383</c:v>
                </c:pt>
                <c:pt idx="1889">
                  <c:v>0.448162327625317</c:v>
                </c:pt>
                <c:pt idx="1890">
                  <c:v>0.448845745109959</c:v>
                </c:pt>
                <c:pt idx="1891">
                  <c:v>0.446100785678401</c:v>
                </c:pt>
                <c:pt idx="1892">
                  <c:v>0.449689059667291</c:v>
                </c:pt>
                <c:pt idx="1893">
                  <c:v>0.439414843981363</c:v>
                </c:pt>
                <c:pt idx="1894">
                  <c:v>0.437648136150073</c:v>
                </c:pt>
                <c:pt idx="1895">
                  <c:v>0.429185946152471</c:v>
                </c:pt>
                <c:pt idx="1896">
                  <c:v>0.421533510557141</c:v>
                </c:pt>
                <c:pt idx="1897">
                  <c:v>0.430707757100031</c:v>
                </c:pt>
                <c:pt idx="1898">
                  <c:v>0.433036866780026</c:v>
                </c:pt>
                <c:pt idx="1899">
                  <c:v>0.428898093655077</c:v>
                </c:pt>
                <c:pt idx="1900">
                  <c:v>0.42651258600893</c:v>
                </c:pt>
                <c:pt idx="1901">
                  <c:v>0.425753241007531</c:v>
                </c:pt>
                <c:pt idx="1902">
                  <c:v>0.425873232539244</c:v>
                </c:pt>
                <c:pt idx="1903">
                  <c:v>0.429277977091407</c:v>
                </c:pt>
                <c:pt idx="1904">
                  <c:v>0.486081713237284</c:v>
                </c:pt>
                <c:pt idx="1905">
                  <c:v>0.481813935132074</c:v>
                </c:pt>
                <c:pt idx="1906">
                  <c:v>0.476021240443812</c:v>
                </c:pt>
                <c:pt idx="1907">
                  <c:v>0.476733013937763</c:v>
                </c:pt>
                <c:pt idx="1908">
                  <c:v>0.470538671028196</c:v>
                </c:pt>
                <c:pt idx="1909">
                  <c:v>0.464365977293437</c:v>
                </c:pt>
                <c:pt idx="1910">
                  <c:v>0.458325088140523</c:v>
                </c:pt>
                <c:pt idx="1911">
                  <c:v>0.456168378647501</c:v>
                </c:pt>
                <c:pt idx="1912">
                  <c:v>0.448587452208862</c:v>
                </c:pt>
                <c:pt idx="1913">
                  <c:v>0.447347345570806</c:v>
                </c:pt>
                <c:pt idx="1914">
                  <c:v>0.446029755354661</c:v>
                </c:pt>
                <c:pt idx="1915">
                  <c:v>0.444529550627783</c:v>
                </c:pt>
                <c:pt idx="1916">
                  <c:v>0.441047372363108</c:v>
                </c:pt>
                <c:pt idx="1917">
                  <c:v>0.439662537490499</c:v>
                </c:pt>
                <c:pt idx="1918">
                  <c:v>0.446556589494383</c:v>
                </c:pt>
                <c:pt idx="1919">
                  <c:v>0.449825782740823</c:v>
                </c:pt>
                <c:pt idx="1920">
                  <c:v>0.210898838428403</c:v>
                </c:pt>
                <c:pt idx="1921">
                  <c:v>0.210465046849188</c:v>
                </c:pt>
                <c:pt idx="1922">
                  <c:v>0.209758084538265</c:v>
                </c:pt>
                <c:pt idx="1923">
                  <c:v>0.209284658812708</c:v>
                </c:pt>
                <c:pt idx="1924">
                  <c:v>0.208910216826989</c:v>
                </c:pt>
                <c:pt idx="1925">
                  <c:v>0.201289636629887</c:v>
                </c:pt>
                <c:pt idx="1926">
                  <c:v>0.208878587789648</c:v>
                </c:pt>
                <c:pt idx="1927">
                  <c:v>0.209484002364043</c:v>
                </c:pt>
                <c:pt idx="1928">
                  <c:v>0.209987384418112</c:v>
                </c:pt>
                <c:pt idx="1929">
                  <c:v>0.208946433138848</c:v>
                </c:pt>
                <c:pt idx="1930">
                  <c:v>0.208685977794544</c:v>
                </c:pt>
                <c:pt idx="1931">
                  <c:v>0.223929714105936</c:v>
                </c:pt>
                <c:pt idx="1932">
                  <c:v>0.221784994759057</c:v>
                </c:pt>
                <c:pt idx="1933">
                  <c:v>0.248294242395377</c:v>
                </c:pt>
                <c:pt idx="1934">
                  <c:v>0.250779708258548</c:v>
                </c:pt>
                <c:pt idx="1935">
                  <c:v>0.253563674120076</c:v>
                </c:pt>
                <c:pt idx="1936">
                  <c:v>0.197734709394109</c:v>
                </c:pt>
                <c:pt idx="1937">
                  <c:v>0.195400622696954</c:v>
                </c:pt>
                <c:pt idx="1938">
                  <c:v>0.193447632606609</c:v>
                </c:pt>
                <c:pt idx="1939">
                  <c:v>0.190698910808946</c:v>
                </c:pt>
                <c:pt idx="1940">
                  <c:v>0.196822139276629</c:v>
                </c:pt>
                <c:pt idx="1941">
                  <c:v>0.192452483473784</c:v>
                </c:pt>
                <c:pt idx="1942">
                  <c:v>0.196035462383387</c:v>
                </c:pt>
                <c:pt idx="1943">
                  <c:v>0.197343307463316</c:v>
                </c:pt>
                <c:pt idx="1944">
                  <c:v>0.192836633894566</c:v>
                </c:pt>
                <c:pt idx="1945">
                  <c:v>0.196823762663824</c:v>
                </c:pt>
                <c:pt idx="1946">
                  <c:v>0.194969224258082</c:v>
                </c:pt>
                <c:pt idx="1947">
                  <c:v>0.19332386661938</c:v>
                </c:pt>
                <c:pt idx="1948">
                  <c:v>0.192015326631694</c:v>
                </c:pt>
                <c:pt idx="1949">
                  <c:v>0.192114333360676</c:v>
                </c:pt>
                <c:pt idx="1950">
                  <c:v>0.195138107701967</c:v>
                </c:pt>
                <c:pt idx="1951">
                  <c:v>0.198267382042017</c:v>
                </c:pt>
                <c:pt idx="1952">
                  <c:v>0.330331981389608</c:v>
                </c:pt>
                <c:pt idx="1953">
                  <c:v>0.327541449608401</c:v>
                </c:pt>
                <c:pt idx="1954">
                  <c:v>0.323234733657061</c:v>
                </c:pt>
                <c:pt idx="1955">
                  <c:v>0.322794277348624</c:v>
                </c:pt>
                <c:pt idx="1956">
                  <c:v>0.322150831037733</c:v>
                </c:pt>
                <c:pt idx="1957">
                  <c:v>0.318521646526294</c:v>
                </c:pt>
                <c:pt idx="1958">
                  <c:v>0.318984580743502</c:v>
                </c:pt>
                <c:pt idx="1959">
                  <c:v>0.31685067217462</c:v>
                </c:pt>
                <c:pt idx="1960">
                  <c:v>0.313641395026653</c:v>
                </c:pt>
                <c:pt idx="1961">
                  <c:v>0.314160605424205</c:v>
                </c:pt>
                <c:pt idx="1962">
                  <c:v>0.312213471195157</c:v>
                </c:pt>
                <c:pt idx="1963">
                  <c:v>0.307479588277636</c:v>
                </c:pt>
                <c:pt idx="1964">
                  <c:v>0.3108177583294</c:v>
                </c:pt>
                <c:pt idx="1965">
                  <c:v>0.309701539948226</c:v>
                </c:pt>
                <c:pt idx="1966">
                  <c:v>0.313103055873734</c:v>
                </c:pt>
                <c:pt idx="1967">
                  <c:v>0.316244487963184</c:v>
                </c:pt>
                <c:pt idx="1968">
                  <c:v>0.556676933980799</c:v>
                </c:pt>
                <c:pt idx="1969">
                  <c:v>0.554075554019362</c:v>
                </c:pt>
                <c:pt idx="1970">
                  <c:v>0.555873120145731</c:v>
                </c:pt>
                <c:pt idx="1971">
                  <c:v>0.556603418217251</c:v>
                </c:pt>
                <c:pt idx="1972">
                  <c:v>0.556298419530321</c:v>
                </c:pt>
                <c:pt idx="1973">
                  <c:v>0.558092551989603</c:v>
                </c:pt>
                <c:pt idx="1974">
                  <c:v>0.551834170832624</c:v>
                </c:pt>
                <c:pt idx="1975">
                  <c:v>0.549820113394819</c:v>
                </c:pt>
                <c:pt idx="1976">
                  <c:v>0.548390269177005</c:v>
                </c:pt>
                <c:pt idx="1977">
                  <c:v>0.550114512535575</c:v>
                </c:pt>
                <c:pt idx="1978">
                  <c:v>0.555545787874257</c:v>
                </c:pt>
                <c:pt idx="1979">
                  <c:v>0.552121504569788</c:v>
                </c:pt>
                <c:pt idx="1980">
                  <c:v>0.550447689575466</c:v>
                </c:pt>
                <c:pt idx="1981">
                  <c:v>0.547242745743894</c:v>
                </c:pt>
                <c:pt idx="1982">
                  <c:v>0.551431307532369</c:v>
                </c:pt>
                <c:pt idx="1983">
                  <c:v>0.553485175989247</c:v>
                </c:pt>
                <c:pt idx="1984">
                  <c:v>0.4695719927182</c:v>
                </c:pt>
                <c:pt idx="1985">
                  <c:v>0.469364885301082</c:v>
                </c:pt>
                <c:pt idx="1986">
                  <c:v>0.469542264503958</c:v>
                </c:pt>
                <c:pt idx="1987">
                  <c:v>0.473949922798161</c:v>
                </c:pt>
                <c:pt idx="1988">
                  <c:v>0.473740793395091</c:v>
                </c:pt>
                <c:pt idx="1989">
                  <c:v>0.474183230125659</c:v>
                </c:pt>
                <c:pt idx="1990">
                  <c:v>0.470355881714411</c:v>
                </c:pt>
                <c:pt idx="1991">
                  <c:v>0.46829851641755</c:v>
                </c:pt>
                <c:pt idx="1992">
                  <c:v>0.465908952238501</c:v>
                </c:pt>
                <c:pt idx="1993">
                  <c:v>0.465265370540095</c:v>
                </c:pt>
                <c:pt idx="1994">
                  <c:v>0.465207202207507</c:v>
                </c:pt>
                <c:pt idx="1995">
                  <c:v>0.46265161517385</c:v>
                </c:pt>
                <c:pt idx="1996">
                  <c:v>0.46196537793503</c:v>
                </c:pt>
                <c:pt idx="1997">
                  <c:v>0.46117428555443</c:v>
                </c:pt>
                <c:pt idx="1998">
                  <c:v>0.463378337541501</c:v>
                </c:pt>
                <c:pt idx="1999">
                  <c:v>0.466009225761739</c:v>
                </c:pt>
                <c:pt idx="2000">
                  <c:v>0.146574887267325</c:v>
                </c:pt>
                <c:pt idx="2001">
                  <c:v>0.150841136932836</c:v>
                </c:pt>
                <c:pt idx="2002">
                  <c:v>0.144833809362575</c:v>
                </c:pt>
                <c:pt idx="2003">
                  <c:v>0.145113880166297</c:v>
                </c:pt>
                <c:pt idx="2004">
                  <c:v>0.146626877799288</c:v>
                </c:pt>
                <c:pt idx="2005">
                  <c:v>0.14182463152984</c:v>
                </c:pt>
                <c:pt idx="2006">
                  <c:v>0.142402233170744</c:v>
                </c:pt>
                <c:pt idx="2007">
                  <c:v>0.144932680340104</c:v>
                </c:pt>
                <c:pt idx="2008">
                  <c:v>0.143607984369001</c:v>
                </c:pt>
                <c:pt idx="2009">
                  <c:v>0.138699405969214</c:v>
                </c:pt>
                <c:pt idx="2010">
                  <c:v>0.134702571533229</c:v>
                </c:pt>
                <c:pt idx="2011">
                  <c:v>0.161678167781106</c:v>
                </c:pt>
                <c:pt idx="2012">
                  <c:v>0.163735946336402</c:v>
                </c:pt>
                <c:pt idx="2013">
                  <c:v>0.166665700367505</c:v>
                </c:pt>
                <c:pt idx="2014">
                  <c:v>0.170699307412865</c:v>
                </c:pt>
                <c:pt idx="2015">
                  <c:v>0.174851497789467</c:v>
                </c:pt>
                <c:pt idx="2016">
                  <c:v>0.311242588509462</c:v>
                </c:pt>
                <c:pt idx="2017">
                  <c:v>0.3035482953157</c:v>
                </c:pt>
                <c:pt idx="2018">
                  <c:v>0.299892082193808</c:v>
                </c:pt>
                <c:pt idx="2019">
                  <c:v>0.29490739765323</c:v>
                </c:pt>
                <c:pt idx="2020">
                  <c:v>0.293636700367848</c:v>
                </c:pt>
                <c:pt idx="2021">
                  <c:v>0.291060340113657</c:v>
                </c:pt>
                <c:pt idx="2022">
                  <c:v>0.291512518013856</c:v>
                </c:pt>
                <c:pt idx="2023">
                  <c:v>0.289811611818433</c:v>
                </c:pt>
                <c:pt idx="2024">
                  <c:v>0.29575111266852</c:v>
                </c:pt>
                <c:pt idx="2025">
                  <c:v>0.292018315180824</c:v>
                </c:pt>
                <c:pt idx="2026">
                  <c:v>0.284519850302885</c:v>
                </c:pt>
                <c:pt idx="2027">
                  <c:v>0.283963608246419</c:v>
                </c:pt>
                <c:pt idx="2028">
                  <c:v>0.292778349370858</c:v>
                </c:pt>
                <c:pt idx="2029">
                  <c:v>0.284336698438569</c:v>
                </c:pt>
                <c:pt idx="2030">
                  <c:v>0.288248888389706</c:v>
                </c:pt>
                <c:pt idx="2031">
                  <c:v>0.292295828338203</c:v>
                </c:pt>
                <c:pt idx="2032">
                  <c:v>0.446248131698305</c:v>
                </c:pt>
                <c:pt idx="2033">
                  <c:v>0.441955635667532</c:v>
                </c:pt>
                <c:pt idx="2034">
                  <c:v>0.439907950446089</c:v>
                </c:pt>
                <c:pt idx="2035">
                  <c:v>0.433167295124385</c:v>
                </c:pt>
                <c:pt idx="2036">
                  <c:v>0.430594125307167</c:v>
                </c:pt>
                <c:pt idx="2037">
                  <c:v>0.423829796534245</c:v>
                </c:pt>
                <c:pt idx="2038">
                  <c:v>0.416476405931451</c:v>
                </c:pt>
                <c:pt idx="2039">
                  <c:v>0.411313557436706</c:v>
                </c:pt>
                <c:pt idx="2040">
                  <c:v>0.405686955767848</c:v>
                </c:pt>
                <c:pt idx="2041">
                  <c:v>0.397367002718977</c:v>
                </c:pt>
                <c:pt idx="2042">
                  <c:v>0.393074215245142</c:v>
                </c:pt>
                <c:pt idx="2043">
                  <c:v>0.386913321335949</c:v>
                </c:pt>
                <c:pt idx="2044">
                  <c:v>0.390808385097392</c:v>
                </c:pt>
                <c:pt idx="2045">
                  <c:v>0.38733637423587</c:v>
                </c:pt>
                <c:pt idx="2046">
                  <c:v>0.386375746397068</c:v>
                </c:pt>
                <c:pt idx="2047">
                  <c:v>0.386549507570618</c:v>
                </c:pt>
                <c:pt idx="2048">
                  <c:v>0.397110123155079</c:v>
                </c:pt>
                <c:pt idx="2049">
                  <c:v>0.395396235081705</c:v>
                </c:pt>
                <c:pt idx="2050">
                  <c:v>0.395230097258331</c:v>
                </c:pt>
                <c:pt idx="2051">
                  <c:v>0.39341655783079</c:v>
                </c:pt>
                <c:pt idx="2052">
                  <c:v>0.391841569832416</c:v>
                </c:pt>
                <c:pt idx="2053">
                  <c:v>0.387582152063209</c:v>
                </c:pt>
                <c:pt idx="2054">
                  <c:v>0.386662286673304</c:v>
                </c:pt>
                <c:pt idx="2055">
                  <c:v>0.386909046504232</c:v>
                </c:pt>
                <c:pt idx="2056">
                  <c:v>0.389331383826827</c:v>
                </c:pt>
                <c:pt idx="2057">
                  <c:v>0.389399615849422</c:v>
                </c:pt>
                <c:pt idx="2058">
                  <c:v>0.39007940879285</c:v>
                </c:pt>
                <c:pt idx="2059">
                  <c:v>0.390642727635313</c:v>
                </c:pt>
                <c:pt idx="2060">
                  <c:v>0.391291524899999</c:v>
                </c:pt>
                <c:pt idx="2061">
                  <c:v>0.394297066298018</c:v>
                </c:pt>
                <c:pt idx="2062">
                  <c:v>0.398040887379371</c:v>
                </c:pt>
                <c:pt idx="2063">
                  <c:v>0.400853125121391</c:v>
                </c:pt>
                <c:pt idx="2064">
                  <c:v>0.321663347117222</c:v>
                </c:pt>
                <c:pt idx="2065">
                  <c:v>0.320704733389539</c:v>
                </c:pt>
                <c:pt idx="2066">
                  <c:v>0.320337388663154</c:v>
                </c:pt>
                <c:pt idx="2067">
                  <c:v>0.325422898407759</c:v>
                </c:pt>
                <c:pt idx="2068">
                  <c:v>0.320618260197205</c:v>
                </c:pt>
                <c:pt idx="2069">
                  <c:v>0.320103341856126</c:v>
                </c:pt>
                <c:pt idx="2070">
                  <c:v>0.318126494080881</c:v>
                </c:pt>
                <c:pt idx="2071">
                  <c:v>0.318090803739631</c:v>
                </c:pt>
                <c:pt idx="2072">
                  <c:v>0.315951025029747</c:v>
                </c:pt>
                <c:pt idx="2073">
                  <c:v>0.315066947646592</c:v>
                </c:pt>
                <c:pt idx="2074">
                  <c:v>0.316655963227023</c:v>
                </c:pt>
                <c:pt idx="2075">
                  <c:v>0.315817650513865</c:v>
                </c:pt>
                <c:pt idx="2076">
                  <c:v>0.318580395621857</c:v>
                </c:pt>
                <c:pt idx="2077">
                  <c:v>0.317855461600739</c:v>
                </c:pt>
                <c:pt idx="2078">
                  <c:v>0.321085714734556</c:v>
                </c:pt>
                <c:pt idx="2079">
                  <c:v>0.324796744305109</c:v>
                </c:pt>
                <c:pt idx="2080">
                  <c:v>0.475397634374306</c:v>
                </c:pt>
                <c:pt idx="2081">
                  <c:v>0.474952598378517</c:v>
                </c:pt>
                <c:pt idx="2082">
                  <c:v>0.486422124038395</c:v>
                </c:pt>
                <c:pt idx="2083">
                  <c:v>0.481840321933196</c:v>
                </c:pt>
                <c:pt idx="2084">
                  <c:v>0.483233222868664</c:v>
                </c:pt>
                <c:pt idx="2085">
                  <c:v>0.482842047787566</c:v>
                </c:pt>
                <c:pt idx="2086">
                  <c:v>0.481838281067292</c:v>
                </c:pt>
                <c:pt idx="2087">
                  <c:v>0.485738233468418</c:v>
                </c:pt>
                <c:pt idx="2088">
                  <c:v>0.476837568141676</c:v>
                </c:pt>
                <c:pt idx="2089">
                  <c:v>0.495109586486508</c:v>
                </c:pt>
                <c:pt idx="2090">
                  <c:v>0.489872046561874</c:v>
                </c:pt>
                <c:pt idx="2091">
                  <c:v>0.486785032390008</c:v>
                </c:pt>
                <c:pt idx="2092">
                  <c:v>0.485895781098486</c:v>
                </c:pt>
                <c:pt idx="2093">
                  <c:v>0.481633230210636</c:v>
                </c:pt>
                <c:pt idx="2094">
                  <c:v>0.483389347641258</c:v>
                </c:pt>
                <c:pt idx="2095">
                  <c:v>0.48581535694087</c:v>
                </c:pt>
                <c:pt idx="2096">
                  <c:v>0.346261143290558</c:v>
                </c:pt>
                <c:pt idx="2097">
                  <c:v>0.345936708052501</c:v>
                </c:pt>
                <c:pt idx="2098">
                  <c:v>0.339433279628449</c:v>
                </c:pt>
                <c:pt idx="2099">
                  <c:v>0.340274781103164</c:v>
                </c:pt>
                <c:pt idx="2100">
                  <c:v>0.336120465765</c:v>
                </c:pt>
                <c:pt idx="2101">
                  <c:v>0.338146062005105</c:v>
                </c:pt>
                <c:pt idx="2102">
                  <c:v>0.330422464859294</c:v>
                </c:pt>
                <c:pt idx="2103">
                  <c:v>0.327266407212883</c:v>
                </c:pt>
                <c:pt idx="2104">
                  <c:v>0.323849637092929</c:v>
                </c:pt>
                <c:pt idx="2105">
                  <c:v>0.322450690542271</c:v>
                </c:pt>
                <c:pt idx="2106">
                  <c:v>0.321042232554909</c:v>
                </c:pt>
                <c:pt idx="2107">
                  <c:v>0.319853366868898</c:v>
                </c:pt>
                <c:pt idx="2108">
                  <c:v>0.318383207650994</c:v>
                </c:pt>
                <c:pt idx="2109">
                  <c:v>0.31884417491526</c:v>
                </c:pt>
                <c:pt idx="2110">
                  <c:v>0.323008240932208</c:v>
                </c:pt>
                <c:pt idx="2111">
                  <c:v>0.326241135162515</c:v>
                </c:pt>
                <c:pt idx="2112">
                  <c:v>0.352372951493367</c:v>
                </c:pt>
                <c:pt idx="2113">
                  <c:v>0.350950920852292</c:v>
                </c:pt>
                <c:pt idx="2114">
                  <c:v>0.348708490029121</c:v>
                </c:pt>
                <c:pt idx="2115">
                  <c:v>0.345607725760117</c:v>
                </c:pt>
                <c:pt idx="2116">
                  <c:v>0.340931961653613</c:v>
                </c:pt>
                <c:pt idx="2117">
                  <c:v>0.337279896429935</c:v>
                </c:pt>
                <c:pt idx="2118">
                  <c:v>0.335693442591581</c:v>
                </c:pt>
                <c:pt idx="2119">
                  <c:v>0.334239111726581</c:v>
                </c:pt>
                <c:pt idx="2120">
                  <c:v>0.332215759237772</c:v>
                </c:pt>
                <c:pt idx="2121">
                  <c:v>0.332084692692218</c:v>
                </c:pt>
                <c:pt idx="2122">
                  <c:v>0.331781293701541</c:v>
                </c:pt>
                <c:pt idx="2123">
                  <c:v>0.330444793961051</c:v>
                </c:pt>
                <c:pt idx="2124">
                  <c:v>0.328652355361287</c:v>
                </c:pt>
                <c:pt idx="2125">
                  <c:v>0.330218084564029</c:v>
                </c:pt>
                <c:pt idx="2126">
                  <c:v>0.333315637831052</c:v>
                </c:pt>
                <c:pt idx="2127">
                  <c:v>0.336547847398603</c:v>
                </c:pt>
                <c:pt idx="2128">
                  <c:v>0.335304062561227</c:v>
                </c:pt>
                <c:pt idx="2129">
                  <c:v>0.335151365995319</c:v>
                </c:pt>
                <c:pt idx="2130">
                  <c:v>0.333409527721386</c:v>
                </c:pt>
                <c:pt idx="2131">
                  <c:v>0.33436251641235</c:v>
                </c:pt>
                <c:pt idx="2132">
                  <c:v>0.328253732904286</c:v>
                </c:pt>
                <c:pt idx="2133">
                  <c:v>0.329503450887403</c:v>
                </c:pt>
                <c:pt idx="2134">
                  <c:v>0.328143994133725</c:v>
                </c:pt>
                <c:pt idx="2135">
                  <c:v>0.327961440676187</c:v>
                </c:pt>
                <c:pt idx="2136">
                  <c:v>0.32526479719695</c:v>
                </c:pt>
                <c:pt idx="2137">
                  <c:v>0.323734103671224</c:v>
                </c:pt>
                <c:pt idx="2138">
                  <c:v>0.323936448874961</c:v>
                </c:pt>
                <c:pt idx="2139">
                  <c:v>0.32488460010523</c:v>
                </c:pt>
                <c:pt idx="2140">
                  <c:v>0.319879545764164</c:v>
                </c:pt>
                <c:pt idx="2141">
                  <c:v>0.318397713191595</c:v>
                </c:pt>
                <c:pt idx="2142">
                  <c:v>0.32083153223828</c:v>
                </c:pt>
                <c:pt idx="2143">
                  <c:v>0.322563890366958</c:v>
                </c:pt>
                <c:pt idx="2144">
                  <c:v>0.185731920508952</c:v>
                </c:pt>
                <c:pt idx="2145">
                  <c:v>0.187300041632251</c:v>
                </c:pt>
                <c:pt idx="2146">
                  <c:v>0.18201421389136</c:v>
                </c:pt>
                <c:pt idx="2147">
                  <c:v>0.180869197759273</c:v>
                </c:pt>
                <c:pt idx="2148">
                  <c:v>0.179122847830766</c:v>
                </c:pt>
                <c:pt idx="2149">
                  <c:v>0.178401985499939</c:v>
                </c:pt>
                <c:pt idx="2150">
                  <c:v>0.176149312444877</c:v>
                </c:pt>
                <c:pt idx="2151">
                  <c:v>0.173586905195198</c:v>
                </c:pt>
                <c:pt idx="2152">
                  <c:v>0.172793597212481</c:v>
                </c:pt>
                <c:pt idx="2153">
                  <c:v>0.174802007705927</c:v>
                </c:pt>
                <c:pt idx="2154">
                  <c:v>0.173260850357841</c:v>
                </c:pt>
                <c:pt idx="2155">
                  <c:v>0.172528827086833</c:v>
                </c:pt>
                <c:pt idx="2156">
                  <c:v>0.170287286288475</c:v>
                </c:pt>
                <c:pt idx="2157">
                  <c:v>0.166551668724384</c:v>
                </c:pt>
                <c:pt idx="2158">
                  <c:v>0.189369259579046</c:v>
                </c:pt>
                <c:pt idx="2159">
                  <c:v>0.191319893519285</c:v>
                </c:pt>
                <c:pt idx="2160">
                  <c:v>0.192245147203717</c:v>
                </c:pt>
                <c:pt idx="2161">
                  <c:v>0.192065872415101</c:v>
                </c:pt>
                <c:pt idx="2162">
                  <c:v>0.188640463087482</c:v>
                </c:pt>
                <c:pt idx="2163">
                  <c:v>0.187836513203537</c:v>
                </c:pt>
                <c:pt idx="2164">
                  <c:v>0.186587441213814</c:v>
                </c:pt>
                <c:pt idx="2165">
                  <c:v>0.183347718801568</c:v>
                </c:pt>
                <c:pt idx="2166">
                  <c:v>0.186495999497401</c:v>
                </c:pt>
                <c:pt idx="2167">
                  <c:v>0.187184930599739</c:v>
                </c:pt>
                <c:pt idx="2168">
                  <c:v>0.185829146254922</c:v>
                </c:pt>
                <c:pt idx="2169">
                  <c:v>0.184476605812544</c:v>
                </c:pt>
                <c:pt idx="2170">
                  <c:v>0.191378528768781</c:v>
                </c:pt>
                <c:pt idx="2171">
                  <c:v>0.209762565285842</c:v>
                </c:pt>
                <c:pt idx="2172">
                  <c:v>0.206502741956264</c:v>
                </c:pt>
                <c:pt idx="2173">
                  <c:v>0.206087605529711</c:v>
                </c:pt>
                <c:pt idx="2174">
                  <c:v>0.209885561270052</c:v>
                </c:pt>
                <c:pt idx="2175">
                  <c:v>0.214424850340008</c:v>
                </c:pt>
                <c:pt idx="2176">
                  <c:v>0.294255941244894</c:v>
                </c:pt>
                <c:pt idx="2177">
                  <c:v>0.293971914753911</c:v>
                </c:pt>
                <c:pt idx="2178">
                  <c:v>0.293359489263554</c:v>
                </c:pt>
                <c:pt idx="2179">
                  <c:v>0.292855239195336</c:v>
                </c:pt>
                <c:pt idx="2180">
                  <c:v>0.292337341534872</c:v>
                </c:pt>
                <c:pt idx="2181">
                  <c:v>0.291875894781225</c:v>
                </c:pt>
                <c:pt idx="2182">
                  <c:v>0.292247540669593</c:v>
                </c:pt>
                <c:pt idx="2183">
                  <c:v>0.292284887777474</c:v>
                </c:pt>
                <c:pt idx="2184">
                  <c:v>0.295075228422983</c:v>
                </c:pt>
                <c:pt idx="2185">
                  <c:v>0.274681359145622</c:v>
                </c:pt>
                <c:pt idx="2186">
                  <c:v>0.274586206253503</c:v>
                </c:pt>
                <c:pt idx="2187">
                  <c:v>0.294426740161523</c:v>
                </c:pt>
                <c:pt idx="2188">
                  <c:v>0.274110633981988</c:v>
                </c:pt>
                <c:pt idx="2189">
                  <c:v>0.276246908978186</c:v>
                </c:pt>
                <c:pt idx="2190">
                  <c:v>0.279900644163874</c:v>
                </c:pt>
                <c:pt idx="2191">
                  <c:v>0.283605546015829</c:v>
                </c:pt>
                <c:pt idx="2192">
                  <c:v>0.228273064997008</c:v>
                </c:pt>
                <c:pt idx="2193">
                  <c:v>0.226112677703257</c:v>
                </c:pt>
                <c:pt idx="2194">
                  <c:v>0.225832860524507</c:v>
                </c:pt>
                <c:pt idx="2195">
                  <c:v>0.226269656449924</c:v>
                </c:pt>
                <c:pt idx="2196">
                  <c:v>0.226269063492424</c:v>
                </c:pt>
                <c:pt idx="2197">
                  <c:v>0.229444878202841</c:v>
                </c:pt>
                <c:pt idx="2198">
                  <c:v>0.230812428427424</c:v>
                </c:pt>
                <c:pt idx="2199">
                  <c:v>0.227706266198674</c:v>
                </c:pt>
                <c:pt idx="2200">
                  <c:v>0.240248835866591</c:v>
                </c:pt>
                <c:pt idx="2201">
                  <c:v>0.237087784241591</c:v>
                </c:pt>
                <c:pt idx="2202">
                  <c:v>0.234209017751049</c:v>
                </c:pt>
                <c:pt idx="2203">
                  <c:v>0.234230611466618</c:v>
                </c:pt>
                <c:pt idx="2204">
                  <c:v>0.238227249099271</c:v>
                </c:pt>
                <c:pt idx="2205">
                  <c:v>0.238165553396169</c:v>
                </c:pt>
                <c:pt idx="2206">
                  <c:v>0.238126694243035</c:v>
                </c:pt>
                <c:pt idx="2207">
                  <c:v>0.238352751752322</c:v>
                </c:pt>
                <c:pt idx="2208">
                  <c:v>0.277353982947134</c:v>
                </c:pt>
                <c:pt idx="2209">
                  <c:v>0.277780982818741</c:v>
                </c:pt>
                <c:pt idx="2210">
                  <c:v>0.276104648778145</c:v>
                </c:pt>
                <c:pt idx="2211">
                  <c:v>0.274821980852841</c:v>
                </c:pt>
                <c:pt idx="2212">
                  <c:v>0.278699603624973</c:v>
                </c:pt>
                <c:pt idx="2213">
                  <c:v>0.276104501321833</c:v>
                </c:pt>
                <c:pt idx="2214">
                  <c:v>0.272733066800294</c:v>
                </c:pt>
                <c:pt idx="2215">
                  <c:v>0.271501109397565</c:v>
                </c:pt>
                <c:pt idx="2216">
                  <c:v>0.271069101916899</c:v>
                </c:pt>
                <c:pt idx="2217">
                  <c:v>0.270293455038765</c:v>
                </c:pt>
                <c:pt idx="2218">
                  <c:v>0.267829294608303</c:v>
                </c:pt>
                <c:pt idx="2219">
                  <c:v>0.268653741919317</c:v>
                </c:pt>
                <c:pt idx="2220">
                  <c:v>0.267885275035062</c:v>
                </c:pt>
                <c:pt idx="2221">
                  <c:v>0.268371736267075</c:v>
                </c:pt>
                <c:pt idx="2222">
                  <c:v>0.272999413848037</c:v>
                </c:pt>
                <c:pt idx="2223">
                  <c:v>0.276484032359672</c:v>
                </c:pt>
                <c:pt idx="2224">
                  <c:v>0.576574443803627</c:v>
                </c:pt>
                <c:pt idx="2225">
                  <c:v>0.551380979466596</c:v>
                </c:pt>
                <c:pt idx="2226">
                  <c:v>0.553109927470771</c:v>
                </c:pt>
                <c:pt idx="2227">
                  <c:v>0.560831712714966</c:v>
                </c:pt>
                <c:pt idx="2228">
                  <c:v>0.543645896775401</c:v>
                </c:pt>
                <c:pt idx="2229">
                  <c:v>0.541761150820564</c:v>
                </c:pt>
                <c:pt idx="2230">
                  <c:v>0.52811555590314</c:v>
                </c:pt>
                <c:pt idx="2231">
                  <c:v>0.527703929446165</c:v>
                </c:pt>
                <c:pt idx="2232">
                  <c:v>0.525731296231367</c:v>
                </c:pt>
                <c:pt idx="2233">
                  <c:v>0.518832460618442</c:v>
                </c:pt>
                <c:pt idx="2234">
                  <c:v>0.52604552057466</c:v>
                </c:pt>
                <c:pt idx="2235">
                  <c:v>0.520656238906821</c:v>
                </c:pt>
                <c:pt idx="2236">
                  <c:v>0.51619549887971</c:v>
                </c:pt>
                <c:pt idx="2237">
                  <c:v>0.511334358205779</c:v>
                </c:pt>
                <c:pt idx="2238">
                  <c:v>0.518798297960726</c:v>
                </c:pt>
                <c:pt idx="2239">
                  <c:v>0.522533572799141</c:v>
                </c:pt>
                <c:pt idx="2240">
                  <c:v>0.337201169927943</c:v>
                </c:pt>
                <c:pt idx="2241">
                  <c:v>0.331820937942859</c:v>
                </c:pt>
                <c:pt idx="2242">
                  <c:v>0.333480070553073</c:v>
                </c:pt>
                <c:pt idx="2243">
                  <c:v>0.33333430873725</c:v>
                </c:pt>
                <c:pt idx="2244">
                  <c:v>0.330682054027081</c:v>
                </c:pt>
                <c:pt idx="2245">
                  <c:v>0.332754263456377</c:v>
                </c:pt>
                <c:pt idx="2246">
                  <c:v>0.334184368505019</c:v>
                </c:pt>
                <c:pt idx="2247">
                  <c:v>0.33008543575366</c:v>
                </c:pt>
                <c:pt idx="2248">
                  <c:v>0.336305346459314</c:v>
                </c:pt>
                <c:pt idx="2249">
                  <c:v>0.331124535116336</c:v>
                </c:pt>
                <c:pt idx="2250">
                  <c:v>0.328756457465166</c:v>
                </c:pt>
                <c:pt idx="2251">
                  <c:v>0.337507358780661</c:v>
                </c:pt>
                <c:pt idx="2252">
                  <c:v>0.333427415509212</c:v>
                </c:pt>
                <c:pt idx="2253">
                  <c:v>0.335652334189993</c:v>
                </c:pt>
                <c:pt idx="2254">
                  <c:v>0.340599035174729</c:v>
                </c:pt>
                <c:pt idx="2255">
                  <c:v>0.344707311505666</c:v>
                </c:pt>
                <c:pt idx="2256">
                  <c:v>0.305042979790624</c:v>
                </c:pt>
                <c:pt idx="2257">
                  <c:v>0.294255920939923</c:v>
                </c:pt>
                <c:pt idx="2258">
                  <c:v>0.29588664814476</c:v>
                </c:pt>
                <c:pt idx="2259">
                  <c:v>0.296882528954272</c:v>
                </c:pt>
                <c:pt idx="2260">
                  <c:v>0.297334700237443</c:v>
                </c:pt>
                <c:pt idx="2261">
                  <c:v>0.305574932860929</c:v>
                </c:pt>
                <c:pt idx="2262">
                  <c:v>0.311628752095675</c:v>
                </c:pt>
                <c:pt idx="2263">
                  <c:v>0.312711209972118</c:v>
                </c:pt>
                <c:pt idx="2264">
                  <c:v>0.314174515299648</c:v>
                </c:pt>
                <c:pt idx="2265">
                  <c:v>0.316384085541203</c:v>
                </c:pt>
                <c:pt idx="2266">
                  <c:v>0.31850983257803</c:v>
                </c:pt>
                <c:pt idx="2267">
                  <c:v>0.324558357413122</c:v>
                </c:pt>
                <c:pt idx="2268">
                  <c:v>0.331124284533631</c:v>
                </c:pt>
                <c:pt idx="2269">
                  <c:v>0.333447295548306</c:v>
                </c:pt>
                <c:pt idx="2270">
                  <c:v>0.336549477351255</c:v>
                </c:pt>
                <c:pt idx="2271">
                  <c:v>0.339628565261527</c:v>
                </c:pt>
                <c:pt idx="2272">
                  <c:v>0.318381076555918</c:v>
                </c:pt>
                <c:pt idx="2273">
                  <c:v>0.317627976535305</c:v>
                </c:pt>
                <c:pt idx="2274">
                  <c:v>0.316838389770881</c:v>
                </c:pt>
                <c:pt idx="2275">
                  <c:v>0.316238058403378</c:v>
                </c:pt>
                <c:pt idx="2276">
                  <c:v>0.315280988779577</c:v>
                </c:pt>
                <c:pt idx="2277">
                  <c:v>0.313944474386996</c:v>
                </c:pt>
                <c:pt idx="2278">
                  <c:v>0.312825558588276</c:v>
                </c:pt>
                <c:pt idx="2279">
                  <c:v>0.312304473748764</c:v>
                </c:pt>
                <c:pt idx="2280">
                  <c:v>0.31203637073414</c:v>
                </c:pt>
                <c:pt idx="2281">
                  <c:v>0.317024561778012</c:v>
                </c:pt>
                <c:pt idx="2282">
                  <c:v>0.317387398582687</c:v>
                </c:pt>
                <c:pt idx="2283">
                  <c:v>0.318111187669232</c:v>
                </c:pt>
                <c:pt idx="2284">
                  <c:v>0.318876431657596</c:v>
                </c:pt>
                <c:pt idx="2285">
                  <c:v>0.319101039913968</c:v>
                </c:pt>
                <c:pt idx="2286">
                  <c:v>0.320644309180586</c:v>
                </c:pt>
                <c:pt idx="2287">
                  <c:v>0.322650398228578</c:v>
                </c:pt>
                <c:pt idx="2288">
                  <c:v>0.395491553865178</c:v>
                </c:pt>
                <c:pt idx="2289">
                  <c:v>0.394383636042413</c:v>
                </c:pt>
                <c:pt idx="2290">
                  <c:v>0.393167845732251</c:v>
                </c:pt>
                <c:pt idx="2291">
                  <c:v>0.39563533035969</c:v>
                </c:pt>
                <c:pt idx="2292">
                  <c:v>0.384481925616476</c:v>
                </c:pt>
                <c:pt idx="2293">
                  <c:v>0.395491337284829</c:v>
                </c:pt>
                <c:pt idx="2294">
                  <c:v>0.395872811271008</c:v>
                </c:pt>
                <c:pt idx="2295">
                  <c:v>0.397846493444382</c:v>
                </c:pt>
                <c:pt idx="2296">
                  <c:v>0.397747224020432</c:v>
                </c:pt>
                <c:pt idx="2297">
                  <c:v>0.397874467194585</c:v>
                </c:pt>
                <c:pt idx="2298">
                  <c:v>0.394813908643535</c:v>
                </c:pt>
                <c:pt idx="2299">
                  <c:v>0.39860800740089</c:v>
                </c:pt>
                <c:pt idx="2300">
                  <c:v>0.395240007322033</c:v>
                </c:pt>
                <c:pt idx="2301">
                  <c:v>0.394471807833806</c:v>
                </c:pt>
                <c:pt idx="2302">
                  <c:v>0.399457182883257</c:v>
                </c:pt>
                <c:pt idx="2303">
                  <c:v>0.402592176381759</c:v>
                </c:pt>
                <c:pt idx="2304">
                  <c:v>0.229731309669377</c:v>
                </c:pt>
                <c:pt idx="2305">
                  <c:v>0.22958964300271</c:v>
                </c:pt>
                <c:pt idx="2306">
                  <c:v>0.229447976336043</c:v>
                </c:pt>
                <c:pt idx="2307">
                  <c:v>0.229306309669377</c:v>
                </c:pt>
                <c:pt idx="2308">
                  <c:v>0.22916464300271</c:v>
                </c:pt>
                <c:pt idx="2309">
                  <c:v>0.229022976336043</c:v>
                </c:pt>
                <c:pt idx="2310">
                  <c:v>0.22896464300271</c:v>
                </c:pt>
                <c:pt idx="2311">
                  <c:v>0.228906309669377</c:v>
                </c:pt>
                <c:pt idx="2312">
                  <c:v>0.228847976336043</c:v>
                </c:pt>
                <c:pt idx="2313">
                  <c:v>0.22878964300271</c:v>
                </c:pt>
                <c:pt idx="2314">
                  <c:v>0.228731309669377</c:v>
                </c:pt>
                <c:pt idx="2315">
                  <c:v>0.22871464300271</c:v>
                </c:pt>
                <c:pt idx="2316">
                  <c:v>0.228697976336043</c:v>
                </c:pt>
                <c:pt idx="2317">
                  <c:v>0.228681309669377</c:v>
                </c:pt>
                <c:pt idx="2318">
                  <c:v>0.22866464300271</c:v>
                </c:pt>
                <c:pt idx="2319">
                  <c:v>0.228688559668842</c:v>
                </c:pt>
                <c:pt idx="2320">
                  <c:v>0.421309065731447</c:v>
                </c:pt>
                <c:pt idx="2321">
                  <c:v>0.425118709170555</c:v>
                </c:pt>
                <c:pt idx="2322">
                  <c:v>0.415070717635273</c:v>
                </c:pt>
                <c:pt idx="2323">
                  <c:v>0.423184332046231</c:v>
                </c:pt>
                <c:pt idx="2324">
                  <c:v>0.419146522386558</c:v>
                </c:pt>
                <c:pt idx="2325">
                  <c:v>0.417207074176784</c:v>
                </c:pt>
                <c:pt idx="2326">
                  <c:v>0.424967004493925</c:v>
                </c:pt>
                <c:pt idx="2327">
                  <c:v>0.429146838731058</c:v>
                </c:pt>
                <c:pt idx="2328">
                  <c:v>0.414939502317785</c:v>
                </c:pt>
                <c:pt idx="2329">
                  <c:v>0.4135950770913</c:v>
                </c:pt>
                <c:pt idx="2330">
                  <c:v>0.414812661868576</c:v>
                </c:pt>
                <c:pt idx="2331">
                  <c:v>0.412675799582945</c:v>
                </c:pt>
                <c:pt idx="2332">
                  <c:v>0.417271594872449</c:v>
                </c:pt>
                <c:pt idx="2333">
                  <c:v>0.414385816261853</c:v>
                </c:pt>
                <c:pt idx="2334">
                  <c:v>0.422433792728696</c:v>
                </c:pt>
                <c:pt idx="2335">
                  <c:v>0.425474024870004</c:v>
                </c:pt>
                <c:pt idx="2336">
                  <c:v>0.327786501477738</c:v>
                </c:pt>
                <c:pt idx="2337">
                  <c:v>0.328231928651407</c:v>
                </c:pt>
                <c:pt idx="2338">
                  <c:v>0.331459936529358</c:v>
                </c:pt>
                <c:pt idx="2339">
                  <c:v>0.3298126615595</c:v>
                </c:pt>
                <c:pt idx="2340">
                  <c:v>0.330006308247307</c:v>
                </c:pt>
                <c:pt idx="2341">
                  <c:v>0.331734032767734</c:v>
                </c:pt>
                <c:pt idx="2342">
                  <c:v>0.328485001102866</c:v>
                </c:pt>
                <c:pt idx="2343">
                  <c:v>0.327616890847213</c:v>
                </c:pt>
                <c:pt idx="2344">
                  <c:v>0.334892324422479</c:v>
                </c:pt>
                <c:pt idx="2345">
                  <c:v>0.322468671758132</c:v>
                </c:pt>
                <c:pt idx="2346">
                  <c:v>0.326552877607777</c:v>
                </c:pt>
                <c:pt idx="2347">
                  <c:v>0.330684418391872</c:v>
                </c:pt>
                <c:pt idx="2348">
                  <c:v>0.327096269259215</c:v>
                </c:pt>
                <c:pt idx="2349">
                  <c:v>0.335703563558507</c:v>
                </c:pt>
                <c:pt idx="2350">
                  <c:v>0.337917663224016</c:v>
                </c:pt>
                <c:pt idx="2351">
                  <c:v>0.340139012887873</c:v>
                </c:pt>
                <c:pt idx="2352">
                  <c:v>0.49910736675464</c:v>
                </c:pt>
                <c:pt idx="2353">
                  <c:v>0.500777227693874</c:v>
                </c:pt>
                <c:pt idx="2354">
                  <c:v>0.49362671503578</c:v>
                </c:pt>
                <c:pt idx="2355">
                  <c:v>0.497205854948329</c:v>
                </c:pt>
                <c:pt idx="2356">
                  <c:v>0.493817478137997</c:v>
                </c:pt>
                <c:pt idx="2357">
                  <c:v>0.488596321710139</c:v>
                </c:pt>
                <c:pt idx="2358">
                  <c:v>0.488986837924394</c:v>
                </c:pt>
                <c:pt idx="2359">
                  <c:v>0.488881582332957</c:v>
                </c:pt>
                <c:pt idx="2360">
                  <c:v>0.483912849649971</c:v>
                </c:pt>
                <c:pt idx="2361">
                  <c:v>0.481720462701682</c:v>
                </c:pt>
                <c:pt idx="2362">
                  <c:v>0.480268178299313</c:v>
                </c:pt>
                <c:pt idx="2363">
                  <c:v>0.477064272719359</c:v>
                </c:pt>
                <c:pt idx="2364">
                  <c:v>0.478463062466894</c:v>
                </c:pt>
                <c:pt idx="2365">
                  <c:v>0.478700465719388</c:v>
                </c:pt>
                <c:pt idx="2366">
                  <c:v>0.483127176079504</c:v>
                </c:pt>
                <c:pt idx="2367">
                  <c:v>0.486885047793142</c:v>
                </c:pt>
                <c:pt idx="2368">
                  <c:v>0.226941975665485</c:v>
                </c:pt>
                <c:pt idx="2369">
                  <c:v>0.225047921891926</c:v>
                </c:pt>
                <c:pt idx="2370">
                  <c:v>0.22402851742228</c:v>
                </c:pt>
                <c:pt idx="2371">
                  <c:v>0.220010683678718</c:v>
                </c:pt>
                <c:pt idx="2372">
                  <c:v>0.218193901367329</c:v>
                </c:pt>
                <c:pt idx="2373">
                  <c:v>0.216356653813767</c:v>
                </c:pt>
                <c:pt idx="2374">
                  <c:v>0.218024596621328</c:v>
                </c:pt>
                <c:pt idx="2375">
                  <c:v>0.217516086832632</c:v>
                </c:pt>
                <c:pt idx="2376">
                  <c:v>0.219141340384201</c:v>
                </c:pt>
                <c:pt idx="2377">
                  <c:v>0.22001181844471</c:v>
                </c:pt>
                <c:pt idx="2378">
                  <c:v>0.219712288012367</c:v>
                </c:pt>
                <c:pt idx="2379">
                  <c:v>0.219300618485855</c:v>
                </c:pt>
                <c:pt idx="2380">
                  <c:v>0.217294409792604</c:v>
                </c:pt>
                <c:pt idx="2381">
                  <c:v>0.219982243769654</c:v>
                </c:pt>
                <c:pt idx="2382">
                  <c:v>0.223877035946037</c:v>
                </c:pt>
                <c:pt idx="2383">
                  <c:v>0.227454880772268</c:v>
                </c:pt>
                <c:pt idx="2384">
                  <c:v>0.338683108538134</c:v>
                </c:pt>
                <c:pt idx="2385">
                  <c:v>0.33070916484038</c:v>
                </c:pt>
                <c:pt idx="2386">
                  <c:v>0.328852124398876</c:v>
                </c:pt>
                <c:pt idx="2387">
                  <c:v>0.322670120906058</c:v>
                </c:pt>
                <c:pt idx="2388">
                  <c:v>0.325612324322823</c:v>
                </c:pt>
                <c:pt idx="2389">
                  <c:v>0.326484536421254</c:v>
                </c:pt>
                <c:pt idx="2390">
                  <c:v>0.325656819698852</c:v>
                </c:pt>
                <c:pt idx="2391">
                  <c:v>0.325085097293534</c:v>
                </c:pt>
                <c:pt idx="2392">
                  <c:v>0.325720598049841</c:v>
                </c:pt>
                <c:pt idx="2393">
                  <c:v>0.323315380495221</c:v>
                </c:pt>
                <c:pt idx="2394">
                  <c:v>0.321225483995072</c:v>
                </c:pt>
                <c:pt idx="2395">
                  <c:v>0.322097597935912</c:v>
                </c:pt>
                <c:pt idx="2396">
                  <c:v>0.314404009611803</c:v>
                </c:pt>
                <c:pt idx="2397">
                  <c:v>0.3194173870789</c:v>
                </c:pt>
                <c:pt idx="2398">
                  <c:v>0.321151663935164</c:v>
                </c:pt>
                <c:pt idx="2399">
                  <c:v>0.323369071619466</c:v>
                </c:pt>
                <c:pt idx="2400">
                  <c:v>0.564085839875135</c:v>
                </c:pt>
                <c:pt idx="2401">
                  <c:v>0.562520191562329</c:v>
                </c:pt>
                <c:pt idx="2402">
                  <c:v>0.557797981420936</c:v>
                </c:pt>
                <c:pt idx="2403">
                  <c:v>0.561042014405241</c:v>
                </c:pt>
                <c:pt idx="2404">
                  <c:v>0.551754670360338</c:v>
                </c:pt>
                <c:pt idx="2405">
                  <c:v>0.54715048644825</c:v>
                </c:pt>
                <c:pt idx="2406">
                  <c:v>0.550305443357737</c:v>
                </c:pt>
                <c:pt idx="2407">
                  <c:v>0.559051141857793</c:v>
                </c:pt>
                <c:pt idx="2408">
                  <c:v>0.551805362102014</c:v>
                </c:pt>
                <c:pt idx="2409">
                  <c:v>0.539856123546459</c:v>
                </c:pt>
                <c:pt idx="2410">
                  <c:v>0.543228579144563</c:v>
                </c:pt>
                <c:pt idx="2411">
                  <c:v>0.546752016419262</c:v>
                </c:pt>
                <c:pt idx="2412">
                  <c:v>0.545660463496198</c:v>
                </c:pt>
                <c:pt idx="2413">
                  <c:v>0.546452110628876</c:v>
                </c:pt>
                <c:pt idx="2414">
                  <c:v>0.54999053256371</c:v>
                </c:pt>
                <c:pt idx="2415">
                  <c:v>0.552585121862504</c:v>
                </c:pt>
                <c:pt idx="2416">
                  <c:v>0.296802797258341</c:v>
                </c:pt>
                <c:pt idx="2417">
                  <c:v>0.296448062075262</c:v>
                </c:pt>
                <c:pt idx="2418">
                  <c:v>0.296133977298686</c:v>
                </c:pt>
                <c:pt idx="2419">
                  <c:v>0.29465424338644</c:v>
                </c:pt>
                <c:pt idx="2420">
                  <c:v>0.294466174870028</c:v>
                </c:pt>
                <c:pt idx="2421">
                  <c:v>0.293919122613778</c:v>
                </c:pt>
                <c:pt idx="2422">
                  <c:v>0.293581264199194</c:v>
                </c:pt>
                <c:pt idx="2423">
                  <c:v>0.293108320418757</c:v>
                </c:pt>
                <c:pt idx="2424">
                  <c:v>0.292635376638321</c:v>
                </c:pt>
                <c:pt idx="2425">
                  <c:v>0.291806835296908</c:v>
                </c:pt>
                <c:pt idx="2426">
                  <c:v>0.290770643548991</c:v>
                </c:pt>
                <c:pt idx="2427">
                  <c:v>0.290148439125634</c:v>
                </c:pt>
                <c:pt idx="2428">
                  <c:v>0.289198917629106</c:v>
                </c:pt>
                <c:pt idx="2429">
                  <c:v>0.288252729465912</c:v>
                </c:pt>
                <c:pt idx="2430">
                  <c:v>0.291397177774526</c:v>
                </c:pt>
                <c:pt idx="2431">
                  <c:v>0.295244959416474</c:v>
                </c:pt>
                <c:pt idx="2432">
                  <c:v>0.213254686413204</c:v>
                </c:pt>
                <c:pt idx="2433">
                  <c:v>0.213288015233496</c:v>
                </c:pt>
                <c:pt idx="2434">
                  <c:v>0.21225407366716</c:v>
                </c:pt>
                <c:pt idx="2435">
                  <c:v>0.211420682380536</c:v>
                </c:pt>
                <c:pt idx="2436">
                  <c:v>0.20982918604601</c:v>
                </c:pt>
                <c:pt idx="2437">
                  <c:v>0.211182673058795</c:v>
                </c:pt>
                <c:pt idx="2438">
                  <c:v>0.212356323575727</c:v>
                </c:pt>
                <c:pt idx="2439">
                  <c:v>0.209061454781535</c:v>
                </c:pt>
                <c:pt idx="2440">
                  <c:v>0.209409906010748</c:v>
                </c:pt>
                <c:pt idx="2441">
                  <c:v>0.209128545256184</c:v>
                </c:pt>
                <c:pt idx="2442">
                  <c:v>0.210229134131796</c:v>
                </c:pt>
                <c:pt idx="2443">
                  <c:v>0.211260057313228</c:v>
                </c:pt>
                <c:pt idx="2444">
                  <c:v>0.213111428270753</c:v>
                </c:pt>
                <c:pt idx="2445">
                  <c:v>0.212858532442371</c:v>
                </c:pt>
                <c:pt idx="2446">
                  <c:v>0.220391361668249</c:v>
                </c:pt>
                <c:pt idx="2447">
                  <c:v>0.224373626744819</c:v>
                </c:pt>
                <c:pt idx="2448">
                  <c:v>0.204034707229556</c:v>
                </c:pt>
                <c:pt idx="2449">
                  <c:v>0.202356756933701</c:v>
                </c:pt>
                <c:pt idx="2450">
                  <c:v>0.203137139971179</c:v>
                </c:pt>
                <c:pt idx="2451">
                  <c:v>0.195068146289323</c:v>
                </c:pt>
                <c:pt idx="2452">
                  <c:v>0.208697121357975</c:v>
                </c:pt>
                <c:pt idx="2453">
                  <c:v>0.190398250898171</c:v>
                </c:pt>
                <c:pt idx="2454">
                  <c:v>0.195758544190813</c:v>
                </c:pt>
                <c:pt idx="2455">
                  <c:v>0.191654531585716</c:v>
                </c:pt>
                <c:pt idx="2456">
                  <c:v>0.195780921875905</c:v>
                </c:pt>
                <c:pt idx="2457">
                  <c:v>0.193252159241628</c:v>
                </c:pt>
                <c:pt idx="2458">
                  <c:v>0.192218667241838</c:v>
                </c:pt>
                <c:pt idx="2459">
                  <c:v>0.196827284745554</c:v>
                </c:pt>
                <c:pt idx="2460">
                  <c:v>0.194320471728132</c:v>
                </c:pt>
                <c:pt idx="2461">
                  <c:v>0.195096690455346</c:v>
                </c:pt>
                <c:pt idx="2462">
                  <c:v>0.199469340106546</c:v>
                </c:pt>
                <c:pt idx="2463">
                  <c:v>0.203947684848764</c:v>
                </c:pt>
                <c:pt idx="2464">
                  <c:v>0.466541612390792</c:v>
                </c:pt>
                <c:pt idx="2465">
                  <c:v>0.466652099884877</c:v>
                </c:pt>
                <c:pt idx="2466">
                  <c:v>0.464083005670406</c:v>
                </c:pt>
                <c:pt idx="2467">
                  <c:v>0.461833773783729</c:v>
                </c:pt>
                <c:pt idx="2468">
                  <c:v>0.46149648967255</c:v>
                </c:pt>
                <c:pt idx="2469">
                  <c:v>0.458365095430406</c:v>
                </c:pt>
                <c:pt idx="2470">
                  <c:v>0.479192968094379</c:v>
                </c:pt>
                <c:pt idx="2471">
                  <c:v>0.465571825871585</c:v>
                </c:pt>
                <c:pt idx="2472">
                  <c:v>0.463053489390965</c:v>
                </c:pt>
                <c:pt idx="2473">
                  <c:v>0.473470001152622</c:v>
                </c:pt>
                <c:pt idx="2474">
                  <c:v>0.480252877110417</c:v>
                </c:pt>
                <c:pt idx="2475">
                  <c:v>0.477874539495689</c:v>
                </c:pt>
                <c:pt idx="2476">
                  <c:v>0.47519058991023</c:v>
                </c:pt>
                <c:pt idx="2477">
                  <c:v>0.471112610112068</c:v>
                </c:pt>
                <c:pt idx="2478">
                  <c:v>0.471282859006366</c:v>
                </c:pt>
                <c:pt idx="2479">
                  <c:v>0.473776446658818</c:v>
                </c:pt>
                <c:pt idx="2480">
                  <c:v>0.517455329097773</c:v>
                </c:pt>
                <c:pt idx="2481">
                  <c:v>0.515943419095553</c:v>
                </c:pt>
                <c:pt idx="2482">
                  <c:v>0.514373932009199</c:v>
                </c:pt>
                <c:pt idx="2483">
                  <c:v>0.519219690410424</c:v>
                </c:pt>
                <c:pt idx="2484">
                  <c:v>0.524094186349552</c:v>
                </c:pt>
                <c:pt idx="2485">
                  <c:v>0.525825772881015</c:v>
                </c:pt>
                <c:pt idx="2486">
                  <c:v>0.527691152263208</c:v>
                </c:pt>
                <c:pt idx="2487">
                  <c:v>0.529780109977696</c:v>
                </c:pt>
                <c:pt idx="2488">
                  <c:v>0.531922459715757</c:v>
                </c:pt>
                <c:pt idx="2489">
                  <c:v>0.533076466361162</c:v>
                </c:pt>
                <c:pt idx="2490">
                  <c:v>0.532537889124775</c:v>
                </c:pt>
                <c:pt idx="2491">
                  <c:v>0.532146545029741</c:v>
                </c:pt>
                <c:pt idx="2492">
                  <c:v>0.532002751807146</c:v>
                </c:pt>
                <c:pt idx="2493">
                  <c:v>0.531557353428368</c:v>
                </c:pt>
                <c:pt idx="2494">
                  <c:v>0.53293161071221</c:v>
                </c:pt>
                <c:pt idx="2495">
                  <c:v>0.53475186799018</c:v>
                </c:pt>
                <c:pt idx="2496">
                  <c:v>0.342126849822025</c:v>
                </c:pt>
                <c:pt idx="2497">
                  <c:v>0.343610862694349</c:v>
                </c:pt>
                <c:pt idx="2498">
                  <c:v>0.342065026528233</c:v>
                </c:pt>
                <c:pt idx="2499">
                  <c:v>0.34272082675039</c:v>
                </c:pt>
                <c:pt idx="2500">
                  <c:v>0.344816892407893</c:v>
                </c:pt>
                <c:pt idx="2501">
                  <c:v>0.347262673135313</c:v>
                </c:pt>
                <c:pt idx="2502">
                  <c:v>0.348404884800525</c:v>
                </c:pt>
                <c:pt idx="2503">
                  <c:v>0.355144897969412</c:v>
                </c:pt>
                <c:pt idx="2504">
                  <c:v>0.355430804312258</c:v>
                </c:pt>
                <c:pt idx="2505">
                  <c:v>0.35707656002554</c:v>
                </c:pt>
                <c:pt idx="2506">
                  <c:v>0.357909756079107</c:v>
                </c:pt>
                <c:pt idx="2507">
                  <c:v>0.358533946036498</c:v>
                </c:pt>
                <c:pt idx="2508">
                  <c:v>0.35945769477705</c:v>
                </c:pt>
                <c:pt idx="2509">
                  <c:v>0.35953005733324</c:v>
                </c:pt>
                <c:pt idx="2510">
                  <c:v>0.362892650355183</c:v>
                </c:pt>
                <c:pt idx="2511">
                  <c:v>0.366328755931833</c:v>
                </c:pt>
                <c:pt idx="2512">
                  <c:v>0.177596462204476</c:v>
                </c:pt>
                <c:pt idx="2513">
                  <c:v>0.171000702008096</c:v>
                </c:pt>
                <c:pt idx="2514">
                  <c:v>0.169472136900474</c:v>
                </c:pt>
                <c:pt idx="2515">
                  <c:v>0.167836985619829</c:v>
                </c:pt>
                <c:pt idx="2516">
                  <c:v>0.168263946339553</c:v>
                </c:pt>
                <c:pt idx="2517">
                  <c:v>0.166548221134704</c:v>
                </c:pt>
                <c:pt idx="2518">
                  <c:v>0.167063362700571</c:v>
                </c:pt>
                <c:pt idx="2519">
                  <c:v>0.172166634271323</c:v>
                </c:pt>
                <c:pt idx="2520">
                  <c:v>0.164880635169887</c:v>
                </c:pt>
                <c:pt idx="2521">
                  <c:v>0.16515860883743</c:v>
                </c:pt>
                <c:pt idx="2522">
                  <c:v>0.175113714182192</c:v>
                </c:pt>
                <c:pt idx="2523">
                  <c:v>0.167780701958144</c:v>
                </c:pt>
                <c:pt idx="2524">
                  <c:v>0.163220122441707</c:v>
                </c:pt>
                <c:pt idx="2525">
                  <c:v>0.166679620898699</c:v>
                </c:pt>
                <c:pt idx="2526">
                  <c:v>0.191598985553592</c:v>
                </c:pt>
                <c:pt idx="2527">
                  <c:v>0.193416194351649</c:v>
                </c:pt>
                <c:pt idx="2528">
                  <c:v>0.318440604104952</c:v>
                </c:pt>
                <c:pt idx="2529">
                  <c:v>0.31860121934979</c:v>
                </c:pt>
                <c:pt idx="2530">
                  <c:v>0.317562781091814</c:v>
                </c:pt>
                <c:pt idx="2531">
                  <c:v>0.31401495004462</c:v>
                </c:pt>
                <c:pt idx="2532">
                  <c:v>0.30934969422138</c:v>
                </c:pt>
                <c:pt idx="2533">
                  <c:v>0.305400965535893</c:v>
                </c:pt>
                <c:pt idx="2534">
                  <c:v>0.301732768299669</c:v>
                </c:pt>
                <c:pt idx="2535">
                  <c:v>0.303991486958288</c:v>
                </c:pt>
                <c:pt idx="2536">
                  <c:v>0.30527796072241</c:v>
                </c:pt>
                <c:pt idx="2537">
                  <c:v>0.304831569063712</c:v>
                </c:pt>
                <c:pt idx="2538">
                  <c:v>0.304841243385583</c:v>
                </c:pt>
                <c:pt idx="2539">
                  <c:v>0.302510524270273</c:v>
                </c:pt>
                <c:pt idx="2540">
                  <c:v>0.301010607491063</c:v>
                </c:pt>
                <c:pt idx="2541">
                  <c:v>0.301585687415572</c:v>
                </c:pt>
                <c:pt idx="2542">
                  <c:v>0.305591143153774</c:v>
                </c:pt>
                <c:pt idx="2543">
                  <c:v>0.309911763065351</c:v>
                </c:pt>
                <c:pt idx="2544">
                  <c:v>0.485341460282682</c:v>
                </c:pt>
                <c:pt idx="2545">
                  <c:v>0.488162613370823</c:v>
                </c:pt>
                <c:pt idx="2546">
                  <c:v>0.490903889261285</c:v>
                </c:pt>
                <c:pt idx="2547">
                  <c:v>0.492908112942118</c:v>
                </c:pt>
                <c:pt idx="2548">
                  <c:v>0.495549471295616</c:v>
                </c:pt>
                <c:pt idx="2549">
                  <c:v>0.50246813427425</c:v>
                </c:pt>
                <c:pt idx="2550">
                  <c:v>0.499957207621164</c:v>
                </c:pt>
                <c:pt idx="2551">
                  <c:v>0.500656291121095</c:v>
                </c:pt>
                <c:pt idx="2552">
                  <c:v>0.496555690784672</c:v>
                </c:pt>
                <c:pt idx="2553">
                  <c:v>0.501271915441999</c:v>
                </c:pt>
                <c:pt idx="2554">
                  <c:v>0.505281144353098</c:v>
                </c:pt>
                <c:pt idx="2555">
                  <c:v>0.500441134185178</c:v>
                </c:pt>
                <c:pt idx="2556">
                  <c:v>0.495729355705595</c:v>
                </c:pt>
                <c:pt idx="2557">
                  <c:v>0.495340189461879</c:v>
                </c:pt>
                <c:pt idx="2558">
                  <c:v>0.499153474023171</c:v>
                </c:pt>
                <c:pt idx="2559">
                  <c:v>0.502901431676077</c:v>
                </c:pt>
                <c:pt idx="2560">
                  <c:v>0.330081962268103</c:v>
                </c:pt>
                <c:pt idx="2561">
                  <c:v>0.325529065501622</c:v>
                </c:pt>
                <c:pt idx="2562">
                  <c:v>0.331148160587376</c:v>
                </c:pt>
                <c:pt idx="2563">
                  <c:v>0.332632743196098</c:v>
                </c:pt>
                <c:pt idx="2564">
                  <c:v>0.330449352810917</c:v>
                </c:pt>
                <c:pt idx="2565">
                  <c:v>0.328368907901753</c:v>
                </c:pt>
                <c:pt idx="2566">
                  <c:v>0.325500751263389</c:v>
                </c:pt>
                <c:pt idx="2567">
                  <c:v>0.319915372357579</c:v>
                </c:pt>
                <c:pt idx="2568">
                  <c:v>0.317439064294818</c:v>
                </c:pt>
                <c:pt idx="2569">
                  <c:v>0.313911602198209</c:v>
                </c:pt>
                <c:pt idx="2570">
                  <c:v>0.319687076164392</c:v>
                </c:pt>
                <c:pt idx="2571">
                  <c:v>0.313809142666703</c:v>
                </c:pt>
                <c:pt idx="2572">
                  <c:v>0.308158827045149</c:v>
                </c:pt>
                <c:pt idx="2573">
                  <c:v>0.297815840628451</c:v>
                </c:pt>
                <c:pt idx="2574">
                  <c:v>0.305337086581842</c:v>
                </c:pt>
                <c:pt idx="2575">
                  <c:v>0.308632951749984</c:v>
                </c:pt>
                <c:pt idx="2576">
                  <c:v>0.435265154395842</c:v>
                </c:pt>
                <c:pt idx="2577">
                  <c:v>0.434168449730087</c:v>
                </c:pt>
                <c:pt idx="2578">
                  <c:v>0.436150489899501</c:v>
                </c:pt>
                <c:pt idx="2579">
                  <c:v>0.442245689014245</c:v>
                </c:pt>
                <c:pt idx="2580">
                  <c:v>0.445645302477372</c:v>
                </c:pt>
                <c:pt idx="2581">
                  <c:v>0.446085946573396</c:v>
                </c:pt>
                <c:pt idx="2582">
                  <c:v>0.452134069366968</c:v>
                </c:pt>
                <c:pt idx="2583">
                  <c:v>0.460105456453083</c:v>
                </c:pt>
                <c:pt idx="2584">
                  <c:v>0.46222279027452</c:v>
                </c:pt>
                <c:pt idx="2585">
                  <c:v>0.462770350628422</c:v>
                </c:pt>
                <c:pt idx="2586">
                  <c:v>0.464409622243956</c:v>
                </c:pt>
                <c:pt idx="2587">
                  <c:v>0.457564342023096</c:v>
                </c:pt>
                <c:pt idx="2588">
                  <c:v>0.459570013206187</c:v>
                </c:pt>
                <c:pt idx="2589">
                  <c:v>0.461368924730694</c:v>
                </c:pt>
                <c:pt idx="2590">
                  <c:v>0.464482648430095</c:v>
                </c:pt>
                <c:pt idx="2591">
                  <c:v>0.467600588797353</c:v>
                </c:pt>
                <c:pt idx="2592">
                  <c:v>0.198087757795413</c:v>
                </c:pt>
                <c:pt idx="2593">
                  <c:v>0.198237493223037</c:v>
                </c:pt>
                <c:pt idx="2594">
                  <c:v>0.197695832315519</c:v>
                </c:pt>
                <c:pt idx="2595">
                  <c:v>0.198055181668337</c:v>
                </c:pt>
                <c:pt idx="2596">
                  <c:v>0.19795656267829</c:v>
                </c:pt>
                <c:pt idx="2597">
                  <c:v>0.196992728392326</c:v>
                </c:pt>
                <c:pt idx="2598">
                  <c:v>0.197890548370441</c:v>
                </c:pt>
                <c:pt idx="2599">
                  <c:v>0.197958433015035</c:v>
                </c:pt>
                <c:pt idx="2600">
                  <c:v>0.194649766795207</c:v>
                </c:pt>
                <c:pt idx="2601">
                  <c:v>0.195408172248324</c:v>
                </c:pt>
                <c:pt idx="2602">
                  <c:v>0.196533414259215</c:v>
                </c:pt>
                <c:pt idx="2603">
                  <c:v>0.208079359634741</c:v>
                </c:pt>
                <c:pt idx="2604">
                  <c:v>0.208102501016726</c:v>
                </c:pt>
                <c:pt idx="2605">
                  <c:v>0.207723521280284</c:v>
                </c:pt>
                <c:pt idx="2606">
                  <c:v>0.211038238954519</c:v>
                </c:pt>
                <c:pt idx="2607">
                  <c:v>0.214450373293989</c:v>
                </c:pt>
                <c:pt idx="2608">
                  <c:v>0.165841876882469</c:v>
                </c:pt>
                <c:pt idx="2609">
                  <c:v>0.162130752750892</c:v>
                </c:pt>
                <c:pt idx="2610">
                  <c:v>0.161999303416063</c:v>
                </c:pt>
                <c:pt idx="2611">
                  <c:v>0.160983097983673</c:v>
                </c:pt>
                <c:pt idx="2612">
                  <c:v>0.161633152713885</c:v>
                </c:pt>
                <c:pt idx="2613">
                  <c:v>0.162395605818081</c:v>
                </c:pt>
                <c:pt idx="2614">
                  <c:v>0.160193767549309</c:v>
                </c:pt>
                <c:pt idx="2615">
                  <c:v>0.159830140662651</c:v>
                </c:pt>
                <c:pt idx="2616">
                  <c:v>0.160571217981189</c:v>
                </c:pt>
                <c:pt idx="2617">
                  <c:v>0.154475140040293</c:v>
                </c:pt>
                <c:pt idx="2618">
                  <c:v>0.15075842018246</c:v>
                </c:pt>
                <c:pt idx="2619">
                  <c:v>0.151195220086771</c:v>
                </c:pt>
                <c:pt idx="2620">
                  <c:v>0.152745363388435</c:v>
                </c:pt>
                <c:pt idx="2621">
                  <c:v>0.172822741473242</c:v>
                </c:pt>
                <c:pt idx="2622">
                  <c:v>0.176913175895253</c:v>
                </c:pt>
                <c:pt idx="2623">
                  <c:v>0.181345526981467</c:v>
                </c:pt>
                <c:pt idx="2624">
                  <c:v>0.247588972903876</c:v>
                </c:pt>
                <c:pt idx="2625">
                  <c:v>0.2431212842907</c:v>
                </c:pt>
                <c:pt idx="2626">
                  <c:v>0.243894336695724</c:v>
                </c:pt>
                <c:pt idx="2627">
                  <c:v>0.239007476609148</c:v>
                </c:pt>
                <c:pt idx="2628">
                  <c:v>0.241701764892368</c:v>
                </c:pt>
                <c:pt idx="2629">
                  <c:v>0.240471244472889</c:v>
                </c:pt>
                <c:pt idx="2630">
                  <c:v>0.230354717838293</c:v>
                </c:pt>
                <c:pt idx="2631">
                  <c:v>0.233511781567489</c:v>
                </c:pt>
                <c:pt idx="2632">
                  <c:v>0.232563528606406</c:v>
                </c:pt>
                <c:pt idx="2633">
                  <c:v>0.234283437800535</c:v>
                </c:pt>
                <c:pt idx="2634">
                  <c:v>0.239298579983826</c:v>
                </c:pt>
                <c:pt idx="2635">
                  <c:v>0.236381332782083</c:v>
                </c:pt>
                <c:pt idx="2636">
                  <c:v>0.231269275768352</c:v>
                </c:pt>
                <c:pt idx="2637">
                  <c:v>0.230897857324815</c:v>
                </c:pt>
                <c:pt idx="2638">
                  <c:v>0.243841184209629</c:v>
                </c:pt>
                <c:pt idx="2639">
                  <c:v>0.247981162230592</c:v>
                </c:pt>
                <c:pt idx="2640">
                  <c:v>0.37974521635394</c:v>
                </c:pt>
                <c:pt idx="2641">
                  <c:v>0.360285686790493</c:v>
                </c:pt>
                <c:pt idx="2642">
                  <c:v>0.362064627748297</c:v>
                </c:pt>
                <c:pt idx="2643">
                  <c:v>0.364742397616431</c:v>
                </c:pt>
                <c:pt idx="2644">
                  <c:v>0.366009179702018</c:v>
                </c:pt>
                <c:pt idx="2645">
                  <c:v>0.360186553778235</c:v>
                </c:pt>
                <c:pt idx="2646">
                  <c:v>0.359548597865157</c:v>
                </c:pt>
                <c:pt idx="2647">
                  <c:v>0.362754580941195</c:v>
                </c:pt>
                <c:pt idx="2648">
                  <c:v>0.360416358545594</c:v>
                </c:pt>
                <c:pt idx="2649">
                  <c:v>0.355238511464348</c:v>
                </c:pt>
                <c:pt idx="2650">
                  <c:v>0.36073716812484</c:v>
                </c:pt>
                <c:pt idx="2651">
                  <c:v>0.365289498349036</c:v>
                </c:pt>
                <c:pt idx="2652">
                  <c:v>0.370279894051645</c:v>
                </c:pt>
                <c:pt idx="2653">
                  <c:v>0.375405126342871</c:v>
                </c:pt>
                <c:pt idx="2654">
                  <c:v>0.384478035524965</c:v>
                </c:pt>
                <c:pt idx="2655">
                  <c:v>0.388909768166162</c:v>
                </c:pt>
                <c:pt idx="2656">
                  <c:v>0.513272286591849</c:v>
                </c:pt>
                <c:pt idx="2657">
                  <c:v>0.512169382674842</c:v>
                </c:pt>
                <c:pt idx="2658">
                  <c:v>0.51470917258325</c:v>
                </c:pt>
                <c:pt idx="2659">
                  <c:v>0.516590275849758</c:v>
                </c:pt>
                <c:pt idx="2660">
                  <c:v>0.5154108764777</c:v>
                </c:pt>
                <c:pt idx="2661">
                  <c:v>0.513930551276064</c:v>
                </c:pt>
                <c:pt idx="2662">
                  <c:v>0.507723614839742</c:v>
                </c:pt>
                <c:pt idx="2663">
                  <c:v>0.500571701498722</c:v>
                </c:pt>
                <c:pt idx="2664">
                  <c:v>0.507414110459272</c:v>
                </c:pt>
                <c:pt idx="2665">
                  <c:v>0.505620940284333</c:v>
                </c:pt>
                <c:pt idx="2666">
                  <c:v>0.50459001958095</c:v>
                </c:pt>
                <c:pt idx="2667">
                  <c:v>0.509621787896941</c:v>
                </c:pt>
                <c:pt idx="2668">
                  <c:v>0.510729854695276</c:v>
                </c:pt>
                <c:pt idx="2669">
                  <c:v>0.515179096477342</c:v>
                </c:pt>
                <c:pt idx="2670">
                  <c:v>0.515925240024824</c:v>
                </c:pt>
                <c:pt idx="2671">
                  <c:v>0.518541309283026</c:v>
                </c:pt>
                <c:pt idx="2672">
                  <c:v>0.262659575858978</c:v>
                </c:pt>
                <c:pt idx="2673">
                  <c:v>0.26088955950392</c:v>
                </c:pt>
                <c:pt idx="2674">
                  <c:v>0.258733191131712</c:v>
                </c:pt>
                <c:pt idx="2675">
                  <c:v>0.25696707654777</c:v>
                </c:pt>
                <c:pt idx="2676">
                  <c:v>0.254795048515918</c:v>
                </c:pt>
                <c:pt idx="2677">
                  <c:v>0.251664763955425</c:v>
                </c:pt>
                <c:pt idx="2678">
                  <c:v>0.251339162842096</c:v>
                </c:pt>
                <c:pt idx="2679">
                  <c:v>0.250360338474236</c:v>
                </c:pt>
                <c:pt idx="2680">
                  <c:v>0.256741251957665</c:v>
                </c:pt>
                <c:pt idx="2681">
                  <c:v>0.258398836642558</c:v>
                </c:pt>
                <c:pt idx="2682">
                  <c:v>0.259875603854765</c:v>
                </c:pt>
                <c:pt idx="2683">
                  <c:v>0.260079332937766</c:v>
                </c:pt>
                <c:pt idx="2684">
                  <c:v>0.259741291162667</c:v>
                </c:pt>
                <c:pt idx="2685">
                  <c:v>0.260841362529819</c:v>
                </c:pt>
                <c:pt idx="2686">
                  <c:v>0.264546908404457</c:v>
                </c:pt>
                <c:pt idx="2687">
                  <c:v>0.268561605798404</c:v>
                </c:pt>
                <c:pt idx="2688">
                  <c:v>0.488232381378049</c:v>
                </c:pt>
                <c:pt idx="2689">
                  <c:v>0.489183191023883</c:v>
                </c:pt>
                <c:pt idx="2690">
                  <c:v>0.508307278973883</c:v>
                </c:pt>
                <c:pt idx="2691">
                  <c:v>0.535161141136383</c:v>
                </c:pt>
                <c:pt idx="2692">
                  <c:v>0.514343567628049</c:v>
                </c:pt>
                <c:pt idx="2693">
                  <c:v>0.519506705403049</c:v>
                </c:pt>
                <c:pt idx="2694">
                  <c:v>0.516390199550966</c:v>
                </c:pt>
                <c:pt idx="2695">
                  <c:v>0.508625557561383</c:v>
                </c:pt>
                <c:pt idx="2696">
                  <c:v>0.505577050988466</c:v>
                </c:pt>
                <c:pt idx="2697">
                  <c:v>0.505573160936383</c:v>
                </c:pt>
                <c:pt idx="2698">
                  <c:v>0.5026925559968</c:v>
                </c:pt>
                <c:pt idx="2699">
                  <c:v>0.499837874558605</c:v>
                </c:pt>
                <c:pt idx="2700">
                  <c:v>0.494325545307911</c:v>
                </c:pt>
                <c:pt idx="2701">
                  <c:v>0.488728244238569</c:v>
                </c:pt>
                <c:pt idx="2702">
                  <c:v>0.480210133000864</c:v>
                </c:pt>
                <c:pt idx="2703">
                  <c:v>0.481256892268926</c:v>
                </c:pt>
                <c:pt idx="2704">
                  <c:v>0.518075986306209</c:v>
                </c:pt>
                <c:pt idx="2705">
                  <c:v>0.517517530148973</c:v>
                </c:pt>
                <c:pt idx="2706">
                  <c:v>0.522528006226633</c:v>
                </c:pt>
                <c:pt idx="2707">
                  <c:v>0.529029593856152</c:v>
                </c:pt>
                <c:pt idx="2708">
                  <c:v>0.525216532762932</c:v>
                </c:pt>
                <c:pt idx="2709">
                  <c:v>0.520615495238247</c:v>
                </c:pt>
                <c:pt idx="2710">
                  <c:v>0.523537670883084</c:v>
                </c:pt>
                <c:pt idx="2711">
                  <c:v>0.524364187801596</c:v>
                </c:pt>
                <c:pt idx="2712">
                  <c:v>0.519389863427286</c:v>
                </c:pt>
                <c:pt idx="2713">
                  <c:v>0.525141722332996</c:v>
                </c:pt>
                <c:pt idx="2714">
                  <c:v>0.523495454852125</c:v>
                </c:pt>
                <c:pt idx="2715">
                  <c:v>0.518415445406166</c:v>
                </c:pt>
                <c:pt idx="2716">
                  <c:v>0.508393430296617</c:v>
                </c:pt>
                <c:pt idx="2717">
                  <c:v>0.501164821791627</c:v>
                </c:pt>
                <c:pt idx="2718">
                  <c:v>0.504801333146478</c:v>
                </c:pt>
                <c:pt idx="2719">
                  <c:v>0.507650450220164</c:v>
                </c:pt>
                <c:pt idx="2720">
                  <c:v>0.384763552488213</c:v>
                </c:pt>
                <c:pt idx="2721">
                  <c:v>0.384570079277014</c:v>
                </c:pt>
                <c:pt idx="2722">
                  <c:v>0.38664460569448</c:v>
                </c:pt>
                <c:pt idx="2723">
                  <c:v>0.393361452583335</c:v>
                </c:pt>
                <c:pt idx="2724">
                  <c:v>0.393869700428728</c:v>
                </c:pt>
                <c:pt idx="2725">
                  <c:v>0.394442973766058</c:v>
                </c:pt>
                <c:pt idx="2726">
                  <c:v>0.397912583041431</c:v>
                </c:pt>
                <c:pt idx="2727">
                  <c:v>0.397587930416348</c:v>
                </c:pt>
                <c:pt idx="2728">
                  <c:v>0.378487064227384</c:v>
                </c:pt>
                <c:pt idx="2729">
                  <c:v>0.392074429156917</c:v>
                </c:pt>
                <c:pt idx="2730">
                  <c:v>0.396789459665768</c:v>
                </c:pt>
                <c:pt idx="2731">
                  <c:v>0.397029463397823</c:v>
                </c:pt>
                <c:pt idx="2732">
                  <c:v>0.393301022950145</c:v>
                </c:pt>
                <c:pt idx="2733">
                  <c:v>0.384430165107103</c:v>
                </c:pt>
                <c:pt idx="2734">
                  <c:v>0.387000415474705</c:v>
                </c:pt>
                <c:pt idx="2735">
                  <c:v>0.390386450652044</c:v>
                </c:pt>
                <c:pt idx="2736">
                  <c:v>0.290737484846849</c:v>
                </c:pt>
                <c:pt idx="2737">
                  <c:v>0.290265769272032</c:v>
                </c:pt>
                <c:pt idx="2738">
                  <c:v>0.289850978548811</c:v>
                </c:pt>
                <c:pt idx="2739">
                  <c:v>0.291964814784</c:v>
                </c:pt>
                <c:pt idx="2740">
                  <c:v>0.290664155305694</c:v>
                </c:pt>
                <c:pt idx="2741">
                  <c:v>0.290695556724298</c:v>
                </c:pt>
                <c:pt idx="2742">
                  <c:v>0.290529413205661</c:v>
                </c:pt>
                <c:pt idx="2743">
                  <c:v>0.29165285708622</c:v>
                </c:pt>
                <c:pt idx="2744">
                  <c:v>0.288412225342083</c:v>
                </c:pt>
                <c:pt idx="2745">
                  <c:v>0.289665705133463</c:v>
                </c:pt>
                <c:pt idx="2746">
                  <c:v>0.312684829206497</c:v>
                </c:pt>
                <c:pt idx="2747">
                  <c:v>0.30290182232231</c:v>
                </c:pt>
                <c:pt idx="2748">
                  <c:v>0.318141984790158</c:v>
                </c:pt>
                <c:pt idx="2749">
                  <c:v>0.302170769480256</c:v>
                </c:pt>
                <c:pt idx="2750">
                  <c:v>0.305217679013744</c:v>
                </c:pt>
                <c:pt idx="2751">
                  <c:v>0.308780219396901</c:v>
                </c:pt>
                <c:pt idx="2752">
                  <c:v>0.290050514481208</c:v>
                </c:pt>
                <c:pt idx="2753">
                  <c:v>0.269115576674796</c:v>
                </c:pt>
                <c:pt idx="2754">
                  <c:v>0.27733105279723</c:v>
                </c:pt>
                <c:pt idx="2755">
                  <c:v>0.282802637932785</c:v>
                </c:pt>
                <c:pt idx="2756">
                  <c:v>0.280604053429258</c:v>
                </c:pt>
                <c:pt idx="2757">
                  <c:v>0.283616263139879</c:v>
                </c:pt>
                <c:pt idx="2758">
                  <c:v>0.286434650660813</c:v>
                </c:pt>
                <c:pt idx="2759">
                  <c:v>0.290284492534972</c:v>
                </c:pt>
                <c:pt idx="2760">
                  <c:v>0.279136267317215</c:v>
                </c:pt>
                <c:pt idx="2761">
                  <c:v>0.272076173605829</c:v>
                </c:pt>
                <c:pt idx="2762">
                  <c:v>0.270873131846965</c:v>
                </c:pt>
                <c:pt idx="2763">
                  <c:v>0.271592272323223</c:v>
                </c:pt>
                <c:pt idx="2764">
                  <c:v>0.274975741684537</c:v>
                </c:pt>
                <c:pt idx="2765">
                  <c:v>0.274006385907211</c:v>
                </c:pt>
                <c:pt idx="2766">
                  <c:v>0.28302105714749</c:v>
                </c:pt>
                <c:pt idx="2767">
                  <c:v>0.287667569257214</c:v>
                </c:pt>
                <c:pt idx="2768">
                  <c:v>0.261742483377903</c:v>
                </c:pt>
                <c:pt idx="2769">
                  <c:v>0.257070246058751</c:v>
                </c:pt>
                <c:pt idx="2770">
                  <c:v>0.253049476525741</c:v>
                </c:pt>
                <c:pt idx="2771">
                  <c:v>0.246179383115339</c:v>
                </c:pt>
                <c:pt idx="2772">
                  <c:v>0.24139314187037</c:v>
                </c:pt>
                <c:pt idx="2773">
                  <c:v>0.238970897801547</c:v>
                </c:pt>
                <c:pt idx="2774">
                  <c:v>0.235440199891873</c:v>
                </c:pt>
                <c:pt idx="2775">
                  <c:v>0.235868386408927</c:v>
                </c:pt>
                <c:pt idx="2776">
                  <c:v>0.232642534139609</c:v>
                </c:pt>
                <c:pt idx="2777">
                  <c:v>0.228988328935324</c:v>
                </c:pt>
                <c:pt idx="2778">
                  <c:v>0.225131265465186</c:v>
                </c:pt>
                <c:pt idx="2779">
                  <c:v>0.223475394302732</c:v>
                </c:pt>
                <c:pt idx="2780">
                  <c:v>0.228248611690138</c:v>
                </c:pt>
                <c:pt idx="2781">
                  <c:v>0.228709174054734</c:v>
                </c:pt>
                <c:pt idx="2782">
                  <c:v>0.247589626528639</c:v>
                </c:pt>
                <c:pt idx="2783">
                  <c:v>0.251058911103142</c:v>
                </c:pt>
                <c:pt idx="2784">
                  <c:v>0.265457893563573</c:v>
                </c:pt>
                <c:pt idx="2785">
                  <c:v>0.273619918699578</c:v>
                </c:pt>
                <c:pt idx="2786">
                  <c:v>0.264119968973021</c:v>
                </c:pt>
                <c:pt idx="2787">
                  <c:v>0.258421171750012</c:v>
                </c:pt>
                <c:pt idx="2788">
                  <c:v>0.255537232853973</c:v>
                </c:pt>
                <c:pt idx="2789">
                  <c:v>0.254072036872668</c:v>
                </c:pt>
                <c:pt idx="2790">
                  <c:v>0.253358932327709</c:v>
                </c:pt>
                <c:pt idx="2791">
                  <c:v>0.254377020896304</c:v>
                </c:pt>
                <c:pt idx="2792">
                  <c:v>0.256342258794736</c:v>
                </c:pt>
                <c:pt idx="2793">
                  <c:v>0.258733081535313</c:v>
                </c:pt>
                <c:pt idx="2794">
                  <c:v>0.259242467216723</c:v>
                </c:pt>
                <c:pt idx="2795">
                  <c:v>0.260349552694546</c:v>
                </c:pt>
                <c:pt idx="2796">
                  <c:v>0.263311913598924</c:v>
                </c:pt>
                <c:pt idx="2797">
                  <c:v>0.263752006135325</c:v>
                </c:pt>
                <c:pt idx="2798">
                  <c:v>0.266496103309639</c:v>
                </c:pt>
                <c:pt idx="2799">
                  <c:v>0.269509662624004</c:v>
                </c:pt>
                <c:pt idx="2800">
                  <c:v>0.441342859782012</c:v>
                </c:pt>
                <c:pt idx="2801">
                  <c:v>0.448978208573262</c:v>
                </c:pt>
                <c:pt idx="2802">
                  <c:v>0.438061541906595</c:v>
                </c:pt>
                <c:pt idx="2803">
                  <c:v>0.439522326220346</c:v>
                </c:pt>
                <c:pt idx="2804">
                  <c:v>0.438596629625762</c:v>
                </c:pt>
                <c:pt idx="2805">
                  <c:v>0.454850345977429</c:v>
                </c:pt>
                <c:pt idx="2806">
                  <c:v>0.474163137652429</c:v>
                </c:pt>
                <c:pt idx="2807">
                  <c:v>0.475863260889929</c:v>
                </c:pt>
                <c:pt idx="2808">
                  <c:v>0.452968999244095</c:v>
                </c:pt>
                <c:pt idx="2809">
                  <c:v>0.441201676252429</c:v>
                </c:pt>
                <c:pt idx="2810">
                  <c:v>0.447802251831596</c:v>
                </c:pt>
                <c:pt idx="2811">
                  <c:v>0.439365174812151</c:v>
                </c:pt>
                <c:pt idx="2812">
                  <c:v>0.434298006759373</c:v>
                </c:pt>
                <c:pt idx="2813">
                  <c:v>0.432006692538262</c:v>
                </c:pt>
                <c:pt idx="2814">
                  <c:v>0.439013691827048</c:v>
                </c:pt>
                <c:pt idx="2815">
                  <c:v>0.440797229953391</c:v>
                </c:pt>
                <c:pt idx="2816">
                  <c:v>0.521883147169248</c:v>
                </c:pt>
                <c:pt idx="2817">
                  <c:v>0.520965043733645</c:v>
                </c:pt>
                <c:pt idx="2818">
                  <c:v>0.525699964892757</c:v>
                </c:pt>
                <c:pt idx="2819">
                  <c:v>0.524001026294553</c:v>
                </c:pt>
                <c:pt idx="2820">
                  <c:v>0.519204295774092</c:v>
                </c:pt>
                <c:pt idx="2821">
                  <c:v>0.518025796983001</c:v>
                </c:pt>
                <c:pt idx="2822">
                  <c:v>0.512158735243841</c:v>
                </c:pt>
                <c:pt idx="2823">
                  <c:v>0.509087384990234</c:v>
                </c:pt>
                <c:pt idx="2824">
                  <c:v>0.504629314415678</c:v>
                </c:pt>
                <c:pt idx="2825">
                  <c:v>0.506704749868362</c:v>
                </c:pt>
                <c:pt idx="2826">
                  <c:v>0.506433351008109</c:v>
                </c:pt>
                <c:pt idx="2827">
                  <c:v>0.501038198663757</c:v>
                </c:pt>
                <c:pt idx="2828">
                  <c:v>0.498251255151724</c:v>
                </c:pt>
                <c:pt idx="2829">
                  <c:v>0.494765357040193</c:v>
                </c:pt>
                <c:pt idx="2830">
                  <c:v>0.494732238192206</c:v>
                </c:pt>
                <c:pt idx="2831">
                  <c:v>0.498148554808101</c:v>
                </c:pt>
                <c:pt idx="2832">
                  <c:v>0.270421501457143</c:v>
                </c:pt>
                <c:pt idx="2833">
                  <c:v>0.269766542042548</c:v>
                </c:pt>
                <c:pt idx="2834">
                  <c:v>0.269933349938244</c:v>
                </c:pt>
                <c:pt idx="2835">
                  <c:v>0.268650004093947</c:v>
                </c:pt>
                <c:pt idx="2836">
                  <c:v>0.268365876986894</c:v>
                </c:pt>
                <c:pt idx="2837">
                  <c:v>0.270389666738491</c:v>
                </c:pt>
                <c:pt idx="2838">
                  <c:v>0.267393670350735</c:v>
                </c:pt>
                <c:pt idx="2839">
                  <c:v>0.266232107157012</c:v>
                </c:pt>
                <c:pt idx="2840">
                  <c:v>0.273451770906041</c:v>
                </c:pt>
                <c:pt idx="2841">
                  <c:v>0.266858330514568</c:v>
                </c:pt>
                <c:pt idx="2842">
                  <c:v>0.265535606335554</c:v>
                </c:pt>
                <c:pt idx="2843">
                  <c:v>0.264504055405018</c:v>
                </c:pt>
                <c:pt idx="2844">
                  <c:v>0.264381704036695</c:v>
                </c:pt>
                <c:pt idx="2845">
                  <c:v>0.263839833289376</c:v>
                </c:pt>
                <c:pt idx="2846">
                  <c:v>0.271778971899894</c:v>
                </c:pt>
                <c:pt idx="2847">
                  <c:v>0.275523972969697</c:v>
                </c:pt>
                <c:pt idx="2848">
                  <c:v>0.284855564613441</c:v>
                </c:pt>
                <c:pt idx="2849">
                  <c:v>0.284563794066198</c:v>
                </c:pt>
                <c:pt idx="2850">
                  <c:v>0.284309018894005</c:v>
                </c:pt>
                <c:pt idx="2851">
                  <c:v>0.28374346562001</c:v>
                </c:pt>
                <c:pt idx="2852">
                  <c:v>0.283810155051</c:v>
                </c:pt>
                <c:pt idx="2853">
                  <c:v>0.283665815485751</c:v>
                </c:pt>
                <c:pt idx="2854">
                  <c:v>0.285674166824984</c:v>
                </c:pt>
                <c:pt idx="2855">
                  <c:v>0.287484846077495</c:v>
                </c:pt>
                <c:pt idx="2856">
                  <c:v>0.287486610695861</c:v>
                </c:pt>
                <c:pt idx="2857">
                  <c:v>0.287489533850812</c:v>
                </c:pt>
                <c:pt idx="2858">
                  <c:v>0.293334909368567</c:v>
                </c:pt>
                <c:pt idx="2859">
                  <c:v>0.288940837789727</c:v>
                </c:pt>
                <c:pt idx="2860">
                  <c:v>0.289250146757974</c:v>
                </c:pt>
                <c:pt idx="2861">
                  <c:v>0.289932518056844</c:v>
                </c:pt>
                <c:pt idx="2862">
                  <c:v>0.293683305208211</c:v>
                </c:pt>
                <c:pt idx="2863">
                  <c:v>0.29755100902419</c:v>
                </c:pt>
                <c:pt idx="2864">
                  <c:v>0.172355776234084</c:v>
                </c:pt>
                <c:pt idx="2865">
                  <c:v>0.171063229942672</c:v>
                </c:pt>
                <c:pt idx="2866">
                  <c:v>0.172794057634999</c:v>
                </c:pt>
                <c:pt idx="2867">
                  <c:v>0.1766320126986</c:v>
                </c:pt>
                <c:pt idx="2868">
                  <c:v>0.180425049063014</c:v>
                </c:pt>
                <c:pt idx="2869">
                  <c:v>0.183554264289217</c:v>
                </c:pt>
                <c:pt idx="2870">
                  <c:v>0.187201100246093</c:v>
                </c:pt>
                <c:pt idx="2871">
                  <c:v>0.190053139455002</c:v>
                </c:pt>
                <c:pt idx="2872">
                  <c:v>0.19245647947692</c:v>
                </c:pt>
                <c:pt idx="2873">
                  <c:v>0.188257353374176</c:v>
                </c:pt>
                <c:pt idx="2874">
                  <c:v>0.186460870884182</c:v>
                </c:pt>
                <c:pt idx="2875">
                  <c:v>0.185340961120706</c:v>
                </c:pt>
                <c:pt idx="2876">
                  <c:v>0.183726678460563</c:v>
                </c:pt>
                <c:pt idx="2877">
                  <c:v>0.18425829202478</c:v>
                </c:pt>
                <c:pt idx="2878">
                  <c:v>0.185242922712753</c:v>
                </c:pt>
                <c:pt idx="2879">
                  <c:v>0.189385803399796</c:v>
                </c:pt>
                <c:pt idx="2880">
                  <c:v>0.214154937399106</c:v>
                </c:pt>
                <c:pt idx="2881">
                  <c:v>0.212544049252147</c:v>
                </c:pt>
                <c:pt idx="2882">
                  <c:v>0.212008424256085</c:v>
                </c:pt>
                <c:pt idx="2883">
                  <c:v>0.210761766283417</c:v>
                </c:pt>
                <c:pt idx="2884">
                  <c:v>0.209588910064224</c:v>
                </c:pt>
                <c:pt idx="2885">
                  <c:v>0.208664710148208</c:v>
                </c:pt>
                <c:pt idx="2886">
                  <c:v>0.207731883048333</c:v>
                </c:pt>
                <c:pt idx="2887">
                  <c:v>0.206647358913017</c:v>
                </c:pt>
                <c:pt idx="2888">
                  <c:v>0.205112977449961</c:v>
                </c:pt>
                <c:pt idx="2889">
                  <c:v>0.20512735356661</c:v>
                </c:pt>
                <c:pt idx="2890">
                  <c:v>0.20455612829349</c:v>
                </c:pt>
                <c:pt idx="2891">
                  <c:v>0.204447904473326</c:v>
                </c:pt>
                <c:pt idx="2892">
                  <c:v>0.204502720379778</c:v>
                </c:pt>
                <c:pt idx="2893">
                  <c:v>0.209716495783099</c:v>
                </c:pt>
                <c:pt idx="2894">
                  <c:v>0.213283198410628</c:v>
                </c:pt>
                <c:pt idx="2895">
                  <c:v>0.21704990103648</c:v>
                </c:pt>
                <c:pt idx="2896">
                  <c:v>0.235465353293253</c:v>
                </c:pt>
                <c:pt idx="2897">
                  <c:v>0.236750760540612</c:v>
                </c:pt>
                <c:pt idx="2898">
                  <c:v>0.234588837852134</c:v>
                </c:pt>
                <c:pt idx="2899">
                  <c:v>0.235120436945756</c:v>
                </c:pt>
                <c:pt idx="2900">
                  <c:v>0.232692250001492</c:v>
                </c:pt>
                <c:pt idx="2901">
                  <c:v>0.242830841846688</c:v>
                </c:pt>
                <c:pt idx="2902">
                  <c:v>0.231110734607066</c:v>
                </c:pt>
                <c:pt idx="2903">
                  <c:v>0.244538507358173</c:v>
                </c:pt>
                <c:pt idx="2904">
                  <c:v>0.237414806334708</c:v>
                </c:pt>
                <c:pt idx="2905">
                  <c:v>0.223087710793075</c:v>
                </c:pt>
                <c:pt idx="2906">
                  <c:v>0.218946892698486</c:v>
                </c:pt>
                <c:pt idx="2907">
                  <c:v>0.22018733186429</c:v>
                </c:pt>
                <c:pt idx="2908">
                  <c:v>0.212405438322914</c:v>
                </c:pt>
                <c:pt idx="2909">
                  <c:v>0.21652463343876</c:v>
                </c:pt>
                <c:pt idx="2910">
                  <c:v>0.224664634927318</c:v>
                </c:pt>
                <c:pt idx="2911">
                  <c:v>0.227808309998711</c:v>
                </c:pt>
                <c:pt idx="2912">
                  <c:v>0.284407701268939</c:v>
                </c:pt>
                <c:pt idx="2913">
                  <c:v>0.284845948120864</c:v>
                </c:pt>
                <c:pt idx="2914">
                  <c:v>0.276541736767578</c:v>
                </c:pt>
                <c:pt idx="2915">
                  <c:v>0.272320573815644</c:v>
                </c:pt>
                <c:pt idx="2916">
                  <c:v>0.279120909591006</c:v>
                </c:pt>
                <c:pt idx="2917">
                  <c:v>0.270338932161054</c:v>
                </c:pt>
                <c:pt idx="2918">
                  <c:v>0.265747233107351</c:v>
                </c:pt>
                <c:pt idx="2919">
                  <c:v>0.259373526058841</c:v>
                </c:pt>
                <c:pt idx="2920">
                  <c:v>0.25791604294696</c:v>
                </c:pt>
                <c:pt idx="2921">
                  <c:v>0.256659234668616</c:v>
                </c:pt>
                <c:pt idx="2922">
                  <c:v>0.25843516349267</c:v>
                </c:pt>
                <c:pt idx="2923">
                  <c:v>0.258639079948909</c:v>
                </c:pt>
                <c:pt idx="2924">
                  <c:v>0.26099308105127</c:v>
                </c:pt>
                <c:pt idx="2925">
                  <c:v>0.261771359725633</c:v>
                </c:pt>
                <c:pt idx="2926">
                  <c:v>0.26515232993511</c:v>
                </c:pt>
                <c:pt idx="2927">
                  <c:v>0.269045093494545</c:v>
                </c:pt>
                <c:pt idx="2928">
                  <c:v>0.466916747699104</c:v>
                </c:pt>
                <c:pt idx="2929">
                  <c:v>0.436915341583921</c:v>
                </c:pt>
                <c:pt idx="2930">
                  <c:v>0.436579335961858</c:v>
                </c:pt>
                <c:pt idx="2931">
                  <c:v>0.439301616613052</c:v>
                </c:pt>
                <c:pt idx="2932">
                  <c:v>0.45735159590706</c:v>
                </c:pt>
                <c:pt idx="2933">
                  <c:v>0.431813723128376</c:v>
                </c:pt>
                <c:pt idx="2934">
                  <c:v>0.435725596377618</c:v>
                </c:pt>
                <c:pt idx="2935">
                  <c:v>0.433621977915085</c:v>
                </c:pt>
                <c:pt idx="2936">
                  <c:v>0.434931323260682</c:v>
                </c:pt>
                <c:pt idx="2937">
                  <c:v>0.437058643716391</c:v>
                </c:pt>
                <c:pt idx="2938">
                  <c:v>0.432185409959891</c:v>
                </c:pt>
                <c:pt idx="2939">
                  <c:v>0.433468609264095</c:v>
                </c:pt>
                <c:pt idx="2940">
                  <c:v>0.426410560859966</c:v>
                </c:pt>
                <c:pt idx="2941">
                  <c:v>0.424361700762921</c:v>
                </c:pt>
                <c:pt idx="2942">
                  <c:v>0.428237001998149</c:v>
                </c:pt>
                <c:pt idx="2943">
                  <c:v>0.43188612051973</c:v>
                </c:pt>
                <c:pt idx="2944">
                  <c:v>0.248261138821744</c:v>
                </c:pt>
                <c:pt idx="2945">
                  <c:v>0.248315223579244</c:v>
                </c:pt>
                <c:pt idx="2946">
                  <c:v>0.246701448654661</c:v>
                </c:pt>
                <c:pt idx="2947">
                  <c:v>0.248195835785443</c:v>
                </c:pt>
                <c:pt idx="2948">
                  <c:v>0.248046960753126</c:v>
                </c:pt>
                <c:pt idx="2949">
                  <c:v>0.247780670607994</c:v>
                </c:pt>
                <c:pt idx="2950">
                  <c:v>0.242529140446277</c:v>
                </c:pt>
                <c:pt idx="2951">
                  <c:v>0.239471378832685</c:v>
                </c:pt>
                <c:pt idx="2952">
                  <c:v>0.239476458268925</c:v>
                </c:pt>
                <c:pt idx="2953">
                  <c:v>0.234736528252453</c:v>
                </c:pt>
                <c:pt idx="2954">
                  <c:v>0.236432822032881</c:v>
                </c:pt>
                <c:pt idx="2955">
                  <c:v>0.238466219613133</c:v>
                </c:pt>
                <c:pt idx="2956">
                  <c:v>0.2367751103336</c:v>
                </c:pt>
                <c:pt idx="2957">
                  <c:v>0.236066414717877</c:v>
                </c:pt>
                <c:pt idx="2958">
                  <c:v>0.239393590930627</c:v>
                </c:pt>
                <c:pt idx="2959">
                  <c:v>0.242889734116149</c:v>
                </c:pt>
                <c:pt idx="2960">
                  <c:v>0.361654172317919</c:v>
                </c:pt>
                <c:pt idx="2961">
                  <c:v>0.356693653705744</c:v>
                </c:pt>
                <c:pt idx="2962">
                  <c:v>0.354713563758838</c:v>
                </c:pt>
                <c:pt idx="2963">
                  <c:v>0.343857843333051</c:v>
                </c:pt>
                <c:pt idx="2964">
                  <c:v>0.337378364263818</c:v>
                </c:pt>
                <c:pt idx="2965">
                  <c:v>0.331036893335039</c:v>
                </c:pt>
                <c:pt idx="2966">
                  <c:v>0.330801845115007</c:v>
                </c:pt>
                <c:pt idx="2967">
                  <c:v>0.325642901944299</c:v>
                </c:pt>
                <c:pt idx="2968">
                  <c:v>0.31902365950374</c:v>
                </c:pt>
                <c:pt idx="2969">
                  <c:v>0.312103562096626</c:v>
                </c:pt>
                <c:pt idx="2970">
                  <c:v>0.307790005324362</c:v>
                </c:pt>
                <c:pt idx="2971">
                  <c:v>0.311918382829647</c:v>
                </c:pt>
                <c:pt idx="2972">
                  <c:v>0.309505339790945</c:v>
                </c:pt>
                <c:pt idx="2973">
                  <c:v>0.308845784152864</c:v>
                </c:pt>
                <c:pt idx="2974">
                  <c:v>0.3122077740071</c:v>
                </c:pt>
                <c:pt idx="2975">
                  <c:v>0.316074383570339</c:v>
                </c:pt>
                <c:pt idx="2976">
                  <c:v>0.512383888145282</c:v>
                </c:pt>
                <c:pt idx="2977">
                  <c:v>0.514413200514579</c:v>
                </c:pt>
                <c:pt idx="2978">
                  <c:v>0.513512967902527</c:v>
                </c:pt>
                <c:pt idx="2979">
                  <c:v>0.512878594618271</c:v>
                </c:pt>
                <c:pt idx="2980">
                  <c:v>0.509633242810284</c:v>
                </c:pt>
                <c:pt idx="2981">
                  <c:v>0.507160304180962</c:v>
                </c:pt>
                <c:pt idx="2982">
                  <c:v>0.503208419030399</c:v>
                </c:pt>
                <c:pt idx="2983">
                  <c:v>0.500468757278592</c:v>
                </c:pt>
                <c:pt idx="2984">
                  <c:v>0.499274122619651</c:v>
                </c:pt>
                <c:pt idx="2985">
                  <c:v>0.49644276237268</c:v>
                </c:pt>
                <c:pt idx="2986">
                  <c:v>0.493606101529271</c:v>
                </c:pt>
                <c:pt idx="2987">
                  <c:v>0.495963111161996</c:v>
                </c:pt>
                <c:pt idx="2988">
                  <c:v>0.486453761132354</c:v>
                </c:pt>
                <c:pt idx="2989">
                  <c:v>0.485304604422774</c:v>
                </c:pt>
                <c:pt idx="2990">
                  <c:v>0.488329965876948</c:v>
                </c:pt>
                <c:pt idx="2991">
                  <c:v>0.491614300476964</c:v>
                </c:pt>
                <c:pt idx="2992">
                  <c:v>0.542538647286867</c:v>
                </c:pt>
                <c:pt idx="2993">
                  <c:v>0.530194848965525</c:v>
                </c:pt>
                <c:pt idx="2994">
                  <c:v>0.534086045784428</c:v>
                </c:pt>
                <c:pt idx="2995">
                  <c:v>0.547945263177618</c:v>
                </c:pt>
                <c:pt idx="2996">
                  <c:v>0.533442135867364</c:v>
                </c:pt>
                <c:pt idx="2997">
                  <c:v>0.539374400245708</c:v>
                </c:pt>
                <c:pt idx="2998">
                  <c:v>0.539594021771975</c:v>
                </c:pt>
                <c:pt idx="2999">
                  <c:v>0.548773759821006</c:v>
                </c:pt>
                <c:pt idx="3000">
                  <c:v>0.546536968909758</c:v>
                </c:pt>
                <c:pt idx="3001">
                  <c:v>0.540517706772937</c:v>
                </c:pt>
                <c:pt idx="3002">
                  <c:v>0.541834134177555</c:v>
                </c:pt>
                <c:pt idx="3003">
                  <c:v>0.539550180116794</c:v>
                </c:pt>
                <c:pt idx="3004">
                  <c:v>0.527654519432959</c:v>
                </c:pt>
                <c:pt idx="3005">
                  <c:v>0.527520736261002</c:v>
                </c:pt>
                <c:pt idx="3006">
                  <c:v>0.53504040669878</c:v>
                </c:pt>
                <c:pt idx="3007">
                  <c:v>0.538151324636913</c:v>
                </c:pt>
                <c:pt idx="3008">
                  <c:v>0.424564131239703</c:v>
                </c:pt>
                <c:pt idx="3009">
                  <c:v>0.430961514053325</c:v>
                </c:pt>
                <c:pt idx="3010">
                  <c:v>0.429042003674922</c:v>
                </c:pt>
                <c:pt idx="3011">
                  <c:v>0.432041718236773</c:v>
                </c:pt>
                <c:pt idx="3012">
                  <c:v>0.434095321194143</c:v>
                </c:pt>
                <c:pt idx="3013">
                  <c:v>0.434657091774104</c:v>
                </c:pt>
                <c:pt idx="3014">
                  <c:v>0.441944650516555</c:v>
                </c:pt>
                <c:pt idx="3015">
                  <c:v>0.459286148102046</c:v>
                </c:pt>
                <c:pt idx="3016">
                  <c:v>0.459431424318663</c:v>
                </c:pt>
                <c:pt idx="3017">
                  <c:v>0.462166619084128</c:v>
                </c:pt>
                <c:pt idx="3018">
                  <c:v>0.454622032899293</c:v>
                </c:pt>
                <c:pt idx="3019">
                  <c:v>0.46580348419126</c:v>
                </c:pt>
                <c:pt idx="3020">
                  <c:v>0.460211684716276</c:v>
                </c:pt>
                <c:pt idx="3021">
                  <c:v>0.459811106237946</c:v>
                </c:pt>
                <c:pt idx="3022">
                  <c:v>0.462595051246719</c:v>
                </c:pt>
                <c:pt idx="3023">
                  <c:v>0.465838079583034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672008"/>
        <c:axId val="734677416"/>
      </c:scatterChart>
      <c:valAx>
        <c:axId val="734672008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Ln(GDP[PPP]/cap in Const USD 2005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4677416"/>
        <c:crosses val="autoZero"/>
        <c:crossBetween val="midCat"/>
      </c:valAx>
      <c:valAx>
        <c:axId val="734677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34672008"/>
        <c:crosses val="autoZero"/>
        <c:crossBetween val="midCat"/>
      </c:valAx>
    </c:plotArea>
    <c:plotVisOnly val="1"/>
    <c:dispBlanksAs val="gap"/>
    <c:showDLblsOverMax val="0"/>
  </c:chart>
  <c:spPr>
    <a:ln w="38100">
      <a:solidFill>
        <a:schemeClr val="accent1">
          <a:lumMod val="75000"/>
        </a:schemeClr>
      </a:solidFill>
    </a:ln>
    <a:effectLst>
      <a:outerShdw blurRad="50800" dist="38100" dir="2700000" sx="102000" sy="102000" algn="tl" rotWithShape="0">
        <a:srgbClr val="000000">
          <a:alpha val="43000"/>
        </a:srgbClr>
      </a:outerShdw>
    </a:effectLst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Scratch3!$D$2</c:f>
              <c:strCache>
                <c:ptCount val="1"/>
                <c:pt idx="0">
                  <c:v>Readiness</c:v>
                </c:pt>
              </c:strCache>
            </c:strRef>
          </c:tx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311011515810051"/>
                  <c:y val="-0.00460754184017991"/>
                </c:manualLayout>
              </c:layout>
              <c:numFmt formatCode="General" sourceLinked="0"/>
            </c:trendlineLbl>
          </c:trendline>
          <c:xVal>
            <c:numRef>
              <c:f>Scratch3!$C$3:$C$2610</c:f>
              <c:numCache>
                <c:formatCode>0.00</c:formatCode>
                <c:ptCount val="2608"/>
                <c:pt idx="0">
                  <c:v>8.19037596758683</c:v>
                </c:pt>
                <c:pt idx="1">
                  <c:v>8.28640167995534</c:v>
                </c:pt>
                <c:pt idx="2">
                  <c:v>8.184981806842634</c:v>
                </c:pt>
                <c:pt idx="3">
                  <c:v>8.308168833211091</c:v>
                </c:pt>
                <c:pt idx="4">
                  <c:v>8.406266144039218</c:v>
                </c:pt>
                <c:pt idx="5">
                  <c:v>8.477474109304315</c:v>
                </c:pt>
                <c:pt idx="6">
                  <c:v>8.544537346921357</c:v>
                </c:pt>
                <c:pt idx="7">
                  <c:v>8.570879643030532</c:v>
                </c:pt>
                <c:pt idx="8">
                  <c:v>8.622921852922424</c:v>
                </c:pt>
                <c:pt idx="9">
                  <c:v>8.676385895278897</c:v>
                </c:pt>
                <c:pt idx="10">
                  <c:v>8.726093025914031</c:v>
                </c:pt>
                <c:pt idx="11">
                  <c:v>8.771298010233673</c:v>
                </c:pt>
                <c:pt idx="12">
                  <c:v>8.82614298082689</c:v>
                </c:pt>
                <c:pt idx="13">
                  <c:v>8.895011302053337</c:v>
                </c:pt>
                <c:pt idx="14">
                  <c:v>8.91589986716536</c:v>
                </c:pt>
                <c:pt idx="15">
                  <c:v>8.967852600210721</c:v>
                </c:pt>
                <c:pt idx="16">
                  <c:v>8.636068110257332</c:v>
                </c:pt>
                <c:pt idx="17">
                  <c:v>8.658903249454127</c:v>
                </c:pt>
                <c:pt idx="18">
                  <c:v>8.654119303588895</c:v>
                </c:pt>
                <c:pt idx="19">
                  <c:v>8.689226306970201</c:v>
                </c:pt>
                <c:pt idx="20">
                  <c:v>8.706484212970366</c:v>
                </c:pt>
                <c:pt idx="21">
                  <c:v>8.713901561155712</c:v>
                </c:pt>
                <c:pt idx="22">
                  <c:v>8.724982848649256</c:v>
                </c:pt>
                <c:pt idx="23">
                  <c:v>8.756166110484825</c:v>
                </c:pt>
                <c:pt idx="24">
                  <c:v>8.80799771799655</c:v>
                </c:pt>
                <c:pt idx="25">
                  <c:v>8.84372777607609</c:v>
                </c:pt>
                <c:pt idx="26">
                  <c:v>8.878492425190805</c:v>
                </c:pt>
                <c:pt idx="27">
                  <c:v>8.883282750419013</c:v>
                </c:pt>
                <c:pt idx="28">
                  <c:v>8.897763371778817</c:v>
                </c:pt>
                <c:pt idx="29">
                  <c:v>8.906376402651105</c:v>
                </c:pt>
                <c:pt idx="30">
                  <c:v>8.912085686324335</c:v>
                </c:pt>
                <c:pt idx="31">
                  <c:v>8.934213773055175</c:v>
                </c:pt>
                <c:pt idx="32">
                  <c:v>7.671666382730962</c:v>
                </c:pt>
                <c:pt idx="33">
                  <c:v>7.750400849566735</c:v>
                </c:pt>
                <c:pt idx="34">
                  <c:v>7.801076953645757</c:v>
                </c:pt>
                <c:pt idx="35">
                  <c:v>7.842353107210193</c:v>
                </c:pt>
                <c:pt idx="36">
                  <c:v>7.84884400097657</c:v>
                </c:pt>
                <c:pt idx="37">
                  <c:v>7.851281913409136</c:v>
                </c:pt>
                <c:pt idx="38">
                  <c:v>7.852898669726936</c:v>
                </c:pt>
                <c:pt idx="39">
                  <c:v>7.957440460309836</c:v>
                </c:pt>
                <c:pt idx="40">
                  <c:v>7.958645225870307</c:v>
                </c:pt>
                <c:pt idx="41">
                  <c:v>8.033899627251023</c:v>
                </c:pt>
                <c:pt idx="42">
                  <c:v>8.191876437431103</c:v>
                </c:pt>
                <c:pt idx="43">
                  <c:v>8.33417381172523</c:v>
                </c:pt>
                <c:pt idx="44">
                  <c:v>8.49194879903325</c:v>
                </c:pt>
                <c:pt idx="45">
                  <c:v>8.590802799494047</c:v>
                </c:pt>
                <c:pt idx="46">
                  <c:v>8.5712423892893</c:v>
                </c:pt>
                <c:pt idx="47">
                  <c:v>8.637866117299357</c:v>
                </c:pt>
                <c:pt idx="48">
                  <c:v>9.171230034745303</c:v>
                </c:pt>
                <c:pt idx="49">
                  <c:v>9.21214216443108</c:v>
                </c:pt>
                <c:pt idx="50">
                  <c:v>9.277478414892096</c:v>
                </c:pt>
                <c:pt idx="51">
                  <c:v>9.302991467111511</c:v>
                </c:pt>
                <c:pt idx="52">
                  <c:v>9.25687143172027</c:v>
                </c:pt>
                <c:pt idx="53">
                  <c:v>9.237972415034063</c:v>
                </c:pt>
                <c:pt idx="54">
                  <c:v>9.182667790901634</c:v>
                </c:pt>
                <c:pt idx="55">
                  <c:v>9.057758482629552</c:v>
                </c:pt>
                <c:pt idx="56">
                  <c:v>9.133272286991016</c:v>
                </c:pt>
                <c:pt idx="57">
                  <c:v>9.210595582423247</c:v>
                </c:pt>
                <c:pt idx="58">
                  <c:v>9.289086891252358</c:v>
                </c:pt>
                <c:pt idx="59">
                  <c:v>9.3607507154649</c:v>
                </c:pt>
                <c:pt idx="60">
                  <c:v>9.433942906791325</c:v>
                </c:pt>
                <c:pt idx="61">
                  <c:v>9.48945101146894</c:v>
                </c:pt>
                <c:pt idx="62">
                  <c:v>9.48810205716351</c:v>
                </c:pt>
                <c:pt idx="63">
                  <c:v>9.506556683866467</c:v>
                </c:pt>
                <c:pt idx="64">
                  <c:v>7.441390679431125</c:v>
                </c:pt>
                <c:pt idx="65">
                  <c:v>7.514342530594767</c:v>
                </c:pt>
                <c:pt idx="66">
                  <c:v>7.55886943952625</c:v>
                </c:pt>
                <c:pt idx="67">
                  <c:v>7.63758836792019</c:v>
                </c:pt>
                <c:pt idx="68">
                  <c:v>7.676039688932298</c:v>
                </c:pt>
                <c:pt idx="69">
                  <c:v>7.738107359771203</c:v>
                </c:pt>
                <c:pt idx="70">
                  <c:v>7.833156606308762</c:v>
                </c:pt>
                <c:pt idx="71">
                  <c:v>7.958599745737584</c:v>
                </c:pt>
                <c:pt idx="72">
                  <c:v>8.089833218259606</c:v>
                </c:pt>
                <c:pt idx="73">
                  <c:v>8.189064355574283</c:v>
                </c:pt>
                <c:pt idx="74">
                  <c:v>8.31820928961534</c:v>
                </c:pt>
                <c:pt idx="75">
                  <c:v>8.441037673153978</c:v>
                </c:pt>
                <c:pt idx="76">
                  <c:v>8.56813629450032</c:v>
                </c:pt>
                <c:pt idx="77">
                  <c:v>8.632415953737625</c:v>
                </c:pt>
                <c:pt idx="78">
                  <c:v>8.47502716596298</c:v>
                </c:pt>
                <c:pt idx="79">
                  <c:v>8.559910368443581</c:v>
                </c:pt>
                <c:pt idx="80">
                  <c:v>10.14751746133165</c:v>
                </c:pt>
                <c:pt idx="81">
                  <c:v>10.17532931068068</c:v>
                </c:pt>
                <c:pt idx="82">
                  <c:v>10.20240079849926</c:v>
                </c:pt>
                <c:pt idx="83">
                  <c:v>10.23532536410217</c:v>
                </c:pt>
                <c:pt idx="84">
                  <c:v>10.27421352294224</c:v>
                </c:pt>
                <c:pt idx="85">
                  <c:v>10.30103084712976</c:v>
                </c:pt>
                <c:pt idx="86">
                  <c:v>10.30715351721536</c:v>
                </c:pt>
                <c:pt idx="87">
                  <c:v>10.33253231628183</c:v>
                </c:pt>
                <c:pt idx="88">
                  <c:v>10.35130350112137</c:v>
                </c:pt>
                <c:pt idx="89">
                  <c:v>10.38027555022531</c:v>
                </c:pt>
                <c:pt idx="90">
                  <c:v>10.39508250826606</c:v>
                </c:pt>
                <c:pt idx="91">
                  <c:v>10.41056786882002</c:v>
                </c:pt>
                <c:pt idx="92">
                  <c:v>10.42963836398394</c:v>
                </c:pt>
                <c:pt idx="93">
                  <c:v>10.44935240943535</c:v>
                </c:pt>
                <c:pt idx="94">
                  <c:v>10.44170704318072</c:v>
                </c:pt>
                <c:pt idx="95">
                  <c:v>10.46299202885879</c:v>
                </c:pt>
                <c:pt idx="96">
                  <c:v>10.22418856215259</c:v>
                </c:pt>
                <c:pt idx="97">
                  <c:v>10.24474768793824</c:v>
                </c:pt>
                <c:pt idx="98">
                  <c:v>10.26500923002963</c:v>
                </c:pt>
                <c:pt idx="99">
                  <c:v>10.29890805782785</c:v>
                </c:pt>
                <c:pt idx="100">
                  <c:v>10.32929426292041</c:v>
                </c:pt>
                <c:pt idx="101">
                  <c:v>10.36398289773124</c:v>
                </c:pt>
                <c:pt idx="102">
                  <c:v>10.36525183015032</c:v>
                </c:pt>
                <c:pt idx="103">
                  <c:v>10.37655365889267</c:v>
                </c:pt>
                <c:pt idx="104">
                  <c:v>10.38031581545789</c:v>
                </c:pt>
                <c:pt idx="105">
                  <c:v>10.39845847740589</c:v>
                </c:pt>
                <c:pt idx="106">
                  <c:v>10.41561613057697</c:v>
                </c:pt>
                <c:pt idx="107">
                  <c:v>10.44502019991959</c:v>
                </c:pt>
                <c:pt idx="108">
                  <c:v>10.47942125505115</c:v>
                </c:pt>
                <c:pt idx="109">
                  <c:v>10.49663125182392</c:v>
                </c:pt>
                <c:pt idx="110">
                  <c:v>10.45371924860245</c:v>
                </c:pt>
                <c:pt idx="111">
                  <c:v>10.47167255059472</c:v>
                </c:pt>
                <c:pt idx="112">
                  <c:v>7.524989999075406</c:v>
                </c:pt>
                <c:pt idx="113">
                  <c:v>7.527807743908968</c:v>
                </c:pt>
                <c:pt idx="114">
                  <c:v>7.57457323499118</c:v>
                </c:pt>
                <c:pt idx="115">
                  <c:v>7.660360137945887</c:v>
                </c:pt>
                <c:pt idx="116">
                  <c:v>7.722942829995955</c:v>
                </c:pt>
                <c:pt idx="117">
                  <c:v>7.820027560625925</c:v>
                </c:pt>
                <c:pt idx="118">
                  <c:v>7.906679405414026</c:v>
                </c:pt>
                <c:pt idx="119">
                  <c:v>7.999967629213265</c:v>
                </c:pt>
                <c:pt idx="120">
                  <c:v>8.098551691649833</c:v>
                </c:pt>
                <c:pt idx="121">
                  <c:v>8.186928828667415</c:v>
                </c:pt>
                <c:pt idx="122">
                  <c:v>8.410975405354138</c:v>
                </c:pt>
                <c:pt idx="123">
                  <c:v>8.69638355266376</c:v>
                </c:pt>
                <c:pt idx="124">
                  <c:v>8.908580472504477</c:v>
                </c:pt>
                <c:pt idx="125">
                  <c:v>8.99968942866047</c:v>
                </c:pt>
                <c:pt idx="126">
                  <c:v>9.077047002660507</c:v>
                </c:pt>
                <c:pt idx="127">
                  <c:v>9.193458560135438</c:v>
                </c:pt>
                <c:pt idx="128">
                  <c:v>9.96263839284919</c:v>
                </c:pt>
                <c:pt idx="129">
                  <c:v>9.97686051474892</c:v>
                </c:pt>
                <c:pt idx="130">
                  <c:v>9.983191296694275</c:v>
                </c:pt>
                <c:pt idx="131">
                  <c:v>10.00712530497733</c:v>
                </c:pt>
                <c:pt idx="132">
                  <c:v>10.02682318416079</c:v>
                </c:pt>
                <c:pt idx="133">
                  <c:v>10.05595842935705</c:v>
                </c:pt>
                <c:pt idx="134">
                  <c:v>10.07820475392655</c:v>
                </c:pt>
                <c:pt idx="135">
                  <c:v>10.10669319500358</c:v>
                </c:pt>
                <c:pt idx="136">
                  <c:v>10.15351175196168</c:v>
                </c:pt>
                <c:pt idx="137">
                  <c:v>10.18554649699929</c:v>
                </c:pt>
                <c:pt idx="138">
                  <c:v>10.23859467039385</c:v>
                </c:pt>
                <c:pt idx="139">
                  <c:v>10.28176025069364</c:v>
                </c:pt>
                <c:pt idx="140">
                  <c:v>10.34052353191861</c:v>
                </c:pt>
                <c:pt idx="141">
                  <c:v>10.38074036622006</c:v>
                </c:pt>
                <c:pt idx="142">
                  <c:v>10.41930071781316</c:v>
                </c:pt>
                <c:pt idx="143">
                  <c:v>10.4532133131412</c:v>
                </c:pt>
                <c:pt idx="144">
                  <c:v>6.634860470846567</c:v>
                </c:pt>
                <c:pt idx="145">
                  <c:v>6.660530672829451</c:v>
                </c:pt>
                <c:pt idx="146">
                  <c:v>6.69376474499254</c:v>
                </c:pt>
                <c:pt idx="147">
                  <c:v>6.725789898609108</c:v>
                </c:pt>
                <c:pt idx="148">
                  <c:v>6.754770402091337</c:v>
                </c:pt>
                <c:pt idx="149">
                  <c:v>6.794362137385382</c:v>
                </c:pt>
                <c:pt idx="150">
                  <c:v>6.828003330587022</c:v>
                </c:pt>
                <c:pt idx="151">
                  <c:v>6.853853760936138</c:v>
                </c:pt>
                <c:pt idx="152">
                  <c:v>6.88818486381158</c:v>
                </c:pt>
                <c:pt idx="153">
                  <c:v>6.932648586473791</c:v>
                </c:pt>
                <c:pt idx="154">
                  <c:v>6.974727418952324</c:v>
                </c:pt>
                <c:pt idx="155">
                  <c:v>7.02374281228964</c:v>
                </c:pt>
                <c:pt idx="156">
                  <c:v>7.071420768112096</c:v>
                </c:pt>
                <c:pt idx="157">
                  <c:v>7.11733739849436</c:v>
                </c:pt>
                <c:pt idx="158">
                  <c:v>7.159378193785917</c:v>
                </c:pt>
                <c:pt idx="159">
                  <c:v>7.196412947988199</c:v>
                </c:pt>
                <c:pt idx="160">
                  <c:v>8.357536100577426</c:v>
                </c:pt>
                <c:pt idx="161">
                  <c:v>8.388492137377914</c:v>
                </c:pt>
                <c:pt idx="162">
                  <c:v>8.50069054380959</c:v>
                </c:pt>
                <c:pt idx="163">
                  <c:v>8.58610422711732</c:v>
                </c:pt>
                <c:pt idx="164">
                  <c:v>8.622921417888733</c:v>
                </c:pt>
                <c:pt idx="165">
                  <c:v>8.682295765537445</c:v>
                </c:pt>
                <c:pt idx="166">
                  <c:v>8.731944668997308</c:v>
                </c:pt>
                <c:pt idx="167">
                  <c:v>8.785715698414604</c:v>
                </c:pt>
                <c:pt idx="168">
                  <c:v>8.858932927307597</c:v>
                </c:pt>
                <c:pt idx="169">
                  <c:v>8.972362172657547</c:v>
                </c:pt>
                <c:pt idx="170">
                  <c:v>9.052611823268636</c:v>
                </c:pt>
                <c:pt idx="171">
                  <c:v>9.156893031437175</c:v>
                </c:pt>
                <c:pt idx="172">
                  <c:v>9.25394553856707</c:v>
                </c:pt>
                <c:pt idx="173">
                  <c:v>9.36315136647155</c:v>
                </c:pt>
                <c:pt idx="174">
                  <c:v>9.379313903260323</c:v>
                </c:pt>
                <c:pt idx="175">
                  <c:v>9.451844035274877</c:v>
                </c:pt>
                <c:pt idx="176">
                  <c:v>10.19174033024853</c:v>
                </c:pt>
                <c:pt idx="177">
                  <c:v>10.20372046379076</c:v>
                </c:pt>
                <c:pt idx="178">
                  <c:v>10.23811259215512</c:v>
                </c:pt>
                <c:pt idx="179">
                  <c:v>10.25505582973927</c:v>
                </c:pt>
                <c:pt idx="180">
                  <c:v>10.28762195367831</c:v>
                </c:pt>
                <c:pt idx="181">
                  <c:v>10.32123780601082</c:v>
                </c:pt>
                <c:pt idx="182">
                  <c:v>10.32566088509341</c:v>
                </c:pt>
                <c:pt idx="183">
                  <c:v>10.33477599848996</c:v>
                </c:pt>
                <c:pt idx="184">
                  <c:v>10.33844070296706</c:v>
                </c:pt>
                <c:pt idx="185">
                  <c:v>10.36594236992036</c:v>
                </c:pt>
                <c:pt idx="186">
                  <c:v>10.37744152750946</c:v>
                </c:pt>
                <c:pt idx="187">
                  <c:v>10.39741025811957</c:v>
                </c:pt>
                <c:pt idx="188">
                  <c:v>10.41887273303884</c:v>
                </c:pt>
                <c:pt idx="189">
                  <c:v>10.42110837253018</c:v>
                </c:pt>
                <c:pt idx="190">
                  <c:v>10.38574888101563</c:v>
                </c:pt>
                <c:pt idx="191">
                  <c:v>10.4015125827335</c:v>
                </c:pt>
                <c:pt idx="192">
                  <c:v>8.484802976405305</c:v>
                </c:pt>
                <c:pt idx="193">
                  <c:v>8.47390226790309</c:v>
                </c:pt>
                <c:pt idx="194">
                  <c:v>8.47333823064504</c:v>
                </c:pt>
                <c:pt idx="195">
                  <c:v>8.473775019052682</c:v>
                </c:pt>
                <c:pt idx="196">
                  <c:v>8.53883213979872</c:v>
                </c:pt>
                <c:pt idx="197">
                  <c:v>8.634205071568782</c:v>
                </c:pt>
                <c:pt idx="198">
                  <c:v>8.653005161169545</c:v>
                </c:pt>
                <c:pt idx="199">
                  <c:v>8.672493796965793</c:v>
                </c:pt>
                <c:pt idx="200">
                  <c:v>8.730067026995679</c:v>
                </c:pt>
                <c:pt idx="201">
                  <c:v>8.74323689244146</c:v>
                </c:pt>
                <c:pt idx="202">
                  <c:v>8.74103123312021</c:v>
                </c:pt>
                <c:pt idx="203">
                  <c:v>8.754188420300403</c:v>
                </c:pt>
                <c:pt idx="204">
                  <c:v>8.733294693822566</c:v>
                </c:pt>
                <c:pt idx="205">
                  <c:v>8.73682581125261</c:v>
                </c:pt>
                <c:pt idx="206">
                  <c:v>8.702608441078023</c:v>
                </c:pt>
                <c:pt idx="207">
                  <c:v>8.724659732313873</c:v>
                </c:pt>
                <c:pt idx="208">
                  <c:v>7.04472849293236</c:v>
                </c:pt>
                <c:pt idx="209">
                  <c:v>7.067240231201847</c:v>
                </c:pt>
                <c:pt idx="210">
                  <c:v>7.097021617805066</c:v>
                </c:pt>
                <c:pt idx="211">
                  <c:v>7.11219470765385</c:v>
                </c:pt>
                <c:pt idx="212">
                  <c:v>7.128306043074902</c:v>
                </c:pt>
                <c:pt idx="213">
                  <c:v>7.15359936336717</c:v>
                </c:pt>
                <c:pt idx="214">
                  <c:v>7.169915930030437</c:v>
                </c:pt>
                <c:pt idx="215">
                  <c:v>7.18051174979905</c:v>
                </c:pt>
                <c:pt idx="216">
                  <c:v>7.184876698907985</c:v>
                </c:pt>
                <c:pt idx="217">
                  <c:v>7.181654265476086</c:v>
                </c:pt>
                <c:pt idx="218">
                  <c:v>7.17704445093276</c:v>
                </c:pt>
                <c:pt idx="219">
                  <c:v>7.184642098798951</c:v>
                </c:pt>
                <c:pt idx="220">
                  <c:v>7.197542193132665</c:v>
                </c:pt>
                <c:pt idx="221">
                  <c:v>7.215742466230225</c:v>
                </c:pt>
                <c:pt idx="222">
                  <c:v>7.222019352321356</c:v>
                </c:pt>
                <c:pt idx="223">
                  <c:v>7.233024517096219</c:v>
                </c:pt>
                <c:pt idx="224">
                  <c:v>7.711549369699367</c:v>
                </c:pt>
                <c:pt idx="225">
                  <c:v>7.767993092784702</c:v>
                </c:pt>
                <c:pt idx="226">
                  <c:v>7.805828138654267</c:v>
                </c:pt>
                <c:pt idx="227">
                  <c:v>7.836789600798882</c:v>
                </c:pt>
                <c:pt idx="228">
                  <c:v>7.875565086426518</c:v>
                </c:pt>
                <c:pt idx="229">
                  <c:v>7.919111956702974</c:v>
                </c:pt>
                <c:pt idx="230">
                  <c:v>7.956619049419221</c:v>
                </c:pt>
                <c:pt idx="231">
                  <c:v>8.010628109256688</c:v>
                </c:pt>
                <c:pt idx="232">
                  <c:v>8.061907046054806</c:v>
                </c:pt>
                <c:pt idx="233">
                  <c:v>8.109759574584527</c:v>
                </c:pt>
                <c:pt idx="234">
                  <c:v>8.152102034084656</c:v>
                </c:pt>
                <c:pt idx="235">
                  <c:v>8.192191831622608</c:v>
                </c:pt>
                <c:pt idx="236">
                  <c:v>8.353992882924256</c:v>
                </c:pt>
                <c:pt idx="237">
                  <c:v>8.386626312530978</c:v>
                </c:pt>
                <c:pt idx="238">
                  <c:v>8.443088041549223</c:v>
                </c:pt>
                <c:pt idx="239">
                  <c:v>8.493764815112253</c:v>
                </c:pt>
                <c:pt idx="240">
                  <c:v>8.067818645062962</c:v>
                </c:pt>
                <c:pt idx="241">
                  <c:v>8.08860782825824</c:v>
                </c:pt>
                <c:pt idx="242">
                  <c:v>8.115569076738895</c:v>
                </c:pt>
                <c:pt idx="243">
                  <c:v>8.143653287828954</c:v>
                </c:pt>
                <c:pt idx="244">
                  <c:v>8.127189181870072</c:v>
                </c:pt>
                <c:pt idx="245">
                  <c:v>8.131405507340366</c:v>
                </c:pt>
                <c:pt idx="246">
                  <c:v>8.127712012976791</c:v>
                </c:pt>
                <c:pt idx="247">
                  <c:v>8.1320973452296</c:v>
                </c:pt>
                <c:pt idx="248">
                  <c:v>8.13898251996123</c:v>
                </c:pt>
                <c:pt idx="249">
                  <c:v>8.160397223133738</c:v>
                </c:pt>
                <c:pt idx="250">
                  <c:v>8.231507325608296</c:v>
                </c:pt>
                <c:pt idx="251">
                  <c:v>8.25760647693141</c:v>
                </c:pt>
                <c:pt idx="252">
                  <c:v>8.239525005772248</c:v>
                </c:pt>
                <c:pt idx="253">
                  <c:v>8.281541963441347</c:v>
                </c:pt>
                <c:pt idx="254">
                  <c:v>8.297303393426461</c:v>
                </c:pt>
                <c:pt idx="255">
                  <c:v>8.312466136480447</c:v>
                </c:pt>
                <c:pt idx="256">
                  <c:v>7.399930026668602</c:v>
                </c:pt>
                <c:pt idx="257">
                  <c:v>8.044255713465823</c:v>
                </c:pt>
                <c:pt idx="258">
                  <c:v>8.321872259840072</c:v>
                </c:pt>
                <c:pt idx="259">
                  <c:v>8.433349161539063</c:v>
                </c:pt>
                <c:pt idx="260">
                  <c:v>8.49080289885152</c:v>
                </c:pt>
                <c:pt idx="261">
                  <c:v>8.51904319890101</c:v>
                </c:pt>
                <c:pt idx="262">
                  <c:v>8.547381514016161</c:v>
                </c:pt>
                <c:pt idx="263">
                  <c:v>8.591662273255851</c:v>
                </c:pt>
                <c:pt idx="264">
                  <c:v>8.62902721430525</c:v>
                </c:pt>
                <c:pt idx="265">
                  <c:v>8.68858356279954</c:v>
                </c:pt>
                <c:pt idx="266">
                  <c:v>8.737503304527802</c:v>
                </c:pt>
                <c:pt idx="267">
                  <c:v>8.797600634266858</c:v>
                </c:pt>
                <c:pt idx="268">
                  <c:v>8.864558413510458</c:v>
                </c:pt>
                <c:pt idx="269">
                  <c:v>8.918746940429516</c:v>
                </c:pt>
                <c:pt idx="270">
                  <c:v>8.890944920119512</c:v>
                </c:pt>
                <c:pt idx="271">
                  <c:v>8.952451005462986</c:v>
                </c:pt>
                <c:pt idx="272">
                  <c:v>8.931231809035479</c:v>
                </c:pt>
                <c:pt idx="273">
                  <c:v>8.961119572044585</c:v>
                </c:pt>
                <c:pt idx="274">
                  <c:v>9.034966420001473</c:v>
                </c:pt>
                <c:pt idx="275">
                  <c:v>9.11397343493582</c:v>
                </c:pt>
                <c:pt idx="276">
                  <c:v>9.143827841623473</c:v>
                </c:pt>
                <c:pt idx="277">
                  <c:v>9.183600887072511</c:v>
                </c:pt>
                <c:pt idx="278">
                  <c:v>9.202830487233663</c:v>
                </c:pt>
                <c:pt idx="279">
                  <c:v>9.2755248332481</c:v>
                </c:pt>
                <c:pt idx="280">
                  <c:v>9.324283773474436</c:v>
                </c:pt>
                <c:pt idx="281">
                  <c:v>9.370192209135463</c:v>
                </c:pt>
                <c:pt idx="282">
                  <c:v>9.373484941265564</c:v>
                </c:pt>
                <c:pt idx="283">
                  <c:v>9.409507544510367</c:v>
                </c:pt>
                <c:pt idx="284">
                  <c:v>9.441763848854976</c:v>
                </c:pt>
                <c:pt idx="285">
                  <c:v>9.45743159868279</c:v>
                </c:pt>
                <c:pt idx="286">
                  <c:v>9.405408599919235</c:v>
                </c:pt>
                <c:pt idx="287">
                  <c:v>9.441681230154204</c:v>
                </c:pt>
                <c:pt idx="288">
                  <c:v>8.95204528050698</c:v>
                </c:pt>
                <c:pt idx="289">
                  <c:v>8.958190075285253</c:v>
                </c:pt>
                <c:pt idx="290">
                  <c:v>8.97630793650088</c:v>
                </c:pt>
                <c:pt idx="291">
                  <c:v>8.961726069652776</c:v>
                </c:pt>
                <c:pt idx="292">
                  <c:v>8.94948218944839</c:v>
                </c:pt>
                <c:pt idx="293">
                  <c:v>8.977209711194837</c:v>
                </c:pt>
                <c:pt idx="294">
                  <c:v>8.976063562519887</c:v>
                </c:pt>
                <c:pt idx="295">
                  <c:v>8.988446984299693</c:v>
                </c:pt>
                <c:pt idx="296">
                  <c:v>8.986486096584847</c:v>
                </c:pt>
                <c:pt idx="297">
                  <c:v>9.029304793884547</c:v>
                </c:pt>
                <c:pt idx="298">
                  <c:v>9.04845853872611</c:v>
                </c:pt>
                <c:pt idx="299">
                  <c:v>9.076113420587433</c:v>
                </c:pt>
                <c:pt idx="300">
                  <c:v>9.124874515959692</c:v>
                </c:pt>
                <c:pt idx="301">
                  <c:v>9.165534925743756</c:v>
                </c:pt>
                <c:pt idx="302">
                  <c:v>9.149929641415456</c:v>
                </c:pt>
                <c:pt idx="303">
                  <c:v>9.165312989973493</c:v>
                </c:pt>
                <c:pt idx="304">
                  <c:v>8.831014936169168</c:v>
                </c:pt>
                <c:pt idx="305">
                  <c:v>8.741625793283454</c:v>
                </c:pt>
                <c:pt idx="306">
                  <c:v>8.730305006078995</c:v>
                </c:pt>
                <c:pt idx="307">
                  <c:v>8.784421044836318</c:v>
                </c:pt>
                <c:pt idx="308">
                  <c:v>8.80982409314477</c:v>
                </c:pt>
                <c:pt idx="309">
                  <c:v>8.883700197441978</c:v>
                </c:pt>
                <c:pt idx="310">
                  <c:v>8.943161685913735</c:v>
                </c:pt>
                <c:pt idx="311">
                  <c:v>8.993811651553295</c:v>
                </c:pt>
                <c:pt idx="312">
                  <c:v>9.053266187962915</c:v>
                </c:pt>
                <c:pt idx="313">
                  <c:v>9.123952922777338</c:v>
                </c:pt>
                <c:pt idx="314">
                  <c:v>9.19087956074024</c:v>
                </c:pt>
                <c:pt idx="315">
                  <c:v>9.259262763631511</c:v>
                </c:pt>
                <c:pt idx="316">
                  <c:v>9.326863471286607</c:v>
                </c:pt>
                <c:pt idx="317">
                  <c:v>9.39193797245027</c:v>
                </c:pt>
                <c:pt idx="318">
                  <c:v>9.346247305471515</c:v>
                </c:pt>
                <c:pt idx="319">
                  <c:v>9.39596448768705</c:v>
                </c:pt>
                <c:pt idx="320">
                  <c:v>6.632064081128666</c:v>
                </c:pt>
                <c:pt idx="321">
                  <c:v>6.708916693783878</c:v>
                </c:pt>
                <c:pt idx="322">
                  <c:v>6.742513331200002</c:v>
                </c:pt>
                <c:pt idx="323">
                  <c:v>6.784988768523632</c:v>
                </c:pt>
                <c:pt idx="324">
                  <c:v>6.827500621424586</c:v>
                </c:pt>
                <c:pt idx="325">
                  <c:v>6.815749514074485</c:v>
                </c:pt>
                <c:pt idx="326">
                  <c:v>6.848958052818543</c:v>
                </c:pt>
                <c:pt idx="327">
                  <c:v>6.862813326189468</c:v>
                </c:pt>
                <c:pt idx="328">
                  <c:v>6.907350408959804</c:v>
                </c:pt>
                <c:pt idx="329">
                  <c:v>6.919242534681334</c:v>
                </c:pt>
                <c:pt idx="330">
                  <c:v>6.947027296499157</c:v>
                </c:pt>
                <c:pt idx="331">
                  <c:v>6.966476240003034</c:v>
                </c:pt>
                <c:pt idx="332">
                  <c:v>6.967483431126475</c:v>
                </c:pt>
                <c:pt idx="333">
                  <c:v>6.98205594778851</c:v>
                </c:pt>
                <c:pt idx="334">
                  <c:v>6.982699188400332</c:v>
                </c:pt>
                <c:pt idx="335">
                  <c:v>7.005386826553591</c:v>
                </c:pt>
                <c:pt idx="336">
                  <c:v>5.972847274244</c:v>
                </c:pt>
                <c:pt idx="337">
                  <c:v>5.880574041635358</c:v>
                </c:pt>
                <c:pt idx="338">
                  <c:v>5.85749269413413</c:v>
                </c:pt>
                <c:pt idx="339">
                  <c:v>5.896597472194219</c:v>
                </c:pt>
                <c:pt idx="340">
                  <c:v>5.876232497615635</c:v>
                </c:pt>
                <c:pt idx="341">
                  <c:v>5.852715821504003</c:v>
                </c:pt>
                <c:pt idx="342">
                  <c:v>5.853017216825912</c:v>
                </c:pt>
                <c:pt idx="343">
                  <c:v>5.872158410591705</c:v>
                </c:pt>
                <c:pt idx="344">
                  <c:v>5.832274573396482</c:v>
                </c:pt>
                <c:pt idx="345">
                  <c:v>5.85024275179223</c:v>
                </c:pt>
                <c:pt idx="346">
                  <c:v>5.829483270179677</c:v>
                </c:pt>
                <c:pt idx="347">
                  <c:v>5.849375670468665</c:v>
                </c:pt>
                <c:pt idx="348">
                  <c:v>5.854372036256951</c:v>
                </c:pt>
                <c:pt idx="349">
                  <c:v>5.868688926923196</c:v>
                </c:pt>
                <c:pt idx="350">
                  <c:v>5.875114195419969</c:v>
                </c:pt>
                <c:pt idx="351">
                  <c:v>5.87095066577715</c:v>
                </c:pt>
                <c:pt idx="352">
                  <c:v>6.679397633756753</c:v>
                </c:pt>
                <c:pt idx="353">
                  <c:v>6.705605071777518</c:v>
                </c:pt>
                <c:pt idx="354">
                  <c:v>6.73575024928364</c:v>
                </c:pt>
                <c:pt idx="355">
                  <c:v>6.761929826697068</c:v>
                </c:pt>
                <c:pt idx="356">
                  <c:v>6.853393207359865</c:v>
                </c:pt>
                <c:pt idx="357">
                  <c:v>6.917808354223252</c:v>
                </c:pt>
                <c:pt idx="358">
                  <c:v>6.976906770412551</c:v>
                </c:pt>
                <c:pt idx="359">
                  <c:v>7.024673486101624</c:v>
                </c:pt>
                <c:pt idx="360">
                  <c:v>7.090153283977737</c:v>
                </c:pt>
                <c:pt idx="361">
                  <c:v>7.17269499272913</c:v>
                </c:pt>
                <c:pt idx="362">
                  <c:v>7.281185203020819</c:v>
                </c:pt>
                <c:pt idx="363">
                  <c:v>7.36732958960076</c:v>
                </c:pt>
                <c:pt idx="364">
                  <c:v>7.448239654012017</c:v>
                </c:pt>
                <c:pt idx="365">
                  <c:v>7.496521162997548</c:v>
                </c:pt>
                <c:pt idx="366">
                  <c:v>7.46102744294167</c:v>
                </c:pt>
                <c:pt idx="367">
                  <c:v>7.523524546827437</c:v>
                </c:pt>
                <c:pt idx="368">
                  <c:v>7.402194196468062</c:v>
                </c:pt>
                <c:pt idx="369">
                  <c:v>7.425639144692436</c:v>
                </c:pt>
                <c:pt idx="370">
                  <c:v>7.450807606603509</c:v>
                </c:pt>
                <c:pt idx="371">
                  <c:v>7.47596275163483</c:v>
                </c:pt>
                <c:pt idx="372">
                  <c:v>7.49526003041622</c:v>
                </c:pt>
                <c:pt idx="373">
                  <c:v>7.51282408045592</c:v>
                </c:pt>
                <c:pt idx="374">
                  <c:v>7.533491779807767</c:v>
                </c:pt>
                <c:pt idx="375">
                  <c:v>7.54943679009938</c:v>
                </c:pt>
                <c:pt idx="376">
                  <c:v>7.565692598980083</c:v>
                </c:pt>
                <c:pt idx="377">
                  <c:v>7.57886908538306</c:v>
                </c:pt>
                <c:pt idx="378">
                  <c:v>7.578495130435154</c:v>
                </c:pt>
                <c:pt idx="379">
                  <c:v>7.587217240612276</c:v>
                </c:pt>
                <c:pt idx="380">
                  <c:v>7.59874043469028</c:v>
                </c:pt>
                <c:pt idx="381">
                  <c:v>7.604626729448346</c:v>
                </c:pt>
                <c:pt idx="382">
                  <c:v>7.601985541661631</c:v>
                </c:pt>
                <c:pt idx="383">
                  <c:v>7.616210520167705</c:v>
                </c:pt>
                <c:pt idx="384">
                  <c:v>10.23200090788256</c:v>
                </c:pt>
                <c:pt idx="385">
                  <c:v>10.23728763132902</c:v>
                </c:pt>
                <c:pt idx="386">
                  <c:v>10.26810810871354</c:v>
                </c:pt>
                <c:pt idx="387">
                  <c:v>10.29960909719665</c:v>
                </c:pt>
                <c:pt idx="388">
                  <c:v>10.34517719540793</c:v>
                </c:pt>
                <c:pt idx="389">
                  <c:v>10.38735670609502</c:v>
                </c:pt>
                <c:pt idx="390">
                  <c:v>10.39494227163438</c:v>
                </c:pt>
                <c:pt idx="391">
                  <c:v>10.41479676885849</c:v>
                </c:pt>
                <c:pt idx="392">
                  <c:v>10.4234704503199</c:v>
                </c:pt>
                <c:pt idx="393">
                  <c:v>10.44417305560662</c:v>
                </c:pt>
                <c:pt idx="394">
                  <c:v>10.46405782564628</c:v>
                </c:pt>
                <c:pt idx="395">
                  <c:v>10.48152147230835</c:v>
                </c:pt>
                <c:pt idx="396">
                  <c:v>10.49331737658713</c:v>
                </c:pt>
                <c:pt idx="397">
                  <c:v>10.48836637758547</c:v>
                </c:pt>
                <c:pt idx="398">
                  <c:v>10.45065642733274</c:v>
                </c:pt>
                <c:pt idx="399">
                  <c:v>10.46931838557349</c:v>
                </c:pt>
                <c:pt idx="400">
                  <c:v>7.516237686877391</c:v>
                </c:pt>
                <c:pt idx="401">
                  <c:v>7.534315057988266</c:v>
                </c:pt>
                <c:pt idx="402">
                  <c:v>7.566767616083939</c:v>
                </c:pt>
                <c:pt idx="403">
                  <c:v>7.618881614800397</c:v>
                </c:pt>
                <c:pt idx="404">
                  <c:v>7.682717280764138</c:v>
                </c:pt>
                <c:pt idx="405">
                  <c:v>7.728400459684979</c:v>
                </c:pt>
                <c:pt idx="406">
                  <c:v>7.747857396649241</c:v>
                </c:pt>
                <c:pt idx="407">
                  <c:v>7.775451906173567</c:v>
                </c:pt>
                <c:pt idx="408">
                  <c:v>7.818740066443624</c:v>
                </c:pt>
                <c:pt idx="409">
                  <c:v>7.795314563825322</c:v>
                </c:pt>
                <c:pt idx="410">
                  <c:v>7.892015645699621</c:v>
                </c:pt>
                <c:pt idx="411">
                  <c:v>7.973599936294254</c:v>
                </c:pt>
                <c:pt idx="412">
                  <c:v>8.042100054084437</c:v>
                </c:pt>
                <c:pt idx="413">
                  <c:v>8.090565555054217</c:v>
                </c:pt>
                <c:pt idx="414">
                  <c:v>8.104290939085904</c:v>
                </c:pt>
                <c:pt idx="415">
                  <c:v>8.146817603489163</c:v>
                </c:pt>
                <c:pt idx="416">
                  <c:v>6.63044843405076</c:v>
                </c:pt>
                <c:pt idx="417">
                  <c:v>6.564576863690093</c:v>
                </c:pt>
                <c:pt idx="418">
                  <c:v>6.591793868362734</c:v>
                </c:pt>
                <c:pt idx="419">
                  <c:v>6.614199479236933</c:v>
                </c:pt>
                <c:pt idx="420">
                  <c:v>6.627246852401657</c:v>
                </c:pt>
                <c:pt idx="421">
                  <c:v>6.629015531354406</c:v>
                </c:pt>
                <c:pt idx="422">
                  <c:v>6.612106896398012</c:v>
                </c:pt>
                <c:pt idx="423">
                  <c:v>6.588004360200897</c:v>
                </c:pt>
                <c:pt idx="424">
                  <c:v>6.49142549882465</c:v>
                </c:pt>
                <c:pt idx="425">
                  <c:v>6.483877244875788</c:v>
                </c:pt>
                <c:pt idx="426">
                  <c:v>6.489669542277127</c:v>
                </c:pt>
                <c:pt idx="427">
                  <c:v>6.50849923530838</c:v>
                </c:pt>
                <c:pt idx="428">
                  <c:v>6.525986765737833</c:v>
                </c:pt>
                <c:pt idx="429">
                  <c:v>6.528703089467162</c:v>
                </c:pt>
                <c:pt idx="430">
                  <c:v>6.53344203049362</c:v>
                </c:pt>
                <c:pt idx="431">
                  <c:v>6.524566638293513</c:v>
                </c:pt>
                <c:pt idx="432">
                  <c:v>6.635118488761211</c:v>
                </c:pt>
                <c:pt idx="433">
                  <c:v>6.62526716560023</c:v>
                </c:pt>
                <c:pt idx="434">
                  <c:v>6.64828047005856</c:v>
                </c:pt>
                <c:pt idx="435">
                  <c:v>6.682937082358729</c:v>
                </c:pt>
                <c:pt idx="436">
                  <c:v>6.642561069806165</c:v>
                </c:pt>
                <c:pt idx="437">
                  <c:v>6.599097751065252</c:v>
                </c:pt>
                <c:pt idx="438">
                  <c:v>6.673546950873059</c:v>
                </c:pt>
                <c:pt idx="439">
                  <c:v>6.718488937620613</c:v>
                </c:pt>
                <c:pt idx="440">
                  <c:v>6.819557878644626</c:v>
                </c:pt>
                <c:pt idx="441">
                  <c:v>7.074678955896375</c:v>
                </c:pt>
                <c:pt idx="442">
                  <c:v>7.201939899035946</c:v>
                </c:pt>
                <c:pt idx="443">
                  <c:v>7.173695242096476</c:v>
                </c:pt>
                <c:pt idx="444">
                  <c:v>7.1473643519699</c:v>
                </c:pt>
                <c:pt idx="445">
                  <c:v>7.116354592756048</c:v>
                </c:pt>
                <c:pt idx="446">
                  <c:v>7.07377815464164</c:v>
                </c:pt>
                <c:pt idx="447">
                  <c:v>7.120508225584391</c:v>
                </c:pt>
                <c:pt idx="448">
                  <c:v>9.120388380751644</c:v>
                </c:pt>
                <c:pt idx="449">
                  <c:v>9.17667838610323</c:v>
                </c:pt>
                <c:pt idx="450">
                  <c:v>9.226451446614016</c:v>
                </c:pt>
                <c:pt idx="451">
                  <c:v>9.244930895432127</c:v>
                </c:pt>
                <c:pt idx="452">
                  <c:v>9.224607690577638</c:v>
                </c:pt>
                <c:pt idx="453">
                  <c:v>9.25628466782846</c:v>
                </c:pt>
                <c:pt idx="454">
                  <c:v>9.277688412808121</c:v>
                </c:pt>
                <c:pt idx="455">
                  <c:v>9.287931735980212</c:v>
                </c:pt>
                <c:pt idx="456">
                  <c:v>9.31535270663193</c:v>
                </c:pt>
                <c:pt idx="457">
                  <c:v>9.363279068602217</c:v>
                </c:pt>
                <c:pt idx="458">
                  <c:v>9.40685545408961</c:v>
                </c:pt>
                <c:pt idx="459">
                  <c:v>9.441370093125943</c:v>
                </c:pt>
                <c:pt idx="460">
                  <c:v>9.476142972925533</c:v>
                </c:pt>
                <c:pt idx="461">
                  <c:v>9.502297803097158</c:v>
                </c:pt>
                <c:pt idx="462">
                  <c:v>9.477068010759007</c:v>
                </c:pt>
                <c:pt idx="463">
                  <c:v>9.502812186461467</c:v>
                </c:pt>
                <c:pt idx="464">
                  <c:v>7.52248294601196</c:v>
                </c:pt>
                <c:pt idx="465">
                  <c:v>7.607311710675069</c:v>
                </c:pt>
                <c:pt idx="466">
                  <c:v>7.686003419627482</c:v>
                </c:pt>
                <c:pt idx="467">
                  <c:v>7.751515388051306</c:v>
                </c:pt>
                <c:pt idx="468">
                  <c:v>7.816107335860966</c:v>
                </c:pt>
                <c:pt idx="469">
                  <c:v>7.888885672948881</c:v>
                </c:pt>
                <c:pt idx="470">
                  <c:v>7.96135683458935</c:v>
                </c:pt>
                <c:pt idx="471">
                  <c:v>8.041751545762697</c:v>
                </c:pt>
                <c:pt idx="472">
                  <c:v>8.130833116205685</c:v>
                </c:pt>
                <c:pt idx="473">
                  <c:v>8.221112645795108</c:v>
                </c:pt>
                <c:pt idx="474">
                  <c:v>8.322290468192944</c:v>
                </c:pt>
                <c:pt idx="475">
                  <c:v>8.436265959576854</c:v>
                </c:pt>
                <c:pt idx="476">
                  <c:v>8.56382435214675</c:v>
                </c:pt>
                <c:pt idx="477">
                  <c:v>8.6503676713562</c:v>
                </c:pt>
                <c:pt idx="478">
                  <c:v>8.732338341868955</c:v>
                </c:pt>
                <c:pt idx="479">
                  <c:v>8.815204187088758</c:v>
                </c:pt>
                <c:pt idx="480">
                  <c:v>8.82465654944247</c:v>
                </c:pt>
                <c:pt idx="481">
                  <c:v>8.827060559161143</c:v>
                </c:pt>
                <c:pt idx="482">
                  <c:v>8.84307985307799</c:v>
                </c:pt>
                <c:pt idx="483">
                  <c:v>8.831323558078905</c:v>
                </c:pt>
                <c:pt idx="484">
                  <c:v>8.771250704677561</c:v>
                </c:pt>
                <c:pt idx="485">
                  <c:v>8.797459893645374</c:v>
                </c:pt>
                <c:pt idx="486">
                  <c:v>8.79767619157775</c:v>
                </c:pt>
                <c:pt idx="487">
                  <c:v>8.806314780262356</c:v>
                </c:pt>
                <c:pt idx="488">
                  <c:v>8.828963759145745</c:v>
                </c:pt>
                <c:pt idx="489">
                  <c:v>8.8653828311821</c:v>
                </c:pt>
                <c:pt idx="490">
                  <c:v>8.896315615007473</c:v>
                </c:pt>
                <c:pt idx="491">
                  <c:v>8.94577607630831</c:v>
                </c:pt>
                <c:pt idx="492">
                  <c:v>8.99767947195642</c:v>
                </c:pt>
                <c:pt idx="493">
                  <c:v>9.010014188091329</c:v>
                </c:pt>
                <c:pt idx="494">
                  <c:v>9.003998990354747</c:v>
                </c:pt>
                <c:pt idx="495">
                  <c:v>9.019092452650533</c:v>
                </c:pt>
                <c:pt idx="496">
                  <c:v>7.029407912171285</c:v>
                </c:pt>
                <c:pt idx="497">
                  <c:v>6.995293074450346</c:v>
                </c:pt>
                <c:pt idx="498">
                  <c:v>7.013691474561708</c:v>
                </c:pt>
                <c:pt idx="499">
                  <c:v>7.005322526747234</c:v>
                </c:pt>
                <c:pt idx="500">
                  <c:v>7.003266983781782</c:v>
                </c:pt>
                <c:pt idx="501">
                  <c:v>6.99623192737903</c:v>
                </c:pt>
                <c:pt idx="502">
                  <c:v>7.007867824546431</c:v>
                </c:pt>
                <c:pt idx="503">
                  <c:v>7.027410177667629</c:v>
                </c:pt>
                <c:pt idx="504">
                  <c:v>7.030741119939675</c:v>
                </c:pt>
                <c:pt idx="505">
                  <c:v>7.007224888013504</c:v>
                </c:pt>
                <c:pt idx="506">
                  <c:v>7.02753959245809</c:v>
                </c:pt>
                <c:pt idx="507">
                  <c:v>7.018276815945646</c:v>
                </c:pt>
                <c:pt idx="508">
                  <c:v>6.999334786192394</c:v>
                </c:pt>
                <c:pt idx="509">
                  <c:v>6.985196916013652</c:v>
                </c:pt>
                <c:pt idx="510">
                  <c:v>6.979298466479777</c:v>
                </c:pt>
                <c:pt idx="511">
                  <c:v>6.978190020929998</c:v>
                </c:pt>
                <c:pt idx="512">
                  <c:v>8.045799442620618</c:v>
                </c:pt>
                <c:pt idx="513">
                  <c:v>8.069036379993985</c:v>
                </c:pt>
                <c:pt idx="514">
                  <c:v>8.046506484064984</c:v>
                </c:pt>
                <c:pt idx="515">
                  <c:v>8.067161560378947</c:v>
                </c:pt>
                <c:pt idx="516">
                  <c:v>8.024006237646384</c:v>
                </c:pt>
                <c:pt idx="517">
                  <c:v>8.078054957307475</c:v>
                </c:pt>
                <c:pt idx="518">
                  <c:v>8.093258960375106</c:v>
                </c:pt>
                <c:pt idx="519">
                  <c:v>8.113928625922004</c:v>
                </c:pt>
                <c:pt idx="520">
                  <c:v>8.096708011276511</c:v>
                </c:pt>
                <c:pt idx="521">
                  <c:v>8.10678676766961</c:v>
                </c:pt>
                <c:pt idx="522">
                  <c:v>8.159518258019886</c:v>
                </c:pt>
                <c:pt idx="523">
                  <c:v>8.198968853943461</c:v>
                </c:pt>
                <c:pt idx="524">
                  <c:v>8.164458157992071</c:v>
                </c:pt>
                <c:pt idx="525">
                  <c:v>8.200787132911774</c:v>
                </c:pt>
                <c:pt idx="526">
                  <c:v>8.255394443925672</c:v>
                </c:pt>
                <c:pt idx="527">
                  <c:v>8.26923326949974</c:v>
                </c:pt>
                <c:pt idx="528">
                  <c:v>5.366584703598223</c:v>
                </c:pt>
                <c:pt idx="529">
                  <c:v>5.397043911082932</c:v>
                </c:pt>
                <c:pt idx="530">
                  <c:v>5.42750311856764</c:v>
                </c:pt>
                <c:pt idx="531">
                  <c:v>5.457962326052349</c:v>
                </c:pt>
                <c:pt idx="532">
                  <c:v>5.488421533537057</c:v>
                </c:pt>
                <c:pt idx="533">
                  <c:v>5.518880741021766</c:v>
                </c:pt>
                <c:pt idx="534">
                  <c:v>5.549339948506475</c:v>
                </c:pt>
                <c:pt idx="535">
                  <c:v>5.579799155991183</c:v>
                </c:pt>
                <c:pt idx="536">
                  <c:v>5.610258363475892</c:v>
                </c:pt>
                <c:pt idx="537">
                  <c:v>5.640717570960601</c:v>
                </c:pt>
                <c:pt idx="538">
                  <c:v>5.671176778445309</c:v>
                </c:pt>
                <c:pt idx="539">
                  <c:v>5.701635985930018</c:v>
                </c:pt>
                <c:pt idx="540">
                  <c:v>5.732095193414726</c:v>
                </c:pt>
                <c:pt idx="541">
                  <c:v>5.762554400899435</c:v>
                </c:pt>
                <c:pt idx="542">
                  <c:v>5.793013608384144</c:v>
                </c:pt>
                <c:pt idx="543">
                  <c:v>5.822915353554011</c:v>
                </c:pt>
                <c:pt idx="544">
                  <c:v>8.882831354420767</c:v>
                </c:pt>
                <c:pt idx="545">
                  <c:v>8.86659240335088</c:v>
                </c:pt>
                <c:pt idx="546">
                  <c:v>8.895653785556483</c:v>
                </c:pt>
                <c:pt idx="547">
                  <c:v>8.951356290330227</c:v>
                </c:pt>
                <c:pt idx="548">
                  <c:v>9.006270630299978</c:v>
                </c:pt>
                <c:pt idx="549">
                  <c:v>9.001225451650065</c:v>
                </c:pt>
                <c:pt idx="550">
                  <c:v>8.990267032119881</c:v>
                </c:pt>
                <c:pt idx="551">
                  <c:v>8.998343860936824</c:v>
                </c:pt>
                <c:pt idx="552">
                  <c:v>9.041101582866737</c:v>
                </c:pt>
                <c:pt idx="553">
                  <c:v>9.06477025954748</c:v>
                </c:pt>
                <c:pt idx="554">
                  <c:v>9.105197009094283</c:v>
                </c:pt>
                <c:pt idx="555">
                  <c:v>9.173908592537435</c:v>
                </c:pt>
                <c:pt idx="556">
                  <c:v>9.234729983380474</c:v>
                </c:pt>
                <c:pt idx="557">
                  <c:v>9.247040046539615</c:v>
                </c:pt>
                <c:pt idx="558">
                  <c:v>9.218776398798217</c:v>
                </c:pt>
                <c:pt idx="559">
                  <c:v>9.246116053818994</c:v>
                </c:pt>
                <c:pt idx="560">
                  <c:v>7.448454338534012</c:v>
                </c:pt>
                <c:pt idx="561">
                  <c:v>7.491539838013007</c:v>
                </c:pt>
                <c:pt idx="562">
                  <c:v>7.516875828553593</c:v>
                </c:pt>
                <c:pt idx="563">
                  <c:v>7.534423451706971</c:v>
                </c:pt>
                <c:pt idx="564">
                  <c:v>7.52304213242036</c:v>
                </c:pt>
                <c:pt idx="565">
                  <c:v>7.460124601212131</c:v>
                </c:pt>
                <c:pt idx="566">
                  <c:v>7.43665908858865</c:v>
                </c:pt>
                <c:pt idx="567">
                  <c:v>7.400614559602105</c:v>
                </c:pt>
                <c:pt idx="568">
                  <c:v>7.364214124428177</c:v>
                </c:pt>
                <c:pt idx="569">
                  <c:v>7.361287649319308</c:v>
                </c:pt>
                <c:pt idx="570">
                  <c:v>7.352477012752809</c:v>
                </c:pt>
                <c:pt idx="571">
                  <c:v>7.33726973036613</c:v>
                </c:pt>
                <c:pt idx="572">
                  <c:v>7.331685828717332</c:v>
                </c:pt>
                <c:pt idx="573">
                  <c:v>7.330566661841064</c:v>
                </c:pt>
                <c:pt idx="574">
                  <c:v>7.342663210798931</c:v>
                </c:pt>
                <c:pt idx="575">
                  <c:v>7.327508954452075</c:v>
                </c:pt>
                <c:pt idx="576">
                  <c:v>9.202617710096183</c:v>
                </c:pt>
                <c:pt idx="577">
                  <c:v>9.298336100760395</c:v>
                </c:pt>
                <c:pt idx="578">
                  <c:v>9.344513032788775</c:v>
                </c:pt>
                <c:pt idx="579">
                  <c:v>9.37973900075772</c:v>
                </c:pt>
                <c:pt idx="580">
                  <c:v>9.357549135119596</c:v>
                </c:pt>
                <c:pt idx="581">
                  <c:v>9.422876572017</c:v>
                </c:pt>
                <c:pt idx="582">
                  <c:v>9.45562595572101</c:v>
                </c:pt>
                <c:pt idx="583">
                  <c:v>9.503256073077233</c:v>
                </c:pt>
                <c:pt idx="584">
                  <c:v>9.55557398484493</c:v>
                </c:pt>
                <c:pt idx="585">
                  <c:v>9.596254160070531</c:v>
                </c:pt>
                <c:pt idx="586">
                  <c:v>9.637486101246112</c:v>
                </c:pt>
                <c:pt idx="587">
                  <c:v>9.68610965934297</c:v>
                </c:pt>
                <c:pt idx="588">
                  <c:v>9.736371723372057</c:v>
                </c:pt>
                <c:pt idx="589">
                  <c:v>9.760539208283374</c:v>
                </c:pt>
                <c:pt idx="590">
                  <c:v>9.701240162171599</c:v>
                </c:pt>
                <c:pt idx="591">
                  <c:v>9.738430101691287</c:v>
                </c:pt>
                <c:pt idx="592">
                  <c:v>8.753452259705554</c:v>
                </c:pt>
                <c:pt idx="593">
                  <c:v>8.783911467190263</c:v>
                </c:pt>
                <c:pt idx="594">
                  <c:v>8.814370674674972</c:v>
                </c:pt>
                <c:pt idx="595">
                  <c:v>8.844829882159679</c:v>
                </c:pt>
                <c:pt idx="596">
                  <c:v>8.875289089644388</c:v>
                </c:pt>
                <c:pt idx="597">
                  <c:v>8.905748297129097</c:v>
                </c:pt>
                <c:pt idx="598">
                  <c:v>8.936207504613806</c:v>
                </c:pt>
                <c:pt idx="599">
                  <c:v>8.966666712098513</c:v>
                </c:pt>
                <c:pt idx="600">
                  <c:v>8.997125919583222</c:v>
                </c:pt>
                <c:pt idx="601">
                  <c:v>9.02758512706793</c:v>
                </c:pt>
                <c:pt idx="602">
                  <c:v>9.05804433455264</c:v>
                </c:pt>
                <c:pt idx="603">
                  <c:v>9.088503542037347</c:v>
                </c:pt>
                <c:pt idx="604">
                  <c:v>9.118962749522057</c:v>
                </c:pt>
                <c:pt idx="605">
                  <c:v>9.149421957006765</c:v>
                </c:pt>
                <c:pt idx="606">
                  <c:v>9.179881164491475</c:v>
                </c:pt>
                <c:pt idx="607">
                  <c:v>9.20978290966134</c:v>
                </c:pt>
                <c:pt idx="608">
                  <c:v>9.908667975233971</c:v>
                </c:pt>
                <c:pt idx="609">
                  <c:v>9.911048918521823</c:v>
                </c:pt>
                <c:pt idx="610">
                  <c:v>9.92008757038082</c:v>
                </c:pt>
                <c:pt idx="611">
                  <c:v>9.957028452572334</c:v>
                </c:pt>
                <c:pt idx="612">
                  <c:v>9.993168897632168</c:v>
                </c:pt>
                <c:pt idx="613">
                  <c:v>10.03172991287891</c:v>
                </c:pt>
                <c:pt idx="614">
                  <c:v>10.06003179805509</c:v>
                </c:pt>
                <c:pt idx="615">
                  <c:v>10.06839083536749</c:v>
                </c:pt>
                <c:pt idx="616">
                  <c:v>10.06995021529038</c:v>
                </c:pt>
                <c:pt idx="617">
                  <c:v>10.08781668328432</c:v>
                </c:pt>
                <c:pt idx="618">
                  <c:v>10.10246621388599</c:v>
                </c:pt>
                <c:pt idx="619">
                  <c:v>10.12377622428347</c:v>
                </c:pt>
                <c:pt idx="620">
                  <c:v>10.15258369050678</c:v>
                </c:pt>
                <c:pt idx="621">
                  <c:v>10.17612470728291</c:v>
                </c:pt>
                <c:pt idx="622">
                  <c:v>10.15653930691272</c:v>
                </c:pt>
                <c:pt idx="623">
                  <c:v>10.17615212418674</c:v>
                </c:pt>
                <c:pt idx="624">
                  <c:v>9.65495427206369</c:v>
                </c:pt>
                <c:pt idx="625">
                  <c:v>9.695988730602243</c:v>
                </c:pt>
                <c:pt idx="626">
                  <c:v>9.689710616888085</c:v>
                </c:pt>
                <c:pt idx="627">
                  <c:v>9.682984954519754</c:v>
                </c:pt>
                <c:pt idx="628">
                  <c:v>9.69744766314536</c:v>
                </c:pt>
                <c:pt idx="629">
                  <c:v>9.734220776714041</c:v>
                </c:pt>
                <c:pt idx="630">
                  <c:v>9.763297998708713</c:v>
                </c:pt>
                <c:pt idx="631">
                  <c:v>9.783963230351998</c:v>
                </c:pt>
                <c:pt idx="632">
                  <c:v>9.819106684833525</c:v>
                </c:pt>
                <c:pt idx="633">
                  <c:v>9.862129067812778</c:v>
                </c:pt>
                <c:pt idx="634">
                  <c:v>9.921440581889274</c:v>
                </c:pt>
                <c:pt idx="635">
                  <c:v>9.984053224811463</c:v>
                </c:pt>
                <c:pt idx="636">
                  <c:v>10.03724516686546</c:v>
                </c:pt>
                <c:pt idx="637">
                  <c:v>10.05289503009843</c:v>
                </c:pt>
                <c:pt idx="638">
                  <c:v>10.00322453051231</c:v>
                </c:pt>
                <c:pt idx="639">
                  <c:v>10.03360137475344</c:v>
                </c:pt>
                <c:pt idx="640">
                  <c:v>10.24292870729515</c:v>
                </c:pt>
                <c:pt idx="641">
                  <c:v>10.26439767971156</c:v>
                </c:pt>
                <c:pt idx="642">
                  <c:v>10.29166804952389</c:v>
                </c:pt>
                <c:pt idx="643">
                  <c:v>10.30987144003091</c:v>
                </c:pt>
                <c:pt idx="644">
                  <c:v>10.33174285022553</c:v>
                </c:pt>
                <c:pt idx="645">
                  <c:v>10.36299971332993</c:v>
                </c:pt>
                <c:pt idx="646">
                  <c:v>10.36670600282656</c:v>
                </c:pt>
                <c:pt idx="647">
                  <c:v>10.36777942047299</c:v>
                </c:pt>
                <c:pt idx="648">
                  <c:v>10.36920868220331</c:v>
                </c:pt>
                <c:pt idx="649">
                  <c:v>10.38931791605568</c:v>
                </c:pt>
                <c:pt idx="650">
                  <c:v>10.41073897741557</c:v>
                </c:pt>
                <c:pt idx="651">
                  <c:v>10.44019860178096</c:v>
                </c:pt>
                <c:pt idx="652">
                  <c:v>10.4525487392977</c:v>
                </c:pt>
                <c:pt idx="653">
                  <c:v>10.43793823258094</c:v>
                </c:pt>
                <c:pt idx="654">
                  <c:v>10.38133294466855</c:v>
                </c:pt>
                <c:pt idx="655">
                  <c:v>10.39406152927177</c:v>
                </c:pt>
                <c:pt idx="656">
                  <c:v>7.653276913115568</c:v>
                </c:pt>
                <c:pt idx="657">
                  <c:v>7.582925608512374</c:v>
                </c:pt>
                <c:pt idx="658">
                  <c:v>7.54263804940897</c:v>
                </c:pt>
                <c:pt idx="659">
                  <c:v>7.509113548438171</c:v>
                </c:pt>
                <c:pt idx="660">
                  <c:v>7.498087378333737</c:v>
                </c:pt>
                <c:pt idx="661">
                  <c:v>7.473850865097766</c:v>
                </c:pt>
                <c:pt idx="662">
                  <c:v>7.47016484319133</c:v>
                </c:pt>
                <c:pt idx="663">
                  <c:v>7.47531517144854</c:v>
                </c:pt>
                <c:pt idx="664">
                  <c:v>7.488379844459294</c:v>
                </c:pt>
                <c:pt idx="665">
                  <c:v>7.508361658640096</c:v>
                </c:pt>
                <c:pt idx="666">
                  <c:v>7.521898708993354</c:v>
                </c:pt>
                <c:pt idx="667">
                  <c:v>7.55085312573536</c:v>
                </c:pt>
                <c:pt idx="668">
                  <c:v>7.582709157791266</c:v>
                </c:pt>
                <c:pt idx="669">
                  <c:v>7.621323680793462</c:v>
                </c:pt>
                <c:pt idx="670">
                  <c:v>7.652650294664884</c:v>
                </c:pt>
                <c:pt idx="671">
                  <c:v>7.655359792011554</c:v>
                </c:pt>
                <c:pt idx="672">
                  <c:v>8.729202076867727</c:v>
                </c:pt>
                <c:pt idx="673">
                  <c:v>8.766531883029157</c:v>
                </c:pt>
                <c:pt idx="674">
                  <c:v>8.783285341842774</c:v>
                </c:pt>
                <c:pt idx="675">
                  <c:v>8.835134072862404</c:v>
                </c:pt>
                <c:pt idx="676">
                  <c:v>8.845808829008772</c:v>
                </c:pt>
                <c:pt idx="677">
                  <c:v>8.85540528105397</c:v>
                </c:pt>
                <c:pt idx="678">
                  <c:v>8.82064652742332</c:v>
                </c:pt>
                <c:pt idx="679">
                  <c:v>8.779711772446427</c:v>
                </c:pt>
                <c:pt idx="680">
                  <c:v>8.79944404293013</c:v>
                </c:pt>
                <c:pt idx="681">
                  <c:v>8.856736147651975</c:v>
                </c:pt>
                <c:pt idx="682">
                  <c:v>8.88255109201902</c:v>
                </c:pt>
                <c:pt idx="683">
                  <c:v>8.93770435970398</c:v>
                </c:pt>
                <c:pt idx="684">
                  <c:v>8.97964962457271</c:v>
                </c:pt>
                <c:pt idx="685">
                  <c:v>9.009022405361838</c:v>
                </c:pt>
                <c:pt idx="686">
                  <c:v>8.995440470429315</c:v>
                </c:pt>
                <c:pt idx="687">
                  <c:v>9.012728682446779</c:v>
                </c:pt>
                <c:pt idx="688">
                  <c:v>8.385419437955164</c:v>
                </c:pt>
                <c:pt idx="689">
                  <c:v>8.436682461854527</c:v>
                </c:pt>
                <c:pt idx="690">
                  <c:v>8.49666763861196</c:v>
                </c:pt>
                <c:pt idx="691">
                  <c:v>8.547896654027738</c:v>
                </c:pt>
                <c:pt idx="692">
                  <c:v>8.59669006169452</c:v>
                </c:pt>
                <c:pt idx="693">
                  <c:v>8.635728064676154</c:v>
                </c:pt>
                <c:pt idx="694">
                  <c:v>8.6378666975435</c:v>
                </c:pt>
                <c:pt idx="695">
                  <c:v>8.678565643996411</c:v>
                </c:pt>
                <c:pt idx="696">
                  <c:v>8.660682933120137</c:v>
                </c:pt>
                <c:pt idx="697">
                  <c:v>8.658609620932258</c:v>
                </c:pt>
                <c:pt idx="698">
                  <c:v>8.732340137167616</c:v>
                </c:pt>
                <c:pt idx="699">
                  <c:v>8.819122465675576</c:v>
                </c:pt>
                <c:pt idx="700">
                  <c:v>8.88610715872248</c:v>
                </c:pt>
                <c:pt idx="701">
                  <c:v>8.923262085960655</c:v>
                </c:pt>
                <c:pt idx="702">
                  <c:v>8.943504672650782</c:v>
                </c:pt>
                <c:pt idx="703">
                  <c:v>8.97983134077434</c:v>
                </c:pt>
                <c:pt idx="704">
                  <c:v>8.639852703485758</c:v>
                </c:pt>
                <c:pt idx="705">
                  <c:v>8.646249503118983</c:v>
                </c:pt>
                <c:pt idx="706">
                  <c:v>8.669856245316216</c:v>
                </c:pt>
                <c:pt idx="707">
                  <c:v>8.675696668559195</c:v>
                </c:pt>
                <c:pt idx="708">
                  <c:v>8.59642465911467</c:v>
                </c:pt>
                <c:pt idx="709">
                  <c:v>8.61056321918292</c:v>
                </c:pt>
                <c:pt idx="710">
                  <c:v>8.64967970164495</c:v>
                </c:pt>
                <c:pt idx="711">
                  <c:v>8.678980897345148</c:v>
                </c:pt>
                <c:pt idx="712">
                  <c:v>8.702338117251208</c:v>
                </c:pt>
                <c:pt idx="713">
                  <c:v>8.767951208045883</c:v>
                </c:pt>
                <c:pt idx="714">
                  <c:v>8.815230493838896</c:v>
                </c:pt>
                <c:pt idx="715">
                  <c:v>8.842648447266455</c:v>
                </c:pt>
                <c:pt idx="716">
                  <c:v>8.871133876646727</c:v>
                </c:pt>
                <c:pt idx="717">
                  <c:v>8.930662134630111</c:v>
                </c:pt>
                <c:pt idx="718">
                  <c:v>8.923673872830836</c:v>
                </c:pt>
                <c:pt idx="719">
                  <c:v>8.946884414196913</c:v>
                </c:pt>
                <c:pt idx="720">
                  <c:v>8.133176314481833</c:v>
                </c:pt>
                <c:pt idx="721">
                  <c:v>8.162965445154457</c:v>
                </c:pt>
                <c:pt idx="722">
                  <c:v>8.197589773925077</c:v>
                </c:pt>
                <c:pt idx="723">
                  <c:v>8.218329927641651</c:v>
                </c:pt>
                <c:pt idx="724">
                  <c:v>8.258734279470305</c:v>
                </c:pt>
                <c:pt idx="725">
                  <c:v>8.292120577412517</c:v>
                </c:pt>
                <c:pt idx="726">
                  <c:v>8.30788325087159</c:v>
                </c:pt>
                <c:pt idx="727">
                  <c:v>8.312258968825634</c:v>
                </c:pt>
                <c:pt idx="728">
                  <c:v>8.32463994968691</c:v>
                </c:pt>
                <c:pt idx="729">
                  <c:v>8.34578631588109</c:v>
                </c:pt>
                <c:pt idx="730">
                  <c:v>8.370744718681676</c:v>
                </c:pt>
                <c:pt idx="731">
                  <c:v>8.418353395656032</c:v>
                </c:pt>
                <c:pt idx="732">
                  <c:v>8.468447600945413</c:v>
                </c:pt>
                <c:pt idx="733">
                  <c:v>8.51941251289269</c:v>
                </c:pt>
                <c:pt idx="734">
                  <c:v>8.546952896077062</c:v>
                </c:pt>
                <c:pt idx="735">
                  <c:v>8.574118814612068</c:v>
                </c:pt>
                <c:pt idx="736">
                  <c:v>8.439880054496505</c:v>
                </c:pt>
                <c:pt idx="737">
                  <c:v>8.446482988405378</c:v>
                </c:pt>
                <c:pt idx="738">
                  <c:v>8.47950987663729</c:v>
                </c:pt>
                <c:pt idx="739">
                  <c:v>8.509255731081312</c:v>
                </c:pt>
                <c:pt idx="740">
                  <c:v>8.53717385688361</c:v>
                </c:pt>
                <c:pt idx="741">
                  <c:v>8.55321963853104</c:v>
                </c:pt>
                <c:pt idx="742">
                  <c:v>8.56559902405918</c:v>
                </c:pt>
                <c:pt idx="743">
                  <c:v>8.584837345463792</c:v>
                </c:pt>
                <c:pt idx="744">
                  <c:v>8.60409269942289</c:v>
                </c:pt>
                <c:pt idx="745">
                  <c:v>8.619040483058054</c:v>
                </c:pt>
                <c:pt idx="746">
                  <c:v>8.645891215006955</c:v>
                </c:pt>
                <c:pt idx="747">
                  <c:v>8.683072541145667</c:v>
                </c:pt>
                <c:pt idx="748">
                  <c:v>8.72399822573764</c:v>
                </c:pt>
                <c:pt idx="749">
                  <c:v>8.743605930217322</c:v>
                </c:pt>
                <c:pt idx="750">
                  <c:v>8.702818012818422</c:v>
                </c:pt>
                <c:pt idx="751">
                  <c:v>8.724106020450662</c:v>
                </c:pt>
                <c:pt idx="752">
                  <c:v>7.745188419540895</c:v>
                </c:pt>
                <c:pt idx="753">
                  <c:v>7.968031097752182</c:v>
                </c:pt>
                <c:pt idx="754">
                  <c:v>8.473471963073233</c:v>
                </c:pt>
                <c:pt idx="755">
                  <c:v>8.64018537744602</c:v>
                </c:pt>
                <c:pt idx="756">
                  <c:v>8.956258028523871</c:v>
                </c:pt>
                <c:pt idx="757">
                  <c:v>9.0527587091704</c:v>
                </c:pt>
                <c:pt idx="758">
                  <c:v>9.505274172346608</c:v>
                </c:pt>
                <c:pt idx="759">
                  <c:v>9.65449731288775</c:v>
                </c:pt>
                <c:pt idx="760">
                  <c:v>9.757086106017343</c:v>
                </c:pt>
                <c:pt idx="761">
                  <c:v>10.05156812655455</c:v>
                </c:pt>
                <c:pt idx="762">
                  <c:v>10.11738358171696</c:v>
                </c:pt>
                <c:pt idx="763">
                  <c:v>10.10302181915089</c:v>
                </c:pt>
                <c:pt idx="764">
                  <c:v>10.27075884209115</c:v>
                </c:pt>
                <c:pt idx="765">
                  <c:v>10.35165910334185</c:v>
                </c:pt>
                <c:pt idx="766">
                  <c:v>10.27012375515945</c:v>
                </c:pt>
                <c:pt idx="767">
                  <c:v>10.40306086380417</c:v>
                </c:pt>
                <c:pt idx="768">
                  <c:v>6.621454087954184</c:v>
                </c:pt>
                <c:pt idx="769">
                  <c:v>6.694692783298174</c:v>
                </c:pt>
                <c:pt idx="770">
                  <c:v>6.749170485078236</c:v>
                </c:pt>
                <c:pt idx="771">
                  <c:v>6.73936946128023</c:v>
                </c:pt>
                <c:pt idx="772">
                  <c:v>6.707555711286613</c:v>
                </c:pt>
                <c:pt idx="773">
                  <c:v>6.531503354838437</c:v>
                </c:pt>
                <c:pt idx="774">
                  <c:v>6.57778384031526</c:v>
                </c:pt>
                <c:pt idx="775">
                  <c:v>6.565851965021904</c:v>
                </c:pt>
                <c:pt idx="776">
                  <c:v>6.496648944780384</c:v>
                </c:pt>
                <c:pt idx="777">
                  <c:v>6.470264471851356</c:v>
                </c:pt>
                <c:pt idx="778">
                  <c:v>6.457730660394718</c:v>
                </c:pt>
                <c:pt idx="779">
                  <c:v>6.413315358262164</c:v>
                </c:pt>
                <c:pt idx="780">
                  <c:v>6.394557318627319</c:v>
                </c:pt>
                <c:pt idx="781">
                  <c:v>6.261396318211761</c:v>
                </c:pt>
                <c:pt idx="782">
                  <c:v>6.267481426702392</c:v>
                </c:pt>
                <c:pt idx="783">
                  <c:v>6.235192113283057</c:v>
                </c:pt>
                <c:pt idx="784">
                  <c:v>8.958530520615308</c:v>
                </c:pt>
                <c:pt idx="785">
                  <c:v>9.021818620099566</c:v>
                </c:pt>
                <c:pt idx="786">
                  <c:v>9.135753472145128</c:v>
                </c:pt>
                <c:pt idx="787">
                  <c:v>9.19785341446557</c:v>
                </c:pt>
                <c:pt idx="788">
                  <c:v>9.204131666239617</c:v>
                </c:pt>
                <c:pt idx="789">
                  <c:v>9.299884510673795</c:v>
                </c:pt>
                <c:pt idx="790">
                  <c:v>9.37768534040564</c:v>
                </c:pt>
                <c:pt idx="791">
                  <c:v>9.458803933670298</c:v>
                </c:pt>
                <c:pt idx="792">
                  <c:v>9.532473184055</c:v>
                </c:pt>
                <c:pt idx="793">
                  <c:v>9.61514941885182</c:v>
                </c:pt>
                <c:pt idx="794">
                  <c:v>9.714015917746876</c:v>
                </c:pt>
                <c:pt idx="795">
                  <c:v>9.821963818652536</c:v>
                </c:pt>
                <c:pt idx="796">
                  <c:v>9.892057299500484</c:v>
                </c:pt>
                <c:pt idx="797">
                  <c:v>9.840149423050857</c:v>
                </c:pt>
                <c:pt idx="798">
                  <c:v>9.688590990982214</c:v>
                </c:pt>
                <c:pt idx="799">
                  <c:v>9.750653027452711</c:v>
                </c:pt>
                <c:pt idx="800">
                  <c:v>6.186184273163102</c:v>
                </c:pt>
                <c:pt idx="801">
                  <c:v>6.273544318286935</c:v>
                </c:pt>
                <c:pt idx="802">
                  <c:v>6.275896730475528</c:v>
                </c:pt>
                <c:pt idx="803">
                  <c:v>6.213153431884142</c:v>
                </c:pt>
                <c:pt idx="804">
                  <c:v>6.236500373044934</c:v>
                </c:pt>
                <c:pt idx="805">
                  <c:v>6.26874367460454</c:v>
                </c:pt>
                <c:pt idx="806">
                  <c:v>6.322016259350601</c:v>
                </c:pt>
                <c:pt idx="807">
                  <c:v>6.310843223296608</c:v>
                </c:pt>
                <c:pt idx="808">
                  <c:v>6.262953526497838</c:v>
                </c:pt>
                <c:pt idx="809">
                  <c:v>6.36424409362021</c:v>
                </c:pt>
                <c:pt idx="810">
                  <c:v>6.449974482133396</c:v>
                </c:pt>
                <c:pt idx="811">
                  <c:v>6.526841511732798</c:v>
                </c:pt>
                <c:pt idx="812">
                  <c:v>6.609301551146312</c:v>
                </c:pt>
                <c:pt idx="813">
                  <c:v>6.685714724631865</c:v>
                </c:pt>
                <c:pt idx="814">
                  <c:v>6.743466609148302</c:v>
                </c:pt>
                <c:pt idx="815">
                  <c:v>6.780755678575724</c:v>
                </c:pt>
                <c:pt idx="816">
                  <c:v>8.215861318984748</c:v>
                </c:pt>
                <c:pt idx="817">
                  <c:v>8.25236321610789</c:v>
                </c:pt>
                <c:pt idx="818">
                  <c:v>8.220873782415326</c:v>
                </c:pt>
                <c:pt idx="819">
                  <c:v>8.225494117435117</c:v>
                </c:pt>
                <c:pt idx="820">
                  <c:v>8.30213024726498</c:v>
                </c:pt>
                <c:pt idx="821">
                  <c:v>8.277606134013733</c:v>
                </c:pt>
                <c:pt idx="822">
                  <c:v>8.290388266474093</c:v>
                </c:pt>
                <c:pt idx="823">
                  <c:v>8.31530784466192</c:v>
                </c:pt>
                <c:pt idx="824">
                  <c:v>8.318961729617994</c:v>
                </c:pt>
                <c:pt idx="825">
                  <c:v>8.364395307275837</c:v>
                </c:pt>
                <c:pt idx="826">
                  <c:v>8.36511867084285</c:v>
                </c:pt>
                <c:pt idx="827">
                  <c:v>8.377579411300917</c:v>
                </c:pt>
                <c:pt idx="828">
                  <c:v>8.362116507160745</c:v>
                </c:pt>
                <c:pt idx="829">
                  <c:v>8.357759396011198</c:v>
                </c:pt>
                <c:pt idx="830">
                  <c:v>8.321191257982295</c:v>
                </c:pt>
                <c:pt idx="831">
                  <c:v>8.33200651835376</c:v>
                </c:pt>
                <c:pt idx="832">
                  <c:v>9.993947604076742</c:v>
                </c:pt>
                <c:pt idx="833">
                  <c:v>10.02584406357906</c:v>
                </c:pt>
                <c:pt idx="834">
                  <c:v>10.08314654877358</c:v>
                </c:pt>
                <c:pt idx="835">
                  <c:v>10.12955593618942</c:v>
                </c:pt>
                <c:pt idx="836">
                  <c:v>10.16542366491911</c:v>
                </c:pt>
                <c:pt idx="837">
                  <c:v>10.21539103805805</c:v>
                </c:pt>
                <c:pt idx="838">
                  <c:v>10.23571677346834</c:v>
                </c:pt>
                <c:pt idx="839">
                  <c:v>10.25133899090729</c:v>
                </c:pt>
                <c:pt idx="840">
                  <c:v>10.26876874920536</c:v>
                </c:pt>
                <c:pt idx="841">
                  <c:v>10.30617152334779</c:v>
                </c:pt>
                <c:pt idx="842">
                  <c:v>10.33150070813375</c:v>
                </c:pt>
                <c:pt idx="843">
                  <c:v>10.37081442272227</c:v>
                </c:pt>
                <c:pt idx="844">
                  <c:v>10.41852066953685</c:v>
                </c:pt>
                <c:pt idx="845">
                  <c:v>10.42304388768837</c:v>
                </c:pt>
                <c:pt idx="846">
                  <c:v>10.33476525165088</c:v>
                </c:pt>
                <c:pt idx="847">
                  <c:v>10.36274465107295</c:v>
                </c:pt>
                <c:pt idx="848">
                  <c:v>10.1354512143318</c:v>
                </c:pt>
                <c:pt idx="849">
                  <c:v>10.1430378854774</c:v>
                </c:pt>
                <c:pt idx="850">
                  <c:v>10.16171157739477</c:v>
                </c:pt>
                <c:pt idx="851">
                  <c:v>10.19255176409256</c:v>
                </c:pt>
                <c:pt idx="852">
                  <c:v>10.22086252488815</c:v>
                </c:pt>
                <c:pt idx="853">
                  <c:v>10.25426054544579</c:v>
                </c:pt>
                <c:pt idx="854">
                  <c:v>10.26729353761202</c:v>
                </c:pt>
                <c:pt idx="855">
                  <c:v>10.27039957643765</c:v>
                </c:pt>
                <c:pt idx="856">
                  <c:v>10.27173405893485</c:v>
                </c:pt>
                <c:pt idx="857">
                  <c:v>10.2898053904615</c:v>
                </c:pt>
                <c:pt idx="858">
                  <c:v>10.30255625763247</c:v>
                </c:pt>
                <c:pt idx="859">
                  <c:v>10.31649900539832</c:v>
                </c:pt>
                <c:pt idx="860">
                  <c:v>10.33040964497153</c:v>
                </c:pt>
                <c:pt idx="861">
                  <c:v>10.32697295319728</c:v>
                </c:pt>
                <c:pt idx="862">
                  <c:v>10.29477209626752</c:v>
                </c:pt>
                <c:pt idx="863">
                  <c:v>10.30831133407987</c:v>
                </c:pt>
                <c:pt idx="864">
                  <c:v>9.60905276016393</c:v>
                </c:pt>
                <c:pt idx="865">
                  <c:v>9.616459585536178</c:v>
                </c:pt>
                <c:pt idx="866">
                  <c:v>9.645376636585821</c:v>
                </c:pt>
                <c:pt idx="867">
                  <c:v>9.653932090840708</c:v>
                </c:pt>
                <c:pt idx="868">
                  <c:v>9.535854988649175</c:v>
                </c:pt>
                <c:pt idx="869">
                  <c:v>9.493354265505194</c:v>
                </c:pt>
                <c:pt idx="870">
                  <c:v>9.491941718356994</c:v>
                </c:pt>
                <c:pt idx="871">
                  <c:v>9.467709612397277</c:v>
                </c:pt>
                <c:pt idx="872">
                  <c:v>9.471412896049468</c:v>
                </c:pt>
                <c:pt idx="873">
                  <c:v>9.464692285678115</c:v>
                </c:pt>
                <c:pt idx="874">
                  <c:v>9.47489618361832</c:v>
                </c:pt>
                <c:pt idx="875">
                  <c:v>9.467552907232372</c:v>
                </c:pt>
                <c:pt idx="876">
                  <c:v>9.50295166942374</c:v>
                </c:pt>
                <c:pt idx="877">
                  <c:v>9.507560615725818</c:v>
                </c:pt>
                <c:pt idx="878">
                  <c:v>9.479876247828135</c:v>
                </c:pt>
                <c:pt idx="879">
                  <c:v>9.467775604390876</c:v>
                </c:pt>
                <c:pt idx="880">
                  <c:v>6.95405179605381</c:v>
                </c:pt>
                <c:pt idx="881">
                  <c:v>6.938380951539473</c:v>
                </c:pt>
                <c:pt idx="882">
                  <c:v>6.948925073960924</c:v>
                </c:pt>
                <c:pt idx="883">
                  <c:v>6.94663282339253</c:v>
                </c:pt>
                <c:pt idx="884">
                  <c:v>6.972838297369692</c:v>
                </c:pt>
                <c:pt idx="885">
                  <c:v>6.991581221770132</c:v>
                </c:pt>
                <c:pt idx="886">
                  <c:v>7.014201048099492</c:v>
                </c:pt>
                <c:pt idx="887">
                  <c:v>6.948381141721419</c:v>
                </c:pt>
                <c:pt idx="888">
                  <c:v>6.983033737989887</c:v>
                </c:pt>
                <c:pt idx="889">
                  <c:v>7.020354173761159</c:v>
                </c:pt>
                <c:pt idx="890">
                  <c:v>7.040341423857571</c:v>
                </c:pt>
                <c:pt idx="891">
                  <c:v>7.074888076047563</c:v>
                </c:pt>
                <c:pt idx="892">
                  <c:v>7.108017396335811</c:v>
                </c:pt>
                <c:pt idx="893">
                  <c:v>7.139941875226162</c:v>
                </c:pt>
                <c:pt idx="894">
                  <c:v>7.158163874725857</c:v>
                </c:pt>
                <c:pt idx="895">
                  <c:v>7.173273343674247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8.206132159020695</c:v>
                </c:pt>
                <c:pt idx="961">
                  <c:v>8.21241489441429</c:v>
                </c:pt>
                <c:pt idx="962">
                  <c:v>8.232366462653742</c:v>
                </c:pt>
                <c:pt idx="963">
                  <c:v>8.258233820548028</c:v>
                </c:pt>
                <c:pt idx="964">
                  <c:v>8.27277572632191</c:v>
                </c:pt>
                <c:pt idx="965">
                  <c:v>8.284525496423674</c:v>
                </c:pt>
                <c:pt idx="966">
                  <c:v>8.283353361347512</c:v>
                </c:pt>
                <c:pt idx="967">
                  <c:v>8.296637540374506</c:v>
                </c:pt>
                <c:pt idx="968">
                  <c:v>8.296707854793632</c:v>
                </c:pt>
                <c:pt idx="969">
                  <c:v>8.30275006161346</c:v>
                </c:pt>
                <c:pt idx="970">
                  <c:v>8.309912243309298</c:v>
                </c:pt>
                <c:pt idx="971">
                  <c:v>8.337536185289353</c:v>
                </c:pt>
                <c:pt idx="972">
                  <c:v>8.374015608088724</c:v>
                </c:pt>
                <c:pt idx="973">
                  <c:v>8.381893477068844</c:v>
                </c:pt>
                <c:pt idx="974">
                  <c:v>8.363019495713956</c:v>
                </c:pt>
                <c:pt idx="975">
                  <c:v>8.374736504862225</c:v>
                </c:pt>
                <c:pt idx="976">
                  <c:v>6.689265575904715</c:v>
                </c:pt>
                <c:pt idx="977">
                  <c:v>6.711431047723566</c:v>
                </c:pt>
                <c:pt idx="978">
                  <c:v>6.732274371607041</c:v>
                </c:pt>
                <c:pt idx="979">
                  <c:v>6.757920624293018</c:v>
                </c:pt>
                <c:pt idx="980">
                  <c:v>6.783642912846598</c:v>
                </c:pt>
                <c:pt idx="981">
                  <c:v>6.782890062046621</c:v>
                </c:pt>
                <c:pt idx="982">
                  <c:v>6.792250971043301</c:v>
                </c:pt>
                <c:pt idx="983">
                  <c:v>6.810580993170327</c:v>
                </c:pt>
                <c:pt idx="984">
                  <c:v>6.844684233984702</c:v>
                </c:pt>
                <c:pt idx="985">
                  <c:v>6.848767931247451</c:v>
                </c:pt>
                <c:pt idx="986">
                  <c:v>6.858560462367974</c:v>
                </c:pt>
                <c:pt idx="987">
                  <c:v>6.862705836499236</c:v>
                </c:pt>
                <c:pt idx="988">
                  <c:v>6.858771000348511</c:v>
                </c:pt>
                <c:pt idx="989">
                  <c:v>6.884542921217501</c:v>
                </c:pt>
                <c:pt idx="990">
                  <c:v>6.858004858748123</c:v>
                </c:pt>
                <c:pt idx="991">
                  <c:v>6.870905097914288</c:v>
                </c:pt>
                <c:pt idx="992">
                  <c:v>7.145921142519226</c:v>
                </c:pt>
                <c:pt idx="993">
                  <c:v>7.232241738419921</c:v>
                </c:pt>
                <c:pt idx="994">
                  <c:v>7.27309842339642</c:v>
                </c:pt>
                <c:pt idx="995">
                  <c:v>6.921693627185909</c:v>
                </c:pt>
                <c:pt idx="996">
                  <c:v>6.974954813021893</c:v>
                </c:pt>
                <c:pt idx="997">
                  <c:v>7.02449625569527</c:v>
                </c:pt>
                <c:pt idx="998">
                  <c:v>7.002629667717006</c:v>
                </c:pt>
                <c:pt idx="999">
                  <c:v>6.904363053508312</c:v>
                </c:pt>
                <c:pt idx="1000">
                  <c:v>6.849758617877096</c:v>
                </c:pt>
                <c:pt idx="1001">
                  <c:v>6.855408282179361</c:v>
                </c:pt>
                <c:pt idx="1002">
                  <c:v>6.880717775927301</c:v>
                </c:pt>
                <c:pt idx="1003">
                  <c:v>6.879738874000239</c:v>
                </c:pt>
                <c:pt idx="1004">
                  <c:v>6.860507546435469</c:v>
                </c:pt>
                <c:pt idx="1005">
                  <c:v>6.872713668661481</c:v>
                </c:pt>
                <c:pt idx="1006">
                  <c:v>6.880062108032053</c:v>
                </c:pt>
                <c:pt idx="1007">
                  <c:v>6.853207775827538</c:v>
                </c:pt>
                <c:pt idx="1008">
                  <c:v>7.652019223386373</c:v>
                </c:pt>
                <c:pt idx="1009">
                  <c:v>7.727372380347442</c:v>
                </c:pt>
                <c:pt idx="1010">
                  <c:v>7.788689222350945</c:v>
                </c:pt>
                <c:pt idx="1011">
                  <c:v>7.77309323207733</c:v>
                </c:pt>
                <c:pt idx="1012">
                  <c:v>7.80362932319949</c:v>
                </c:pt>
                <c:pt idx="1013">
                  <c:v>7.789902587821672</c:v>
                </c:pt>
                <c:pt idx="1014">
                  <c:v>7.810942697519541</c:v>
                </c:pt>
                <c:pt idx="1015">
                  <c:v>7.819209216826742</c:v>
                </c:pt>
                <c:pt idx="1016">
                  <c:v>7.80645261118827</c:v>
                </c:pt>
                <c:pt idx="1017">
                  <c:v>7.836492762353927</c:v>
                </c:pt>
                <c:pt idx="1018">
                  <c:v>7.815183607968871</c:v>
                </c:pt>
                <c:pt idx="1019">
                  <c:v>7.864632818541608</c:v>
                </c:pt>
                <c:pt idx="1020">
                  <c:v>7.93251785154425</c:v>
                </c:pt>
                <c:pt idx="1021">
                  <c:v>7.953188542974565</c:v>
                </c:pt>
                <c:pt idx="1022">
                  <c:v>7.986886454104145</c:v>
                </c:pt>
                <c:pt idx="1023">
                  <c:v>8.004376933880317</c:v>
                </c:pt>
                <c:pt idx="1024">
                  <c:v>7.925661839698123</c:v>
                </c:pt>
                <c:pt idx="1025">
                  <c:v>7.937748522584198</c:v>
                </c:pt>
                <c:pt idx="1026">
                  <c:v>7.964221998034831</c:v>
                </c:pt>
                <c:pt idx="1027">
                  <c:v>7.971326529906191</c:v>
                </c:pt>
                <c:pt idx="1028">
                  <c:v>7.931232377795186</c:v>
                </c:pt>
                <c:pt idx="1029">
                  <c:v>7.966377928335598</c:v>
                </c:pt>
                <c:pt idx="1030">
                  <c:v>7.972723379154014</c:v>
                </c:pt>
                <c:pt idx="1031">
                  <c:v>7.989280357875923</c:v>
                </c:pt>
                <c:pt idx="1032">
                  <c:v>8.013596338795585</c:v>
                </c:pt>
                <c:pt idx="1033">
                  <c:v>8.053981197657234</c:v>
                </c:pt>
                <c:pt idx="1034">
                  <c:v>8.092687422085877</c:v>
                </c:pt>
                <c:pt idx="1035">
                  <c:v>8.136266883913281</c:v>
                </c:pt>
                <c:pt idx="1036">
                  <c:v>8.177435014453767</c:v>
                </c:pt>
                <c:pt idx="1037">
                  <c:v>8.196412466060761</c:v>
                </c:pt>
                <c:pt idx="1038">
                  <c:v>8.157200351073031</c:v>
                </c:pt>
                <c:pt idx="1039">
                  <c:v>8.177339657732494</c:v>
                </c:pt>
                <c:pt idx="1040">
                  <c:v>9.300549938977734</c:v>
                </c:pt>
                <c:pt idx="1041">
                  <c:v>9.31242859142493</c:v>
                </c:pt>
                <c:pt idx="1042">
                  <c:v>9.35666049909124</c:v>
                </c:pt>
                <c:pt idx="1043">
                  <c:v>9.409336567713063</c:v>
                </c:pt>
                <c:pt idx="1044">
                  <c:v>9.453628785724683</c:v>
                </c:pt>
                <c:pt idx="1045">
                  <c:v>9.51658689661252</c:v>
                </c:pt>
                <c:pt idx="1046">
                  <c:v>9.559062478078436</c:v>
                </c:pt>
                <c:pt idx="1047">
                  <c:v>9.604969481310855</c:v>
                </c:pt>
                <c:pt idx="1048">
                  <c:v>9.649934990010775</c:v>
                </c:pt>
                <c:pt idx="1049">
                  <c:v>9.698078315685723</c:v>
                </c:pt>
                <c:pt idx="1050">
                  <c:v>9.738327303289264</c:v>
                </c:pt>
                <c:pt idx="1051">
                  <c:v>9.779103694234983</c:v>
                </c:pt>
                <c:pt idx="1052">
                  <c:v>9.79060317666876</c:v>
                </c:pt>
                <c:pt idx="1053">
                  <c:v>9.798336222021056</c:v>
                </c:pt>
                <c:pt idx="1054">
                  <c:v>9.734848035375776</c:v>
                </c:pt>
                <c:pt idx="1055">
                  <c:v>9.772047768126206</c:v>
                </c:pt>
                <c:pt idx="1056">
                  <c:v>10.11432809444902</c:v>
                </c:pt>
                <c:pt idx="1057">
                  <c:v>10.15363415760153</c:v>
                </c:pt>
                <c:pt idx="1058">
                  <c:v>10.19421710695563</c:v>
                </c:pt>
                <c:pt idx="1059">
                  <c:v>10.24814415134723</c:v>
                </c:pt>
                <c:pt idx="1060">
                  <c:v>10.27557701925372</c:v>
                </c:pt>
                <c:pt idx="1061">
                  <c:v>10.30536058177217</c:v>
                </c:pt>
                <c:pt idx="1062">
                  <c:v>10.32969267222669</c:v>
                </c:pt>
                <c:pt idx="1063">
                  <c:v>10.32061001064622</c:v>
                </c:pt>
                <c:pt idx="1064">
                  <c:v>10.33906029389145</c:v>
                </c:pt>
                <c:pt idx="1065">
                  <c:v>10.40452075167258</c:v>
                </c:pt>
                <c:pt idx="1066">
                  <c:v>10.4608310493776</c:v>
                </c:pt>
                <c:pt idx="1067">
                  <c:v>10.48237367927639</c:v>
                </c:pt>
                <c:pt idx="1068">
                  <c:v>10.5148837402502</c:v>
                </c:pt>
                <c:pt idx="1069">
                  <c:v>10.50579391599305</c:v>
                </c:pt>
                <c:pt idx="1070">
                  <c:v>10.4335338971212</c:v>
                </c:pt>
                <c:pt idx="1071">
                  <c:v>10.46008837860342</c:v>
                </c:pt>
                <c:pt idx="1072">
                  <c:v>7.280836865219556</c:v>
                </c:pt>
                <c:pt idx="1073">
                  <c:v>7.336060855753662</c:v>
                </c:pt>
                <c:pt idx="1074">
                  <c:v>7.358388399183226</c:v>
                </c:pt>
                <c:pt idx="1075">
                  <c:v>7.401276114217237</c:v>
                </c:pt>
                <c:pt idx="1076">
                  <c:v>7.455554252278189</c:v>
                </c:pt>
                <c:pt idx="1077">
                  <c:v>7.478285286898168</c:v>
                </c:pt>
                <c:pt idx="1078">
                  <c:v>7.512979234011899</c:v>
                </c:pt>
                <c:pt idx="1079">
                  <c:v>7.534417957337799</c:v>
                </c:pt>
                <c:pt idx="1080">
                  <c:v>7.59989216300813</c:v>
                </c:pt>
                <c:pt idx="1081">
                  <c:v>7.66513267779792</c:v>
                </c:pt>
                <c:pt idx="1082">
                  <c:v>7.740561397471407</c:v>
                </c:pt>
                <c:pt idx="1083">
                  <c:v>7.815413468188608</c:v>
                </c:pt>
                <c:pt idx="1084">
                  <c:v>7.895654841335876</c:v>
                </c:pt>
                <c:pt idx="1085">
                  <c:v>7.930396935512632</c:v>
                </c:pt>
                <c:pt idx="1086">
                  <c:v>8.0041330064756</c:v>
                </c:pt>
                <c:pt idx="1087">
                  <c:v>8.054740886822107</c:v>
                </c:pt>
                <c:pt idx="1088">
                  <c:v>7.945575606141038</c:v>
                </c:pt>
                <c:pt idx="1089">
                  <c:v>8.004900635904555</c:v>
                </c:pt>
                <c:pt idx="1090">
                  <c:v>8.03677270501198</c:v>
                </c:pt>
                <c:pt idx="1091">
                  <c:v>7.88221089669655</c:v>
                </c:pt>
                <c:pt idx="1092">
                  <c:v>7.876402586835174</c:v>
                </c:pt>
                <c:pt idx="1093">
                  <c:v>7.910858345685082</c:v>
                </c:pt>
                <c:pt idx="1094">
                  <c:v>7.933178199075777</c:v>
                </c:pt>
                <c:pt idx="1095">
                  <c:v>7.963847849298827</c:v>
                </c:pt>
                <c:pt idx="1096">
                  <c:v>7.997364844331172</c:v>
                </c:pt>
                <c:pt idx="1097">
                  <c:v>8.033485752696195</c:v>
                </c:pt>
                <c:pt idx="1098">
                  <c:v>8.076147011809522</c:v>
                </c:pt>
                <c:pt idx="1099">
                  <c:v>8.11725960444133</c:v>
                </c:pt>
                <c:pt idx="1100">
                  <c:v>8.16661599975186</c:v>
                </c:pt>
                <c:pt idx="1101">
                  <c:v>8.21310864258273</c:v>
                </c:pt>
                <c:pt idx="1102">
                  <c:v>8.246107604865307</c:v>
                </c:pt>
                <c:pt idx="1103">
                  <c:v>8.267526529227326</c:v>
                </c:pt>
                <c:pt idx="1104">
                  <c:v>8.827671850073537</c:v>
                </c:pt>
                <c:pt idx="1105">
                  <c:v>8.88069738017776</c:v>
                </c:pt>
                <c:pt idx="1106">
                  <c:v>8.898712053275085</c:v>
                </c:pt>
                <c:pt idx="1107">
                  <c:v>8.908654908295815</c:v>
                </c:pt>
                <c:pt idx="1108">
                  <c:v>8.911035453260123</c:v>
                </c:pt>
                <c:pt idx="1109">
                  <c:v>8.944736181967837</c:v>
                </c:pt>
                <c:pt idx="1110">
                  <c:v>8.96464475983167</c:v>
                </c:pt>
                <c:pt idx="1111">
                  <c:v>9.021300649184072</c:v>
                </c:pt>
                <c:pt idx="1112">
                  <c:v>9.074541760362759</c:v>
                </c:pt>
                <c:pt idx="1113">
                  <c:v>9.108964454938885</c:v>
                </c:pt>
                <c:pt idx="1114">
                  <c:v>9.139315027023059</c:v>
                </c:pt>
                <c:pt idx="1115">
                  <c:v>9.182057412256865</c:v>
                </c:pt>
                <c:pt idx="1116">
                  <c:v>9.244311669224599</c:v>
                </c:pt>
                <c:pt idx="1117">
                  <c:v>9.253968019811756</c:v>
                </c:pt>
                <c:pt idx="1118">
                  <c:v>9.258724801557756</c:v>
                </c:pt>
                <c:pt idx="1119">
                  <c:v>9.291260965000911</c:v>
                </c:pt>
                <c:pt idx="1120">
                  <c:v>7.958270840453993</c:v>
                </c:pt>
                <c:pt idx="1121">
                  <c:v>7.988730047938701</c:v>
                </c:pt>
                <c:pt idx="1122">
                  <c:v>8.01918925542341</c:v>
                </c:pt>
                <c:pt idx="1123">
                  <c:v>8.28759280431406</c:v>
                </c:pt>
                <c:pt idx="1124">
                  <c:v>8.478916610661835</c:v>
                </c:pt>
                <c:pt idx="1125">
                  <c:v>8.404746259533188</c:v>
                </c:pt>
                <c:pt idx="1126">
                  <c:v>8.311291908798283</c:v>
                </c:pt>
                <c:pt idx="1127">
                  <c:v>8.20490634339113</c:v>
                </c:pt>
                <c:pt idx="1128">
                  <c:v>7.647000374255474</c:v>
                </c:pt>
                <c:pt idx="1129">
                  <c:v>8.003680106742894</c:v>
                </c:pt>
                <c:pt idx="1130">
                  <c:v>7.971479986067196</c:v>
                </c:pt>
                <c:pt idx="1131">
                  <c:v>8.00645361035664</c:v>
                </c:pt>
                <c:pt idx="1132">
                  <c:v>7.996161924320094</c:v>
                </c:pt>
                <c:pt idx="1133">
                  <c:v>8.06173598905826</c:v>
                </c:pt>
                <c:pt idx="1134">
                  <c:v>8.077697633859138</c:v>
                </c:pt>
                <c:pt idx="1135">
                  <c:v>8.06584371807148</c:v>
                </c:pt>
                <c:pt idx="1136">
                  <c:v>9.976963381081575</c:v>
                </c:pt>
                <c:pt idx="1137">
                  <c:v>10.04679770386897</c:v>
                </c:pt>
                <c:pt idx="1138">
                  <c:v>10.14555144231622</c:v>
                </c:pt>
                <c:pt idx="1139">
                  <c:v>10.21605087209197</c:v>
                </c:pt>
                <c:pt idx="1140">
                  <c:v>10.30600880946288</c:v>
                </c:pt>
                <c:pt idx="1141">
                  <c:v>10.38294453565807</c:v>
                </c:pt>
                <c:pt idx="1142">
                  <c:v>10.42286765898511</c:v>
                </c:pt>
                <c:pt idx="1143">
                  <c:v>10.46886608550161</c:v>
                </c:pt>
                <c:pt idx="1144">
                  <c:v>10.49566372506134</c:v>
                </c:pt>
                <c:pt idx="1145">
                  <c:v>10.52254907832386</c:v>
                </c:pt>
                <c:pt idx="1146">
                  <c:v>10.56043291174492</c:v>
                </c:pt>
                <c:pt idx="1147">
                  <c:v>10.58845670581192</c:v>
                </c:pt>
                <c:pt idx="1148">
                  <c:v>10.62463554809341</c:v>
                </c:pt>
                <c:pt idx="1149">
                  <c:v>10.57815277344587</c:v>
                </c:pt>
                <c:pt idx="1150">
                  <c:v>10.49896289021174</c:v>
                </c:pt>
                <c:pt idx="1151">
                  <c:v>10.53770335715122</c:v>
                </c:pt>
                <c:pt idx="1152">
                  <c:v>9.931267432692989</c:v>
                </c:pt>
                <c:pt idx="1153">
                  <c:v>9.95987222795241</c:v>
                </c:pt>
                <c:pt idx="1154">
                  <c:v>9.963144157028544</c:v>
                </c:pt>
                <c:pt idx="1155">
                  <c:v>9.98216430736476</c:v>
                </c:pt>
                <c:pt idx="1156">
                  <c:v>9.989173347422964</c:v>
                </c:pt>
                <c:pt idx="1157">
                  <c:v>10.05072856231892</c:v>
                </c:pt>
                <c:pt idx="1158">
                  <c:v>10.02673269422124</c:v>
                </c:pt>
                <c:pt idx="1159">
                  <c:v>9.999921095084394</c:v>
                </c:pt>
                <c:pt idx="1160">
                  <c:v>9.996868531654946</c:v>
                </c:pt>
                <c:pt idx="1161">
                  <c:v>10.02796676012346</c:v>
                </c:pt>
                <c:pt idx="1162">
                  <c:v>10.06006863895558</c:v>
                </c:pt>
                <c:pt idx="1163">
                  <c:v>10.09781036965047</c:v>
                </c:pt>
                <c:pt idx="1164">
                  <c:v>10.13183402923276</c:v>
                </c:pt>
                <c:pt idx="1165">
                  <c:v>10.15580160828246</c:v>
                </c:pt>
                <c:pt idx="1166">
                  <c:v>10.14541171132531</c:v>
                </c:pt>
                <c:pt idx="1167">
                  <c:v>10.16015708281935</c:v>
                </c:pt>
                <c:pt idx="1168">
                  <c:v>10.13731568840616</c:v>
                </c:pt>
                <c:pt idx="1169">
                  <c:v>10.1479162058753</c:v>
                </c:pt>
                <c:pt idx="1170">
                  <c:v>10.16592058098048</c:v>
                </c:pt>
                <c:pt idx="1171">
                  <c:v>10.17953516655986</c:v>
                </c:pt>
                <c:pt idx="1172">
                  <c:v>10.19388555202201</c:v>
                </c:pt>
                <c:pt idx="1173">
                  <c:v>10.22967668348765</c:v>
                </c:pt>
                <c:pt idx="1174">
                  <c:v>10.24713200350007</c:v>
                </c:pt>
                <c:pt idx="1175">
                  <c:v>10.24856597672388</c:v>
                </c:pt>
                <c:pt idx="1176">
                  <c:v>10.2406022973289</c:v>
                </c:pt>
                <c:pt idx="1177">
                  <c:v>10.24594679572634</c:v>
                </c:pt>
                <c:pt idx="1178">
                  <c:v>10.24508996125251</c:v>
                </c:pt>
                <c:pt idx="1179">
                  <c:v>10.25955534814092</c:v>
                </c:pt>
                <c:pt idx="1180">
                  <c:v>10.26693616466848</c:v>
                </c:pt>
                <c:pt idx="1181">
                  <c:v>10.24599849722358</c:v>
                </c:pt>
                <c:pt idx="1182">
                  <c:v>10.18782282343988</c:v>
                </c:pt>
                <c:pt idx="1183">
                  <c:v>10.19465107343673</c:v>
                </c:pt>
                <c:pt idx="1184">
                  <c:v>8.844897371618207</c:v>
                </c:pt>
                <c:pt idx="1185">
                  <c:v>8.831765727706752</c:v>
                </c:pt>
                <c:pt idx="1186">
                  <c:v>8.81072165961499</c:v>
                </c:pt>
                <c:pt idx="1187">
                  <c:v>8.778176808992281</c:v>
                </c:pt>
                <c:pt idx="1188">
                  <c:v>8.781774200387047</c:v>
                </c:pt>
                <c:pt idx="1189">
                  <c:v>8.784674608151253</c:v>
                </c:pt>
                <c:pt idx="1190">
                  <c:v>8.792104504448948</c:v>
                </c:pt>
                <c:pt idx="1191">
                  <c:v>8.796895500305607</c:v>
                </c:pt>
                <c:pt idx="1192">
                  <c:v>8.842866100000973</c:v>
                </c:pt>
                <c:pt idx="1193">
                  <c:v>8.85198632386593</c:v>
                </c:pt>
                <c:pt idx="1194">
                  <c:v>8.857578397390685</c:v>
                </c:pt>
                <c:pt idx="1195">
                  <c:v>8.87954072902979</c:v>
                </c:pt>
                <c:pt idx="1196">
                  <c:v>8.888969584097166</c:v>
                </c:pt>
                <c:pt idx="1197">
                  <c:v>8.879279157603754</c:v>
                </c:pt>
                <c:pt idx="1198">
                  <c:v>8.843737334880044</c:v>
                </c:pt>
                <c:pt idx="1199">
                  <c:v>8.849060454248164</c:v>
                </c:pt>
                <c:pt idx="1200">
                  <c:v>10.22531980336639</c:v>
                </c:pt>
                <c:pt idx="1201">
                  <c:v>10.24878721297618</c:v>
                </c:pt>
                <c:pt idx="1202">
                  <c:v>10.26168131324096</c:v>
                </c:pt>
                <c:pt idx="1203">
                  <c:v>10.23845310534466</c:v>
                </c:pt>
                <c:pt idx="1204">
                  <c:v>10.23514521838207</c:v>
                </c:pt>
                <c:pt idx="1205">
                  <c:v>10.26160966460443</c:v>
                </c:pt>
                <c:pt idx="1206">
                  <c:v>10.26125517463652</c:v>
                </c:pt>
                <c:pt idx="1207">
                  <c:v>10.2615490401222</c:v>
                </c:pt>
                <c:pt idx="1208">
                  <c:v>10.27344566015729</c:v>
                </c:pt>
                <c:pt idx="1209">
                  <c:v>10.30018185996866</c:v>
                </c:pt>
                <c:pt idx="1210">
                  <c:v>10.31924420590981</c:v>
                </c:pt>
                <c:pt idx="1211">
                  <c:v>10.3395667691065</c:v>
                </c:pt>
                <c:pt idx="1212">
                  <c:v>10.36280490130308</c:v>
                </c:pt>
                <c:pt idx="1213">
                  <c:v>10.35122007239124</c:v>
                </c:pt>
                <c:pt idx="1214">
                  <c:v>10.29864662928776</c:v>
                </c:pt>
                <c:pt idx="1215">
                  <c:v>10.30716298332632</c:v>
                </c:pt>
                <c:pt idx="1216">
                  <c:v>8.16245638178495</c:v>
                </c:pt>
                <c:pt idx="1217">
                  <c:v>8.15258720957082</c:v>
                </c:pt>
                <c:pt idx="1218">
                  <c:v>8.154598991475101</c:v>
                </c:pt>
                <c:pt idx="1219">
                  <c:v>8.153738481121884</c:v>
                </c:pt>
                <c:pt idx="1220">
                  <c:v>8.169172217989668</c:v>
                </c:pt>
                <c:pt idx="1221">
                  <c:v>8.186051728389518</c:v>
                </c:pt>
                <c:pt idx="1222">
                  <c:v>8.212698013422537</c:v>
                </c:pt>
                <c:pt idx="1223">
                  <c:v>8.244735175566631</c:v>
                </c:pt>
                <c:pt idx="1224">
                  <c:v>8.260964387383792</c:v>
                </c:pt>
                <c:pt idx="1225">
                  <c:v>8.318980782488861</c:v>
                </c:pt>
                <c:pt idx="1226">
                  <c:v>8.37435633867904</c:v>
                </c:pt>
                <c:pt idx="1227">
                  <c:v>8.426966928872747</c:v>
                </c:pt>
                <c:pt idx="1228">
                  <c:v>8.484711776411881</c:v>
                </c:pt>
                <c:pt idx="1229">
                  <c:v>8.53419042599638</c:v>
                </c:pt>
                <c:pt idx="1230">
                  <c:v>8.53354303891062</c:v>
                </c:pt>
                <c:pt idx="1231">
                  <c:v>8.564525970511752</c:v>
                </c:pt>
                <c:pt idx="1232">
                  <c:v>8.41169088846341</c:v>
                </c:pt>
                <c:pt idx="1233">
                  <c:v>8.431824018286837</c:v>
                </c:pt>
                <c:pt idx="1234">
                  <c:v>8.46448079101609</c:v>
                </c:pt>
                <c:pt idx="1235">
                  <c:v>8.462558909118872</c:v>
                </c:pt>
                <c:pt idx="1236">
                  <c:v>8.498725950483774</c:v>
                </c:pt>
                <c:pt idx="1237">
                  <c:v>8.595223528842918</c:v>
                </c:pt>
                <c:pt idx="1238">
                  <c:v>8.723557483734837</c:v>
                </c:pt>
                <c:pt idx="1239">
                  <c:v>8.817007446167195</c:v>
                </c:pt>
                <c:pt idx="1240">
                  <c:v>8.90256761023891</c:v>
                </c:pt>
                <c:pt idx="1241">
                  <c:v>8.987283363780827</c:v>
                </c:pt>
                <c:pt idx="1242">
                  <c:v>9.0709765449592</c:v>
                </c:pt>
                <c:pt idx="1243">
                  <c:v>9.16205059115646</c:v>
                </c:pt>
                <c:pt idx="1244">
                  <c:v>9.235872385990399</c:v>
                </c:pt>
                <c:pt idx="1245">
                  <c:v>9.25615643668824</c:v>
                </c:pt>
                <c:pt idx="1246">
                  <c:v>9.254524188881371</c:v>
                </c:pt>
                <c:pt idx="1247">
                  <c:v>9.32323984951997</c:v>
                </c:pt>
                <c:pt idx="1248">
                  <c:v>7.178901747724512</c:v>
                </c:pt>
                <c:pt idx="1249">
                  <c:v>7.191157277179468</c:v>
                </c:pt>
                <c:pt idx="1250">
                  <c:v>7.168646400449941</c:v>
                </c:pt>
                <c:pt idx="1251">
                  <c:v>7.174558435791638</c:v>
                </c:pt>
                <c:pt idx="1252">
                  <c:v>7.17125738526196</c:v>
                </c:pt>
                <c:pt idx="1253">
                  <c:v>7.151211656386083</c:v>
                </c:pt>
                <c:pt idx="1254">
                  <c:v>7.162295751729772</c:v>
                </c:pt>
                <c:pt idx="1255">
                  <c:v>7.14176821486113</c:v>
                </c:pt>
                <c:pt idx="1256">
                  <c:v>7.14465819600595</c:v>
                </c:pt>
                <c:pt idx="1257">
                  <c:v>7.16834403548164</c:v>
                </c:pt>
                <c:pt idx="1258">
                  <c:v>7.199526181928564</c:v>
                </c:pt>
                <c:pt idx="1259">
                  <c:v>7.234488608310505</c:v>
                </c:pt>
                <c:pt idx="1260">
                  <c:v>7.275830616999084</c:v>
                </c:pt>
                <c:pt idx="1261">
                  <c:v>7.264828634028605</c:v>
                </c:pt>
                <c:pt idx="1262">
                  <c:v>7.264028107261018</c:v>
                </c:pt>
                <c:pt idx="1263">
                  <c:v>7.27102033610863</c:v>
                </c:pt>
                <c:pt idx="1264">
                  <c:v>9.665313887016552</c:v>
                </c:pt>
                <c:pt idx="1265">
                  <c:v>9.723425040356037</c:v>
                </c:pt>
                <c:pt idx="1266">
                  <c:v>9.75950616972534</c:v>
                </c:pt>
                <c:pt idx="1267">
                  <c:v>9.681278960722624</c:v>
                </c:pt>
                <c:pt idx="1268">
                  <c:v>9.764804273962896</c:v>
                </c:pt>
                <c:pt idx="1269">
                  <c:v>9.837904491150278</c:v>
                </c:pt>
                <c:pt idx="1270">
                  <c:v>9.86947331585601</c:v>
                </c:pt>
                <c:pt idx="1271">
                  <c:v>9.93295281988999</c:v>
                </c:pt>
                <c:pt idx="1272">
                  <c:v>9.955630641058178</c:v>
                </c:pt>
                <c:pt idx="1273">
                  <c:v>9.997031836331473</c:v>
                </c:pt>
                <c:pt idx="1274">
                  <c:v>10.03378177598097</c:v>
                </c:pt>
                <c:pt idx="1275">
                  <c:v>10.08097469399878</c:v>
                </c:pt>
                <c:pt idx="1276">
                  <c:v>10.12748547523416</c:v>
                </c:pt>
                <c:pt idx="1277">
                  <c:v>10.14709770372393</c:v>
                </c:pt>
                <c:pt idx="1278">
                  <c:v>10.146176053081</c:v>
                </c:pt>
                <c:pt idx="1279">
                  <c:v>10.18298914509822</c:v>
                </c:pt>
                <c:pt idx="1280">
                  <c:v>10.53468134425763</c:v>
                </c:pt>
                <c:pt idx="1281">
                  <c:v>10.49092054268796</c:v>
                </c:pt>
                <c:pt idx="1282">
                  <c:v>10.47094702839187</c:v>
                </c:pt>
                <c:pt idx="1283">
                  <c:v>10.48345295776596</c:v>
                </c:pt>
                <c:pt idx="1284">
                  <c:v>10.42669263579725</c:v>
                </c:pt>
                <c:pt idx="1285">
                  <c:v>10.43393341035474</c:v>
                </c:pt>
                <c:pt idx="1286">
                  <c:v>10.40311872094543</c:v>
                </c:pt>
                <c:pt idx="1287">
                  <c:v>10.40668026250108</c:v>
                </c:pt>
                <c:pt idx="1288">
                  <c:v>10.54041805993635</c:v>
                </c:pt>
                <c:pt idx="1289">
                  <c:v>10.61154750998119</c:v>
                </c:pt>
                <c:pt idx="1290">
                  <c:v>10.68189966710036</c:v>
                </c:pt>
                <c:pt idx="1291">
                  <c:v>10.707664967267</c:v>
                </c:pt>
                <c:pt idx="1292">
                  <c:v>10.72632264470831</c:v>
                </c:pt>
                <c:pt idx="1293">
                  <c:v>10.73639667547123</c:v>
                </c:pt>
                <c:pt idx="1294">
                  <c:v>10.7579028806922</c:v>
                </c:pt>
                <c:pt idx="1295">
                  <c:v>10.78154616261253</c:v>
                </c:pt>
                <c:pt idx="1296">
                  <c:v>7.109937812880946</c:v>
                </c:pt>
                <c:pt idx="1297">
                  <c:v>7.163872665245716</c:v>
                </c:pt>
                <c:pt idx="1298">
                  <c:v>7.243915254238551</c:v>
                </c:pt>
                <c:pt idx="1299">
                  <c:v>7.249788470414191</c:v>
                </c:pt>
                <c:pt idx="1300">
                  <c:v>7.271700207288027</c:v>
                </c:pt>
                <c:pt idx="1301">
                  <c:v>7.314334580323168</c:v>
                </c:pt>
                <c:pt idx="1302">
                  <c:v>7.358231054551713</c:v>
                </c:pt>
                <c:pt idx="1303">
                  <c:v>7.3503373259778</c:v>
                </c:pt>
                <c:pt idx="1304">
                  <c:v>7.409018318946273</c:v>
                </c:pt>
                <c:pt idx="1305">
                  <c:v>7.466228056485405</c:v>
                </c:pt>
                <c:pt idx="1306">
                  <c:v>7.454565420594867</c:v>
                </c:pt>
                <c:pt idx="1307">
                  <c:v>7.47571828296378</c:v>
                </c:pt>
                <c:pt idx="1308">
                  <c:v>7.549502951237567</c:v>
                </c:pt>
                <c:pt idx="1309">
                  <c:v>7.621976110626938</c:v>
                </c:pt>
                <c:pt idx="1310">
                  <c:v>7.636938007535466</c:v>
                </c:pt>
                <c:pt idx="1311">
                  <c:v>7.671221588188933</c:v>
                </c:pt>
                <c:pt idx="1312">
                  <c:v>7.007805105491702</c:v>
                </c:pt>
                <c:pt idx="1313">
                  <c:v>7.049480263715315</c:v>
                </c:pt>
                <c:pt idx="1314">
                  <c:v>7.091187119362036</c:v>
                </c:pt>
                <c:pt idx="1315">
                  <c:v>7.10632650425564</c:v>
                </c:pt>
                <c:pt idx="1316">
                  <c:v>7.154581309999687</c:v>
                </c:pt>
                <c:pt idx="1317">
                  <c:v>7.190352601359188</c:v>
                </c:pt>
                <c:pt idx="1318">
                  <c:v>7.227830025853508</c:v>
                </c:pt>
                <c:pt idx="1319">
                  <c:v>7.268271128773954</c:v>
                </c:pt>
                <c:pt idx="1320">
                  <c:v>7.311497550363401</c:v>
                </c:pt>
                <c:pt idx="1321">
                  <c:v>7.35742468815111</c:v>
                </c:pt>
                <c:pt idx="1322">
                  <c:v>7.409319662296367</c:v>
                </c:pt>
                <c:pt idx="1323">
                  <c:v>7.473557800793428</c:v>
                </c:pt>
                <c:pt idx="1324">
                  <c:v>7.529036301661824</c:v>
                </c:pt>
                <c:pt idx="1325">
                  <c:v>7.580760338306475</c:v>
                </c:pt>
                <c:pt idx="1326">
                  <c:v>7.624659297715535</c:v>
                </c:pt>
                <c:pt idx="1327">
                  <c:v>7.668164932104989</c:v>
                </c:pt>
                <c:pt idx="1328">
                  <c:v>8.717217633425793</c:v>
                </c:pt>
                <c:pt idx="1329">
                  <c:v>8.764014352013858</c:v>
                </c:pt>
                <c:pt idx="1330">
                  <c:v>8.86018661330134</c:v>
                </c:pt>
                <c:pt idx="1331">
                  <c:v>8.922794347844668</c:v>
                </c:pt>
                <c:pt idx="1332">
                  <c:v>8.97704795204604</c:v>
                </c:pt>
                <c:pt idx="1333">
                  <c:v>9.051461594337904</c:v>
                </c:pt>
                <c:pt idx="1334">
                  <c:v>9.134321001401316</c:v>
                </c:pt>
                <c:pt idx="1335">
                  <c:v>9.20597969866026</c:v>
                </c:pt>
                <c:pt idx="1336">
                  <c:v>9.28089667632524</c:v>
                </c:pt>
                <c:pt idx="1337">
                  <c:v>9.369525992780568</c:v>
                </c:pt>
                <c:pt idx="1338">
                  <c:v>9.47561273573932</c:v>
                </c:pt>
                <c:pt idx="1339">
                  <c:v>9.596492825230551</c:v>
                </c:pt>
                <c:pt idx="1340">
                  <c:v>9.696791345155196</c:v>
                </c:pt>
                <c:pt idx="1341">
                  <c:v>9.654607138589113</c:v>
                </c:pt>
                <c:pt idx="1342">
                  <c:v>9.460827754194575</c:v>
                </c:pt>
                <c:pt idx="1343">
                  <c:v>9.526740364264195</c:v>
                </c:pt>
                <c:pt idx="1344">
                  <c:v>9.061709898706826</c:v>
                </c:pt>
                <c:pt idx="1345">
                  <c:v>9.090139896999946</c:v>
                </c:pt>
                <c:pt idx="1346">
                  <c:v>9.050684838172873</c:v>
                </c:pt>
                <c:pt idx="1347">
                  <c:v>9.072987800155427</c:v>
                </c:pt>
                <c:pt idx="1348">
                  <c:v>9.055898464369986</c:v>
                </c:pt>
                <c:pt idx="1349">
                  <c:v>9.055206322142696</c:v>
                </c:pt>
                <c:pt idx="1350">
                  <c:v>9.07801570783373</c:v>
                </c:pt>
                <c:pt idx="1351">
                  <c:v>9.0942205882223</c:v>
                </c:pt>
                <c:pt idx="1352">
                  <c:v>9.109091850252407</c:v>
                </c:pt>
                <c:pt idx="1353">
                  <c:v>9.16562388696469</c:v>
                </c:pt>
                <c:pt idx="1354">
                  <c:v>9.16085249850718</c:v>
                </c:pt>
                <c:pt idx="1355">
                  <c:v>9.156686947832385</c:v>
                </c:pt>
                <c:pt idx="1356">
                  <c:v>9.221372266720522</c:v>
                </c:pt>
                <c:pt idx="1357">
                  <c:v>9.30251483513883</c:v>
                </c:pt>
                <c:pt idx="1358">
                  <c:v>9.381613043775931</c:v>
                </c:pt>
                <c:pt idx="1359">
                  <c:v>9.401093468655164</c:v>
                </c:pt>
                <c:pt idx="1360">
                  <c:v>6.917676113319074</c:v>
                </c:pt>
                <c:pt idx="1361">
                  <c:v>6.945434970168717</c:v>
                </c:pt>
                <c:pt idx="1362">
                  <c:v>6.960172582433548</c:v>
                </c:pt>
                <c:pt idx="1363">
                  <c:v>6.994417155775389</c:v>
                </c:pt>
                <c:pt idx="1364">
                  <c:v>6.980156541215365</c:v>
                </c:pt>
                <c:pt idx="1365">
                  <c:v>7.01923707983334</c:v>
                </c:pt>
                <c:pt idx="1366">
                  <c:v>7.046324946186989</c:v>
                </c:pt>
                <c:pt idx="1367">
                  <c:v>7.045145127813911</c:v>
                </c:pt>
                <c:pt idx="1368">
                  <c:v>7.077304755829823</c:v>
                </c:pt>
                <c:pt idx="1369">
                  <c:v>7.089965013255259</c:v>
                </c:pt>
                <c:pt idx="1370">
                  <c:v>7.091064195477884</c:v>
                </c:pt>
                <c:pt idx="1371">
                  <c:v>7.144827238051763</c:v>
                </c:pt>
                <c:pt idx="1372">
                  <c:v>7.159916523570079</c:v>
                </c:pt>
                <c:pt idx="1373">
                  <c:v>7.194888253149184</c:v>
                </c:pt>
                <c:pt idx="1374">
                  <c:v>7.19491626343464</c:v>
                </c:pt>
                <c:pt idx="1375">
                  <c:v>7.214558687560439</c:v>
                </c:pt>
                <c:pt idx="1376">
                  <c:v>5.01600070210888</c:v>
                </c:pt>
                <c:pt idx="1377">
                  <c:v>5.076168721332676</c:v>
                </c:pt>
                <c:pt idx="1378">
                  <c:v>5.718759023241227</c:v>
                </c:pt>
                <c:pt idx="1379">
                  <c:v>5.887921830344284</c:v>
                </c:pt>
                <c:pt idx="1380">
                  <c:v>6.012015040372693</c:v>
                </c:pt>
                <c:pt idx="1381">
                  <c:v>6.176292674651208</c:v>
                </c:pt>
                <c:pt idx="1382">
                  <c:v>6.158837955499492</c:v>
                </c:pt>
                <c:pt idx="1383">
                  <c:v>6.162129401076663</c:v>
                </c:pt>
                <c:pt idx="1384">
                  <c:v>5.760558154964946</c:v>
                </c:pt>
                <c:pt idx="1385">
                  <c:v>5.758942124538635</c:v>
                </c:pt>
                <c:pt idx="1386">
                  <c:v>5.777168238683272</c:v>
                </c:pt>
                <c:pt idx="1387">
                  <c:v>5.81206654517533</c:v>
                </c:pt>
                <c:pt idx="1388">
                  <c:v>5.857871351996084</c:v>
                </c:pt>
                <c:pt idx="1389">
                  <c:v>5.881685863443981</c:v>
                </c:pt>
                <c:pt idx="1390">
                  <c:v>5.88494665218379</c:v>
                </c:pt>
                <c:pt idx="1391">
                  <c:v>5.905780290272897</c:v>
                </c:pt>
                <c:pt idx="1392">
                  <c:v>9.28362109579037</c:v>
                </c:pt>
                <c:pt idx="1393">
                  <c:v>9.314080303275078</c:v>
                </c:pt>
                <c:pt idx="1394">
                  <c:v>9.344539510759787</c:v>
                </c:pt>
                <c:pt idx="1395">
                  <c:v>9.374998718244496</c:v>
                </c:pt>
                <c:pt idx="1396">
                  <c:v>9.405457925729205</c:v>
                </c:pt>
                <c:pt idx="1397">
                  <c:v>9.421471766242485</c:v>
                </c:pt>
                <c:pt idx="1398">
                  <c:v>9.35712521675439</c:v>
                </c:pt>
                <c:pt idx="1399">
                  <c:v>9.323571099600125</c:v>
                </c:pt>
                <c:pt idx="1400">
                  <c:v>9.425273327689078</c:v>
                </c:pt>
                <c:pt idx="1401">
                  <c:v>9.447807196035223</c:v>
                </c:pt>
                <c:pt idx="1402">
                  <c:v>9.52171648504309</c:v>
                </c:pt>
                <c:pt idx="1403">
                  <c:v>9.558619321441266</c:v>
                </c:pt>
                <c:pt idx="1404">
                  <c:v>9.596588908749266</c:v>
                </c:pt>
                <c:pt idx="1405">
                  <c:v>9.613795401642271</c:v>
                </c:pt>
                <c:pt idx="1406">
                  <c:v>9.614797061209753</c:v>
                </c:pt>
                <c:pt idx="1407">
                  <c:v>9.63840657010564</c:v>
                </c:pt>
                <c:pt idx="1408">
                  <c:v>8.9063333567807</c:v>
                </c:pt>
                <c:pt idx="1409">
                  <c:v>8.964323413704626</c:v>
                </c:pt>
                <c:pt idx="1410">
                  <c:v>9.043315920170922</c:v>
                </c:pt>
                <c:pt idx="1411">
                  <c:v>9.123841899008933</c:v>
                </c:pt>
                <c:pt idx="1412">
                  <c:v>9.119825504453857</c:v>
                </c:pt>
                <c:pt idx="1413">
                  <c:v>9.160768703814105</c:v>
                </c:pt>
                <c:pt idx="1414">
                  <c:v>9.231177845040825</c:v>
                </c:pt>
                <c:pt idx="1415">
                  <c:v>9.301071194746624</c:v>
                </c:pt>
                <c:pt idx="1416">
                  <c:v>9.402912443074665</c:v>
                </c:pt>
                <c:pt idx="1417">
                  <c:v>9.479259422814721</c:v>
                </c:pt>
                <c:pt idx="1418">
                  <c:v>9.560602202974026</c:v>
                </c:pt>
                <c:pt idx="1419">
                  <c:v>9.64206460251626</c:v>
                </c:pt>
                <c:pt idx="1420">
                  <c:v>9.741372283040443</c:v>
                </c:pt>
                <c:pt idx="1421">
                  <c:v>9.773810904139161</c:v>
                </c:pt>
                <c:pt idx="1422">
                  <c:v>9.616517875342548</c:v>
                </c:pt>
                <c:pt idx="1423">
                  <c:v>9.676358410109715</c:v>
                </c:pt>
                <c:pt idx="1424">
                  <c:v>10.78761981605943</c:v>
                </c:pt>
                <c:pt idx="1425">
                  <c:v>10.78907274462367</c:v>
                </c:pt>
                <c:pt idx="1426">
                  <c:v>10.834230880732</c:v>
                </c:pt>
                <c:pt idx="1427">
                  <c:v>10.88467150548164</c:v>
                </c:pt>
                <c:pt idx="1428">
                  <c:v>10.95198833396211</c:v>
                </c:pt>
                <c:pt idx="1429">
                  <c:v>11.01960243863925</c:v>
                </c:pt>
                <c:pt idx="1430">
                  <c:v>11.03255831833878</c:v>
                </c:pt>
                <c:pt idx="1431">
                  <c:v>11.06231331302266</c:v>
                </c:pt>
                <c:pt idx="1432">
                  <c:v>11.06551956401353</c:v>
                </c:pt>
                <c:pt idx="1433">
                  <c:v>11.09435276014955</c:v>
                </c:pt>
                <c:pt idx="1434">
                  <c:v>11.13194591382519</c:v>
                </c:pt>
                <c:pt idx="1435">
                  <c:v>11.17021301148873</c:v>
                </c:pt>
                <c:pt idx="1436">
                  <c:v>11.21750187471485</c:v>
                </c:pt>
                <c:pt idx="1437">
                  <c:v>11.19994888390119</c:v>
                </c:pt>
                <c:pt idx="1438">
                  <c:v>11.13973570699733</c:v>
                </c:pt>
                <c:pt idx="1439">
                  <c:v>11.16953582469806</c:v>
                </c:pt>
                <c:pt idx="1440">
                  <c:v>6.776095915087423</c:v>
                </c:pt>
                <c:pt idx="1441">
                  <c:v>6.766610220591445</c:v>
                </c:pt>
                <c:pt idx="1442">
                  <c:v>6.772161224897478</c:v>
                </c:pt>
                <c:pt idx="1443">
                  <c:v>6.780186455551513</c:v>
                </c:pt>
                <c:pt idx="1444">
                  <c:v>6.795512252147678</c:v>
                </c:pt>
                <c:pt idx="1445">
                  <c:v>6.812238386593736</c:v>
                </c:pt>
                <c:pt idx="1446">
                  <c:v>6.841377564421637</c:v>
                </c:pt>
                <c:pt idx="1447">
                  <c:v>6.677015953932459</c:v>
                </c:pt>
                <c:pt idx="1448">
                  <c:v>6.741935701417462</c:v>
                </c:pt>
                <c:pt idx="1449">
                  <c:v>6.765076495314012</c:v>
                </c:pt>
                <c:pt idx="1450">
                  <c:v>6.782276728614757</c:v>
                </c:pt>
                <c:pt idx="1451">
                  <c:v>6.80377850972138</c:v>
                </c:pt>
                <c:pt idx="1452">
                  <c:v>6.837131780265691</c:v>
                </c:pt>
                <c:pt idx="1453">
                  <c:v>6.87912437327937</c:v>
                </c:pt>
                <c:pt idx="1454">
                  <c:v>6.815269785599602</c:v>
                </c:pt>
                <c:pt idx="1455">
                  <c:v>6.819417175130903</c:v>
                </c:pt>
                <c:pt idx="1456">
                  <c:v>6.413086560414909</c:v>
                </c:pt>
                <c:pt idx="1457">
                  <c:v>6.459473057819025</c:v>
                </c:pt>
                <c:pt idx="1458">
                  <c:v>6.466627341022143</c:v>
                </c:pt>
                <c:pt idx="1459">
                  <c:v>6.471257987256091</c:v>
                </c:pt>
                <c:pt idx="1460">
                  <c:v>6.467342690921988</c:v>
                </c:pt>
                <c:pt idx="1461">
                  <c:v>6.450869126821193</c:v>
                </c:pt>
                <c:pt idx="1462">
                  <c:v>6.369689304803411</c:v>
                </c:pt>
                <c:pt idx="1463">
                  <c:v>6.357527555185674</c:v>
                </c:pt>
                <c:pt idx="1464">
                  <c:v>6.382856626666046</c:v>
                </c:pt>
                <c:pt idx="1465">
                  <c:v>6.408467200037918</c:v>
                </c:pt>
                <c:pt idx="1466">
                  <c:v>6.40613806147711</c:v>
                </c:pt>
                <c:pt idx="1467">
                  <c:v>6.452295181560705</c:v>
                </c:pt>
                <c:pt idx="1468">
                  <c:v>6.480797870010407</c:v>
                </c:pt>
                <c:pt idx="1469">
                  <c:v>6.535523593516006</c:v>
                </c:pt>
                <c:pt idx="1470">
                  <c:v>6.581057863538147</c:v>
                </c:pt>
                <c:pt idx="1471">
                  <c:v>6.586252586335946</c:v>
                </c:pt>
                <c:pt idx="1472">
                  <c:v>9.125358593274479</c:v>
                </c:pt>
                <c:pt idx="1473">
                  <c:v>9.195202447874502</c:v>
                </c:pt>
                <c:pt idx="1474">
                  <c:v>9.24045657819813</c:v>
                </c:pt>
                <c:pt idx="1475">
                  <c:v>9.139087775047496</c:v>
                </c:pt>
                <c:pt idx="1476">
                  <c:v>9.174741469904006</c:v>
                </c:pt>
                <c:pt idx="1477">
                  <c:v>9.237046331227414</c:v>
                </c:pt>
                <c:pt idx="1478">
                  <c:v>9.221047878751277</c:v>
                </c:pt>
                <c:pt idx="1479">
                  <c:v>9.25362223143943</c:v>
                </c:pt>
                <c:pt idx="1480">
                  <c:v>9.290912190240585</c:v>
                </c:pt>
                <c:pt idx="1481">
                  <c:v>9.338137577681196</c:v>
                </c:pt>
                <c:pt idx="1482">
                  <c:v>9.37199426255919</c:v>
                </c:pt>
                <c:pt idx="1483">
                  <c:v>9.41099786696409</c:v>
                </c:pt>
                <c:pt idx="1484">
                  <c:v>9.45627781893564</c:v>
                </c:pt>
                <c:pt idx="1485">
                  <c:v>9.485160877888855</c:v>
                </c:pt>
                <c:pt idx="1486">
                  <c:v>9.451226755502466</c:v>
                </c:pt>
                <c:pt idx="1487">
                  <c:v>9.476367481355485</c:v>
                </c:pt>
                <c:pt idx="1488">
                  <c:v>7.849996095108391</c:v>
                </c:pt>
                <c:pt idx="1489">
                  <c:v>7.914820434261275</c:v>
                </c:pt>
                <c:pt idx="1490">
                  <c:v>7.993691774840458</c:v>
                </c:pt>
                <c:pt idx="1491">
                  <c:v>8.0686965091479</c:v>
                </c:pt>
                <c:pt idx="1492">
                  <c:v>8.121347775436009</c:v>
                </c:pt>
                <c:pt idx="1493">
                  <c:v>8.151752803259268</c:v>
                </c:pt>
                <c:pt idx="1494">
                  <c:v>8.170398734343422</c:v>
                </c:pt>
                <c:pt idx="1495">
                  <c:v>8.219107006701667</c:v>
                </c:pt>
                <c:pt idx="1496">
                  <c:v>8.28705313139471</c:v>
                </c:pt>
                <c:pt idx="1497">
                  <c:v>8.364171246634156</c:v>
                </c:pt>
                <c:pt idx="1498">
                  <c:v>8.30280491749033</c:v>
                </c:pt>
                <c:pt idx="1499">
                  <c:v>8.454177263499867</c:v>
                </c:pt>
                <c:pt idx="1500">
                  <c:v>8.51001571658845</c:v>
                </c:pt>
                <c:pt idx="1501">
                  <c:v>8.556462260273095</c:v>
                </c:pt>
                <c:pt idx="1502">
                  <c:v>8.511629948604883</c:v>
                </c:pt>
                <c:pt idx="1503">
                  <c:v>8.558563386972279</c:v>
                </c:pt>
                <c:pt idx="1504">
                  <c:v>6.547407877083775</c:v>
                </c:pt>
                <c:pt idx="1505">
                  <c:v>6.560172216774639</c:v>
                </c:pt>
                <c:pt idx="1506">
                  <c:v>6.606911139229909</c:v>
                </c:pt>
                <c:pt idx="1507">
                  <c:v>6.64657814533797</c:v>
                </c:pt>
                <c:pt idx="1508">
                  <c:v>6.69203242750112</c:v>
                </c:pt>
                <c:pt idx="1509">
                  <c:v>6.702640803037866</c:v>
                </c:pt>
                <c:pt idx="1510">
                  <c:v>6.794711818364901</c:v>
                </c:pt>
                <c:pt idx="1511">
                  <c:v>6.812217918891346</c:v>
                </c:pt>
                <c:pt idx="1512">
                  <c:v>6.860117479043476</c:v>
                </c:pt>
                <c:pt idx="1513">
                  <c:v>6.857636211127613</c:v>
                </c:pt>
                <c:pt idx="1514">
                  <c:v>6.892650475300434</c:v>
                </c:pt>
                <c:pt idx="1515">
                  <c:v>6.920472317037465</c:v>
                </c:pt>
                <c:pt idx="1516">
                  <c:v>6.93886627589972</c:v>
                </c:pt>
                <c:pt idx="1517">
                  <c:v>6.963057892708595</c:v>
                </c:pt>
                <c:pt idx="1518">
                  <c:v>6.981478256809224</c:v>
                </c:pt>
                <c:pt idx="1519">
                  <c:v>7.013162535580331</c:v>
                </c:pt>
                <c:pt idx="1520">
                  <c:v>9.727190023349703</c:v>
                </c:pt>
                <c:pt idx="1521">
                  <c:v>9.758990383939807</c:v>
                </c:pt>
                <c:pt idx="1522">
                  <c:v>9.802361238717688</c:v>
                </c:pt>
                <c:pt idx="1523">
                  <c:v>9.847138563489288</c:v>
                </c:pt>
                <c:pt idx="1524">
                  <c:v>9.88549623240135</c:v>
                </c:pt>
                <c:pt idx="1525">
                  <c:v>9.92946641042628</c:v>
                </c:pt>
                <c:pt idx="1526">
                  <c:v>9.90550665866849</c:v>
                </c:pt>
                <c:pt idx="1527">
                  <c:v>9.92389211956469</c:v>
                </c:pt>
                <c:pt idx="1528">
                  <c:v>9.914150989840438</c:v>
                </c:pt>
                <c:pt idx="1529">
                  <c:v>9.916384423980823</c:v>
                </c:pt>
                <c:pt idx="1530">
                  <c:v>9.950278026568394</c:v>
                </c:pt>
                <c:pt idx="1531">
                  <c:v>9.978808328073896</c:v>
                </c:pt>
                <c:pt idx="1532">
                  <c:v>10.00862800700715</c:v>
                </c:pt>
                <c:pt idx="1533">
                  <c:v>10.02697655453069</c:v>
                </c:pt>
                <c:pt idx="1534">
                  <c:v>9.998217255538531</c:v>
                </c:pt>
                <c:pt idx="1535">
                  <c:v>10.01642019450964</c:v>
                </c:pt>
                <c:pt idx="1536">
                  <c:v>7.372865903301075</c:v>
                </c:pt>
                <c:pt idx="1537">
                  <c:v>7.402255029397051</c:v>
                </c:pt>
                <c:pt idx="1538">
                  <c:v>7.33365488072872</c:v>
                </c:pt>
                <c:pt idx="1539">
                  <c:v>7.333588226671111</c:v>
                </c:pt>
                <c:pt idx="1540">
                  <c:v>7.370522358025639</c:v>
                </c:pt>
                <c:pt idx="1541">
                  <c:v>7.361077113728307</c:v>
                </c:pt>
                <c:pt idx="1542">
                  <c:v>7.361696330714985</c:v>
                </c:pt>
                <c:pt idx="1543">
                  <c:v>7.344728677069903</c:v>
                </c:pt>
                <c:pt idx="1544">
                  <c:v>7.371550667622329</c:v>
                </c:pt>
                <c:pt idx="1545">
                  <c:v>7.394989540168313</c:v>
                </c:pt>
                <c:pt idx="1546">
                  <c:v>7.421716763646375</c:v>
                </c:pt>
                <c:pt idx="1547">
                  <c:v>7.573537876439791</c:v>
                </c:pt>
                <c:pt idx="1548">
                  <c:v>7.490046608698347</c:v>
                </c:pt>
                <c:pt idx="1549">
                  <c:v>7.502090731285445</c:v>
                </c:pt>
                <c:pt idx="1550">
                  <c:v>7.468147742787409</c:v>
                </c:pt>
                <c:pt idx="1551">
                  <c:v>7.479926871164787</c:v>
                </c:pt>
                <c:pt idx="1552">
                  <c:v>8.896916792224043</c:v>
                </c:pt>
                <c:pt idx="1553">
                  <c:v>8.941062210684787</c:v>
                </c:pt>
                <c:pt idx="1554">
                  <c:v>8.983857461961266</c:v>
                </c:pt>
                <c:pt idx="1555">
                  <c:v>9.032278234841891</c:v>
                </c:pt>
                <c:pt idx="1556">
                  <c:v>9.04533855426031</c:v>
                </c:pt>
                <c:pt idx="1557">
                  <c:v>9.121933624741267</c:v>
                </c:pt>
                <c:pt idx="1558">
                  <c:v>9.136443471293413</c:v>
                </c:pt>
                <c:pt idx="1559">
                  <c:v>9.148796451713291</c:v>
                </c:pt>
                <c:pt idx="1560">
                  <c:v>9.174342275341057</c:v>
                </c:pt>
                <c:pt idx="1561">
                  <c:v>9.221598956738806</c:v>
                </c:pt>
                <c:pt idx="1562">
                  <c:v>9.225968313173016</c:v>
                </c:pt>
                <c:pt idx="1563">
                  <c:v>9.256886594187697</c:v>
                </c:pt>
                <c:pt idx="1564">
                  <c:v>9.30448420100902</c:v>
                </c:pt>
                <c:pt idx="1565">
                  <c:v>9.347671499533474</c:v>
                </c:pt>
                <c:pt idx="1566">
                  <c:v>9.36375292635991</c:v>
                </c:pt>
                <c:pt idx="1567">
                  <c:v>9.395015474300137</c:v>
                </c:pt>
                <c:pt idx="1568">
                  <c:v>9.207164616126924</c:v>
                </c:pt>
                <c:pt idx="1569">
                  <c:v>9.241763992433386</c:v>
                </c:pt>
                <c:pt idx="1570">
                  <c:v>9.29278561673608</c:v>
                </c:pt>
                <c:pt idx="1571">
                  <c:v>9.326679358137988</c:v>
                </c:pt>
                <c:pt idx="1572">
                  <c:v>9.350778666329233</c:v>
                </c:pt>
                <c:pt idx="1573">
                  <c:v>9.400508275742822</c:v>
                </c:pt>
                <c:pt idx="1574">
                  <c:v>9.388497555058705</c:v>
                </c:pt>
                <c:pt idx="1575">
                  <c:v>9.3865969541974</c:v>
                </c:pt>
                <c:pt idx="1576">
                  <c:v>9.389888260232144</c:v>
                </c:pt>
                <c:pt idx="1577">
                  <c:v>9.419439223255872</c:v>
                </c:pt>
                <c:pt idx="1578">
                  <c:v>9.440856969574118</c:v>
                </c:pt>
                <c:pt idx="1579">
                  <c:v>9.47808255862764</c:v>
                </c:pt>
                <c:pt idx="1580">
                  <c:v>9.500834552494108</c:v>
                </c:pt>
                <c:pt idx="1581">
                  <c:v>9.505515366372312</c:v>
                </c:pt>
                <c:pt idx="1582">
                  <c:v>9.427788944625888</c:v>
                </c:pt>
                <c:pt idx="1583">
                  <c:v>9.445448608817276</c:v>
                </c:pt>
                <c:pt idx="1584">
                  <c:v>7.999100185054203</c:v>
                </c:pt>
                <c:pt idx="1585">
                  <c:v>7.968918644545379</c:v>
                </c:pt>
                <c:pt idx="1586">
                  <c:v>7.897255196434838</c:v>
                </c:pt>
                <c:pt idx="1587">
                  <c:v>7.924452094035142</c:v>
                </c:pt>
                <c:pt idx="1588">
                  <c:v>7.944261876815523</c:v>
                </c:pt>
                <c:pt idx="1589">
                  <c:v>7.992446709211381</c:v>
                </c:pt>
                <c:pt idx="1590">
                  <c:v>8.001076554644205</c:v>
                </c:pt>
                <c:pt idx="1591">
                  <c:v>8.01220231123839</c:v>
                </c:pt>
                <c:pt idx="1592">
                  <c:v>8.013237741059214</c:v>
                </c:pt>
                <c:pt idx="1593">
                  <c:v>7.96997515456328</c:v>
                </c:pt>
                <c:pt idx="1594">
                  <c:v>7.996949379913623</c:v>
                </c:pt>
                <c:pt idx="1595">
                  <c:v>7.991520285140383</c:v>
                </c:pt>
                <c:pt idx="1596">
                  <c:v>7.988669733514447</c:v>
                </c:pt>
                <c:pt idx="1597">
                  <c:v>7.956774555319563</c:v>
                </c:pt>
                <c:pt idx="1598">
                  <c:v>7.9388211113124</c:v>
                </c:pt>
                <c:pt idx="1599">
                  <c:v>7.940035917054075</c:v>
                </c:pt>
                <c:pt idx="1600">
                  <c:v>7.524004183899331</c:v>
                </c:pt>
                <c:pt idx="1601">
                  <c:v>7.471983107482725</c:v>
                </c:pt>
                <c:pt idx="1602">
                  <c:v>7.489236156949527</c:v>
                </c:pt>
                <c:pt idx="1603">
                  <c:v>7.423117772951237</c:v>
                </c:pt>
                <c:pt idx="1604">
                  <c:v>7.390100356092492</c:v>
                </c:pt>
                <c:pt idx="1605">
                  <c:v>7.412916494403432</c:v>
                </c:pt>
                <c:pt idx="1606">
                  <c:v>7.474364344719665</c:v>
                </c:pt>
                <c:pt idx="1607">
                  <c:v>7.55178761456383</c:v>
                </c:pt>
                <c:pt idx="1608">
                  <c:v>7.618516887472353</c:v>
                </c:pt>
                <c:pt idx="1609">
                  <c:v>7.692477571990201</c:v>
                </c:pt>
                <c:pt idx="1610">
                  <c:v>7.767242012973242</c:v>
                </c:pt>
                <c:pt idx="1611">
                  <c:v>7.816670542058554</c:v>
                </c:pt>
                <c:pt idx="1612">
                  <c:v>7.849294661267425</c:v>
                </c:pt>
                <c:pt idx="1613">
                  <c:v>7.925978593569137</c:v>
                </c:pt>
                <c:pt idx="1614">
                  <c:v>7.86014339814597</c:v>
                </c:pt>
                <c:pt idx="1615">
                  <c:v>7.897301652802498</c:v>
                </c:pt>
                <c:pt idx="1616">
                  <c:v>8.76274585842147</c:v>
                </c:pt>
                <c:pt idx="1617">
                  <c:v>8.769288230129836</c:v>
                </c:pt>
                <c:pt idx="1618">
                  <c:v>8.778336380272163</c:v>
                </c:pt>
                <c:pt idx="1619">
                  <c:v>8.80648491411054</c:v>
                </c:pt>
                <c:pt idx="1620">
                  <c:v>8.844322982416441</c:v>
                </c:pt>
                <c:pt idx="1621">
                  <c:v>8.884800232442044</c:v>
                </c:pt>
                <c:pt idx="1622">
                  <c:v>8.835149465686793</c:v>
                </c:pt>
                <c:pt idx="1623">
                  <c:v>8.840894244377915</c:v>
                </c:pt>
                <c:pt idx="1624">
                  <c:v>8.86643007849812</c:v>
                </c:pt>
                <c:pt idx="1625">
                  <c:v>8.904628048342881</c:v>
                </c:pt>
                <c:pt idx="1626">
                  <c:v>8.9432968402243</c:v>
                </c:pt>
                <c:pt idx="1627">
                  <c:v>8.98082322748261</c:v>
                </c:pt>
                <c:pt idx="1628">
                  <c:v>9.037179610937304</c:v>
                </c:pt>
                <c:pt idx="1629">
                  <c:v>9.083326155064861</c:v>
                </c:pt>
                <c:pt idx="1630">
                  <c:v>9.07574226065332</c:v>
                </c:pt>
                <c:pt idx="1631">
                  <c:v>9.098875685707211</c:v>
                </c:pt>
                <c:pt idx="1632">
                  <c:v>7.5364257033226</c:v>
                </c:pt>
                <c:pt idx="1633">
                  <c:v>7.552957950853705</c:v>
                </c:pt>
                <c:pt idx="1634">
                  <c:v>7.583018767468378</c:v>
                </c:pt>
                <c:pt idx="1635">
                  <c:v>7.606670537494078</c:v>
                </c:pt>
                <c:pt idx="1636">
                  <c:v>7.626291435941326</c:v>
                </c:pt>
                <c:pt idx="1637">
                  <c:v>7.619176624399299</c:v>
                </c:pt>
                <c:pt idx="1638">
                  <c:v>7.635682118846404</c:v>
                </c:pt>
                <c:pt idx="1639">
                  <c:v>7.668786774448828</c:v>
                </c:pt>
                <c:pt idx="1640">
                  <c:v>7.723132648324921</c:v>
                </c:pt>
                <c:pt idx="1641">
                  <c:v>7.810920267461448</c:v>
                </c:pt>
                <c:pt idx="1642">
                  <c:v>7.868183865864784</c:v>
                </c:pt>
                <c:pt idx="1643">
                  <c:v>7.938084819587515</c:v>
                </c:pt>
                <c:pt idx="1644">
                  <c:v>8.02372459858668</c:v>
                </c:pt>
                <c:pt idx="1645">
                  <c:v>8.097274984059796</c:v>
                </c:pt>
                <c:pt idx="1646">
                  <c:v>8.070414626342824</c:v>
                </c:pt>
                <c:pt idx="1647">
                  <c:v>8.112788788287643</c:v>
                </c:pt>
                <c:pt idx="1648">
                  <c:v>7.857380848122849</c:v>
                </c:pt>
                <c:pt idx="1649">
                  <c:v>7.957925945926921</c:v>
                </c:pt>
                <c:pt idx="1650">
                  <c:v>7.921187689889409</c:v>
                </c:pt>
                <c:pt idx="1651">
                  <c:v>7.981243242964095</c:v>
                </c:pt>
                <c:pt idx="1652">
                  <c:v>7.973299786981592</c:v>
                </c:pt>
                <c:pt idx="1653">
                  <c:v>7.9763428306183</c:v>
                </c:pt>
                <c:pt idx="1654">
                  <c:v>8.036843105131753</c:v>
                </c:pt>
                <c:pt idx="1655">
                  <c:v>8.057530430641577</c:v>
                </c:pt>
                <c:pt idx="1656">
                  <c:v>8.10703999852514</c:v>
                </c:pt>
                <c:pt idx="1657">
                  <c:v>8.142168435932845</c:v>
                </c:pt>
                <c:pt idx="1658">
                  <c:v>8.159568703776687</c:v>
                </c:pt>
                <c:pt idx="1659">
                  <c:v>8.222124330003538</c:v>
                </c:pt>
                <c:pt idx="1660">
                  <c:v>8.236456460868927</c:v>
                </c:pt>
                <c:pt idx="1661">
                  <c:v>8.278339568081506</c:v>
                </c:pt>
                <c:pt idx="1662">
                  <c:v>8.31415157107021</c:v>
                </c:pt>
                <c:pt idx="1663">
                  <c:v>8.344653289785496</c:v>
                </c:pt>
                <c:pt idx="1664">
                  <c:v>5.998895210249833</c:v>
                </c:pt>
                <c:pt idx="1665">
                  <c:v>6.0402721217338</c:v>
                </c:pt>
                <c:pt idx="1666">
                  <c:v>6.110321531495084</c:v>
                </c:pt>
                <c:pt idx="1667">
                  <c:v>6.18693384624769</c:v>
                </c:pt>
                <c:pt idx="1668">
                  <c:v>6.239443076980906</c:v>
                </c:pt>
                <c:pt idx="1669">
                  <c:v>6.224098626906567</c:v>
                </c:pt>
                <c:pt idx="1670">
                  <c:v>6.309663588409115</c:v>
                </c:pt>
                <c:pt idx="1671">
                  <c:v>6.367152069010225</c:v>
                </c:pt>
                <c:pt idx="1672">
                  <c:v>6.398792773192492</c:v>
                </c:pt>
                <c:pt idx="1673">
                  <c:v>6.44838815184495</c:v>
                </c:pt>
                <c:pt idx="1674">
                  <c:v>6.503471894636797</c:v>
                </c:pt>
                <c:pt idx="1675">
                  <c:v>6.562124230210256</c:v>
                </c:pt>
                <c:pt idx="1676">
                  <c:v>6.608539419228784</c:v>
                </c:pt>
                <c:pt idx="1677">
                  <c:v>6.650560377461253</c:v>
                </c:pt>
                <c:pt idx="1678">
                  <c:v>6.68937164513852</c:v>
                </c:pt>
                <c:pt idx="1679">
                  <c:v>6.736938461502584</c:v>
                </c:pt>
                <c:pt idx="1680">
                  <c:v>8.39388999147011</c:v>
                </c:pt>
                <c:pt idx="1681">
                  <c:v>8.400637153467883</c:v>
                </c:pt>
                <c:pt idx="1682">
                  <c:v>8.417339923967864</c:v>
                </c:pt>
                <c:pt idx="1683">
                  <c:v>8.425593195424093</c:v>
                </c:pt>
                <c:pt idx="1684">
                  <c:v>8.435603722245513</c:v>
                </c:pt>
                <c:pt idx="1685">
                  <c:v>8.448034084391887</c:v>
                </c:pt>
                <c:pt idx="1686">
                  <c:v>8.439240108354037</c:v>
                </c:pt>
                <c:pt idx="1687">
                  <c:v>8.466510917863876</c:v>
                </c:pt>
                <c:pt idx="1688">
                  <c:v>8.489169708510216</c:v>
                </c:pt>
                <c:pt idx="1689">
                  <c:v>8.586169276969517</c:v>
                </c:pt>
                <c:pt idx="1690">
                  <c:v>8.59214698521641</c:v>
                </c:pt>
                <c:pt idx="1691">
                  <c:v>8.64115185883939</c:v>
                </c:pt>
                <c:pt idx="1692">
                  <c:v>8.673959281490003</c:v>
                </c:pt>
                <c:pt idx="1693">
                  <c:v>8.696458234044125</c:v>
                </c:pt>
                <c:pt idx="1694">
                  <c:v>8.66918777885436</c:v>
                </c:pt>
                <c:pt idx="1695">
                  <c:v>8.692994566041818</c:v>
                </c:pt>
                <c:pt idx="1696">
                  <c:v>6.695356933241282</c:v>
                </c:pt>
                <c:pt idx="1697">
                  <c:v>6.722326712758377</c:v>
                </c:pt>
                <c:pt idx="1698">
                  <c:v>6.746730384911426</c:v>
                </c:pt>
                <c:pt idx="1699">
                  <c:v>6.751859665918277</c:v>
                </c:pt>
                <c:pt idx="1700">
                  <c:v>6.770904995243984</c:v>
                </c:pt>
                <c:pt idx="1701">
                  <c:v>6.807515948517439</c:v>
                </c:pt>
                <c:pt idx="1702">
                  <c:v>6.831471233104827</c:v>
                </c:pt>
                <c:pt idx="1703">
                  <c:v>6.810346692164886</c:v>
                </c:pt>
                <c:pt idx="1704">
                  <c:v>6.827375873875884</c:v>
                </c:pt>
                <c:pt idx="1705">
                  <c:v>6.852175979674236</c:v>
                </c:pt>
                <c:pt idx="1706">
                  <c:v>6.862681941279368</c:v>
                </c:pt>
                <c:pt idx="1707">
                  <c:v>6.879645874517716</c:v>
                </c:pt>
                <c:pt idx="1708">
                  <c:v>6.893715088594132</c:v>
                </c:pt>
                <c:pt idx="1709">
                  <c:v>6.927514333163117</c:v>
                </c:pt>
                <c:pt idx="1710">
                  <c:v>6.955153168285032</c:v>
                </c:pt>
                <c:pt idx="1711">
                  <c:v>6.97164209351729</c:v>
                </c:pt>
                <c:pt idx="1712">
                  <c:v>10.25633760265461</c:v>
                </c:pt>
                <c:pt idx="1713">
                  <c:v>10.28615321093836</c:v>
                </c:pt>
                <c:pt idx="1714">
                  <c:v>10.32226427603015</c:v>
                </c:pt>
                <c:pt idx="1715">
                  <c:v>10.35493555791845</c:v>
                </c:pt>
                <c:pt idx="1716">
                  <c:v>10.39392327118895</c:v>
                </c:pt>
                <c:pt idx="1717">
                  <c:v>10.42498493824425</c:v>
                </c:pt>
                <c:pt idx="1718">
                  <c:v>10.43651166731134</c:v>
                </c:pt>
                <c:pt idx="1719">
                  <c:v>10.43088817078122</c:v>
                </c:pt>
                <c:pt idx="1720">
                  <c:v>10.42952073103999</c:v>
                </c:pt>
                <c:pt idx="1721">
                  <c:v>10.44816532049283</c:v>
                </c:pt>
                <c:pt idx="1722">
                  <c:v>10.46608535409893</c:v>
                </c:pt>
                <c:pt idx="1723">
                  <c:v>10.49785743838511</c:v>
                </c:pt>
                <c:pt idx="1724">
                  <c:v>10.53117595808991</c:v>
                </c:pt>
                <c:pt idx="1725">
                  <c:v>10.54704456606218</c:v>
                </c:pt>
                <c:pt idx="1726">
                  <c:v>10.50116965254008</c:v>
                </c:pt>
                <c:pt idx="1727">
                  <c:v>10.51913148647592</c:v>
                </c:pt>
                <c:pt idx="1728">
                  <c:v>9.935450700600597</c:v>
                </c:pt>
                <c:pt idx="1729">
                  <c:v>9.953211263018438</c:v>
                </c:pt>
                <c:pt idx="1730">
                  <c:v>9.95688856905961</c:v>
                </c:pt>
                <c:pt idx="1731">
                  <c:v>9.953181230098984</c:v>
                </c:pt>
                <c:pt idx="1732">
                  <c:v>9.99928096513721</c:v>
                </c:pt>
                <c:pt idx="1733">
                  <c:v>10.01666348607567</c:v>
                </c:pt>
                <c:pt idx="1734">
                  <c:v>10.04529063684515</c:v>
                </c:pt>
                <c:pt idx="1735">
                  <c:v>10.07558825202642</c:v>
                </c:pt>
                <c:pt idx="1736">
                  <c:v>10.09787881441985</c:v>
                </c:pt>
                <c:pt idx="1737">
                  <c:v>10.11896321755397</c:v>
                </c:pt>
                <c:pt idx="1738">
                  <c:v>10.13875197327752</c:v>
                </c:pt>
                <c:pt idx="1739">
                  <c:v>10.13510039369446</c:v>
                </c:pt>
                <c:pt idx="1740">
                  <c:v>10.15368390029416</c:v>
                </c:pt>
                <c:pt idx="1741">
                  <c:v>10.13013075793587</c:v>
                </c:pt>
                <c:pt idx="1742">
                  <c:v>10.11481038006426</c:v>
                </c:pt>
                <c:pt idx="1743">
                  <c:v>10.13127285267471</c:v>
                </c:pt>
                <c:pt idx="1744">
                  <c:v>7.507682237965318</c:v>
                </c:pt>
                <c:pt idx="1745">
                  <c:v>7.548552026410303</c:v>
                </c:pt>
                <c:pt idx="1746">
                  <c:v>7.568163851609455</c:v>
                </c:pt>
                <c:pt idx="1747">
                  <c:v>7.586613386601706</c:v>
                </c:pt>
                <c:pt idx="1748">
                  <c:v>7.637783799624572</c:v>
                </c:pt>
                <c:pt idx="1749">
                  <c:v>7.662207668265369</c:v>
                </c:pt>
                <c:pt idx="1750">
                  <c:v>7.676637135165884</c:v>
                </c:pt>
                <c:pt idx="1751">
                  <c:v>7.670346555248452</c:v>
                </c:pt>
                <c:pt idx="1752">
                  <c:v>7.682115608477714</c:v>
                </c:pt>
                <c:pt idx="1753">
                  <c:v>7.721094411241556</c:v>
                </c:pt>
                <c:pt idx="1754">
                  <c:v>7.750331118909197</c:v>
                </c:pt>
                <c:pt idx="1755">
                  <c:v>7.775959063007103</c:v>
                </c:pt>
                <c:pt idx="1756">
                  <c:v>7.794329211727052</c:v>
                </c:pt>
                <c:pt idx="1757">
                  <c:v>7.853898717739795</c:v>
                </c:pt>
                <c:pt idx="1758">
                  <c:v>7.782576666976015</c:v>
                </c:pt>
                <c:pt idx="1759">
                  <c:v>7.804018288507626</c:v>
                </c:pt>
                <c:pt idx="1760">
                  <c:v>6.412587617393938</c:v>
                </c:pt>
                <c:pt idx="1761">
                  <c:v>6.412384422193988</c:v>
                </c:pt>
                <c:pt idx="1762">
                  <c:v>6.405373372335811</c:v>
                </c:pt>
                <c:pt idx="1763">
                  <c:v>6.470198600302272</c:v>
                </c:pt>
                <c:pt idx="1764">
                  <c:v>6.430290989948425</c:v>
                </c:pt>
                <c:pt idx="1765">
                  <c:v>6.38211374354115</c:v>
                </c:pt>
                <c:pt idx="1766">
                  <c:v>6.417108693933177</c:v>
                </c:pt>
                <c:pt idx="1767">
                  <c:v>6.413177522948006</c:v>
                </c:pt>
                <c:pt idx="1768">
                  <c:v>6.43096782305887</c:v>
                </c:pt>
                <c:pt idx="1769">
                  <c:v>6.397104960572937</c:v>
                </c:pt>
                <c:pt idx="1770">
                  <c:v>6.404910691760651</c:v>
                </c:pt>
                <c:pt idx="1771">
                  <c:v>6.42369664333314</c:v>
                </c:pt>
                <c:pt idx="1772">
                  <c:v>6.417532832287367</c:v>
                </c:pt>
                <c:pt idx="1773">
                  <c:v>6.469131315677755</c:v>
                </c:pt>
                <c:pt idx="1774">
                  <c:v>7.130898830296347</c:v>
                </c:pt>
                <c:pt idx="1775">
                  <c:v>7.155585079030296</c:v>
                </c:pt>
                <c:pt idx="1776">
                  <c:v>7.254819727985085</c:v>
                </c:pt>
                <c:pt idx="1777">
                  <c:v>7.272214991285429</c:v>
                </c:pt>
                <c:pt idx="1778">
                  <c:v>7.274298732939957</c:v>
                </c:pt>
                <c:pt idx="1779">
                  <c:v>7.268463763122712</c:v>
                </c:pt>
                <c:pt idx="1780">
                  <c:v>7.255006224599193</c:v>
                </c:pt>
                <c:pt idx="1781">
                  <c:v>7.28322387445551</c:v>
                </c:pt>
                <c:pt idx="1782">
                  <c:v>7.289415860273838</c:v>
                </c:pt>
                <c:pt idx="1783">
                  <c:v>7.28051421423462</c:v>
                </c:pt>
                <c:pt idx="1784">
                  <c:v>7.354356957383675</c:v>
                </c:pt>
                <c:pt idx="1785">
                  <c:v>7.4310181761203</c:v>
                </c:pt>
                <c:pt idx="1786">
                  <c:v>7.459653227576758</c:v>
                </c:pt>
                <c:pt idx="1787">
                  <c:v>7.495996899959891</c:v>
                </c:pt>
                <c:pt idx="1788">
                  <c:v>7.534878023899753</c:v>
                </c:pt>
                <c:pt idx="1789">
                  <c:v>7.569793492801777</c:v>
                </c:pt>
                <c:pt idx="1790">
                  <c:v>7.60129168190577</c:v>
                </c:pt>
                <c:pt idx="1791">
                  <c:v>7.628103821643594</c:v>
                </c:pt>
                <c:pt idx="1792">
                  <c:v>10.53257255869427</c:v>
                </c:pt>
                <c:pt idx="1793">
                  <c:v>10.57750739289755</c:v>
                </c:pt>
                <c:pt idx="1794">
                  <c:v>10.6247704040479</c:v>
                </c:pt>
                <c:pt idx="1795">
                  <c:v>10.64493000833526</c:v>
                </c:pt>
                <c:pt idx="1796">
                  <c:v>10.65868775671685</c:v>
                </c:pt>
                <c:pt idx="1797">
                  <c:v>10.68377796364204</c:v>
                </c:pt>
                <c:pt idx="1798">
                  <c:v>10.69859736520316</c:v>
                </c:pt>
                <c:pt idx="1799">
                  <c:v>10.7079825205948</c:v>
                </c:pt>
                <c:pt idx="1800">
                  <c:v>10.71215690911124</c:v>
                </c:pt>
                <c:pt idx="1801">
                  <c:v>10.74416179239658</c:v>
                </c:pt>
                <c:pt idx="1802">
                  <c:v>10.76438140642027</c:v>
                </c:pt>
                <c:pt idx="1803">
                  <c:v>10.77888203123938</c:v>
                </c:pt>
                <c:pt idx="1804">
                  <c:v>10.79547880772143</c:v>
                </c:pt>
                <c:pt idx="1805">
                  <c:v>10.8010034258545</c:v>
                </c:pt>
                <c:pt idx="1806">
                  <c:v>10.77218257280293</c:v>
                </c:pt>
                <c:pt idx="1807">
                  <c:v>10.78911730013617</c:v>
                </c:pt>
                <c:pt idx="1808">
                  <c:v>9.727525940743929</c:v>
                </c:pt>
                <c:pt idx="1809">
                  <c:v>9.733167722280955</c:v>
                </c:pt>
                <c:pt idx="1810">
                  <c:v>9.770234703428823</c:v>
                </c:pt>
                <c:pt idx="1811">
                  <c:v>9.776960457165559</c:v>
                </c:pt>
                <c:pt idx="1812">
                  <c:v>9.757632407774295</c:v>
                </c:pt>
                <c:pt idx="1813">
                  <c:v>9.792744881033435</c:v>
                </c:pt>
                <c:pt idx="1814">
                  <c:v>9.847903838558085</c:v>
                </c:pt>
                <c:pt idx="1815">
                  <c:v>9.856727242912881</c:v>
                </c:pt>
                <c:pt idx="1816">
                  <c:v>9.843088690132436</c:v>
                </c:pt>
                <c:pt idx="1817">
                  <c:v>9.85917040854997</c:v>
                </c:pt>
                <c:pt idx="1818">
                  <c:v>9.879878053346557</c:v>
                </c:pt>
                <c:pt idx="1819">
                  <c:v>9.913666625124724</c:v>
                </c:pt>
                <c:pt idx="1820">
                  <c:v>9.9586076917398</c:v>
                </c:pt>
                <c:pt idx="1821">
                  <c:v>10.05762210223036</c:v>
                </c:pt>
                <c:pt idx="1822">
                  <c:v>10.12663110385034</c:v>
                </c:pt>
                <c:pt idx="1823">
                  <c:v>10.15114894423916</c:v>
                </c:pt>
                <c:pt idx="1824">
                  <c:v>7.526447576886468</c:v>
                </c:pt>
                <c:pt idx="1825">
                  <c:v>7.54927807033058</c:v>
                </c:pt>
                <c:pt idx="1826">
                  <c:v>7.53536147337403</c:v>
                </c:pt>
                <c:pt idx="1827">
                  <c:v>7.536510462880044</c:v>
                </c:pt>
                <c:pt idx="1828">
                  <c:v>7.548370089891507</c:v>
                </c:pt>
                <c:pt idx="1829">
                  <c:v>7.565973311806727</c:v>
                </c:pt>
                <c:pt idx="1830">
                  <c:v>7.561490043972967</c:v>
                </c:pt>
                <c:pt idx="1831">
                  <c:v>7.569112312713939</c:v>
                </c:pt>
                <c:pt idx="1832">
                  <c:v>7.592325760152227</c:v>
                </c:pt>
                <c:pt idx="1833">
                  <c:v>7.639312107637837</c:v>
                </c:pt>
                <c:pt idx="1834">
                  <c:v>7.689077964491377</c:v>
                </c:pt>
                <c:pt idx="1835">
                  <c:v>7.727598472233502</c:v>
                </c:pt>
                <c:pt idx="1836">
                  <c:v>7.761451509576913</c:v>
                </c:pt>
                <c:pt idx="1837">
                  <c:v>7.755863375073402</c:v>
                </c:pt>
                <c:pt idx="1838">
                  <c:v>7.770122035965153</c:v>
                </c:pt>
                <c:pt idx="1839">
                  <c:v>7.789730676258753</c:v>
                </c:pt>
                <c:pt idx="1840">
                  <c:v>8.877957849579955</c:v>
                </c:pt>
                <c:pt idx="1841">
                  <c:v>8.885455983506835</c:v>
                </c:pt>
                <c:pt idx="1842">
                  <c:v>8.927990011699183</c:v>
                </c:pt>
                <c:pt idx="1843">
                  <c:v>8.978970145823856</c:v>
                </c:pt>
                <c:pt idx="1844">
                  <c:v>8.997812709762648</c:v>
                </c:pt>
                <c:pt idx="1845">
                  <c:v>9.00535766852695</c:v>
                </c:pt>
                <c:pt idx="1846">
                  <c:v>8.992198437935346</c:v>
                </c:pt>
                <c:pt idx="1847">
                  <c:v>8.99571686616433</c:v>
                </c:pt>
                <c:pt idx="1848">
                  <c:v>9.018744322124996</c:v>
                </c:pt>
                <c:pt idx="1849">
                  <c:v>9.07344056808886</c:v>
                </c:pt>
                <c:pt idx="1850">
                  <c:v>9.125387934916648</c:v>
                </c:pt>
                <c:pt idx="1851">
                  <c:v>9.19005833873329</c:v>
                </c:pt>
                <c:pt idx="1852">
                  <c:v>9.287572027145246</c:v>
                </c:pt>
                <c:pt idx="1853">
                  <c:v>9.373040377608118</c:v>
                </c:pt>
                <c:pt idx="1854">
                  <c:v>9.38064535877658</c:v>
                </c:pt>
                <c:pt idx="1855">
                  <c:v>9.415765172160497</c:v>
                </c:pt>
                <c:pt idx="1856">
                  <c:v>7.719417383350236</c:v>
                </c:pt>
                <c:pt idx="1857">
                  <c:v>7.766983509796493</c:v>
                </c:pt>
                <c:pt idx="1858">
                  <c:v>7.700060796685723</c:v>
                </c:pt>
                <c:pt idx="1859">
                  <c:v>7.634545168116308</c:v>
                </c:pt>
                <c:pt idx="1860">
                  <c:v>7.626040080488473</c:v>
                </c:pt>
                <c:pt idx="1861">
                  <c:v>7.574231075321754</c:v>
                </c:pt>
                <c:pt idx="1862">
                  <c:v>7.54687058482531</c:v>
                </c:pt>
                <c:pt idx="1863">
                  <c:v>7.519512796477105</c:v>
                </c:pt>
                <c:pt idx="1864">
                  <c:v>7.515518919715478</c:v>
                </c:pt>
                <c:pt idx="1865">
                  <c:v>7.51728973721426</c:v>
                </c:pt>
                <c:pt idx="1866">
                  <c:v>7.527849166486084</c:v>
                </c:pt>
                <c:pt idx="1867">
                  <c:v>7.528915479493581</c:v>
                </c:pt>
                <c:pt idx="1868">
                  <c:v>7.57434118794455</c:v>
                </c:pt>
                <c:pt idx="1869">
                  <c:v>7.615459482250654</c:v>
                </c:pt>
                <c:pt idx="1870">
                  <c:v>7.636132123021489</c:v>
                </c:pt>
                <c:pt idx="1871">
                  <c:v>7.624962496050339</c:v>
                </c:pt>
                <c:pt idx="1872">
                  <c:v>8.35770198580637</c:v>
                </c:pt>
                <c:pt idx="1873">
                  <c:v>8.339097014337418</c:v>
                </c:pt>
                <c:pt idx="1874">
                  <c:v>8.346515135058571</c:v>
                </c:pt>
                <c:pt idx="1875">
                  <c:v>8.330728676371056</c:v>
                </c:pt>
                <c:pt idx="1876">
                  <c:v>8.294664208699838</c:v>
                </c:pt>
                <c:pt idx="1877">
                  <c:v>8.239874678378881</c:v>
                </c:pt>
                <c:pt idx="1878">
                  <c:v>8.239901399124827</c:v>
                </c:pt>
                <c:pt idx="1879">
                  <c:v>8.219364992246338</c:v>
                </c:pt>
                <c:pt idx="1880">
                  <c:v>8.237340566990518</c:v>
                </c:pt>
                <c:pt idx="1881">
                  <c:v>8.258508388963159</c:v>
                </c:pt>
                <c:pt idx="1882">
                  <c:v>8.267859471775754</c:v>
                </c:pt>
                <c:pt idx="1883">
                  <c:v>8.291514015215936</c:v>
                </c:pt>
                <c:pt idx="1884">
                  <c:v>8.338611929469092</c:v>
                </c:pt>
                <c:pt idx="1885">
                  <c:v>8.377256542821555</c:v>
                </c:pt>
                <c:pt idx="1886">
                  <c:v>8.320383381112684</c:v>
                </c:pt>
                <c:pt idx="1887">
                  <c:v>8.31940024947456</c:v>
                </c:pt>
                <c:pt idx="1888">
                  <c:v>8.574544771552803</c:v>
                </c:pt>
                <c:pt idx="1889">
                  <c:v>8.581864410337264</c:v>
                </c:pt>
                <c:pt idx="1890">
                  <c:v>8.631151883367559</c:v>
                </c:pt>
                <c:pt idx="1891">
                  <c:v>8.607964327034036</c:v>
                </c:pt>
                <c:pt idx="1892">
                  <c:v>8.601074907870487</c:v>
                </c:pt>
                <c:pt idx="1893">
                  <c:v>8.614810940739337</c:v>
                </c:pt>
                <c:pt idx="1894">
                  <c:v>8.602246806107784</c:v>
                </c:pt>
                <c:pt idx="1895">
                  <c:v>8.637103131166167</c:v>
                </c:pt>
                <c:pt idx="1896">
                  <c:v>8.663060926441785</c:v>
                </c:pt>
                <c:pt idx="1897">
                  <c:v>8.698567024021836</c:v>
                </c:pt>
                <c:pt idx="1898">
                  <c:v>8.752006202970626</c:v>
                </c:pt>
                <c:pt idx="1899">
                  <c:v>8.81441915222521</c:v>
                </c:pt>
                <c:pt idx="1900">
                  <c:v>8.887658227267</c:v>
                </c:pt>
                <c:pt idx="1901">
                  <c:v>8.969348497544525</c:v>
                </c:pt>
                <c:pt idx="1902">
                  <c:v>8.96649935796465</c:v>
                </c:pt>
                <c:pt idx="1903">
                  <c:v>8.995412954458368</c:v>
                </c:pt>
                <c:pt idx="1904">
                  <c:v>7.770010388794318</c:v>
                </c:pt>
                <c:pt idx="1905">
                  <c:v>7.805157827676031</c:v>
                </c:pt>
                <c:pt idx="1906">
                  <c:v>7.83437902550207</c:v>
                </c:pt>
                <c:pt idx="1907">
                  <c:v>7.807620711083058</c:v>
                </c:pt>
                <c:pt idx="1908">
                  <c:v>7.82044095559337</c:v>
                </c:pt>
                <c:pt idx="1909">
                  <c:v>7.858242865710275</c:v>
                </c:pt>
                <c:pt idx="1910">
                  <c:v>7.855895508349017</c:v>
                </c:pt>
                <c:pt idx="1911">
                  <c:v>7.880058140247857</c:v>
                </c:pt>
                <c:pt idx="1912">
                  <c:v>7.909113841543814</c:v>
                </c:pt>
                <c:pt idx="1913">
                  <c:v>7.952100620055787</c:v>
                </c:pt>
                <c:pt idx="1914">
                  <c:v>7.981724614985606</c:v>
                </c:pt>
                <c:pt idx="1915">
                  <c:v>8.015179246831675</c:v>
                </c:pt>
                <c:pt idx="1916">
                  <c:v>8.064855031905575</c:v>
                </c:pt>
                <c:pt idx="1917">
                  <c:v>8.083303467429905</c:v>
                </c:pt>
                <c:pt idx="1918">
                  <c:v>8.075921323804621</c:v>
                </c:pt>
                <c:pt idx="1919">
                  <c:v>8.09921697952557</c:v>
                </c:pt>
                <c:pt idx="1920">
                  <c:v>9.104919092966835</c:v>
                </c:pt>
                <c:pt idx="1921">
                  <c:v>9.164653581327783</c:v>
                </c:pt>
                <c:pt idx="1922">
                  <c:v>9.232291336578962</c:v>
                </c:pt>
                <c:pt idx="1923">
                  <c:v>9.28048910115191</c:v>
                </c:pt>
                <c:pt idx="1924">
                  <c:v>9.324948681943097</c:v>
                </c:pt>
                <c:pt idx="1925">
                  <c:v>9.37189657433905</c:v>
                </c:pt>
                <c:pt idx="1926">
                  <c:v>9.389240542655546</c:v>
                </c:pt>
                <c:pt idx="1927">
                  <c:v>9.404035029115578</c:v>
                </c:pt>
                <c:pt idx="1928">
                  <c:v>9.44265156823202</c:v>
                </c:pt>
                <c:pt idx="1929">
                  <c:v>9.495304487095872</c:v>
                </c:pt>
                <c:pt idx="1930">
                  <c:v>9.531275564504483</c:v>
                </c:pt>
                <c:pt idx="1931">
                  <c:v>9.592322187371856</c:v>
                </c:pt>
                <c:pt idx="1932">
                  <c:v>9.658514612104354</c:v>
                </c:pt>
                <c:pt idx="1933">
                  <c:v>9.70720730268304</c:v>
                </c:pt>
                <c:pt idx="1934">
                  <c:v>9.723465364011384</c:v>
                </c:pt>
                <c:pt idx="1935">
                  <c:v>9.764828775205601</c:v>
                </c:pt>
                <c:pt idx="1936">
                  <c:v>9.77020188914938</c:v>
                </c:pt>
                <c:pt idx="1937">
                  <c:v>9.803356604197746</c:v>
                </c:pt>
                <c:pt idx="1938">
                  <c:v>9.842875288996307</c:v>
                </c:pt>
                <c:pt idx="1939">
                  <c:v>9.888181435925913</c:v>
                </c:pt>
                <c:pt idx="1940">
                  <c:v>9.92371093638348</c:v>
                </c:pt>
                <c:pt idx="1941">
                  <c:v>9.957142984623457</c:v>
                </c:pt>
                <c:pt idx="1942">
                  <c:v>9.970075392511431</c:v>
                </c:pt>
                <c:pt idx="1943">
                  <c:v>9.96985713941165</c:v>
                </c:pt>
                <c:pt idx="1944">
                  <c:v>9.95351005859249</c:v>
                </c:pt>
                <c:pt idx="1945">
                  <c:v>9.96315336816322</c:v>
                </c:pt>
                <c:pt idx="1946">
                  <c:v>9.966184331708715</c:v>
                </c:pt>
                <c:pt idx="1947">
                  <c:v>9.977174550341851</c:v>
                </c:pt>
                <c:pt idx="1948">
                  <c:v>9.998491370379682</c:v>
                </c:pt>
                <c:pt idx="1949">
                  <c:v>9.996818374762613</c:v>
                </c:pt>
                <c:pt idx="1950">
                  <c:v>9.96973511222685</c:v>
                </c:pt>
                <c:pt idx="1951">
                  <c:v>9.982829656261877</c:v>
                </c:pt>
                <c:pt idx="1952">
                  <c:v>10.88437709397155</c:v>
                </c:pt>
                <c:pt idx="1953">
                  <c:v>10.91483630145625</c:v>
                </c:pt>
                <c:pt idx="1954">
                  <c:v>10.94529550894096</c:v>
                </c:pt>
                <c:pt idx="1955">
                  <c:v>10.97575471642567</c:v>
                </c:pt>
                <c:pt idx="1956">
                  <c:v>11.00621392391038</c:v>
                </c:pt>
                <c:pt idx="1957">
                  <c:v>11.03667313139509</c:v>
                </c:pt>
                <c:pt idx="1958">
                  <c:v>11.01967376050979</c:v>
                </c:pt>
                <c:pt idx="1959">
                  <c:v>11.03416686150255</c:v>
                </c:pt>
                <c:pt idx="1960">
                  <c:v>11.00207806173447</c:v>
                </c:pt>
                <c:pt idx="1961">
                  <c:v>11.10561268487195</c:v>
                </c:pt>
                <c:pt idx="1962">
                  <c:v>11.07368193584472</c:v>
                </c:pt>
                <c:pt idx="1963">
                  <c:v>11.12198970880403</c:v>
                </c:pt>
                <c:pt idx="1964">
                  <c:v>11.23076351697312</c:v>
                </c:pt>
                <c:pt idx="1965">
                  <c:v>11.33908588969738</c:v>
                </c:pt>
                <c:pt idx="1966">
                  <c:v>11.32632666477147</c:v>
                </c:pt>
                <c:pt idx="1967">
                  <c:v>11.35532514279573</c:v>
                </c:pt>
                <c:pt idx="1968">
                  <c:v>8.954497767765795</c:v>
                </c:pt>
                <c:pt idx="1969">
                  <c:v>8.984956975250505</c:v>
                </c:pt>
                <c:pt idx="1970">
                  <c:v>9.015416182735213</c:v>
                </c:pt>
                <c:pt idx="1971">
                  <c:v>9.045875390219923</c:v>
                </c:pt>
                <c:pt idx="1972">
                  <c:v>9.07633459770463</c:v>
                </c:pt>
                <c:pt idx="1973">
                  <c:v>9.106793805189338</c:v>
                </c:pt>
                <c:pt idx="1974">
                  <c:v>9.137253012674048</c:v>
                </c:pt>
                <c:pt idx="1975">
                  <c:v>9.167712220158757</c:v>
                </c:pt>
                <c:pt idx="1976">
                  <c:v>9.198171427643464</c:v>
                </c:pt>
                <c:pt idx="1977">
                  <c:v>9.228630635128173</c:v>
                </c:pt>
                <c:pt idx="1978">
                  <c:v>9.259089842612882</c:v>
                </c:pt>
                <c:pt idx="1979">
                  <c:v>9.28954905009759</c:v>
                </c:pt>
                <c:pt idx="1980">
                  <c:v>9.3200082575823</c:v>
                </c:pt>
                <c:pt idx="1981">
                  <c:v>9.350467465067007</c:v>
                </c:pt>
                <c:pt idx="1982">
                  <c:v>9.380926672551716</c:v>
                </c:pt>
                <c:pt idx="1983">
                  <c:v>9.410828417721584</c:v>
                </c:pt>
                <c:pt idx="1984">
                  <c:v>8.968375278708565</c:v>
                </c:pt>
                <c:pt idx="1985">
                  <c:v>8.934428613840543</c:v>
                </c:pt>
                <c:pt idx="1986">
                  <c:v>8.951280243874675</c:v>
                </c:pt>
                <c:pt idx="1987">
                  <c:v>8.899577260838814</c:v>
                </c:pt>
                <c:pt idx="1988">
                  <c:v>8.96563710399909</c:v>
                </c:pt>
                <c:pt idx="1989">
                  <c:v>9.060988293741496</c:v>
                </c:pt>
                <c:pt idx="1990">
                  <c:v>9.113072706440924</c:v>
                </c:pt>
                <c:pt idx="1991">
                  <c:v>9.163881429652767</c:v>
                </c:pt>
                <c:pt idx="1992">
                  <c:v>9.23913221176309</c:v>
                </c:pt>
                <c:pt idx="1993">
                  <c:v>9.31363324830514</c:v>
                </c:pt>
                <c:pt idx="1994">
                  <c:v>9.380319906520327</c:v>
                </c:pt>
                <c:pt idx="1995">
                  <c:v>9.463251637715954</c:v>
                </c:pt>
                <c:pt idx="1996">
                  <c:v>9.547965856956743</c:v>
                </c:pt>
                <c:pt idx="1997">
                  <c:v>9.600113709709573</c:v>
                </c:pt>
                <c:pt idx="1998">
                  <c:v>9.518661573854596</c:v>
                </c:pt>
                <c:pt idx="1999">
                  <c:v>9.571264791943026</c:v>
                </c:pt>
                <c:pt idx="2000">
                  <c:v>6.405914195367243</c:v>
                </c:pt>
                <c:pt idx="2001">
                  <c:v>6.486291722206697</c:v>
                </c:pt>
                <c:pt idx="2002">
                  <c:v>6.532857759362289</c:v>
                </c:pt>
                <c:pt idx="2003">
                  <c:v>6.517309681837553</c:v>
                </c:pt>
                <c:pt idx="2004">
                  <c:v>6.500118499702848</c:v>
                </c:pt>
                <c:pt idx="2005">
                  <c:v>6.511137711629523</c:v>
                </c:pt>
                <c:pt idx="2006">
                  <c:v>6.549404155346845</c:v>
                </c:pt>
                <c:pt idx="2007">
                  <c:v>6.626621496656581</c:v>
                </c:pt>
                <c:pt idx="2008">
                  <c:v>6.63134139071769</c:v>
                </c:pt>
                <c:pt idx="2009">
                  <c:v>6.687394909328554</c:v>
                </c:pt>
                <c:pt idx="2010">
                  <c:v>6.756956751341164</c:v>
                </c:pt>
                <c:pt idx="2011">
                  <c:v>6.821028966554765</c:v>
                </c:pt>
                <c:pt idx="2012">
                  <c:v>6.848364843213251</c:v>
                </c:pt>
                <c:pt idx="2013">
                  <c:v>6.926762438744946</c:v>
                </c:pt>
                <c:pt idx="2014">
                  <c:v>6.938854778953744</c:v>
                </c:pt>
                <c:pt idx="2015">
                  <c:v>6.976007932189937</c:v>
                </c:pt>
                <c:pt idx="2016">
                  <c:v>8.957096220684434</c:v>
                </c:pt>
                <c:pt idx="2017">
                  <c:v>8.99874091152313</c:v>
                </c:pt>
                <c:pt idx="2018">
                  <c:v>8.985217430743766</c:v>
                </c:pt>
                <c:pt idx="2019">
                  <c:v>9.031653869193691</c:v>
                </c:pt>
                <c:pt idx="2020">
                  <c:v>9.043508398211148</c:v>
                </c:pt>
                <c:pt idx="2021">
                  <c:v>9.028651898088964</c:v>
                </c:pt>
                <c:pt idx="2022">
                  <c:v>8.9639825098821</c:v>
                </c:pt>
                <c:pt idx="2023">
                  <c:v>8.986768936214042</c:v>
                </c:pt>
                <c:pt idx="2024">
                  <c:v>8.997575206607177</c:v>
                </c:pt>
                <c:pt idx="2025">
                  <c:v>9.041092665410455</c:v>
                </c:pt>
                <c:pt idx="2026">
                  <c:v>9.069153396478434</c:v>
                </c:pt>
                <c:pt idx="2027">
                  <c:v>9.113979340524567</c:v>
                </c:pt>
                <c:pt idx="2028">
                  <c:v>9.126331739609195</c:v>
                </c:pt>
                <c:pt idx="2029">
                  <c:v>9.12372068354518</c:v>
                </c:pt>
                <c:pt idx="2030">
                  <c:v>9.073562133446538</c:v>
                </c:pt>
                <c:pt idx="2031">
                  <c:v>9.08337627201394</c:v>
                </c:pt>
                <c:pt idx="2032">
                  <c:v>7.881562294227283</c:v>
                </c:pt>
                <c:pt idx="2033">
                  <c:v>7.941506712809305</c:v>
                </c:pt>
                <c:pt idx="2034">
                  <c:v>7.938826860510459</c:v>
                </c:pt>
                <c:pt idx="2035">
                  <c:v>7.952111151600302</c:v>
                </c:pt>
                <c:pt idx="2036">
                  <c:v>7.96545827053909</c:v>
                </c:pt>
                <c:pt idx="2037">
                  <c:v>8.025923743925485</c:v>
                </c:pt>
                <c:pt idx="2038">
                  <c:v>8.088964314133856</c:v>
                </c:pt>
                <c:pt idx="2039">
                  <c:v>8.128380570719372</c:v>
                </c:pt>
                <c:pt idx="2040">
                  <c:v>8.172632140131204</c:v>
                </c:pt>
                <c:pt idx="2041">
                  <c:v>8.218119408915502</c:v>
                </c:pt>
                <c:pt idx="2042">
                  <c:v>8.257985759095838</c:v>
                </c:pt>
                <c:pt idx="2043">
                  <c:v>8.27906249066139</c:v>
                </c:pt>
                <c:pt idx="2044">
                  <c:v>8.30179715144374</c:v>
                </c:pt>
                <c:pt idx="2045">
                  <c:v>8.350934361778433</c:v>
                </c:pt>
                <c:pt idx="2046">
                  <c:v>8.294130190798832</c:v>
                </c:pt>
                <c:pt idx="2047">
                  <c:v>8.32825231540524</c:v>
                </c:pt>
                <c:pt idx="2048">
                  <c:v>6.859524129068915</c:v>
                </c:pt>
                <c:pt idx="2049">
                  <c:v>6.889983336553623</c:v>
                </c:pt>
                <c:pt idx="2050">
                  <c:v>6.920442544038332</c:v>
                </c:pt>
                <c:pt idx="2051">
                  <c:v>6.95090175152304</c:v>
                </c:pt>
                <c:pt idx="2052">
                  <c:v>6.98136095900775</c:v>
                </c:pt>
                <c:pt idx="2053">
                  <c:v>7.011820166492458</c:v>
                </c:pt>
                <c:pt idx="2054">
                  <c:v>7.042279373977166</c:v>
                </c:pt>
                <c:pt idx="2055">
                  <c:v>7.134550475986787</c:v>
                </c:pt>
                <c:pt idx="2056">
                  <c:v>7.170251582095324</c:v>
                </c:pt>
                <c:pt idx="2057">
                  <c:v>7.217334359271946</c:v>
                </c:pt>
                <c:pt idx="2058">
                  <c:v>7.255937175799675</c:v>
                </c:pt>
                <c:pt idx="2059">
                  <c:v>7.30428058347553</c:v>
                </c:pt>
                <c:pt idx="2060">
                  <c:v>7.346492260074831</c:v>
                </c:pt>
                <c:pt idx="2061">
                  <c:v>7.386906765103796</c:v>
                </c:pt>
                <c:pt idx="2062">
                  <c:v>7.410142200008168</c:v>
                </c:pt>
                <c:pt idx="2063">
                  <c:v>7.45120191488113</c:v>
                </c:pt>
                <c:pt idx="2064">
                  <c:v>9.88526238205637</c:v>
                </c:pt>
                <c:pt idx="2065">
                  <c:v>9.893481968133098</c:v>
                </c:pt>
                <c:pt idx="2066">
                  <c:v>9.894019497758176</c:v>
                </c:pt>
                <c:pt idx="2067">
                  <c:v>9.896912150827127</c:v>
                </c:pt>
                <c:pt idx="2068">
                  <c:v>9.864340196452563</c:v>
                </c:pt>
                <c:pt idx="2069">
                  <c:v>9.889992758180078</c:v>
                </c:pt>
                <c:pt idx="2070">
                  <c:v>9.87360522433661</c:v>
                </c:pt>
                <c:pt idx="2071">
                  <c:v>9.853037928212248</c:v>
                </c:pt>
                <c:pt idx="2072">
                  <c:v>9.904990313847843</c:v>
                </c:pt>
                <c:pt idx="2073">
                  <c:v>9.934472328175357</c:v>
                </c:pt>
                <c:pt idx="2074">
                  <c:v>9.962685784392297</c:v>
                </c:pt>
                <c:pt idx="2075">
                  <c:v>9.96984754856961</c:v>
                </c:pt>
                <c:pt idx="2076">
                  <c:v>9.966546690514054</c:v>
                </c:pt>
                <c:pt idx="2077">
                  <c:v>9.98469212838041</c:v>
                </c:pt>
                <c:pt idx="2078">
                  <c:v>9.96744201272756</c:v>
                </c:pt>
                <c:pt idx="2079">
                  <c:v>9.97533195552363</c:v>
                </c:pt>
                <c:pt idx="2080">
                  <c:v>7.222028708824422</c:v>
                </c:pt>
                <c:pt idx="2081">
                  <c:v>7.214804274702953</c:v>
                </c:pt>
                <c:pt idx="2082">
                  <c:v>7.21857841441752</c:v>
                </c:pt>
                <c:pt idx="2083">
                  <c:v>7.24907326319176</c:v>
                </c:pt>
                <c:pt idx="2084">
                  <c:v>7.28398487508659</c:v>
                </c:pt>
                <c:pt idx="2085">
                  <c:v>7.289040737489135</c:v>
                </c:pt>
                <c:pt idx="2086">
                  <c:v>7.307623102365418</c:v>
                </c:pt>
                <c:pt idx="2087">
                  <c:v>7.288132118890175</c:v>
                </c:pt>
                <c:pt idx="2088">
                  <c:v>7.326667259890478</c:v>
                </c:pt>
                <c:pt idx="2089">
                  <c:v>7.357955597469785</c:v>
                </c:pt>
                <c:pt idx="2090">
                  <c:v>7.386490042804724</c:v>
                </c:pt>
                <c:pt idx="2091">
                  <c:v>7.38507516129262</c:v>
                </c:pt>
                <c:pt idx="2092">
                  <c:v>7.40604517871647</c:v>
                </c:pt>
                <c:pt idx="2093">
                  <c:v>7.412402556158953</c:v>
                </c:pt>
                <c:pt idx="2094">
                  <c:v>7.408266675122603</c:v>
                </c:pt>
                <c:pt idx="2095">
                  <c:v>7.423948058447976</c:v>
                </c:pt>
                <c:pt idx="2096">
                  <c:v>8.648477656962505</c:v>
                </c:pt>
                <c:pt idx="2097">
                  <c:v>8.727483199636665</c:v>
                </c:pt>
                <c:pt idx="2098">
                  <c:v>8.83141735672103</c:v>
                </c:pt>
                <c:pt idx="2099">
                  <c:v>8.849155212727653</c:v>
                </c:pt>
                <c:pt idx="2100">
                  <c:v>8.733991449786849</c:v>
                </c:pt>
                <c:pt idx="2101">
                  <c:v>8.788829930951557</c:v>
                </c:pt>
                <c:pt idx="2102">
                  <c:v>8.845037582704675</c:v>
                </c:pt>
                <c:pt idx="2103">
                  <c:v>8.883749790102363</c:v>
                </c:pt>
                <c:pt idx="2104">
                  <c:v>8.910061671026342</c:v>
                </c:pt>
                <c:pt idx="2105">
                  <c:v>8.992129923561174</c:v>
                </c:pt>
                <c:pt idx="2106">
                  <c:v>9.049622420170905</c:v>
                </c:pt>
                <c:pt idx="2107">
                  <c:v>9.104546728314097</c:v>
                </c:pt>
                <c:pt idx="2108">
                  <c:v>9.175325893739298</c:v>
                </c:pt>
                <c:pt idx="2109">
                  <c:v>9.233293996048452</c:v>
                </c:pt>
                <c:pt idx="2110">
                  <c:v>9.207008565137334</c:v>
                </c:pt>
                <c:pt idx="2111">
                  <c:v>9.246472738645735</c:v>
                </c:pt>
                <c:pt idx="2112">
                  <c:v>6.27853914956831</c:v>
                </c:pt>
                <c:pt idx="2113">
                  <c:v>6.326901929614059</c:v>
                </c:pt>
                <c:pt idx="2114">
                  <c:v>6.138820670573313</c:v>
                </c:pt>
                <c:pt idx="2115">
                  <c:v>6.119766264552704</c:v>
                </c:pt>
                <c:pt idx="2116">
                  <c:v>6.017489075720469</c:v>
                </c:pt>
                <c:pt idx="2117">
                  <c:v>6.030030112589044</c:v>
                </c:pt>
                <c:pt idx="2118">
                  <c:v>6.164499730392039</c:v>
                </c:pt>
                <c:pt idx="2119">
                  <c:v>6.368402757882611</c:v>
                </c:pt>
                <c:pt idx="2120">
                  <c:v>6.41575849614125</c:v>
                </c:pt>
                <c:pt idx="2121">
                  <c:v>6.448156491639626</c:v>
                </c:pt>
                <c:pt idx="2122">
                  <c:v>6.481383777009305</c:v>
                </c:pt>
                <c:pt idx="2123">
                  <c:v>6.520089951317204</c:v>
                </c:pt>
                <c:pt idx="2124">
                  <c:v>6.554532531605382</c:v>
                </c:pt>
                <c:pt idx="2125">
                  <c:v>6.582994100275909</c:v>
                </c:pt>
                <c:pt idx="2126">
                  <c:v>6.598065114646873</c:v>
                </c:pt>
                <c:pt idx="2127">
                  <c:v>6.633253896710796</c:v>
                </c:pt>
                <c:pt idx="2128">
                  <c:v>9.265896844055566</c:v>
                </c:pt>
                <c:pt idx="2129">
                  <c:v>9.341242327710153</c:v>
                </c:pt>
                <c:pt idx="2130">
                  <c:v>9.395252509150175</c:v>
                </c:pt>
                <c:pt idx="2131">
                  <c:v>9.436525715535859</c:v>
                </c:pt>
                <c:pt idx="2132">
                  <c:v>9.43598644672853</c:v>
                </c:pt>
                <c:pt idx="2133">
                  <c:v>9.45077751616509</c:v>
                </c:pt>
                <c:pt idx="2134">
                  <c:v>9.486858745998363</c:v>
                </c:pt>
                <c:pt idx="2135">
                  <c:v>9.53169505508465</c:v>
                </c:pt>
                <c:pt idx="2136">
                  <c:v>9.578275146110181</c:v>
                </c:pt>
                <c:pt idx="2137">
                  <c:v>9.626835906638321</c:v>
                </c:pt>
                <c:pt idx="2138">
                  <c:v>9.690517154547318</c:v>
                </c:pt>
                <c:pt idx="2139">
                  <c:v>9.771309739279276</c:v>
                </c:pt>
                <c:pt idx="2140">
                  <c:v>9.87077779460814</c:v>
                </c:pt>
                <c:pt idx="2141">
                  <c:v>9.928930527059673</c:v>
                </c:pt>
                <c:pt idx="2142">
                  <c:v>9.86279489933542</c:v>
                </c:pt>
                <c:pt idx="2143">
                  <c:v>9.907503981034834</c:v>
                </c:pt>
                <c:pt idx="2144">
                  <c:v>9.675704745191025</c:v>
                </c:pt>
                <c:pt idx="2145">
                  <c:v>9.710307260806671</c:v>
                </c:pt>
                <c:pt idx="2146">
                  <c:v>9.760747029232123</c:v>
                </c:pt>
                <c:pt idx="2147">
                  <c:v>9.79748598400242</c:v>
                </c:pt>
                <c:pt idx="2148">
                  <c:v>9.84829291264876</c:v>
                </c:pt>
                <c:pt idx="2149">
                  <c:v>9.889483463854613</c:v>
                </c:pt>
                <c:pt idx="2150">
                  <c:v>9.916069591051558</c:v>
                </c:pt>
                <c:pt idx="2151">
                  <c:v>9.954033748070126</c:v>
                </c:pt>
                <c:pt idx="2152">
                  <c:v>9.981139438740326</c:v>
                </c:pt>
                <c:pt idx="2153">
                  <c:v>10.0224602943876</c:v>
                </c:pt>
                <c:pt idx="2154">
                  <c:v>10.06465399429505</c:v>
                </c:pt>
                <c:pt idx="2155">
                  <c:v>10.11794663947071</c:v>
                </c:pt>
                <c:pt idx="2156">
                  <c:v>10.17810850572612</c:v>
                </c:pt>
                <c:pt idx="2157">
                  <c:v>10.21085625057845</c:v>
                </c:pt>
                <c:pt idx="2158">
                  <c:v>10.11885770693315</c:v>
                </c:pt>
                <c:pt idx="2159">
                  <c:v>10.1550714209621</c:v>
                </c:pt>
                <c:pt idx="2160">
                  <c:v>9.952588887693115</c:v>
                </c:pt>
                <c:pt idx="2161">
                  <c:v>9.97415999490218</c:v>
                </c:pt>
                <c:pt idx="2162">
                  <c:v>10.00948013204714</c:v>
                </c:pt>
                <c:pt idx="2163">
                  <c:v>10.04969433089553</c:v>
                </c:pt>
                <c:pt idx="2164">
                  <c:v>10.09091044940642</c:v>
                </c:pt>
                <c:pt idx="2165">
                  <c:v>10.13177103463933</c:v>
                </c:pt>
                <c:pt idx="2166">
                  <c:v>10.15630887760697</c:v>
                </c:pt>
                <c:pt idx="2167">
                  <c:v>10.16852206243187</c:v>
                </c:pt>
                <c:pt idx="2168">
                  <c:v>10.18243963013887</c:v>
                </c:pt>
                <c:pt idx="2169">
                  <c:v>10.19835911991035</c:v>
                </c:pt>
                <c:pt idx="2170">
                  <c:v>10.21745107372502</c:v>
                </c:pt>
                <c:pt idx="2171">
                  <c:v>10.24043520699814</c:v>
                </c:pt>
                <c:pt idx="2172">
                  <c:v>10.2583128009869</c:v>
                </c:pt>
                <c:pt idx="2173">
                  <c:v>10.25188656896472</c:v>
                </c:pt>
                <c:pt idx="2174">
                  <c:v>10.20603573279296</c:v>
                </c:pt>
                <c:pt idx="2175">
                  <c:v>10.22666117527242</c:v>
                </c:pt>
                <c:pt idx="2176">
                  <c:v>7.001849771959017</c:v>
                </c:pt>
                <c:pt idx="2177">
                  <c:v>7.033489535165853</c:v>
                </c:pt>
                <c:pt idx="2178">
                  <c:v>7.108270448194818</c:v>
                </c:pt>
                <c:pt idx="2179">
                  <c:v>7.125338694687877</c:v>
                </c:pt>
                <c:pt idx="2180">
                  <c:v>7.131762875833242</c:v>
                </c:pt>
                <c:pt idx="2181">
                  <c:v>7.189274917515742</c:v>
                </c:pt>
                <c:pt idx="2182">
                  <c:v>7.227475335816887</c:v>
                </c:pt>
                <c:pt idx="2183">
                  <c:v>7.259164809520133</c:v>
                </c:pt>
                <c:pt idx="2184">
                  <c:v>7.30818060972915</c:v>
                </c:pt>
                <c:pt idx="2185">
                  <c:v>7.337860950766397</c:v>
                </c:pt>
                <c:pt idx="2186">
                  <c:v>7.378370037947445</c:v>
                </c:pt>
                <c:pt idx="2187">
                  <c:v>7.46369169882254</c:v>
                </c:pt>
                <c:pt idx="2188">
                  <c:v>7.538291023851128</c:v>
                </c:pt>
                <c:pt idx="2189">
                  <c:v>7.58207638780291</c:v>
                </c:pt>
                <c:pt idx="2190">
                  <c:v>7.604168324999383</c:v>
                </c:pt>
                <c:pt idx="2191">
                  <c:v>7.646978073885776</c:v>
                </c:pt>
                <c:pt idx="2192">
                  <c:v>8.507517945661023</c:v>
                </c:pt>
                <c:pt idx="2193">
                  <c:v>8.506386761199135</c:v>
                </c:pt>
                <c:pt idx="2194">
                  <c:v>8.5483691356315</c:v>
                </c:pt>
                <c:pt idx="2195">
                  <c:v>8.549887598782545</c:v>
                </c:pt>
                <c:pt idx="2196">
                  <c:v>8.527213109530235</c:v>
                </c:pt>
                <c:pt idx="2197">
                  <c:v>8.512560699715418</c:v>
                </c:pt>
                <c:pt idx="2198">
                  <c:v>8.542900807162423</c:v>
                </c:pt>
                <c:pt idx="2199">
                  <c:v>8.57587517620972</c:v>
                </c:pt>
                <c:pt idx="2200">
                  <c:v>8.620301032082693</c:v>
                </c:pt>
                <c:pt idx="2201">
                  <c:v>8.684307459084701</c:v>
                </c:pt>
                <c:pt idx="2202">
                  <c:v>8.710678926509242</c:v>
                </c:pt>
                <c:pt idx="2203">
                  <c:v>8.748483070913204</c:v>
                </c:pt>
                <c:pt idx="2204">
                  <c:v>8.78899404042005</c:v>
                </c:pt>
                <c:pt idx="2205">
                  <c:v>8.829850103923371</c:v>
                </c:pt>
                <c:pt idx="2206">
                  <c:v>8.859408906164915</c:v>
                </c:pt>
                <c:pt idx="2207">
                  <c:v>8.886068351602173</c:v>
                </c:pt>
                <c:pt idx="2208">
                  <c:v>8.180374442777111</c:v>
                </c:pt>
                <c:pt idx="2209">
                  <c:v>8.192325295512125</c:v>
                </c:pt>
                <c:pt idx="2210">
                  <c:v>8.20521928864759</c:v>
                </c:pt>
                <c:pt idx="2211">
                  <c:v>8.208885218733815</c:v>
                </c:pt>
                <c:pt idx="2212">
                  <c:v>8.22247011372891</c:v>
                </c:pt>
                <c:pt idx="2213">
                  <c:v>8.302120773418847</c:v>
                </c:pt>
                <c:pt idx="2214">
                  <c:v>8.300375529120364</c:v>
                </c:pt>
                <c:pt idx="2215">
                  <c:v>8.310494434825454</c:v>
                </c:pt>
                <c:pt idx="2216">
                  <c:v>8.342559780027693</c:v>
                </c:pt>
                <c:pt idx="2217">
                  <c:v>8.360956031936568</c:v>
                </c:pt>
                <c:pt idx="2218">
                  <c:v>8.37440250762699</c:v>
                </c:pt>
                <c:pt idx="2219">
                  <c:v>8.391832812827818</c:v>
                </c:pt>
                <c:pt idx="2220">
                  <c:v>8.413498933164715</c:v>
                </c:pt>
                <c:pt idx="2221">
                  <c:v>8.42304243351543</c:v>
                </c:pt>
                <c:pt idx="2222">
                  <c:v>8.420432990708828</c:v>
                </c:pt>
                <c:pt idx="2223">
                  <c:v>8.43958924547266</c:v>
                </c:pt>
                <c:pt idx="2224">
                  <c:v>10.11168838014692</c:v>
                </c:pt>
                <c:pt idx="2225">
                  <c:v>10.12632404017323</c:v>
                </c:pt>
                <c:pt idx="2226">
                  <c:v>10.15232027872124</c:v>
                </c:pt>
                <c:pt idx="2227">
                  <c:v>10.19324276458779</c:v>
                </c:pt>
                <c:pt idx="2228">
                  <c:v>10.23815559019614</c:v>
                </c:pt>
                <c:pt idx="2229">
                  <c:v>10.28040610104779</c:v>
                </c:pt>
                <c:pt idx="2230">
                  <c:v>10.2901353565567</c:v>
                </c:pt>
                <c:pt idx="2231">
                  <c:v>10.31129878704539</c:v>
                </c:pt>
                <c:pt idx="2232">
                  <c:v>10.33080778192179</c:v>
                </c:pt>
                <c:pt idx="2233">
                  <c:v>10.36827330753708</c:v>
                </c:pt>
                <c:pt idx="2234">
                  <c:v>10.39583441073082</c:v>
                </c:pt>
                <c:pt idx="2235">
                  <c:v>10.43167085867254</c:v>
                </c:pt>
                <c:pt idx="2236">
                  <c:v>10.45686041663595</c:v>
                </c:pt>
                <c:pt idx="2237">
                  <c:v>10.44497371639977</c:v>
                </c:pt>
                <c:pt idx="2238">
                  <c:v>10.38326004172512</c:v>
                </c:pt>
                <c:pt idx="2239">
                  <c:v>10.40746042754636</c:v>
                </c:pt>
                <c:pt idx="2240">
                  <c:v>10.3739442271419</c:v>
                </c:pt>
                <c:pt idx="2241">
                  <c:v>10.37553295070549</c:v>
                </c:pt>
                <c:pt idx="2242">
                  <c:v>10.39410000487537</c:v>
                </c:pt>
                <c:pt idx="2243">
                  <c:v>10.41704471821755</c:v>
                </c:pt>
                <c:pt idx="2244">
                  <c:v>10.42586032040295</c:v>
                </c:pt>
                <c:pt idx="2245">
                  <c:v>10.45488022596097</c:v>
                </c:pt>
                <c:pt idx="2246">
                  <c:v>10.46000994424197</c:v>
                </c:pt>
                <c:pt idx="2247">
                  <c:v>10.4568684845661</c:v>
                </c:pt>
                <c:pt idx="2248">
                  <c:v>10.44746734521314</c:v>
                </c:pt>
                <c:pt idx="2249">
                  <c:v>10.46560465434821</c:v>
                </c:pt>
                <c:pt idx="2250">
                  <c:v>10.48525853055083</c:v>
                </c:pt>
                <c:pt idx="2251">
                  <c:v>10.51464134802461</c:v>
                </c:pt>
                <c:pt idx="2252">
                  <c:v>10.54150130652653</c:v>
                </c:pt>
                <c:pt idx="2253">
                  <c:v>10.54758895020964</c:v>
                </c:pt>
                <c:pt idx="2254">
                  <c:v>10.51742213367219</c:v>
                </c:pt>
                <c:pt idx="2255">
                  <c:v>10.52931180661898</c:v>
                </c:pt>
                <c:pt idx="2256">
                  <c:v>8.231968234442794</c:v>
                </c:pt>
                <c:pt idx="2257">
                  <c:v>8.250486682602133</c:v>
                </c:pt>
                <c:pt idx="2258">
                  <c:v>8.244541535878776</c:v>
                </c:pt>
                <c:pt idx="2259">
                  <c:v>8.282272955806316</c:v>
                </c:pt>
                <c:pt idx="2260">
                  <c:v>8.221618949351731</c:v>
                </c:pt>
                <c:pt idx="2261">
                  <c:v>8.222900661316372</c:v>
                </c:pt>
                <c:pt idx="2262">
                  <c:v>8.24672265406704</c:v>
                </c:pt>
                <c:pt idx="2263">
                  <c:v>8.25775196288971</c:v>
                </c:pt>
                <c:pt idx="2264">
                  <c:v>8.244984734046518</c:v>
                </c:pt>
                <c:pt idx="2265">
                  <c:v>8.270894477420114</c:v>
                </c:pt>
                <c:pt idx="2266">
                  <c:v>8.282530724590198</c:v>
                </c:pt>
                <c:pt idx="2267">
                  <c:v>8.307748192080854</c:v>
                </c:pt>
                <c:pt idx="2268">
                  <c:v>8.324366273179316</c:v>
                </c:pt>
                <c:pt idx="2269">
                  <c:v>8.3505355696373</c:v>
                </c:pt>
                <c:pt idx="2270">
                  <c:v>8.36523260910889</c:v>
                </c:pt>
                <c:pt idx="2271">
                  <c:v>8.37359081332036</c:v>
                </c:pt>
                <c:pt idx="2272">
                  <c:v>6.9748165842645</c:v>
                </c:pt>
                <c:pt idx="2273">
                  <c:v>6.777841292922341</c:v>
                </c:pt>
                <c:pt idx="2274">
                  <c:v>6.780756668427786</c:v>
                </c:pt>
                <c:pt idx="2275">
                  <c:v>6.818895954779476</c:v>
                </c:pt>
                <c:pt idx="2276">
                  <c:v>6.84240922551752</c:v>
                </c:pt>
                <c:pt idx="2277">
                  <c:v>6.91011401472588</c:v>
                </c:pt>
                <c:pt idx="2278">
                  <c:v>6.995980826764039</c:v>
                </c:pt>
                <c:pt idx="2279">
                  <c:v>7.072282589372144</c:v>
                </c:pt>
                <c:pt idx="2280">
                  <c:v>7.1585693443908</c:v>
                </c:pt>
                <c:pt idx="2281">
                  <c:v>7.247789886842813</c:v>
                </c:pt>
                <c:pt idx="2282">
                  <c:v>7.299975647980254</c:v>
                </c:pt>
                <c:pt idx="2283">
                  <c:v>7.35372619017967</c:v>
                </c:pt>
                <c:pt idx="2284">
                  <c:v>7.413811118280051</c:v>
                </c:pt>
                <c:pt idx="2285">
                  <c:v>7.473816218058813</c:v>
                </c:pt>
                <c:pt idx="2286">
                  <c:v>7.490404436379214</c:v>
                </c:pt>
                <c:pt idx="2287">
                  <c:v>7.544093211858256</c:v>
                </c:pt>
                <c:pt idx="2288">
                  <c:v>6.682673929980813</c:v>
                </c:pt>
                <c:pt idx="2289">
                  <c:v>6.69910447798968</c:v>
                </c:pt>
                <c:pt idx="2290">
                  <c:v>6.707455556222132</c:v>
                </c:pt>
                <c:pt idx="2291">
                  <c:v>6.71863765188553</c:v>
                </c:pt>
                <c:pt idx="2292">
                  <c:v>6.740886497673372</c:v>
                </c:pt>
                <c:pt idx="2293">
                  <c:v>6.76364546576215</c:v>
                </c:pt>
                <c:pt idx="2294">
                  <c:v>6.796016125455753</c:v>
                </c:pt>
                <c:pt idx="2295">
                  <c:v>6.838958669122004</c:v>
                </c:pt>
                <c:pt idx="2296">
                  <c:v>6.878396456571021</c:v>
                </c:pt>
                <c:pt idx="2297">
                  <c:v>6.926731493919358</c:v>
                </c:pt>
                <c:pt idx="2298">
                  <c:v>6.9703310900844</c:v>
                </c:pt>
                <c:pt idx="2299">
                  <c:v>7.007553835237494</c:v>
                </c:pt>
                <c:pt idx="2300">
                  <c:v>7.048184035318497</c:v>
                </c:pt>
                <c:pt idx="2301">
                  <c:v>7.091135834179538</c:v>
                </c:pt>
                <c:pt idx="2302">
                  <c:v>7.120543585529187</c:v>
                </c:pt>
                <c:pt idx="2303">
                  <c:v>7.153927488674642</c:v>
                </c:pt>
                <c:pt idx="2304">
                  <c:v>8.638437683779863</c:v>
                </c:pt>
                <c:pt idx="2305">
                  <c:v>8.687815386412259</c:v>
                </c:pt>
                <c:pt idx="2306">
                  <c:v>8.6673986828128</c:v>
                </c:pt>
                <c:pt idx="2307">
                  <c:v>8.55020271337911</c:v>
                </c:pt>
                <c:pt idx="2308">
                  <c:v>8.586824040334061</c:v>
                </c:pt>
                <c:pt idx="2309">
                  <c:v>8.624809941636888</c:v>
                </c:pt>
                <c:pt idx="2310">
                  <c:v>8.635967737911397</c:v>
                </c:pt>
                <c:pt idx="2311">
                  <c:v>8.676048854854354</c:v>
                </c:pt>
                <c:pt idx="2312">
                  <c:v>8.732719999154707</c:v>
                </c:pt>
                <c:pt idx="2313">
                  <c:v>8.78258437854253</c:v>
                </c:pt>
                <c:pt idx="2314">
                  <c:v>8.817436476037355</c:v>
                </c:pt>
                <c:pt idx="2315">
                  <c:v>8.859146293239756</c:v>
                </c:pt>
                <c:pt idx="2316">
                  <c:v>8.900191698519585</c:v>
                </c:pt>
                <c:pt idx="2317">
                  <c:v>8.918463158495872</c:v>
                </c:pt>
                <c:pt idx="2318">
                  <c:v>8.890140651759438</c:v>
                </c:pt>
                <c:pt idx="2319">
                  <c:v>8.91406645098581</c:v>
                </c:pt>
                <c:pt idx="2320">
                  <c:v>6.63136291377007</c:v>
                </c:pt>
                <c:pt idx="2321">
                  <c:v>6.68430312643008</c:v>
                </c:pt>
                <c:pt idx="2322">
                  <c:v>6.783990381801318</c:v>
                </c:pt>
                <c:pt idx="2323">
                  <c:v>6.72496351251877</c:v>
                </c:pt>
                <c:pt idx="2324">
                  <c:v>6.714844455418887</c:v>
                </c:pt>
                <c:pt idx="2325">
                  <c:v>6.674859219333637</c:v>
                </c:pt>
                <c:pt idx="2326">
                  <c:v>6.64369422985488</c:v>
                </c:pt>
                <c:pt idx="2327">
                  <c:v>6.656962880993678</c:v>
                </c:pt>
                <c:pt idx="2328">
                  <c:v>6.657839556198932</c:v>
                </c:pt>
                <c:pt idx="2329">
                  <c:v>6.662238342274968</c:v>
                </c:pt>
                <c:pt idx="2330">
                  <c:v>6.649022652531483</c:v>
                </c:pt>
                <c:pt idx="2331">
                  <c:v>6.662097655153222</c:v>
                </c:pt>
                <c:pt idx="2332">
                  <c:v>6.655913514410315</c:v>
                </c:pt>
                <c:pt idx="2333">
                  <c:v>6.648968284075388</c:v>
                </c:pt>
                <c:pt idx="2334">
                  <c:v>6.649188415487573</c:v>
                </c:pt>
                <c:pt idx="2335">
                  <c:v>6.644794953136824</c:v>
                </c:pt>
                <c:pt idx="2336">
                  <c:v>8.173001894772147</c:v>
                </c:pt>
                <c:pt idx="2337">
                  <c:v>8.168826911159978</c:v>
                </c:pt>
                <c:pt idx="2338">
                  <c:v>8.159613024973118</c:v>
                </c:pt>
                <c:pt idx="2339">
                  <c:v>8.188524603421326</c:v>
                </c:pt>
                <c:pt idx="2340">
                  <c:v>8.227234451280815</c:v>
                </c:pt>
                <c:pt idx="2341">
                  <c:v>8.254704411178932</c:v>
                </c:pt>
                <c:pt idx="2342">
                  <c:v>8.284357119775777</c:v>
                </c:pt>
                <c:pt idx="2343">
                  <c:v>8.313591142421344</c:v>
                </c:pt>
                <c:pt idx="2344">
                  <c:v>8.331561745905347</c:v>
                </c:pt>
                <c:pt idx="2345">
                  <c:v>8.334474764074171</c:v>
                </c:pt>
                <c:pt idx="2346">
                  <c:v>8.318225794916442</c:v>
                </c:pt>
                <c:pt idx="2347">
                  <c:v>8.317662598831645</c:v>
                </c:pt>
                <c:pt idx="2348">
                  <c:v>8.30039509266988</c:v>
                </c:pt>
                <c:pt idx="2349">
                  <c:v>8.31563829198923</c:v>
                </c:pt>
                <c:pt idx="2350">
                  <c:v>8.307712507098047</c:v>
                </c:pt>
                <c:pt idx="2351">
                  <c:v>8.319961981067623</c:v>
                </c:pt>
                <c:pt idx="2352">
                  <c:v>9.31859807984438</c:v>
                </c:pt>
                <c:pt idx="2353">
                  <c:v>9.35148629377017</c:v>
                </c:pt>
                <c:pt idx="2354">
                  <c:v>9.373013651071401</c:v>
                </c:pt>
                <c:pt idx="2355">
                  <c:v>9.443228079599601</c:v>
                </c:pt>
                <c:pt idx="2356">
                  <c:v>9.481945859461948</c:v>
                </c:pt>
                <c:pt idx="2357">
                  <c:v>9.53748089264659</c:v>
                </c:pt>
                <c:pt idx="2358">
                  <c:v>9.573835684989708</c:v>
                </c:pt>
                <c:pt idx="2359">
                  <c:v>9.64737137420701</c:v>
                </c:pt>
                <c:pt idx="2360">
                  <c:v>9.778759733371226</c:v>
                </c:pt>
                <c:pt idx="2361">
                  <c:v>9.85134764971364</c:v>
                </c:pt>
                <c:pt idx="2362">
                  <c:v>9.904182297818454</c:v>
                </c:pt>
                <c:pt idx="2363">
                  <c:v>10.02712911533561</c:v>
                </c:pt>
                <c:pt idx="2364">
                  <c:v>10.06829465374586</c:v>
                </c:pt>
                <c:pt idx="2365">
                  <c:v>10.08714775753452</c:v>
                </c:pt>
                <c:pt idx="2366">
                  <c:v>10.05279853577684</c:v>
                </c:pt>
                <c:pt idx="2367">
                  <c:v>10.11274390099258</c:v>
                </c:pt>
                <c:pt idx="2368">
                  <c:v>8.39440473232643</c:v>
                </c:pt>
                <c:pt idx="2369">
                  <c:v>8.448820960500417</c:v>
                </c:pt>
                <c:pt idx="2370">
                  <c:v>8.488067099090809</c:v>
                </c:pt>
                <c:pt idx="2371">
                  <c:v>8.52203967661695</c:v>
                </c:pt>
                <c:pt idx="2372">
                  <c:v>8.567767544330078</c:v>
                </c:pt>
                <c:pt idx="2373">
                  <c:v>8.60233639175512</c:v>
                </c:pt>
                <c:pt idx="2374">
                  <c:v>8.638961588252066</c:v>
                </c:pt>
                <c:pt idx="2375">
                  <c:v>8.644230931547907</c:v>
                </c:pt>
                <c:pt idx="2376">
                  <c:v>8.692442447685005</c:v>
                </c:pt>
                <c:pt idx="2377">
                  <c:v>8.741708849343668</c:v>
                </c:pt>
                <c:pt idx="2378">
                  <c:v>8.771031079856442</c:v>
                </c:pt>
                <c:pt idx="2379">
                  <c:v>8.816260692759353</c:v>
                </c:pt>
                <c:pt idx="2380">
                  <c:v>8.868100562081648</c:v>
                </c:pt>
                <c:pt idx="2381">
                  <c:v>8.903478858531825</c:v>
                </c:pt>
                <c:pt idx="2382">
                  <c:v>8.924250862799963</c:v>
                </c:pt>
                <c:pt idx="2383">
                  <c:v>8.960765966633787</c:v>
                </c:pt>
                <c:pt idx="2384">
                  <c:v>9.033378200096267</c:v>
                </c:pt>
                <c:pt idx="2385">
                  <c:v>9.08742771537569</c:v>
                </c:pt>
                <c:pt idx="2386">
                  <c:v>9.143480435404722</c:v>
                </c:pt>
                <c:pt idx="2387">
                  <c:v>9.149642461234412</c:v>
                </c:pt>
                <c:pt idx="2388">
                  <c:v>9.099296402378653</c:v>
                </c:pt>
                <c:pt idx="2389">
                  <c:v>9.149410167665743</c:v>
                </c:pt>
                <c:pt idx="2390">
                  <c:v>9.076042468232187</c:v>
                </c:pt>
                <c:pt idx="2391">
                  <c:v>9.121809656530713</c:v>
                </c:pt>
                <c:pt idx="2392">
                  <c:v>9.159598656336305</c:v>
                </c:pt>
                <c:pt idx="2393">
                  <c:v>9.2359064424609</c:v>
                </c:pt>
                <c:pt idx="2394">
                  <c:v>9.303584187301595</c:v>
                </c:pt>
                <c:pt idx="2395">
                  <c:v>9.357418164168343</c:v>
                </c:pt>
                <c:pt idx="2396">
                  <c:v>9.39042292524801</c:v>
                </c:pt>
                <c:pt idx="2397">
                  <c:v>9.384594552187186</c:v>
                </c:pt>
                <c:pt idx="2398">
                  <c:v>9.324457762195479</c:v>
                </c:pt>
                <c:pt idx="2399">
                  <c:v>9.348688831897151</c:v>
                </c:pt>
                <c:pt idx="2400">
                  <c:v>6.442749840045774</c:v>
                </c:pt>
                <c:pt idx="2401">
                  <c:v>6.498410032022882</c:v>
                </c:pt>
                <c:pt idx="2402">
                  <c:v>6.517581563728772</c:v>
                </c:pt>
                <c:pt idx="2403">
                  <c:v>6.535138803462521</c:v>
                </c:pt>
                <c:pt idx="2404">
                  <c:v>6.640489270629885</c:v>
                </c:pt>
                <c:pt idx="2405">
                  <c:v>6.640415262644423</c:v>
                </c:pt>
                <c:pt idx="2406">
                  <c:v>6.659406476975535</c:v>
                </c:pt>
                <c:pt idx="2407">
                  <c:v>6.711149217613464</c:v>
                </c:pt>
                <c:pt idx="2408">
                  <c:v>6.741557745168532</c:v>
                </c:pt>
                <c:pt idx="2409">
                  <c:v>6.774905641998607</c:v>
                </c:pt>
                <c:pt idx="2410">
                  <c:v>6.803712944948782</c:v>
                </c:pt>
                <c:pt idx="2411">
                  <c:v>6.873482395960411</c:v>
                </c:pt>
                <c:pt idx="2412">
                  <c:v>6.921549344113312</c:v>
                </c:pt>
                <c:pt idx="2413">
                  <c:v>6.972323583653682</c:v>
                </c:pt>
                <c:pt idx="2414">
                  <c:v>7.007846735497457</c:v>
                </c:pt>
                <c:pt idx="2415">
                  <c:v>7.046498859077714</c:v>
                </c:pt>
                <c:pt idx="2416">
                  <c:v>8.268386498758902</c:v>
                </c:pt>
                <c:pt idx="2417">
                  <c:v>8.171900213091371</c:v>
                </c:pt>
                <c:pt idx="2418">
                  <c:v>8.150552294738286</c:v>
                </c:pt>
                <c:pt idx="2419">
                  <c:v>8.140306890966085</c:v>
                </c:pt>
                <c:pt idx="2420">
                  <c:v>8.147733968753569</c:v>
                </c:pt>
                <c:pt idx="2421">
                  <c:v>8.215125005793192</c:v>
                </c:pt>
                <c:pt idx="2422">
                  <c:v>8.31319083215425</c:v>
                </c:pt>
                <c:pt idx="2423">
                  <c:v>8.373820711891778</c:v>
                </c:pt>
                <c:pt idx="2424">
                  <c:v>8.471775779515813</c:v>
                </c:pt>
                <c:pt idx="2425">
                  <c:v>8.59358320272061</c:v>
                </c:pt>
                <c:pt idx="2426">
                  <c:v>8.627553040988534</c:v>
                </c:pt>
                <c:pt idx="2427">
                  <c:v>8.70477242498421</c:v>
                </c:pt>
                <c:pt idx="2428">
                  <c:v>8.786775167250838</c:v>
                </c:pt>
                <c:pt idx="2429">
                  <c:v>8.812972328542148</c:v>
                </c:pt>
                <c:pt idx="2430">
                  <c:v>8.654690862487013</c:v>
                </c:pt>
                <c:pt idx="2431">
                  <c:v>8.705122668357363</c:v>
                </c:pt>
                <c:pt idx="2432">
                  <c:v>10.74004038664076</c:v>
                </c:pt>
                <c:pt idx="2433">
                  <c:v>10.74229683761915</c:v>
                </c:pt>
                <c:pt idx="2434">
                  <c:v>10.7482300721432</c:v>
                </c:pt>
                <c:pt idx="2435">
                  <c:v>10.73166196497627</c:v>
                </c:pt>
                <c:pt idx="2436">
                  <c:v>10.71268058489182</c:v>
                </c:pt>
                <c:pt idx="2437">
                  <c:v>10.70640629818504</c:v>
                </c:pt>
                <c:pt idx="2438">
                  <c:v>10.67045355430984</c:v>
                </c:pt>
                <c:pt idx="2439">
                  <c:v>10.64552115598961</c:v>
                </c:pt>
                <c:pt idx="2440">
                  <c:v>10.71045156407835</c:v>
                </c:pt>
                <c:pt idx="2441">
                  <c:v>10.75956971557666</c:v>
                </c:pt>
                <c:pt idx="2442">
                  <c:v>10.79942121789851</c:v>
                </c:pt>
                <c:pt idx="2443">
                  <c:v>10.84834951639849</c:v>
                </c:pt>
                <c:pt idx="2444">
                  <c:v>10.87699382096218</c:v>
                </c:pt>
                <c:pt idx="2445">
                  <c:v>10.8993810421383</c:v>
                </c:pt>
                <c:pt idx="2446">
                  <c:v>10.8673285205077</c:v>
                </c:pt>
                <c:pt idx="2447">
                  <c:v>10.87964867264762</c:v>
                </c:pt>
                <c:pt idx="2448">
                  <c:v>10.14110538834312</c:v>
                </c:pt>
                <c:pt idx="2449">
                  <c:v>10.16700435712042</c:v>
                </c:pt>
                <c:pt idx="2450">
                  <c:v>10.1969670894223</c:v>
                </c:pt>
                <c:pt idx="2451">
                  <c:v>10.22948540030517</c:v>
                </c:pt>
                <c:pt idx="2452">
                  <c:v>10.26028766135263</c:v>
                </c:pt>
                <c:pt idx="2453">
                  <c:v>10.29512316591412</c:v>
                </c:pt>
                <c:pt idx="2454">
                  <c:v>10.31577471826814</c:v>
                </c:pt>
                <c:pt idx="2455">
                  <c:v>10.33282999061124</c:v>
                </c:pt>
                <c:pt idx="2456">
                  <c:v>10.35646894972013</c:v>
                </c:pt>
                <c:pt idx="2457">
                  <c:v>10.38034233563436</c:v>
                </c:pt>
                <c:pt idx="2458">
                  <c:v>10.3960673603074</c:v>
                </c:pt>
                <c:pt idx="2459">
                  <c:v>10.41793210976868</c:v>
                </c:pt>
                <c:pt idx="2460">
                  <c:v>10.43702664763181</c:v>
                </c:pt>
                <c:pt idx="2461">
                  <c:v>10.43551906822148</c:v>
                </c:pt>
                <c:pt idx="2462">
                  <c:v>10.37806681034768</c:v>
                </c:pt>
                <c:pt idx="2463">
                  <c:v>10.39833160218549</c:v>
                </c:pt>
                <c:pt idx="2464">
                  <c:v>10.43126731077804</c:v>
                </c:pt>
                <c:pt idx="2465">
                  <c:v>10.45678462620661</c:v>
                </c:pt>
                <c:pt idx="2466">
                  <c:v>10.48882083846587</c:v>
                </c:pt>
                <c:pt idx="2467">
                  <c:v>10.52022999112144</c:v>
                </c:pt>
                <c:pt idx="2468">
                  <c:v>10.55629455778761</c:v>
                </c:pt>
                <c:pt idx="2469">
                  <c:v>10.58601942725536</c:v>
                </c:pt>
                <c:pt idx="2470">
                  <c:v>10.58663336272052</c:v>
                </c:pt>
                <c:pt idx="2471">
                  <c:v>10.59523871270255</c:v>
                </c:pt>
                <c:pt idx="2472">
                  <c:v>10.61123183567323</c:v>
                </c:pt>
                <c:pt idx="2473">
                  <c:v>10.63712498431891</c:v>
                </c:pt>
                <c:pt idx="2474">
                  <c:v>10.65807031506593</c:v>
                </c:pt>
                <c:pt idx="2475">
                  <c:v>10.67490371098158</c:v>
                </c:pt>
                <c:pt idx="2476">
                  <c:v>10.68423675211825</c:v>
                </c:pt>
                <c:pt idx="2477">
                  <c:v>10.67500401998297</c:v>
                </c:pt>
                <c:pt idx="2478">
                  <c:v>10.63971999756654</c:v>
                </c:pt>
                <c:pt idx="2479">
                  <c:v>10.65638458347316</c:v>
                </c:pt>
                <c:pt idx="2480">
                  <c:v>9.054387252748053</c:v>
                </c:pt>
                <c:pt idx="2481">
                  <c:v>9.10328808440765</c:v>
                </c:pt>
                <c:pt idx="2482">
                  <c:v>9.178950803880403</c:v>
                </c:pt>
                <c:pt idx="2483">
                  <c:v>9.217759374293541</c:v>
                </c:pt>
                <c:pt idx="2484">
                  <c:v>9.19359254002243</c:v>
                </c:pt>
                <c:pt idx="2485">
                  <c:v>9.170453896436255</c:v>
                </c:pt>
                <c:pt idx="2486">
                  <c:v>9.128981939619724</c:v>
                </c:pt>
                <c:pt idx="2487">
                  <c:v>9.048457601663076</c:v>
                </c:pt>
                <c:pt idx="2488">
                  <c:v>9.057986676887338</c:v>
                </c:pt>
                <c:pt idx="2489">
                  <c:v>9.107363773565291</c:v>
                </c:pt>
                <c:pt idx="2490">
                  <c:v>9.17810547228312</c:v>
                </c:pt>
                <c:pt idx="2491">
                  <c:v>9.217808126383066</c:v>
                </c:pt>
                <c:pt idx="2492">
                  <c:v>9.286932740186526</c:v>
                </c:pt>
                <c:pt idx="2493">
                  <c:v>9.365789832356407</c:v>
                </c:pt>
                <c:pt idx="2494">
                  <c:v>9.390706690800895</c:v>
                </c:pt>
                <c:pt idx="2495">
                  <c:v>9.406471969821735</c:v>
                </c:pt>
                <c:pt idx="2496">
                  <c:v>7.287390731268037</c:v>
                </c:pt>
                <c:pt idx="2497">
                  <c:v>7.285120988350404</c:v>
                </c:pt>
                <c:pt idx="2498">
                  <c:v>7.316961714584762</c:v>
                </c:pt>
                <c:pt idx="2499">
                  <c:v>7.342967987655536</c:v>
                </c:pt>
                <c:pt idx="2500">
                  <c:v>7.370662607103938</c:v>
                </c:pt>
                <c:pt idx="2501">
                  <c:v>7.397764623658093</c:v>
                </c:pt>
                <c:pt idx="2502">
                  <c:v>7.426128514577184</c:v>
                </c:pt>
                <c:pt idx="2503">
                  <c:v>7.453215031059583</c:v>
                </c:pt>
                <c:pt idx="2504">
                  <c:v>7.48271628786417</c:v>
                </c:pt>
                <c:pt idx="2505">
                  <c:v>7.545358557605915</c:v>
                </c:pt>
                <c:pt idx="2506">
                  <c:v>7.601370994086113</c:v>
                </c:pt>
                <c:pt idx="2507">
                  <c:v>7.65973389394189</c:v>
                </c:pt>
                <c:pt idx="2508">
                  <c:v>7.736168453949917</c:v>
                </c:pt>
                <c:pt idx="2509">
                  <c:v>7.80588628595114</c:v>
                </c:pt>
                <c:pt idx="2510">
                  <c:v>7.867309365800231</c:v>
                </c:pt>
                <c:pt idx="2511">
                  <c:v>7.909095806273345</c:v>
                </c:pt>
                <c:pt idx="2512">
                  <c:v>8.171035301561284</c:v>
                </c:pt>
                <c:pt idx="2513">
                  <c:v>8.17282471056242</c:v>
                </c:pt>
                <c:pt idx="2514">
                  <c:v>8.202264346586932</c:v>
                </c:pt>
                <c:pt idx="2515">
                  <c:v>8.22693261314839</c:v>
                </c:pt>
                <c:pt idx="2516">
                  <c:v>8.21269210680458</c:v>
                </c:pt>
                <c:pt idx="2517">
                  <c:v>8.248123808407978</c:v>
                </c:pt>
                <c:pt idx="2518">
                  <c:v>8.190427610764864</c:v>
                </c:pt>
                <c:pt idx="2519">
                  <c:v>8.121396853916453</c:v>
                </c:pt>
                <c:pt idx="2520">
                  <c:v>8.130144398722725</c:v>
                </c:pt>
                <c:pt idx="2521">
                  <c:v>8.14564667340498</c:v>
                </c:pt>
                <c:pt idx="2522">
                  <c:v>8.168743997075188</c:v>
                </c:pt>
                <c:pt idx="2523">
                  <c:v>8.21188060994211</c:v>
                </c:pt>
                <c:pt idx="2524">
                  <c:v>8.251304412919721</c:v>
                </c:pt>
                <c:pt idx="2525">
                  <c:v>8.287388396251229</c:v>
                </c:pt>
                <c:pt idx="2526">
                  <c:v>8.301602211523304</c:v>
                </c:pt>
                <c:pt idx="2527">
                  <c:v>8.306762654253375</c:v>
                </c:pt>
                <c:pt idx="2528">
                  <c:v>9.226381567024415</c:v>
                </c:pt>
                <c:pt idx="2529">
                  <c:v>9.203792130703115</c:v>
                </c:pt>
                <c:pt idx="2530">
                  <c:v>9.245448461947158</c:v>
                </c:pt>
                <c:pt idx="2531">
                  <c:v>9.228803291427868</c:v>
                </c:pt>
                <c:pt idx="2532">
                  <c:v>9.148036785347866</c:v>
                </c:pt>
                <c:pt idx="2533">
                  <c:v>9.16581063550322</c:v>
                </c:pt>
                <c:pt idx="2534">
                  <c:v>9.180687223174386</c:v>
                </c:pt>
                <c:pt idx="2535">
                  <c:v>9.069755615198697</c:v>
                </c:pt>
                <c:pt idx="2536">
                  <c:v>8.971188781242606</c:v>
                </c:pt>
                <c:pt idx="2537">
                  <c:v>9.121638689313298</c:v>
                </c:pt>
                <c:pt idx="2538">
                  <c:v>9.20275790850892</c:v>
                </c:pt>
                <c:pt idx="2539">
                  <c:v>9.279966956072858</c:v>
                </c:pt>
                <c:pt idx="2540">
                  <c:v>9.341750256797684</c:v>
                </c:pt>
                <c:pt idx="2541">
                  <c:v>9.372146538869156</c:v>
                </c:pt>
                <c:pt idx="2542">
                  <c:v>9.32277520191476</c:v>
                </c:pt>
                <c:pt idx="2543">
                  <c:v>9.33145984189927</c:v>
                </c:pt>
                <c:pt idx="2544">
                  <c:v>7.101788102459463</c:v>
                </c:pt>
                <c:pt idx="2545">
                  <c:v>7.173154849237395</c:v>
                </c:pt>
                <c:pt idx="2546">
                  <c:v>7.236031323508314</c:v>
                </c:pt>
                <c:pt idx="2547">
                  <c:v>7.278126210763317</c:v>
                </c:pt>
                <c:pt idx="2548">
                  <c:v>7.311838409867831</c:v>
                </c:pt>
                <c:pt idx="2549">
                  <c:v>7.375955340413773</c:v>
                </c:pt>
                <c:pt idx="2550">
                  <c:v>7.429192031380419</c:v>
                </c:pt>
                <c:pt idx="2551">
                  <c:v>7.484449165212614</c:v>
                </c:pt>
                <c:pt idx="2552">
                  <c:v>7.540661087397637</c:v>
                </c:pt>
                <c:pt idx="2553">
                  <c:v>7.60180985436784</c:v>
                </c:pt>
                <c:pt idx="2554">
                  <c:v>7.669838442324521</c:v>
                </c:pt>
                <c:pt idx="2555">
                  <c:v>7.736592849909979</c:v>
                </c:pt>
                <c:pt idx="2556">
                  <c:v>7.805742482089744</c:v>
                </c:pt>
                <c:pt idx="2557">
                  <c:v>7.854614873394441</c:v>
                </c:pt>
                <c:pt idx="2558">
                  <c:v>7.894158871739397</c:v>
                </c:pt>
                <c:pt idx="2559">
                  <c:v>7.949269077527051</c:v>
                </c:pt>
                <c:pt idx="2560">
                  <c:v>7.521687238885501</c:v>
                </c:pt>
                <c:pt idx="2561">
                  <c:v>7.543792261763392</c:v>
                </c:pt>
                <c:pt idx="2562">
                  <c:v>7.587469846908073</c:v>
                </c:pt>
                <c:pt idx="2563">
                  <c:v>7.619883629739376</c:v>
                </c:pt>
                <c:pt idx="2564">
                  <c:v>7.617692022281677</c:v>
                </c:pt>
                <c:pt idx="2565">
                  <c:v>7.631573895326227</c:v>
                </c:pt>
                <c:pt idx="2566">
                  <c:v>7.647267503284255</c:v>
                </c:pt>
                <c:pt idx="2567">
                  <c:v>7.656393814080094</c:v>
                </c:pt>
                <c:pt idx="2568">
                  <c:v>7.657879516091855</c:v>
                </c:pt>
                <c:pt idx="2569">
                  <c:v>7.667896354768311</c:v>
                </c:pt>
                <c:pt idx="2570">
                  <c:v>7.693465651242002</c:v>
                </c:pt>
                <c:pt idx="2571">
                  <c:v>7.696178687543488</c:v>
                </c:pt>
                <c:pt idx="2572">
                  <c:v>7.69987215223653</c:v>
                </c:pt>
                <c:pt idx="2573">
                  <c:v>7.70700202260352</c:v>
                </c:pt>
                <c:pt idx="2574">
                  <c:v>7.715365756704967</c:v>
                </c:pt>
                <c:pt idx="2575">
                  <c:v>7.727665609959887</c:v>
                </c:pt>
                <c:pt idx="2576">
                  <c:v>6.909662070131974</c:v>
                </c:pt>
                <c:pt idx="2577">
                  <c:v>6.94818056554298</c:v>
                </c:pt>
                <c:pt idx="2578">
                  <c:v>6.951794834542322</c:v>
                </c:pt>
                <c:pt idx="2579">
                  <c:v>6.904570240491913</c:v>
                </c:pt>
                <c:pt idx="2580">
                  <c:v>6.899218179533167</c:v>
                </c:pt>
                <c:pt idx="2581">
                  <c:v>6.90855231365752</c:v>
                </c:pt>
                <c:pt idx="2582">
                  <c:v>6.93219197723821</c:v>
                </c:pt>
                <c:pt idx="2583">
                  <c:v>6.941741941000707</c:v>
                </c:pt>
                <c:pt idx="2584">
                  <c:v>6.969247731111432</c:v>
                </c:pt>
                <c:pt idx="2585">
                  <c:v>6.999511868928341</c:v>
                </c:pt>
                <c:pt idx="2586">
                  <c:v>7.027270254719481</c:v>
                </c:pt>
                <c:pt idx="2587">
                  <c:v>7.063763672403924</c:v>
                </c:pt>
                <c:pt idx="2588">
                  <c:v>7.099714228970084</c:v>
                </c:pt>
                <c:pt idx="2589">
                  <c:v>7.131741266081978</c:v>
                </c:pt>
                <c:pt idx="2590">
                  <c:v>7.169140051526527</c:v>
                </c:pt>
                <c:pt idx="2591">
                  <c:v>7.186975153693935</c:v>
                </c:pt>
                <c:pt idx="2592">
                  <c:v>5.736885899248721</c:v>
                </c:pt>
                <c:pt idx="2593">
                  <c:v>5.76734510673343</c:v>
                </c:pt>
                <c:pt idx="2594">
                  <c:v>5.797804314218138</c:v>
                </c:pt>
                <c:pt idx="2595">
                  <c:v>5.828263521702846</c:v>
                </c:pt>
                <c:pt idx="2596">
                  <c:v>5.858722729187555</c:v>
                </c:pt>
                <c:pt idx="2597">
                  <c:v>5.889181936672264</c:v>
                </c:pt>
                <c:pt idx="2598">
                  <c:v>5.919641144156972</c:v>
                </c:pt>
                <c:pt idx="2599">
                  <c:v>5.950100351641681</c:v>
                </c:pt>
                <c:pt idx="2600">
                  <c:v>5.98055955912639</c:v>
                </c:pt>
                <c:pt idx="2601">
                  <c:v>6.011018766611098</c:v>
                </c:pt>
                <c:pt idx="2602">
                  <c:v>6.041477974095807</c:v>
                </c:pt>
                <c:pt idx="2603">
                  <c:v>6.071937181580515</c:v>
                </c:pt>
                <c:pt idx="2604">
                  <c:v>6.102396389065224</c:v>
                </c:pt>
                <c:pt idx="2605">
                  <c:v>6.132855596549932</c:v>
                </c:pt>
                <c:pt idx="2606">
                  <c:v>6.163314804034641</c:v>
                </c:pt>
                <c:pt idx="2607">
                  <c:v>6.194405391104672</c:v>
                </c:pt>
              </c:numCache>
            </c:numRef>
          </c:xVal>
          <c:yVal>
            <c:numRef>
              <c:f>Scratch3!$D$3:$D$2610</c:f>
              <c:numCache>
                <c:formatCode>0.000</c:formatCode>
                <c:ptCount val="2608"/>
                <c:pt idx="0">
                  <c:v>0.379680153748734</c:v>
                </c:pt>
                <c:pt idx="1">
                  <c:v>0.400316138544949</c:v>
                </c:pt>
                <c:pt idx="2">
                  <c:v>0.398592294745546</c:v>
                </c:pt>
                <c:pt idx="3">
                  <c:v>0.388754854030145</c:v>
                </c:pt>
                <c:pt idx="4">
                  <c:v>0.38830270976046</c:v>
                </c:pt>
                <c:pt idx="5">
                  <c:v>0.391181562361301</c:v>
                </c:pt>
                <c:pt idx="6">
                  <c:v>0.429957701096792</c:v>
                </c:pt>
                <c:pt idx="7">
                  <c:v>0.459086498112262</c:v>
                </c:pt>
                <c:pt idx="8">
                  <c:v>0.477451415830024</c:v>
                </c:pt>
                <c:pt idx="9">
                  <c:v>0.488447935659104</c:v>
                </c:pt>
                <c:pt idx="10">
                  <c:v>0.50025367468541</c:v>
                </c:pt>
                <c:pt idx="11">
                  <c:v>0.535117181991229</c:v>
                </c:pt>
                <c:pt idx="12">
                  <c:v>0.56247560544827</c:v>
                </c:pt>
                <c:pt idx="13">
                  <c:v>0.595413016667145</c:v>
                </c:pt>
                <c:pt idx="14">
                  <c:v>0.601629438784513</c:v>
                </c:pt>
                <c:pt idx="15">
                  <c:v>0.612419701395444</c:v>
                </c:pt>
                <c:pt idx="16">
                  <c:v>0.327243616893689</c:v>
                </c:pt>
                <c:pt idx="17">
                  <c:v>0.323013151409295</c:v>
                </c:pt>
                <c:pt idx="18">
                  <c:v>0.325858858744604</c:v>
                </c:pt>
                <c:pt idx="19">
                  <c:v>0.335672487865976</c:v>
                </c:pt>
                <c:pt idx="20">
                  <c:v>0.351337171843126</c:v>
                </c:pt>
                <c:pt idx="21">
                  <c:v>0.358153123255843</c:v>
                </c:pt>
                <c:pt idx="22">
                  <c:v>0.365391965493497</c:v>
                </c:pt>
                <c:pt idx="23">
                  <c:v>0.391565297346661</c:v>
                </c:pt>
                <c:pt idx="24">
                  <c:v>0.380952777334171</c:v>
                </c:pt>
                <c:pt idx="25">
                  <c:v>0.416263407525677</c:v>
                </c:pt>
                <c:pt idx="26">
                  <c:v>0.442896226057802</c:v>
                </c:pt>
                <c:pt idx="27">
                  <c:v>0.479683028929091</c:v>
                </c:pt>
                <c:pt idx="28">
                  <c:v>0.506189859175654</c:v>
                </c:pt>
                <c:pt idx="29">
                  <c:v>0.51383699082715</c:v>
                </c:pt>
                <c:pt idx="30">
                  <c:v>0.531645185751244</c:v>
                </c:pt>
                <c:pt idx="31">
                  <c:v>0.533158733893429</c:v>
                </c:pt>
                <c:pt idx="32">
                  <c:v>0.170632403266902</c:v>
                </c:pt>
                <c:pt idx="33">
                  <c:v>0.153781678317971</c:v>
                </c:pt>
                <c:pt idx="34">
                  <c:v>0.154523664311532</c:v>
                </c:pt>
                <c:pt idx="35">
                  <c:v>0.15975367761946</c:v>
                </c:pt>
                <c:pt idx="36">
                  <c:v>0.150150722738064</c:v>
                </c:pt>
                <c:pt idx="37">
                  <c:v>0.14967105812893</c:v>
                </c:pt>
                <c:pt idx="38">
                  <c:v>0.181661508474066</c:v>
                </c:pt>
                <c:pt idx="39">
                  <c:v>0.213768422774511</c:v>
                </c:pt>
                <c:pt idx="40">
                  <c:v>0.248042691983139</c:v>
                </c:pt>
                <c:pt idx="41">
                  <c:v>0.266653538336653</c:v>
                </c:pt>
                <c:pt idx="42">
                  <c:v>0.292255795624821</c:v>
                </c:pt>
                <c:pt idx="43">
                  <c:v>0.32741699422678</c:v>
                </c:pt>
                <c:pt idx="44">
                  <c:v>0.348382310237947</c:v>
                </c:pt>
                <c:pt idx="45">
                  <c:v>0.381586122367901</c:v>
                </c:pt>
                <c:pt idx="46">
                  <c:v>0.391001562598461</c:v>
                </c:pt>
                <c:pt idx="47">
                  <c:v>0.397638773555652</c:v>
                </c:pt>
                <c:pt idx="48">
                  <c:v>0.559750722205728</c:v>
                </c:pt>
                <c:pt idx="49">
                  <c:v>0.596231151628385</c:v>
                </c:pt>
                <c:pt idx="50">
                  <c:v>0.592920315293038</c:v>
                </c:pt>
                <c:pt idx="51">
                  <c:v>0.58186708633065</c:v>
                </c:pt>
                <c:pt idx="52">
                  <c:v>0.587948447035303</c:v>
                </c:pt>
                <c:pt idx="53">
                  <c:v>0.603401881960339</c:v>
                </c:pt>
                <c:pt idx="54">
                  <c:v>0.588226134355747</c:v>
                </c:pt>
                <c:pt idx="55">
                  <c:v>0.562364990713258</c:v>
                </c:pt>
                <c:pt idx="56">
                  <c:v>0.551624861942646</c:v>
                </c:pt>
                <c:pt idx="57">
                  <c:v>0.561719364856963</c:v>
                </c:pt>
                <c:pt idx="58">
                  <c:v>0.584724417791034</c:v>
                </c:pt>
                <c:pt idx="59">
                  <c:v>0.636634807153576</c:v>
                </c:pt>
                <c:pt idx="60">
                  <c:v>0.654151885289471</c:v>
                </c:pt>
                <c:pt idx="61">
                  <c:v>0.646317875866083</c:v>
                </c:pt>
                <c:pt idx="62">
                  <c:v>0.633462652117531</c:v>
                </c:pt>
                <c:pt idx="63">
                  <c:v>0.625485117795671</c:v>
                </c:pt>
                <c:pt idx="64">
                  <c:v>0.349344144388497</c:v>
                </c:pt>
                <c:pt idx="65">
                  <c:v>0.353922596210368</c:v>
                </c:pt>
                <c:pt idx="66">
                  <c:v>0.361751060703669</c:v>
                </c:pt>
                <c:pt idx="67">
                  <c:v>0.372833260115087</c:v>
                </c:pt>
                <c:pt idx="68">
                  <c:v>0.411199760127298</c:v>
                </c:pt>
                <c:pt idx="69">
                  <c:v>0.440820895565415</c:v>
                </c:pt>
                <c:pt idx="70">
                  <c:v>0.464480478251281</c:v>
                </c:pt>
                <c:pt idx="71">
                  <c:v>0.481263775255961</c:v>
                </c:pt>
                <c:pt idx="72">
                  <c:v>0.490256032743855</c:v>
                </c:pt>
                <c:pt idx="73">
                  <c:v>0.507028244016758</c:v>
                </c:pt>
                <c:pt idx="74">
                  <c:v>0.519020069419742</c:v>
                </c:pt>
                <c:pt idx="75">
                  <c:v>0.567831278788587</c:v>
                </c:pt>
                <c:pt idx="76">
                  <c:v>0.598940084055869</c:v>
                </c:pt>
                <c:pt idx="77">
                  <c:v>0.645437441614351</c:v>
                </c:pt>
                <c:pt idx="78">
                  <c:v>0.663724267681895</c:v>
                </c:pt>
                <c:pt idx="79">
                  <c:v>0.658332025047371</c:v>
                </c:pt>
                <c:pt idx="80">
                  <c:v>0.695884720862449</c:v>
                </c:pt>
                <c:pt idx="81">
                  <c:v>0.709605221547574</c:v>
                </c:pt>
                <c:pt idx="82">
                  <c:v>0.723829962022877</c:v>
                </c:pt>
                <c:pt idx="83">
                  <c:v>0.722756450817059</c:v>
                </c:pt>
                <c:pt idx="84">
                  <c:v>0.736477490531731</c:v>
                </c:pt>
                <c:pt idx="85">
                  <c:v>0.757651579464362</c:v>
                </c:pt>
                <c:pt idx="86">
                  <c:v>0.776576155103167</c:v>
                </c:pt>
                <c:pt idx="87">
                  <c:v>0.78958909132525</c:v>
                </c:pt>
                <c:pt idx="88">
                  <c:v>0.795704106384225</c:v>
                </c:pt>
                <c:pt idx="89">
                  <c:v>0.816323528476599</c:v>
                </c:pt>
                <c:pt idx="90">
                  <c:v>0.831498848870431</c:v>
                </c:pt>
                <c:pt idx="91">
                  <c:v>0.832448287306115</c:v>
                </c:pt>
                <c:pt idx="92">
                  <c:v>0.8381586965244</c:v>
                </c:pt>
                <c:pt idx="93">
                  <c:v>0.845013822361514</c:v>
                </c:pt>
                <c:pt idx="94">
                  <c:v>0.843695629722007</c:v>
                </c:pt>
                <c:pt idx="95">
                  <c:v>0.843138673437236</c:v>
                </c:pt>
                <c:pt idx="96">
                  <c:v>0.622837544814158</c:v>
                </c:pt>
                <c:pt idx="97">
                  <c:v>0.626621660356326</c:v>
                </c:pt>
                <c:pt idx="98">
                  <c:v>0.622999566645949</c:v>
                </c:pt>
                <c:pt idx="99">
                  <c:v>0.650316446633234</c:v>
                </c:pt>
                <c:pt idx="100">
                  <c:v>0.678879526653852</c:v>
                </c:pt>
                <c:pt idx="101">
                  <c:v>0.735259817328219</c:v>
                </c:pt>
                <c:pt idx="102">
                  <c:v>0.741890062787994</c:v>
                </c:pt>
                <c:pt idx="103">
                  <c:v>0.724871461954981</c:v>
                </c:pt>
                <c:pt idx="104">
                  <c:v>0.731594013981525</c:v>
                </c:pt>
                <c:pt idx="105">
                  <c:v>0.739084416907949</c:v>
                </c:pt>
                <c:pt idx="106">
                  <c:v>0.742430491449365</c:v>
                </c:pt>
                <c:pt idx="107">
                  <c:v>0.754775816952723</c:v>
                </c:pt>
                <c:pt idx="108">
                  <c:v>0.76159701744452</c:v>
                </c:pt>
                <c:pt idx="109">
                  <c:v>0.770975155255422</c:v>
                </c:pt>
                <c:pt idx="110">
                  <c:v>0.764302673561837</c:v>
                </c:pt>
                <c:pt idx="111">
                  <c:v>0.763723058070028</c:v>
                </c:pt>
                <c:pt idx="112">
                  <c:v>0.260852355922648</c:v>
                </c:pt>
                <c:pt idx="113">
                  <c:v>0.262346809908846</c:v>
                </c:pt>
                <c:pt idx="114">
                  <c:v>0.283158530690143</c:v>
                </c:pt>
                <c:pt idx="115">
                  <c:v>0.326622309876629</c:v>
                </c:pt>
                <c:pt idx="116">
                  <c:v>0.352174027717307</c:v>
                </c:pt>
                <c:pt idx="117">
                  <c:v>0.361967678413087</c:v>
                </c:pt>
                <c:pt idx="118">
                  <c:v>0.366739007213701</c:v>
                </c:pt>
                <c:pt idx="119">
                  <c:v>0.379192110597753</c:v>
                </c:pt>
                <c:pt idx="120">
                  <c:v>0.381420857408533</c:v>
                </c:pt>
                <c:pt idx="121">
                  <c:v>0.382117962839552</c:v>
                </c:pt>
                <c:pt idx="122">
                  <c:v>0.4019549930339</c:v>
                </c:pt>
                <c:pt idx="123">
                  <c:v>0.415493406797986</c:v>
                </c:pt>
                <c:pt idx="124">
                  <c:v>0.45001746183401</c:v>
                </c:pt>
                <c:pt idx="125">
                  <c:v>0.492067087659466</c:v>
                </c:pt>
                <c:pt idx="126">
                  <c:v>0.531914999097354</c:v>
                </c:pt>
                <c:pt idx="127">
                  <c:v>0.534745849132513</c:v>
                </c:pt>
                <c:pt idx="128">
                  <c:v>0.495719221301852</c:v>
                </c:pt>
                <c:pt idx="129">
                  <c:v>0.499024803594936</c:v>
                </c:pt>
                <c:pt idx="130">
                  <c:v>0.513031741293246</c:v>
                </c:pt>
                <c:pt idx="131">
                  <c:v>0.529229698743252</c:v>
                </c:pt>
                <c:pt idx="132">
                  <c:v>0.542802761945976</c:v>
                </c:pt>
                <c:pt idx="133">
                  <c:v>0.564317996535041</c:v>
                </c:pt>
                <c:pt idx="134">
                  <c:v>0.586572291423062</c:v>
                </c:pt>
                <c:pt idx="135">
                  <c:v>0.604553914296268</c:v>
                </c:pt>
                <c:pt idx="136">
                  <c:v>0.618762678465386</c:v>
                </c:pt>
                <c:pt idx="137">
                  <c:v>0.64571540328152</c:v>
                </c:pt>
                <c:pt idx="138">
                  <c:v>0.615225671391079</c:v>
                </c:pt>
                <c:pt idx="139">
                  <c:v>0.611218635242216</c:v>
                </c:pt>
                <c:pt idx="140">
                  <c:v>0.611047770304777</c:v>
                </c:pt>
                <c:pt idx="141">
                  <c:v>0.615686477338576</c:v>
                </c:pt>
                <c:pt idx="142">
                  <c:v>0.632233728161261</c:v>
                </c:pt>
                <c:pt idx="143">
                  <c:v>0.639184994393651</c:v>
                </c:pt>
                <c:pt idx="144">
                  <c:v>0.310154812094438</c:v>
                </c:pt>
                <c:pt idx="145">
                  <c:v>0.36077063642254</c:v>
                </c:pt>
                <c:pt idx="146">
                  <c:v>0.359664725064658</c:v>
                </c:pt>
                <c:pt idx="147">
                  <c:v>0.375107917115085</c:v>
                </c:pt>
                <c:pt idx="148">
                  <c:v>0.362218354486019</c:v>
                </c:pt>
                <c:pt idx="149">
                  <c:v>0.35370368738823</c:v>
                </c:pt>
                <c:pt idx="150">
                  <c:v>0.363591212563967</c:v>
                </c:pt>
                <c:pt idx="151">
                  <c:v>0.363731261369815</c:v>
                </c:pt>
                <c:pt idx="152">
                  <c:v>0.34167768015436</c:v>
                </c:pt>
                <c:pt idx="153">
                  <c:v>0.34051303514698</c:v>
                </c:pt>
                <c:pt idx="154">
                  <c:v>0.326788165274211</c:v>
                </c:pt>
                <c:pt idx="155">
                  <c:v>0.370914771790591</c:v>
                </c:pt>
                <c:pt idx="156">
                  <c:v>0.35110068907311</c:v>
                </c:pt>
                <c:pt idx="157">
                  <c:v>0.347450232578294</c:v>
                </c:pt>
                <c:pt idx="158">
                  <c:v>0.371721197901977</c:v>
                </c:pt>
                <c:pt idx="159">
                  <c:v>0.389628985925018</c:v>
                </c:pt>
                <c:pt idx="160">
                  <c:v>0.358815753161147</c:v>
                </c:pt>
                <c:pt idx="161">
                  <c:v>0.353679305767732</c:v>
                </c:pt>
                <c:pt idx="162">
                  <c:v>0.37032181858445</c:v>
                </c:pt>
                <c:pt idx="163">
                  <c:v>0.376576536547486</c:v>
                </c:pt>
                <c:pt idx="164">
                  <c:v>0.362437199865537</c:v>
                </c:pt>
                <c:pt idx="165">
                  <c:v>0.390312955786003</c:v>
                </c:pt>
                <c:pt idx="166">
                  <c:v>0.380160402473526</c:v>
                </c:pt>
                <c:pt idx="167">
                  <c:v>0.394293377589023</c:v>
                </c:pt>
                <c:pt idx="168">
                  <c:v>0.420055177276581</c:v>
                </c:pt>
                <c:pt idx="169">
                  <c:v>0.444375337107509</c:v>
                </c:pt>
                <c:pt idx="170">
                  <c:v>0.490861085635127</c:v>
                </c:pt>
                <c:pt idx="171">
                  <c:v>0.5223006171074</c:v>
                </c:pt>
                <c:pt idx="172">
                  <c:v>0.544772589862281</c:v>
                </c:pt>
                <c:pt idx="173">
                  <c:v>0.562143120890706</c:v>
                </c:pt>
                <c:pt idx="174">
                  <c:v>0.570563411927765</c:v>
                </c:pt>
                <c:pt idx="175">
                  <c:v>0.589357777801908</c:v>
                </c:pt>
                <c:pt idx="176">
                  <c:v>0.604915341925282</c:v>
                </c:pt>
                <c:pt idx="177">
                  <c:v>0.618969197184454</c:v>
                </c:pt>
                <c:pt idx="178">
                  <c:v>0.621367121714057</c:v>
                </c:pt>
                <c:pt idx="179">
                  <c:v>0.635123185009665</c:v>
                </c:pt>
                <c:pt idx="180">
                  <c:v>0.645644581716034</c:v>
                </c:pt>
                <c:pt idx="181">
                  <c:v>0.68304128812164</c:v>
                </c:pt>
                <c:pt idx="182">
                  <c:v>0.714956095173909</c:v>
                </c:pt>
                <c:pt idx="183">
                  <c:v>0.742472889341469</c:v>
                </c:pt>
                <c:pt idx="184">
                  <c:v>0.750660121616756</c:v>
                </c:pt>
                <c:pt idx="185">
                  <c:v>0.758695983230336</c:v>
                </c:pt>
                <c:pt idx="186">
                  <c:v>0.762542334710697</c:v>
                </c:pt>
                <c:pt idx="187">
                  <c:v>0.776323847224718</c:v>
                </c:pt>
                <c:pt idx="188">
                  <c:v>0.777474261249093</c:v>
                </c:pt>
                <c:pt idx="189">
                  <c:v>0.771428784161834</c:v>
                </c:pt>
                <c:pt idx="190">
                  <c:v>0.775180176239287</c:v>
                </c:pt>
                <c:pt idx="191">
                  <c:v>0.762386407307699</c:v>
                </c:pt>
                <c:pt idx="192">
                  <c:v>0.48632504723687</c:v>
                </c:pt>
                <c:pt idx="193">
                  <c:v>0.481144152530767</c:v>
                </c:pt>
                <c:pt idx="194">
                  <c:v>0.490242274540468</c:v>
                </c:pt>
                <c:pt idx="195">
                  <c:v>0.460192882889393</c:v>
                </c:pt>
                <c:pt idx="196">
                  <c:v>0.467559221166269</c:v>
                </c:pt>
                <c:pt idx="197">
                  <c:v>0.483800426870605</c:v>
                </c:pt>
                <c:pt idx="198">
                  <c:v>0.508043379046777</c:v>
                </c:pt>
                <c:pt idx="199">
                  <c:v>0.511953762765501</c:v>
                </c:pt>
                <c:pt idx="200">
                  <c:v>0.510214746096446</c:v>
                </c:pt>
                <c:pt idx="201">
                  <c:v>0.511623772958116</c:v>
                </c:pt>
                <c:pt idx="202">
                  <c:v>0.515347711880233</c:v>
                </c:pt>
                <c:pt idx="203">
                  <c:v>0.519471829762792</c:v>
                </c:pt>
                <c:pt idx="204">
                  <c:v>0.524345754134213</c:v>
                </c:pt>
                <c:pt idx="205">
                  <c:v>0.546657795747898</c:v>
                </c:pt>
                <c:pt idx="206">
                  <c:v>0.548003749873934</c:v>
                </c:pt>
                <c:pt idx="207">
                  <c:v>0.539423712399335</c:v>
                </c:pt>
                <c:pt idx="208">
                  <c:v>0.437987142466163</c:v>
                </c:pt>
                <c:pt idx="209">
                  <c:v>0.444282839437519</c:v>
                </c:pt>
                <c:pt idx="210">
                  <c:v>0.469891493218678</c:v>
                </c:pt>
                <c:pt idx="211">
                  <c:v>0.4633478711808</c:v>
                </c:pt>
                <c:pt idx="212">
                  <c:v>0.459585356379095</c:v>
                </c:pt>
                <c:pt idx="213">
                  <c:v>0.466982253286648</c:v>
                </c:pt>
                <c:pt idx="214">
                  <c:v>0.459184943602397</c:v>
                </c:pt>
                <c:pt idx="215">
                  <c:v>0.444812822682793</c:v>
                </c:pt>
                <c:pt idx="216">
                  <c:v>0.432678088067275</c:v>
                </c:pt>
                <c:pt idx="217">
                  <c:v>0.423283978760647</c:v>
                </c:pt>
                <c:pt idx="218">
                  <c:v>0.416969735721942</c:v>
                </c:pt>
                <c:pt idx="219">
                  <c:v>0.443314098751956</c:v>
                </c:pt>
                <c:pt idx="220">
                  <c:v>0.463001863717052</c:v>
                </c:pt>
                <c:pt idx="221">
                  <c:v>0.485190326046329</c:v>
                </c:pt>
                <c:pt idx="222">
                  <c:v>0.508821709437562</c:v>
                </c:pt>
                <c:pt idx="223">
                  <c:v>0.507642817769677</c:v>
                </c:pt>
                <c:pt idx="224">
                  <c:v>0.323890752724438</c:v>
                </c:pt>
                <c:pt idx="225">
                  <c:v>0.329487854358286</c:v>
                </c:pt>
                <c:pt idx="226">
                  <c:v>0.336005871923097</c:v>
                </c:pt>
                <c:pt idx="227">
                  <c:v>0.342523889487908</c:v>
                </c:pt>
                <c:pt idx="228">
                  <c:v>0.348422662864231</c:v>
                </c:pt>
                <c:pt idx="229">
                  <c:v>0.355059602671255</c:v>
                </c:pt>
                <c:pt idx="230">
                  <c:v>0.359667521873224</c:v>
                </c:pt>
                <c:pt idx="231">
                  <c:v>0.365221686610906</c:v>
                </c:pt>
                <c:pt idx="232">
                  <c:v>0.380387278652598</c:v>
                </c:pt>
                <c:pt idx="233">
                  <c:v>0.399715168719869</c:v>
                </c:pt>
                <c:pt idx="234">
                  <c:v>0.413148808091736</c:v>
                </c:pt>
                <c:pt idx="235">
                  <c:v>0.433681436510932</c:v>
                </c:pt>
                <c:pt idx="236">
                  <c:v>0.434698038360433</c:v>
                </c:pt>
                <c:pt idx="237">
                  <c:v>0.469877213643845</c:v>
                </c:pt>
                <c:pt idx="238">
                  <c:v>0.491404941225427</c:v>
                </c:pt>
                <c:pt idx="239">
                  <c:v>0.487006264776169</c:v>
                </c:pt>
                <c:pt idx="240">
                  <c:v>0.458338403030039</c:v>
                </c:pt>
                <c:pt idx="241">
                  <c:v>0.501814817246247</c:v>
                </c:pt>
                <c:pt idx="242">
                  <c:v>0.504887903295589</c:v>
                </c:pt>
                <c:pt idx="243">
                  <c:v>0.527521841909299</c:v>
                </c:pt>
                <c:pt idx="244">
                  <c:v>0.517112566396811</c:v>
                </c:pt>
                <c:pt idx="245">
                  <c:v>0.519322053851774</c:v>
                </c:pt>
                <c:pt idx="246">
                  <c:v>0.540601019119507</c:v>
                </c:pt>
                <c:pt idx="247">
                  <c:v>0.529569419802767</c:v>
                </c:pt>
                <c:pt idx="248">
                  <c:v>0.517122370548732</c:v>
                </c:pt>
                <c:pt idx="249">
                  <c:v>0.525195208139778</c:v>
                </c:pt>
                <c:pt idx="250">
                  <c:v>0.48932927568633</c:v>
                </c:pt>
                <c:pt idx="251">
                  <c:v>0.503912387439054</c:v>
                </c:pt>
                <c:pt idx="252">
                  <c:v>0.486435375751784</c:v>
                </c:pt>
                <c:pt idx="253">
                  <c:v>0.501742484690832</c:v>
                </c:pt>
                <c:pt idx="254">
                  <c:v>0.536697179299052</c:v>
                </c:pt>
                <c:pt idx="255">
                  <c:v>0.513548477611843</c:v>
                </c:pt>
                <c:pt idx="256">
                  <c:v>0.284341181356189</c:v>
                </c:pt>
                <c:pt idx="257">
                  <c:v>0.287981801292142</c:v>
                </c:pt>
                <c:pt idx="258">
                  <c:v>0.295890226875862</c:v>
                </c:pt>
                <c:pt idx="259">
                  <c:v>0.304123795260873</c:v>
                </c:pt>
                <c:pt idx="260">
                  <c:v>0.306673284940604</c:v>
                </c:pt>
                <c:pt idx="261">
                  <c:v>0.388181573527107</c:v>
                </c:pt>
                <c:pt idx="262">
                  <c:v>0.357575737543149</c:v>
                </c:pt>
                <c:pt idx="263">
                  <c:v>0.371566706615605</c:v>
                </c:pt>
                <c:pt idx="264">
                  <c:v>0.402810043390118</c:v>
                </c:pt>
                <c:pt idx="265">
                  <c:v>0.447237321459125</c:v>
                </c:pt>
                <c:pt idx="266">
                  <c:v>0.472100618201631</c:v>
                </c:pt>
                <c:pt idx="267">
                  <c:v>0.523341502533702</c:v>
                </c:pt>
                <c:pt idx="268">
                  <c:v>0.534933362812074</c:v>
                </c:pt>
                <c:pt idx="269">
                  <c:v>0.562064094403748</c:v>
                </c:pt>
                <c:pt idx="270">
                  <c:v>0.561187174028595</c:v>
                </c:pt>
                <c:pt idx="271">
                  <c:v>0.57498030232646</c:v>
                </c:pt>
                <c:pt idx="272">
                  <c:v>0.457380789366586</c:v>
                </c:pt>
                <c:pt idx="273">
                  <c:v>0.482852774777386</c:v>
                </c:pt>
                <c:pt idx="274">
                  <c:v>0.469982914717074</c:v>
                </c:pt>
                <c:pt idx="275">
                  <c:v>0.488113054656761</c:v>
                </c:pt>
                <c:pt idx="276">
                  <c:v>0.495497501292333</c:v>
                </c:pt>
                <c:pt idx="277">
                  <c:v>0.521796223990016</c:v>
                </c:pt>
                <c:pt idx="278">
                  <c:v>0.534524492644789</c:v>
                </c:pt>
                <c:pt idx="279">
                  <c:v>0.530538146074513</c:v>
                </c:pt>
                <c:pt idx="280">
                  <c:v>0.560253325057063</c:v>
                </c:pt>
                <c:pt idx="281">
                  <c:v>0.566965230062605</c:v>
                </c:pt>
                <c:pt idx="282">
                  <c:v>0.565836954392971</c:v>
                </c:pt>
                <c:pt idx="283">
                  <c:v>0.578260990378818</c:v>
                </c:pt>
                <c:pt idx="284">
                  <c:v>0.598180877507663</c:v>
                </c:pt>
                <c:pt idx="285">
                  <c:v>0.621187458469597</c:v>
                </c:pt>
                <c:pt idx="286">
                  <c:v>0.644120773421664</c:v>
                </c:pt>
                <c:pt idx="287">
                  <c:v>0.646521124797461</c:v>
                </c:pt>
                <c:pt idx="288">
                  <c:v>0.396506930145244</c:v>
                </c:pt>
                <c:pt idx="289">
                  <c:v>0.381289845303134</c:v>
                </c:pt>
                <c:pt idx="290">
                  <c:v>0.40807239659618</c:v>
                </c:pt>
                <c:pt idx="291">
                  <c:v>0.411434092295291</c:v>
                </c:pt>
                <c:pt idx="292">
                  <c:v>0.471847220245096</c:v>
                </c:pt>
                <c:pt idx="293">
                  <c:v>0.48720375900249</c:v>
                </c:pt>
                <c:pt idx="294">
                  <c:v>0.49571469988793</c:v>
                </c:pt>
                <c:pt idx="295">
                  <c:v>0.499707924099619</c:v>
                </c:pt>
                <c:pt idx="296">
                  <c:v>0.530997534820126</c:v>
                </c:pt>
                <c:pt idx="297">
                  <c:v>0.532967835912124</c:v>
                </c:pt>
                <c:pt idx="298">
                  <c:v>0.552131967131439</c:v>
                </c:pt>
                <c:pt idx="299">
                  <c:v>0.56187268522258</c:v>
                </c:pt>
                <c:pt idx="300">
                  <c:v>0.554980196036919</c:v>
                </c:pt>
                <c:pt idx="301">
                  <c:v>0.585736096649859</c:v>
                </c:pt>
                <c:pt idx="302">
                  <c:v>0.620208505109966</c:v>
                </c:pt>
                <c:pt idx="303">
                  <c:v>0.612591420106186</c:v>
                </c:pt>
                <c:pt idx="304">
                  <c:v>0.437904733703852</c:v>
                </c:pt>
                <c:pt idx="305">
                  <c:v>0.439167741358808</c:v>
                </c:pt>
                <c:pt idx="306">
                  <c:v>0.452157118758315</c:v>
                </c:pt>
                <c:pt idx="307">
                  <c:v>0.456811680582079</c:v>
                </c:pt>
                <c:pt idx="308">
                  <c:v>0.467168305086027</c:v>
                </c:pt>
                <c:pt idx="309">
                  <c:v>0.478132865961679</c:v>
                </c:pt>
                <c:pt idx="310">
                  <c:v>0.513756730943281</c:v>
                </c:pt>
                <c:pt idx="311">
                  <c:v>0.555099784001034</c:v>
                </c:pt>
                <c:pt idx="312">
                  <c:v>0.564773795891659</c:v>
                </c:pt>
                <c:pt idx="313">
                  <c:v>0.59704381484047</c:v>
                </c:pt>
                <c:pt idx="314">
                  <c:v>0.645313168143005</c:v>
                </c:pt>
                <c:pt idx="315">
                  <c:v>0.678579286766094</c:v>
                </c:pt>
                <c:pt idx="316">
                  <c:v>0.678497353522978</c:v>
                </c:pt>
                <c:pt idx="317">
                  <c:v>0.684584274338993</c:v>
                </c:pt>
                <c:pt idx="318">
                  <c:v>0.687505120948456</c:v>
                </c:pt>
                <c:pt idx="319">
                  <c:v>0.673930623382176</c:v>
                </c:pt>
                <c:pt idx="320">
                  <c:v>0.355860451024856</c:v>
                </c:pt>
                <c:pt idx="321">
                  <c:v>0.360468612455219</c:v>
                </c:pt>
                <c:pt idx="322">
                  <c:v>0.382046898528196</c:v>
                </c:pt>
                <c:pt idx="323">
                  <c:v>0.38330596604798</c:v>
                </c:pt>
                <c:pt idx="324">
                  <c:v>0.390593617725787</c:v>
                </c:pt>
                <c:pt idx="325">
                  <c:v>0.399209562372896</c:v>
                </c:pt>
                <c:pt idx="326">
                  <c:v>0.39840354336794</c:v>
                </c:pt>
                <c:pt idx="327">
                  <c:v>0.403181471784371</c:v>
                </c:pt>
                <c:pt idx="328">
                  <c:v>0.415503229753472</c:v>
                </c:pt>
                <c:pt idx="329">
                  <c:v>0.409860048773252</c:v>
                </c:pt>
                <c:pt idx="330">
                  <c:v>0.406073221942665</c:v>
                </c:pt>
                <c:pt idx="331">
                  <c:v>0.409910832762456</c:v>
                </c:pt>
                <c:pt idx="332">
                  <c:v>0.414688208421051</c:v>
                </c:pt>
                <c:pt idx="333">
                  <c:v>0.424328991191596</c:v>
                </c:pt>
                <c:pt idx="334">
                  <c:v>0.448524160928297</c:v>
                </c:pt>
                <c:pt idx="335">
                  <c:v>0.447763919324831</c:v>
                </c:pt>
                <c:pt idx="336">
                  <c:v>0.257958691403625</c:v>
                </c:pt>
                <c:pt idx="337">
                  <c:v>0.260765611173612</c:v>
                </c:pt>
                <c:pt idx="338">
                  <c:v>0.260413664730126</c:v>
                </c:pt>
                <c:pt idx="339">
                  <c:v>0.252020443020015</c:v>
                </c:pt>
                <c:pt idx="340">
                  <c:v>0.234627246430249</c:v>
                </c:pt>
                <c:pt idx="341">
                  <c:v>0.243191626061309</c:v>
                </c:pt>
                <c:pt idx="342">
                  <c:v>0.250919093721207</c:v>
                </c:pt>
                <c:pt idx="343">
                  <c:v>0.259879680439417</c:v>
                </c:pt>
                <c:pt idx="344">
                  <c:v>0.272641671786664</c:v>
                </c:pt>
                <c:pt idx="345">
                  <c:v>0.26884090254326</c:v>
                </c:pt>
                <c:pt idx="346">
                  <c:v>0.308393889585743</c:v>
                </c:pt>
                <c:pt idx="347">
                  <c:v>0.315596570397347</c:v>
                </c:pt>
                <c:pt idx="348">
                  <c:v>0.316294791844419</c:v>
                </c:pt>
                <c:pt idx="349">
                  <c:v>0.309466904553741</c:v>
                </c:pt>
                <c:pt idx="350">
                  <c:v>0.334041225580075</c:v>
                </c:pt>
                <c:pt idx="351">
                  <c:v>0.32789081331646</c:v>
                </c:pt>
                <c:pt idx="352">
                  <c:v>0.323358802207097</c:v>
                </c:pt>
                <c:pt idx="353">
                  <c:v>0.327859400400304</c:v>
                </c:pt>
                <c:pt idx="354">
                  <c:v>0.336296614908285</c:v>
                </c:pt>
                <c:pt idx="355">
                  <c:v>0.375159630128093</c:v>
                </c:pt>
                <c:pt idx="356">
                  <c:v>0.383360290897373</c:v>
                </c:pt>
                <c:pt idx="357">
                  <c:v>0.388198899542401</c:v>
                </c:pt>
                <c:pt idx="358">
                  <c:v>0.390773454936745</c:v>
                </c:pt>
                <c:pt idx="359">
                  <c:v>0.39836705550277</c:v>
                </c:pt>
                <c:pt idx="360">
                  <c:v>0.414270335138806</c:v>
                </c:pt>
                <c:pt idx="361">
                  <c:v>0.410023273002547</c:v>
                </c:pt>
                <c:pt idx="362">
                  <c:v>0.405125645075931</c:v>
                </c:pt>
                <c:pt idx="363">
                  <c:v>0.401326758550918</c:v>
                </c:pt>
                <c:pt idx="364">
                  <c:v>0.405382443364912</c:v>
                </c:pt>
                <c:pt idx="365">
                  <c:v>0.426136362026668</c:v>
                </c:pt>
                <c:pt idx="366">
                  <c:v>0.440644993809191</c:v>
                </c:pt>
                <c:pt idx="367">
                  <c:v>0.440318543878396</c:v>
                </c:pt>
                <c:pt idx="368">
                  <c:v>0.328561713263135</c:v>
                </c:pt>
                <c:pt idx="369">
                  <c:v>0.299497088403185</c:v>
                </c:pt>
                <c:pt idx="370">
                  <c:v>0.301097259839221</c:v>
                </c:pt>
                <c:pt idx="371">
                  <c:v>0.325198074858426</c:v>
                </c:pt>
                <c:pt idx="372">
                  <c:v>0.340004754843844</c:v>
                </c:pt>
                <c:pt idx="373">
                  <c:v>0.341555792944746</c:v>
                </c:pt>
                <c:pt idx="374">
                  <c:v>0.358641540779169</c:v>
                </c:pt>
                <c:pt idx="375">
                  <c:v>0.356565154118028</c:v>
                </c:pt>
                <c:pt idx="376">
                  <c:v>0.359923050777469</c:v>
                </c:pt>
                <c:pt idx="377">
                  <c:v>0.365368854298354</c:v>
                </c:pt>
                <c:pt idx="378">
                  <c:v>0.381575343155346</c:v>
                </c:pt>
                <c:pt idx="379">
                  <c:v>0.400145001418399</c:v>
                </c:pt>
                <c:pt idx="380">
                  <c:v>0.415931064863175</c:v>
                </c:pt>
                <c:pt idx="381">
                  <c:v>0.415511496716687</c:v>
                </c:pt>
                <c:pt idx="382">
                  <c:v>0.422826139768118</c:v>
                </c:pt>
                <c:pt idx="383">
                  <c:v>0.418997878377774</c:v>
                </c:pt>
                <c:pt idx="384">
                  <c:v>0.669699551244907</c:v>
                </c:pt>
                <c:pt idx="385">
                  <c:v>0.679552041379244</c:v>
                </c:pt>
                <c:pt idx="386">
                  <c:v>0.673671914704514</c:v>
                </c:pt>
                <c:pt idx="387">
                  <c:v>0.665798487983006</c:v>
                </c:pt>
                <c:pt idx="388">
                  <c:v>0.677936628674003</c:v>
                </c:pt>
                <c:pt idx="389">
                  <c:v>0.689720897772654</c:v>
                </c:pt>
                <c:pt idx="390">
                  <c:v>0.701948800744319</c:v>
                </c:pt>
                <c:pt idx="391">
                  <c:v>0.724475108629921</c:v>
                </c:pt>
                <c:pt idx="392">
                  <c:v>0.733608287772327</c:v>
                </c:pt>
                <c:pt idx="393">
                  <c:v>0.743239887056023</c:v>
                </c:pt>
                <c:pt idx="394">
                  <c:v>0.746119152162122</c:v>
                </c:pt>
                <c:pt idx="395">
                  <c:v>0.759919066902625</c:v>
                </c:pt>
                <c:pt idx="396">
                  <c:v>0.764558606347207</c:v>
                </c:pt>
                <c:pt idx="397">
                  <c:v>0.781429636477874</c:v>
                </c:pt>
                <c:pt idx="398">
                  <c:v>0.783975823444797</c:v>
                </c:pt>
                <c:pt idx="399">
                  <c:v>0.779687922851072</c:v>
                </c:pt>
                <c:pt idx="400">
                  <c:v>0.416362946927884</c:v>
                </c:pt>
                <c:pt idx="401">
                  <c:v>0.422313099664112</c:v>
                </c:pt>
                <c:pt idx="402">
                  <c:v>0.411769793851943</c:v>
                </c:pt>
                <c:pt idx="403">
                  <c:v>0.412726488039775</c:v>
                </c:pt>
                <c:pt idx="404">
                  <c:v>0.426938754603676</c:v>
                </c:pt>
                <c:pt idx="405">
                  <c:v>0.435211593628641</c:v>
                </c:pt>
                <c:pt idx="406">
                  <c:v>0.454813080155054</c:v>
                </c:pt>
                <c:pt idx="407">
                  <c:v>0.463137683760891</c:v>
                </c:pt>
                <c:pt idx="408">
                  <c:v>0.469486101103798</c:v>
                </c:pt>
                <c:pt idx="409">
                  <c:v>0.489778760750582</c:v>
                </c:pt>
                <c:pt idx="410">
                  <c:v>0.480218337165712</c:v>
                </c:pt>
                <c:pt idx="411">
                  <c:v>0.507851922218323</c:v>
                </c:pt>
                <c:pt idx="412">
                  <c:v>0.510913414229765</c:v>
                </c:pt>
                <c:pt idx="413">
                  <c:v>0.555785273623981</c:v>
                </c:pt>
                <c:pt idx="414">
                  <c:v>0.607402038257305</c:v>
                </c:pt>
                <c:pt idx="415">
                  <c:v>0.608143017914049</c:v>
                </c:pt>
                <c:pt idx="416">
                  <c:v>0.36926147152453</c:v>
                </c:pt>
                <c:pt idx="417">
                  <c:v>0.374982778843095</c:v>
                </c:pt>
                <c:pt idx="418">
                  <c:v>0.366636955083049</c:v>
                </c:pt>
                <c:pt idx="419">
                  <c:v>0.358289249050624</c:v>
                </c:pt>
                <c:pt idx="420">
                  <c:v>0.362573378562968</c:v>
                </c:pt>
                <c:pt idx="421">
                  <c:v>0.36668420770447</c:v>
                </c:pt>
                <c:pt idx="422">
                  <c:v>0.362241721082497</c:v>
                </c:pt>
                <c:pt idx="423">
                  <c:v>0.357633307832427</c:v>
                </c:pt>
                <c:pt idx="424">
                  <c:v>0.353635331232201</c:v>
                </c:pt>
                <c:pt idx="425">
                  <c:v>0.352977728467832</c:v>
                </c:pt>
                <c:pt idx="426">
                  <c:v>0.354330986537897</c:v>
                </c:pt>
                <c:pt idx="427">
                  <c:v>0.327994663647982</c:v>
                </c:pt>
                <c:pt idx="428">
                  <c:v>0.314142871721352</c:v>
                </c:pt>
                <c:pt idx="429">
                  <c:v>0.308182957561484</c:v>
                </c:pt>
                <c:pt idx="430">
                  <c:v>0.300824429890124</c:v>
                </c:pt>
                <c:pt idx="431">
                  <c:v>0.301981185576543</c:v>
                </c:pt>
                <c:pt idx="432">
                  <c:v>0.298284045248706</c:v>
                </c:pt>
                <c:pt idx="433">
                  <c:v>0.301912643509036</c:v>
                </c:pt>
                <c:pt idx="434">
                  <c:v>0.299515988490504</c:v>
                </c:pt>
                <c:pt idx="435">
                  <c:v>0.300273119287064</c:v>
                </c:pt>
                <c:pt idx="436">
                  <c:v>0.305428644170894</c:v>
                </c:pt>
                <c:pt idx="437">
                  <c:v>0.305584169054724</c:v>
                </c:pt>
                <c:pt idx="438">
                  <c:v>0.299768527182861</c:v>
                </c:pt>
                <c:pt idx="439">
                  <c:v>0.309960261167178</c:v>
                </c:pt>
                <c:pt idx="440">
                  <c:v>0.329258897008809</c:v>
                </c:pt>
                <c:pt idx="441">
                  <c:v>0.327882578030794</c:v>
                </c:pt>
                <c:pt idx="442">
                  <c:v>0.32480496236836</c:v>
                </c:pt>
                <c:pt idx="443">
                  <c:v>0.301342959469866</c:v>
                </c:pt>
                <c:pt idx="444">
                  <c:v>0.306984772985493</c:v>
                </c:pt>
                <c:pt idx="445">
                  <c:v>0.302166506384216</c:v>
                </c:pt>
                <c:pt idx="446">
                  <c:v>0.320510934931322</c:v>
                </c:pt>
                <c:pt idx="447">
                  <c:v>0.320930825572623</c:v>
                </c:pt>
                <c:pt idx="448">
                  <c:v>0.566929596282286</c:v>
                </c:pt>
                <c:pt idx="449">
                  <c:v>0.579592984834242</c:v>
                </c:pt>
                <c:pt idx="450">
                  <c:v>0.589736056188949</c:v>
                </c:pt>
                <c:pt idx="451">
                  <c:v>0.584369446947943</c:v>
                </c:pt>
                <c:pt idx="452">
                  <c:v>0.608966235736887</c:v>
                </c:pt>
                <c:pt idx="453">
                  <c:v>0.631884500286155</c:v>
                </c:pt>
                <c:pt idx="454">
                  <c:v>0.659253249357882</c:v>
                </c:pt>
                <c:pt idx="455">
                  <c:v>0.692906497513044</c:v>
                </c:pt>
                <c:pt idx="456">
                  <c:v>0.693097779022087</c:v>
                </c:pt>
                <c:pt idx="457">
                  <c:v>0.715686057012791</c:v>
                </c:pt>
                <c:pt idx="458">
                  <c:v>0.742653511099383</c:v>
                </c:pt>
                <c:pt idx="459">
                  <c:v>0.743397102645001</c:v>
                </c:pt>
                <c:pt idx="460">
                  <c:v>0.76147794664918</c:v>
                </c:pt>
                <c:pt idx="461">
                  <c:v>0.775133673695575</c:v>
                </c:pt>
                <c:pt idx="462">
                  <c:v>0.777165100770966</c:v>
                </c:pt>
                <c:pt idx="463">
                  <c:v>0.769310409323468</c:v>
                </c:pt>
                <c:pt idx="464">
                  <c:v>0.344372515402957</c:v>
                </c:pt>
                <c:pt idx="465">
                  <c:v>0.341131047179255</c:v>
                </c:pt>
                <c:pt idx="466">
                  <c:v>0.350461473392163</c:v>
                </c:pt>
                <c:pt idx="467">
                  <c:v>0.365391607605027</c:v>
                </c:pt>
                <c:pt idx="468">
                  <c:v>0.377400591404983</c:v>
                </c:pt>
                <c:pt idx="469">
                  <c:v>0.39258906729698</c:v>
                </c:pt>
                <c:pt idx="470">
                  <c:v>0.380847665943276</c:v>
                </c:pt>
                <c:pt idx="471">
                  <c:v>0.390107926749596</c:v>
                </c:pt>
                <c:pt idx="472">
                  <c:v>0.396858063269784</c:v>
                </c:pt>
                <c:pt idx="473">
                  <c:v>0.412862929793851</c:v>
                </c:pt>
                <c:pt idx="474">
                  <c:v>0.422753024302288</c:v>
                </c:pt>
                <c:pt idx="475">
                  <c:v>0.425802237094081</c:v>
                </c:pt>
                <c:pt idx="476">
                  <c:v>0.429235130295772</c:v>
                </c:pt>
                <c:pt idx="477">
                  <c:v>0.446501487410579</c:v>
                </c:pt>
                <c:pt idx="478">
                  <c:v>0.460417040504595</c:v>
                </c:pt>
                <c:pt idx="479">
                  <c:v>0.448722870115065</c:v>
                </c:pt>
                <c:pt idx="480">
                  <c:v>0.434686595675655</c:v>
                </c:pt>
                <c:pt idx="481">
                  <c:v>0.436008203361549</c:v>
                </c:pt>
                <c:pt idx="482">
                  <c:v>0.450631980891931</c:v>
                </c:pt>
                <c:pt idx="483">
                  <c:v>0.448233660540829</c:v>
                </c:pt>
                <c:pt idx="484">
                  <c:v>0.442290248265583</c:v>
                </c:pt>
                <c:pt idx="485">
                  <c:v>0.430520989486091</c:v>
                </c:pt>
                <c:pt idx="486">
                  <c:v>0.446534018666964</c:v>
                </c:pt>
                <c:pt idx="487">
                  <c:v>0.443715548757318</c:v>
                </c:pt>
                <c:pt idx="488">
                  <c:v>0.442662490506494</c:v>
                </c:pt>
                <c:pt idx="489">
                  <c:v>0.458555119088522</c:v>
                </c:pt>
                <c:pt idx="490">
                  <c:v>0.497329007154076</c:v>
                </c:pt>
                <c:pt idx="491">
                  <c:v>0.53269067837904</c:v>
                </c:pt>
                <c:pt idx="492">
                  <c:v>0.542582078500165</c:v>
                </c:pt>
                <c:pt idx="493">
                  <c:v>0.576186214405607</c:v>
                </c:pt>
                <c:pt idx="494">
                  <c:v>0.580486114484994</c:v>
                </c:pt>
                <c:pt idx="495">
                  <c:v>0.596296253344388</c:v>
                </c:pt>
                <c:pt idx="496">
                  <c:v>0.307076461737278</c:v>
                </c:pt>
                <c:pt idx="497">
                  <c:v>0.31194246194846</c:v>
                </c:pt>
                <c:pt idx="498">
                  <c:v>0.301852865419065</c:v>
                </c:pt>
                <c:pt idx="499">
                  <c:v>0.29176326888967</c:v>
                </c:pt>
                <c:pt idx="500">
                  <c:v>0.283577117723545</c:v>
                </c:pt>
                <c:pt idx="501">
                  <c:v>0.27524790108123</c:v>
                </c:pt>
                <c:pt idx="502">
                  <c:v>0.292508376406482</c:v>
                </c:pt>
                <c:pt idx="503">
                  <c:v>0.309768851731735</c:v>
                </c:pt>
                <c:pt idx="504">
                  <c:v>0.295681099253367</c:v>
                </c:pt>
                <c:pt idx="505">
                  <c:v>0.315407134133135</c:v>
                </c:pt>
                <c:pt idx="506">
                  <c:v>0.314577162035898</c:v>
                </c:pt>
                <c:pt idx="507">
                  <c:v>0.332677208424964</c:v>
                </c:pt>
                <c:pt idx="508">
                  <c:v>0.318436908142848</c:v>
                </c:pt>
                <c:pt idx="509">
                  <c:v>0.333737562404384</c:v>
                </c:pt>
                <c:pt idx="510">
                  <c:v>0.339184322087557</c:v>
                </c:pt>
                <c:pt idx="511">
                  <c:v>0.347207478866164</c:v>
                </c:pt>
                <c:pt idx="512">
                  <c:v>0.297059425572969</c:v>
                </c:pt>
                <c:pt idx="513">
                  <c:v>0.300579047078547</c:v>
                </c:pt>
                <c:pt idx="514">
                  <c:v>0.27787541633829</c:v>
                </c:pt>
                <c:pt idx="515">
                  <c:v>0.203671785598032</c:v>
                </c:pt>
                <c:pt idx="516">
                  <c:v>0.254542664031445</c:v>
                </c:pt>
                <c:pt idx="517">
                  <c:v>0.267023688491104</c:v>
                </c:pt>
                <c:pt idx="518">
                  <c:v>0.292569547684472</c:v>
                </c:pt>
                <c:pt idx="519">
                  <c:v>0.304706103103174</c:v>
                </c:pt>
                <c:pt idx="520">
                  <c:v>0.334390123073784</c:v>
                </c:pt>
                <c:pt idx="521">
                  <c:v>0.3283264189397</c:v>
                </c:pt>
                <c:pt idx="522">
                  <c:v>0.328646497919907</c:v>
                </c:pt>
                <c:pt idx="523">
                  <c:v>0.33647951174794</c:v>
                </c:pt>
                <c:pt idx="524">
                  <c:v>0.358732576832449</c:v>
                </c:pt>
                <c:pt idx="525">
                  <c:v>0.385437773742317</c:v>
                </c:pt>
                <c:pt idx="526">
                  <c:v>0.409180358896386</c:v>
                </c:pt>
                <c:pt idx="527">
                  <c:v>0.397608555320203</c:v>
                </c:pt>
                <c:pt idx="528">
                  <c:v>0.250559282369719</c:v>
                </c:pt>
                <c:pt idx="529">
                  <c:v>0.238851725343283</c:v>
                </c:pt>
                <c:pt idx="530">
                  <c:v>0.220135800465291</c:v>
                </c:pt>
                <c:pt idx="531">
                  <c:v>0.220828938234853</c:v>
                </c:pt>
                <c:pt idx="532">
                  <c:v>0.188189893923563</c:v>
                </c:pt>
                <c:pt idx="533">
                  <c:v>0.193608419494496</c:v>
                </c:pt>
                <c:pt idx="534">
                  <c:v>0.201250127207295</c:v>
                </c:pt>
                <c:pt idx="535">
                  <c:v>0.213038124301911</c:v>
                </c:pt>
                <c:pt idx="536">
                  <c:v>0.223190759056937</c:v>
                </c:pt>
                <c:pt idx="537">
                  <c:v>0.226134066868948</c:v>
                </c:pt>
                <c:pt idx="538">
                  <c:v>0.233122021118085</c:v>
                </c:pt>
                <c:pt idx="539">
                  <c:v>0.244592710870855</c:v>
                </c:pt>
                <c:pt idx="540">
                  <c:v>0.258440941919428</c:v>
                </c:pt>
                <c:pt idx="541">
                  <c:v>0.270622025545585</c:v>
                </c:pt>
                <c:pt idx="542">
                  <c:v>0.281778884620031</c:v>
                </c:pt>
                <c:pt idx="543">
                  <c:v>0.27535109576104</c:v>
                </c:pt>
                <c:pt idx="544">
                  <c:v>0.542385138006468</c:v>
                </c:pt>
                <c:pt idx="545">
                  <c:v>0.537109082147937</c:v>
                </c:pt>
                <c:pt idx="546">
                  <c:v>0.533857114523929</c:v>
                </c:pt>
                <c:pt idx="547">
                  <c:v>0.535555744139982</c:v>
                </c:pt>
                <c:pt idx="548">
                  <c:v>0.546616859380097</c:v>
                </c:pt>
                <c:pt idx="549">
                  <c:v>0.555192414971207</c:v>
                </c:pt>
                <c:pt idx="550">
                  <c:v>0.558053179631325</c:v>
                </c:pt>
                <c:pt idx="551">
                  <c:v>0.566302709927716</c:v>
                </c:pt>
                <c:pt idx="552">
                  <c:v>0.56601427624273</c:v>
                </c:pt>
                <c:pt idx="553">
                  <c:v>0.577206759317387</c:v>
                </c:pt>
                <c:pt idx="554">
                  <c:v>0.576673774861161</c:v>
                </c:pt>
                <c:pt idx="555">
                  <c:v>0.587432309575119</c:v>
                </c:pt>
                <c:pt idx="556">
                  <c:v>0.576451403661133</c:v>
                </c:pt>
                <c:pt idx="557">
                  <c:v>0.58267409345973</c:v>
                </c:pt>
                <c:pt idx="558">
                  <c:v>0.598306043124638</c:v>
                </c:pt>
                <c:pt idx="559">
                  <c:v>0.593904326515279</c:v>
                </c:pt>
                <c:pt idx="560">
                  <c:v>0.379244972242093</c:v>
                </c:pt>
                <c:pt idx="561">
                  <c:v>0.362301839669557</c:v>
                </c:pt>
                <c:pt idx="562">
                  <c:v>0.365152590187442</c:v>
                </c:pt>
                <c:pt idx="563">
                  <c:v>0.369269908332706</c:v>
                </c:pt>
                <c:pt idx="564">
                  <c:v>0.359091232723218</c:v>
                </c:pt>
                <c:pt idx="565">
                  <c:v>0.339205777194647</c:v>
                </c:pt>
                <c:pt idx="566">
                  <c:v>0.35230456061686</c:v>
                </c:pt>
                <c:pt idx="567">
                  <c:v>0.355155135825238</c:v>
                </c:pt>
                <c:pt idx="568">
                  <c:v>0.352518640014677</c:v>
                </c:pt>
                <c:pt idx="569">
                  <c:v>0.348148862188957</c:v>
                </c:pt>
                <c:pt idx="570">
                  <c:v>0.33927015003906</c:v>
                </c:pt>
                <c:pt idx="571">
                  <c:v>0.360358458394685</c:v>
                </c:pt>
                <c:pt idx="572">
                  <c:v>0.380401922963531</c:v>
                </c:pt>
                <c:pt idx="573">
                  <c:v>0.396171802932501</c:v>
                </c:pt>
                <c:pt idx="574">
                  <c:v>0.435061191469402</c:v>
                </c:pt>
                <c:pt idx="575">
                  <c:v>0.430055103280439</c:v>
                </c:pt>
                <c:pt idx="576">
                  <c:v>0.397776776084557</c:v>
                </c:pt>
                <c:pt idx="577">
                  <c:v>0.40541185186529</c:v>
                </c:pt>
                <c:pt idx="578">
                  <c:v>0.40314220772607</c:v>
                </c:pt>
                <c:pt idx="579">
                  <c:v>0.435563684219333</c:v>
                </c:pt>
                <c:pt idx="580">
                  <c:v>0.460802326795195</c:v>
                </c:pt>
                <c:pt idx="581">
                  <c:v>0.498844956727254</c:v>
                </c:pt>
                <c:pt idx="582">
                  <c:v>0.514606432702223</c:v>
                </c:pt>
                <c:pt idx="583">
                  <c:v>0.542461656510606</c:v>
                </c:pt>
                <c:pt idx="584">
                  <c:v>0.56663237015584</c:v>
                </c:pt>
                <c:pt idx="585">
                  <c:v>0.584453609613094</c:v>
                </c:pt>
                <c:pt idx="586">
                  <c:v>0.599474049251962</c:v>
                </c:pt>
                <c:pt idx="587">
                  <c:v>0.62404165706505</c:v>
                </c:pt>
                <c:pt idx="588">
                  <c:v>0.628515614013447</c:v>
                </c:pt>
                <c:pt idx="589">
                  <c:v>0.636057904345811</c:v>
                </c:pt>
                <c:pt idx="590">
                  <c:v>0.644798646357482</c:v>
                </c:pt>
                <c:pt idx="591">
                  <c:v>0.664105659920572</c:v>
                </c:pt>
                <c:pt idx="592">
                  <c:v>0.237856721328213</c:v>
                </c:pt>
                <c:pt idx="593">
                  <c:v>0.234633239520364</c:v>
                </c:pt>
                <c:pt idx="594">
                  <c:v>0.237906113838023</c:v>
                </c:pt>
                <c:pt idx="595">
                  <c:v>0.243938656621589</c:v>
                </c:pt>
                <c:pt idx="596">
                  <c:v>0.262460462531287</c:v>
                </c:pt>
                <c:pt idx="597">
                  <c:v>0.271514665606188</c:v>
                </c:pt>
                <c:pt idx="598">
                  <c:v>0.280797431930743</c:v>
                </c:pt>
                <c:pt idx="599">
                  <c:v>0.290089072485875</c:v>
                </c:pt>
                <c:pt idx="600">
                  <c:v>0.315819811875615</c:v>
                </c:pt>
                <c:pt idx="601">
                  <c:v>0.349561121706487</c:v>
                </c:pt>
                <c:pt idx="602">
                  <c:v>0.367007083521166</c:v>
                </c:pt>
                <c:pt idx="603">
                  <c:v>0.353547044518842</c:v>
                </c:pt>
                <c:pt idx="604">
                  <c:v>0.348702120786199</c:v>
                </c:pt>
                <c:pt idx="605">
                  <c:v>0.350009747410586</c:v>
                </c:pt>
                <c:pt idx="606">
                  <c:v>0.352786684016696</c:v>
                </c:pt>
                <c:pt idx="607">
                  <c:v>0.347153817168323</c:v>
                </c:pt>
                <c:pt idx="608">
                  <c:v>0.535734479697488</c:v>
                </c:pt>
                <c:pt idx="609">
                  <c:v>0.551985456685792</c:v>
                </c:pt>
                <c:pt idx="610">
                  <c:v>0.555524279219385</c:v>
                </c:pt>
                <c:pt idx="611">
                  <c:v>0.557001236976034</c:v>
                </c:pt>
                <c:pt idx="612">
                  <c:v>0.565225501011596</c:v>
                </c:pt>
                <c:pt idx="613">
                  <c:v>0.575133945339573</c:v>
                </c:pt>
                <c:pt idx="614">
                  <c:v>0.611341162647833</c:v>
                </c:pt>
                <c:pt idx="615">
                  <c:v>0.642023340105047</c:v>
                </c:pt>
                <c:pt idx="616">
                  <c:v>0.678648864752484</c:v>
                </c:pt>
                <c:pt idx="617">
                  <c:v>0.703119259400416</c:v>
                </c:pt>
                <c:pt idx="618">
                  <c:v>0.701699359236213</c:v>
                </c:pt>
                <c:pt idx="619">
                  <c:v>0.707709932532066</c:v>
                </c:pt>
                <c:pt idx="620">
                  <c:v>0.711298114274033</c:v>
                </c:pt>
                <c:pt idx="621">
                  <c:v>0.723893738520406</c:v>
                </c:pt>
                <c:pt idx="622">
                  <c:v>0.714395782825968</c:v>
                </c:pt>
                <c:pt idx="623">
                  <c:v>0.713015568611504</c:v>
                </c:pt>
                <c:pt idx="624">
                  <c:v>0.552313256695209</c:v>
                </c:pt>
                <c:pt idx="625">
                  <c:v>0.558837343021066</c:v>
                </c:pt>
                <c:pt idx="626">
                  <c:v>0.566371486583632</c:v>
                </c:pt>
                <c:pt idx="627">
                  <c:v>0.568027413014842</c:v>
                </c:pt>
                <c:pt idx="628">
                  <c:v>0.586149981654077</c:v>
                </c:pt>
                <c:pt idx="629">
                  <c:v>0.613372780928361</c:v>
                </c:pt>
                <c:pt idx="630">
                  <c:v>0.667698369490103</c:v>
                </c:pt>
                <c:pt idx="631">
                  <c:v>0.687488066558302</c:v>
                </c:pt>
                <c:pt idx="632">
                  <c:v>0.702869530281378</c:v>
                </c:pt>
                <c:pt idx="633">
                  <c:v>0.705655630735333</c:v>
                </c:pt>
                <c:pt idx="634">
                  <c:v>0.703718463029302</c:v>
                </c:pt>
                <c:pt idx="635">
                  <c:v>0.721266831273272</c:v>
                </c:pt>
                <c:pt idx="636">
                  <c:v>0.733280622733782</c:v>
                </c:pt>
                <c:pt idx="637">
                  <c:v>0.746354287769681</c:v>
                </c:pt>
                <c:pt idx="638">
                  <c:v>0.748409949390733</c:v>
                </c:pt>
                <c:pt idx="639">
                  <c:v>0.747834542686999</c:v>
                </c:pt>
                <c:pt idx="640">
                  <c:v>0.622625824425067</c:v>
                </c:pt>
                <c:pt idx="641">
                  <c:v>0.647709855360003</c:v>
                </c:pt>
                <c:pt idx="642">
                  <c:v>0.657820474602604</c:v>
                </c:pt>
                <c:pt idx="643">
                  <c:v>0.676369778634226</c:v>
                </c:pt>
                <c:pt idx="644">
                  <c:v>0.704970889489268</c:v>
                </c:pt>
                <c:pt idx="645">
                  <c:v>0.728776262709924</c:v>
                </c:pt>
                <c:pt idx="646">
                  <c:v>0.748933175169313</c:v>
                </c:pt>
                <c:pt idx="647">
                  <c:v>0.781909008600179</c:v>
                </c:pt>
                <c:pt idx="648">
                  <c:v>0.804800766088032</c:v>
                </c:pt>
                <c:pt idx="649">
                  <c:v>0.810455763640443</c:v>
                </c:pt>
                <c:pt idx="650">
                  <c:v>0.822667450940609</c:v>
                </c:pt>
                <c:pt idx="651">
                  <c:v>0.818556365592033</c:v>
                </c:pt>
                <c:pt idx="652">
                  <c:v>0.823562084604524</c:v>
                </c:pt>
                <c:pt idx="653">
                  <c:v>0.836684982170325</c:v>
                </c:pt>
                <c:pt idx="654">
                  <c:v>0.837894364601611</c:v>
                </c:pt>
                <c:pt idx="655">
                  <c:v>0.8287454209701</c:v>
                </c:pt>
                <c:pt idx="656">
                  <c:v>0.374627444234452</c:v>
                </c:pt>
                <c:pt idx="657">
                  <c:v>0.379833106240469</c:v>
                </c:pt>
                <c:pt idx="658">
                  <c:v>0.365120891519173</c:v>
                </c:pt>
                <c:pt idx="659">
                  <c:v>0.351865294057527</c:v>
                </c:pt>
                <c:pt idx="660">
                  <c:v>0.370510420116358</c:v>
                </c:pt>
                <c:pt idx="661">
                  <c:v>0.373153570004348</c:v>
                </c:pt>
                <c:pt idx="662">
                  <c:v>0.391986922549894</c:v>
                </c:pt>
                <c:pt idx="663">
                  <c:v>0.393751283109405</c:v>
                </c:pt>
                <c:pt idx="664">
                  <c:v>0.371234310366349</c:v>
                </c:pt>
                <c:pt idx="665">
                  <c:v>0.388906272759809</c:v>
                </c:pt>
                <c:pt idx="666">
                  <c:v>0.370546915590141</c:v>
                </c:pt>
                <c:pt idx="667">
                  <c:v>0.369860113586829</c:v>
                </c:pt>
                <c:pt idx="668">
                  <c:v>0.371724435055088</c:v>
                </c:pt>
                <c:pt idx="669">
                  <c:v>0.385227670719852</c:v>
                </c:pt>
                <c:pt idx="670">
                  <c:v>0.392630869966909</c:v>
                </c:pt>
                <c:pt idx="671">
                  <c:v>0.391019561269728</c:v>
                </c:pt>
                <c:pt idx="672">
                  <c:v>0.402247921858924</c:v>
                </c:pt>
                <c:pt idx="673">
                  <c:v>0.409453837911534</c:v>
                </c:pt>
                <c:pt idx="674">
                  <c:v>0.413979989055539</c:v>
                </c:pt>
                <c:pt idx="675">
                  <c:v>0.41850657730384</c:v>
                </c:pt>
                <c:pt idx="676">
                  <c:v>0.422286441400296</c:v>
                </c:pt>
                <c:pt idx="677">
                  <c:v>0.42655352281199</c:v>
                </c:pt>
                <c:pt idx="678">
                  <c:v>0.44688776600667</c:v>
                </c:pt>
                <c:pt idx="679">
                  <c:v>0.463214036133443</c:v>
                </c:pt>
                <c:pt idx="680">
                  <c:v>0.496881867584824</c:v>
                </c:pt>
                <c:pt idx="681">
                  <c:v>0.546787179772846</c:v>
                </c:pt>
                <c:pt idx="682">
                  <c:v>0.565971644150936</c:v>
                </c:pt>
                <c:pt idx="683">
                  <c:v>0.600512704725986</c:v>
                </c:pt>
                <c:pt idx="684">
                  <c:v>0.603728464074479</c:v>
                </c:pt>
                <c:pt idx="685">
                  <c:v>0.613331967097162</c:v>
                </c:pt>
                <c:pt idx="686">
                  <c:v>0.612592139962651</c:v>
                </c:pt>
                <c:pt idx="687">
                  <c:v>0.615158065001298</c:v>
                </c:pt>
                <c:pt idx="688">
                  <c:v>0.436683284861711</c:v>
                </c:pt>
                <c:pt idx="689">
                  <c:v>0.449276425621432</c:v>
                </c:pt>
                <c:pt idx="690">
                  <c:v>0.426190113081415</c:v>
                </c:pt>
                <c:pt idx="691">
                  <c:v>0.451680798494241</c:v>
                </c:pt>
                <c:pt idx="692">
                  <c:v>0.466573847905166</c:v>
                </c:pt>
                <c:pt idx="693">
                  <c:v>0.486896780068362</c:v>
                </c:pt>
                <c:pt idx="694">
                  <c:v>0.500752671315526</c:v>
                </c:pt>
                <c:pt idx="695">
                  <c:v>0.509298973960369</c:v>
                </c:pt>
                <c:pt idx="696">
                  <c:v>0.497167424852404</c:v>
                </c:pt>
                <c:pt idx="697">
                  <c:v>0.491711649219568</c:v>
                </c:pt>
                <c:pt idx="698">
                  <c:v>0.506918851832191</c:v>
                </c:pt>
                <c:pt idx="699">
                  <c:v>0.533797996995079</c:v>
                </c:pt>
                <c:pt idx="700">
                  <c:v>0.547708581856735</c:v>
                </c:pt>
                <c:pt idx="701">
                  <c:v>0.572664363746195</c:v>
                </c:pt>
                <c:pt idx="702">
                  <c:v>0.599202949434163</c:v>
                </c:pt>
                <c:pt idx="703">
                  <c:v>0.602267763763436</c:v>
                </c:pt>
                <c:pt idx="704">
                  <c:v>0.430388715870647</c:v>
                </c:pt>
                <c:pt idx="705">
                  <c:v>0.442447599832812</c:v>
                </c:pt>
                <c:pt idx="706">
                  <c:v>0.451419523841597</c:v>
                </c:pt>
                <c:pt idx="707">
                  <c:v>0.468168367133953</c:v>
                </c:pt>
                <c:pt idx="708">
                  <c:v>0.461852454801518</c:v>
                </c:pt>
                <c:pt idx="709">
                  <c:v>0.439029489461533</c:v>
                </c:pt>
                <c:pt idx="710">
                  <c:v>0.428087584676634</c:v>
                </c:pt>
                <c:pt idx="711">
                  <c:v>0.434120326040021</c:v>
                </c:pt>
                <c:pt idx="712">
                  <c:v>0.446830551997238</c:v>
                </c:pt>
                <c:pt idx="713">
                  <c:v>0.460744699800288</c:v>
                </c:pt>
                <c:pt idx="714">
                  <c:v>0.4816723601644</c:v>
                </c:pt>
                <c:pt idx="715">
                  <c:v>0.517419274986532</c:v>
                </c:pt>
                <c:pt idx="716">
                  <c:v>0.541183942647856</c:v>
                </c:pt>
                <c:pt idx="717">
                  <c:v>0.571677464894368</c:v>
                </c:pt>
                <c:pt idx="718">
                  <c:v>0.561437090449884</c:v>
                </c:pt>
                <c:pt idx="719">
                  <c:v>0.544175226763214</c:v>
                </c:pt>
                <c:pt idx="720">
                  <c:v>0.363631645311055</c:v>
                </c:pt>
                <c:pt idx="721">
                  <c:v>0.395414716711389</c:v>
                </c:pt>
                <c:pt idx="722">
                  <c:v>0.417528065441822</c:v>
                </c:pt>
                <c:pt idx="723">
                  <c:v>0.433569879419646</c:v>
                </c:pt>
                <c:pt idx="724">
                  <c:v>0.44890802889707</c:v>
                </c:pt>
                <c:pt idx="725">
                  <c:v>0.417615847655067</c:v>
                </c:pt>
                <c:pt idx="726">
                  <c:v>0.408414302336877</c:v>
                </c:pt>
                <c:pt idx="727">
                  <c:v>0.413617142591395</c:v>
                </c:pt>
                <c:pt idx="728">
                  <c:v>0.414733895715206</c:v>
                </c:pt>
                <c:pt idx="729">
                  <c:v>0.418531384878081</c:v>
                </c:pt>
                <c:pt idx="730">
                  <c:v>0.435995168545296</c:v>
                </c:pt>
                <c:pt idx="731">
                  <c:v>0.421505864018301</c:v>
                </c:pt>
                <c:pt idx="732">
                  <c:v>0.455170505807445</c:v>
                </c:pt>
                <c:pt idx="733">
                  <c:v>0.49683931646308</c:v>
                </c:pt>
                <c:pt idx="734">
                  <c:v>0.513751800541671</c:v>
                </c:pt>
                <c:pt idx="735">
                  <c:v>0.517246037327281</c:v>
                </c:pt>
                <c:pt idx="736">
                  <c:v>0.501467991943608</c:v>
                </c:pt>
                <c:pt idx="737">
                  <c:v>0.505403363010962</c:v>
                </c:pt>
                <c:pt idx="738">
                  <c:v>0.509966558526816</c:v>
                </c:pt>
                <c:pt idx="739">
                  <c:v>0.512916344071919</c:v>
                </c:pt>
                <c:pt idx="740">
                  <c:v>0.551164394290241</c:v>
                </c:pt>
                <c:pt idx="741">
                  <c:v>0.565868586467273</c:v>
                </c:pt>
                <c:pt idx="742">
                  <c:v>0.553454317232621</c:v>
                </c:pt>
                <c:pt idx="743">
                  <c:v>0.558285281595858</c:v>
                </c:pt>
                <c:pt idx="744">
                  <c:v>0.547291433015717</c:v>
                </c:pt>
                <c:pt idx="745">
                  <c:v>0.5662108784046</c:v>
                </c:pt>
                <c:pt idx="746">
                  <c:v>0.578982855767618</c:v>
                </c:pt>
                <c:pt idx="747">
                  <c:v>0.601400531166207</c:v>
                </c:pt>
                <c:pt idx="748">
                  <c:v>0.639825635447857</c:v>
                </c:pt>
                <c:pt idx="749">
                  <c:v>0.641644010493056</c:v>
                </c:pt>
                <c:pt idx="750">
                  <c:v>0.644691208922487</c:v>
                </c:pt>
                <c:pt idx="751">
                  <c:v>0.644286892614386</c:v>
                </c:pt>
                <c:pt idx="752">
                  <c:v>0.276321558491579</c:v>
                </c:pt>
                <c:pt idx="753">
                  <c:v>0.279567110261065</c:v>
                </c:pt>
                <c:pt idx="754">
                  <c:v>0.293063975283582</c:v>
                </c:pt>
                <c:pt idx="755">
                  <c:v>0.306489090449052</c:v>
                </c:pt>
                <c:pt idx="756">
                  <c:v>0.31224243704573</c:v>
                </c:pt>
                <c:pt idx="757">
                  <c:v>0.317056978169662</c:v>
                </c:pt>
                <c:pt idx="758">
                  <c:v>0.324535625206126</c:v>
                </c:pt>
                <c:pt idx="759">
                  <c:v>0.314607183795976</c:v>
                </c:pt>
                <c:pt idx="760">
                  <c:v>0.358978361311346</c:v>
                </c:pt>
                <c:pt idx="761">
                  <c:v>0.360611896250317</c:v>
                </c:pt>
                <c:pt idx="762">
                  <c:v>0.360535633658258</c:v>
                </c:pt>
                <c:pt idx="763">
                  <c:v>0.36611545035641</c:v>
                </c:pt>
                <c:pt idx="764">
                  <c:v>0.394096234864545</c:v>
                </c:pt>
                <c:pt idx="765">
                  <c:v>0.409994448939923</c:v>
                </c:pt>
                <c:pt idx="766">
                  <c:v>0.432504896803409</c:v>
                </c:pt>
                <c:pt idx="767">
                  <c:v>0.418553043024046</c:v>
                </c:pt>
                <c:pt idx="768">
                  <c:v>0.245832147004785</c:v>
                </c:pt>
                <c:pt idx="769">
                  <c:v>0.249178614672743</c:v>
                </c:pt>
                <c:pt idx="770">
                  <c:v>0.230793446070412</c:v>
                </c:pt>
                <c:pt idx="771">
                  <c:v>0.21240827746808</c:v>
                </c:pt>
                <c:pt idx="772">
                  <c:v>0.215736619709946</c:v>
                </c:pt>
                <c:pt idx="773">
                  <c:v>0.21872889052324</c:v>
                </c:pt>
                <c:pt idx="774">
                  <c:v>0.229086484476333</c:v>
                </c:pt>
                <c:pt idx="775">
                  <c:v>0.238881239143712</c:v>
                </c:pt>
                <c:pt idx="776">
                  <c:v>0.232860093855912</c:v>
                </c:pt>
                <c:pt idx="777">
                  <c:v>0.239034782658052</c:v>
                </c:pt>
                <c:pt idx="778">
                  <c:v>0.238330014902775</c:v>
                </c:pt>
                <c:pt idx="779">
                  <c:v>0.237582715095522</c:v>
                </c:pt>
                <c:pt idx="780">
                  <c:v>0.236924009020741</c:v>
                </c:pt>
                <c:pt idx="781">
                  <c:v>0.248546895813379</c:v>
                </c:pt>
                <c:pt idx="782">
                  <c:v>0.250971062926315</c:v>
                </c:pt>
                <c:pt idx="783">
                  <c:v>0.235636352282182</c:v>
                </c:pt>
                <c:pt idx="784">
                  <c:v>0.537906163246335</c:v>
                </c:pt>
                <c:pt idx="785">
                  <c:v>0.569787626735975</c:v>
                </c:pt>
                <c:pt idx="786">
                  <c:v>0.604509549475568</c:v>
                </c:pt>
                <c:pt idx="787">
                  <c:v>0.639431188663339</c:v>
                </c:pt>
                <c:pt idx="788">
                  <c:v>0.66604554336804</c:v>
                </c:pt>
                <c:pt idx="789">
                  <c:v>0.674450705483731</c:v>
                </c:pt>
                <c:pt idx="790">
                  <c:v>0.725331512047152</c:v>
                </c:pt>
                <c:pt idx="791">
                  <c:v>0.763547716607808</c:v>
                </c:pt>
                <c:pt idx="792">
                  <c:v>0.787833316625355</c:v>
                </c:pt>
                <c:pt idx="793">
                  <c:v>0.799327338886446</c:v>
                </c:pt>
                <c:pt idx="794">
                  <c:v>0.785368254261299</c:v>
                </c:pt>
                <c:pt idx="795">
                  <c:v>0.786375914784946</c:v>
                </c:pt>
                <c:pt idx="796">
                  <c:v>0.799000933658717</c:v>
                </c:pt>
                <c:pt idx="797">
                  <c:v>0.795714890325349</c:v>
                </c:pt>
                <c:pt idx="798">
                  <c:v>0.7858295423781</c:v>
                </c:pt>
                <c:pt idx="799">
                  <c:v>0.774630876254433</c:v>
                </c:pt>
                <c:pt idx="800">
                  <c:v>0.295239664930308</c:v>
                </c:pt>
                <c:pt idx="801">
                  <c:v>0.310894637817193</c:v>
                </c:pt>
                <c:pt idx="802">
                  <c:v>0.323563913654608</c:v>
                </c:pt>
                <c:pt idx="803">
                  <c:v>0.330592564492023</c:v>
                </c:pt>
                <c:pt idx="804">
                  <c:v>0.310929711679423</c:v>
                </c:pt>
                <c:pt idx="805">
                  <c:v>0.321554087783263</c:v>
                </c:pt>
                <c:pt idx="806">
                  <c:v>0.31302254412584</c:v>
                </c:pt>
                <c:pt idx="807">
                  <c:v>0.315317250977444</c:v>
                </c:pt>
                <c:pt idx="808">
                  <c:v>0.310360180240802</c:v>
                </c:pt>
                <c:pt idx="809">
                  <c:v>0.345998493615664</c:v>
                </c:pt>
                <c:pt idx="810">
                  <c:v>0.319350836757961</c:v>
                </c:pt>
                <c:pt idx="811">
                  <c:v>0.314600178317793</c:v>
                </c:pt>
                <c:pt idx="812">
                  <c:v>0.326906539851097</c:v>
                </c:pt>
                <c:pt idx="813">
                  <c:v>0.322278558409675</c:v>
                </c:pt>
                <c:pt idx="814">
                  <c:v>0.328192861350533</c:v>
                </c:pt>
                <c:pt idx="815">
                  <c:v>0.31974539535685</c:v>
                </c:pt>
                <c:pt idx="816">
                  <c:v>0.43447621040833</c:v>
                </c:pt>
                <c:pt idx="817">
                  <c:v>0.449045801218247</c:v>
                </c:pt>
                <c:pt idx="818">
                  <c:v>0.457221310909149</c:v>
                </c:pt>
                <c:pt idx="819">
                  <c:v>0.46362174175324</c:v>
                </c:pt>
                <c:pt idx="820">
                  <c:v>0.449639168888992</c:v>
                </c:pt>
                <c:pt idx="821">
                  <c:v>0.434441076628764</c:v>
                </c:pt>
                <c:pt idx="822">
                  <c:v>0.432294757304679</c:v>
                </c:pt>
                <c:pt idx="823">
                  <c:v>0.448704809576954</c:v>
                </c:pt>
                <c:pt idx="824">
                  <c:v>0.458348453816189</c:v>
                </c:pt>
                <c:pt idx="825">
                  <c:v>0.475832081888702</c:v>
                </c:pt>
                <c:pt idx="826">
                  <c:v>0.491708057346911</c:v>
                </c:pt>
                <c:pt idx="827">
                  <c:v>0.483343981513549</c:v>
                </c:pt>
                <c:pt idx="828">
                  <c:v>0.534008138349976</c:v>
                </c:pt>
                <c:pt idx="829">
                  <c:v>0.546843068202318</c:v>
                </c:pt>
                <c:pt idx="830">
                  <c:v>0.536510207041223</c:v>
                </c:pt>
                <c:pt idx="831">
                  <c:v>0.531647871258896</c:v>
                </c:pt>
                <c:pt idx="832">
                  <c:v>0.648658343101113</c:v>
                </c:pt>
                <c:pt idx="833">
                  <c:v>0.674132319627997</c:v>
                </c:pt>
                <c:pt idx="834">
                  <c:v>0.701536849584582</c:v>
                </c:pt>
                <c:pt idx="835">
                  <c:v>0.713479571343482</c:v>
                </c:pt>
                <c:pt idx="836">
                  <c:v>0.73078052625426</c:v>
                </c:pt>
                <c:pt idx="837">
                  <c:v>0.748804068138345</c:v>
                </c:pt>
                <c:pt idx="838">
                  <c:v>0.78817381614903</c:v>
                </c:pt>
                <c:pt idx="839">
                  <c:v>0.817146300867713</c:v>
                </c:pt>
                <c:pt idx="840">
                  <c:v>0.82220526840186</c:v>
                </c:pt>
                <c:pt idx="841">
                  <c:v>0.824235537195329</c:v>
                </c:pt>
                <c:pt idx="842">
                  <c:v>0.808874313270126</c:v>
                </c:pt>
                <c:pt idx="843">
                  <c:v>0.813634248424139</c:v>
                </c:pt>
                <c:pt idx="844">
                  <c:v>0.817319972910361</c:v>
                </c:pt>
                <c:pt idx="845">
                  <c:v>0.820377338377902</c:v>
                </c:pt>
                <c:pt idx="846">
                  <c:v>0.819672788015959</c:v>
                </c:pt>
                <c:pt idx="847">
                  <c:v>0.815451060151932</c:v>
                </c:pt>
                <c:pt idx="848">
                  <c:v>0.586958734149626</c:v>
                </c:pt>
                <c:pt idx="849">
                  <c:v>0.589445851878432</c:v>
                </c:pt>
                <c:pt idx="850">
                  <c:v>0.574312163911515</c:v>
                </c:pt>
                <c:pt idx="851">
                  <c:v>0.585798919045766</c:v>
                </c:pt>
                <c:pt idx="852">
                  <c:v>0.612820963807029</c:v>
                </c:pt>
                <c:pt idx="853">
                  <c:v>0.624336346426817</c:v>
                </c:pt>
                <c:pt idx="854">
                  <c:v>0.648095482109424</c:v>
                </c:pt>
                <c:pt idx="855">
                  <c:v>0.651876609908846</c:v>
                </c:pt>
                <c:pt idx="856">
                  <c:v>0.65611293041858</c:v>
                </c:pt>
                <c:pt idx="857">
                  <c:v>0.679883220430662</c:v>
                </c:pt>
                <c:pt idx="858">
                  <c:v>0.686240524161521</c:v>
                </c:pt>
                <c:pt idx="859">
                  <c:v>0.692868440870207</c:v>
                </c:pt>
                <c:pt idx="860">
                  <c:v>0.702755171914796</c:v>
                </c:pt>
                <c:pt idx="861">
                  <c:v>0.717475282701845</c:v>
                </c:pt>
                <c:pt idx="862">
                  <c:v>0.707187805168404</c:v>
                </c:pt>
                <c:pt idx="863">
                  <c:v>0.709286820781536</c:v>
                </c:pt>
                <c:pt idx="864">
                  <c:v>0.409641522111898</c:v>
                </c:pt>
                <c:pt idx="865">
                  <c:v>0.400649983296532</c:v>
                </c:pt>
                <c:pt idx="866">
                  <c:v>0.419931723018599</c:v>
                </c:pt>
                <c:pt idx="867">
                  <c:v>0.425402432763072</c:v>
                </c:pt>
                <c:pt idx="868">
                  <c:v>0.434103430128697</c:v>
                </c:pt>
                <c:pt idx="869">
                  <c:v>0.43741242408979</c:v>
                </c:pt>
                <c:pt idx="870">
                  <c:v>0.422083867206904</c:v>
                </c:pt>
                <c:pt idx="871">
                  <c:v>0.448331933347346</c:v>
                </c:pt>
                <c:pt idx="872">
                  <c:v>0.446856144419966</c:v>
                </c:pt>
                <c:pt idx="873">
                  <c:v>0.456155836370018</c:v>
                </c:pt>
                <c:pt idx="874">
                  <c:v>0.467223474257315</c:v>
                </c:pt>
                <c:pt idx="875">
                  <c:v>0.486824556925857</c:v>
                </c:pt>
                <c:pt idx="876">
                  <c:v>0.508289286154017</c:v>
                </c:pt>
                <c:pt idx="877">
                  <c:v>0.516121872961523</c:v>
                </c:pt>
                <c:pt idx="878">
                  <c:v>0.514137701201405</c:v>
                </c:pt>
                <c:pt idx="879">
                  <c:v>0.516372320434146</c:v>
                </c:pt>
                <c:pt idx="880">
                  <c:v>0.353101943712079</c:v>
                </c:pt>
                <c:pt idx="881">
                  <c:v>0.357693386286463</c:v>
                </c:pt>
                <c:pt idx="882">
                  <c:v>0.373056847924844</c:v>
                </c:pt>
                <c:pt idx="883">
                  <c:v>0.385465420580545</c:v>
                </c:pt>
                <c:pt idx="884">
                  <c:v>0.375793194589086</c:v>
                </c:pt>
                <c:pt idx="885">
                  <c:v>0.375919607022587</c:v>
                </c:pt>
                <c:pt idx="886">
                  <c:v>0.40941222888177</c:v>
                </c:pt>
                <c:pt idx="887">
                  <c:v>0.428120664481855</c:v>
                </c:pt>
                <c:pt idx="888">
                  <c:v>0.421983069682912</c:v>
                </c:pt>
                <c:pt idx="889">
                  <c:v>0.412844120015753</c:v>
                </c:pt>
                <c:pt idx="890">
                  <c:v>0.415935493981123</c:v>
                </c:pt>
                <c:pt idx="891">
                  <c:v>0.429995635027558</c:v>
                </c:pt>
                <c:pt idx="892">
                  <c:v>0.46444945539748</c:v>
                </c:pt>
                <c:pt idx="893">
                  <c:v>0.493462014764195</c:v>
                </c:pt>
                <c:pt idx="894">
                  <c:v>0.50906035399423</c:v>
                </c:pt>
                <c:pt idx="895">
                  <c:v>0.504425909940396</c:v>
                </c:pt>
                <c:pt idx="896">
                  <c:v>0.387970584966743</c:v>
                </c:pt>
                <c:pt idx="897">
                  <c:v>0.386627558189545</c:v>
                </c:pt>
                <c:pt idx="898">
                  <c:v>0.39589459573648</c:v>
                </c:pt>
                <c:pt idx="899">
                  <c:v>0.387884663117447</c:v>
                </c:pt>
                <c:pt idx="900">
                  <c:v>0.409216602413975</c:v>
                </c:pt>
                <c:pt idx="901">
                  <c:v>0.427298208900676</c:v>
                </c:pt>
                <c:pt idx="902">
                  <c:v>0.447612834017687</c:v>
                </c:pt>
                <c:pt idx="903">
                  <c:v>0.444834483491504</c:v>
                </c:pt>
                <c:pt idx="904">
                  <c:v>0.46514773857034</c:v>
                </c:pt>
                <c:pt idx="905">
                  <c:v>0.490085513956263</c:v>
                </c:pt>
                <c:pt idx="906">
                  <c:v>0.509256741035105</c:v>
                </c:pt>
                <c:pt idx="907">
                  <c:v>0.543926159199241</c:v>
                </c:pt>
                <c:pt idx="908">
                  <c:v>0.599387329821089</c:v>
                </c:pt>
                <c:pt idx="909">
                  <c:v>0.593037645470046</c:v>
                </c:pt>
                <c:pt idx="910">
                  <c:v>0.582861038099455</c:v>
                </c:pt>
                <c:pt idx="911">
                  <c:v>0.584772427742792</c:v>
                </c:pt>
                <c:pt idx="912">
                  <c:v>0.618068731680882</c:v>
                </c:pt>
                <c:pt idx="913">
                  <c:v>0.621971263579166</c:v>
                </c:pt>
                <c:pt idx="914">
                  <c:v>0.622522543204248</c:v>
                </c:pt>
                <c:pt idx="915">
                  <c:v>0.616282032583993</c:v>
                </c:pt>
                <c:pt idx="916">
                  <c:v>0.63776763731442</c:v>
                </c:pt>
                <c:pt idx="917">
                  <c:v>0.678899583113045</c:v>
                </c:pt>
                <c:pt idx="918">
                  <c:v>0.708513133552311</c:v>
                </c:pt>
                <c:pt idx="919">
                  <c:v>0.715233781317082</c:v>
                </c:pt>
                <c:pt idx="920">
                  <c:v>0.709201283460922</c:v>
                </c:pt>
                <c:pt idx="921">
                  <c:v>0.722054407910051</c:v>
                </c:pt>
                <c:pt idx="922">
                  <c:v>0.720816554442925</c:v>
                </c:pt>
                <c:pt idx="923">
                  <c:v>0.733478432705132</c:v>
                </c:pt>
                <c:pt idx="924">
                  <c:v>0.730960500937984</c:v>
                </c:pt>
                <c:pt idx="925">
                  <c:v>0.727312135215627</c:v>
                </c:pt>
                <c:pt idx="926">
                  <c:v>0.722568584675294</c:v>
                </c:pt>
                <c:pt idx="927">
                  <c:v>0.723323465261814</c:v>
                </c:pt>
                <c:pt idx="928">
                  <c:v>0.402557238597159</c:v>
                </c:pt>
                <c:pt idx="929">
                  <c:v>0.413133800883009</c:v>
                </c:pt>
                <c:pt idx="930">
                  <c:v>0.40607172684901</c:v>
                </c:pt>
                <c:pt idx="931">
                  <c:v>0.405586893958615</c:v>
                </c:pt>
                <c:pt idx="932">
                  <c:v>0.414800529884152</c:v>
                </c:pt>
                <c:pt idx="933">
                  <c:v>0.420730431909955</c:v>
                </c:pt>
                <c:pt idx="934">
                  <c:v>0.42135489003562</c:v>
                </c:pt>
                <c:pt idx="935">
                  <c:v>0.418641635294672</c:v>
                </c:pt>
                <c:pt idx="936">
                  <c:v>0.432287059442666</c:v>
                </c:pt>
                <c:pt idx="937">
                  <c:v>0.440385452767596</c:v>
                </c:pt>
                <c:pt idx="938">
                  <c:v>0.445490679991864</c:v>
                </c:pt>
                <c:pt idx="939">
                  <c:v>0.457912640015766</c:v>
                </c:pt>
                <c:pt idx="940">
                  <c:v>0.484727848943756</c:v>
                </c:pt>
                <c:pt idx="941">
                  <c:v>0.505641508092867</c:v>
                </c:pt>
                <c:pt idx="942">
                  <c:v>0.535381365477531</c:v>
                </c:pt>
                <c:pt idx="943">
                  <c:v>0.544682551849551</c:v>
                </c:pt>
                <c:pt idx="944">
                  <c:v>0.530166666046882</c:v>
                </c:pt>
                <c:pt idx="945">
                  <c:v>0.53731098251391</c:v>
                </c:pt>
                <c:pt idx="946">
                  <c:v>0.54752762948853</c:v>
                </c:pt>
                <c:pt idx="947">
                  <c:v>0.571259045267789</c:v>
                </c:pt>
                <c:pt idx="948">
                  <c:v>0.602368083043537</c:v>
                </c:pt>
                <c:pt idx="949">
                  <c:v>0.638562229572715</c:v>
                </c:pt>
                <c:pt idx="950">
                  <c:v>0.692504799110064</c:v>
                </c:pt>
                <c:pt idx="951">
                  <c:v>0.704494058156962</c:v>
                </c:pt>
                <c:pt idx="952">
                  <c:v>0.700023327388885</c:v>
                </c:pt>
                <c:pt idx="953">
                  <c:v>0.705303163445937</c:v>
                </c:pt>
                <c:pt idx="954">
                  <c:v>0.711169333856769</c:v>
                </c:pt>
                <c:pt idx="955">
                  <c:v>0.716045289826453</c:v>
                </c:pt>
                <c:pt idx="956">
                  <c:v>0.705791173765185</c:v>
                </c:pt>
                <c:pt idx="957">
                  <c:v>0.709396166530465</c:v>
                </c:pt>
                <c:pt idx="958">
                  <c:v>0.699421948227329</c:v>
                </c:pt>
                <c:pt idx="959">
                  <c:v>0.708717728749621</c:v>
                </c:pt>
                <c:pt idx="960">
                  <c:v>0.406735615540851</c:v>
                </c:pt>
                <c:pt idx="961">
                  <c:v>0.414724300538251</c:v>
                </c:pt>
                <c:pt idx="962">
                  <c:v>0.433576764316855</c:v>
                </c:pt>
                <c:pt idx="963">
                  <c:v>0.443260197137022</c:v>
                </c:pt>
                <c:pt idx="964">
                  <c:v>0.449483033555589</c:v>
                </c:pt>
                <c:pt idx="965">
                  <c:v>0.447691149616176</c:v>
                </c:pt>
                <c:pt idx="966">
                  <c:v>0.452124968138918</c:v>
                </c:pt>
                <c:pt idx="967">
                  <c:v>0.44005126439217</c:v>
                </c:pt>
                <c:pt idx="968">
                  <c:v>0.443193794184138</c:v>
                </c:pt>
                <c:pt idx="969">
                  <c:v>0.450066957756235</c:v>
                </c:pt>
                <c:pt idx="970">
                  <c:v>0.46437869679318</c:v>
                </c:pt>
                <c:pt idx="971">
                  <c:v>0.501427271493653</c:v>
                </c:pt>
                <c:pt idx="972">
                  <c:v>0.559194580356796</c:v>
                </c:pt>
                <c:pt idx="973">
                  <c:v>0.557173001236948</c:v>
                </c:pt>
                <c:pt idx="974">
                  <c:v>0.550802254474626</c:v>
                </c:pt>
                <c:pt idx="975">
                  <c:v>0.558435275109794</c:v>
                </c:pt>
                <c:pt idx="976">
                  <c:v>0.363329917642737</c:v>
                </c:pt>
                <c:pt idx="977">
                  <c:v>0.35740184651201</c:v>
                </c:pt>
                <c:pt idx="978">
                  <c:v>0.338190083274726</c:v>
                </c:pt>
                <c:pt idx="979">
                  <c:v>0.387771335459356</c:v>
                </c:pt>
                <c:pt idx="980">
                  <c:v>0.365270159625708</c:v>
                </c:pt>
                <c:pt idx="981">
                  <c:v>0.344987562700362</c:v>
                </c:pt>
                <c:pt idx="982">
                  <c:v>0.348025202431334</c:v>
                </c:pt>
                <c:pt idx="983">
                  <c:v>0.322898909214664</c:v>
                </c:pt>
                <c:pt idx="984">
                  <c:v>0.350333392176768</c:v>
                </c:pt>
                <c:pt idx="985">
                  <c:v>0.355888913679663</c:v>
                </c:pt>
                <c:pt idx="986">
                  <c:v>0.362122561315665</c:v>
                </c:pt>
                <c:pt idx="987">
                  <c:v>0.337524150871201</c:v>
                </c:pt>
                <c:pt idx="988">
                  <c:v>0.35231012500749</c:v>
                </c:pt>
                <c:pt idx="989">
                  <c:v>0.374400408242103</c:v>
                </c:pt>
                <c:pt idx="990">
                  <c:v>0.390388663814146</c:v>
                </c:pt>
                <c:pt idx="991">
                  <c:v>0.394116875346439</c:v>
                </c:pt>
                <c:pt idx="992">
                  <c:v>0.257653906226242</c:v>
                </c:pt>
                <c:pt idx="993">
                  <c:v>0.260567466149034</c:v>
                </c:pt>
                <c:pt idx="994">
                  <c:v>0.238444738867024</c:v>
                </c:pt>
                <c:pt idx="995">
                  <c:v>0.216322011585013</c:v>
                </c:pt>
                <c:pt idx="996">
                  <c:v>0.237952800584159</c:v>
                </c:pt>
                <c:pt idx="997">
                  <c:v>0.262186212515644</c:v>
                </c:pt>
                <c:pt idx="998">
                  <c:v>0.30079463914611</c:v>
                </c:pt>
                <c:pt idx="999">
                  <c:v>0.300304641669433</c:v>
                </c:pt>
                <c:pt idx="1000">
                  <c:v>0.30857955610179</c:v>
                </c:pt>
                <c:pt idx="1001">
                  <c:v>0.323998886449992</c:v>
                </c:pt>
                <c:pt idx="1002">
                  <c:v>0.346223873858941</c:v>
                </c:pt>
                <c:pt idx="1003">
                  <c:v>0.351700527237143</c:v>
                </c:pt>
                <c:pt idx="1004">
                  <c:v>0.363320788311318</c:v>
                </c:pt>
                <c:pt idx="1005">
                  <c:v>0.36370296844779</c:v>
                </c:pt>
                <c:pt idx="1006">
                  <c:v>0.373947246479561</c:v>
                </c:pt>
                <c:pt idx="1007">
                  <c:v>0.364673814910231</c:v>
                </c:pt>
                <c:pt idx="1008">
                  <c:v>0.388938872373059</c:v>
                </c:pt>
                <c:pt idx="1009">
                  <c:v>0.412823564094795</c:v>
                </c:pt>
                <c:pt idx="1010">
                  <c:v>0.425925182600207</c:v>
                </c:pt>
                <c:pt idx="1011">
                  <c:v>0.417139889215609</c:v>
                </c:pt>
                <c:pt idx="1012">
                  <c:v>0.413604570718429</c:v>
                </c:pt>
                <c:pt idx="1013">
                  <c:v>0.409116965645647</c:v>
                </c:pt>
                <c:pt idx="1014">
                  <c:v>0.420857520355577</c:v>
                </c:pt>
                <c:pt idx="1015">
                  <c:v>0.427313535116025</c:v>
                </c:pt>
                <c:pt idx="1016">
                  <c:v>0.41709306760002</c:v>
                </c:pt>
                <c:pt idx="1017">
                  <c:v>0.429515902758134</c:v>
                </c:pt>
                <c:pt idx="1018">
                  <c:v>0.463849377720981</c:v>
                </c:pt>
                <c:pt idx="1019">
                  <c:v>0.461227496337401</c:v>
                </c:pt>
                <c:pt idx="1020">
                  <c:v>0.454219523652782</c:v>
                </c:pt>
                <c:pt idx="1021">
                  <c:v>0.425385370675341</c:v>
                </c:pt>
                <c:pt idx="1022">
                  <c:v>0.423698382022613</c:v>
                </c:pt>
                <c:pt idx="1023">
                  <c:v>0.422578854089153</c:v>
                </c:pt>
                <c:pt idx="1024">
                  <c:v>0.413643132002329</c:v>
                </c:pt>
                <c:pt idx="1025">
                  <c:v>0.412671975810864</c:v>
                </c:pt>
                <c:pt idx="1026">
                  <c:v>0.41353062112728</c:v>
                </c:pt>
                <c:pt idx="1027">
                  <c:v>0.420335861638717</c:v>
                </c:pt>
                <c:pt idx="1028">
                  <c:v>0.425476146913698</c:v>
                </c:pt>
                <c:pt idx="1029">
                  <c:v>0.432751453755247</c:v>
                </c:pt>
                <c:pt idx="1030">
                  <c:v>0.430219930441494</c:v>
                </c:pt>
                <c:pt idx="1031">
                  <c:v>0.441394529228724</c:v>
                </c:pt>
                <c:pt idx="1032">
                  <c:v>0.44742062356695</c:v>
                </c:pt>
                <c:pt idx="1033">
                  <c:v>0.425551923139498</c:v>
                </c:pt>
                <c:pt idx="1034">
                  <c:v>0.43345547319963</c:v>
                </c:pt>
                <c:pt idx="1035">
                  <c:v>0.469545590646205</c:v>
                </c:pt>
                <c:pt idx="1036">
                  <c:v>0.518662940620934</c:v>
                </c:pt>
                <c:pt idx="1037">
                  <c:v>0.55140786888898</c:v>
                </c:pt>
                <c:pt idx="1038">
                  <c:v>0.557689417927645</c:v>
                </c:pt>
                <c:pt idx="1039">
                  <c:v>0.555207767405711</c:v>
                </c:pt>
                <c:pt idx="1040">
                  <c:v>0.489275089086703</c:v>
                </c:pt>
                <c:pt idx="1041">
                  <c:v>0.505817569265317</c:v>
                </c:pt>
                <c:pt idx="1042">
                  <c:v>0.509866158092692</c:v>
                </c:pt>
                <c:pt idx="1043">
                  <c:v>0.535382670803735</c:v>
                </c:pt>
                <c:pt idx="1044">
                  <c:v>0.558447628890054</c:v>
                </c:pt>
                <c:pt idx="1045">
                  <c:v>0.60536419576845</c:v>
                </c:pt>
                <c:pt idx="1046">
                  <c:v>0.647163480844207</c:v>
                </c:pt>
                <c:pt idx="1047">
                  <c:v>0.679431540224759</c:v>
                </c:pt>
                <c:pt idx="1048">
                  <c:v>0.699272603026044</c:v>
                </c:pt>
                <c:pt idx="1049">
                  <c:v>0.714828200758213</c:v>
                </c:pt>
                <c:pt idx="1050">
                  <c:v>0.733950478487892</c:v>
                </c:pt>
                <c:pt idx="1051">
                  <c:v>0.74485470931435</c:v>
                </c:pt>
                <c:pt idx="1052">
                  <c:v>0.739337752997899</c:v>
                </c:pt>
                <c:pt idx="1053">
                  <c:v>0.748281753747802</c:v>
                </c:pt>
                <c:pt idx="1054">
                  <c:v>0.737941285586365</c:v>
                </c:pt>
                <c:pt idx="1055">
                  <c:v>0.73171763057047</c:v>
                </c:pt>
                <c:pt idx="1056">
                  <c:v>0.601613469247945</c:v>
                </c:pt>
                <c:pt idx="1057">
                  <c:v>0.618579249310817</c:v>
                </c:pt>
                <c:pt idx="1058">
                  <c:v>0.642626516947889</c:v>
                </c:pt>
                <c:pt idx="1059">
                  <c:v>0.671211650663951</c:v>
                </c:pt>
                <c:pt idx="1060">
                  <c:v>0.71110941906466</c:v>
                </c:pt>
                <c:pt idx="1061">
                  <c:v>0.756404016353799</c:v>
                </c:pt>
                <c:pt idx="1062">
                  <c:v>0.772908824545924</c:v>
                </c:pt>
                <c:pt idx="1063">
                  <c:v>0.787851323426934</c:v>
                </c:pt>
                <c:pt idx="1064">
                  <c:v>0.805871258071466</c:v>
                </c:pt>
                <c:pt idx="1065">
                  <c:v>0.80989604454371</c:v>
                </c:pt>
                <c:pt idx="1066">
                  <c:v>0.833541178237934</c:v>
                </c:pt>
                <c:pt idx="1067">
                  <c:v>0.827290139379954</c:v>
                </c:pt>
                <c:pt idx="1068">
                  <c:v>0.828948788104106</c:v>
                </c:pt>
                <c:pt idx="1069">
                  <c:v>0.820614213192658</c:v>
                </c:pt>
                <c:pt idx="1070">
                  <c:v>0.821424605199452</c:v>
                </c:pt>
                <c:pt idx="1071">
                  <c:v>0.809755359162416</c:v>
                </c:pt>
                <c:pt idx="1072">
                  <c:v>0.337885515717409</c:v>
                </c:pt>
                <c:pt idx="1073">
                  <c:v>0.350256209188245</c:v>
                </c:pt>
                <c:pt idx="1074">
                  <c:v>0.367817973889051</c:v>
                </c:pt>
                <c:pt idx="1075">
                  <c:v>0.375163389651778</c:v>
                </c:pt>
                <c:pt idx="1076">
                  <c:v>0.380992270550014</c:v>
                </c:pt>
                <c:pt idx="1077">
                  <c:v>0.370455287722465</c:v>
                </c:pt>
                <c:pt idx="1078">
                  <c:v>0.37772476694871</c:v>
                </c:pt>
                <c:pt idx="1079">
                  <c:v>0.388997144301924</c:v>
                </c:pt>
                <c:pt idx="1080">
                  <c:v>0.38471339093749</c:v>
                </c:pt>
                <c:pt idx="1081">
                  <c:v>0.399770795144394</c:v>
                </c:pt>
                <c:pt idx="1082">
                  <c:v>0.421570431344381</c:v>
                </c:pt>
                <c:pt idx="1083">
                  <c:v>0.417761062896117</c:v>
                </c:pt>
                <c:pt idx="1084">
                  <c:v>0.434296206752287</c:v>
                </c:pt>
                <c:pt idx="1085">
                  <c:v>0.449932364761355</c:v>
                </c:pt>
                <c:pt idx="1086">
                  <c:v>0.465221267074483</c:v>
                </c:pt>
                <c:pt idx="1087">
                  <c:v>0.461288699867655</c:v>
                </c:pt>
                <c:pt idx="1088">
                  <c:v>0.366829791989459</c:v>
                </c:pt>
                <c:pt idx="1089">
                  <c:v>0.396892115436551</c:v>
                </c:pt>
                <c:pt idx="1090">
                  <c:v>0.399104134328376</c:v>
                </c:pt>
                <c:pt idx="1091">
                  <c:v>0.4031676172153</c:v>
                </c:pt>
                <c:pt idx="1092">
                  <c:v>0.399848855625771</c:v>
                </c:pt>
                <c:pt idx="1093">
                  <c:v>0.374707335351044</c:v>
                </c:pt>
                <c:pt idx="1094">
                  <c:v>0.366267248888289</c:v>
                </c:pt>
                <c:pt idx="1095">
                  <c:v>0.384432865834936</c:v>
                </c:pt>
                <c:pt idx="1096">
                  <c:v>0.384542563783516</c:v>
                </c:pt>
                <c:pt idx="1097">
                  <c:v>0.387830100230493</c:v>
                </c:pt>
                <c:pt idx="1098">
                  <c:v>0.416266460922635</c:v>
                </c:pt>
                <c:pt idx="1099">
                  <c:v>0.422469703283792</c:v>
                </c:pt>
                <c:pt idx="1100">
                  <c:v>0.452865996575039</c:v>
                </c:pt>
                <c:pt idx="1101">
                  <c:v>0.488569325411896</c:v>
                </c:pt>
                <c:pt idx="1102">
                  <c:v>0.512778932963929</c:v>
                </c:pt>
                <c:pt idx="1103">
                  <c:v>0.522071143661286</c:v>
                </c:pt>
                <c:pt idx="1104">
                  <c:v>0.280363521676625</c:v>
                </c:pt>
                <c:pt idx="1105">
                  <c:v>0.285825368554911</c:v>
                </c:pt>
                <c:pt idx="1106">
                  <c:v>0.28743174790287</c:v>
                </c:pt>
                <c:pt idx="1107">
                  <c:v>0.304461306131818</c:v>
                </c:pt>
                <c:pt idx="1108">
                  <c:v>0.308318400591785</c:v>
                </c:pt>
                <c:pt idx="1109">
                  <c:v>0.30545265279312</c:v>
                </c:pt>
                <c:pt idx="1110">
                  <c:v>0.302034985840056</c:v>
                </c:pt>
                <c:pt idx="1111">
                  <c:v>0.296553286918247</c:v>
                </c:pt>
                <c:pt idx="1112">
                  <c:v>0.325694433188063</c:v>
                </c:pt>
                <c:pt idx="1113">
                  <c:v>0.330046796615864</c:v>
                </c:pt>
                <c:pt idx="1114">
                  <c:v>0.377381466898767</c:v>
                </c:pt>
                <c:pt idx="1115">
                  <c:v>0.35569517113516</c:v>
                </c:pt>
                <c:pt idx="1116">
                  <c:v>0.394319573709536</c:v>
                </c:pt>
                <c:pt idx="1117">
                  <c:v>0.432404327337136</c:v>
                </c:pt>
                <c:pt idx="1118">
                  <c:v>0.438165661586416</c:v>
                </c:pt>
                <c:pt idx="1119">
                  <c:v>0.431264004990705</c:v>
                </c:pt>
                <c:pt idx="1120">
                  <c:v>0.117501991759619</c:v>
                </c:pt>
                <c:pt idx="1121">
                  <c:v>0.118649663675952</c:v>
                </c:pt>
                <c:pt idx="1122">
                  <c:v>0.119439118772493</c:v>
                </c:pt>
                <c:pt idx="1123">
                  <c:v>0.124424616850605</c:v>
                </c:pt>
                <c:pt idx="1124">
                  <c:v>0.13130023726404</c:v>
                </c:pt>
                <c:pt idx="1125">
                  <c:v>0.138511218758003</c:v>
                </c:pt>
                <c:pt idx="1126">
                  <c:v>0.136319948887747</c:v>
                </c:pt>
                <c:pt idx="1127">
                  <c:v>0.126128679017491</c:v>
                </c:pt>
                <c:pt idx="1128">
                  <c:v>0.127578131669749</c:v>
                </c:pt>
                <c:pt idx="1129">
                  <c:v>0.127341236877305</c:v>
                </c:pt>
                <c:pt idx="1130">
                  <c:v>0.135857784811379</c:v>
                </c:pt>
                <c:pt idx="1131">
                  <c:v>0.171845324501006</c:v>
                </c:pt>
                <c:pt idx="1132">
                  <c:v>0.1910248241926</c:v>
                </c:pt>
                <c:pt idx="1133">
                  <c:v>0.202386557053943</c:v>
                </c:pt>
                <c:pt idx="1134">
                  <c:v>0.216470044156772</c:v>
                </c:pt>
                <c:pt idx="1135">
                  <c:v>0.214361201568973</c:v>
                </c:pt>
                <c:pt idx="1136">
                  <c:v>0.596551968664558</c:v>
                </c:pt>
                <c:pt idx="1137">
                  <c:v>0.605782609386674</c:v>
                </c:pt>
                <c:pt idx="1138">
                  <c:v>0.643248678729681</c:v>
                </c:pt>
                <c:pt idx="1139">
                  <c:v>0.672010224932901</c:v>
                </c:pt>
                <c:pt idx="1140">
                  <c:v>0.708707855766307</c:v>
                </c:pt>
                <c:pt idx="1141">
                  <c:v>0.750331282694128</c:v>
                </c:pt>
                <c:pt idx="1142">
                  <c:v>0.794246994076646</c:v>
                </c:pt>
                <c:pt idx="1143">
                  <c:v>0.793897420775161</c:v>
                </c:pt>
                <c:pt idx="1144">
                  <c:v>0.815683994444294</c:v>
                </c:pt>
                <c:pt idx="1145">
                  <c:v>0.822245574531829</c:v>
                </c:pt>
                <c:pt idx="1146">
                  <c:v>0.829052186619669</c:v>
                </c:pt>
                <c:pt idx="1147">
                  <c:v>0.829436569808045</c:v>
                </c:pt>
                <c:pt idx="1148">
                  <c:v>0.835517974912876</c:v>
                </c:pt>
                <c:pt idx="1149">
                  <c:v>0.831586764910192</c:v>
                </c:pt>
                <c:pt idx="1150">
                  <c:v>0.821700055316615</c:v>
                </c:pt>
                <c:pt idx="1151">
                  <c:v>0.814531016798572</c:v>
                </c:pt>
                <c:pt idx="1152">
                  <c:v>0.520306148917993</c:v>
                </c:pt>
                <c:pt idx="1153">
                  <c:v>0.540930984946197</c:v>
                </c:pt>
                <c:pt idx="1154">
                  <c:v>0.556996679770196</c:v>
                </c:pt>
                <c:pt idx="1155">
                  <c:v>0.59196087588915</c:v>
                </c:pt>
                <c:pt idx="1156">
                  <c:v>0.614482616785432</c:v>
                </c:pt>
                <c:pt idx="1157">
                  <c:v>0.63685844020887</c:v>
                </c:pt>
                <c:pt idx="1158">
                  <c:v>0.656272442685762</c:v>
                </c:pt>
                <c:pt idx="1159">
                  <c:v>0.666174416088781</c:v>
                </c:pt>
                <c:pt idx="1160">
                  <c:v>0.646482934204963</c:v>
                </c:pt>
                <c:pt idx="1161">
                  <c:v>0.646833054815818</c:v>
                </c:pt>
                <c:pt idx="1162">
                  <c:v>0.6588323458032</c:v>
                </c:pt>
                <c:pt idx="1163">
                  <c:v>0.665371425257711</c:v>
                </c:pt>
                <c:pt idx="1164">
                  <c:v>0.672736246624007</c:v>
                </c:pt>
                <c:pt idx="1165">
                  <c:v>0.675192911223223</c:v>
                </c:pt>
                <c:pt idx="1166">
                  <c:v>0.670752340609756</c:v>
                </c:pt>
                <c:pt idx="1167">
                  <c:v>0.669336883789806</c:v>
                </c:pt>
                <c:pt idx="1168">
                  <c:v>0.555743105161648</c:v>
                </c:pt>
                <c:pt idx="1169">
                  <c:v>0.561810566112003</c:v>
                </c:pt>
                <c:pt idx="1170">
                  <c:v>0.572726768936114</c:v>
                </c:pt>
                <c:pt idx="1171">
                  <c:v>0.605295403311539</c:v>
                </c:pt>
                <c:pt idx="1172">
                  <c:v>0.640352395127041</c:v>
                </c:pt>
                <c:pt idx="1173">
                  <c:v>0.671676435731629</c:v>
                </c:pt>
                <c:pt idx="1174">
                  <c:v>0.703713313743094</c:v>
                </c:pt>
                <c:pt idx="1175">
                  <c:v>0.711203052306989</c:v>
                </c:pt>
                <c:pt idx="1176">
                  <c:v>0.713777261807447</c:v>
                </c:pt>
                <c:pt idx="1177">
                  <c:v>0.723469707112122</c:v>
                </c:pt>
                <c:pt idx="1178">
                  <c:v>0.728321633188499</c:v>
                </c:pt>
                <c:pt idx="1179">
                  <c:v>0.718896870062559</c:v>
                </c:pt>
                <c:pt idx="1180">
                  <c:v>0.723676178257008</c:v>
                </c:pt>
                <c:pt idx="1181">
                  <c:v>0.723111356040127</c:v>
                </c:pt>
                <c:pt idx="1182">
                  <c:v>0.713841838384213</c:v>
                </c:pt>
                <c:pt idx="1183">
                  <c:v>0.717549474159751</c:v>
                </c:pt>
                <c:pt idx="1184">
                  <c:v>0.499007922090637</c:v>
                </c:pt>
                <c:pt idx="1185">
                  <c:v>0.512057641847284</c:v>
                </c:pt>
                <c:pt idx="1186">
                  <c:v>0.511899750153614</c:v>
                </c:pt>
                <c:pt idx="1187">
                  <c:v>0.503802215423463</c:v>
                </c:pt>
                <c:pt idx="1188">
                  <c:v>0.496987486957703</c:v>
                </c:pt>
                <c:pt idx="1189">
                  <c:v>0.514546087085592</c:v>
                </c:pt>
                <c:pt idx="1190">
                  <c:v>0.517002726855784</c:v>
                </c:pt>
                <c:pt idx="1191">
                  <c:v>0.537742564182866</c:v>
                </c:pt>
                <c:pt idx="1192">
                  <c:v>0.579953305849213</c:v>
                </c:pt>
                <c:pt idx="1193">
                  <c:v>0.594835611278177</c:v>
                </c:pt>
                <c:pt idx="1194">
                  <c:v>0.604666954286302</c:v>
                </c:pt>
                <c:pt idx="1195">
                  <c:v>0.624000579002169</c:v>
                </c:pt>
                <c:pt idx="1196">
                  <c:v>0.630400600569216</c:v>
                </c:pt>
                <c:pt idx="1197">
                  <c:v>0.629344614560221</c:v>
                </c:pt>
                <c:pt idx="1198">
                  <c:v>0.623264392733914</c:v>
                </c:pt>
                <c:pt idx="1199">
                  <c:v>0.623850920309329</c:v>
                </c:pt>
                <c:pt idx="1200">
                  <c:v>0.625932427149773</c:v>
                </c:pt>
                <c:pt idx="1201">
                  <c:v>0.633536341726315</c:v>
                </c:pt>
                <c:pt idx="1202">
                  <c:v>0.641472906073182</c:v>
                </c:pt>
                <c:pt idx="1203">
                  <c:v>0.657829258307442</c:v>
                </c:pt>
                <c:pt idx="1204">
                  <c:v>0.663770780625197</c:v>
                </c:pt>
                <c:pt idx="1205">
                  <c:v>0.685191921865966</c:v>
                </c:pt>
                <c:pt idx="1206">
                  <c:v>0.69973779717524</c:v>
                </c:pt>
                <c:pt idx="1207">
                  <c:v>0.689869779815119</c:v>
                </c:pt>
                <c:pt idx="1208">
                  <c:v>0.703059298387167</c:v>
                </c:pt>
                <c:pt idx="1209">
                  <c:v>0.694007076980383</c:v>
                </c:pt>
                <c:pt idx="1210">
                  <c:v>0.715232592829208</c:v>
                </c:pt>
                <c:pt idx="1211">
                  <c:v>0.751869336051861</c:v>
                </c:pt>
                <c:pt idx="1212">
                  <c:v>0.755407351674481</c:v>
                </c:pt>
                <c:pt idx="1213">
                  <c:v>0.759482038138127</c:v>
                </c:pt>
                <c:pt idx="1214">
                  <c:v>0.765197343294668</c:v>
                </c:pt>
                <c:pt idx="1215">
                  <c:v>0.762000191083185</c:v>
                </c:pt>
                <c:pt idx="1216">
                  <c:v>0.467600272660531</c:v>
                </c:pt>
                <c:pt idx="1217">
                  <c:v>0.461110124985199</c:v>
                </c:pt>
                <c:pt idx="1218">
                  <c:v>0.475884888821964</c:v>
                </c:pt>
                <c:pt idx="1219">
                  <c:v>0.492002846781667</c:v>
                </c:pt>
                <c:pt idx="1220">
                  <c:v>0.502048288821407</c:v>
                </c:pt>
                <c:pt idx="1221">
                  <c:v>0.516316314146026</c:v>
                </c:pt>
                <c:pt idx="1222">
                  <c:v>0.522663721684261</c:v>
                </c:pt>
                <c:pt idx="1223">
                  <c:v>0.510496278656841</c:v>
                </c:pt>
                <c:pt idx="1224">
                  <c:v>0.523787068281166</c:v>
                </c:pt>
                <c:pt idx="1225">
                  <c:v>0.5436496864007</c:v>
                </c:pt>
                <c:pt idx="1226">
                  <c:v>0.589252668826905</c:v>
                </c:pt>
                <c:pt idx="1227">
                  <c:v>0.586201528645084</c:v>
                </c:pt>
                <c:pt idx="1228">
                  <c:v>0.608874742226598</c:v>
                </c:pt>
                <c:pt idx="1229">
                  <c:v>0.618645926278072</c:v>
                </c:pt>
                <c:pt idx="1230">
                  <c:v>0.621253936151033</c:v>
                </c:pt>
                <c:pt idx="1231">
                  <c:v>0.623570906687719</c:v>
                </c:pt>
                <c:pt idx="1232">
                  <c:v>0.352896755180886</c:v>
                </c:pt>
                <c:pt idx="1233">
                  <c:v>0.349239975251831</c:v>
                </c:pt>
                <c:pt idx="1234">
                  <c:v>0.35741606863022</c:v>
                </c:pt>
                <c:pt idx="1235">
                  <c:v>0.365750287827429</c:v>
                </c:pt>
                <c:pt idx="1236">
                  <c:v>0.387754331452826</c:v>
                </c:pt>
                <c:pt idx="1237">
                  <c:v>0.408794687285552</c:v>
                </c:pt>
                <c:pt idx="1238">
                  <c:v>0.428749578344876</c:v>
                </c:pt>
                <c:pt idx="1239">
                  <c:v>0.444248211922269</c:v>
                </c:pt>
                <c:pt idx="1240">
                  <c:v>0.458257075784986</c:v>
                </c:pt>
                <c:pt idx="1241">
                  <c:v>0.452729472019524</c:v>
                </c:pt>
                <c:pt idx="1242">
                  <c:v>0.516510640306076</c:v>
                </c:pt>
                <c:pt idx="1243">
                  <c:v>0.568019560967258</c:v>
                </c:pt>
                <c:pt idx="1244">
                  <c:v>0.610522454310469</c:v>
                </c:pt>
                <c:pt idx="1245">
                  <c:v>0.62718525424073</c:v>
                </c:pt>
                <c:pt idx="1246">
                  <c:v>0.614076410947182</c:v>
                </c:pt>
                <c:pt idx="1247">
                  <c:v>0.617940646851921</c:v>
                </c:pt>
                <c:pt idx="1248">
                  <c:v>0.364163898196343</c:v>
                </c:pt>
                <c:pt idx="1249">
                  <c:v>0.3729936870268</c:v>
                </c:pt>
                <c:pt idx="1250">
                  <c:v>0.387820240881984</c:v>
                </c:pt>
                <c:pt idx="1251">
                  <c:v>0.375646054948065</c:v>
                </c:pt>
                <c:pt idx="1252">
                  <c:v>0.373480868238035</c:v>
                </c:pt>
                <c:pt idx="1253">
                  <c:v>0.380213117789461</c:v>
                </c:pt>
                <c:pt idx="1254">
                  <c:v>0.372351260129837</c:v>
                </c:pt>
                <c:pt idx="1255">
                  <c:v>0.378240295729365</c:v>
                </c:pt>
                <c:pt idx="1256">
                  <c:v>0.39055913225585</c:v>
                </c:pt>
                <c:pt idx="1257">
                  <c:v>0.399354941683844</c:v>
                </c:pt>
                <c:pt idx="1258">
                  <c:v>0.40543242773782</c:v>
                </c:pt>
                <c:pt idx="1259">
                  <c:v>0.429154029283246</c:v>
                </c:pt>
                <c:pt idx="1260">
                  <c:v>0.440642745610673</c:v>
                </c:pt>
                <c:pt idx="1261">
                  <c:v>0.45041168570797</c:v>
                </c:pt>
                <c:pt idx="1262">
                  <c:v>0.452781922619807</c:v>
                </c:pt>
                <c:pt idx="1263">
                  <c:v>0.446439103401271</c:v>
                </c:pt>
                <c:pt idx="1264">
                  <c:v>0.588347083098505</c:v>
                </c:pt>
                <c:pt idx="1265">
                  <c:v>0.606561446428528</c:v>
                </c:pt>
                <c:pt idx="1266">
                  <c:v>0.619166954432517</c:v>
                </c:pt>
                <c:pt idx="1267">
                  <c:v>0.666272409123019</c:v>
                </c:pt>
                <c:pt idx="1268">
                  <c:v>0.683824203538337</c:v>
                </c:pt>
                <c:pt idx="1269">
                  <c:v>0.693862383896158</c:v>
                </c:pt>
                <c:pt idx="1270">
                  <c:v>0.700295172679012</c:v>
                </c:pt>
                <c:pt idx="1271">
                  <c:v>0.71491537984665</c:v>
                </c:pt>
                <c:pt idx="1272">
                  <c:v>0.712817851732689</c:v>
                </c:pt>
                <c:pt idx="1273">
                  <c:v>0.721418606925873</c:v>
                </c:pt>
                <c:pt idx="1274">
                  <c:v>0.723284777129976</c:v>
                </c:pt>
                <c:pt idx="1275">
                  <c:v>0.727074539274565</c:v>
                </c:pt>
                <c:pt idx="1276">
                  <c:v>0.740146317301676</c:v>
                </c:pt>
                <c:pt idx="1277">
                  <c:v>0.743089773674595</c:v>
                </c:pt>
                <c:pt idx="1278">
                  <c:v>0.7381054266787</c:v>
                </c:pt>
                <c:pt idx="1279">
                  <c:v>0.746879372416966</c:v>
                </c:pt>
                <c:pt idx="1280">
                  <c:v>0.481105151447921</c:v>
                </c:pt>
                <c:pt idx="1281">
                  <c:v>0.492456247203468</c:v>
                </c:pt>
                <c:pt idx="1282">
                  <c:v>0.497893154442655</c:v>
                </c:pt>
                <c:pt idx="1283">
                  <c:v>0.515292239098469</c:v>
                </c:pt>
                <c:pt idx="1284">
                  <c:v>0.537829502087378</c:v>
                </c:pt>
                <c:pt idx="1285">
                  <c:v>0.551615569641464</c:v>
                </c:pt>
                <c:pt idx="1286">
                  <c:v>0.556219726168541</c:v>
                </c:pt>
                <c:pt idx="1287">
                  <c:v>0.550883340154364</c:v>
                </c:pt>
                <c:pt idx="1288">
                  <c:v>0.568197700973101</c:v>
                </c:pt>
                <c:pt idx="1289">
                  <c:v>0.584633279642629</c:v>
                </c:pt>
                <c:pt idx="1290">
                  <c:v>0.603434900868457</c:v>
                </c:pt>
                <c:pt idx="1291">
                  <c:v>0.614459996243933</c:v>
                </c:pt>
                <c:pt idx="1292">
                  <c:v>0.614718374223312</c:v>
                </c:pt>
                <c:pt idx="1293">
                  <c:v>0.620251129542185</c:v>
                </c:pt>
                <c:pt idx="1294">
                  <c:v>0.605246206125742</c:v>
                </c:pt>
                <c:pt idx="1295">
                  <c:v>0.615102413740343</c:v>
                </c:pt>
                <c:pt idx="1296">
                  <c:v>0.40247375971033</c:v>
                </c:pt>
                <c:pt idx="1297">
                  <c:v>0.409969914872522</c:v>
                </c:pt>
                <c:pt idx="1298">
                  <c:v>0.41144318694992</c:v>
                </c:pt>
                <c:pt idx="1299">
                  <c:v>0.416074691170176</c:v>
                </c:pt>
                <c:pt idx="1300">
                  <c:v>0.421171286673366</c:v>
                </c:pt>
                <c:pt idx="1301">
                  <c:v>0.424639314715684</c:v>
                </c:pt>
                <c:pt idx="1302">
                  <c:v>0.417213078738479</c:v>
                </c:pt>
                <c:pt idx="1303">
                  <c:v>0.405165548577059</c:v>
                </c:pt>
                <c:pt idx="1304">
                  <c:v>0.423852566614215</c:v>
                </c:pt>
                <c:pt idx="1305">
                  <c:v>0.436888760945275</c:v>
                </c:pt>
                <c:pt idx="1306">
                  <c:v>0.446460199887188</c:v>
                </c:pt>
                <c:pt idx="1307">
                  <c:v>0.488266015788705</c:v>
                </c:pt>
                <c:pt idx="1308">
                  <c:v>0.516063239200611</c:v>
                </c:pt>
                <c:pt idx="1309">
                  <c:v>0.577034266056355</c:v>
                </c:pt>
                <c:pt idx="1310">
                  <c:v>0.604437629332262</c:v>
                </c:pt>
                <c:pt idx="1311">
                  <c:v>0.600233253077035</c:v>
                </c:pt>
                <c:pt idx="1312">
                  <c:v>0.315607486741054</c:v>
                </c:pt>
                <c:pt idx="1313">
                  <c:v>0.320861890993115</c:v>
                </c:pt>
                <c:pt idx="1314">
                  <c:v>0.287956189365988</c:v>
                </c:pt>
                <c:pt idx="1315">
                  <c:v>0.271311243717581</c:v>
                </c:pt>
                <c:pt idx="1316">
                  <c:v>0.264336502211173</c:v>
                </c:pt>
                <c:pt idx="1317">
                  <c:v>0.265289708999085</c:v>
                </c:pt>
                <c:pt idx="1318">
                  <c:v>0.249896618813373</c:v>
                </c:pt>
                <c:pt idx="1319">
                  <c:v>0.268832742421301</c:v>
                </c:pt>
                <c:pt idx="1320">
                  <c:v>0.26860829258952</c:v>
                </c:pt>
                <c:pt idx="1321">
                  <c:v>0.297707077685486</c:v>
                </c:pt>
                <c:pt idx="1322">
                  <c:v>0.329298853097881</c:v>
                </c:pt>
                <c:pt idx="1323">
                  <c:v>0.360086311016074</c:v>
                </c:pt>
                <c:pt idx="1324">
                  <c:v>0.387636001167858</c:v>
                </c:pt>
                <c:pt idx="1325">
                  <c:v>0.405504310880526</c:v>
                </c:pt>
                <c:pt idx="1326">
                  <c:v>0.428605059716848</c:v>
                </c:pt>
                <c:pt idx="1327">
                  <c:v>0.431345573386762</c:v>
                </c:pt>
                <c:pt idx="1328">
                  <c:v>0.467996470039626</c:v>
                </c:pt>
                <c:pt idx="1329">
                  <c:v>0.482178790447605</c:v>
                </c:pt>
                <c:pt idx="1330">
                  <c:v>0.528749380565555</c:v>
                </c:pt>
                <c:pt idx="1331">
                  <c:v>0.551092753017276</c:v>
                </c:pt>
                <c:pt idx="1332">
                  <c:v>0.580086378786547</c:v>
                </c:pt>
                <c:pt idx="1333">
                  <c:v>0.599177026377611</c:v>
                </c:pt>
                <c:pt idx="1334">
                  <c:v>0.647071924725083</c:v>
                </c:pt>
                <c:pt idx="1335">
                  <c:v>0.668251082743548</c:v>
                </c:pt>
                <c:pt idx="1336">
                  <c:v>0.701766052056769</c:v>
                </c:pt>
                <c:pt idx="1337">
                  <c:v>0.716593413774889</c:v>
                </c:pt>
                <c:pt idx="1338">
                  <c:v>0.733521150402411</c:v>
                </c:pt>
                <c:pt idx="1339">
                  <c:v>0.751831173903053</c:v>
                </c:pt>
                <c:pt idx="1340">
                  <c:v>0.752374136067627</c:v>
                </c:pt>
                <c:pt idx="1341">
                  <c:v>0.743283377818538</c:v>
                </c:pt>
                <c:pt idx="1342">
                  <c:v>0.73492547714152</c:v>
                </c:pt>
                <c:pt idx="1343">
                  <c:v>0.730145737397075</c:v>
                </c:pt>
                <c:pt idx="1344">
                  <c:v>0.459870900020873</c:v>
                </c:pt>
                <c:pt idx="1345">
                  <c:v>0.469542209340865</c:v>
                </c:pt>
                <c:pt idx="1346">
                  <c:v>0.48133151708033</c:v>
                </c:pt>
                <c:pt idx="1347">
                  <c:v>0.463291198608233</c:v>
                </c:pt>
                <c:pt idx="1348">
                  <c:v>0.47719838406526</c:v>
                </c:pt>
                <c:pt idx="1349">
                  <c:v>0.473060777462707</c:v>
                </c:pt>
                <c:pt idx="1350">
                  <c:v>0.494816373129381</c:v>
                </c:pt>
                <c:pt idx="1351">
                  <c:v>0.471974255481634</c:v>
                </c:pt>
                <c:pt idx="1352">
                  <c:v>0.475767788205235</c:v>
                </c:pt>
                <c:pt idx="1353">
                  <c:v>0.483997147091287</c:v>
                </c:pt>
                <c:pt idx="1354">
                  <c:v>0.487552048230597</c:v>
                </c:pt>
                <c:pt idx="1355">
                  <c:v>0.473878481231594</c:v>
                </c:pt>
                <c:pt idx="1356">
                  <c:v>0.492132174354384</c:v>
                </c:pt>
                <c:pt idx="1357">
                  <c:v>0.50751323730195</c:v>
                </c:pt>
                <c:pt idx="1358">
                  <c:v>0.513445982084527</c:v>
                </c:pt>
                <c:pt idx="1359">
                  <c:v>0.519466522285575</c:v>
                </c:pt>
                <c:pt idx="1360">
                  <c:v>0.3685668245229</c:v>
                </c:pt>
                <c:pt idx="1361">
                  <c:v>0.373529574110427</c:v>
                </c:pt>
                <c:pt idx="1362">
                  <c:v>0.357640856250588</c:v>
                </c:pt>
                <c:pt idx="1363">
                  <c:v>0.347056984989136</c:v>
                </c:pt>
                <c:pt idx="1364">
                  <c:v>0.352718289238746</c:v>
                </c:pt>
                <c:pt idx="1365">
                  <c:v>0.361507734125544</c:v>
                </c:pt>
                <c:pt idx="1366">
                  <c:v>0.380840250296812</c:v>
                </c:pt>
                <c:pt idx="1367">
                  <c:v>0.383487590264379</c:v>
                </c:pt>
                <c:pt idx="1368">
                  <c:v>0.40490568863025</c:v>
                </c:pt>
                <c:pt idx="1369">
                  <c:v>0.400496800751613</c:v>
                </c:pt>
                <c:pt idx="1370">
                  <c:v>0.415267777962896</c:v>
                </c:pt>
                <c:pt idx="1371">
                  <c:v>0.432625757177713</c:v>
                </c:pt>
                <c:pt idx="1372">
                  <c:v>0.426400387247766</c:v>
                </c:pt>
                <c:pt idx="1373">
                  <c:v>0.430791440017267</c:v>
                </c:pt>
                <c:pt idx="1374">
                  <c:v>0.429512344464474</c:v>
                </c:pt>
                <c:pt idx="1375">
                  <c:v>0.420883477194687</c:v>
                </c:pt>
                <c:pt idx="1376">
                  <c:v>0.2171979872578</c:v>
                </c:pt>
                <c:pt idx="1377">
                  <c:v>0.22165111899204</c:v>
                </c:pt>
                <c:pt idx="1378">
                  <c:v>0.238187252740193</c:v>
                </c:pt>
                <c:pt idx="1379">
                  <c:v>0.257128777099413</c:v>
                </c:pt>
                <c:pt idx="1380">
                  <c:v>0.256814910858411</c:v>
                </c:pt>
                <c:pt idx="1381">
                  <c:v>0.271068478553204</c:v>
                </c:pt>
                <c:pt idx="1382">
                  <c:v>0.270061710486982</c:v>
                </c:pt>
                <c:pt idx="1383">
                  <c:v>0.26916803373192</c:v>
                </c:pt>
                <c:pt idx="1384">
                  <c:v>0.272058433694216</c:v>
                </c:pt>
                <c:pt idx="1385">
                  <c:v>0.302850371204398</c:v>
                </c:pt>
                <c:pt idx="1386">
                  <c:v>0.331268534883899</c:v>
                </c:pt>
                <c:pt idx="1387">
                  <c:v>0.347100555268636</c:v>
                </c:pt>
                <c:pt idx="1388">
                  <c:v>0.367404342635547</c:v>
                </c:pt>
                <c:pt idx="1389">
                  <c:v>0.374445115868576</c:v>
                </c:pt>
                <c:pt idx="1390">
                  <c:v>0.387675870125337</c:v>
                </c:pt>
                <c:pt idx="1391">
                  <c:v>0.377587719331336</c:v>
                </c:pt>
                <c:pt idx="1392">
                  <c:v>0.2756000640645</c:v>
                </c:pt>
                <c:pt idx="1393">
                  <c:v>0.278783481858545</c:v>
                </c:pt>
                <c:pt idx="1394">
                  <c:v>0.275946184527342</c:v>
                </c:pt>
                <c:pt idx="1395">
                  <c:v>0.302868394773081</c:v>
                </c:pt>
                <c:pt idx="1396">
                  <c:v>0.312745233095467</c:v>
                </c:pt>
                <c:pt idx="1397">
                  <c:v>0.323369888173537</c:v>
                </c:pt>
                <c:pt idx="1398">
                  <c:v>0.327857619096556</c:v>
                </c:pt>
                <c:pt idx="1399">
                  <c:v>0.343174693614695</c:v>
                </c:pt>
                <c:pt idx="1400">
                  <c:v>0.348705988473615</c:v>
                </c:pt>
                <c:pt idx="1401">
                  <c:v>0.346851530131359</c:v>
                </c:pt>
                <c:pt idx="1402">
                  <c:v>0.391605938801797</c:v>
                </c:pt>
                <c:pt idx="1403">
                  <c:v>0.432810660483358</c:v>
                </c:pt>
                <c:pt idx="1404">
                  <c:v>0.468177766340667</c:v>
                </c:pt>
                <c:pt idx="1405">
                  <c:v>0.48284659893164</c:v>
                </c:pt>
                <c:pt idx="1406">
                  <c:v>0.506626175736825</c:v>
                </c:pt>
                <c:pt idx="1407">
                  <c:v>0.487370055043731</c:v>
                </c:pt>
                <c:pt idx="1408">
                  <c:v>0.450027968535642</c:v>
                </c:pt>
                <c:pt idx="1409">
                  <c:v>0.460887155214631</c:v>
                </c:pt>
                <c:pt idx="1410">
                  <c:v>0.508974224937962</c:v>
                </c:pt>
                <c:pt idx="1411">
                  <c:v>0.53298720720841</c:v>
                </c:pt>
                <c:pt idx="1412">
                  <c:v>0.557219905425983</c:v>
                </c:pt>
                <c:pt idx="1413">
                  <c:v>0.580528976407322</c:v>
                </c:pt>
                <c:pt idx="1414">
                  <c:v>0.634917948595421</c:v>
                </c:pt>
                <c:pt idx="1415">
                  <c:v>0.677621645418214</c:v>
                </c:pt>
                <c:pt idx="1416">
                  <c:v>0.732616055883891</c:v>
                </c:pt>
                <c:pt idx="1417">
                  <c:v>0.77808842795326</c:v>
                </c:pt>
                <c:pt idx="1418">
                  <c:v>0.769604824728438</c:v>
                </c:pt>
                <c:pt idx="1419">
                  <c:v>0.777880890362783</c:v>
                </c:pt>
                <c:pt idx="1420">
                  <c:v>0.775005600654683</c:v>
                </c:pt>
                <c:pt idx="1421">
                  <c:v>0.770206463401981</c:v>
                </c:pt>
                <c:pt idx="1422">
                  <c:v>0.763507296289005</c:v>
                </c:pt>
                <c:pt idx="1423">
                  <c:v>0.764622223334722</c:v>
                </c:pt>
                <c:pt idx="1424">
                  <c:v>0.566742245121145</c:v>
                </c:pt>
                <c:pt idx="1425">
                  <c:v>0.581537590833594</c:v>
                </c:pt>
                <c:pt idx="1426">
                  <c:v>0.597040131134701</c:v>
                </c:pt>
                <c:pt idx="1427">
                  <c:v>0.625805592984951</c:v>
                </c:pt>
                <c:pt idx="1428">
                  <c:v>0.647890217783581</c:v>
                </c:pt>
                <c:pt idx="1429">
                  <c:v>0.696168349699948</c:v>
                </c:pt>
                <c:pt idx="1430">
                  <c:v>0.742347230270385</c:v>
                </c:pt>
                <c:pt idx="1431">
                  <c:v>0.740372087076775</c:v>
                </c:pt>
                <c:pt idx="1432">
                  <c:v>0.744110785776309</c:v>
                </c:pt>
                <c:pt idx="1433">
                  <c:v>0.738517092857438</c:v>
                </c:pt>
                <c:pt idx="1434">
                  <c:v>0.722411513257566</c:v>
                </c:pt>
                <c:pt idx="1435">
                  <c:v>0.717752586717644</c:v>
                </c:pt>
                <c:pt idx="1436">
                  <c:v>0.715131351704461</c:v>
                </c:pt>
                <c:pt idx="1437">
                  <c:v>0.716962082572727</c:v>
                </c:pt>
                <c:pt idx="1438">
                  <c:v>0.717533948351804</c:v>
                </c:pt>
                <c:pt idx="1439">
                  <c:v>0.717430198057481</c:v>
                </c:pt>
                <c:pt idx="1440">
                  <c:v>0.39842913899732</c:v>
                </c:pt>
                <c:pt idx="1441">
                  <c:v>0.401387230281825</c:v>
                </c:pt>
                <c:pt idx="1442">
                  <c:v>0.405276966392212</c:v>
                </c:pt>
                <c:pt idx="1443">
                  <c:v>0.392070950684373</c:v>
                </c:pt>
                <c:pt idx="1444">
                  <c:v>0.398813373479626</c:v>
                </c:pt>
                <c:pt idx="1445">
                  <c:v>0.408743477645561</c:v>
                </c:pt>
                <c:pt idx="1446">
                  <c:v>0.397318763916108</c:v>
                </c:pt>
                <c:pt idx="1447">
                  <c:v>0.402580103234265</c:v>
                </c:pt>
                <c:pt idx="1448">
                  <c:v>0.458536924474965</c:v>
                </c:pt>
                <c:pt idx="1449">
                  <c:v>0.440487831658173</c:v>
                </c:pt>
                <c:pt idx="1450">
                  <c:v>0.445668282425398</c:v>
                </c:pt>
                <c:pt idx="1451">
                  <c:v>0.442713677493823</c:v>
                </c:pt>
                <c:pt idx="1452">
                  <c:v>0.451539670213646</c:v>
                </c:pt>
                <c:pt idx="1453">
                  <c:v>0.461995766451473</c:v>
                </c:pt>
                <c:pt idx="1454">
                  <c:v>0.452565655165218</c:v>
                </c:pt>
                <c:pt idx="1455">
                  <c:v>0.457399998617268</c:v>
                </c:pt>
                <c:pt idx="1456">
                  <c:v>0.393596619315866</c:v>
                </c:pt>
                <c:pt idx="1457">
                  <c:v>0.40098509843002</c:v>
                </c:pt>
                <c:pt idx="1458">
                  <c:v>0.387106923395627</c:v>
                </c:pt>
                <c:pt idx="1459">
                  <c:v>0.390728309817566</c:v>
                </c:pt>
                <c:pt idx="1460">
                  <c:v>0.383603972557627</c:v>
                </c:pt>
                <c:pt idx="1461">
                  <c:v>0.394352449780694</c:v>
                </c:pt>
                <c:pt idx="1462">
                  <c:v>0.389070869031854</c:v>
                </c:pt>
                <c:pt idx="1463">
                  <c:v>0.393526824356613</c:v>
                </c:pt>
                <c:pt idx="1464">
                  <c:v>0.377083667415852</c:v>
                </c:pt>
                <c:pt idx="1465">
                  <c:v>0.384749416216212</c:v>
                </c:pt>
                <c:pt idx="1466">
                  <c:v>0.386056574092751</c:v>
                </c:pt>
                <c:pt idx="1467">
                  <c:v>0.401788857562568</c:v>
                </c:pt>
                <c:pt idx="1468">
                  <c:v>0.394052225118647</c:v>
                </c:pt>
                <c:pt idx="1469">
                  <c:v>0.397841307934531</c:v>
                </c:pt>
                <c:pt idx="1470">
                  <c:v>0.409292246898923</c:v>
                </c:pt>
                <c:pt idx="1471">
                  <c:v>0.411125165190819</c:v>
                </c:pt>
                <c:pt idx="1472">
                  <c:v>0.515343036603313</c:v>
                </c:pt>
                <c:pt idx="1473">
                  <c:v>0.51503275453107</c:v>
                </c:pt>
                <c:pt idx="1474">
                  <c:v>0.503673973208457</c:v>
                </c:pt>
                <c:pt idx="1475">
                  <c:v>0.512926313751705</c:v>
                </c:pt>
                <c:pt idx="1476">
                  <c:v>0.523685792499282</c:v>
                </c:pt>
                <c:pt idx="1477">
                  <c:v>0.527886509264902</c:v>
                </c:pt>
                <c:pt idx="1478">
                  <c:v>0.512695705737249</c:v>
                </c:pt>
                <c:pt idx="1479">
                  <c:v>0.527418807108224</c:v>
                </c:pt>
                <c:pt idx="1480">
                  <c:v>0.548972402705141</c:v>
                </c:pt>
                <c:pt idx="1481">
                  <c:v>0.56152248144988</c:v>
                </c:pt>
                <c:pt idx="1482">
                  <c:v>0.598259793677998</c:v>
                </c:pt>
                <c:pt idx="1483">
                  <c:v>0.584234285278956</c:v>
                </c:pt>
                <c:pt idx="1484">
                  <c:v>0.614988125085754</c:v>
                </c:pt>
                <c:pt idx="1485">
                  <c:v>0.624900001060499</c:v>
                </c:pt>
                <c:pt idx="1486">
                  <c:v>0.625160450145552</c:v>
                </c:pt>
                <c:pt idx="1487">
                  <c:v>0.624974822938746</c:v>
                </c:pt>
                <c:pt idx="1488">
                  <c:v>0.288554718322801</c:v>
                </c:pt>
                <c:pt idx="1489">
                  <c:v>0.293254680344808</c:v>
                </c:pt>
                <c:pt idx="1490">
                  <c:v>0.314437459586465</c:v>
                </c:pt>
                <c:pt idx="1491">
                  <c:v>0.335092206453428</c:v>
                </c:pt>
                <c:pt idx="1492">
                  <c:v>0.341504113905305</c:v>
                </c:pt>
                <c:pt idx="1493">
                  <c:v>0.349625525501183</c:v>
                </c:pt>
                <c:pt idx="1494">
                  <c:v>0.357374940643759</c:v>
                </c:pt>
                <c:pt idx="1495">
                  <c:v>0.37078303152771</c:v>
                </c:pt>
                <c:pt idx="1496">
                  <c:v>0.386837387779052</c:v>
                </c:pt>
                <c:pt idx="1497">
                  <c:v>0.39773073140531</c:v>
                </c:pt>
                <c:pt idx="1498">
                  <c:v>0.453818718663392</c:v>
                </c:pt>
                <c:pt idx="1499">
                  <c:v>0.484264173762814</c:v>
                </c:pt>
                <c:pt idx="1500">
                  <c:v>0.476685499365836</c:v>
                </c:pt>
                <c:pt idx="1501">
                  <c:v>0.490524627079414</c:v>
                </c:pt>
                <c:pt idx="1502">
                  <c:v>0.499660668654701</c:v>
                </c:pt>
                <c:pt idx="1503">
                  <c:v>0.488225035573866</c:v>
                </c:pt>
                <c:pt idx="1504">
                  <c:v>0.421581988021086</c:v>
                </c:pt>
                <c:pt idx="1505">
                  <c:v>0.445492569758382</c:v>
                </c:pt>
                <c:pt idx="1506">
                  <c:v>0.427153269208866</c:v>
                </c:pt>
                <c:pt idx="1507">
                  <c:v>0.415535879200248</c:v>
                </c:pt>
                <c:pt idx="1508">
                  <c:v>0.422237194587242</c:v>
                </c:pt>
                <c:pt idx="1509">
                  <c:v>0.43222871838203</c:v>
                </c:pt>
                <c:pt idx="1510">
                  <c:v>0.437915940564986</c:v>
                </c:pt>
                <c:pt idx="1511">
                  <c:v>0.449426828823901</c:v>
                </c:pt>
                <c:pt idx="1512">
                  <c:v>0.439337898906521</c:v>
                </c:pt>
                <c:pt idx="1513">
                  <c:v>0.437268034162164</c:v>
                </c:pt>
                <c:pt idx="1514">
                  <c:v>0.441987799603576</c:v>
                </c:pt>
                <c:pt idx="1515">
                  <c:v>0.430655775573482</c:v>
                </c:pt>
                <c:pt idx="1516">
                  <c:v>0.443100111276467</c:v>
                </c:pt>
                <c:pt idx="1517">
                  <c:v>0.45620762997641</c:v>
                </c:pt>
                <c:pt idx="1518">
                  <c:v>0.450816378692158</c:v>
                </c:pt>
                <c:pt idx="1519">
                  <c:v>0.450338214915924</c:v>
                </c:pt>
                <c:pt idx="1520">
                  <c:v>0.504927956321587</c:v>
                </c:pt>
                <c:pt idx="1521">
                  <c:v>0.506147310671988</c:v>
                </c:pt>
                <c:pt idx="1522">
                  <c:v>0.52195683470409</c:v>
                </c:pt>
                <c:pt idx="1523">
                  <c:v>0.549791469768704</c:v>
                </c:pt>
                <c:pt idx="1524">
                  <c:v>0.535895749256918</c:v>
                </c:pt>
                <c:pt idx="1525">
                  <c:v>0.562203180678251</c:v>
                </c:pt>
                <c:pt idx="1526">
                  <c:v>0.637345887999452</c:v>
                </c:pt>
                <c:pt idx="1527">
                  <c:v>0.647020796780929</c:v>
                </c:pt>
                <c:pt idx="1528">
                  <c:v>0.656818642402297</c:v>
                </c:pt>
                <c:pt idx="1529">
                  <c:v>0.660142813871433</c:v>
                </c:pt>
                <c:pt idx="1530">
                  <c:v>0.700956932568884</c:v>
                </c:pt>
                <c:pt idx="1531">
                  <c:v>0.696241228936156</c:v>
                </c:pt>
                <c:pt idx="1532">
                  <c:v>0.700311007214685</c:v>
                </c:pt>
                <c:pt idx="1533">
                  <c:v>0.699462630763984</c:v>
                </c:pt>
                <c:pt idx="1534">
                  <c:v>0.693524624732275</c:v>
                </c:pt>
                <c:pt idx="1535">
                  <c:v>0.697308055020007</c:v>
                </c:pt>
                <c:pt idx="1536">
                  <c:v>0.345316688423135</c:v>
                </c:pt>
                <c:pt idx="1537">
                  <c:v>0.35006250604603</c:v>
                </c:pt>
                <c:pt idx="1538">
                  <c:v>0.35576373496624</c:v>
                </c:pt>
                <c:pt idx="1539">
                  <c:v>0.337464963886451</c:v>
                </c:pt>
                <c:pt idx="1540">
                  <c:v>0.332539360161549</c:v>
                </c:pt>
                <c:pt idx="1541">
                  <c:v>0.344102604650934</c:v>
                </c:pt>
                <c:pt idx="1542">
                  <c:v>0.361676633817938</c:v>
                </c:pt>
                <c:pt idx="1543">
                  <c:v>0.389418608607908</c:v>
                </c:pt>
                <c:pt idx="1544">
                  <c:v>0.420589643103292</c:v>
                </c:pt>
                <c:pt idx="1545">
                  <c:v>0.43436897538077</c:v>
                </c:pt>
                <c:pt idx="1546">
                  <c:v>0.42539595960005</c:v>
                </c:pt>
                <c:pt idx="1547">
                  <c:v>0.434951771208675</c:v>
                </c:pt>
                <c:pt idx="1548">
                  <c:v>0.437549215211473</c:v>
                </c:pt>
                <c:pt idx="1549">
                  <c:v>0.452663546325111</c:v>
                </c:pt>
                <c:pt idx="1550">
                  <c:v>0.438928803044434</c:v>
                </c:pt>
                <c:pt idx="1551">
                  <c:v>0.42898451502392</c:v>
                </c:pt>
                <c:pt idx="1552">
                  <c:v>0.491460995874127</c:v>
                </c:pt>
                <c:pt idx="1553">
                  <c:v>0.501930758449112</c:v>
                </c:pt>
                <c:pt idx="1554">
                  <c:v>0.515895726996898</c:v>
                </c:pt>
                <c:pt idx="1555">
                  <c:v>0.532510610123518</c:v>
                </c:pt>
                <c:pt idx="1556">
                  <c:v>0.544309272514981</c:v>
                </c:pt>
                <c:pt idx="1557">
                  <c:v>0.546046478470385</c:v>
                </c:pt>
                <c:pt idx="1558">
                  <c:v>0.564767995374343</c:v>
                </c:pt>
                <c:pt idx="1559">
                  <c:v>0.57715022616995</c:v>
                </c:pt>
                <c:pt idx="1560">
                  <c:v>0.577498770563295</c:v>
                </c:pt>
                <c:pt idx="1561">
                  <c:v>0.586378919348036</c:v>
                </c:pt>
                <c:pt idx="1562">
                  <c:v>0.617076207137561</c:v>
                </c:pt>
                <c:pt idx="1563">
                  <c:v>0.628739477504798</c:v>
                </c:pt>
                <c:pt idx="1564">
                  <c:v>0.659537992843981</c:v>
                </c:pt>
                <c:pt idx="1565">
                  <c:v>0.691381383641873</c:v>
                </c:pt>
                <c:pt idx="1566">
                  <c:v>0.695237564490328</c:v>
                </c:pt>
                <c:pt idx="1567">
                  <c:v>0.702778363675599</c:v>
                </c:pt>
                <c:pt idx="1568">
                  <c:v>0.440621232570452</c:v>
                </c:pt>
                <c:pt idx="1569">
                  <c:v>0.432722792520966</c:v>
                </c:pt>
                <c:pt idx="1570">
                  <c:v>0.421063016915537</c:v>
                </c:pt>
                <c:pt idx="1571">
                  <c:v>0.435942224266278</c:v>
                </c:pt>
                <c:pt idx="1572">
                  <c:v>0.456051854459713</c:v>
                </c:pt>
                <c:pt idx="1573">
                  <c:v>0.480130632787521</c:v>
                </c:pt>
                <c:pt idx="1574">
                  <c:v>0.501065470288576</c:v>
                </c:pt>
                <c:pt idx="1575">
                  <c:v>0.522747023194598</c:v>
                </c:pt>
                <c:pt idx="1576">
                  <c:v>0.536051224782374</c:v>
                </c:pt>
                <c:pt idx="1577">
                  <c:v>0.556032467700465</c:v>
                </c:pt>
                <c:pt idx="1578">
                  <c:v>0.55572564035542</c:v>
                </c:pt>
                <c:pt idx="1579">
                  <c:v>0.557609932395155</c:v>
                </c:pt>
                <c:pt idx="1580">
                  <c:v>0.576935608744433</c:v>
                </c:pt>
                <c:pt idx="1581">
                  <c:v>0.589404966913648</c:v>
                </c:pt>
                <c:pt idx="1582">
                  <c:v>0.595757466450777</c:v>
                </c:pt>
                <c:pt idx="1583">
                  <c:v>0.606344651229241</c:v>
                </c:pt>
                <c:pt idx="1584">
                  <c:v>0.37479577205572</c:v>
                </c:pt>
                <c:pt idx="1585">
                  <c:v>0.381343154863932</c:v>
                </c:pt>
                <c:pt idx="1586">
                  <c:v>0.384363889482473</c:v>
                </c:pt>
                <c:pt idx="1587">
                  <c:v>0.387384624101015</c:v>
                </c:pt>
                <c:pt idx="1588">
                  <c:v>0.394001318929938</c:v>
                </c:pt>
                <c:pt idx="1589">
                  <c:v>0.400104349127262</c:v>
                </c:pt>
                <c:pt idx="1590">
                  <c:v>0.406262414656422</c:v>
                </c:pt>
                <c:pt idx="1591">
                  <c:v>0.412420480185582</c:v>
                </c:pt>
                <c:pt idx="1592">
                  <c:v>0.426096169964186</c:v>
                </c:pt>
                <c:pt idx="1593">
                  <c:v>0.442283967767025</c:v>
                </c:pt>
                <c:pt idx="1594">
                  <c:v>0.454739397774869</c:v>
                </c:pt>
                <c:pt idx="1595">
                  <c:v>0.467153169058992</c:v>
                </c:pt>
                <c:pt idx="1596">
                  <c:v>0.483102596110434</c:v>
                </c:pt>
                <c:pt idx="1597">
                  <c:v>0.497876935404276</c:v>
                </c:pt>
                <c:pt idx="1598">
                  <c:v>0.51063559976438</c:v>
                </c:pt>
                <c:pt idx="1599">
                  <c:v>0.503567221156376</c:v>
                </c:pt>
                <c:pt idx="1600">
                  <c:v>0.342633657454594</c:v>
                </c:pt>
                <c:pt idx="1601">
                  <c:v>0.432214536033097</c:v>
                </c:pt>
                <c:pt idx="1602">
                  <c:v>0.420150703324607</c:v>
                </c:pt>
                <c:pt idx="1603">
                  <c:v>0.450941839349699</c:v>
                </c:pt>
                <c:pt idx="1604">
                  <c:v>0.4643384338685</c:v>
                </c:pt>
                <c:pt idx="1605">
                  <c:v>0.48106275915738</c:v>
                </c:pt>
                <c:pt idx="1606">
                  <c:v>0.452959328758294</c:v>
                </c:pt>
                <c:pt idx="1607">
                  <c:v>0.464213031093246</c:v>
                </c:pt>
                <c:pt idx="1608">
                  <c:v>0.480238521918554</c:v>
                </c:pt>
                <c:pt idx="1609">
                  <c:v>0.47127369187273</c:v>
                </c:pt>
                <c:pt idx="1610">
                  <c:v>0.487158334838732</c:v>
                </c:pt>
                <c:pt idx="1611">
                  <c:v>0.515082463806661</c:v>
                </c:pt>
                <c:pt idx="1612">
                  <c:v>0.551290198108744</c:v>
                </c:pt>
                <c:pt idx="1613">
                  <c:v>0.562060917970303</c:v>
                </c:pt>
                <c:pt idx="1614">
                  <c:v>0.554853029803672</c:v>
                </c:pt>
                <c:pt idx="1615">
                  <c:v>0.54729949954036</c:v>
                </c:pt>
                <c:pt idx="1616">
                  <c:v>0.411911340987828</c:v>
                </c:pt>
                <c:pt idx="1617">
                  <c:v>0.418311849254324</c:v>
                </c:pt>
                <c:pt idx="1618">
                  <c:v>0.408619246912989</c:v>
                </c:pt>
                <c:pt idx="1619">
                  <c:v>0.399361567813228</c:v>
                </c:pt>
                <c:pt idx="1620">
                  <c:v>0.409709837785364</c:v>
                </c:pt>
                <c:pt idx="1621">
                  <c:v>0.421915166533031</c:v>
                </c:pt>
                <c:pt idx="1622">
                  <c:v>0.437536521370349</c:v>
                </c:pt>
                <c:pt idx="1623">
                  <c:v>0.456812032139731</c:v>
                </c:pt>
                <c:pt idx="1624">
                  <c:v>0.500635029094772</c:v>
                </c:pt>
                <c:pt idx="1625">
                  <c:v>0.496498083809099</c:v>
                </c:pt>
                <c:pt idx="1626">
                  <c:v>0.518026383053307</c:v>
                </c:pt>
                <c:pt idx="1627">
                  <c:v>0.55843812499486</c:v>
                </c:pt>
                <c:pt idx="1628">
                  <c:v>0.612776306193949</c:v>
                </c:pt>
                <c:pt idx="1629">
                  <c:v>0.624850974432917</c:v>
                </c:pt>
                <c:pt idx="1630">
                  <c:v>0.624476949108057</c:v>
                </c:pt>
                <c:pt idx="1631">
                  <c:v>0.645556655463331</c:v>
                </c:pt>
                <c:pt idx="1632">
                  <c:v>0.415550787068528</c:v>
                </c:pt>
                <c:pt idx="1633">
                  <c:v>0.417247162448751</c:v>
                </c:pt>
                <c:pt idx="1634">
                  <c:v>0.446935285772935</c:v>
                </c:pt>
                <c:pt idx="1635">
                  <c:v>0.472437967158548</c:v>
                </c:pt>
                <c:pt idx="1636">
                  <c:v>0.493954219449128</c:v>
                </c:pt>
                <c:pt idx="1637">
                  <c:v>0.509388829567315</c:v>
                </c:pt>
                <c:pt idx="1638">
                  <c:v>0.508611143573817</c:v>
                </c:pt>
                <c:pt idx="1639">
                  <c:v>0.518089040712982</c:v>
                </c:pt>
                <c:pt idx="1640">
                  <c:v>0.527011968182595</c:v>
                </c:pt>
                <c:pt idx="1641">
                  <c:v>0.521164422570012</c:v>
                </c:pt>
                <c:pt idx="1642">
                  <c:v>0.55312905684287</c:v>
                </c:pt>
                <c:pt idx="1643">
                  <c:v>0.582162388332978</c:v>
                </c:pt>
                <c:pt idx="1644">
                  <c:v>0.593693232766411</c:v>
                </c:pt>
                <c:pt idx="1645">
                  <c:v>0.639685154510246</c:v>
                </c:pt>
                <c:pt idx="1646">
                  <c:v>0.657026437448576</c:v>
                </c:pt>
                <c:pt idx="1647">
                  <c:v>0.640846173122823</c:v>
                </c:pt>
                <c:pt idx="1648">
                  <c:v>0.432993636786291</c:v>
                </c:pt>
                <c:pt idx="1649">
                  <c:v>0.440230678002485</c:v>
                </c:pt>
                <c:pt idx="1650">
                  <c:v>0.454876429615923</c:v>
                </c:pt>
                <c:pt idx="1651">
                  <c:v>0.444921700376062</c:v>
                </c:pt>
                <c:pt idx="1652">
                  <c:v>0.452684520300093</c:v>
                </c:pt>
                <c:pt idx="1653">
                  <c:v>0.451326542624956</c:v>
                </c:pt>
                <c:pt idx="1654">
                  <c:v>0.466324370218934</c:v>
                </c:pt>
                <c:pt idx="1655">
                  <c:v>0.446598725285734</c:v>
                </c:pt>
                <c:pt idx="1656">
                  <c:v>0.440922777715531</c:v>
                </c:pt>
                <c:pt idx="1657">
                  <c:v>0.446732372360713</c:v>
                </c:pt>
                <c:pt idx="1658">
                  <c:v>0.435164398282878</c:v>
                </c:pt>
                <c:pt idx="1659">
                  <c:v>0.449004576527755</c:v>
                </c:pt>
                <c:pt idx="1660">
                  <c:v>0.488129955102885</c:v>
                </c:pt>
                <c:pt idx="1661">
                  <c:v>0.495085536357304</c:v>
                </c:pt>
                <c:pt idx="1662">
                  <c:v>0.515921423321605</c:v>
                </c:pt>
                <c:pt idx="1663">
                  <c:v>0.522397209111282</c:v>
                </c:pt>
                <c:pt idx="1664">
                  <c:v>0.341774400524367</c:v>
                </c:pt>
                <c:pt idx="1665">
                  <c:v>0.356063723218028</c:v>
                </c:pt>
                <c:pt idx="1666">
                  <c:v>0.337905850774025</c:v>
                </c:pt>
                <c:pt idx="1667">
                  <c:v>0.336780905927448</c:v>
                </c:pt>
                <c:pt idx="1668">
                  <c:v>0.366762789739161</c:v>
                </c:pt>
                <c:pt idx="1669">
                  <c:v>0.384025580942325</c:v>
                </c:pt>
                <c:pt idx="1670">
                  <c:v>0.420891746841031</c:v>
                </c:pt>
                <c:pt idx="1671">
                  <c:v>0.415221769680471</c:v>
                </c:pt>
                <c:pt idx="1672">
                  <c:v>0.421698642029678</c:v>
                </c:pt>
                <c:pt idx="1673">
                  <c:v>0.411666816072004</c:v>
                </c:pt>
                <c:pt idx="1674">
                  <c:v>0.410609483663231</c:v>
                </c:pt>
                <c:pt idx="1675">
                  <c:v>0.410963288871565</c:v>
                </c:pt>
                <c:pt idx="1676">
                  <c:v>0.426642958335304</c:v>
                </c:pt>
                <c:pt idx="1677">
                  <c:v>0.438281558252472</c:v>
                </c:pt>
                <c:pt idx="1678">
                  <c:v>0.452394241982271</c:v>
                </c:pt>
                <c:pt idx="1679">
                  <c:v>0.453377253131193</c:v>
                </c:pt>
                <c:pt idx="1680">
                  <c:v>0.461946792615054</c:v>
                </c:pt>
                <c:pt idx="1681">
                  <c:v>0.467346433086657</c:v>
                </c:pt>
                <c:pt idx="1682">
                  <c:v>0.468257680565105</c:v>
                </c:pt>
                <c:pt idx="1683">
                  <c:v>0.489304811929073</c:v>
                </c:pt>
                <c:pt idx="1684">
                  <c:v>0.481059239489871</c:v>
                </c:pt>
                <c:pt idx="1685">
                  <c:v>0.478941097906795</c:v>
                </c:pt>
                <c:pt idx="1686">
                  <c:v>0.475801281410316</c:v>
                </c:pt>
                <c:pt idx="1687">
                  <c:v>0.482108126566704</c:v>
                </c:pt>
                <c:pt idx="1688">
                  <c:v>0.50260579341047</c:v>
                </c:pt>
                <c:pt idx="1689">
                  <c:v>0.489584644196493</c:v>
                </c:pt>
                <c:pt idx="1690">
                  <c:v>0.496019750442835</c:v>
                </c:pt>
                <c:pt idx="1691">
                  <c:v>0.512728728907921</c:v>
                </c:pt>
                <c:pt idx="1692">
                  <c:v>0.547186537147906</c:v>
                </c:pt>
                <c:pt idx="1693">
                  <c:v>0.556535231453809</c:v>
                </c:pt>
                <c:pt idx="1694">
                  <c:v>0.558202074914549</c:v>
                </c:pt>
                <c:pt idx="1695">
                  <c:v>0.555827303178346</c:v>
                </c:pt>
                <c:pt idx="1696">
                  <c:v>0.364344169291883</c:v>
                </c:pt>
                <c:pt idx="1697">
                  <c:v>0.369872321894521</c:v>
                </c:pt>
                <c:pt idx="1698">
                  <c:v>0.381582366765993</c:v>
                </c:pt>
                <c:pt idx="1699">
                  <c:v>0.376292411637466</c:v>
                </c:pt>
                <c:pt idx="1700">
                  <c:v>0.368560607424087</c:v>
                </c:pt>
                <c:pt idx="1701">
                  <c:v>0.353854284374437</c:v>
                </c:pt>
                <c:pt idx="1702">
                  <c:v>0.340646376405761</c:v>
                </c:pt>
                <c:pt idx="1703">
                  <c:v>0.329948264384005</c:v>
                </c:pt>
                <c:pt idx="1704">
                  <c:v>0.323397979553812</c:v>
                </c:pt>
                <c:pt idx="1705">
                  <c:v>0.31493016680437</c:v>
                </c:pt>
                <c:pt idx="1706">
                  <c:v>0.304421764397411</c:v>
                </c:pt>
                <c:pt idx="1707">
                  <c:v>0.328617068931951</c:v>
                </c:pt>
                <c:pt idx="1708">
                  <c:v>0.345140212836744</c:v>
                </c:pt>
                <c:pt idx="1709">
                  <c:v>0.353841655637319</c:v>
                </c:pt>
                <c:pt idx="1710">
                  <c:v>0.37640275391088</c:v>
                </c:pt>
                <c:pt idx="1711">
                  <c:v>0.373939687299739</c:v>
                </c:pt>
                <c:pt idx="1712">
                  <c:v>0.620826857402644</c:v>
                </c:pt>
                <c:pt idx="1713">
                  <c:v>0.634242828531454</c:v>
                </c:pt>
                <c:pt idx="1714">
                  <c:v>0.647456824929132</c:v>
                </c:pt>
                <c:pt idx="1715">
                  <c:v>0.661669702010542</c:v>
                </c:pt>
                <c:pt idx="1716">
                  <c:v>0.699290100615215</c:v>
                </c:pt>
                <c:pt idx="1717">
                  <c:v>0.739120420525499</c:v>
                </c:pt>
                <c:pt idx="1718">
                  <c:v>0.764881850166485</c:v>
                </c:pt>
                <c:pt idx="1719">
                  <c:v>0.7734259522064</c:v>
                </c:pt>
                <c:pt idx="1720">
                  <c:v>0.779566237733349</c:v>
                </c:pt>
                <c:pt idx="1721">
                  <c:v>0.794899951449191</c:v>
                </c:pt>
                <c:pt idx="1722">
                  <c:v>0.786313735631926</c:v>
                </c:pt>
                <c:pt idx="1723">
                  <c:v>0.79568921448239</c:v>
                </c:pt>
                <c:pt idx="1724">
                  <c:v>0.793934147343901</c:v>
                </c:pt>
                <c:pt idx="1725">
                  <c:v>0.806188185303485</c:v>
                </c:pt>
                <c:pt idx="1726">
                  <c:v>0.803507922744201</c:v>
                </c:pt>
                <c:pt idx="1727">
                  <c:v>0.790719025261723</c:v>
                </c:pt>
                <c:pt idx="1728">
                  <c:v>0.691367674568338</c:v>
                </c:pt>
                <c:pt idx="1729">
                  <c:v>0.705543807209879</c:v>
                </c:pt>
                <c:pt idx="1730">
                  <c:v>0.722169006004535</c:v>
                </c:pt>
                <c:pt idx="1731">
                  <c:v>0.730594819047148</c:v>
                </c:pt>
                <c:pt idx="1732">
                  <c:v>0.770689982809381</c:v>
                </c:pt>
                <c:pt idx="1733">
                  <c:v>0.775250408039046</c:v>
                </c:pt>
                <c:pt idx="1734">
                  <c:v>0.803646475586846</c:v>
                </c:pt>
                <c:pt idx="1735">
                  <c:v>0.806638995830037</c:v>
                </c:pt>
                <c:pt idx="1736">
                  <c:v>0.816010545467049</c:v>
                </c:pt>
                <c:pt idx="1737">
                  <c:v>0.837961930808844</c:v>
                </c:pt>
                <c:pt idx="1738">
                  <c:v>0.851679063600833</c:v>
                </c:pt>
                <c:pt idx="1739">
                  <c:v>0.852285672607682</c:v>
                </c:pt>
                <c:pt idx="1740">
                  <c:v>0.848813449955074</c:v>
                </c:pt>
                <c:pt idx="1741">
                  <c:v>0.843851063261017</c:v>
                </c:pt>
                <c:pt idx="1742">
                  <c:v>0.847089167787993</c:v>
                </c:pt>
                <c:pt idx="1743">
                  <c:v>0.846968276123991</c:v>
                </c:pt>
                <c:pt idx="1744">
                  <c:v>0.34462788834992</c:v>
                </c:pt>
                <c:pt idx="1745">
                  <c:v>0.402843118253487</c:v>
                </c:pt>
                <c:pt idx="1746">
                  <c:v>0.398769212600232</c:v>
                </c:pt>
                <c:pt idx="1747">
                  <c:v>0.403721552529973</c:v>
                </c:pt>
                <c:pt idx="1748">
                  <c:v>0.411242848313789</c:v>
                </c:pt>
                <c:pt idx="1749">
                  <c:v>0.432790904507036</c:v>
                </c:pt>
                <c:pt idx="1750">
                  <c:v>0.444387773086144</c:v>
                </c:pt>
                <c:pt idx="1751">
                  <c:v>0.463822836721437</c:v>
                </c:pt>
                <c:pt idx="1752">
                  <c:v>0.474900338796646</c:v>
                </c:pt>
                <c:pt idx="1753">
                  <c:v>0.475991804529439</c:v>
                </c:pt>
                <c:pt idx="1754">
                  <c:v>0.484640190068842</c:v>
                </c:pt>
                <c:pt idx="1755">
                  <c:v>0.504585859299007</c:v>
                </c:pt>
                <c:pt idx="1756">
                  <c:v>0.522234446792936</c:v>
                </c:pt>
                <c:pt idx="1757">
                  <c:v>0.52005078679119</c:v>
                </c:pt>
                <c:pt idx="1758">
                  <c:v>0.504809433992336</c:v>
                </c:pt>
                <c:pt idx="1759">
                  <c:v>0.496140393879407</c:v>
                </c:pt>
                <c:pt idx="1760">
                  <c:v>0.325612274548996</c:v>
                </c:pt>
                <c:pt idx="1761">
                  <c:v>0.329711248626532</c:v>
                </c:pt>
                <c:pt idx="1762">
                  <c:v>0.321323704902924</c:v>
                </c:pt>
                <c:pt idx="1763">
                  <c:v>0.313436161179315</c:v>
                </c:pt>
                <c:pt idx="1764">
                  <c:v>0.340508626595338</c:v>
                </c:pt>
                <c:pt idx="1765">
                  <c:v>0.348568056255142</c:v>
                </c:pt>
                <c:pt idx="1766">
                  <c:v>0.361273932041646</c:v>
                </c:pt>
                <c:pt idx="1767">
                  <c:v>0.35613138136643</c:v>
                </c:pt>
                <c:pt idx="1768">
                  <c:v>0.391398508679083</c:v>
                </c:pt>
                <c:pt idx="1769">
                  <c:v>0.38292498834167</c:v>
                </c:pt>
                <c:pt idx="1770">
                  <c:v>0.383719926863194</c:v>
                </c:pt>
                <c:pt idx="1771">
                  <c:v>0.375275947758099</c:v>
                </c:pt>
                <c:pt idx="1772">
                  <c:v>0.378031506971253</c:v>
                </c:pt>
                <c:pt idx="1773">
                  <c:v>0.381092122521717</c:v>
                </c:pt>
                <c:pt idx="1774">
                  <c:v>0.373469698618325</c:v>
                </c:pt>
                <c:pt idx="1775">
                  <c:v>0.369175001627553</c:v>
                </c:pt>
                <c:pt idx="1776">
                  <c:v>0.287015193298351</c:v>
                </c:pt>
                <c:pt idx="1777">
                  <c:v>0.28600863015455</c:v>
                </c:pt>
                <c:pt idx="1778">
                  <c:v>0.331563415700898</c:v>
                </c:pt>
                <c:pt idx="1779">
                  <c:v>0.347622827699356</c:v>
                </c:pt>
                <c:pt idx="1780">
                  <c:v>0.362417370623458</c:v>
                </c:pt>
                <c:pt idx="1781">
                  <c:v>0.348518847675058</c:v>
                </c:pt>
                <c:pt idx="1782">
                  <c:v>0.330737218886121</c:v>
                </c:pt>
                <c:pt idx="1783">
                  <c:v>0.338073104682693</c:v>
                </c:pt>
                <c:pt idx="1784">
                  <c:v>0.335648295461069</c:v>
                </c:pt>
                <c:pt idx="1785">
                  <c:v>0.336270716883632</c:v>
                </c:pt>
                <c:pt idx="1786">
                  <c:v>0.338965761966645</c:v>
                </c:pt>
                <c:pt idx="1787">
                  <c:v>0.352692978948</c:v>
                </c:pt>
                <c:pt idx="1788">
                  <c:v>0.390857302293434</c:v>
                </c:pt>
                <c:pt idx="1789">
                  <c:v>0.411104770319093</c:v>
                </c:pt>
                <c:pt idx="1790">
                  <c:v>0.412526373411987</c:v>
                </c:pt>
                <c:pt idx="1791">
                  <c:v>0.420711849892361</c:v>
                </c:pt>
                <c:pt idx="1792">
                  <c:v>0.639878284145892</c:v>
                </c:pt>
                <c:pt idx="1793">
                  <c:v>0.663227064158087</c:v>
                </c:pt>
                <c:pt idx="1794">
                  <c:v>0.681919647486777</c:v>
                </c:pt>
                <c:pt idx="1795">
                  <c:v>0.71195274000865</c:v>
                </c:pt>
                <c:pt idx="1796">
                  <c:v>0.740017229599213</c:v>
                </c:pt>
                <c:pt idx="1797">
                  <c:v>0.770431008322899</c:v>
                </c:pt>
                <c:pt idx="1798">
                  <c:v>0.768879315484832</c:v>
                </c:pt>
                <c:pt idx="1799">
                  <c:v>0.776963592498189</c:v>
                </c:pt>
                <c:pt idx="1800">
                  <c:v>0.779143619082382</c:v>
                </c:pt>
                <c:pt idx="1801">
                  <c:v>0.780068902974048</c:v>
                </c:pt>
                <c:pt idx="1802">
                  <c:v>0.769331881962882</c:v>
                </c:pt>
                <c:pt idx="1803">
                  <c:v>0.783478894300503</c:v>
                </c:pt>
                <c:pt idx="1804">
                  <c:v>0.781624070282495</c:v>
                </c:pt>
                <c:pt idx="1805">
                  <c:v>0.788604225332982</c:v>
                </c:pt>
                <c:pt idx="1806">
                  <c:v>0.79490006506463</c:v>
                </c:pt>
                <c:pt idx="1807">
                  <c:v>0.790211064429384</c:v>
                </c:pt>
                <c:pt idx="1808">
                  <c:v>0.474034999021409</c:v>
                </c:pt>
                <c:pt idx="1809">
                  <c:v>0.449542808213562</c:v>
                </c:pt>
                <c:pt idx="1810">
                  <c:v>0.456467314749752</c:v>
                </c:pt>
                <c:pt idx="1811">
                  <c:v>0.470781779544259</c:v>
                </c:pt>
                <c:pt idx="1812">
                  <c:v>0.476763327225834</c:v>
                </c:pt>
                <c:pt idx="1813">
                  <c:v>0.479743865812355</c:v>
                </c:pt>
                <c:pt idx="1814">
                  <c:v>0.507551718412597</c:v>
                </c:pt>
                <c:pt idx="1815">
                  <c:v>0.497392034975735</c:v>
                </c:pt>
                <c:pt idx="1816">
                  <c:v>0.503251526037243</c:v>
                </c:pt>
                <c:pt idx="1817">
                  <c:v>0.537322993542128</c:v>
                </c:pt>
                <c:pt idx="1818">
                  <c:v>0.562428250615859</c:v>
                </c:pt>
                <c:pt idx="1819">
                  <c:v>0.57003979719727</c:v>
                </c:pt>
                <c:pt idx="1820">
                  <c:v>0.613766032508749</c:v>
                </c:pt>
                <c:pt idx="1821">
                  <c:v>0.625773908540155</c:v>
                </c:pt>
                <c:pt idx="1822">
                  <c:v>0.625630204037867</c:v>
                </c:pt>
                <c:pt idx="1823">
                  <c:v>0.62872390200657</c:v>
                </c:pt>
                <c:pt idx="1824">
                  <c:v>0.363074117610989</c:v>
                </c:pt>
                <c:pt idx="1825">
                  <c:v>0.3660940496253</c:v>
                </c:pt>
                <c:pt idx="1826">
                  <c:v>0.355103638909069</c:v>
                </c:pt>
                <c:pt idx="1827">
                  <c:v>0.342103580169969</c:v>
                </c:pt>
                <c:pt idx="1828">
                  <c:v>0.33732886887524</c:v>
                </c:pt>
                <c:pt idx="1829">
                  <c:v>0.350522049124883</c:v>
                </c:pt>
                <c:pt idx="1830">
                  <c:v>0.345460424600911</c:v>
                </c:pt>
                <c:pt idx="1831">
                  <c:v>0.34187681549133</c:v>
                </c:pt>
                <c:pt idx="1832">
                  <c:v>0.335656441226771</c:v>
                </c:pt>
                <c:pt idx="1833">
                  <c:v>0.33874538114236</c:v>
                </c:pt>
                <c:pt idx="1834">
                  <c:v>0.341200477888398</c:v>
                </c:pt>
                <c:pt idx="1835">
                  <c:v>0.37634450131173</c:v>
                </c:pt>
                <c:pt idx="1836">
                  <c:v>0.385110582514282</c:v>
                </c:pt>
                <c:pt idx="1837">
                  <c:v>0.398202458806084</c:v>
                </c:pt>
                <c:pt idx="1838">
                  <c:v>0.418294093307128</c:v>
                </c:pt>
                <c:pt idx="1839">
                  <c:v>0.408586152389881</c:v>
                </c:pt>
                <c:pt idx="1840">
                  <c:v>0.546071212168497</c:v>
                </c:pt>
                <c:pt idx="1841">
                  <c:v>0.549947696813855</c:v>
                </c:pt>
                <c:pt idx="1842">
                  <c:v>0.562199944354333</c:v>
                </c:pt>
                <c:pt idx="1843">
                  <c:v>0.574667736580986</c:v>
                </c:pt>
                <c:pt idx="1844">
                  <c:v>0.589252012617051</c:v>
                </c:pt>
                <c:pt idx="1845">
                  <c:v>0.602054754876922</c:v>
                </c:pt>
                <c:pt idx="1846">
                  <c:v>0.599727405898509</c:v>
                </c:pt>
                <c:pt idx="1847">
                  <c:v>0.591197191212696</c:v>
                </c:pt>
                <c:pt idx="1848">
                  <c:v>0.598038447548374</c:v>
                </c:pt>
                <c:pt idx="1849">
                  <c:v>0.605325190110144</c:v>
                </c:pt>
                <c:pt idx="1850">
                  <c:v>0.610207944150053</c:v>
                </c:pt>
                <c:pt idx="1851">
                  <c:v>0.640035446981376</c:v>
                </c:pt>
                <c:pt idx="1852">
                  <c:v>0.669698340464446</c:v>
                </c:pt>
                <c:pt idx="1853">
                  <c:v>0.668203804894935</c:v>
                </c:pt>
                <c:pt idx="1854">
                  <c:v>0.670198843648737</c:v>
                </c:pt>
                <c:pt idx="1855">
                  <c:v>0.668910268020445</c:v>
                </c:pt>
                <c:pt idx="1856">
                  <c:v>0.395273152526991</c:v>
                </c:pt>
                <c:pt idx="1857">
                  <c:v>0.401346378548524</c:v>
                </c:pt>
                <c:pt idx="1858">
                  <c:v>0.399760746975905</c:v>
                </c:pt>
                <c:pt idx="1859">
                  <c:v>0.400176322033714</c:v>
                </c:pt>
                <c:pt idx="1860">
                  <c:v>0.402220799133343</c:v>
                </c:pt>
                <c:pt idx="1861">
                  <c:v>0.396190321600545</c:v>
                </c:pt>
                <c:pt idx="1862">
                  <c:v>0.39911423127023</c:v>
                </c:pt>
                <c:pt idx="1863">
                  <c:v>0.393588499339993</c:v>
                </c:pt>
                <c:pt idx="1864">
                  <c:v>0.391123598159979</c:v>
                </c:pt>
                <c:pt idx="1865">
                  <c:v>0.384765090835836</c:v>
                </c:pt>
                <c:pt idx="1866">
                  <c:v>0.385443887044195</c:v>
                </c:pt>
                <c:pt idx="1867">
                  <c:v>0.392893823623917</c:v>
                </c:pt>
                <c:pt idx="1868">
                  <c:v>0.399499349536341</c:v>
                </c:pt>
                <c:pt idx="1869">
                  <c:v>0.406197882672506</c:v>
                </c:pt>
                <c:pt idx="1870">
                  <c:v>0.407971451050178</c:v>
                </c:pt>
                <c:pt idx="1871">
                  <c:v>0.401338433471382</c:v>
                </c:pt>
                <c:pt idx="1872">
                  <c:v>0.471447592861116</c:v>
                </c:pt>
                <c:pt idx="1873">
                  <c:v>0.478284481567144</c:v>
                </c:pt>
                <c:pt idx="1874">
                  <c:v>0.465200268977087</c:v>
                </c:pt>
                <c:pt idx="1875">
                  <c:v>0.443152332956861</c:v>
                </c:pt>
                <c:pt idx="1876">
                  <c:v>0.438751042078705</c:v>
                </c:pt>
                <c:pt idx="1877">
                  <c:v>0.45227352066634</c:v>
                </c:pt>
                <c:pt idx="1878">
                  <c:v>0.444440183258985</c:v>
                </c:pt>
                <c:pt idx="1879">
                  <c:v>0.467384142518378</c:v>
                </c:pt>
                <c:pt idx="1880">
                  <c:v>0.472582094665706</c:v>
                </c:pt>
                <c:pt idx="1881">
                  <c:v>0.472524547746145</c:v>
                </c:pt>
                <c:pt idx="1882">
                  <c:v>0.457169234274847</c:v>
                </c:pt>
                <c:pt idx="1883">
                  <c:v>0.499928192746965</c:v>
                </c:pt>
                <c:pt idx="1884">
                  <c:v>0.548966241831353</c:v>
                </c:pt>
                <c:pt idx="1885">
                  <c:v>0.577103272897032</c:v>
                </c:pt>
                <c:pt idx="1886">
                  <c:v>0.571154595760283</c:v>
                </c:pt>
                <c:pt idx="1887">
                  <c:v>0.570712801946539</c:v>
                </c:pt>
                <c:pt idx="1888">
                  <c:v>0.418940910362225</c:v>
                </c:pt>
                <c:pt idx="1889">
                  <c:v>0.444460849850009</c:v>
                </c:pt>
                <c:pt idx="1890">
                  <c:v>0.455926958441917</c:v>
                </c:pt>
                <c:pt idx="1891">
                  <c:v>0.472106208594372</c:v>
                </c:pt>
                <c:pt idx="1892">
                  <c:v>0.499486518328871</c:v>
                </c:pt>
                <c:pt idx="1893">
                  <c:v>0.503271617272319</c:v>
                </c:pt>
                <c:pt idx="1894">
                  <c:v>0.517987438053111</c:v>
                </c:pt>
                <c:pt idx="1895">
                  <c:v>0.502513778452018</c:v>
                </c:pt>
                <c:pt idx="1896">
                  <c:v>0.495495098563453</c:v>
                </c:pt>
                <c:pt idx="1897">
                  <c:v>0.504944062600973</c:v>
                </c:pt>
                <c:pt idx="1898">
                  <c:v>0.495255098215657</c:v>
                </c:pt>
                <c:pt idx="1899">
                  <c:v>0.511414424424998</c:v>
                </c:pt>
                <c:pt idx="1900">
                  <c:v>0.556680458377914</c:v>
                </c:pt>
                <c:pt idx="1901">
                  <c:v>0.585058356062451</c:v>
                </c:pt>
                <c:pt idx="1902">
                  <c:v>0.60136985451412</c:v>
                </c:pt>
                <c:pt idx="1903">
                  <c:v>0.614183589922243</c:v>
                </c:pt>
                <c:pt idx="1904">
                  <c:v>0.440055485931122</c:v>
                </c:pt>
                <c:pt idx="1905">
                  <c:v>0.46773553440129</c:v>
                </c:pt>
                <c:pt idx="1906">
                  <c:v>0.485270933199821</c:v>
                </c:pt>
                <c:pt idx="1907">
                  <c:v>0.495787565020831</c:v>
                </c:pt>
                <c:pt idx="1908">
                  <c:v>0.484590392758396</c:v>
                </c:pt>
                <c:pt idx="1909">
                  <c:v>0.48447564746885</c:v>
                </c:pt>
                <c:pt idx="1910">
                  <c:v>0.490229715845053</c:v>
                </c:pt>
                <c:pt idx="1911">
                  <c:v>0.496520145510514</c:v>
                </c:pt>
                <c:pt idx="1912">
                  <c:v>0.491313392496953</c:v>
                </c:pt>
                <c:pt idx="1913">
                  <c:v>0.493060980649378</c:v>
                </c:pt>
                <c:pt idx="1914">
                  <c:v>0.479334082377138</c:v>
                </c:pt>
                <c:pt idx="1915">
                  <c:v>0.489099934060589</c:v>
                </c:pt>
                <c:pt idx="1916">
                  <c:v>0.507878467284504</c:v>
                </c:pt>
                <c:pt idx="1917">
                  <c:v>0.520564014693854</c:v>
                </c:pt>
                <c:pt idx="1918">
                  <c:v>0.533332180026292</c:v>
                </c:pt>
                <c:pt idx="1919">
                  <c:v>0.529066256165729</c:v>
                </c:pt>
                <c:pt idx="1920">
                  <c:v>0.477346421987293</c:v>
                </c:pt>
                <c:pt idx="1921">
                  <c:v>0.52140150506269</c:v>
                </c:pt>
                <c:pt idx="1922">
                  <c:v>0.526212154338101</c:v>
                </c:pt>
                <c:pt idx="1923">
                  <c:v>0.540874304299927</c:v>
                </c:pt>
                <c:pt idx="1924">
                  <c:v>0.55797446710447</c:v>
                </c:pt>
                <c:pt idx="1925">
                  <c:v>0.576213575650391</c:v>
                </c:pt>
                <c:pt idx="1926">
                  <c:v>0.610380020406163</c:v>
                </c:pt>
                <c:pt idx="1927">
                  <c:v>0.650171773066159</c:v>
                </c:pt>
                <c:pt idx="1928">
                  <c:v>0.649724978105649</c:v>
                </c:pt>
                <c:pt idx="1929">
                  <c:v>0.645294706614966</c:v>
                </c:pt>
                <c:pt idx="1930">
                  <c:v>0.678244905830395</c:v>
                </c:pt>
                <c:pt idx="1931">
                  <c:v>0.694538134174236</c:v>
                </c:pt>
                <c:pt idx="1932">
                  <c:v>0.696957250287707</c:v>
                </c:pt>
                <c:pt idx="1933">
                  <c:v>0.719484506278739</c:v>
                </c:pt>
                <c:pt idx="1934">
                  <c:v>0.721307277893811</c:v>
                </c:pt>
                <c:pt idx="1935">
                  <c:v>0.732844596613791</c:v>
                </c:pt>
                <c:pt idx="1936">
                  <c:v>0.562487602531456</c:v>
                </c:pt>
                <c:pt idx="1937">
                  <c:v>0.582731825921537</c:v>
                </c:pt>
                <c:pt idx="1938">
                  <c:v>0.598752173410933</c:v>
                </c:pt>
                <c:pt idx="1939">
                  <c:v>0.636108180330545</c:v>
                </c:pt>
                <c:pt idx="1940">
                  <c:v>0.660949651574548</c:v>
                </c:pt>
                <c:pt idx="1941">
                  <c:v>0.690504115002008</c:v>
                </c:pt>
                <c:pt idx="1942">
                  <c:v>0.716742931579583</c:v>
                </c:pt>
                <c:pt idx="1943">
                  <c:v>0.728025276425181</c:v>
                </c:pt>
                <c:pt idx="1944">
                  <c:v>0.73931781608331</c:v>
                </c:pt>
                <c:pt idx="1945">
                  <c:v>0.736809957155587</c:v>
                </c:pt>
                <c:pt idx="1946">
                  <c:v>0.72025256604962</c:v>
                </c:pt>
                <c:pt idx="1947">
                  <c:v>0.716085221751727</c:v>
                </c:pt>
                <c:pt idx="1948">
                  <c:v>0.722252493543831</c:v>
                </c:pt>
                <c:pt idx="1949">
                  <c:v>0.731260421340548</c:v>
                </c:pt>
                <c:pt idx="1950">
                  <c:v>0.729877821816877</c:v>
                </c:pt>
                <c:pt idx="1951">
                  <c:v>0.724727753851279</c:v>
                </c:pt>
                <c:pt idx="1952">
                  <c:v>0.439597412378952</c:v>
                </c:pt>
                <c:pt idx="1953">
                  <c:v>0.449145713533889</c:v>
                </c:pt>
                <c:pt idx="1954">
                  <c:v>0.469937326015602</c:v>
                </c:pt>
                <c:pt idx="1955">
                  <c:v>0.492542285362078</c:v>
                </c:pt>
                <c:pt idx="1956">
                  <c:v>0.507484894556181</c:v>
                </c:pt>
                <c:pt idx="1957">
                  <c:v>0.513424799916786</c:v>
                </c:pt>
                <c:pt idx="1958">
                  <c:v>0.503709312521306</c:v>
                </c:pt>
                <c:pt idx="1959">
                  <c:v>0.519468236244543</c:v>
                </c:pt>
                <c:pt idx="1960">
                  <c:v>0.559002178261391</c:v>
                </c:pt>
                <c:pt idx="1961">
                  <c:v>0.580501835519565</c:v>
                </c:pt>
                <c:pt idx="1962">
                  <c:v>0.590360154998521</c:v>
                </c:pt>
                <c:pt idx="1963">
                  <c:v>0.588364850757655</c:v>
                </c:pt>
                <c:pt idx="1964">
                  <c:v>0.588709948402272</c:v>
                </c:pt>
                <c:pt idx="1965">
                  <c:v>0.589738344986579</c:v>
                </c:pt>
                <c:pt idx="1966">
                  <c:v>0.60297581239597</c:v>
                </c:pt>
                <c:pt idx="1967">
                  <c:v>0.61873605427737</c:v>
                </c:pt>
                <c:pt idx="1968">
                  <c:v>0.388775460532167</c:v>
                </c:pt>
                <c:pt idx="1969">
                  <c:v>0.403060388635596</c:v>
                </c:pt>
                <c:pt idx="1970">
                  <c:v>0.434431996877209</c:v>
                </c:pt>
                <c:pt idx="1971">
                  <c:v>0.449662733562828</c:v>
                </c:pt>
                <c:pt idx="1972">
                  <c:v>0.434999600037883</c:v>
                </c:pt>
                <c:pt idx="1973">
                  <c:v>0.454430558697428</c:v>
                </c:pt>
                <c:pt idx="1974">
                  <c:v>0.466536605984959</c:v>
                </c:pt>
                <c:pt idx="1975">
                  <c:v>0.480370655332879</c:v>
                </c:pt>
                <c:pt idx="1976">
                  <c:v>0.506632289974469</c:v>
                </c:pt>
                <c:pt idx="1977">
                  <c:v>0.526013149735203</c:v>
                </c:pt>
                <c:pt idx="1978">
                  <c:v>0.566585022854818</c:v>
                </c:pt>
                <c:pt idx="1979">
                  <c:v>0.631035738722042</c:v>
                </c:pt>
                <c:pt idx="1980">
                  <c:v>0.679478575265411</c:v>
                </c:pt>
                <c:pt idx="1981">
                  <c:v>0.694015502047003</c:v>
                </c:pt>
                <c:pt idx="1982">
                  <c:v>0.702296574079212</c:v>
                </c:pt>
                <c:pt idx="1983">
                  <c:v>0.704739539749669</c:v>
                </c:pt>
                <c:pt idx="1984">
                  <c:v>0.423973134314804</c:v>
                </c:pt>
                <c:pt idx="1985">
                  <c:v>0.427691963751763</c:v>
                </c:pt>
                <c:pt idx="1986">
                  <c:v>0.415787093543831</c:v>
                </c:pt>
                <c:pt idx="1987">
                  <c:v>0.441385080574193</c:v>
                </c:pt>
                <c:pt idx="1988">
                  <c:v>0.458952584141153</c:v>
                </c:pt>
                <c:pt idx="1989">
                  <c:v>0.456675013942738</c:v>
                </c:pt>
                <c:pt idx="1990">
                  <c:v>0.465289376926612</c:v>
                </c:pt>
                <c:pt idx="1991">
                  <c:v>0.48203818681662</c:v>
                </c:pt>
                <c:pt idx="1992">
                  <c:v>0.495987731180118</c:v>
                </c:pt>
                <c:pt idx="1993">
                  <c:v>0.544984887613284</c:v>
                </c:pt>
                <c:pt idx="1994">
                  <c:v>0.5843140525448</c:v>
                </c:pt>
                <c:pt idx="1995">
                  <c:v>0.595461512478118</c:v>
                </c:pt>
                <c:pt idx="1996">
                  <c:v>0.594720774150572</c:v>
                </c:pt>
                <c:pt idx="1997">
                  <c:v>0.586111244908781</c:v>
                </c:pt>
                <c:pt idx="1998">
                  <c:v>0.587170980415985</c:v>
                </c:pt>
                <c:pt idx="1999">
                  <c:v>0.585089270602476</c:v>
                </c:pt>
                <c:pt idx="2000">
                  <c:v>0.229195899470042</c:v>
                </c:pt>
                <c:pt idx="2001">
                  <c:v>0.231402688596653</c:v>
                </c:pt>
                <c:pt idx="2002">
                  <c:v>0.233143553857816</c:v>
                </c:pt>
                <c:pt idx="2003">
                  <c:v>0.235054419204588</c:v>
                </c:pt>
                <c:pt idx="2004">
                  <c:v>0.240300533661814</c:v>
                </c:pt>
                <c:pt idx="2005">
                  <c:v>0.255655577949046</c:v>
                </c:pt>
                <c:pt idx="2006">
                  <c:v>0.272587280948356</c:v>
                </c:pt>
                <c:pt idx="2007">
                  <c:v>0.298720560189017</c:v>
                </c:pt>
                <c:pt idx="2008">
                  <c:v>0.310232255495084</c:v>
                </c:pt>
                <c:pt idx="2009">
                  <c:v>0.335778033001701</c:v>
                </c:pt>
                <c:pt idx="2010">
                  <c:v>0.338257749382342</c:v>
                </c:pt>
                <c:pt idx="2011">
                  <c:v>0.352837012543271</c:v>
                </c:pt>
                <c:pt idx="2012">
                  <c:v>0.364233468166407</c:v>
                </c:pt>
                <c:pt idx="2013">
                  <c:v>0.383767105097874</c:v>
                </c:pt>
                <c:pt idx="2014">
                  <c:v>0.398073944803967</c:v>
                </c:pt>
                <c:pt idx="2015">
                  <c:v>0.422553205356391</c:v>
                </c:pt>
                <c:pt idx="2016">
                  <c:v>0.462152787606781</c:v>
                </c:pt>
                <c:pt idx="2017">
                  <c:v>0.471206490670504</c:v>
                </c:pt>
                <c:pt idx="2018">
                  <c:v>0.465967131906051</c:v>
                </c:pt>
                <c:pt idx="2019">
                  <c:v>0.460817051117234</c:v>
                </c:pt>
                <c:pt idx="2020">
                  <c:v>0.476120899413899</c:v>
                </c:pt>
                <c:pt idx="2021">
                  <c:v>0.491230602252642</c:v>
                </c:pt>
                <c:pt idx="2022">
                  <c:v>0.487658053967633</c:v>
                </c:pt>
                <c:pt idx="2023">
                  <c:v>0.494053585432518</c:v>
                </c:pt>
                <c:pt idx="2024">
                  <c:v>0.595218475441152</c:v>
                </c:pt>
                <c:pt idx="2025">
                  <c:v>0.594965872649596</c:v>
                </c:pt>
                <c:pt idx="2026">
                  <c:v>0.60999113531991</c:v>
                </c:pt>
                <c:pt idx="2027">
                  <c:v>0.639383930506353</c:v>
                </c:pt>
                <c:pt idx="2028">
                  <c:v>0.641714559658222</c:v>
                </c:pt>
                <c:pt idx="2029">
                  <c:v>0.662451231185125</c:v>
                </c:pt>
                <c:pt idx="2030">
                  <c:v>0.673058524756026</c:v>
                </c:pt>
                <c:pt idx="2031">
                  <c:v>0.680767939526136</c:v>
                </c:pt>
                <c:pt idx="2032">
                  <c:v>0.416628091696575</c:v>
                </c:pt>
                <c:pt idx="2033">
                  <c:v>0.422592874952577</c:v>
                </c:pt>
                <c:pt idx="2034">
                  <c:v>0.442649672784671</c:v>
                </c:pt>
                <c:pt idx="2035">
                  <c:v>0.435758794776799</c:v>
                </c:pt>
                <c:pt idx="2036">
                  <c:v>0.486160075576022</c:v>
                </c:pt>
                <c:pt idx="2037">
                  <c:v>0.490263561052531</c:v>
                </c:pt>
                <c:pt idx="2038">
                  <c:v>0.500206716624048</c:v>
                </c:pt>
                <c:pt idx="2039">
                  <c:v>0.496251700037121</c:v>
                </c:pt>
                <c:pt idx="2040">
                  <c:v>0.506593647351942</c:v>
                </c:pt>
                <c:pt idx="2041">
                  <c:v>0.50193173946924</c:v>
                </c:pt>
                <c:pt idx="2042">
                  <c:v>0.50574667614371</c:v>
                </c:pt>
                <c:pt idx="2043">
                  <c:v>0.521474027071325</c:v>
                </c:pt>
                <c:pt idx="2044">
                  <c:v>0.54754624577897</c:v>
                </c:pt>
                <c:pt idx="2045">
                  <c:v>0.575240804066733</c:v>
                </c:pt>
                <c:pt idx="2046">
                  <c:v>0.591558925079429</c:v>
                </c:pt>
                <c:pt idx="2047">
                  <c:v>0.594214058356061</c:v>
                </c:pt>
                <c:pt idx="2048">
                  <c:v>0.329511577492177</c:v>
                </c:pt>
                <c:pt idx="2049">
                  <c:v>0.334703621756224</c:v>
                </c:pt>
                <c:pt idx="2050">
                  <c:v>0.335528497870286</c:v>
                </c:pt>
                <c:pt idx="2051">
                  <c:v>0.336353373984348</c:v>
                </c:pt>
                <c:pt idx="2052">
                  <c:v>0.341343740968806</c:v>
                </c:pt>
                <c:pt idx="2053">
                  <c:v>0.346334107953264</c:v>
                </c:pt>
                <c:pt idx="2054">
                  <c:v>0.347981393768175</c:v>
                </c:pt>
                <c:pt idx="2055">
                  <c:v>0.349628679583087</c:v>
                </c:pt>
                <c:pt idx="2056">
                  <c:v>0.336869594156401</c:v>
                </c:pt>
                <c:pt idx="2057">
                  <c:v>0.347221112926083</c:v>
                </c:pt>
                <c:pt idx="2058">
                  <c:v>0.35591054776061</c:v>
                </c:pt>
                <c:pt idx="2059">
                  <c:v>0.369862766356543</c:v>
                </c:pt>
                <c:pt idx="2060">
                  <c:v>0.389128618109744</c:v>
                </c:pt>
                <c:pt idx="2061">
                  <c:v>0.400025756434472</c:v>
                </c:pt>
                <c:pt idx="2062">
                  <c:v>0.415555615319923</c:v>
                </c:pt>
                <c:pt idx="2063">
                  <c:v>0.439912747395378</c:v>
                </c:pt>
                <c:pt idx="2064">
                  <c:v>0.435483732690648</c:v>
                </c:pt>
                <c:pt idx="2065">
                  <c:v>0.444126282348408</c:v>
                </c:pt>
                <c:pt idx="2066">
                  <c:v>0.455347366391561</c:v>
                </c:pt>
                <c:pt idx="2067">
                  <c:v>0.467982267974929</c:v>
                </c:pt>
                <c:pt idx="2068">
                  <c:v>0.455386878251549</c:v>
                </c:pt>
                <c:pt idx="2069">
                  <c:v>0.468891718517358</c:v>
                </c:pt>
                <c:pt idx="2070">
                  <c:v>0.44930834695865</c:v>
                </c:pt>
                <c:pt idx="2071">
                  <c:v>0.474046578015967</c:v>
                </c:pt>
                <c:pt idx="2072">
                  <c:v>0.487384675820009</c:v>
                </c:pt>
                <c:pt idx="2073">
                  <c:v>0.4764712086725</c:v>
                </c:pt>
                <c:pt idx="2074">
                  <c:v>0.530462612891345</c:v>
                </c:pt>
                <c:pt idx="2075">
                  <c:v>0.554134423486509</c:v>
                </c:pt>
                <c:pt idx="2076">
                  <c:v>0.557580473258053</c:v>
                </c:pt>
                <c:pt idx="2077">
                  <c:v>0.568699774276764</c:v>
                </c:pt>
                <c:pt idx="2078">
                  <c:v>0.576500764557457</c:v>
                </c:pt>
                <c:pt idx="2079">
                  <c:v>0.575450756913</c:v>
                </c:pt>
                <c:pt idx="2080">
                  <c:v>0.398214934322681</c:v>
                </c:pt>
                <c:pt idx="2081">
                  <c:v>0.403798043379607</c:v>
                </c:pt>
                <c:pt idx="2082">
                  <c:v>0.399591730148846</c:v>
                </c:pt>
                <c:pt idx="2083">
                  <c:v>0.404103076494626</c:v>
                </c:pt>
                <c:pt idx="2084">
                  <c:v>0.417961650131229</c:v>
                </c:pt>
                <c:pt idx="2085">
                  <c:v>0.420855931442461</c:v>
                </c:pt>
                <c:pt idx="2086">
                  <c:v>0.425958793570768</c:v>
                </c:pt>
                <c:pt idx="2087">
                  <c:v>0.434192070504818</c:v>
                </c:pt>
                <c:pt idx="2088">
                  <c:v>0.432294399080234</c:v>
                </c:pt>
                <c:pt idx="2089">
                  <c:v>0.446104370438507</c:v>
                </c:pt>
                <c:pt idx="2090">
                  <c:v>0.444863021288796</c:v>
                </c:pt>
                <c:pt idx="2091">
                  <c:v>0.448457465231398</c:v>
                </c:pt>
                <c:pt idx="2092">
                  <c:v>0.461917965610971</c:v>
                </c:pt>
                <c:pt idx="2093">
                  <c:v>0.484459989610289</c:v>
                </c:pt>
                <c:pt idx="2094">
                  <c:v>0.485883542588391</c:v>
                </c:pt>
                <c:pt idx="2095">
                  <c:v>0.47658970718025</c:v>
                </c:pt>
                <c:pt idx="2096">
                  <c:v>0.401727232733275</c:v>
                </c:pt>
                <c:pt idx="2097">
                  <c:v>0.408617528914999</c:v>
                </c:pt>
                <c:pt idx="2098">
                  <c:v>0.409145931304114</c:v>
                </c:pt>
                <c:pt idx="2099">
                  <c:v>0.40967433369323</c:v>
                </c:pt>
                <c:pt idx="2100">
                  <c:v>0.426306259282479</c:v>
                </c:pt>
                <c:pt idx="2101">
                  <c:v>0.442938184871729</c:v>
                </c:pt>
                <c:pt idx="2102">
                  <c:v>0.469890306293187</c:v>
                </c:pt>
                <c:pt idx="2103">
                  <c:v>0.496842427714645</c:v>
                </c:pt>
                <c:pt idx="2104">
                  <c:v>0.487000172143978</c:v>
                </c:pt>
                <c:pt idx="2105">
                  <c:v>0.497983406396093</c:v>
                </c:pt>
                <c:pt idx="2106">
                  <c:v>0.522976241980832</c:v>
                </c:pt>
                <c:pt idx="2107">
                  <c:v>0.57108429677653</c:v>
                </c:pt>
                <c:pt idx="2108">
                  <c:v>0.587306979331672</c:v>
                </c:pt>
                <c:pt idx="2109">
                  <c:v>0.600970678358165</c:v>
                </c:pt>
                <c:pt idx="2110">
                  <c:v>0.617459516436233</c:v>
                </c:pt>
                <c:pt idx="2111">
                  <c:v>0.618114921290749</c:v>
                </c:pt>
                <c:pt idx="2112">
                  <c:v>0.298515161732057</c:v>
                </c:pt>
                <c:pt idx="2113">
                  <c:v>0.30948003127038</c:v>
                </c:pt>
                <c:pt idx="2114">
                  <c:v>0.267492486032891</c:v>
                </c:pt>
                <c:pt idx="2115">
                  <c:v>0.275504940795402</c:v>
                </c:pt>
                <c:pt idx="2116">
                  <c:v>0.274891073710051</c:v>
                </c:pt>
                <c:pt idx="2117">
                  <c:v>0.2617772066247</c:v>
                </c:pt>
                <c:pt idx="2118">
                  <c:v>0.283434417013912</c:v>
                </c:pt>
                <c:pt idx="2119">
                  <c:v>0.305023128849747</c:v>
                </c:pt>
                <c:pt idx="2120">
                  <c:v>0.299641141394632</c:v>
                </c:pt>
                <c:pt idx="2121">
                  <c:v>0.334937135815759</c:v>
                </c:pt>
                <c:pt idx="2122">
                  <c:v>0.339021801913259</c:v>
                </c:pt>
                <c:pt idx="2123">
                  <c:v>0.346612378848296</c:v>
                </c:pt>
                <c:pt idx="2124">
                  <c:v>0.367908361385486</c:v>
                </c:pt>
                <c:pt idx="2125">
                  <c:v>0.378583253783981</c:v>
                </c:pt>
                <c:pt idx="2126">
                  <c:v>0.378948496550883</c:v>
                </c:pt>
                <c:pt idx="2127">
                  <c:v>0.379257280261191</c:v>
                </c:pt>
                <c:pt idx="2128">
                  <c:v>0.483353017902657</c:v>
                </c:pt>
                <c:pt idx="2129">
                  <c:v>0.473035862137061</c:v>
                </c:pt>
                <c:pt idx="2130">
                  <c:v>0.481130498464793</c:v>
                </c:pt>
                <c:pt idx="2131">
                  <c:v>0.513203914057115</c:v>
                </c:pt>
                <c:pt idx="2132">
                  <c:v>0.499208421135988</c:v>
                </c:pt>
                <c:pt idx="2133">
                  <c:v>0.510893510227474</c:v>
                </c:pt>
                <c:pt idx="2134">
                  <c:v>0.56710495218772</c:v>
                </c:pt>
                <c:pt idx="2135">
                  <c:v>0.603468341750152</c:v>
                </c:pt>
                <c:pt idx="2136">
                  <c:v>0.625133459739476</c:v>
                </c:pt>
                <c:pt idx="2137">
                  <c:v>0.66130675999107</c:v>
                </c:pt>
                <c:pt idx="2138">
                  <c:v>0.691739222505276</c:v>
                </c:pt>
                <c:pt idx="2139">
                  <c:v>0.721947084467602</c:v>
                </c:pt>
                <c:pt idx="2140">
                  <c:v>0.734486222210367</c:v>
                </c:pt>
                <c:pt idx="2141">
                  <c:v>0.743232277375173</c:v>
                </c:pt>
                <c:pt idx="2142">
                  <c:v>0.734779742848987</c:v>
                </c:pt>
                <c:pt idx="2143">
                  <c:v>0.733925318241408</c:v>
                </c:pt>
                <c:pt idx="2144">
                  <c:v>0.478661752829784</c:v>
                </c:pt>
                <c:pt idx="2145">
                  <c:v>0.490878849277609</c:v>
                </c:pt>
                <c:pt idx="2146">
                  <c:v>0.528654754200018</c:v>
                </c:pt>
                <c:pt idx="2147">
                  <c:v>0.577797946986342</c:v>
                </c:pt>
                <c:pt idx="2148">
                  <c:v>0.622519828104409</c:v>
                </c:pt>
                <c:pt idx="2149">
                  <c:v>0.649910562365571</c:v>
                </c:pt>
                <c:pt idx="2150">
                  <c:v>0.698295618750382</c:v>
                </c:pt>
                <c:pt idx="2151">
                  <c:v>0.706006829399398</c:v>
                </c:pt>
                <c:pt idx="2152">
                  <c:v>0.714892080403148</c:v>
                </c:pt>
                <c:pt idx="2153">
                  <c:v>0.723246452423781</c:v>
                </c:pt>
                <c:pt idx="2154">
                  <c:v>0.721511996586855</c:v>
                </c:pt>
                <c:pt idx="2155">
                  <c:v>0.73731146966104</c:v>
                </c:pt>
                <c:pt idx="2156">
                  <c:v>0.725856949218337</c:v>
                </c:pt>
                <c:pt idx="2157">
                  <c:v>0.727724438396394</c:v>
                </c:pt>
                <c:pt idx="2158">
                  <c:v>0.735895970192389</c:v>
                </c:pt>
                <c:pt idx="2159">
                  <c:v>0.744432010500835</c:v>
                </c:pt>
                <c:pt idx="2160">
                  <c:v>0.557408414803544</c:v>
                </c:pt>
                <c:pt idx="2161">
                  <c:v>0.553253042425552</c:v>
                </c:pt>
                <c:pt idx="2162">
                  <c:v>0.567683702524581</c:v>
                </c:pt>
                <c:pt idx="2163">
                  <c:v>0.59854323421574</c:v>
                </c:pt>
                <c:pt idx="2164">
                  <c:v>0.648735633237019</c:v>
                </c:pt>
                <c:pt idx="2165">
                  <c:v>0.692655288440947</c:v>
                </c:pt>
                <c:pt idx="2166">
                  <c:v>0.722583496032667</c:v>
                </c:pt>
                <c:pt idx="2167">
                  <c:v>0.738936885655</c:v>
                </c:pt>
                <c:pt idx="2168">
                  <c:v>0.748069704447421</c:v>
                </c:pt>
                <c:pt idx="2169">
                  <c:v>0.753869376330858</c:v>
                </c:pt>
                <c:pt idx="2170">
                  <c:v>0.742689255784816</c:v>
                </c:pt>
                <c:pt idx="2171">
                  <c:v>0.739405572819528</c:v>
                </c:pt>
                <c:pt idx="2172">
                  <c:v>0.745451735640942</c:v>
                </c:pt>
                <c:pt idx="2173">
                  <c:v>0.747537033596626</c:v>
                </c:pt>
                <c:pt idx="2174">
                  <c:v>0.749204589451674</c:v>
                </c:pt>
                <c:pt idx="2175">
                  <c:v>0.743931948916122</c:v>
                </c:pt>
                <c:pt idx="2176">
                  <c:v>0.218822214288295</c:v>
                </c:pt>
                <c:pt idx="2177">
                  <c:v>0.216992055415154</c:v>
                </c:pt>
                <c:pt idx="2178">
                  <c:v>0.22897115696316</c:v>
                </c:pt>
                <c:pt idx="2179">
                  <c:v>0.230961308577553</c:v>
                </c:pt>
                <c:pt idx="2180">
                  <c:v>0.235998558099999</c:v>
                </c:pt>
                <c:pt idx="2181">
                  <c:v>0.271338755733425</c:v>
                </c:pt>
                <c:pt idx="2182">
                  <c:v>0.273124890489934</c:v>
                </c:pt>
                <c:pt idx="2183">
                  <c:v>0.274921587394365</c:v>
                </c:pt>
                <c:pt idx="2184">
                  <c:v>0.26797631719876</c:v>
                </c:pt>
                <c:pt idx="2185">
                  <c:v>0.270507998576976</c:v>
                </c:pt>
                <c:pt idx="2186">
                  <c:v>0.259621351191373</c:v>
                </c:pt>
                <c:pt idx="2187">
                  <c:v>0.263560663347587</c:v>
                </c:pt>
                <c:pt idx="2188">
                  <c:v>0.265395818882335</c:v>
                </c:pt>
                <c:pt idx="2189">
                  <c:v>0.270425533375739</c:v>
                </c:pt>
                <c:pt idx="2190">
                  <c:v>0.275453845742679</c:v>
                </c:pt>
                <c:pt idx="2191">
                  <c:v>0.27041457343281</c:v>
                </c:pt>
                <c:pt idx="2192">
                  <c:v>0.345080037655756</c:v>
                </c:pt>
                <c:pt idx="2193">
                  <c:v>0.349333399629334</c:v>
                </c:pt>
                <c:pt idx="2194">
                  <c:v>0.337638388229914</c:v>
                </c:pt>
                <c:pt idx="2195">
                  <c:v>0.351139344852651</c:v>
                </c:pt>
                <c:pt idx="2196">
                  <c:v>0.359653583782294</c:v>
                </c:pt>
                <c:pt idx="2197">
                  <c:v>0.399155510302856</c:v>
                </c:pt>
                <c:pt idx="2198">
                  <c:v>0.409057133268097</c:v>
                </c:pt>
                <c:pt idx="2199">
                  <c:v>0.437475351571847</c:v>
                </c:pt>
                <c:pt idx="2200">
                  <c:v>0.451602065969087</c:v>
                </c:pt>
                <c:pt idx="2201">
                  <c:v>0.457081470921282</c:v>
                </c:pt>
                <c:pt idx="2202">
                  <c:v>0.479237226435386</c:v>
                </c:pt>
                <c:pt idx="2203">
                  <c:v>0.519739725272815</c:v>
                </c:pt>
                <c:pt idx="2204">
                  <c:v>0.536654180372135</c:v>
                </c:pt>
                <c:pt idx="2205">
                  <c:v>0.54751404577151</c:v>
                </c:pt>
                <c:pt idx="2206">
                  <c:v>0.557212723335335</c:v>
                </c:pt>
                <c:pt idx="2207">
                  <c:v>0.549065549855271</c:v>
                </c:pt>
                <c:pt idx="2208">
                  <c:v>0.426475757355095</c:v>
                </c:pt>
                <c:pt idx="2209">
                  <c:v>0.402669652260633</c:v>
                </c:pt>
                <c:pt idx="2210">
                  <c:v>0.40304645658747</c:v>
                </c:pt>
                <c:pt idx="2211">
                  <c:v>0.412423260914307</c:v>
                </c:pt>
                <c:pt idx="2212">
                  <c:v>0.410076307409265</c:v>
                </c:pt>
                <c:pt idx="2213">
                  <c:v>0.411216133104009</c:v>
                </c:pt>
                <c:pt idx="2214">
                  <c:v>0.424279699935978</c:v>
                </c:pt>
                <c:pt idx="2215">
                  <c:v>0.41835804611097</c:v>
                </c:pt>
                <c:pt idx="2216">
                  <c:v>0.405773828040463</c:v>
                </c:pt>
                <c:pt idx="2217">
                  <c:v>0.414912419430054</c:v>
                </c:pt>
                <c:pt idx="2218">
                  <c:v>0.416279150957178</c:v>
                </c:pt>
                <c:pt idx="2219">
                  <c:v>0.434985407719396</c:v>
                </c:pt>
                <c:pt idx="2220">
                  <c:v>0.448502670432336</c:v>
                </c:pt>
                <c:pt idx="2221">
                  <c:v>0.455435893474377</c:v>
                </c:pt>
                <c:pt idx="2222">
                  <c:v>0.475043759398743</c:v>
                </c:pt>
                <c:pt idx="2223">
                  <c:v>0.465915278958194</c:v>
                </c:pt>
                <c:pt idx="2224">
                  <c:v>0.603286446599514</c:v>
                </c:pt>
                <c:pt idx="2225">
                  <c:v>0.620379986865955</c:v>
                </c:pt>
                <c:pt idx="2226">
                  <c:v>0.648581022972298</c:v>
                </c:pt>
                <c:pt idx="2227">
                  <c:v>0.674662704850255</c:v>
                </c:pt>
                <c:pt idx="2228">
                  <c:v>0.712460505580867</c:v>
                </c:pt>
                <c:pt idx="2229">
                  <c:v>0.742919856932438</c:v>
                </c:pt>
                <c:pt idx="2230">
                  <c:v>0.766993213932023</c:v>
                </c:pt>
                <c:pt idx="2231">
                  <c:v>0.798864308797352</c:v>
                </c:pt>
                <c:pt idx="2232">
                  <c:v>0.797332767552117</c:v>
                </c:pt>
                <c:pt idx="2233">
                  <c:v>0.802684012935718</c:v>
                </c:pt>
                <c:pt idx="2234">
                  <c:v>0.794494770691598</c:v>
                </c:pt>
                <c:pt idx="2235">
                  <c:v>0.798034239082448</c:v>
                </c:pt>
                <c:pt idx="2236">
                  <c:v>0.789781024518823</c:v>
                </c:pt>
                <c:pt idx="2237">
                  <c:v>0.796007136981567</c:v>
                </c:pt>
                <c:pt idx="2238">
                  <c:v>0.793242492559658</c:v>
                </c:pt>
                <c:pt idx="2239">
                  <c:v>0.799540882234762</c:v>
                </c:pt>
                <c:pt idx="2240">
                  <c:v>0.629846473612772</c:v>
                </c:pt>
                <c:pt idx="2241">
                  <c:v>0.644450700399604</c:v>
                </c:pt>
                <c:pt idx="2242">
                  <c:v>0.665698241165091</c:v>
                </c:pt>
                <c:pt idx="2243">
                  <c:v>0.685208506963628</c:v>
                </c:pt>
                <c:pt idx="2244">
                  <c:v>0.715985552186009</c:v>
                </c:pt>
                <c:pt idx="2245">
                  <c:v>0.736901408950993</c:v>
                </c:pt>
                <c:pt idx="2246">
                  <c:v>0.747587889923215</c:v>
                </c:pt>
                <c:pt idx="2247">
                  <c:v>0.774408905310117</c:v>
                </c:pt>
                <c:pt idx="2248">
                  <c:v>0.783596278156083</c:v>
                </c:pt>
                <c:pt idx="2249">
                  <c:v>0.795059220631034</c:v>
                </c:pt>
                <c:pt idx="2250">
                  <c:v>0.796328237348952</c:v>
                </c:pt>
                <c:pt idx="2251">
                  <c:v>0.796505796750235</c:v>
                </c:pt>
                <c:pt idx="2252">
                  <c:v>0.791937039974349</c:v>
                </c:pt>
                <c:pt idx="2253">
                  <c:v>0.804696261805954</c:v>
                </c:pt>
                <c:pt idx="2254">
                  <c:v>0.80277908366617</c:v>
                </c:pt>
                <c:pt idx="2255">
                  <c:v>0.80882155325269</c:v>
                </c:pt>
                <c:pt idx="2256">
                  <c:v>0.299259959468936</c:v>
                </c:pt>
                <c:pt idx="2257">
                  <c:v>0.302277969144765</c:v>
                </c:pt>
                <c:pt idx="2258">
                  <c:v>0.313944512601368</c:v>
                </c:pt>
                <c:pt idx="2259">
                  <c:v>0.318111056057971</c:v>
                </c:pt>
                <c:pt idx="2260">
                  <c:v>0.296980581938587</c:v>
                </c:pt>
                <c:pt idx="2261">
                  <c:v>0.283067249910617</c:v>
                </c:pt>
                <c:pt idx="2262">
                  <c:v>0.286185680885044</c:v>
                </c:pt>
                <c:pt idx="2263">
                  <c:v>0.290966769797704</c:v>
                </c:pt>
                <c:pt idx="2264">
                  <c:v>0.321272249977324</c:v>
                </c:pt>
                <c:pt idx="2265">
                  <c:v>0.317764666677999</c:v>
                </c:pt>
                <c:pt idx="2266">
                  <c:v>0.344443913648161</c:v>
                </c:pt>
                <c:pt idx="2267">
                  <c:v>0.381234585962468</c:v>
                </c:pt>
                <c:pt idx="2268">
                  <c:v>0.377313804688919</c:v>
                </c:pt>
                <c:pt idx="2269">
                  <c:v>0.37810527299999</c:v>
                </c:pt>
                <c:pt idx="2270">
                  <c:v>0.413840741565501</c:v>
                </c:pt>
                <c:pt idx="2271">
                  <c:v>0.404281129686893</c:v>
                </c:pt>
                <c:pt idx="2272">
                  <c:v>0.249662295214174</c:v>
                </c:pt>
                <c:pt idx="2273">
                  <c:v>0.249804411722286</c:v>
                </c:pt>
                <c:pt idx="2274">
                  <c:v>0.253312202224523</c:v>
                </c:pt>
                <c:pt idx="2275">
                  <c:v>0.258639278984046</c:v>
                </c:pt>
                <c:pt idx="2276">
                  <c:v>0.264728107326316</c:v>
                </c:pt>
                <c:pt idx="2277">
                  <c:v>0.292052329407514</c:v>
                </c:pt>
                <c:pt idx="2278">
                  <c:v>0.309059604858335</c:v>
                </c:pt>
                <c:pt idx="2279">
                  <c:v>0.321080435834224</c:v>
                </c:pt>
                <c:pt idx="2280">
                  <c:v>0.322321470430621</c:v>
                </c:pt>
                <c:pt idx="2281">
                  <c:v>0.333460384827652</c:v>
                </c:pt>
                <c:pt idx="2282">
                  <c:v>0.349441705124821</c:v>
                </c:pt>
                <c:pt idx="2283">
                  <c:v>0.398220824334044</c:v>
                </c:pt>
                <c:pt idx="2284">
                  <c:v>0.419224865653948</c:v>
                </c:pt>
                <c:pt idx="2285">
                  <c:v>0.452846434495838</c:v>
                </c:pt>
                <c:pt idx="2286">
                  <c:v>0.472992397041665</c:v>
                </c:pt>
                <c:pt idx="2287">
                  <c:v>0.464242473088011</c:v>
                </c:pt>
                <c:pt idx="2288">
                  <c:v>0.390825557023513</c:v>
                </c:pt>
                <c:pt idx="2289">
                  <c:v>0.39151872167823</c:v>
                </c:pt>
                <c:pt idx="2290">
                  <c:v>0.40308835020529</c:v>
                </c:pt>
                <c:pt idx="2291">
                  <c:v>0.406876079134804</c:v>
                </c:pt>
                <c:pt idx="2292">
                  <c:v>0.406117847050485</c:v>
                </c:pt>
                <c:pt idx="2293">
                  <c:v>0.383455378601441</c:v>
                </c:pt>
                <c:pt idx="2294">
                  <c:v>0.383037479650909</c:v>
                </c:pt>
                <c:pt idx="2295">
                  <c:v>0.405888381183329</c:v>
                </c:pt>
                <c:pt idx="2296">
                  <c:v>0.392094478646633</c:v>
                </c:pt>
                <c:pt idx="2297">
                  <c:v>0.410897532212055</c:v>
                </c:pt>
                <c:pt idx="2298">
                  <c:v>0.404758769474185</c:v>
                </c:pt>
                <c:pt idx="2299">
                  <c:v>0.43073376307778</c:v>
                </c:pt>
                <c:pt idx="2300">
                  <c:v>0.432573573456099</c:v>
                </c:pt>
                <c:pt idx="2301">
                  <c:v>0.448571486434144</c:v>
                </c:pt>
                <c:pt idx="2302">
                  <c:v>0.472900619884355</c:v>
                </c:pt>
                <c:pt idx="2303">
                  <c:v>0.472308694734503</c:v>
                </c:pt>
                <c:pt idx="2304">
                  <c:v>0.530782434855051</c:v>
                </c:pt>
                <c:pt idx="2305">
                  <c:v>0.532377667362178</c:v>
                </c:pt>
                <c:pt idx="2306">
                  <c:v>0.518716614626542</c:v>
                </c:pt>
                <c:pt idx="2307">
                  <c:v>0.537263924706576</c:v>
                </c:pt>
                <c:pt idx="2308">
                  <c:v>0.548369632133426</c:v>
                </c:pt>
                <c:pt idx="2309">
                  <c:v>0.553949127965481</c:v>
                </c:pt>
                <c:pt idx="2310">
                  <c:v>0.58185925419192</c:v>
                </c:pt>
                <c:pt idx="2311">
                  <c:v>0.58920405764067</c:v>
                </c:pt>
                <c:pt idx="2312">
                  <c:v>0.585546425736167</c:v>
                </c:pt>
                <c:pt idx="2313">
                  <c:v>0.572357909132138</c:v>
                </c:pt>
                <c:pt idx="2314">
                  <c:v>0.569100441592963</c:v>
                </c:pt>
                <c:pt idx="2315">
                  <c:v>0.566909721118848</c:v>
                </c:pt>
                <c:pt idx="2316">
                  <c:v>0.594370739004215</c:v>
                </c:pt>
                <c:pt idx="2317">
                  <c:v>0.601111671835343</c:v>
                </c:pt>
                <c:pt idx="2318">
                  <c:v>0.606936825636684</c:v>
                </c:pt>
                <c:pt idx="2319">
                  <c:v>0.61201745738969</c:v>
                </c:pt>
                <c:pt idx="2320">
                  <c:v>0.313287316741093</c:v>
                </c:pt>
                <c:pt idx="2321">
                  <c:v>0.317339770762339</c:v>
                </c:pt>
                <c:pt idx="2322">
                  <c:v>0.318480082314415</c:v>
                </c:pt>
                <c:pt idx="2323">
                  <c:v>0.319743020217259</c:v>
                </c:pt>
                <c:pt idx="2324">
                  <c:v>0.331022590628086</c:v>
                </c:pt>
                <c:pt idx="2325">
                  <c:v>0.329088481739314</c:v>
                </c:pt>
                <c:pt idx="2326">
                  <c:v>0.325087482949647</c:v>
                </c:pt>
                <c:pt idx="2327">
                  <c:v>0.326656772162276</c:v>
                </c:pt>
                <c:pt idx="2328">
                  <c:v>0.329705450603781</c:v>
                </c:pt>
                <c:pt idx="2329">
                  <c:v>0.334567414570281</c:v>
                </c:pt>
                <c:pt idx="2330">
                  <c:v>0.30972015774081</c:v>
                </c:pt>
                <c:pt idx="2331">
                  <c:v>0.334702930998492</c:v>
                </c:pt>
                <c:pt idx="2332">
                  <c:v>0.36777683037596</c:v>
                </c:pt>
                <c:pt idx="2333">
                  <c:v>0.377721235983524</c:v>
                </c:pt>
                <c:pt idx="2334">
                  <c:v>0.39223072268705</c:v>
                </c:pt>
                <c:pt idx="2335">
                  <c:v>0.383895092010623</c:v>
                </c:pt>
                <c:pt idx="2336">
                  <c:v>0.337237439483744</c:v>
                </c:pt>
                <c:pt idx="2337">
                  <c:v>0.34305105214099</c:v>
                </c:pt>
                <c:pt idx="2338">
                  <c:v>0.348964994550286</c:v>
                </c:pt>
                <c:pt idx="2339">
                  <c:v>0.355151947652552</c:v>
                </c:pt>
                <c:pt idx="2340">
                  <c:v>0.361366445375809</c:v>
                </c:pt>
                <c:pt idx="2341">
                  <c:v>0.370067313069894</c:v>
                </c:pt>
                <c:pt idx="2342">
                  <c:v>0.375266431659795</c:v>
                </c:pt>
                <c:pt idx="2343">
                  <c:v>0.388464121334831</c:v>
                </c:pt>
                <c:pt idx="2344">
                  <c:v>0.402186487091919</c:v>
                </c:pt>
                <c:pt idx="2345">
                  <c:v>0.416682825299782</c:v>
                </c:pt>
                <c:pt idx="2346">
                  <c:v>0.443083100181508</c:v>
                </c:pt>
                <c:pt idx="2347">
                  <c:v>0.443606320445181</c:v>
                </c:pt>
                <c:pt idx="2348">
                  <c:v>0.464651414476553</c:v>
                </c:pt>
                <c:pt idx="2349">
                  <c:v>0.477298167533165</c:v>
                </c:pt>
                <c:pt idx="2350">
                  <c:v>0.480230526347134</c:v>
                </c:pt>
                <c:pt idx="2351">
                  <c:v>0.475757902034229</c:v>
                </c:pt>
                <c:pt idx="2352">
                  <c:v>0.505293509961662</c:v>
                </c:pt>
                <c:pt idx="2353">
                  <c:v>0.513396404632545</c:v>
                </c:pt>
                <c:pt idx="2354">
                  <c:v>0.52463573001454</c:v>
                </c:pt>
                <c:pt idx="2355">
                  <c:v>0.529036843411649</c:v>
                </c:pt>
                <c:pt idx="2356">
                  <c:v>0.524702531251593</c:v>
                </c:pt>
                <c:pt idx="2357">
                  <c:v>0.54038737377347</c:v>
                </c:pt>
                <c:pt idx="2358">
                  <c:v>0.534909468470734</c:v>
                </c:pt>
                <c:pt idx="2359">
                  <c:v>0.528253982493162</c:v>
                </c:pt>
                <c:pt idx="2360">
                  <c:v>0.529690009593964</c:v>
                </c:pt>
                <c:pt idx="2361">
                  <c:v>0.585020942605144</c:v>
                </c:pt>
                <c:pt idx="2362">
                  <c:v>0.614574494494239</c:v>
                </c:pt>
                <c:pt idx="2363">
                  <c:v>0.6345047803427</c:v>
                </c:pt>
                <c:pt idx="2364">
                  <c:v>0.637576073372603</c:v>
                </c:pt>
                <c:pt idx="2365">
                  <c:v>0.630530782062727</c:v>
                </c:pt>
                <c:pt idx="2366">
                  <c:v>0.622010911165669</c:v>
                </c:pt>
                <c:pt idx="2367">
                  <c:v>0.609967606373668</c:v>
                </c:pt>
                <c:pt idx="2368">
                  <c:v>0.4440382992488</c:v>
                </c:pt>
                <c:pt idx="2369">
                  <c:v>0.447931933373873</c:v>
                </c:pt>
                <c:pt idx="2370">
                  <c:v>0.452554259349067</c:v>
                </c:pt>
                <c:pt idx="2371">
                  <c:v>0.459684294055858</c:v>
                </c:pt>
                <c:pt idx="2372">
                  <c:v>0.45011027593225</c:v>
                </c:pt>
                <c:pt idx="2373">
                  <c:v>0.456472324348846</c:v>
                </c:pt>
                <c:pt idx="2374">
                  <c:v>0.457259074991617</c:v>
                </c:pt>
                <c:pt idx="2375">
                  <c:v>0.454607422589814</c:v>
                </c:pt>
                <c:pt idx="2376">
                  <c:v>0.474362806739094</c:v>
                </c:pt>
                <c:pt idx="2377">
                  <c:v>0.502099401366065</c:v>
                </c:pt>
                <c:pt idx="2378">
                  <c:v>0.513151960117882</c:v>
                </c:pt>
                <c:pt idx="2379">
                  <c:v>0.546734629072065</c:v>
                </c:pt>
                <c:pt idx="2380">
                  <c:v>0.563866163503004</c:v>
                </c:pt>
                <c:pt idx="2381">
                  <c:v>0.575415644826282</c:v>
                </c:pt>
                <c:pt idx="2382">
                  <c:v>0.572943583234637</c:v>
                </c:pt>
                <c:pt idx="2383">
                  <c:v>0.576500327998643</c:v>
                </c:pt>
                <c:pt idx="2384">
                  <c:v>0.396987219683077</c:v>
                </c:pt>
                <c:pt idx="2385">
                  <c:v>0.391175690454634</c:v>
                </c:pt>
                <c:pt idx="2386">
                  <c:v>0.421313312473176</c:v>
                </c:pt>
                <c:pt idx="2387">
                  <c:v>0.42952334916257</c:v>
                </c:pt>
                <c:pt idx="2388">
                  <c:v>0.435749061800443</c:v>
                </c:pt>
                <c:pt idx="2389">
                  <c:v>0.480198009331096</c:v>
                </c:pt>
                <c:pt idx="2390">
                  <c:v>0.47564287787005</c:v>
                </c:pt>
                <c:pt idx="2391">
                  <c:v>0.455123742733644</c:v>
                </c:pt>
                <c:pt idx="2392">
                  <c:v>0.468531702089902</c:v>
                </c:pt>
                <c:pt idx="2393">
                  <c:v>0.488627403231219</c:v>
                </c:pt>
                <c:pt idx="2394">
                  <c:v>0.507020021369191</c:v>
                </c:pt>
                <c:pt idx="2395">
                  <c:v>0.557669503701925</c:v>
                </c:pt>
                <c:pt idx="2396">
                  <c:v>0.572620772475606</c:v>
                </c:pt>
                <c:pt idx="2397">
                  <c:v>0.595547584203809</c:v>
                </c:pt>
                <c:pt idx="2398">
                  <c:v>0.591660722097152</c:v>
                </c:pt>
                <c:pt idx="2399">
                  <c:v>0.600375312198999</c:v>
                </c:pt>
                <c:pt idx="2400">
                  <c:v>0.400467293956781</c:v>
                </c:pt>
                <c:pt idx="2401">
                  <c:v>0.41644484461834</c:v>
                </c:pt>
                <c:pt idx="2402">
                  <c:v>0.413401328370742</c:v>
                </c:pt>
                <c:pt idx="2403">
                  <c:v>0.399002556599623</c:v>
                </c:pt>
                <c:pt idx="2404">
                  <c:v>0.393036859892153</c:v>
                </c:pt>
                <c:pt idx="2405">
                  <c:v>0.354872557549792</c:v>
                </c:pt>
                <c:pt idx="2406">
                  <c:v>0.368245375247102</c:v>
                </c:pt>
                <c:pt idx="2407">
                  <c:v>0.373438850033182</c:v>
                </c:pt>
                <c:pt idx="2408">
                  <c:v>0.379032993926044</c:v>
                </c:pt>
                <c:pt idx="2409">
                  <c:v>0.408575504498732</c:v>
                </c:pt>
                <c:pt idx="2410">
                  <c:v>0.406800037460503</c:v>
                </c:pt>
                <c:pt idx="2411">
                  <c:v>0.417700804398065</c:v>
                </c:pt>
                <c:pt idx="2412">
                  <c:v>0.426841582574924</c:v>
                </c:pt>
                <c:pt idx="2413">
                  <c:v>0.450943706087482</c:v>
                </c:pt>
                <c:pt idx="2414">
                  <c:v>0.45098015549054</c:v>
                </c:pt>
                <c:pt idx="2415">
                  <c:v>0.44439535393753</c:v>
                </c:pt>
                <c:pt idx="2416">
                  <c:v>0.391170415591527</c:v>
                </c:pt>
                <c:pt idx="2417">
                  <c:v>0.394394710437538</c:v>
                </c:pt>
                <c:pt idx="2418">
                  <c:v>0.410473773660416</c:v>
                </c:pt>
                <c:pt idx="2419">
                  <c:v>0.396640310844973</c:v>
                </c:pt>
                <c:pt idx="2420">
                  <c:v>0.412700926769726</c:v>
                </c:pt>
                <c:pt idx="2421">
                  <c:v>0.433833122636886</c:v>
                </c:pt>
                <c:pt idx="2422">
                  <c:v>0.448987427982466</c:v>
                </c:pt>
                <c:pt idx="2423">
                  <c:v>0.461310932237746</c:v>
                </c:pt>
                <c:pt idx="2424">
                  <c:v>0.484612537519727</c:v>
                </c:pt>
                <c:pt idx="2425">
                  <c:v>0.525970338268857</c:v>
                </c:pt>
                <c:pt idx="2426">
                  <c:v>0.598458853231724</c:v>
                </c:pt>
                <c:pt idx="2427">
                  <c:v>0.645692555785542</c:v>
                </c:pt>
                <c:pt idx="2428">
                  <c:v>0.635330485601464</c:v>
                </c:pt>
                <c:pt idx="2429">
                  <c:v>0.631820920740204</c:v>
                </c:pt>
                <c:pt idx="2430">
                  <c:v>0.610672588729617</c:v>
                </c:pt>
                <c:pt idx="2431">
                  <c:v>0.59875586284046</c:v>
                </c:pt>
                <c:pt idx="2432">
                  <c:v>0.505058074199122</c:v>
                </c:pt>
                <c:pt idx="2433">
                  <c:v>0.515787930026652</c:v>
                </c:pt>
                <c:pt idx="2434">
                  <c:v>0.528975668761693</c:v>
                </c:pt>
                <c:pt idx="2435">
                  <c:v>0.544812036777633</c:v>
                </c:pt>
                <c:pt idx="2436">
                  <c:v>0.556582094852608</c:v>
                </c:pt>
                <c:pt idx="2437">
                  <c:v>0.594615453549689</c:v>
                </c:pt>
                <c:pt idx="2438">
                  <c:v>0.620723244269329</c:v>
                </c:pt>
                <c:pt idx="2439">
                  <c:v>0.628523788653227</c:v>
                </c:pt>
                <c:pt idx="2440">
                  <c:v>0.642859408469557</c:v>
                </c:pt>
                <c:pt idx="2441">
                  <c:v>0.62671188009404</c:v>
                </c:pt>
                <c:pt idx="2442">
                  <c:v>0.621503538793412</c:v>
                </c:pt>
                <c:pt idx="2443">
                  <c:v>0.604484099532263</c:v>
                </c:pt>
                <c:pt idx="2444">
                  <c:v>0.610393273176106</c:v>
                </c:pt>
                <c:pt idx="2445">
                  <c:v>0.608994927391893</c:v>
                </c:pt>
                <c:pt idx="2446">
                  <c:v>0.628690056218901</c:v>
                </c:pt>
                <c:pt idx="2447">
                  <c:v>0.641138155669048</c:v>
                </c:pt>
                <c:pt idx="2448">
                  <c:v>0.660566474391051</c:v>
                </c:pt>
                <c:pt idx="2449">
                  <c:v>0.660389831696886</c:v>
                </c:pt>
                <c:pt idx="2450">
                  <c:v>0.671928489138254</c:v>
                </c:pt>
                <c:pt idx="2451">
                  <c:v>0.692934990199542</c:v>
                </c:pt>
                <c:pt idx="2452">
                  <c:v>0.732023899834422</c:v>
                </c:pt>
                <c:pt idx="2453">
                  <c:v>0.776225192515535</c:v>
                </c:pt>
                <c:pt idx="2454">
                  <c:v>0.781798661617136</c:v>
                </c:pt>
                <c:pt idx="2455">
                  <c:v>0.79611675062949</c:v>
                </c:pt>
                <c:pt idx="2456">
                  <c:v>0.795285845772006</c:v>
                </c:pt>
                <c:pt idx="2457">
                  <c:v>0.797057986674128</c:v>
                </c:pt>
                <c:pt idx="2458">
                  <c:v>0.797894938322247</c:v>
                </c:pt>
                <c:pt idx="2459">
                  <c:v>0.808417245639909</c:v>
                </c:pt>
                <c:pt idx="2460">
                  <c:v>0.802747896295801</c:v>
                </c:pt>
                <c:pt idx="2461">
                  <c:v>0.795010056460623</c:v>
                </c:pt>
                <c:pt idx="2462">
                  <c:v>0.785711763385869</c:v>
                </c:pt>
                <c:pt idx="2463">
                  <c:v>0.770758869132295</c:v>
                </c:pt>
                <c:pt idx="2464">
                  <c:v>0.704812289833743</c:v>
                </c:pt>
                <c:pt idx="2465">
                  <c:v>0.710992443951229</c:v>
                </c:pt>
                <c:pt idx="2466">
                  <c:v>0.712284194289938</c:v>
                </c:pt>
                <c:pt idx="2467">
                  <c:v>0.719190162650512</c:v>
                </c:pt>
                <c:pt idx="2468">
                  <c:v>0.730124224491765</c:v>
                </c:pt>
                <c:pt idx="2469">
                  <c:v>0.743582185288009</c:v>
                </c:pt>
                <c:pt idx="2470">
                  <c:v>0.757569000462097</c:v>
                </c:pt>
                <c:pt idx="2471">
                  <c:v>0.752897039342794</c:v>
                </c:pt>
                <c:pt idx="2472">
                  <c:v>0.757703952819818</c:v>
                </c:pt>
                <c:pt idx="2473">
                  <c:v>0.767222661544089</c:v>
                </c:pt>
                <c:pt idx="2474">
                  <c:v>0.783667846786113</c:v>
                </c:pt>
                <c:pt idx="2475">
                  <c:v>0.80697756829657</c:v>
                </c:pt>
                <c:pt idx="2476">
                  <c:v>0.813206832179403</c:v>
                </c:pt>
                <c:pt idx="2477">
                  <c:v>0.818417610039465</c:v>
                </c:pt>
                <c:pt idx="2478">
                  <c:v>0.816622260411496</c:v>
                </c:pt>
                <c:pt idx="2479">
                  <c:v>0.802741037815902</c:v>
                </c:pt>
                <c:pt idx="2480">
                  <c:v>0.530416809672828</c:v>
                </c:pt>
                <c:pt idx="2481">
                  <c:v>0.539929791141528</c:v>
                </c:pt>
                <c:pt idx="2482">
                  <c:v>0.561949475302724</c:v>
                </c:pt>
                <c:pt idx="2483">
                  <c:v>0.571798248417358</c:v>
                </c:pt>
                <c:pt idx="2484">
                  <c:v>0.581908161749664</c:v>
                </c:pt>
                <c:pt idx="2485">
                  <c:v>0.597926669028255</c:v>
                </c:pt>
                <c:pt idx="2486">
                  <c:v>0.611630095092861</c:v>
                </c:pt>
                <c:pt idx="2487">
                  <c:v>0.603515799286055</c:v>
                </c:pt>
                <c:pt idx="2488">
                  <c:v>0.612069795199109</c:v>
                </c:pt>
                <c:pt idx="2489">
                  <c:v>0.596882564919747</c:v>
                </c:pt>
                <c:pt idx="2490">
                  <c:v>0.629401394482534</c:v>
                </c:pt>
                <c:pt idx="2491">
                  <c:v>0.678806982375892</c:v>
                </c:pt>
                <c:pt idx="2492">
                  <c:v>0.752873986007202</c:v>
                </c:pt>
                <c:pt idx="2493">
                  <c:v>0.753178871545315</c:v>
                </c:pt>
                <c:pt idx="2494">
                  <c:v>0.758625148612044</c:v>
                </c:pt>
                <c:pt idx="2495">
                  <c:v>0.759311576757187</c:v>
                </c:pt>
                <c:pt idx="2496">
                  <c:v>0.252448205379479</c:v>
                </c:pt>
                <c:pt idx="2497">
                  <c:v>0.255239507999441</c:v>
                </c:pt>
                <c:pt idx="2498">
                  <c:v>0.254668954077301</c:v>
                </c:pt>
                <c:pt idx="2499">
                  <c:v>0.254107934533887</c:v>
                </c:pt>
                <c:pt idx="2500">
                  <c:v>0.254907058435023</c:v>
                </c:pt>
                <c:pt idx="2501">
                  <c:v>0.265440644631239</c:v>
                </c:pt>
                <c:pt idx="2502">
                  <c:v>0.267676151421205</c:v>
                </c:pt>
                <c:pt idx="2503">
                  <c:v>0.270933899340384</c:v>
                </c:pt>
                <c:pt idx="2504">
                  <c:v>0.263659290392858</c:v>
                </c:pt>
                <c:pt idx="2505">
                  <c:v>0.265935111870368</c:v>
                </c:pt>
                <c:pt idx="2506">
                  <c:v>0.28088393874466</c:v>
                </c:pt>
                <c:pt idx="2507">
                  <c:v>0.309266215701215</c:v>
                </c:pt>
                <c:pt idx="2508">
                  <c:v>0.348357591313993</c:v>
                </c:pt>
                <c:pt idx="2509">
                  <c:v>0.38830830878407</c:v>
                </c:pt>
                <c:pt idx="2510">
                  <c:v>0.406156321410754</c:v>
                </c:pt>
                <c:pt idx="2511">
                  <c:v>0.390869758203051</c:v>
                </c:pt>
                <c:pt idx="2512">
                  <c:v>0.378870056122799</c:v>
                </c:pt>
                <c:pt idx="2513">
                  <c:v>0.385631252560713</c:v>
                </c:pt>
                <c:pt idx="2514">
                  <c:v>0.391387794214844</c:v>
                </c:pt>
                <c:pt idx="2515">
                  <c:v>0.397112617069549</c:v>
                </c:pt>
                <c:pt idx="2516">
                  <c:v>0.404393620014553</c:v>
                </c:pt>
                <c:pt idx="2517">
                  <c:v>0.411460506154609</c:v>
                </c:pt>
                <c:pt idx="2518">
                  <c:v>0.423072084056807</c:v>
                </c:pt>
                <c:pt idx="2519">
                  <c:v>0.439786405477203</c:v>
                </c:pt>
                <c:pt idx="2520">
                  <c:v>0.440840072872356</c:v>
                </c:pt>
                <c:pt idx="2521">
                  <c:v>0.4306909932409</c:v>
                </c:pt>
                <c:pt idx="2522">
                  <c:v>0.454343468031551</c:v>
                </c:pt>
                <c:pt idx="2523">
                  <c:v>0.467781162267499</c:v>
                </c:pt>
                <c:pt idx="2524">
                  <c:v>0.47408732140268</c:v>
                </c:pt>
                <c:pt idx="2525">
                  <c:v>0.483406796213396</c:v>
                </c:pt>
                <c:pt idx="2526">
                  <c:v>0.544050246740016</c:v>
                </c:pt>
                <c:pt idx="2527">
                  <c:v>0.532686118196154</c:v>
                </c:pt>
                <c:pt idx="2528">
                  <c:v>0.455697207482734</c:v>
                </c:pt>
                <c:pt idx="2529">
                  <c:v>0.430921190327409</c:v>
                </c:pt>
                <c:pt idx="2530">
                  <c:v>0.430772652447904</c:v>
                </c:pt>
                <c:pt idx="2531">
                  <c:v>0.447667899458611</c:v>
                </c:pt>
                <c:pt idx="2532">
                  <c:v>0.465564206884387</c:v>
                </c:pt>
                <c:pt idx="2533">
                  <c:v>0.478453466745501</c:v>
                </c:pt>
                <c:pt idx="2534">
                  <c:v>0.460361046904122</c:v>
                </c:pt>
                <c:pt idx="2535">
                  <c:v>0.451315132550907</c:v>
                </c:pt>
                <c:pt idx="2536">
                  <c:v>0.458733585739499</c:v>
                </c:pt>
                <c:pt idx="2537">
                  <c:v>0.428215906670198</c:v>
                </c:pt>
                <c:pt idx="2538">
                  <c:v>0.460368913275267</c:v>
                </c:pt>
                <c:pt idx="2539">
                  <c:v>0.509633504970952</c:v>
                </c:pt>
                <c:pt idx="2540">
                  <c:v>0.561985414271069</c:v>
                </c:pt>
                <c:pt idx="2541">
                  <c:v>0.550862812635675</c:v>
                </c:pt>
                <c:pt idx="2542">
                  <c:v>0.519419742921353</c:v>
                </c:pt>
                <c:pt idx="2543">
                  <c:v>0.505970545479828</c:v>
                </c:pt>
                <c:pt idx="2544">
                  <c:v>0.311441959825416</c:v>
                </c:pt>
                <c:pt idx="2545">
                  <c:v>0.305738256510308</c:v>
                </c:pt>
                <c:pt idx="2546">
                  <c:v>0.304357306991999</c:v>
                </c:pt>
                <c:pt idx="2547">
                  <c:v>0.319892527269334</c:v>
                </c:pt>
                <c:pt idx="2548">
                  <c:v>0.332607807038911</c:v>
                </c:pt>
                <c:pt idx="2549">
                  <c:v>0.335635167753129</c:v>
                </c:pt>
                <c:pt idx="2550">
                  <c:v>0.337793793319159</c:v>
                </c:pt>
                <c:pt idx="2551">
                  <c:v>0.343259072323264</c:v>
                </c:pt>
                <c:pt idx="2552">
                  <c:v>0.341923495863902</c:v>
                </c:pt>
                <c:pt idx="2553">
                  <c:v>0.34866715129104</c:v>
                </c:pt>
                <c:pt idx="2554">
                  <c:v>0.370088276717707</c:v>
                </c:pt>
                <c:pt idx="2555">
                  <c:v>0.388775049974087</c:v>
                </c:pt>
                <c:pt idx="2556">
                  <c:v>0.394869949876184</c:v>
                </c:pt>
                <c:pt idx="2557">
                  <c:v>0.470326962504836</c:v>
                </c:pt>
                <c:pt idx="2558">
                  <c:v>0.486254775840797</c:v>
                </c:pt>
                <c:pt idx="2559">
                  <c:v>0.480241636947587</c:v>
                </c:pt>
                <c:pt idx="2560">
                  <c:v>0.330736274115726</c:v>
                </c:pt>
                <c:pt idx="2561">
                  <c:v>0.328857264918999</c:v>
                </c:pt>
                <c:pt idx="2562">
                  <c:v>0.320888545968714</c:v>
                </c:pt>
                <c:pt idx="2563">
                  <c:v>0.312310051946838</c:v>
                </c:pt>
                <c:pt idx="2564">
                  <c:v>0.303341714094665</c:v>
                </c:pt>
                <c:pt idx="2565">
                  <c:v>0.309340346694138</c:v>
                </c:pt>
                <c:pt idx="2566">
                  <c:v>0.304812007832401</c:v>
                </c:pt>
                <c:pt idx="2567">
                  <c:v>0.32434165665967</c:v>
                </c:pt>
                <c:pt idx="2568">
                  <c:v>0.33794476079791</c:v>
                </c:pt>
                <c:pt idx="2569">
                  <c:v>0.340379582192698</c:v>
                </c:pt>
                <c:pt idx="2570">
                  <c:v>0.364358398614359</c:v>
                </c:pt>
                <c:pt idx="2571">
                  <c:v>0.363106657324696</c:v>
                </c:pt>
                <c:pt idx="2572">
                  <c:v>0.369470998742279</c:v>
                </c:pt>
                <c:pt idx="2573">
                  <c:v>0.356377806169507</c:v>
                </c:pt>
                <c:pt idx="2574">
                  <c:v>0.360309251413441</c:v>
                </c:pt>
                <c:pt idx="2575">
                  <c:v>0.348111236135577</c:v>
                </c:pt>
                <c:pt idx="2576">
                  <c:v>0.380124290092385</c:v>
                </c:pt>
                <c:pt idx="2577">
                  <c:v>0.402228145000969</c:v>
                </c:pt>
                <c:pt idx="2578">
                  <c:v>0.42096819014117</c:v>
                </c:pt>
                <c:pt idx="2579">
                  <c:v>0.430233126366889</c:v>
                </c:pt>
                <c:pt idx="2580">
                  <c:v>0.433286613693593</c:v>
                </c:pt>
                <c:pt idx="2581">
                  <c:v>0.42268229032093</c:v>
                </c:pt>
                <c:pt idx="2582">
                  <c:v>0.408137480971271</c:v>
                </c:pt>
                <c:pt idx="2583">
                  <c:v>0.410525515188214</c:v>
                </c:pt>
                <c:pt idx="2584">
                  <c:v>0.397507225804433</c:v>
                </c:pt>
                <c:pt idx="2585">
                  <c:v>0.399198406115856</c:v>
                </c:pt>
                <c:pt idx="2586">
                  <c:v>0.402663235613135</c:v>
                </c:pt>
                <c:pt idx="2587">
                  <c:v>0.43261870137051</c:v>
                </c:pt>
                <c:pt idx="2588">
                  <c:v>0.442482479152144</c:v>
                </c:pt>
                <c:pt idx="2589">
                  <c:v>0.454258665183581</c:v>
                </c:pt>
                <c:pt idx="2590">
                  <c:v>0.464793096094309</c:v>
                </c:pt>
                <c:pt idx="2591">
                  <c:v>0.471174511540223</c:v>
                </c:pt>
                <c:pt idx="2592">
                  <c:v>0.344010227656954</c:v>
                </c:pt>
                <c:pt idx="2593">
                  <c:v>0.334302683762373</c:v>
                </c:pt>
                <c:pt idx="2594">
                  <c:v>0.335807107650886</c:v>
                </c:pt>
                <c:pt idx="2595">
                  <c:v>0.313959813544231</c:v>
                </c:pt>
                <c:pt idx="2596">
                  <c:v>0.316113219142529</c:v>
                </c:pt>
                <c:pt idx="2597">
                  <c:v>0.313084720487672</c:v>
                </c:pt>
                <c:pt idx="2598">
                  <c:v>0.258300135539636</c:v>
                </c:pt>
                <c:pt idx="2599">
                  <c:v>0.240982368830244</c:v>
                </c:pt>
                <c:pt idx="2600">
                  <c:v>0.247285020774227</c:v>
                </c:pt>
                <c:pt idx="2601">
                  <c:v>0.233113609218853</c:v>
                </c:pt>
                <c:pt idx="2602">
                  <c:v>0.234080921593245</c:v>
                </c:pt>
                <c:pt idx="2603">
                  <c:v>0.24527647187213</c:v>
                </c:pt>
                <c:pt idx="2604">
                  <c:v>0.234425313825013</c:v>
                </c:pt>
                <c:pt idx="2605">
                  <c:v>0.223859584810821</c:v>
                </c:pt>
                <c:pt idx="2606">
                  <c:v>0.202652830268585</c:v>
                </c:pt>
                <c:pt idx="2607">
                  <c:v>0.196511301957886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755912"/>
        <c:axId val="734758728"/>
      </c:scatterChart>
      <c:valAx>
        <c:axId val="7347559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734758728"/>
        <c:crosses val="autoZero"/>
        <c:crossBetween val="midCat"/>
      </c:valAx>
      <c:valAx>
        <c:axId val="73475872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734755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Sheet7!$G$5</c:f>
              <c:strCache>
                <c:ptCount val="1"/>
                <c:pt idx="0">
                  <c:v>Vuln </c:v>
                </c:pt>
              </c:strCache>
            </c:strRef>
          </c:tx>
          <c:spPr>
            <a:ln w="47625">
              <a:noFill/>
            </a:ln>
          </c:spPr>
          <c:xVal>
            <c:numRef>
              <c:f>Sheet7!$F$6:$F$198</c:f>
              <c:numCache>
                <c:formatCode>0.000</c:formatCode>
                <c:ptCount val="193"/>
                <c:pt idx="0">
                  <c:v>#N/A</c:v>
                </c:pt>
                <c:pt idx="1">
                  <c:v>0.612419701395444</c:v>
                </c:pt>
                <c:pt idx="2">
                  <c:v>0.533158733893429</c:v>
                </c:pt>
                <c:pt idx="3">
                  <c:v>#N/A</c:v>
                </c:pt>
                <c:pt idx="4">
                  <c:v>0.397638773555652</c:v>
                </c:pt>
                <c:pt idx="5">
                  <c:v>#N/A</c:v>
                </c:pt>
                <c:pt idx="6">
                  <c:v>0.625485117795671</c:v>
                </c:pt>
                <c:pt idx="7">
                  <c:v>0.658332025047371</c:v>
                </c:pt>
                <c:pt idx="8">
                  <c:v>0.843138673437236</c:v>
                </c:pt>
                <c:pt idx="9">
                  <c:v>0.763723058070028</c:v>
                </c:pt>
                <c:pt idx="10">
                  <c:v>0.534745849132513</c:v>
                </c:pt>
                <c:pt idx="11">
                  <c:v>#N/A</c:v>
                </c:pt>
                <c:pt idx="12">
                  <c:v>0.639184994393651</c:v>
                </c:pt>
                <c:pt idx="13">
                  <c:v>0.389628985925018</c:v>
                </c:pt>
                <c:pt idx="14">
                  <c:v>#N/A</c:v>
                </c:pt>
                <c:pt idx="15">
                  <c:v>0.589357777801908</c:v>
                </c:pt>
                <c:pt idx="16">
                  <c:v>0.762386407307699</c:v>
                </c:pt>
                <c:pt idx="17">
                  <c:v>0.539423712399335</c:v>
                </c:pt>
                <c:pt idx="18">
                  <c:v>0.507642817769677</c:v>
                </c:pt>
                <c:pt idx="19">
                  <c:v>0.487006264776169</c:v>
                </c:pt>
                <c:pt idx="20">
                  <c:v>0.513548477611843</c:v>
                </c:pt>
                <c:pt idx="21">
                  <c:v>0.57498030232646</c:v>
                </c:pt>
                <c:pt idx="22">
                  <c:v>0.646521124797461</c:v>
                </c:pt>
                <c:pt idx="23">
                  <c:v>0.612591420106186</c:v>
                </c:pt>
                <c:pt idx="24">
                  <c:v>#N/A</c:v>
                </c:pt>
                <c:pt idx="25">
                  <c:v>0.673930623382176</c:v>
                </c:pt>
                <c:pt idx="26">
                  <c:v>0.447763919324831</c:v>
                </c:pt>
                <c:pt idx="27">
                  <c:v>0.32789081331646</c:v>
                </c:pt>
                <c:pt idx="28">
                  <c:v>0.440318543878396</c:v>
                </c:pt>
                <c:pt idx="29">
                  <c:v>0.418997878377774</c:v>
                </c:pt>
                <c:pt idx="30">
                  <c:v>0.779687922851072</c:v>
                </c:pt>
                <c:pt idx="31">
                  <c:v>0.608143017914049</c:v>
                </c:pt>
                <c:pt idx="32">
                  <c:v>0.301981185576543</c:v>
                </c:pt>
                <c:pt idx="33">
                  <c:v>0.320930825572623</c:v>
                </c:pt>
                <c:pt idx="34">
                  <c:v>0.769310409323468</c:v>
                </c:pt>
                <c:pt idx="35">
                  <c:v>0.448722870115065</c:v>
                </c:pt>
                <c:pt idx="36">
                  <c:v>0.596296253344388</c:v>
                </c:pt>
                <c:pt idx="37">
                  <c:v>0.347207478866164</c:v>
                </c:pt>
                <c:pt idx="38">
                  <c:v>0.397608555320203</c:v>
                </c:pt>
                <c:pt idx="39">
                  <c:v>0.27535109576104</c:v>
                </c:pt>
                <c:pt idx="40">
                  <c:v>0.593904326515279</c:v>
                </c:pt>
                <c:pt idx="41">
                  <c:v>0.430055103280439</c:v>
                </c:pt>
                <c:pt idx="42">
                  <c:v>0.664105659920572</c:v>
                </c:pt>
                <c:pt idx="43">
                  <c:v>0.347153817168323</c:v>
                </c:pt>
                <c:pt idx="44">
                  <c:v>0.713015568611504</c:v>
                </c:pt>
                <c:pt idx="45">
                  <c:v>0.747834542686999</c:v>
                </c:pt>
                <c:pt idx="46">
                  <c:v>0.8287454209701</c:v>
                </c:pt>
                <c:pt idx="47">
                  <c:v>0.391019561269728</c:v>
                </c:pt>
                <c:pt idx="48">
                  <c:v>0.615158065001298</c:v>
                </c:pt>
                <c:pt idx="49">
                  <c:v>0.602267763763436</c:v>
                </c:pt>
                <c:pt idx="50">
                  <c:v>0.544175226763214</c:v>
                </c:pt>
                <c:pt idx="51">
                  <c:v>0.517246037327281</c:v>
                </c:pt>
                <c:pt idx="52">
                  <c:v>0.644286892614386</c:v>
                </c:pt>
                <c:pt idx="53">
                  <c:v>0.418553043024046</c:v>
                </c:pt>
                <c:pt idx="54">
                  <c:v>0.235636352282182</c:v>
                </c:pt>
                <c:pt idx="55">
                  <c:v>0.774630876254433</c:v>
                </c:pt>
                <c:pt idx="56">
                  <c:v>0.31974539535685</c:v>
                </c:pt>
                <c:pt idx="57">
                  <c:v>0.531647871258896</c:v>
                </c:pt>
                <c:pt idx="58">
                  <c:v>0.815451060151932</c:v>
                </c:pt>
                <c:pt idx="59">
                  <c:v>0.709286820781536</c:v>
                </c:pt>
                <c:pt idx="60">
                  <c:v>0.516372320434146</c:v>
                </c:pt>
                <c:pt idx="61">
                  <c:v>0.504425909940396</c:v>
                </c:pt>
                <c:pt idx="62">
                  <c:v>0.584772427742792</c:v>
                </c:pt>
                <c:pt idx="63">
                  <c:v>0.723323465261814</c:v>
                </c:pt>
                <c:pt idx="64">
                  <c:v>0.544682551849551</c:v>
                </c:pt>
                <c:pt idx="65">
                  <c:v>0.708717728749621</c:v>
                </c:pt>
                <c:pt idx="66">
                  <c:v>#N/A</c:v>
                </c:pt>
                <c:pt idx="67">
                  <c:v>0.558435275109794</c:v>
                </c:pt>
                <c:pt idx="68">
                  <c:v>0.394116875346439</c:v>
                </c:pt>
                <c:pt idx="69">
                  <c:v>0.364673814910231</c:v>
                </c:pt>
                <c:pt idx="70">
                  <c:v>0.422578854089153</c:v>
                </c:pt>
                <c:pt idx="71">
                  <c:v>#N/A</c:v>
                </c:pt>
                <c:pt idx="72">
                  <c:v>0.555207767405711</c:v>
                </c:pt>
                <c:pt idx="73">
                  <c:v>0.73171763057047</c:v>
                </c:pt>
                <c:pt idx="74">
                  <c:v>0.809755359162416</c:v>
                </c:pt>
                <c:pt idx="75">
                  <c:v>0.461288699867655</c:v>
                </c:pt>
                <c:pt idx="76">
                  <c:v>0.522071143661286</c:v>
                </c:pt>
                <c:pt idx="77">
                  <c:v>0.431264004990705</c:v>
                </c:pt>
                <c:pt idx="78">
                  <c:v>0.214361201568973</c:v>
                </c:pt>
                <c:pt idx="79">
                  <c:v>0.814531016798572</c:v>
                </c:pt>
                <c:pt idx="80">
                  <c:v>0.669336883789806</c:v>
                </c:pt>
                <c:pt idx="81">
                  <c:v>0.717549474159751</c:v>
                </c:pt>
                <c:pt idx="82">
                  <c:v>0.623850920309329</c:v>
                </c:pt>
                <c:pt idx="83">
                  <c:v>0.762000191083185</c:v>
                </c:pt>
                <c:pt idx="84">
                  <c:v>0.623570906687719</c:v>
                </c:pt>
                <c:pt idx="85">
                  <c:v>0.617940646851921</c:v>
                </c:pt>
                <c:pt idx="86">
                  <c:v>0.446439103401271</c:v>
                </c:pt>
                <c:pt idx="87">
                  <c:v>#N/A</c:v>
                </c:pt>
                <c:pt idx="88">
                  <c:v>#N/A</c:v>
                </c:pt>
                <c:pt idx="89">
                  <c:v>0.746879372416966</c:v>
                </c:pt>
                <c:pt idx="90">
                  <c:v>0.615102413740343</c:v>
                </c:pt>
                <c:pt idx="91">
                  <c:v>0.600233253077035</c:v>
                </c:pt>
                <c:pt idx="92">
                  <c:v>0.431345573386762</c:v>
                </c:pt>
                <c:pt idx="93">
                  <c:v>0.730145737397075</c:v>
                </c:pt>
                <c:pt idx="94">
                  <c:v>0.519466522285575</c:v>
                </c:pt>
                <c:pt idx="95">
                  <c:v>0.420883477194687</c:v>
                </c:pt>
                <c:pt idx="96">
                  <c:v>0.377587719331336</c:v>
                </c:pt>
                <c:pt idx="97">
                  <c:v>0.487370055043731</c:v>
                </c:pt>
                <c:pt idx="98">
                  <c:v>#N/A</c:v>
                </c:pt>
                <c:pt idx="99">
                  <c:v>0.764622223334722</c:v>
                </c:pt>
                <c:pt idx="100">
                  <c:v>0.717430198057481</c:v>
                </c:pt>
                <c:pt idx="101">
                  <c:v>0.457399998617268</c:v>
                </c:pt>
                <c:pt idx="102">
                  <c:v>0.411125165190819</c:v>
                </c:pt>
                <c:pt idx="103">
                  <c:v>0.624974822938746</c:v>
                </c:pt>
                <c:pt idx="104">
                  <c:v>0.488225035573866</c:v>
                </c:pt>
                <c:pt idx="105">
                  <c:v>0.450338214915924</c:v>
                </c:pt>
                <c:pt idx="106">
                  <c:v>0.697308055020007</c:v>
                </c:pt>
                <c:pt idx="107">
                  <c:v>#N/A</c:v>
                </c:pt>
                <c:pt idx="108">
                  <c:v>0.42898451502392</c:v>
                </c:pt>
                <c:pt idx="109">
                  <c:v>0.702778363675599</c:v>
                </c:pt>
                <c:pt idx="110">
                  <c:v>0.606344651229241</c:v>
                </c:pt>
                <c:pt idx="111">
                  <c:v>0.503567221156376</c:v>
                </c:pt>
                <c:pt idx="112">
                  <c:v>0.54729949954036</c:v>
                </c:pt>
                <c:pt idx="113">
                  <c:v>#N/A</c:v>
                </c:pt>
                <c:pt idx="114">
                  <c:v>0.645556655463331</c:v>
                </c:pt>
                <c:pt idx="115">
                  <c:v>0.640846173122823</c:v>
                </c:pt>
                <c:pt idx="116">
                  <c:v>#N/A</c:v>
                </c:pt>
                <c:pt idx="117">
                  <c:v>0.522397209111282</c:v>
                </c:pt>
                <c:pt idx="118">
                  <c:v>0.453377253131193</c:v>
                </c:pt>
                <c:pt idx="119">
                  <c:v>#N/A</c:v>
                </c:pt>
                <c:pt idx="120">
                  <c:v>0.555827303178346</c:v>
                </c:pt>
                <c:pt idx="121">
                  <c:v>#N/A</c:v>
                </c:pt>
                <c:pt idx="122">
                  <c:v>0.373939687299739</c:v>
                </c:pt>
                <c:pt idx="123">
                  <c:v>0.790719025261723</c:v>
                </c:pt>
                <c:pt idx="124">
                  <c:v>0.846968276123991</c:v>
                </c:pt>
                <c:pt idx="125">
                  <c:v>0.496140393879407</c:v>
                </c:pt>
                <c:pt idx="126">
                  <c:v>0.369175001627553</c:v>
                </c:pt>
                <c:pt idx="127">
                  <c:v>0.420711849892361</c:v>
                </c:pt>
                <c:pt idx="128">
                  <c:v>0.790211064429384</c:v>
                </c:pt>
                <c:pt idx="129">
                  <c:v>0.62872390200657</c:v>
                </c:pt>
                <c:pt idx="130">
                  <c:v>0.408586152389881</c:v>
                </c:pt>
                <c:pt idx="131">
                  <c:v>#N/A</c:v>
                </c:pt>
                <c:pt idx="132">
                  <c:v>0.668910268020445</c:v>
                </c:pt>
                <c:pt idx="133">
                  <c:v>0.401338433471382</c:v>
                </c:pt>
                <c:pt idx="134">
                  <c:v>0.570712801946539</c:v>
                </c:pt>
                <c:pt idx="135">
                  <c:v>0.614183589922243</c:v>
                </c:pt>
                <c:pt idx="136">
                  <c:v>0.529066256165729</c:v>
                </c:pt>
                <c:pt idx="137">
                  <c:v>0.732844596613791</c:v>
                </c:pt>
                <c:pt idx="138">
                  <c:v>0.724727753851279</c:v>
                </c:pt>
                <c:pt idx="139">
                  <c:v>0.61873605427737</c:v>
                </c:pt>
                <c:pt idx="140">
                  <c:v>0.704739539749669</c:v>
                </c:pt>
                <c:pt idx="141">
                  <c:v>0.585089270602476</c:v>
                </c:pt>
                <c:pt idx="142">
                  <c:v>0.422553205356391</c:v>
                </c:pt>
                <c:pt idx="143">
                  <c:v>#N/A</c:v>
                </c:pt>
                <c:pt idx="144">
                  <c:v>0.680767939526136</c:v>
                </c:pt>
                <c:pt idx="145">
                  <c:v>#N/A</c:v>
                </c:pt>
                <c:pt idx="146">
                  <c:v>0.594214058356061</c:v>
                </c:pt>
                <c:pt idx="147">
                  <c:v>#N/A</c:v>
                </c:pt>
                <c:pt idx="148">
                  <c:v>0.439912747395378</c:v>
                </c:pt>
                <c:pt idx="149">
                  <c:v>0.575450756913</c:v>
                </c:pt>
                <c:pt idx="150">
                  <c:v>0.47658970718025</c:v>
                </c:pt>
                <c:pt idx="151">
                  <c:v>0.618114921290749</c:v>
                </c:pt>
                <c:pt idx="152">
                  <c:v>#N/A</c:v>
                </c:pt>
                <c:pt idx="153">
                  <c:v>0.379257280261191</c:v>
                </c:pt>
                <c:pt idx="154">
                  <c:v>#N/A</c:v>
                </c:pt>
                <c:pt idx="155">
                  <c:v>0.733925318241408</c:v>
                </c:pt>
                <c:pt idx="156">
                  <c:v>0.744432010500835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0.743931948916122</c:v>
                </c:pt>
                <c:pt idx="161">
                  <c:v>#N/A</c:v>
                </c:pt>
                <c:pt idx="162">
                  <c:v>0.27041457343281</c:v>
                </c:pt>
                <c:pt idx="163">
                  <c:v>0.549065549855271</c:v>
                </c:pt>
                <c:pt idx="164">
                  <c:v>0.465915278958194</c:v>
                </c:pt>
                <c:pt idx="165">
                  <c:v>0.799540882234762</c:v>
                </c:pt>
                <c:pt idx="166">
                  <c:v>0.80882155325269</c:v>
                </c:pt>
                <c:pt idx="167">
                  <c:v>0.404281129686893</c:v>
                </c:pt>
                <c:pt idx="168">
                  <c:v>0.464242473088011</c:v>
                </c:pt>
                <c:pt idx="169">
                  <c:v>0.472308694734503</c:v>
                </c:pt>
                <c:pt idx="170">
                  <c:v>0.61201745738969</c:v>
                </c:pt>
                <c:pt idx="171">
                  <c:v>#N/A</c:v>
                </c:pt>
                <c:pt idx="172">
                  <c:v>0.383895092010623</c:v>
                </c:pt>
                <c:pt idx="173">
                  <c:v>0.475757902034229</c:v>
                </c:pt>
                <c:pt idx="174">
                  <c:v>0.609967606373668</c:v>
                </c:pt>
                <c:pt idx="175">
                  <c:v>0.576500327998643</c:v>
                </c:pt>
                <c:pt idx="176">
                  <c:v>0.600375312198999</c:v>
                </c:pt>
                <c:pt idx="177">
                  <c:v>#N/A</c:v>
                </c:pt>
                <c:pt idx="178">
                  <c:v>#N/A</c:v>
                </c:pt>
                <c:pt idx="179">
                  <c:v>0.44439535393753</c:v>
                </c:pt>
                <c:pt idx="180">
                  <c:v>0.59875586284046</c:v>
                </c:pt>
                <c:pt idx="181">
                  <c:v>0.641138155669048</c:v>
                </c:pt>
                <c:pt idx="182">
                  <c:v>0.770758869132295</c:v>
                </c:pt>
                <c:pt idx="183">
                  <c:v>0.802741037815902</c:v>
                </c:pt>
                <c:pt idx="184">
                  <c:v>0.759311576757187</c:v>
                </c:pt>
                <c:pt idx="185">
                  <c:v>0.390869758203051</c:v>
                </c:pt>
                <c:pt idx="186">
                  <c:v>0.532686118196154</c:v>
                </c:pt>
                <c:pt idx="187">
                  <c:v>0.505970545479828</c:v>
                </c:pt>
                <c:pt idx="188">
                  <c:v>0.480241636947587</c:v>
                </c:pt>
                <c:pt idx="189">
                  <c:v>0.348111236135577</c:v>
                </c:pt>
                <c:pt idx="190">
                  <c:v>0.471174511540223</c:v>
                </c:pt>
                <c:pt idx="191">
                  <c:v>0.196511301957886</c:v>
                </c:pt>
                <c:pt idx="192" formatCode="General">
                  <c:v>0.0</c:v>
                </c:pt>
              </c:numCache>
            </c:numRef>
          </c:xVal>
          <c:yVal>
            <c:numRef>
              <c:f>Sheet7!$G$6:$G$198</c:f>
              <c:numCache>
                <c:formatCode>0.000</c:formatCode>
                <c:ptCount val="193"/>
                <c:pt idx="0">
                  <c:v>0.631049714122953</c:v>
                </c:pt>
                <c:pt idx="1">
                  <c:v>0.291942133433587</c:v>
                </c:pt>
                <c:pt idx="2">
                  <c:v>0.289437997519117</c:v>
                </c:pt>
                <c:pt idx="3">
                  <c:v>0.221478164758482</c:v>
                </c:pt>
                <c:pt idx="4">
                  <c:v>0.5529347291136</c:v>
                </c:pt>
                <c:pt idx="5">
                  <c:v>0.355435946055177</c:v>
                </c:pt>
                <c:pt idx="6">
                  <c:v>0.218323972640509</c:v>
                </c:pt>
                <c:pt idx="7">
                  <c:v>0.268619903944995</c:v>
                </c:pt>
                <c:pt idx="8">
                  <c:v>0.209706481939538</c:v>
                </c:pt>
                <c:pt idx="9">
                  <c:v>0.205199103699299</c:v>
                </c:pt>
                <c:pt idx="10">
                  <c:v>0.258119173639074</c:v>
                </c:pt>
                <c:pt idx="11">
                  <c:v>0.34599681189077</c:v>
                </c:pt>
                <c:pt idx="12">
                  <c:v>0.331099192107262</c:v>
                </c:pt>
                <c:pt idx="13">
                  <c:v>0.46215417799036</c:v>
                </c:pt>
                <c:pt idx="14">
                  <c:v>0.257238701032112</c:v>
                </c:pt>
                <c:pt idx="15">
                  <c:v>0.22363072346741</c:v>
                </c:pt>
                <c:pt idx="16">
                  <c:v>0.288967423420762</c:v>
                </c:pt>
                <c:pt idx="17">
                  <c:v>0.285373717063574</c:v>
                </c:pt>
                <c:pt idx="18">
                  <c:v>0.482333239868664</c:v>
                </c:pt>
                <c:pt idx="19">
                  <c:v>0.410411966879238</c:v>
                </c:pt>
                <c:pt idx="20">
                  <c:v>0.33979309500217</c:v>
                </c:pt>
                <c:pt idx="21">
                  <c:v>0.240373435783735</c:v>
                </c:pt>
                <c:pt idx="22">
                  <c:v>0.419992330501441</c:v>
                </c:pt>
                <c:pt idx="23">
                  <c:v>0.296045857078222</c:v>
                </c:pt>
                <c:pt idx="24">
                  <c:v>0.240996055359984</c:v>
                </c:pt>
                <c:pt idx="25">
                  <c:v>0.203182368525399</c:v>
                </c:pt>
                <c:pt idx="26">
                  <c:v>0.519744763560399</c:v>
                </c:pt>
                <c:pt idx="27">
                  <c:v>0.606768931360354</c:v>
                </c:pt>
                <c:pt idx="28">
                  <c:v>0.461001453885456</c:v>
                </c:pt>
                <c:pt idx="29">
                  <c:v>0.45438980701433</c:v>
                </c:pt>
                <c:pt idx="30">
                  <c:v>0.25917099476962</c:v>
                </c:pt>
                <c:pt idx="31">
                  <c:v>0.323138309200317</c:v>
                </c:pt>
                <c:pt idx="32">
                  <c:v>0.600777360610606</c:v>
                </c:pt>
                <c:pt idx="33">
                  <c:v>0.567916096882194</c:v>
                </c:pt>
                <c:pt idx="34">
                  <c:v>0.250836017474147</c:v>
                </c:pt>
                <c:pt idx="35">
                  <c:v>0.271188642860539</c:v>
                </c:pt>
                <c:pt idx="36">
                  <c:v>0.277098081051841</c:v>
                </c:pt>
                <c:pt idx="37">
                  <c:v>0.451464298554739</c:v>
                </c:pt>
                <c:pt idx="38">
                  <c:v>0.452436733791669</c:v>
                </c:pt>
                <c:pt idx="39">
                  <c:v>0.54624504246946</c:v>
                </c:pt>
                <c:pt idx="40">
                  <c:v>0.328133447871746</c:v>
                </c:pt>
                <c:pt idx="41">
                  <c:v>0.446287971051007</c:v>
                </c:pt>
                <c:pt idx="42">
                  <c:v>0.196839501095144</c:v>
                </c:pt>
                <c:pt idx="43">
                  <c:v>0.295533255418646</c:v>
                </c:pt>
                <c:pt idx="44">
                  <c:v>0.242038878911277</c:v>
                </c:pt>
                <c:pt idx="45">
                  <c:v>0.183374849987175</c:v>
                </c:pt>
                <c:pt idx="46">
                  <c:v>0.143035274171353</c:v>
                </c:pt>
                <c:pt idx="47">
                  <c:v>0.474926009171377</c:v>
                </c:pt>
                <c:pt idx="48">
                  <c:v>0.397686369929488</c:v>
                </c:pt>
                <c:pt idx="49">
                  <c:v>0.321134315459594</c:v>
                </c:pt>
                <c:pt idx="50">
                  <c:v>0.253241413721421</c:v>
                </c:pt>
                <c:pt idx="51">
                  <c:v>0.274817890490902</c:v>
                </c:pt>
                <c:pt idx="52">
                  <c:v>0.31208763573155</c:v>
                </c:pt>
                <c:pt idx="53">
                  <c:v>0.455106165685925</c:v>
                </c:pt>
                <c:pt idx="54">
                  <c:v>0.48652165847264</c:v>
                </c:pt>
                <c:pt idx="55">
                  <c:v>0.292720213621373</c:v>
                </c:pt>
                <c:pt idx="56">
                  <c:v>0.558769275255072</c:v>
                </c:pt>
                <c:pt idx="57">
                  <c:v>0.349114228837832</c:v>
                </c:pt>
                <c:pt idx="58">
                  <c:v>0.196311748364295</c:v>
                </c:pt>
                <c:pt idx="59">
                  <c:v>0.170645813060776</c:v>
                </c:pt>
                <c:pt idx="60">
                  <c:v>0.383276895114485</c:v>
                </c:pt>
                <c:pt idx="61">
                  <c:v>0.447789502352501</c:v>
                </c:pt>
                <c:pt idx="62">
                  <c:v>0.260684670705532</c:v>
                </c:pt>
                <c:pt idx="63">
                  <c:v>0.192908215190229</c:v>
                </c:pt>
                <c:pt idx="64">
                  <c:v>0.432678173587851</c:v>
                </c:pt>
                <c:pt idx="65">
                  <c:v>0.185250504465937</c:v>
                </c:pt>
                <c:pt idx="66">
                  <c:v>0.320241103040199</c:v>
                </c:pt>
                <c:pt idx="67">
                  <c:v>0.316616928272078</c:v>
                </c:pt>
                <c:pt idx="68">
                  <c:v>0.495423279737991</c:v>
                </c:pt>
                <c:pt idx="69">
                  <c:v>0.502459670273615</c:v>
                </c:pt>
                <c:pt idx="70">
                  <c:v>0.344987752311899</c:v>
                </c:pt>
                <c:pt idx="71">
                  <c:v>0.486721644591151</c:v>
                </c:pt>
                <c:pt idx="72">
                  <c:v>0.331480577590547</c:v>
                </c:pt>
                <c:pt idx="73">
                  <c:v>0.246398483593169</c:v>
                </c:pt>
                <c:pt idx="74">
                  <c:v>0.247132746972043</c:v>
                </c:pt>
                <c:pt idx="75">
                  <c:v>0.412376661725781</c:v>
                </c:pt>
                <c:pt idx="76">
                  <c:v>0.299776257931825</c:v>
                </c:pt>
                <c:pt idx="77">
                  <c:v>0.268760577745174</c:v>
                </c:pt>
                <c:pt idx="78">
                  <c:v>0.373471017461497</c:v>
                </c:pt>
                <c:pt idx="79">
                  <c:v>0.19566245196087</c:v>
                </c:pt>
                <c:pt idx="80">
                  <c:v>0.233898434559741</c:v>
                </c:pt>
                <c:pt idx="81">
                  <c:v>0.206739005841272</c:v>
                </c:pt>
                <c:pt idx="82">
                  <c:v>0.340190208210069</c:v>
                </c:pt>
                <c:pt idx="83">
                  <c:v>0.261875778948328</c:v>
                </c:pt>
                <c:pt idx="84">
                  <c:v>0.293966322321144</c:v>
                </c:pt>
                <c:pt idx="85">
                  <c:v>0.26098234545261</c:v>
                </c:pt>
                <c:pt idx="86">
                  <c:v>0.495941146654927</c:v>
                </c:pt>
                <c:pt idx="87">
                  <c:v>0.456942139183619</c:v>
                </c:pt>
                <c:pt idx="88">
                  <c:v>0.44076436853123</c:v>
                </c:pt>
                <c:pt idx="89">
                  <c:v>0.301969121520953</c:v>
                </c:pt>
                <c:pt idx="90">
                  <c:v>0.275033174157196</c:v>
                </c:pt>
                <c:pt idx="91">
                  <c:v>0.315977091214441</c:v>
                </c:pt>
                <c:pt idx="92">
                  <c:v>0.456930340496074</c:v>
                </c:pt>
                <c:pt idx="93">
                  <c:v>0.26706549417278</c:v>
                </c:pt>
                <c:pt idx="94">
                  <c:v>0.269305077138182</c:v>
                </c:pt>
                <c:pt idx="95">
                  <c:v>0.501206977955052</c:v>
                </c:pt>
                <c:pt idx="96">
                  <c:v>0.534323071824322</c:v>
                </c:pt>
                <c:pt idx="97">
                  <c:v>0.315086507310871</c:v>
                </c:pt>
                <c:pt idx="98">
                  <c:v>0.260421877430841</c:v>
                </c:pt>
                <c:pt idx="99">
                  <c:v>0.271522439789852</c:v>
                </c:pt>
                <c:pt idx="100">
                  <c:v>0.207376603703438</c:v>
                </c:pt>
                <c:pt idx="101">
                  <c:v>0.487273375652452</c:v>
                </c:pt>
                <c:pt idx="102">
                  <c:v>0.514425513447559</c:v>
                </c:pt>
                <c:pt idx="103">
                  <c:v>0.276557673681071</c:v>
                </c:pt>
                <c:pt idx="104">
                  <c:v>0.384901117568111</c:v>
                </c:pt>
                <c:pt idx="105">
                  <c:v>0.541037629388958</c:v>
                </c:pt>
                <c:pt idx="106">
                  <c:v>0.253732493772452</c:v>
                </c:pt>
                <c:pt idx="107">
                  <c:v>0.491798351129538</c:v>
                </c:pt>
                <c:pt idx="108">
                  <c:v>0.496246985779112</c:v>
                </c:pt>
                <c:pt idx="109">
                  <c:v>0.260674239067311</c:v>
                </c:pt>
                <c:pt idx="110">
                  <c:v>0.248012520932951</c:v>
                </c:pt>
                <c:pt idx="111">
                  <c:v>0.49860687011274</c:v>
                </c:pt>
                <c:pt idx="112">
                  <c:v>0.2899168961897</c:v>
                </c:pt>
                <c:pt idx="113">
                  <c:v>0.288908340449074</c:v>
                </c:pt>
                <c:pt idx="114">
                  <c:v>0.235000626443746</c:v>
                </c:pt>
                <c:pt idx="115">
                  <c:v>0.370477838674167</c:v>
                </c:pt>
                <c:pt idx="116">
                  <c:v>0.229540745206489</c:v>
                </c:pt>
                <c:pt idx="117">
                  <c:v>0.376692970034556</c:v>
                </c:pt>
                <c:pt idx="118">
                  <c:v>0.566030311183156</c:v>
                </c:pt>
                <c:pt idx="119">
                  <c:v>0.430564544778356</c:v>
                </c:pt>
                <c:pt idx="120">
                  <c:v>0.429277977091407</c:v>
                </c:pt>
                <c:pt idx="121">
                  <c:v>0.440832338039011</c:v>
                </c:pt>
                <c:pt idx="122">
                  <c:v>0.449825782740823</c:v>
                </c:pt>
                <c:pt idx="123">
                  <c:v>0.253563674120076</c:v>
                </c:pt>
                <c:pt idx="124">
                  <c:v>0.198267382042017</c:v>
                </c:pt>
                <c:pt idx="125">
                  <c:v>0.316244487963184</c:v>
                </c:pt>
                <c:pt idx="126">
                  <c:v>0.553485175989247</c:v>
                </c:pt>
                <c:pt idx="127">
                  <c:v>0.466009225761739</c:v>
                </c:pt>
                <c:pt idx="128">
                  <c:v>0.174851497789467</c:v>
                </c:pt>
                <c:pt idx="129">
                  <c:v>0.292295828338203</c:v>
                </c:pt>
                <c:pt idx="130">
                  <c:v>0.386549507570618</c:v>
                </c:pt>
                <c:pt idx="131">
                  <c:v>0.400853125121391</c:v>
                </c:pt>
                <c:pt idx="132">
                  <c:v>0.324796744305109</c:v>
                </c:pt>
                <c:pt idx="133">
                  <c:v>0.48581535694087</c:v>
                </c:pt>
                <c:pt idx="134">
                  <c:v>0.326241135162515</c:v>
                </c:pt>
                <c:pt idx="135">
                  <c:v>0.336547847398603</c:v>
                </c:pt>
                <c:pt idx="136">
                  <c:v>0.322563890366958</c:v>
                </c:pt>
                <c:pt idx="137">
                  <c:v>0.191319893519285</c:v>
                </c:pt>
                <c:pt idx="138">
                  <c:v>0.214424850340008</c:v>
                </c:pt>
                <c:pt idx="139">
                  <c:v>0.283605546015829</c:v>
                </c:pt>
                <c:pt idx="140">
                  <c:v>0.238352751752322</c:v>
                </c:pt>
                <c:pt idx="141">
                  <c:v>0.276484032359672</c:v>
                </c:pt>
                <c:pt idx="142">
                  <c:v>0.522533572799141</c:v>
                </c:pt>
                <c:pt idx="143">
                  <c:v>0.344707311505666</c:v>
                </c:pt>
                <c:pt idx="144">
                  <c:v>0.339628565261527</c:v>
                </c:pt>
                <c:pt idx="145">
                  <c:v>0.322650398228578</c:v>
                </c:pt>
                <c:pt idx="146">
                  <c:v>0.402592176381759</c:v>
                </c:pt>
                <c:pt idx="147">
                  <c:v>0.228688559668842</c:v>
                </c:pt>
                <c:pt idx="148">
                  <c:v>0.425474024870004</c:v>
                </c:pt>
                <c:pt idx="149">
                  <c:v>0.340139012887873</c:v>
                </c:pt>
                <c:pt idx="150">
                  <c:v>0.486885047793142</c:v>
                </c:pt>
                <c:pt idx="151">
                  <c:v>0.227454880772268</c:v>
                </c:pt>
                <c:pt idx="152">
                  <c:v>0.323369071619466</c:v>
                </c:pt>
                <c:pt idx="153">
                  <c:v>0.552585121862504</c:v>
                </c:pt>
                <c:pt idx="154">
                  <c:v>0.295244959416474</c:v>
                </c:pt>
                <c:pt idx="155">
                  <c:v>0.224373626744819</c:v>
                </c:pt>
                <c:pt idx="156">
                  <c:v>0.203947684848764</c:v>
                </c:pt>
                <c:pt idx="157">
                  <c:v>0.473776446658818</c:v>
                </c:pt>
                <c:pt idx="158">
                  <c:v>0.53475186799018</c:v>
                </c:pt>
                <c:pt idx="159">
                  <c:v>0.366328755931833</c:v>
                </c:pt>
                <c:pt idx="160">
                  <c:v>0.193416194351649</c:v>
                </c:pt>
                <c:pt idx="161">
                  <c:v>0.309911763065351</c:v>
                </c:pt>
                <c:pt idx="162">
                  <c:v>0.502901431676077</c:v>
                </c:pt>
                <c:pt idx="163">
                  <c:v>0.308632951749984</c:v>
                </c:pt>
                <c:pt idx="164">
                  <c:v>0.467600588797353</c:v>
                </c:pt>
                <c:pt idx="165">
                  <c:v>0.214450373293989</c:v>
                </c:pt>
                <c:pt idx="166">
                  <c:v>0.181345526981467</c:v>
                </c:pt>
                <c:pt idx="167">
                  <c:v>0.247981162230592</c:v>
                </c:pt>
                <c:pt idx="168">
                  <c:v>0.388909768166162</c:v>
                </c:pt>
                <c:pt idx="169">
                  <c:v>0.518541309283026</c:v>
                </c:pt>
                <c:pt idx="170">
                  <c:v>0.268561605798404</c:v>
                </c:pt>
                <c:pt idx="171">
                  <c:v>0.481256892268926</c:v>
                </c:pt>
                <c:pt idx="172">
                  <c:v>0.507650450220164</c:v>
                </c:pt>
                <c:pt idx="173">
                  <c:v>0.390386450652044</c:v>
                </c:pt>
                <c:pt idx="174">
                  <c:v>0.308780219396901</c:v>
                </c:pt>
                <c:pt idx="175">
                  <c:v>0.287667569257214</c:v>
                </c:pt>
                <c:pt idx="176">
                  <c:v>0.251058911103142</c:v>
                </c:pt>
                <c:pt idx="177">
                  <c:v>0.269509662624004</c:v>
                </c:pt>
                <c:pt idx="178">
                  <c:v>0.440797229953391</c:v>
                </c:pt>
                <c:pt idx="179">
                  <c:v>0.498148554808101</c:v>
                </c:pt>
                <c:pt idx="180">
                  <c:v>0.275523972969697</c:v>
                </c:pt>
                <c:pt idx="181">
                  <c:v>0.29755100902419</c:v>
                </c:pt>
                <c:pt idx="182">
                  <c:v>0.189385803399796</c:v>
                </c:pt>
                <c:pt idx="183">
                  <c:v>0.21704990103648</c:v>
                </c:pt>
                <c:pt idx="184">
                  <c:v>0.227808309998711</c:v>
                </c:pt>
                <c:pt idx="185">
                  <c:v>0.269045093494545</c:v>
                </c:pt>
                <c:pt idx="186">
                  <c:v>0.43188612051973</c:v>
                </c:pt>
                <c:pt idx="187">
                  <c:v>0.242889734116149</c:v>
                </c:pt>
                <c:pt idx="188">
                  <c:v>0.316074383570339</c:v>
                </c:pt>
                <c:pt idx="189">
                  <c:v>0.491614300476964</c:v>
                </c:pt>
                <c:pt idx="190">
                  <c:v>0.538151324636913</c:v>
                </c:pt>
                <c:pt idx="191">
                  <c:v>0.465838079583034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816904"/>
        <c:axId val="734819864"/>
      </c:scatterChart>
      <c:valAx>
        <c:axId val="734816904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734819864"/>
        <c:crosses val="autoZero"/>
        <c:crossBetween val="midCat"/>
      </c:valAx>
      <c:valAx>
        <c:axId val="7348198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734816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3</xdr:row>
          <xdr:rowOff>25400</xdr:rowOff>
        </xdr:from>
        <xdr:to>
          <xdr:col>12</xdr:col>
          <xdr:colOff>533400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Find Most Recent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29</xdr:row>
          <xdr:rowOff>12700</xdr:rowOff>
        </xdr:from>
        <xdr:to>
          <xdr:col>12</xdr:col>
          <xdr:colOff>787400</xdr:colOff>
          <xdr:row>31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Gap Minder Prep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25</xdr:row>
          <xdr:rowOff>177800</xdr:rowOff>
        </xdr:from>
        <xdr:to>
          <xdr:col>12</xdr:col>
          <xdr:colOff>533400</xdr:colOff>
          <xdr:row>28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Tabulate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9</xdr:row>
          <xdr:rowOff>25400</xdr:rowOff>
        </xdr:from>
        <xdr:to>
          <xdr:col>12</xdr:col>
          <xdr:colOff>546100</xdr:colOff>
          <xdr:row>11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Input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6</xdr:row>
          <xdr:rowOff>25400</xdr:rowOff>
        </xdr:from>
        <xdr:to>
          <xdr:col>12</xdr:col>
          <xdr:colOff>546100</xdr:colOff>
          <xdr:row>8</xdr:row>
          <xdr:rowOff>63500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Place Estimates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12</xdr:row>
          <xdr:rowOff>25400</xdr:rowOff>
        </xdr:from>
        <xdr:to>
          <xdr:col>12</xdr:col>
          <xdr:colOff>533400</xdr:colOff>
          <xdr:row>14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15</xdr:row>
          <xdr:rowOff>12700</xdr:rowOff>
        </xdr:from>
        <xdr:to>
          <xdr:col>12</xdr:col>
          <xdr:colOff>495300</xdr:colOff>
          <xdr:row>17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685800</xdr:colOff>
      <xdr:row>0</xdr:row>
      <xdr:rowOff>63500</xdr:rowOff>
    </xdr:from>
    <xdr:to>
      <xdr:col>30</xdr:col>
      <xdr:colOff>736600</xdr:colOff>
      <xdr:row>3</xdr:row>
      <xdr:rowOff>165100</xdr:rowOff>
    </xdr:to>
    <xdr:sp macro="" textlink="">
      <xdr:nvSpPr>
        <xdr:cNvPr id="2" name="TextBox 1"/>
        <xdr:cNvSpPr txBox="1"/>
      </xdr:nvSpPr>
      <xdr:spPr>
        <a:xfrm>
          <a:off x="23533100" y="63500"/>
          <a:ext cx="3416300" cy="6731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/>
            <a:t>"STATIC"  </a:t>
          </a:r>
          <a:r>
            <a:rPr lang="en-US" sz="1400" b="1"/>
            <a:t>i.e. 2010 snap shot</a:t>
          </a:r>
          <a:endParaRPr lang="en-US" sz="2000" b="1"/>
        </a:p>
        <a:p>
          <a:r>
            <a:rPr lang="en-US" sz="1100"/>
            <a:t>Current vulnerability - high score more vulnerable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1</xdr:row>
      <xdr:rowOff>0</xdr:rowOff>
    </xdr:from>
    <xdr:to>
      <xdr:col>21</xdr:col>
      <xdr:colOff>730250</xdr:colOff>
      <xdr:row>50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196850</xdr:colOff>
      <xdr:row>2</xdr:row>
      <xdr:rowOff>171450</xdr:rowOff>
    </xdr:from>
    <xdr:to>
      <xdr:col>17</xdr:col>
      <xdr:colOff>368300</xdr:colOff>
      <xdr:row>46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730250</xdr:colOff>
      <xdr:row>11</xdr:row>
      <xdr:rowOff>95250</xdr:rowOff>
    </xdr:from>
    <xdr:to>
      <xdr:col>19</xdr:col>
      <xdr:colOff>330200</xdr:colOff>
      <xdr:row>48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X3077"/>
  <sheetViews>
    <sheetView tabSelected="1" workbookViewId="0">
      <selection activeCell="E13" sqref="E13"/>
    </sheetView>
  </sheetViews>
  <sheetFormatPr baseColWidth="10" defaultRowHeight="15" x14ac:dyDescent="0"/>
  <cols>
    <col min="1" max="1" width="6.1640625" customWidth="1"/>
    <col min="3" max="3" width="24.33203125" customWidth="1"/>
    <col min="5" max="5" width="21.33203125" customWidth="1"/>
    <col min="6" max="6" width="21" customWidth="1"/>
    <col min="7" max="7" width="5.83203125" customWidth="1"/>
    <col min="8" max="8" width="7.6640625" customWidth="1"/>
    <col min="9" max="9" width="7.83203125" customWidth="1"/>
    <col min="10" max="10" width="7" customWidth="1"/>
    <col min="11" max="11" width="7.6640625" customWidth="1"/>
    <col min="13" max="13" width="15.6640625" customWidth="1"/>
    <col min="15" max="15" width="10.83203125" style="14"/>
    <col min="16" max="16" width="10.83203125" style="17"/>
    <col min="22" max="22" width="22.33203125" customWidth="1"/>
  </cols>
  <sheetData>
    <row r="1" spans="1:24">
      <c r="A1" s="3" t="s">
        <v>618</v>
      </c>
      <c r="C1" s="22" t="s">
        <v>576</v>
      </c>
      <c r="D1" s="23"/>
      <c r="E1" s="23"/>
      <c r="F1" s="23"/>
      <c r="G1" s="23"/>
      <c r="H1" s="23"/>
      <c r="I1" s="23"/>
      <c r="J1" s="23"/>
      <c r="K1" s="23"/>
      <c r="L1" s="23"/>
      <c r="O1" s="79" t="s">
        <v>575</v>
      </c>
      <c r="P1" s="79"/>
    </row>
    <row r="2" spans="1:24">
      <c r="B2" s="21" t="s">
        <v>36</v>
      </c>
      <c r="C2" s="2" t="s">
        <v>38</v>
      </c>
      <c r="D2" s="2" t="s">
        <v>429</v>
      </c>
      <c r="E2" s="59" t="s">
        <v>423</v>
      </c>
      <c r="F2" s="2"/>
      <c r="G2" s="2" t="s">
        <v>595</v>
      </c>
      <c r="H2" s="2" t="s">
        <v>571</v>
      </c>
      <c r="I2" s="2" t="s">
        <v>572</v>
      </c>
      <c r="J2" s="2" t="s">
        <v>573</v>
      </c>
      <c r="K2" s="2"/>
      <c r="L2" s="2"/>
      <c r="O2" s="2" t="s">
        <v>577</v>
      </c>
      <c r="P2" s="2" t="s">
        <v>578</v>
      </c>
      <c r="X2" s="21" t="s">
        <v>36</v>
      </c>
    </row>
    <row r="3" spans="1:24">
      <c r="A3">
        <v>1</v>
      </c>
      <c r="B3" s="17"/>
      <c r="C3" t="s">
        <v>556</v>
      </c>
      <c r="D3" s="6" t="s">
        <v>427</v>
      </c>
      <c r="F3" s="9" t="s">
        <v>483</v>
      </c>
      <c r="G3" s="10">
        <v>1</v>
      </c>
      <c r="H3">
        <v>0</v>
      </c>
      <c r="I3">
        <v>1</v>
      </c>
      <c r="J3">
        <v>1</v>
      </c>
      <c r="O3" s="12" t="s">
        <v>40</v>
      </c>
      <c r="P3" s="15" t="s">
        <v>39</v>
      </c>
      <c r="U3" t="s">
        <v>501</v>
      </c>
      <c r="V3" t="s">
        <v>4</v>
      </c>
      <c r="X3" s="17"/>
    </row>
    <row r="4" spans="1:24">
      <c r="A4">
        <v>2</v>
      </c>
      <c r="B4" s="17"/>
      <c r="C4" t="s">
        <v>560</v>
      </c>
      <c r="D4" s="6" t="s">
        <v>427</v>
      </c>
      <c r="F4" s="9" t="s">
        <v>488</v>
      </c>
      <c r="G4" s="10">
        <v>1</v>
      </c>
      <c r="H4">
        <v>0</v>
      </c>
      <c r="I4">
        <v>100</v>
      </c>
      <c r="J4">
        <v>1</v>
      </c>
      <c r="O4" s="12" t="s">
        <v>42</v>
      </c>
      <c r="P4" s="15" t="s">
        <v>41</v>
      </c>
      <c r="U4" t="s">
        <v>502</v>
      </c>
      <c r="V4" t="s">
        <v>0</v>
      </c>
      <c r="X4" s="17" t="s">
        <v>569</v>
      </c>
    </row>
    <row r="5" spans="1:24">
      <c r="A5">
        <v>3</v>
      </c>
      <c r="B5" s="17"/>
      <c r="C5" t="s">
        <v>570</v>
      </c>
      <c r="D5" s="6" t="s">
        <v>427</v>
      </c>
      <c r="F5" s="24" t="s">
        <v>489</v>
      </c>
      <c r="G5" s="10">
        <v>1</v>
      </c>
      <c r="H5">
        <v>0</v>
      </c>
      <c r="I5">
        <v>100</v>
      </c>
      <c r="J5">
        <v>0</v>
      </c>
      <c r="O5" s="12" t="s">
        <v>44</v>
      </c>
      <c r="P5" s="15" t="s">
        <v>43</v>
      </c>
      <c r="U5" t="s">
        <v>503</v>
      </c>
      <c r="V5" t="s">
        <v>3</v>
      </c>
      <c r="X5" s="17" t="s">
        <v>569</v>
      </c>
    </row>
    <row r="6" spans="1:24">
      <c r="A6">
        <v>4</v>
      </c>
      <c r="B6" s="17"/>
      <c r="C6" t="s">
        <v>557</v>
      </c>
      <c r="D6" s="6" t="s">
        <v>427</v>
      </c>
      <c r="F6" s="9" t="s">
        <v>484</v>
      </c>
      <c r="G6" s="10">
        <v>1</v>
      </c>
      <c r="H6">
        <v>1.5</v>
      </c>
      <c r="I6">
        <v>5.5</v>
      </c>
      <c r="J6">
        <v>1</v>
      </c>
      <c r="O6" s="12" t="s">
        <v>46</v>
      </c>
      <c r="P6" s="15" t="s">
        <v>45</v>
      </c>
      <c r="U6" t="s">
        <v>504</v>
      </c>
      <c r="V6" t="s">
        <v>1</v>
      </c>
      <c r="X6" s="17" t="s">
        <v>569</v>
      </c>
    </row>
    <row r="7" spans="1:24">
      <c r="A7">
        <v>5</v>
      </c>
      <c r="B7" s="17"/>
      <c r="C7" t="s">
        <v>558</v>
      </c>
      <c r="D7" s="6" t="s">
        <v>427</v>
      </c>
      <c r="F7" s="9" t="s">
        <v>480</v>
      </c>
      <c r="G7" s="10">
        <v>1</v>
      </c>
      <c r="H7">
        <v>0</v>
      </c>
      <c r="I7">
        <v>1500</v>
      </c>
      <c r="J7">
        <v>1</v>
      </c>
      <c r="O7" s="12" t="s">
        <v>48</v>
      </c>
      <c r="P7" s="15" t="s">
        <v>47</v>
      </c>
      <c r="U7" t="s">
        <v>505</v>
      </c>
      <c r="V7" t="s">
        <v>2</v>
      </c>
      <c r="X7" s="17" t="s">
        <v>569</v>
      </c>
    </row>
    <row r="8" spans="1:24">
      <c r="A8">
        <v>6</v>
      </c>
      <c r="B8" s="17"/>
      <c r="C8" t="s">
        <v>559</v>
      </c>
      <c r="D8" s="6" t="s">
        <v>427</v>
      </c>
      <c r="F8" s="9" t="s">
        <v>568</v>
      </c>
      <c r="G8" s="10">
        <v>1</v>
      </c>
      <c r="H8">
        <v>0</v>
      </c>
      <c r="I8">
        <v>100</v>
      </c>
      <c r="J8">
        <v>0</v>
      </c>
      <c r="O8" s="12" t="s">
        <v>50</v>
      </c>
      <c r="P8" s="15" t="s">
        <v>49</v>
      </c>
      <c r="U8" t="s">
        <v>506</v>
      </c>
      <c r="V8" s="1" t="s">
        <v>35</v>
      </c>
      <c r="X8" s="17" t="s">
        <v>569</v>
      </c>
    </row>
    <row r="9" spans="1:24">
      <c r="A9">
        <v>7</v>
      </c>
      <c r="B9" s="17"/>
      <c r="C9" t="s">
        <v>581</v>
      </c>
      <c r="D9" s="6" t="s">
        <v>426</v>
      </c>
      <c r="F9" s="9" t="s">
        <v>582</v>
      </c>
      <c r="G9" s="10">
        <v>1</v>
      </c>
      <c r="H9">
        <v>-20</v>
      </c>
      <c r="I9">
        <v>100</v>
      </c>
      <c r="J9">
        <v>1</v>
      </c>
      <c r="O9" s="12" t="s">
        <v>52</v>
      </c>
      <c r="P9" s="15" t="s">
        <v>51</v>
      </c>
      <c r="U9" t="s">
        <v>532</v>
      </c>
      <c r="V9" s="1" t="s">
        <v>5</v>
      </c>
      <c r="X9" s="17" t="s">
        <v>569</v>
      </c>
    </row>
    <row r="10" spans="1:24">
      <c r="A10">
        <v>8</v>
      </c>
      <c r="B10" s="17"/>
      <c r="C10" t="s">
        <v>563</v>
      </c>
      <c r="D10" s="6" t="s">
        <v>427</v>
      </c>
      <c r="F10" s="9" t="s">
        <v>492</v>
      </c>
      <c r="G10" s="10">
        <v>1</v>
      </c>
      <c r="H10">
        <v>0</v>
      </c>
      <c r="I10">
        <v>100</v>
      </c>
      <c r="J10">
        <v>1</v>
      </c>
      <c r="O10" s="12" t="s">
        <v>54</v>
      </c>
      <c r="P10" s="15" t="s">
        <v>53</v>
      </c>
      <c r="U10" t="s">
        <v>507</v>
      </c>
      <c r="V10" t="s">
        <v>6</v>
      </c>
      <c r="X10" s="17" t="s">
        <v>569</v>
      </c>
    </row>
    <row r="11" spans="1:24">
      <c r="A11">
        <v>9</v>
      </c>
      <c r="B11" s="17"/>
      <c r="C11" t="s">
        <v>536</v>
      </c>
      <c r="D11" s="6" t="s">
        <v>427</v>
      </c>
      <c r="F11" t="s">
        <v>477</v>
      </c>
      <c r="G11" s="10">
        <v>1</v>
      </c>
      <c r="H11">
        <v>0</v>
      </c>
      <c r="I11">
        <v>1</v>
      </c>
      <c r="J11">
        <v>0</v>
      </c>
      <c r="O11" s="12" t="s">
        <v>56</v>
      </c>
      <c r="P11" s="15" t="s">
        <v>55</v>
      </c>
      <c r="U11" t="s">
        <v>508</v>
      </c>
      <c r="V11" t="s">
        <v>7</v>
      </c>
      <c r="X11" s="17" t="s">
        <v>569</v>
      </c>
    </row>
    <row r="12" spans="1:24">
      <c r="A12">
        <v>10</v>
      </c>
      <c r="B12" s="17"/>
      <c r="C12" t="s">
        <v>564</v>
      </c>
      <c r="D12" s="6" t="s">
        <v>426</v>
      </c>
      <c r="F12" s="9" t="s">
        <v>494</v>
      </c>
      <c r="G12" s="10">
        <v>1</v>
      </c>
      <c r="H12">
        <v>0</v>
      </c>
      <c r="I12">
        <v>0.5</v>
      </c>
      <c r="J12">
        <v>1</v>
      </c>
      <c r="O12" s="12" t="s">
        <v>58</v>
      </c>
      <c r="P12" s="15" t="s">
        <v>57</v>
      </c>
      <c r="U12" t="s">
        <v>509</v>
      </c>
      <c r="V12" t="s">
        <v>8</v>
      </c>
      <c r="X12" s="17" t="s">
        <v>569</v>
      </c>
    </row>
    <row r="13" spans="1:24">
      <c r="A13">
        <v>11</v>
      </c>
      <c r="B13" s="17"/>
      <c r="C13" t="s">
        <v>537</v>
      </c>
      <c r="D13" s="6" t="s">
        <v>426</v>
      </c>
      <c r="F13" t="s">
        <v>485</v>
      </c>
      <c r="G13" s="10">
        <v>1</v>
      </c>
      <c r="H13">
        <v>0</v>
      </c>
      <c r="I13">
        <v>1</v>
      </c>
      <c r="J13">
        <v>1</v>
      </c>
      <c r="O13" s="12" t="s">
        <v>60</v>
      </c>
      <c r="P13" s="15" t="s">
        <v>59</v>
      </c>
      <c r="U13" t="s">
        <v>510</v>
      </c>
      <c r="V13" t="s">
        <v>9</v>
      </c>
      <c r="X13" s="17" t="s">
        <v>569</v>
      </c>
    </row>
    <row r="14" spans="1:24">
      <c r="A14">
        <v>12</v>
      </c>
      <c r="B14" s="17"/>
      <c r="C14" t="s">
        <v>538</v>
      </c>
      <c r="D14" s="6" t="s">
        <v>427</v>
      </c>
      <c r="F14" t="s">
        <v>493</v>
      </c>
      <c r="G14" s="10">
        <v>1</v>
      </c>
      <c r="H14">
        <v>0</v>
      </c>
      <c r="I14">
        <v>10</v>
      </c>
      <c r="J14">
        <v>1</v>
      </c>
      <c r="O14" s="12" t="s">
        <v>62</v>
      </c>
      <c r="P14" s="15" t="s">
        <v>61</v>
      </c>
      <c r="V14" t="s">
        <v>10</v>
      </c>
      <c r="X14" s="17" t="s">
        <v>569</v>
      </c>
    </row>
    <row r="15" spans="1:24">
      <c r="A15">
        <v>13</v>
      </c>
      <c r="B15" s="17"/>
      <c r="C15" t="s">
        <v>543</v>
      </c>
      <c r="D15" s="6" t="s">
        <v>426</v>
      </c>
      <c r="F15" s="9" t="s">
        <v>534</v>
      </c>
      <c r="G15" s="10">
        <v>1</v>
      </c>
      <c r="H15">
        <v>0</v>
      </c>
      <c r="I15">
        <v>0.4</v>
      </c>
      <c r="J15">
        <v>1</v>
      </c>
      <c r="O15" s="12" t="s">
        <v>64</v>
      </c>
      <c r="P15" s="15" t="s">
        <v>63</v>
      </c>
      <c r="U15" t="s">
        <v>511</v>
      </c>
      <c r="V15" t="s">
        <v>11</v>
      </c>
      <c r="X15" s="17" t="s">
        <v>569</v>
      </c>
    </row>
    <row r="16" spans="1:24">
      <c r="A16">
        <v>14</v>
      </c>
      <c r="B16" s="17"/>
      <c r="C16" t="s">
        <v>547</v>
      </c>
      <c r="D16" s="6" t="s">
        <v>427</v>
      </c>
      <c r="F16" s="9" t="s">
        <v>486</v>
      </c>
      <c r="G16" s="10">
        <v>1</v>
      </c>
      <c r="H16">
        <v>0</v>
      </c>
      <c r="I16">
        <v>25</v>
      </c>
      <c r="J16">
        <v>0</v>
      </c>
      <c r="O16" s="12" t="s">
        <v>66</v>
      </c>
      <c r="P16" s="15" t="s">
        <v>65</v>
      </c>
      <c r="U16" t="s">
        <v>512</v>
      </c>
      <c r="V16" t="s">
        <v>12</v>
      </c>
      <c r="X16" s="17" t="s">
        <v>569</v>
      </c>
    </row>
    <row r="17" spans="1:24">
      <c r="A17">
        <v>15</v>
      </c>
      <c r="B17" s="17"/>
      <c r="C17" t="s">
        <v>545</v>
      </c>
      <c r="D17" s="6" t="s">
        <v>427</v>
      </c>
      <c r="F17" s="9" t="s">
        <v>487</v>
      </c>
      <c r="G17" s="10">
        <v>1</v>
      </c>
      <c r="H17">
        <v>35</v>
      </c>
      <c r="I17">
        <v>85</v>
      </c>
      <c r="J17">
        <v>0</v>
      </c>
      <c r="O17" s="12" t="s">
        <v>68</v>
      </c>
      <c r="P17" s="15" t="s">
        <v>67</v>
      </c>
      <c r="U17" t="s">
        <v>533</v>
      </c>
      <c r="V17" t="s">
        <v>13</v>
      </c>
      <c r="X17" s="17"/>
    </row>
    <row r="18" spans="1:24">
      <c r="A18">
        <v>16</v>
      </c>
      <c r="B18" s="17"/>
      <c r="C18" t="s">
        <v>580</v>
      </c>
      <c r="D18" s="6" t="s">
        <v>428</v>
      </c>
      <c r="F18" s="9" t="s">
        <v>579</v>
      </c>
      <c r="G18" s="10">
        <v>1</v>
      </c>
      <c r="H18">
        <v>0</v>
      </c>
      <c r="I18">
        <v>0.5</v>
      </c>
      <c r="J18">
        <v>1</v>
      </c>
      <c r="O18" s="12" t="s">
        <v>70</v>
      </c>
      <c r="P18" s="15" t="s">
        <v>69</v>
      </c>
      <c r="U18" t="s">
        <v>513</v>
      </c>
      <c r="V18" t="s">
        <v>14</v>
      </c>
      <c r="X18" s="17" t="s">
        <v>569</v>
      </c>
    </row>
    <row r="19" spans="1:24">
      <c r="A19">
        <v>17</v>
      </c>
      <c r="B19" s="17"/>
      <c r="C19" t="s">
        <v>544</v>
      </c>
      <c r="D19" s="6" t="s">
        <v>427</v>
      </c>
      <c r="F19" s="9" t="s">
        <v>482</v>
      </c>
      <c r="G19" s="10">
        <v>1</v>
      </c>
      <c r="H19">
        <v>0</v>
      </c>
      <c r="I19">
        <v>100</v>
      </c>
      <c r="J19">
        <v>1</v>
      </c>
      <c r="O19" s="12" t="s">
        <v>72</v>
      </c>
      <c r="P19" s="15" t="s">
        <v>71</v>
      </c>
      <c r="V19" t="s">
        <v>15</v>
      </c>
      <c r="X19" s="17"/>
    </row>
    <row r="20" spans="1:24">
      <c r="A20">
        <v>18</v>
      </c>
      <c r="B20" s="17"/>
      <c r="C20" t="s">
        <v>546</v>
      </c>
      <c r="D20" s="6" t="s">
        <v>426</v>
      </c>
      <c r="F20" s="9" t="s">
        <v>495</v>
      </c>
      <c r="G20" s="10">
        <v>1</v>
      </c>
      <c r="H20">
        <v>0</v>
      </c>
      <c r="I20">
        <v>4</v>
      </c>
      <c r="J20">
        <v>1</v>
      </c>
      <c r="O20" s="12" t="s">
        <v>74</v>
      </c>
      <c r="P20" s="15" t="s">
        <v>73</v>
      </c>
      <c r="U20" t="s">
        <v>514</v>
      </c>
      <c r="V20" s="3" t="s">
        <v>16</v>
      </c>
      <c r="X20" s="17"/>
    </row>
    <row r="21" spans="1:24">
      <c r="A21">
        <v>19</v>
      </c>
      <c r="B21" s="17"/>
      <c r="C21" t="s">
        <v>539</v>
      </c>
      <c r="D21" s="6" t="s">
        <v>427</v>
      </c>
      <c r="F21" s="9" t="s">
        <v>478</v>
      </c>
      <c r="G21" s="10">
        <v>1</v>
      </c>
      <c r="H21">
        <v>0</v>
      </c>
      <c r="I21">
        <v>100</v>
      </c>
      <c r="J21">
        <v>1</v>
      </c>
      <c r="O21" s="12" t="s">
        <v>76</v>
      </c>
      <c r="P21" s="15" t="s">
        <v>75</v>
      </c>
      <c r="U21" t="s">
        <v>515</v>
      </c>
      <c r="V21" s="3" t="s">
        <v>17</v>
      </c>
      <c r="X21" s="17"/>
    </row>
    <row r="22" spans="1:24">
      <c r="A22">
        <v>20</v>
      </c>
      <c r="B22" s="17"/>
      <c r="C22" t="s">
        <v>540</v>
      </c>
      <c r="D22" s="6" t="s">
        <v>427</v>
      </c>
      <c r="F22" s="9" t="s">
        <v>479</v>
      </c>
      <c r="G22" s="10">
        <v>1</v>
      </c>
      <c r="H22">
        <v>0</v>
      </c>
      <c r="I22">
        <v>1</v>
      </c>
      <c r="J22">
        <v>1</v>
      </c>
      <c r="O22" s="12" t="s">
        <v>78</v>
      </c>
      <c r="P22" s="15" t="s">
        <v>77</v>
      </c>
      <c r="U22" t="s">
        <v>516</v>
      </c>
      <c r="V22" t="s">
        <v>18</v>
      </c>
      <c r="X22" s="17"/>
    </row>
    <row r="23" spans="1:24">
      <c r="A23">
        <v>21</v>
      </c>
      <c r="B23" s="17"/>
      <c r="C23" t="s">
        <v>541</v>
      </c>
      <c r="D23" s="6" t="s">
        <v>427</v>
      </c>
      <c r="F23" s="9" t="s">
        <v>476</v>
      </c>
      <c r="G23" s="10">
        <v>1</v>
      </c>
      <c r="H23">
        <v>0</v>
      </c>
      <c r="I23">
        <v>100</v>
      </c>
      <c r="J23">
        <v>0</v>
      </c>
      <c r="O23" s="12" t="s">
        <v>430</v>
      </c>
      <c r="P23" s="15" t="s">
        <v>79</v>
      </c>
      <c r="U23" t="s">
        <v>517</v>
      </c>
      <c r="V23" t="s">
        <v>19</v>
      </c>
      <c r="X23" s="17"/>
    </row>
    <row r="24" spans="1:24">
      <c r="A24">
        <v>22</v>
      </c>
      <c r="B24" s="17"/>
      <c r="C24" t="s">
        <v>542</v>
      </c>
      <c r="D24" s="6" t="s">
        <v>427</v>
      </c>
      <c r="F24" s="9" t="s">
        <v>481</v>
      </c>
      <c r="G24" s="10">
        <v>1</v>
      </c>
      <c r="H24">
        <v>0</v>
      </c>
      <c r="I24">
        <v>1</v>
      </c>
      <c r="J24">
        <v>1</v>
      </c>
      <c r="O24" s="12" t="s">
        <v>447</v>
      </c>
      <c r="P24" s="15" t="s">
        <v>81</v>
      </c>
      <c r="U24" t="s">
        <v>518</v>
      </c>
      <c r="V24" t="s">
        <v>20</v>
      </c>
      <c r="X24" s="17"/>
    </row>
    <row r="25" spans="1:24">
      <c r="A25">
        <v>23</v>
      </c>
      <c r="B25" s="17"/>
      <c r="C25" t="s">
        <v>554</v>
      </c>
      <c r="D25" s="6" t="s">
        <v>426</v>
      </c>
      <c r="F25" s="9" t="s">
        <v>490</v>
      </c>
      <c r="G25" s="10">
        <v>1</v>
      </c>
      <c r="H25">
        <v>0</v>
      </c>
      <c r="I25">
        <v>100</v>
      </c>
      <c r="J25">
        <v>1</v>
      </c>
      <c r="O25" s="12" t="s">
        <v>84</v>
      </c>
      <c r="P25" s="15" t="s">
        <v>83</v>
      </c>
      <c r="U25" t="s">
        <v>519</v>
      </c>
      <c r="V25" t="s">
        <v>21</v>
      </c>
      <c r="X25" s="17" t="s">
        <v>569</v>
      </c>
    </row>
    <row r="26" spans="1:24">
      <c r="A26">
        <v>24</v>
      </c>
      <c r="B26" s="17"/>
      <c r="C26" t="s">
        <v>555</v>
      </c>
      <c r="D26" s="6" t="s">
        <v>427</v>
      </c>
      <c r="F26" s="9" t="s">
        <v>491</v>
      </c>
      <c r="G26" s="10">
        <v>1</v>
      </c>
      <c r="H26">
        <v>0</v>
      </c>
      <c r="I26">
        <v>100</v>
      </c>
      <c r="J26">
        <v>0</v>
      </c>
      <c r="O26" s="12" t="s">
        <v>86</v>
      </c>
      <c r="P26" s="15" t="s">
        <v>85</v>
      </c>
      <c r="U26" t="s">
        <v>520</v>
      </c>
      <c r="V26" t="s">
        <v>22</v>
      </c>
      <c r="X26" s="17" t="s">
        <v>569</v>
      </c>
    </row>
    <row r="27" spans="1:24">
      <c r="A27">
        <v>25</v>
      </c>
      <c r="B27" s="17"/>
      <c r="C27" t="s">
        <v>549</v>
      </c>
      <c r="D27" s="6" t="s">
        <v>427</v>
      </c>
      <c r="F27" s="9" t="s">
        <v>496</v>
      </c>
      <c r="G27" s="10"/>
      <c r="H27">
        <v>0</v>
      </c>
      <c r="I27">
        <v>100</v>
      </c>
      <c r="J27">
        <v>1</v>
      </c>
      <c r="O27" s="12" t="s">
        <v>88</v>
      </c>
      <c r="P27" s="15" t="s">
        <v>87</v>
      </c>
      <c r="U27" t="s">
        <v>521</v>
      </c>
      <c r="V27" t="s">
        <v>23</v>
      </c>
      <c r="X27" s="17" t="s">
        <v>569</v>
      </c>
    </row>
    <row r="28" spans="1:24">
      <c r="A28" s="80">
        <v>26</v>
      </c>
      <c r="B28" s="17">
        <v>1</v>
      </c>
      <c r="C28" t="s">
        <v>552</v>
      </c>
      <c r="D28" s="6" t="s">
        <v>426</v>
      </c>
      <c r="E28" t="s">
        <v>673</v>
      </c>
      <c r="F28" s="9" t="s">
        <v>567</v>
      </c>
      <c r="G28" s="10">
        <v>0.1</v>
      </c>
      <c r="H28">
        <v>-2.5</v>
      </c>
      <c r="I28">
        <v>2.5</v>
      </c>
      <c r="J28">
        <v>1</v>
      </c>
      <c r="O28" s="12" t="s">
        <v>90</v>
      </c>
      <c r="P28" s="15" t="s">
        <v>89</v>
      </c>
      <c r="U28" t="s">
        <v>522</v>
      </c>
      <c r="V28" t="s">
        <v>24</v>
      </c>
      <c r="X28" s="17" t="s">
        <v>569</v>
      </c>
    </row>
    <row r="29" spans="1:24">
      <c r="A29">
        <v>27</v>
      </c>
      <c r="C29" t="s">
        <v>553</v>
      </c>
      <c r="D29" s="6" t="s">
        <v>426</v>
      </c>
      <c r="F29" s="9" t="s">
        <v>535</v>
      </c>
      <c r="G29" s="10">
        <v>0.1</v>
      </c>
      <c r="H29">
        <v>-2.5</v>
      </c>
      <c r="I29">
        <v>2.5</v>
      </c>
      <c r="J29">
        <v>1</v>
      </c>
      <c r="O29" s="12" t="s">
        <v>92</v>
      </c>
      <c r="P29" s="15" t="s">
        <v>91</v>
      </c>
      <c r="U29" t="s">
        <v>523</v>
      </c>
      <c r="V29" t="s">
        <v>25</v>
      </c>
      <c r="X29" s="17" t="s">
        <v>569</v>
      </c>
    </row>
    <row r="30" spans="1:24">
      <c r="A30">
        <v>28</v>
      </c>
      <c r="C30" t="s">
        <v>550</v>
      </c>
      <c r="D30" s="6" t="s">
        <v>427</v>
      </c>
      <c r="F30" s="9" t="s">
        <v>497</v>
      </c>
      <c r="G30" s="10">
        <v>0.05</v>
      </c>
      <c r="H30">
        <v>0</v>
      </c>
      <c r="I30">
        <v>90</v>
      </c>
      <c r="J30">
        <v>1</v>
      </c>
      <c r="O30" s="12" t="s">
        <v>94</v>
      </c>
      <c r="P30" s="15" t="s">
        <v>93</v>
      </c>
      <c r="U30" t="s">
        <v>524</v>
      </c>
      <c r="V30" s="3" t="s">
        <v>26</v>
      </c>
      <c r="X30" s="17" t="s">
        <v>569</v>
      </c>
    </row>
    <row r="31" spans="1:24">
      <c r="A31">
        <v>29</v>
      </c>
      <c r="C31" t="s">
        <v>548</v>
      </c>
      <c r="D31" s="6" t="s">
        <v>427</v>
      </c>
      <c r="F31" s="9" t="s">
        <v>565</v>
      </c>
      <c r="G31" s="10">
        <v>0.1</v>
      </c>
      <c r="H31">
        <v>0</v>
      </c>
      <c r="I31">
        <v>70</v>
      </c>
      <c r="J31">
        <v>1</v>
      </c>
      <c r="O31" s="12" t="s">
        <v>96</v>
      </c>
      <c r="P31" s="15" t="s">
        <v>95</v>
      </c>
      <c r="U31" t="s">
        <v>525</v>
      </c>
      <c r="V31" t="s">
        <v>27</v>
      </c>
      <c r="X31" s="17" t="s">
        <v>569</v>
      </c>
    </row>
    <row r="32" spans="1:24">
      <c r="A32">
        <v>30</v>
      </c>
      <c r="C32" t="s">
        <v>551</v>
      </c>
      <c r="D32" s="6" t="s">
        <v>427</v>
      </c>
      <c r="F32" s="9" t="s">
        <v>566</v>
      </c>
      <c r="G32" s="10"/>
      <c r="H32">
        <v>0</v>
      </c>
      <c r="I32">
        <v>1</v>
      </c>
      <c r="J32">
        <v>1</v>
      </c>
      <c r="O32" s="12" t="s">
        <v>98</v>
      </c>
      <c r="P32" s="15" t="s">
        <v>97</v>
      </c>
      <c r="U32" t="s">
        <v>526</v>
      </c>
      <c r="V32" t="s">
        <v>28</v>
      </c>
      <c r="X32" s="17" t="s">
        <v>569</v>
      </c>
    </row>
    <row r="33" spans="1:24">
      <c r="A33">
        <v>31</v>
      </c>
      <c r="C33" t="s">
        <v>561</v>
      </c>
      <c r="D33" s="6" t="s">
        <v>425</v>
      </c>
      <c r="F33" s="24" t="s">
        <v>498</v>
      </c>
      <c r="G33" s="10"/>
      <c r="H33">
        <v>0</v>
      </c>
      <c r="I33">
        <v>1</v>
      </c>
      <c r="J33" t="e">
        <v>#N/A</v>
      </c>
      <c r="O33" s="12" t="s">
        <v>100</v>
      </c>
      <c r="P33" s="15" t="s">
        <v>99</v>
      </c>
      <c r="V33" t="s">
        <v>29</v>
      </c>
      <c r="X33" s="17" t="s">
        <v>569</v>
      </c>
    </row>
    <row r="34" spans="1:24">
      <c r="A34">
        <v>32</v>
      </c>
      <c r="C34" t="s">
        <v>574</v>
      </c>
      <c r="D34" s="6" t="s">
        <v>425</v>
      </c>
      <c r="F34" s="9" t="s">
        <v>499</v>
      </c>
      <c r="G34" s="10"/>
      <c r="H34">
        <v>0</v>
      </c>
      <c r="I34">
        <v>1</v>
      </c>
      <c r="J34">
        <v>0</v>
      </c>
      <c r="O34" s="12" t="s">
        <v>102</v>
      </c>
      <c r="P34" s="15" t="s">
        <v>101</v>
      </c>
      <c r="U34" t="s">
        <v>527</v>
      </c>
      <c r="V34" t="s">
        <v>30</v>
      </c>
      <c r="X34" s="17"/>
    </row>
    <row r="35" spans="1:24">
      <c r="A35">
        <v>33</v>
      </c>
      <c r="C35" t="s">
        <v>562</v>
      </c>
      <c r="D35" s="6" t="s">
        <v>425</v>
      </c>
      <c r="F35" s="9" t="s">
        <v>500</v>
      </c>
      <c r="G35" s="10"/>
      <c r="H35">
        <v>0</v>
      </c>
      <c r="I35">
        <v>1</v>
      </c>
      <c r="J35">
        <v>0</v>
      </c>
      <c r="O35" s="12" t="s">
        <v>448</v>
      </c>
      <c r="P35" s="15" t="s">
        <v>103</v>
      </c>
      <c r="V35" t="s">
        <v>31</v>
      </c>
      <c r="X35" s="17"/>
    </row>
    <row r="36" spans="1:24">
      <c r="A36">
        <v>34</v>
      </c>
      <c r="C36" s="9" t="s">
        <v>649</v>
      </c>
      <c r="D36" s="6" t="s">
        <v>426</v>
      </c>
      <c r="F36" s="9" t="s">
        <v>661</v>
      </c>
      <c r="G36">
        <v>5.7099999999999998E-2</v>
      </c>
      <c r="H36">
        <v>0</v>
      </c>
      <c r="I36">
        <v>100</v>
      </c>
      <c r="O36" s="12" t="s">
        <v>106</v>
      </c>
      <c r="P36" s="15" t="s">
        <v>105</v>
      </c>
      <c r="U36" s="20" t="s">
        <v>529</v>
      </c>
      <c r="V36" t="s">
        <v>32</v>
      </c>
      <c r="X36" s="17"/>
    </row>
    <row r="37" spans="1:24">
      <c r="A37">
        <v>35</v>
      </c>
      <c r="C37" s="9" t="s">
        <v>651</v>
      </c>
      <c r="D37" s="6" t="s">
        <v>426</v>
      </c>
      <c r="F37" s="9" t="s">
        <v>648</v>
      </c>
      <c r="G37">
        <v>5.7099999999999998E-2</v>
      </c>
      <c r="H37">
        <v>0</v>
      </c>
      <c r="I37">
        <v>100</v>
      </c>
      <c r="O37" s="12" t="s">
        <v>108</v>
      </c>
      <c r="P37" s="15" t="s">
        <v>107</v>
      </c>
      <c r="U37" s="20" t="s">
        <v>528</v>
      </c>
      <c r="V37" t="s">
        <v>33</v>
      </c>
    </row>
    <row r="38" spans="1:24">
      <c r="A38">
        <v>36</v>
      </c>
      <c r="C38" s="9" t="s">
        <v>652</v>
      </c>
      <c r="D38" s="6" t="s">
        <v>426</v>
      </c>
      <c r="F38" s="9" t="s">
        <v>650</v>
      </c>
      <c r="G38">
        <v>5.7099999999999998E-2</v>
      </c>
      <c r="H38">
        <v>0</v>
      </c>
      <c r="I38">
        <v>100</v>
      </c>
      <c r="O38" s="12" t="s">
        <v>110</v>
      </c>
      <c r="P38" s="15" t="s">
        <v>109</v>
      </c>
      <c r="S38" s="80">
        <v>1</v>
      </c>
      <c r="U38" t="s">
        <v>530</v>
      </c>
      <c r="V38" t="s">
        <v>34</v>
      </c>
    </row>
    <row r="39" spans="1:24">
      <c r="A39">
        <v>37</v>
      </c>
      <c r="C39" s="9" t="s">
        <v>653</v>
      </c>
      <c r="D39" s="6" t="s">
        <v>426</v>
      </c>
      <c r="F39" s="9" t="s">
        <v>662</v>
      </c>
      <c r="H39">
        <v>0</v>
      </c>
      <c r="I39">
        <v>100</v>
      </c>
      <c r="O39" s="12" t="s">
        <v>112</v>
      </c>
      <c r="P39" s="15" t="s">
        <v>111</v>
      </c>
      <c r="S39" s="80">
        <v>1</v>
      </c>
      <c r="U39" t="s">
        <v>531</v>
      </c>
    </row>
    <row r="40" spans="1:24">
      <c r="A40">
        <v>38</v>
      </c>
      <c r="C40" s="9" t="s">
        <v>664</v>
      </c>
      <c r="D40" s="6" t="s">
        <v>426</v>
      </c>
      <c r="F40" s="9" t="s">
        <v>663</v>
      </c>
      <c r="G40">
        <v>5.7099999999999998E-2</v>
      </c>
      <c r="H40">
        <v>0</v>
      </c>
      <c r="I40">
        <v>100</v>
      </c>
      <c r="O40" s="12" t="s">
        <v>114</v>
      </c>
      <c r="P40" s="15" t="s">
        <v>113</v>
      </c>
      <c r="S40" s="80">
        <v>1</v>
      </c>
    </row>
    <row r="41" spans="1:24">
      <c r="A41">
        <v>39</v>
      </c>
      <c r="C41" s="9" t="s">
        <v>654</v>
      </c>
      <c r="D41" s="6" t="s">
        <v>426</v>
      </c>
      <c r="F41" s="9" t="s">
        <v>665</v>
      </c>
      <c r="G41" s="11">
        <v>5.7099999999999998E-2</v>
      </c>
      <c r="H41">
        <v>0</v>
      </c>
      <c r="I41">
        <v>100</v>
      </c>
      <c r="O41" s="12" t="s">
        <v>116</v>
      </c>
      <c r="P41" s="15" t="s">
        <v>115</v>
      </c>
      <c r="S41" s="80">
        <v>1</v>
      </c>
    </row>
    <row r="42" spans="1:24">
      <c r="A42">
        <v>40</v>
      </c>
      <c r="C42" s="9" t="s">
        <v>655</v>
      </c>
      <c r="D42" s="6" t="s">
        <v>426</v>
      </c>
      <c r="F42" s="9" t="s">
        <v>666</v>
      </c>
      <c r="G42" s="11">
        <v>0.05</v>
      </c>
      <c r="H42">
        <v>0</v>
      </c>
      <c r="I42">
        <v>100</v>
      </c>
      <c r="O42" s="12" t="s">
        <v>431</v>
      </c>
      <c r="P42" s="15" t="s">
        <v>117</v>
      </c>
      <c r="S42" s="80"/>
    </row>
    <row r="43" spans="1:24">
      <c r="A43">
        <v>41</v>
      </c>
      <c r="C43" s="9" t="s">
        <v>656</v>
      </c>
      <c r="D43" s="6" t="s">
        <v>426</v>
      </c>
      <c r="F43" s="9" t="s">
        <v>667</v>
      </c>
      <c r="G43" s="11">
        <v>5.7099999999999998E-2</v>
      </c>
      <c r="H43">
        <v>0</v>
      </c>
      <c r="I43">
        <v>100</v>
      </c>
      <c r="O43" s="12" t="s">
        <v>120</v>
      </c>
      <c r="P43" s="15" t="s">
        <v>119</v>
      </c>
      <c r="S43" s="80"/>
    </row>
    <row r="44" spans="1:24">
      <c r="A44">
        <v>42</v>
      </c>
      <c r="C44" s="9" t="s">
        <v>657</v>
      </c>
      <c r="D44" s="6" t="s">
        <v>426</v>
      </c>
      <c r="F44" s="9" t="s">
        <v>668</v>
      </c>
      <c r="G44" s="11"/>
      <c r="H44">
        <v>0</v>
      </c>
      <c r="I44">
        <v>100</v>
      </c>
      <c r="O44" s="12" t="s">
        <v>122</v>
      </c>
      <c r="P44" s="15" t="s">
        <v>121</v>
      </c>
      <c r="S44" s="80"/>
    </row>
    <row r="45" spans="1:24">
      <c r="A45">
        <v>43</v>
      </c>
      <c r="C45" s="9" t="s">
        <v>658</v>
      </c>
      <c r="D45" s="6" t="s">
        <v>426</v>
      </c>
      <c r="F45" s="9" t="s">
        <v>669</v>
      </c>
      <c r="G45" s="11"/>
      <c r="H45">
        <v>0</v>
      </c>
      <c r="I45">
        <v>100</v>
      </c>
      <c r="O45" s="12" t="s">
        <v>124</v>
      </c>
      <c r="P45" s="15" t="s">
        <v>123</v>
      </c>
      <c r="S45" s="80"/>
    </row>
    <row r="46" spans="1:24">
      <c r="A46">
        <v>44</v>
      </c>
      <c r="C46" s="9" t="s">
        <v>659</v>
      </c>
      <c r="D46" s="6" t="s">
        <v>426</v>
      </c>
      <c r="F46" s="9" t="s">
        <v>670</v>
      </c>
      <c r="G46" s="11">
        <v>5.7099999999999998E-2</v>
      </c>
      <c r="H46">
        <v>0</v>
      </c>
      <c r="I46">
        <v>100</v>
      </c>
      <c r="O46" s="12" t="s">
        <v>126</v>
      </c>
      <c r="P46" s="15" t="s">
        <v>125</v>
      </c>
      <c r="S46" s="80">
        <v>1</v>
      </c>
    </row>
    <row r="47" spans="1:24">
      <c r="A47">
        <v>45</v>
      </c>
      <c r="C47" s="9" t="s">
        <v>660</v>
      </c>
      <c r="D47" s="6" t="s">
        <v>426</v>
      </c>
      <c r="F47" s="9" t="s">
        <v>671</v>
      </c>
      <c r="G47" s="11">
        <v>0.1</v>
      </c>
      <c r="H47">
        <v>-2.5</v>
      </c>
      <c r="I47">
        <v>2.5</v>
      </c>
      <c r="O47" s="12" t="s">
        <v>128</v>
      </c>
      <c r="P47" s="15" t="s">
        <v>127</v>
      </c>
      <c r="S47" s="80">
        <v>1</v>
      </c>
    </row>
    <row r="48" spans="1:24">
      <c r="A48">
        <v>46</v>
      </c>
      <c r="C48" s="9" t="s">
        <v>674</v>
      </c>
      <c r="D48" s="6" t="s">
        <v>426</v>
      </c>
      <c r="F48" s="9" t="s">
        <v>672</v>
      </c>
      <c r="G48" s="11">
        <v>0.1</v>
      </c>
      <c r="H48">
        <v>-2.5</v>
      </c>
      <c r="I48">
        <v>2.5</v>
      </c>
      <c r="O48" s="12" t="s">
        <v>130</v>
      </c>
      <c r="P48" s="15" t="s">
        <v>129</v>
      </c>
      <c r="S48" s="80">
        <v>1</v>
      </c>
    </row>
    <row r="49" spans="5:19">
      <c r="E49" s="9"/>
      <c r="F49" s="9"/>
      <c r="G49" s="10"/>
      <c r="O49" s="12" t="s">
        <v>132</v>
      </c>
      <c r="P49" s="15" t="s">
        <v>131</v>
      </c>
      <c r="S49" s="80"/>
    </row>
    <row r="50" spans="5:19">
      <c r="E50" s="9"/>
      <c r="F50" s="9"/>
      <c r="G50" s="10"/>
      <c r="O50" s="12" t="s">
        <v>134</v>
      </c>
      <c r="P50" s="15" t="s">
        <v>133</v>
      </c>
      <c r="S50" s="80">
        <v>1</v>
      </c>
    </row>
    <row r="51" spans="5:19">
      <c r="E51" s="9"/>
      <c r="F51" s="9"/>
      <c r="G51" s="10"/>
      <c r="O51" s="12" t="s">
        <v>136</v>
      </c>
      <c r="P51" s="15" t="s">
        <v>135</v>
      </c>
      <c r="S51" s="80">
        <v>1</v>
      </c>
    </row>
    <row r="52" spans="5:19">
      <c r="E52" s="9"/>
      <c r="F52" s="9"/>
      <c r="G52" s="10"/>
      <c r="O52" s="12" t="s">
        <v>432</v>
      </c>
      <c r="P52" s="15" t="s">
        <v>137</v>
      </c>
      <c r="S52" s="80">
        <v>1</v>
      </c>
    </row>
    <row r="53" spans="5:19">
      <c r="E53" s="9"/>
      <c r="F53" s="9"/>
      <c r="G53" s="10"/>
      <c r="O53" s="12" t="s">
        <v>140</v>
      </c>
      <c r="P53" s="15" t="s">
        <v>139</v>
      </c>
      <c r="S53" s="80">
        <v>1</v>
      </c>
    </row>
    <row r="54" spans="5:19">
      <c r="E54" s="9"/>
      <c r="F54" s="9"/>
      <c r="L54" s="10">
        <f>SUM(G28:G48)</f>
        <v>0.99970000000000014</v>
      </c>
      <c r="O54" s="12" t="s">
        <v>142</v>
      </c>
      <c r="P54" s="15" t="s">
        <v>141</v>
      </c>
      <c r="S54" s="80"/>
    </row>
    <row r="55" spans="5:19">
      <c r="E55" s="9"/>
      <c r="F55" s="9"/>
      <c r="G55" s="10"/>
      <c r="O55" s="12" t="s">
        <v>144</v>
      </c>
      <c r="P55" s="15" t="s">
        <v>143</v>
      </c>
      <c r="S55" s="80"/>
    </row>
    <row r="56" spans="5:19">
      <c r="E56" s="9"/>
      <c r="F56" s="9"/>
      <c r="G56" s="10"/>
      <c r="O56" s="12" t="s">
        <v>146</v>
      </c>
      <c r="P56" s="15" t="s">
        <v>145</v>
      </c>
      <c r="S56" s="80">
        <v>1</v>
      </c>
    </row>
    <row r="57" spans="5:19">
      <c r="E57" s="9"/>
      <c r="F57" s="9"/>
      <c r="G57" s="10"/>
      <c r="O57" s="12" t="s">
        <v>148</v>
      </c>
      <c r="P57" s="15" t="s">
        <v>147</v>
      </c>
      <c r="S57" s="80">
        <v>1</v>
      </c>
    </row>
    <row r="58" spans="5:19">
      <c r="E58" s="9"/>
      <c r="F58" s="9"/>
      <c r="G58" s="10"/>
      <c r="O58" s="12" t="s">
        <v>150</v>
      </c>
      <c r="P58" s="15" t="s">
        <v>149</v>
      </c>
      <c r="S58" s="80">
        <v>1</v>
      </c>
    </row>
    <row r="59" spans="5:19">
      <c r="E59" s="9"/>
      <c r="F59" s="9"/>
      <c r="G59" s="10"/>
      <c r="O59" s="12" t="s">
        <v>152</v>
      </c>
      <c r="P59" s="15" t="s">
        <v>151</v>
      </c>
    </row>
    <row r="60" spans="5:19">
      <c r="E60" s="9"/>
      <c r="F60" s="9"/>
      <c r="G60" s="10"/>
      <c r="O60" s="12" t="s">
        <v>154</v>
      </c>
      <c r="P60" s="15" t="s">
        <v>153</v>
      </c>
    </row>
    <row r="61" spans="5:19">
      <c r="E61" s="9"/>
      <c r="F61" s="9"/>
      <c r="G61" s="10"/>
      <c r="O61" s="12" t="s">
        <v>156</v>
      </c>
      <c r="P61" s="15" t="s">
        <v>155</v>
      </c>
    </row>
    <row r="62" spans="5:19">
      <c r="E62" s="9"/>
      <c r="F62" s="9"/>
      <c r="G62" s="10"/>
      <c r="O62" s="12" t="s">
        <v>158</v>
      </c>
      <c r="P62" s="15" t="s">
        <v>157</v>
      </c>
    </row>
    <row r="63" spans="5:19">
      <c r="E63" s="9"/>
      <c r="F63" s="9"/>
      <c r="G63" s="10"/>
      <c r="O63" s="12" t="s">
        <v>160</v>
      </c>
      <c r="P63" s="15" t="s">
        <v>159</v>
      </c>
    </row>
    <row r="64" spans="5:19">
      <c r="E64" s="9"/>
      <c r="F64" s="9"/>
      <c r="G64" s="10"/>
      <c r="O64" s="12" t="s">
        <v>162</v>
      </c>
      <c r="P64" s="15" t="s">
        <v>161</v>
      </c>
    </row>
    <row r="65" spans="5:16">
      <c r="E65" s="9"/>
      <c r="F65" s="9"/>
      <c r="G65" s="10"/>
      <c r="O65" s="12" t="s">
        <v>164</v>
      </c>
      <c r="P65" s="15" t="s">
        <v>163</v>
      </c>
    </row>
    <row r="66" spans="5:16">
      <c r="E66" s="9"/>
      <c r="F66" s="9"/>
      <c r="G66" s="10"/>
      <c r="O66" s="12" t="s">
        <v>166</v>
      </c>
      <c r="P66" s="15" t="s">
        <v>165</v>
      </c>
    </row>
    <row r="67" spans="5:16">
      <c r="E67" s="9"/>
      <c r="F67" s="9"/>
      <c r="G67" s="10"/>
      <c r="O67" s="12" t="s">
        <v>168</v>
      </c>
      <c r="P67" s="15" t="s">
        <v>167</v>
      </c>
    </row>
    <row r="68" spans="5:16">
      <c r="E68" s="9"/>
      <c r="F68" s="9"/>
      <c r="G68" s="10"/>
      <c r="O68" s="12" t="s">
        <v>170</v>
      </c>
      <c r="P68" s="15" t="s">
        <v>169</v>
      </c>
    </row>
    <row r="69" spans="5:16">
      <c r="E69" s="9"/>
      <c r="F69" s="9"/>
      <c r="G69" s="10"/>
      <c r="O69" s="12" t="s">
        <v>172</v>
      </c>
      <c r="P69" s="15" t="s">
        <v>171</v>
      </c>
    </row>
    <row r="70" spans="5:16">
      <c r="E70" s="9"/>
      <c r="F70" s="9"/>
      <c r="G70" s="10"/>
      <c r="O70" s="12" t="s">
        <v>174</v>
      </c>
      <c r="P70" s="15" t="s">
        <v>173</v>
      </c>
    </row>
    <row r="71" spans="5:16">
      <c r="E71" s="9"/>
      <c r="F71" s="9"/>
      <c r="G71" s="10"/>
      <c r="O71" s="12" t="s">
        <v>176</v>
      </c>
      <c r="P71" s="15" t="s">
        <v>175</v>
      </c>
    </row>
    <row r="72" spans="5:16">
      <c r="E72" s="9"/>
      <c r="F72" s="9"/>
      <c r="G72" s="10"/>
      <c r="O72" s="12" t="s">
        <v>178</v>
      </c>
      <c r="P72" s="15" t="s">
        <v>177</v>
      </c>
    </row>
    <row r="73" spans="5:16">
      <c r="E73" s="9"/>
      <c r="F73" s="9"/>
      <c r="G73" s="10"/>
      <c r="O73" s="12" t="s">
        <v>180</v>
      </c>
      <c r="P73" s="15" t="s">
        <v>179</v>
      </c>
    </row>
    <row r="74" spans="5:16">
      <c r="E74" s="9"/>
      <c r="F74" s="9"/>
      <c r="G74" s="10"/>
      <c r="O74" s="12" t="s">
        <v>182</v>
      </c>
      <c r="P74" s="15" t="s">
        <v>181</v>
      </c>
    </row>
    <row r="75" spans="5:16">
      <c r="E75" s="9"/>
      <c r="F75" s="9"/>
      <c r="G75" s="10"/>
      <c r="O75" s="12" t="s">
        <v>184</v>
      </c>
      <c r="P75" s="15" t="s">
        <v>183</v>
      </c>
    </row>
    <row r="76" spans="5:16">
      <c r="E76" s="9"/>
      <c r="F76" s="9"/>
      <c r="G76" s="10"/>
      <c r="O76" s="12" t="s">
        <v>186</v>
      </c>
      <c r="P76" s="15" t="s">
        <v>185</v>
      </c>
    </row>
    <row r="77" spans="5:16">
      <c r="E77" s="9"/>
      <c r="F77" s="9"/>
      <c r="G77" s="10"/>
      <c r="O77" s="12" t="s">
        <v>188</v>
      </c>
      <c r="P77" s="15" t="s">
        <v>187</v>
      </c>
    </row>
    <row r="78" spans="5:16">
      <c r="E78" s="9"/>
      <c r="F78" s="9"/>
      <c r="G78" s="10"/>
      <c r="O78" s="12" t="s">
        <v>190</v>
      </c>
      <c r="P78" s="15" t="s">
        <v>189</v>
      </c>
    </row>
    <row r="79" spans="5:16">
      <c r="E79" s="9"/>
      <c r="F79" s="9"/>
      <c r="G79" s="10"/>
      <c r="O79" s="12" t="s">
        <v>192</v>
      </c>
      <c r="P79" s="15" t="s">
        <v>191</v>
      </c>
    </row>
    <row r="80" spans="5:16">
      <c r="E80" s="9"/>
      <c r="F80" s="9"/>
      <c r="G80" s="10"/>
      <c r="O80" s="12" t="s">
        <v>433</v>
      </c>
      <c r="P80" s="15" t="s">
        <v>193</v>
      </c>
    </row>
    <row r="81" spans="5:16">
      <c r="E81" s="9"/>
      <c r="F81" s="9"/>
      <c r="G81" s="10"/>
      <c r="O81" s="12" t="s">
        <v>196</v>
      </c>
      <c r="P81" s="15" t="s">
        <v>195</v>
      </c>
    </row>
    <row r="82" spans="5:16">
      <c r="E82" s="9"/>
      <c r="F82" s="9"/>
      <c r="G82" s="10"/>
      <c r="O82" s="12" t="s">
        <v>198</v>
      </c>
      <c r="P82" s="15" t="s">
        <v>197</v>
      </c>
    </row>
    <row r="83" spans="5:16">
      <c r="E83" s="9"/>
      <c r="F83" s="9"/>
      <c r="G83" s="10"/>
      <c r="O83" s="12" t="s">
        <v>200</v>
      </c>
      <c r="P83" s="15" t="s">
        <v>199</v>
      </c>
    </row>
    <row r="84" spans="5:16">
      <c r="E84" s="9"/>
      <c r="F84" s="9"/>
      <c r="G84" s="10"/>
      <c r="O84" s="12" t="s">
        <v>202</v>
      </c>
      <c r="P84" s="15" t="s">
        <v>201</v>
      </c>
    </row>
    <row r="85" spans="5:16">
      <c r="E85" s="9"/>
      <c r="F85" s="9"/>
      <c r="G85" s="10"/>
      <c r="O85" s="12" t="s">
        <v>204</v>
      </c>
      <c r="P85" s="15" t="s">
        <v>203</v>
      </c>
    </row>
    <row r="86" spans="5:16">
      <c r="E86" s="9"/>
      <c r="F86" s="9"/>
      <c r="G86" s="10"/>
      <c r="O86" s="12" t="s">
        <v>206</v>
      </c>
      <c r="P86" s="15" t="s">
        <v>205</v>
      </c>
    </row>
    <row r="87" spans="5:16">
      <c r="E87" s="9"/>
      <c r="F87" s="9"/>
      <c r="G87" s="10"/>
      <c r="O87" s="12" t="s">
        <v>208</v>
      </c>
      <c r="P87" s="15" t="s">
        <v>207</v>
      </c>
    </row>
    <row r="88" spans="5:16">
      <c r="E88" s="9"/>
      <c r="F88" s="9"/>
      <c r="G88" s="10"/>
      <c r="O88" s="12" t="s">
        <v>210</v>
      </c>
      <c r="P88" s="15" t="s">
        <v>209</v>
      </c>
    </row>
    <row r="89" spans="5:16">
      <c r="E89" s="9"/>
      <c r="F89" s="9"/>
      <c r="G89" s="10"/>
      <c r="O89" s="12" t="s">
        <v>212</v>
      </c>
      <c r="P89" s="15" t="s">
        <v>211</v>
      </c>
    </row>
    <row r="90" spans="5:16">
      <c r="E90" s="9"/>
      <c r="F90" s="9"/>
      <c r="G90" s="10"/>
      <c r="O90" s="12" t="s">
        <v>214</v>
      </c>
      <c r="P90" s="15" t="s">
        <v>213</v>
      </c>
    </row>
    <row r="91" spans="5:16">
      <c r="E91" s="9"/>
      <c r="F91" s="9"/>
      <c r="G91" s="10"/>
      <c r="O91" s="12" t="s">
        <v>434</v>
      </c>
      <c r="P91" s="15" t="s">
        <v>215</v>
      </c>
    </row>
    <row r="92" spans="5:16">
      <c r="E92" s="9"/>
      <c r="F92" s="9"/>
      <c r="G92" s="10"/>
      <c r="O92" s="12" t="s">
        <v>435</v>
      </c>
      <c r="P92" s="15" t="s">
        <v>217</v>
      </c>
    </row>
    <row r="93" spans="5:16">
      <c r="E93" s="9"/>
      <c r="F93" s="9"/>
      <c r="G93" s="10"/>
      <c r="O93" s="12" t="s">
        <v>220</v>
      </c>
      <c r="P93" s="15" t="s">
        <v>219</v>
      </c>
    </row>
    <row r="94" spans="5:16">
      <c r="E94" s="9"/>
      <c r="F94" s="9"/>
      <c r="G94" s="10"/>
      <c r="O94" s="12" t="s">
        <v>222</v>
      </c>
      <c r="P94" s="15" t="s">
        <v>221</v>
      </c>
    </row>
    <row r="95" spans="5:16">
      <c r="E95" s="9"/>
      <c r="F95" s="9"/>
      <c r="G95" s="10"/>
      <c r="O95" s="12" t="s">
        <v>436</v>
      </c>
      <c r="P95" s="15" t="s">
        <v>223</v>
      </c>
    </row>
    <row r="96" spans="5:16">
      <c r="E96" s="9"/>
      <c r="F96" s="9"/>
      <c r="G96" s="10"/>
      <c r="O96" s="12" t="s">
        <v>226</v>
      </c>
      <c r="P96" s="15" t="s">
        <v>225</v>
      </c>
    </row>
    <row r="97" spans="5:16">
      <c r="E97" s="9"/>
      <c r="F97" s="9"/>
      <c r="G97" s="10"/>
      <c r="O97" s="12" t="s">
        <v>228</v>
      </c>
      <c r="P97" s="15" t="s">
        <v>227</v>
      </c>
    </row>
    <row r="98" spans="5:16">
      <c r="E98" s="9"/>
      <c r="F98" s="9"/>
      <c r="G98" s="10"/>
      <c r="O98" s="12" t="s">
        <v>230</v>
      </c>
      <c r="P98" s="15" t="s">
        <v>229</v>
      </c>
    </row>
    <row r="99" spans="5:16">
      <c r="E99" s="9"/>
      <c r="F99" s="9"/>
      <c r="G99" s="10"/>
      <c r="O99" s="13" t="s">
        <v>232</v>
      </c>
      <c r="P99" s="16" t="s">
        <v>231</v>
      </c>
    </row>
    <row r="100" spans="5:16">
      <c r="E100" s="9"/>
      <c r="F100" s="9"/>
      <c r="G100" s="10"/>
      <c r="O100" s="13" t="s">
        <v>437</v>
      </c>
      <c r="P100" s="16" t="s">
        <v>233</v>
      </c>
    </row>
    <row r="101" spans="5:16" ht="30">
      <c r="E101" s="9"/>
      <c r="F101" s="9"/>
      <c r="G101" s="10"/>
      <c r="O101" s="13" t="s">
        <v>236</v>
      </c>
      <c r="P101" s="16" t="s">
        <v>235</v>
      </c>
    </row>
    <row r="102" spans="5:16">
      <c r="E102" s="9"/>
      <c r="F102" s="9"/>
      <c r="G102" s="10"/>
      <c r="O102" s="13" t="s">
        <v>238</v>
      </c>
      <c r="P102" s="16" t="s">
        <v>237</v>
      </c>
    </row>
    <row r="103" spans="5:16" ht="30">
      <c r="E103" s="9"/>
      <c r="F103" s="9"/>
      <c r="G103" s="10"/>
      <c r="O103" s="13" t="s">
        <v>240</v>
      </c>
      <c r="P103" s="16" t="s">
        <v>239</v>
      </c>
    </row>
    <row r="104" spans="5:16" ht="30">
      <c r="E104" s="9"/>
      <c r="F104" s="9"/>
      <c r="G104" s="10"/>
      <c r="O104" s="13" t="s">
        <v>242</v>
      </c>
      <c r="P104" s="16" t="s">
        <v>241</v>
      </c>
    </row>
    <row r="105" spans="5:16">
      <c r="E105" s="9"/>
      <c r="F105" s="9"/>
      <c r="G105" s="10"/>
      <c r="O105" s="13" t="s">
        <v>244</v>
      </c>
      <c r="P105" s="16" t="s">
        <v>243</v>
      </c>
    </row>
    <row r="106" spans="5:16">
      <c r="E106" s="9"/>
      <c r="F106" s="9"/>
      <c r="G106" s="10"/>
      <c r="O106" s="13" t="s">
        <v>246</v>
      </c>
      <c r="P106" s="16" t="s">
        <v>245</v>
      </c>
    </row>
    <row r="107" spans="5:16">
      <c r="E107" s="9"/>
      <c r="F107" s="9"/>
      <c r="G107" s="10"/>
      <c r="O107" s="13" t="s">
        <v>248</v>
      </c>
      <c r="P107" s="16" t="s">
        <v>247</v>
      </c>
    </row>
    <row r="108" spans="5:16">
      <c r="E108" s="9"/>
      <c r="F108" s="9"/>
      <c r="G108" s="10"/>
      <c r="O108" s="13" t="s">
        <v>250</v>
      </c>
      <c r="P108" s="16" t="s">
        <v>249</v>
      </c>
    </row>
    <row r="109" spans="5:16">
      <c r="E109" s="9"/>
      <c r="F109" s="9"/>
      <c r="G109" s="10"/>
      <c r="O109" s="13" t="s">
        <v>252</v>
      </c>
      <c r="P109" s="16" t="s">
        <v>251</v>
      </c>
    </row>
    <row r="110" spans="5:16" ht="30">
      <c r="E110" s="9"/>
      <c r="F110" s="9"/>
      <c r="G110" s="10"/>
      <c r="O110" s="13" t="s">
        <v>254</v>
      </c>
      <c r="P110" s="16" t="s">
        <v>253</v>
      </c>
    </row>
    <row r="111" spans="5:16">
      <c r="E111" s="9"/>
      <c r="F111" s="9"/>
      <c r="G111" s="10"/>
      <c r="O111" s="13" t="s">
        <v>256</v>
      </c>
      <c r="P111" s="16" t="s">
        <v>255</v>
      </c>
    </row>
    <row r="112" spans="5:16">
      <c r="E112" s="9"/>
      <c r="F112" s="9"/>
      <c r="G112" s="10"/>
      <c r="O112" s="13" t="s">
        <v>258</v>
      </c>
      <c r="P112" s="16" t="s">
        <v>257</v>
      </c>
    </row>
    <row r="113" spans="5:16">
      <c r="E113" s="9"/>
      <c r="F113" s="9"/>
      <c r="G113" s="10"/>
      <c r="O113" s="13" t="s">
        <v>260</v>
      </c>
      <c r="P113" s="16" t="s">
        <v>259</v>
      </c>
    </row>
    <row r="114" spans="5:16" ht="30">
      <c r="E114" s="9"/>
      <c r="F114" s="9"/>
      <c r="G114" s="10"/>
      <c r="O114" s="13" t="s">
        <v>438</v>
      </c>
      <c r="P114" s="16" t="s">
        <v>261</v>
      </c>
    </row>
    <row r="115" spans="5:16">
      <c r="E115" s="9"/>
      <c r="F115" s="9"/>
      <c r="G115" s="10"/>
      <c r="O115" s="13" t="s">
        <v>439</v>
      </c>
      <c r="P115" s="16" t="s">
        <v>263</v>
      </c>
    </row>
    <row r="116" spans="5:16">
      <c r="E116" s="9"/>
      <c r="F116" s="9"/>
      <c r="G116" s="10"/>
      <c r="O116" s="13" t="s">
        <v>266</v>
      </c>
      <c r="P116" s="16" t="s">
        <v>265</v>
      </c>
    </row>
    <row r="117" spans="5:16">
      <c r="E117" s="9"/>
      <c r="F117" s="9"/>
      <c r="G117" s="10"/>
      <c r="O117" s="13" t="s">
        <v>268</v>
      </c>
      <c r="P117" s="16" t="s">
        <v>267</v>
      </c>
    </row>
    <row r="118" spans="5:16">
      <c r="E118" s="9"/>
      <c r="F118" s="9"/>
      <c r="G118" s="10"/>
      <c r="O118" s="13" t="s">
        <v>270</v>
      </c>
      <c r="P118" s="16" t="s">
        <v>269</v>
      </c>
    </row>
    <row r="119" spans="5:16" ht="30">
      <c r="E119" s="9"/>
      <c r="F119" s="9"/>
      <c r="G119" s="10"/>
      <c r="O119" s="13" t="s">
        <v>272</v>
      </c>
      <c r="P119" s="16" t="s">
        <v>271</v>
      </c>
    </row>
    <row r="120" spans="5:16">
      <c r="E120" s="9"/>
      <c r="F120" s="9"/>
      <c r="G120" s="10"/>
      <c r="O120" s="13" t="s">
        <v>274</v>
      </c>
      <c r="P120" s="16" t="s">
        <v>273</v>
      </c>
    </row>
    <row r="121" spans="5:16" ht="30">
      <c r="E121" s="9"/>
      <c r="F121" s="9"/>
      <c r="G121" s="10"/>
      <c r="O121" s="13" t="s">
        <v>276</v>
      </c>
      <c r="P121" s="16" t="s">
        <v>275</v>
      </c>
    </row>
    <row r="122" spans="5:16">
      <c r="E122" s="9"/>
      <c r="F122" s="9"/>
      <c r="G122" s="10"/>
      <c r="O122" s="13" t="s">
        <v>278</v>
      </c>
      <c r="P122" s="16" t="s">
        <v>277</v>
      </c>
    </row>
    <row r="123" spans="5:16">
      <c r="E123" s="9"/>
      <c r="F123" s="9"/>
      <c r="G123" s="10"/>
      <c r="O123" s="13" t="s">
        <v>280</v>
      </c>
      <c r="P123" s="16" t="s">
        <v>279</v>
      </c>
    </row>
    <row r="124" spans="5:16">
      <c r="E124" s="9"/>
      <c r="F124" s="9"/>
      <c r="G124" s="10"/>
      <c r="O124" s="13" t="s">
        <v>282</v>
      </c>
      <c r="P124" s="16" t="s">
        <v>281</v>
      </c>
    </row>
    <row r="125" spans="5:16">
      <c r="E125" s="9"/>
      <c r="F125" s="9"/>
      <c r="G125" s="10"/>
      <c r="O125" s="13" t="s">
        <v>284</v>
      </c>
      <c r="P125" s="16" t="s">
        <v>283</v>
      </c>
    </row>
    <row r="126" spans="5:16" ht="30">
      <c r="E126" s="9"/>
      <c r="F126" s="9"/>
      <c r="G126" s="10"/>
      <c r="O126" s="13" t="s">
        <v>286</v>
      </c>
      <c r="P126" s="16" t="s">
        <v>285</v>
      </c>
    </row>
    <row r="127" spans="5:16" ht="30">
      <c r="E127" s="9"/>
      <c r="F127" s="9"/>
      <c r="G127" s="10"/>
      <c r="O127" s="13" t="s">
        <v>288</v>
      </c>
      <c r="P127" s="16" t="s">
        <v>287</v>
      </c>
    </row>
    <row r="128" spans="5:16">
      <c r="E128" s="9"/>
      <c r="F128" s="9"/>
      <c r="G128" s="10"/>
      <c r="O128" s="13" t="s">
        <v>290</v>
      </c>
      <c r="P128" s="16" t="s">
        <v>289</v>
      </c>
    </row>
    <row r="129" spans="5:16">
      <c r="E129" s="9"/>
      <c r="F129" s="9"/>
      <c r="G129" s="10"/>
      <c r="O129" s="13" t="s">
        <v>292</v>
      </c>
      <c r="P129" s="16" t="s">
        <v>291</v>
      </c>
    </row>
    <row r="130" spans="5:16">
      <c r="E130" s="9"/>
      <c r="F130" s="9"/>
      <c r="G130" s="10"/>
      <c r="O130" s="13" t="s">
        <v>294</v>
      </c>
      <c r="P130" s="16" t="s">
        <v>293</v>
      </c>
    </row>
    <row r="131" spans="5:16">
      <c r="E131" s="9"/>
      <c r="F131" s="9"/>
      <c r="G131" s="10"/>
      <c r="O131" s="13" t="s">
        <v>296</v>
      </c>
      <c r="P131" s="16" t="s">
        <v>295</v>
      </c>
    </row>
    <row r="132" spans="5:16">
      <c r="E132" s="9"/>
      <c r="F132" s="9"/>
      <c r="G132" s="10"/>
      <c r="O132" s="13" t="s">
        <v>298</v>
      </c>
      <c r="P132" s="16" t="s">
        <v>297</v>
      </c>
    </row>
    <row r="133" spans="5:16">
      <c r="E133" s="9"/>
      <c r="F133" s="9"/>
      <c r="G133" s="10"/>
      <c r="O133" s="13" t="s">
        <v>300</v>
      </c>
      <c r="P133" s="16" t="s">
        <v>299</v>
      </c>
    </row>
    <row r="134" spans="5:16">
      <c r="E134" s="9"/>
      <c r="F134" s="9"/>
      <c r="G134" s="10"/>
      <c r="O134" s="13" t="s">
        <v>302</v>
      </c>
      <c r="P134" s="16" t="s">
        <v>301</v>
      </c>
    </row>
    <row r="135" spans="5:16">
      <c r="E135" s="9"/>
      <c r="F135" s="9"/>
      <c r="G135" s="10"/>
      <c r="O135" s="13" t="s">
        <v>304</v>
      </c>
      <c r="P135" s="16" t="s">
        <v>303</v>
      </c>
    </row>
    <row r="136" spans="5:16" ht="30">
      <c r="E136" s="9"/>
      <c r="F136" s="9"/>
      <c r="G136" s="10"/>
      <c r="O136" s="13" t="s">
        <v>306</v>
      </c>
      <c r="P136" s="16" t="s">
        <v>305</v>
      </c>
    </row>
    <row r="137" spans="5:16">
      <c r="E137" s="9"/>
      <c r="F137" s="9"/>
      <c r="G137" s="10"/>
      <c r="O137" s="13" t="s">
        <v>308</v>
      </c>
      <c r="P137" s="16" t="s">
        <v>307</v>
      </c>
    </row>
    <row r="138" spans="5:16">
      <c r="E138" s="9"/>
      <c r="F138" s="9"/>
      <c r="G138" s="10"/>
      <c r="O138" s="13" t="s">
        <v>310</v>
      </c>
      <c r="P138" s="16" t="s">
        <v>309</v>
      </c>
    </row>
    <row r="139" spans="5:16">
      <c r="E139" s="9"/>
      <c r="F139" s="9"/>
      <c r="G139" s="10"/>
      <c r="O139" s="13" t="s">
        <v>312</v>
      </c>
      <c r="P139" s="16" t="s">
        <v>311</v>
      </c>
    </row>
    <row r="140" spans="5:16">
      <c r="E140" s="9"/>
      <c r="F140" s="9"/>
      <c r="G140" s="10"/>
      <c r="O140" s="13" t="s">
        <v>314</v>
      </c>
      <c r="P140" s="16" t="s">
        <v>313</v>
      </c>
    </row>
    <row r="141" spans="5:16">
      <c r="E141" s="9"/>
      <c r="F141" s="9"/>
      <c r="G141" s="10"/>
      <c r="O141" s="13" t="s">
        <v>316</v>
      </c>
      <c r="P141" s="16" t="s">
        <v>315</v>
      </c>
    </row>
    <row r="142" spans="5:16">
      <c r="E142" s="9"/>
      <c r="F142" s="9"/>
      <c r="G142" s="10"/>
      <c r="O142" s="13" t="s">
        <v>318</v>
      </c>
      <c r="P142" s="16" t="s">
        <v>317</v>
      </c>
    </row>
    <row r="143" spans="5:16">
      <c r="E143" s="9"/>
      <c r="F143" s="9"/>
      <c r="G143" s="10"/>
      <c r="O143" s="13" t="s">
        <v>320</v>
      </c>
      <c r="P143" s="16" t="s">
        <v>319</v>
      </c>
    </row>
    <row r="144" spans="5:16">
      <c r="E144" s="9"/>
      <c r="F144" s="9"/>
      <c r="G144" s="10"/>
      <c r="O144" s="13" t="s">
        <v>440</v>
      </c>
      <c r="P144" s="16" t="s">
        <v>321</v>
      </c>
    </row>
    <row r="145" spans="5:16">
      <c r="E145" s="9"/>
      <c r="F145" s="9"/>
      <c r="G145" s="10"/>
      <c r="O145" s="13" t="s">
        <v>324</v>
      </c>
      <c r="P145" s="16" t="s">
        <v>323</v>
      </c>
    </row>
    <row r="146" spans="5:16" ht="30">
      <c r="E146" s="9"/>
      <c r="F146" s="9"/>
      <c r="G146" s="10"/>
      <c r="O146" s="13" t="s">
        <v>326</v>
      </c>
      <c r="P146" s="16" t="s">
        <v>325</v>
      </c>
    </row>
    <row r="147" spans="5:16">
      <c r="E147" s="9"/>
      <c r="F147" s="9"/>
      <c r="G147" s="10"/>
      <c r="O147" s="13" t="s">
        <v>328</v>
      </c>
      <c r="P147" s="16" t="s">
        <v>327</v>
      </c>
    </row>
    <row r="148" spans="5:16" ht="45">
      <c r="E148" s="9"/>
      <c r="F148" s="9"/>
      <c r="G148" s="10"/>
      <c r="O148" s="13" t="s">
        <v>441</v>
      </c>
      <c r="P148" s="16" t="s">
        <v>329</v>
      </c>
    </row>
    <row r="149" spans="5:16">
      <c r="E149" s="9"/>
      <c r="F149" s="9"/>
      <c r="G149" s="10"/>
      <c r="O149" s="13" t="s">
        <v>332</v>
      </c>
      <c r="P149" s="16" t="s">
        <v>331</v>
      </c>
    </row>
    <row r="150" spans="5:16">
      <c r="E150" s="9"/>
      <c r="F150" s="9"/>
      <c r="G150" s="10"/>
      <c r="O150" s="13" t="s">
        <v>334</v>
      </c>
      <c r="P150" s="16" t="s">
        <v>333</v>
      </c>
    </row>
    <row r="151" spans="5:16" ht="30">
      <c r="E151" s="9"/>
      <c r="F151" s="9"/>
      <c r="G151" s="10"/>
      <c r="O151" s="13" t="s">
        <v>442</v>
      </c>
      <c r="P151" s="16" t="s">
        <v>335</v>
      </c>
    </row>
    <row r="152" spans="5:16" ht="30">
      <c r="E152" s="9"/>
      <c r="F152" s="9"/>
      <c r="G152" s="10"/>
      <c r="O152" s="13" t="s">
        <v>338</v>
      </c>
      <c r="P152" s="16" t="s">
        <v>337</v>
      </c>
    </row>
    <row r="153" spans="5:16">
      <c r="E153" s="9"/>
      <c r="F153" s="9"/>
      <c r="G153" s="10"/>
      <c r="O153" s="13" t="s">
        <v>340</v>
      </c>
      <c r="P153" s="16" t="s">
        <v>339</v>
      </c>
    </row>
    <row r="154" spans="5:16">
      <c r="E154" s="9"/>
      <c r="F154" s="9"/>
      <c r="G154" s="10"/>
      <c r="O154" s="13" t="s">
        <v>342</v>
      </c>
      <c r="P154" s="16" t="s">
        <v>341</v>
      </c>
    </row>
    <row r="155" spans="5:16">
      <c r="E155" s="9"/>
      <c r="F155" s="9"/>
      <c r="G155" s="10"/>
      <c r="O155" s="13" t="s">
        <v>344</v>
      </c>
      <c r="P155" s="16" t="s">
        <v>343</v>
      </c>
    </row>
    <row r="156" spans="5:16" ht="30">
      <c r="E156" s="9"/>
      <c r="F156" s="9"/>
      <c r="G156" s="10"/>
      <c r="O156" s="13" t="s">
        <v>346</v>
      </c>
      <c r="P156" s="16" t="s">
        <v>345</v>
      </c>
    </row>
    <row r="157" spans="5:16">
      <c r="E157" s="9"/>
      <c r="F157" s="9"/>
      <c r="G157" s="10"/>
      <c r="O157" s="13" t="s">
        <v>348</v>
      </c>
      <c r="P157" s="16" t="s">
        <v>347</v>
      </c>
    </row>
    <row r="158" spans="5:16">
      <c r="E158" s="9"/>
      <c r="F158" s="9"/>
      <c r="G158" s="10"/>
      <c r="O158" s="13" t="s">
        <v>350</v>
      </c>
      <c r="P158" s="16" t="s">
        <v>349</v>
      </c>
    </row>
    <row r="159" spans="5:16">
      <c r="E159" s="9"/>
      <c r="F159" s="9"/>
      <c r="G159" s="10"/>
      <c r="O159" s="13" t="s">
        <v>352</v>
      </c>
      <c r="P159" s="16" t="s">
        <v>351</v>
      </c>
    </row>
    <row r="160" spans="5:16" ht="30">
      <c r="E160" s="9"/>
      <c r="F160" s="9"/>
      <c r="G160" s="10"/>
      <c r="O160" s="13" t="s">
        <v>354</v>
      </c>
      <c r="P160" s="16" t="s">
        <v>353</v>
      </c>
    </row>
    <row r="161" spans="5:16">
      <c r="E161" s="9"/>
      <c r="F161" s="9"/>
      <c r="G161" s="10"/>
      <c r="O161" s="13" t="s">
        <v>356</v>
      </c>
      <c r="P161" s="16" t="s">
        <v>355</v>
      </c>
    </row>
    <row r="162" spans="5:16" ht="30">
      <c r="E162" s="9"/>
      <c r="F162" s="9"/>
      <c r="G162" s="10"/>
      <c r="O162" s="13" t="s">
        <v>358</v>
      </c>
      <c r="P162" s="16" t="s">
        <v>357</v>
      </c>
    </row>
    <row r="163" spans="5:16">
      <c r="E163" s="9"/>
      <c r="F163" s="9"/>
      <c r="G163" s="10"/>
      <c r="O163" s="13" t="s">
        <v>360</v>
      </c>
      <c r="P163" s="16" t="s">
        <v>359</v>
      </c>
    </row>
    <row r="164" spans="5:16">
      <c r="E164" s="9"/>
      <c r="F164" s="9"/>
      <c r="G164" s="10"/>
      <c r="O164" s="13" t="s">
        <v>362</v>
      </c>
      <c r="P164" s="16" t="s">
        <v>361</v>
      </c>
    </row>
    <row r="165" spans="5:16">
      <c r="E165" s="9"/>
      <c r="F165" s="9"/>
      <c r="G165" s="10"/>
      <c r="O165" s="13" t="s">
        <v>364</v>
      </c>
      <c r="P165" s="16" t="s">
        <v>363</v>
      </c>
    </row>
    <row r="166" spans="5:16">
      <c r="E166" s="9"/>
      <c r="F166" s="9"/>
      <c r="G166" s="10"/>
      <c r="O166" s="13" t="s">
        <v>366</v>
      </c>
      <c r="P166" s="16" t="s">
        <v>365</v>
      </c>
    </row>
    <row r="167" spans="5:16">
      <c r="E167" s="9"/>
      <c r="F167" s="9"/>
      <c r="G167" s="10"/>
      <c r="O167" s="13" t="s">
        <v>368</v>
      </c>
      <c r="P167" s="16" t="s">
        <v>367</v>
      </c>
    </row>
    <row r="168" spans="5:16">
      <c r="E168" s="9"/>
      <c r="F168" s="9"/>
      <c r="G168" s="10"/>
      <c r="O168" s="13" t="s">
        <v>370</v>
      </c>
      <c r="P168" s="16" t="s">
        <v>369</v>
      </c>
    </row>
    <row r="169" spans="5:16">
      <c r="E169" s="9"/>
      <c r="F169" s="9"/>
      <c r="G169" s="10"/>
      <c r="O169" s="13" t="s">
        <v>372</v>
      </c>
      <c r="P169" s="16" t="s">
        <v>371</v>
      </c>
    </row>
    <row r="170" spans="5:16">
      <c r="E170" s="9"/>
      <c r="F170" s="9"/>
      <c r="G170" s="10"/>
      <c r="O170" s="13" t="s">
        <v>443</v>
      </c>
      <c r="P170" s="16" t="s">
        <v>373</v>
      </c>
    </row>
    <row r="171" spans="5:16">
      <c r="E171" s="9"/>
      <c r="F171" s="9"/>
      <c r="G171" s="10"/>
      <c r="O171" s="13" t="s">
        <v>376</v>
      </c>
      <c r="P171" s="16" t="s">
        <v>375</v>
      </c>
    </row>
    <row r="172" spans="5:16">
      <c r="E172" s="9"/>
      <c r="F172" s="9"/>
      <c r="G172" s="10"/>
      <c r="O172" s="13" t="s">
        <v>444</v>
      </c>
      <c r="P172" s="16" t="s">
        <v>377</v>
      </c>
    </row>
    <row r="173" spans="5:16">
      <c r="E173" s="9"/>
      <c r="F173" s="9"/>
      <c r="G173" s="10"/>
      <c r="O173" s="13" t="s">
        <v>380</v>
      </c>
      <c r="P173" s="16" t="s">
        <v>379</v>
      </c>
    </row>
    <row r="174" spans="5:16" ht="30">
      <c r="E174" s="9"/>
      <c r="F174" s="9"/>
      <c r="G174" s="10"/>
      <c r="O174" s="13" t="s">
        <v>382</v>
      </c>
      <c r="P174" s="16" t="s">
        <v>381</v>
      </c>
    </row>
    <row r="175" spans="5:16">
      <c r="E175" s="9"/>
      <c r="F175" s="9"/>
      <c r="G175" s="10"/>
      <c r="O175" s="13" t="s">
        <v>384</v>
      </c>
      <c r="P175" s="16" t="s">
        <v>383</v>
      </c>
    </row>
    <row r="176" spans="5:16">
      <c r="E176" s="9"/>
      <c r="F176" s="9"/>
      <c r="G176" s="10"/>
      <c r="O176" s="13" t="s">
        <v>386</v>
      </c>
      <c r="P176" s="16" t="s">
        <v>385</v>
      </c>
    </row>
    <row r="177" spans="5:16" ht="30">
      <c r="E177" s="9"/>
      <c r="F177" s="9"/>
      <c r="G177" s="10"/>
      <c r="O177" s="13" t="s">
        <v>445</v>
      </c>
      <c r="P177" s="16" t="s">
        <v>387</v>
      </c>
    </row>
    <row r="178" spans="5:16">
      <c r="E178" s="9"/>
      <c r="F178" s="9"/>
      <c r="G178" s="10"/>
      <c r="O178" s="13" t="s">
        <v>390</v>
      </c>
      <c r="P178" s="16" t="s">
        <v>389</v>
      </c>
    </row>
    <row r="179" spans="5:16">
      <c r="E179" s="9"/>
      <c r="F179" s="9"/>
      <c r="G179" s="10"/>
      <c r="O179" s="13" t="s">
        <v>392</v>
      </c>
      <c r="P179" s="16" t="s">
        <v>391</v>
      </c>
    </row>
    <row r="180" spans="5:16" ht="30">
      <c r="E180" s="9"/>
      <c r="F180" s="9"/>
      <c r="G180" s="10"/>
      <c r="O180" s="13" t="s">
        <v>394</v>
      </c>
      <c r="P180" s="16" t="s">
        <v>393</v>
      </c>
    </row>
    <row r="181" spans="5:16">
      <c r="E181" s="9"/>
      <c r="F181" s="9"/>
      <c r="G181" s="10"/>
      <c r="O181" s="13" t="s">
        <v>396</v>
      </c>
      <c r="P181" s="16" t="s">
        <v>395</v>
      </c>
    </row>
    <row r="182" spans="5:16">
      <c r="E182" s="9"/>
      <c r="F182" s="9"/>
      <c r="G182" s="10"/>
      <c r="O182" s="13" t="s">
        <v>398</v>
      </c>
      <c r="P182" s="16" t="s">
        <v>397</v>
      </c>
    </row>
    <row r="183" spans="5:16">
      <c r="E183" s="9"/>
      <c r="F183" s="9"/>
      <c r="G183" s="10"/>
      <c r="O183" s="13" t="s">
        <v>400</v>
      </c>
      <c r="P183" s="16" t="s">
        <v>399</v>
      </c>
    </row>
    <row r="184" spans="5:16" ht="45">
      <c r="E184" s="9"/>
      <c r="F184" s="9"/>
      <c r="G184" s="10"/>
      <c r="O184" s="13" t="s">
        <v>402</v>
      </c>
      <c r="P184" s="16" t="s">
        <v>401</v>
      </c>
    </row>
    <row r="185" spans="5:16" ht="30">
      <c r="E185" s="9"/>
      <c r="F185" s="9"/>
      <c r="G185" s="10"/>
      <c r="O185" s="13" t="s">
        <v>404</v>
      </c>
      <c r="P185" s="16" t="s">
        <v>403</v>
      </c>
    </row>
    <row r="186" spans="5:16" ht="30">
      <c r="E186" s="9"/>
      <c r="F186" s="9"/>
      <c r="G186" s="10"/>
      <c r="O186" s="13" t="s">
        <v>406</v>
      </c>
      <c r="P186" s="16" t="s">
        <v>405</v>
      </c>
    </row>
    <row r="187" spans="5:16">
      <c r="E187" s="9"/>
      <c r="F187" s="9"/>
      <c r="G187" s="10"/>
      <c r="O187" s="13" t="s">
        <v>408</v>
      </c>
      <c r="P187" s="16" t="s">
        <v>407</v>
      </c>
    </row>
    <row r="188" spans="5:16">
      <c r="E188" s="9"/>
      <c r="F188" s="9"/>
      <c r="G188" s="10"/>
      <c r="O188" s="13" t="s">
        <v>410</v>
      </c>
      <c r="P188" s="16" t="s">
        <v>409</v>
      </c>
    </row>
    <row r="189" spans="5:16">
      <c r="E189" s="9"/>
      <c r="F189" s="9"/>
      <c r="G189" s="10"/>
      <c r="O189" s="13" t="s">
        <v>412</v>
      </c>
      <c r="P189" s="16" t="s">
        <v>411</v>
      </c>
    </row>
    <row r="190" spans="5:16">
      <c r="E190" s="9"/>
      <c r="F190" s="9"/>
      <c r="G190" s="10"/>
      <c r="O190" s="13" t="s">
        <v>446</v>
      </c>
      <c r="P190" s="16" t="s">
        <v>413</v>
      </c>
    </row>
    <row r="191" spans="5:16">
      <c r="E191" s="9"/>
      <c r="F191" s="9"/>
      <c r="G191" s="10"/>
      <c r="O191" s="13" t="s">
        <v>416</v>
      </c>
      <c r="P191" s="16" t="s">
        <v>415</v>
      </c>
    </row>
    <row r="192" spans="5:16">
      <c r="E192" s="9"/>
      <c r="F192" s="9"/>
      <c r="G192" s="10"/>
      <c r="O192" s="13" t="s">
        <v>418</v>
      </c>
      <c r="P192" s="16" t="s">
        <v>417</v>
      </c>
    </row>
    <row r="193" spans="5:16">
      <c r="E193" s="9"/>
      <c r="F193" s="9"/>
      <c r="G193" s="10"/>
      <c r="O193" s="13" t="s">
        <v>420</v>
      </c>
      <c r="P193" s="16" t="s">
        <v>419</v>
      </c>
    </row>
    <row r="194" spans="5:16">
      <c r="E194" s="9"/>
      <c r="F194" s="9"/>
      <c r="G194" s="10"/>
      <c r="O194" s="13" t="s">
        <v>422</v>
      </c>
      <c r="P194" s="16" t="s">
        <v>421</v>
      </c>
    </row>
    <row r="195" spans="5:16">
      <c r="E195" s="9"/>
      <c r="F195" s="9"/>
      <c r="G195" s="10"/>
    </row>
    <row r="196" spans="5:16">
      <c r="E196" s="9"/>
      <c r="F196" s="9"/>
      <c r="G196" s="10"/>
    </row>
    <row r="197" spans="5:16">
      <c r="E197" s="9"/>
      <c r="F197" s="9"/>
      <c r="G197" s="10"/>
    </row>
    <row r="198" spans="5:16">
      <c r="E198" s="9"/>
      <c r="F198" s="9"/>
      <c r="G198" s="10"/>
    </row>
    <row r="199" spans="5:16">
      <c r="E199" s="9"/>
      <c r="F199" s="9"/>
      <c r="G199" s="10"/>
    </row>
    <row r="200" spans="5:16">
      <c r="E200" s="9"/>
      <c r="F200" s="9"/>
      <c r="G200" s="10"/>
    </row>
    <row r="201" spans="5:16">
      <c r="E201" s="9"/>
      <c r="F201" s="9"/>
      <c r="G201" s="10"/>
    </row>
    <row r="202" spans="5:16">
      <c r="E202" s="9"/>
      <c r="F202" s="9"/>
      <c r="G202" s="10"/>
    </row>
    <row r="203" spans="5:16">
      <c r="E203" s="9"/>
      <c r="F203" s="9"/>
      <c r="G203" s="10"/>
    </row>
    <row r="204" spans="5:16">
      <c r="E204" s="9"/>
      <c r="F204" s="9"/>
      <c r="G204" s="10"/>
    </row>
    <row r="205" spans="5:16">
      <c r="E205" s="9"/>
      <c r="F205" s="9"/>
      <c r="G205" s="10"/>
    </row>
    <row r="206" spans="5:16">
      <c r="E206" s="9"/>
      <c r="F206" s="9"/>
      <c r="G206" s="10"/>
    </row>
    <row r="207" spans="5:16">
      <c r="E207" s="9"/>
      <c r="F207" s="9"/>
      <c r="G207" s="10"/>
    </row>
    <row r="208" spans="5:16">
      <c r="E208" s="9"/>
      <c r="F208" s="9"/>
      <c r="G208" s="10"/>
    </row>
    <row r="209" spans="5:7">
      <c r="E209" s="9"/>
      <c r="F209" s="9"/>
      <c r="G209" s="10"/>
    </row>
    <row r="210" spans="5:7">
      <c r="E210" s="9"/>
      <c r="F210" s="9"/>
      <c r="G210" s="10"/>
    </row>
    <row r="211" spans="5:7">
      <c r="E211" s="9"/>
      <c r="F211" s="9"/>
      <c r="G211" s="10"/>
    </row>
    <row r="212" spans="5:7">
      <c r="E212" s="9"/>
      <c r="F212" s="9"/>
      <c r="G212" s="10"/>
    </row>
    <row r="213" spans="5:7">
      <c r="E213" s="9"/>
      <c r="F213" s="9"/>
      <c r="G213" s="10"/>
    </row>
    <row r="214" spans="5:7">
      <c r="E214" s="9"/>
      <c r="F214" s="9"/>
      <c r="G214" s="10"/>
    </row>
    <row r="215" spans="5:7">
      <c r="E215" s="9"/>
      <c r="F215" s="9"/>
      <c r="G215" s="10"/>
    </row>
    <row r="216" spans="5:7">
      <c r="E216" s="9"/>
      <c r="F216" s="9"/>
      <c r="G216" s="10"/>
    </row>
    <row r="217" spans="5:7">
      <c r="E217" s="9"/>
      <c r="F217" s="9"/>
      <c r="G217" s="10"/>
    </row>
    <row r="218" spans="5:7">
      <c r="E218" s="9"/>
      <c r="F218" s="9"/>
      <c r="G218" s="10"/>
    </row>
    <row r="219" spans="5:7">
      <c r="E219" s="9"/>
      <c r="F219" s="9"/>
      <c r="G219" s="10"/>
    </row>
    <row r="220" spans="5:7">
      <c r="E220" s="9"/>
      <c r="F220" s="9"/>
      <c r="G220" s="10"/>
    </row>
    <row r="221" spans="5:7">
      <c r="E221" s="9"/>
      <c r="F221" s="9"/>
      <c r="G221" s="10"/>
    </row>
    <row r="222" spans="5:7">
      <c r="E222" s="9"/>
      <c r="F222" s="9"/>
      <c r="G222" s="10"/>
    </row>
    <row r="223" spans="5:7">
      <c r="E223" s="9"/>
      <c r="F223" s="9"/>
      <c r="G223" s="10"/>
    </row>
    <row r="224" spans="5:7">
      <c r="E224" s="9"/>
      <c r="F224" s="9"/>
      <c r="G224" s="10"/>
    </row>
    <row r="225" spans="5:7">
      <c r="E225" s="9"/>
      <c r="F225" s="9"/>
      <c r="G225" s="10"/>
    </row>
    <row r="226" spans="5:7">
      <c r="E226" s="9"/>
      <c r="F226" s="9"/>
      <c r="G226" s="10"/>
    </row>
    <row r="227" spans="5:7">
      <c r="E227" s="9"/>
      <c r="F227" s="9"/>
      <c r="G227" s="10"/>
    </row>
    <row r="228" spans="5:7">
      <c r="E228" s="9"/>
      <c r="F228" s="9"/>
      <c r="G228" s="10"/>
    </row>
    <row r="229" spans="5:7">
      <c r="E229" s="9"/>
      <c r="F229" s="9"/>
      <c r="G229" s="10"/>
    </row>
    <row r="230" spans="5:7">
      <c r="E230" s="9"/>
      <c r="F230" s="9"/>
      <c r="G230" s="10"/>
    </row>
    <row r="231" spans="5:7">
      <c r="E231" s="9"/>
      <c r="F231" s="9"/>
      <c r="G231" s="10"/>
    </row>
    <row r="232" spans="5:7">
      <c r="E232" s="9"/>
      <c r="F232" s="9"/>
      <c r="G232" s="10"/>
    </row>
    <row r="233" spans="5:7">
      <c r="E233" s="9"/>
      <c r="F233" s="9"/>
      <c r="G233" s="10"/>
    </row>
    <row r="234" spans="5:7">
      <c r="E234" s="9"/>
      <c r="F234" s="9"/>
      <c r="G234" s="10"/>
    </row>
    <row r="235" spans="5:7">
      <c r="E235" s="9"/>
      <c r="F235" s="9"/>
      <c r="G235" s="10"/>
    </row>
    <row r="236" spans="5:7">
      <c r="E236" s="9"/>
      <c r="F236" s="9"/>
      <c r="G236" s="10"/>
    </row>
    <row r="237" spans="5:7">
      <c r="E237" s="9"/>
      <c r="F237" s="9"/>
      <c r="G237" s="10"/>
    </row>
    <row r="238" spans="5:7">
      <c r="E238" s="9"/>
      <c r="F238" s="9"/>
      <c r="G238" s="10"/>
    </row>
    <row r="239" spans="5:7">
      <c r="E239" s="9"/>
      <c r="F239" s="9"/>
      <c r="G239" s="10"/>
    </row>
    <row r="240" spans="5:7">
      <c r="E240" s="9"/>
      <c r="F240" s="9"/>
      <c r="G240" s="10"/>
    </row>
    <row r="241" spans="5:7">
      <c r="E241" s="9"/>
      <c r="F241" s="9"/>
      <c r="G241" s="10"/>
    </row>
    <row r="242" spans="5:7">
      <c r="E242" s="9"/>
      <c r="F242" s="9"/>
      <c r="G242" s="10"/>
    </row>
    <row r="243" spans="5:7">
      <c r="E243" s="9"/>
      <c r="F243" s="9"/>
      <c r="G243" s="10"/>
    </row>
    <row r="244" spans="5:7">
      <c r="E244" s="9"/>
      <c r="F244" s="9"/>
      <c r="G244" s="10"/>
    </row>
    <row r="245" spans="5:7">
      <c r="E245" s="9"/>
      <c r="F245" s="9"/>
      <c r="G245" s="10"/>
    </row>
    <row r="246" spans="5:7">
      <c r="E246" s="9"/>
      <c r="F246" s="9"/>
      <c r="G246" s="10"/>
    </row>
    <row r="247" spans="5:7">
      <c r="E247" s="9"/>
      <c r="F247" s="9"/>
      <c r="G247" s="10"/>
    </row>
    <row r="248" spans="5:7">
      <c r="E248" s="9"/>
      <c r="F248" s="9"/>
      <c r="G248" s="10"/>
    </row>
    <row r="249" spans="5:7">
      <c r="E249" s="9"/>
      <c r="F249" s="9"/>
      <c r="G249" s="10"/>
    </row>
    <row r="250" spans="5:7">
      <c r="E250" s="9"/>
      <c r="F250" s="9"/>
      <c r="G250" s="10"/>
    </row>
    <row r="251" spans="5:7">
      <c r="E251" s="9"/>
      <c r="F251" s="9"/>
      <c r="G251" s="10"/>
    </row>
    <row r="252" spans="5:7">
      <c r="E252" s="9"/>
      <c r="F252" s="9"/>
      <c r="G252" s="10"/>
    </row>
    <row r="253" spans="5:7">
      <c r="E253" s="9"/>
      <c r="F253" s="9"/>
      <c r="G253" s="10"/>
    </row>
    <row r="254" spans="5:7">
      <c r="E254" s="9"/>
      <c r="F254" s="9"/>
      <c r="G254" s="10"/>
    </row>
    <row r="255" spans="5:7">
      <c r="E255" s="9"/>
      <c r="F255" s="9"/>
      <c r="G255" s="10"/>
    </row>
    <row r="256" spans="5:7">
      <c r="E256" s="9"/>
      <c r="F256" s="9"/>
      <c r="G256" s="10"/>
    </row>
    <row r="257" spans="5:7">
      <c r="E257" s="9"/>
      <c r="F257" s="9"/>
      <c r="G257" s="10"/>
    </row>
    <row r="258" spans="5:7">
      <c r="E258" s="9"/>
      <c r="F258" s="9"/>
      <c r="G258" s="10"/>
    </row>
    <row r="259" spans="5:7">
      <c r="E259" s="9"/>
      <c r="F259" s="9"/>
      <c r="G259" s="10"/>
    </row>
    <row r="260" spans="5:7">
      <c r="E260" s="9"/>
      <c r="F260" s="9"/>
      <c r="G260" s="10"/>
    </row>
    <row r="261" spans="5:7">
      <c r="E261" s="9"/>
      <c r="F261" s="9"/>
      <c r="G261" s="10"/>
    </row>
    <row r="262" spans="5:7">
      <c r="E262" s="9"/>
      <c r="F262" s="9"/>
      <c r="G262" s="10"/>
    </row>
    <row r="263" spans="5:7">
      <c r="E263" s="9"/>
      <c r="F263" s="9"/>
      <c r="G263" s="10"/>
    </row>
    <row r="264" spans="5:7">
      <c r="E264" s="9"/>
      <c r="F264" s="9"/>
      <c r="G264" s="10"/>
    </row>
    <row r="265" spans="5:7">
      <c r="E265" s="9"/>
      <c r="F265" s="9"/>
      <c r="G265" s="10"/>
    </row>
    <row r="266" spans="5:7">
      <c r="E266" s="9"/>
      <c r="F266" s="9"/>
      <c r="G266" s="10"/>
    </row>
    <row r="267" spans="5:7">
      <c r="E267" s="9"/>
      <c r="F267" s="9"/>
      <c r="G267" s="10"/>
    </row>
    <row r="268" spans="5:7">
      <c r="E268" s="9"/>
      <c r="F268" s="9"/>
      <c r="G268" s="10"/>
    </row>
    <row r="269" spans="5:7">
      <c r="E269" s="9"/>
      <c r="F269" s="9"/>
      <c r="G269" s="10"/>
    </row>
    <row r="270" spans="5:7">
      <c r="E270" s="9"/>
      <c r="F270" s="9"/>
      <c r="G270" s="10"/>
    </row>
    <row r="271" spans="5:7">
      <c r="E271" s="9"/>
      <c r="F271" s="9"/>
      <c r="G271" s="10"/>
    </row>
    <row r="272" spans="5:7">
      <c r="E272" s="9"/>
      <c r="F272" s="9"/>
      <c r="G272" s="10"/>
    </row>
    <row r="273" spans="5:7">
      <c r="E273" s="9"/>
      <c r="F273" s="9"/>
      <c r="G273" s="10"/>
    </row>
    <row r="274" spans="5:7">
      <c r="E274" s="9"/>
      <c r="F274" s="9"/>
      <c r="G274" s="10"/>
    </row>
    <row r="275" spans="5:7">
      <c r="E275" s="9"/>
      <c r="F275" s="9"/>
      <c r="G275" s="10"/>
    </row>
    <row r="276" spans="5:7">
      <c r="E276" s="9"/>
      <c r="F276" s="9"/>
      <c r="G276" s="10"/>
    </row>
    <row r="277" spans="5:7">
      <c r="E277" s="9"/>
      <c r="F277" s="9"/>
      <c r="G277" s="10"/>
    </row>
    <row r="278" spans="5:7">
      <c r="E278" s="9"/>
      <c r="F278" s="9"/>
      <c r="G278" s="10"/>
    </row>
    <row r="279" spans="5:7">
      <c r="E279" s="9"/>
      <c r="F279" s="9"/>
      <c r="G279" s="10"/>
    </row>
    <row r="280" spans="5:7">
      <c r="E280" s="9"/>
      <c r="F280" s="9"/>
      <c r="G280" s="10"/>
    </row>
    <row r="281" spans="5:7">
      <c r="E281" s="9"/>
      <c r="F281" s="9"/>
      <c r="G281" s="10"/>
    </row>
    <row r="282" spans="5:7">
      <c r="E282" s="9"/>
      <c r="F282" s="9"/>
      <c r="G282" s="10"/>
    </row>
    <row r="283" spans="5:7">
      <c r="E283" s="9"/>
      <c r="F283" s="9"/>
      <c r="G283" s="10"/>
    </row>
    <row r="284" spans="5:7">
      <c r="E284" s="9"/>
      <c r="F284" s="9"/>
      <c r="G284" s="10"/>
    </row>
    <row r="285" spans="5:7">
      <c r="E285" s="9"/>
      <c r="F285" s="9"/>
      <c r="G285" s="10"/>
    </row>
    <row r="286" spans="5:7">
      <c r="E286" s="9"/>
      <c r="F286" s="9"/>
      <c r="G286" s="10"/>
    </row>
    <row r="287" spans="5:7">
      <c r="E287" s="9"/>
      <c r="F287" s="9"/>
      <c r="G287" s="10"/>
    </row>
    <row r="288" spans="5:7">
      <c r="E288" s="9"/>
      <c r="F288" s="9"/>
      <c r="G288" s="10"/>
    </row>
    <row r="289" spans="5:7">
      <c r="E289" s="9"/>
      <c r="F289" s="9"/>
      <c r="G289" s="10"/>
    </row>
    <row r="290" spans="5:7">
      <c r="E290" s="9"/>
      <c r="F290" s="9"/>
      <c r="G290" s="10"/>
    </row>
    <row r="291" spans="5:7">
      <c r="E291" s="9"/>
      <c r="F291" s="9"/>
      <c r="G291" s="10"/>
    </row>
    <row r="292" spans="5:7">
      <c r="E292" s="9"/>
      <c r="F292" s="9"/>
      <c r="G292" s="10"/>
    </row>
    <row r="293" spans="5:7">
      <c r="E293" s="9"/>
      <c r="F293" s="9"/>
      <c r="G293" s="10"/>
    </row>
    <row r="294" spans="5:7">
      <c r="E294" s="9"/>
      <c r="F294" s="9"/>
      <c r="G294" s="10"/>
    </row>
    <row r="295" spans="5:7">
      <c r="E295" s="9"/>
      <c r="F295" s="9"/>
      <c r="G295" s="10"/>
    </row>
    <row r="296" spans="5:7">
      <c r="E296" s="9"/>
      <c r="F296" s="9"/>
      <c r="G296" s="10"/>
    </row>
    <row r="297" spans="5:7">
      <c r="E297" s="9"/>
      <c r="F297" s="9"/>
      <c r="G297" s="10"/>
    </row>
    <row r="298" spans="5:7">
      <c r="E298" s="9"/>
      <c r="F298" s="9"/>
      <c r="G298" s="10"/>
    </row>
    <row r="299" spans="5:7">
      <c r="E299" s="9"/>
      <c r="F299" s="9"/>
      <c r="G299" s="10"/>
    </row>
    <row r="300" spans="5:7">
      <c r="E300" s="9"/>
      <c r="F300" s="9"/>
      <c r="G300" s="10"/>
    </row>
    <row r="301" spans="5:7">
      <c r="E301" s="9"/>
      <c r="F301" s="9"/>
      <c r="G301" s="10"/>
    </row>
    <row r="302" spans="5:7">
      <c r="E302" s="9"/>
      <c r="F302" s="9"/>
      <c r="G302" s="10"/>
    </row>
    <row r="303" spans="5:7">
      <c r="E303" s="9"/>
      <c r="F303" s="9"/>
      <c r="G303" s="10"/>
    </row>
    <row r="304" spans="5:7">
      <c r="E304" s="9"/>
      <c r="F304" s="9"/>
      <c r="G304" s="10"/>
    </row>
    <row r="305" spans="5:7">
      <c r="E305" s="9"/>
      <c r="F305" s="9"/>
      <c r="G305" s="10"/>
    </row>
    <row r="306" spans="5:7">
      <c r="E306" s="9"/>
      <c r="F306" s="9"/>
      <c r="G306" s="10"/>
    </row>
    <row r="307" spans="5:7">
      <c r="E307" s="9"/>
      <c r="F307" s="9"/>
      <c r="G307" s="10"/>
    </row>
    <row r="308" spans="5:7">
      <c r="E308" s="9"/>
      <c r="F308" s="9"/>
      <c r="G308" s="10"/>
    </row>
    <row r="309" spans="5:7">
      <c r="E309" s="9"/>
      <c r="F309" s="9"/>
      <c r="G309" s="10"/>
    </row>
    <row r="310" spans="5:7">
      <c r="E310" s="9"/>
      <c r="F310" s="9"/>
      <c r="G310" s="10"/>
    </row>
    <row r="311" spans="5:7">
      <c r="E311" s="9"/>
      <c r="F311" s="9"/>
      <c r="G311" s="10"/>
    </row>
    <row r="312" spans="5:7">
      <c r="E312" s="9"/>
      <c r="F312" s="9"/>
      <c r="G312" s="10"/>
    </row>
    <row r="313" spans="5:7">
      <c r="E313" s="9"/>
      <c r="F313" s="9"/>
      <c r="G313" s="10"/>
    </row>
    <row r="314" spans="5:7">
      <c r="E314" s="9"/>
      <c r="F314" s="9"/>
      <c r="G314" s="10"/>
    </row>
    <row r="315" spans="5:7">
      <c r="E315" s="9"/>
      <c r="F315" s="9"/>
      <c r="G315" s="10"/>
    </row>
    <row r="316" spans="5:7">
      <c r="E316" s="9"/>
      <c r="F316" s="9"/>
      <c r="G316" s="10"/>
    </row>
    <row r="317" spans="5:7">
      <c r="E317" s="9"/>
      <c r="F317" s="9"/>
      <c r="G317" s="10"/>
    </row>
    <row r="318" spans="5:7">
      <c r="E318" s="9"/>
      <c r="F318" s="9"/>
      <c r="G318" s="10"/>
    </row>
    <row r="319" spans="5:7">
      <c r="E319" s="9"/>
      <c r="F319" s="9"/>
      <c r="G319" s="10"/>
    </row>
    <row r="320" spans="5:7">
      <c r="E320" s="9"/>
      <c r="F320" s="9"/>
      <c r="G320" s="10"/>
    </row>
    <row r="321" spans="5:7">
      <c r="E321" s="9"/>
      <c r="F321" s="9"/>
      <c r="G321" s="10"/>
    </row>
    <row r="322" spans="5:7">
      <c r="E322" s="9"/>
      <c r="F322" s="9"/>
      <c r="G322" s="10"/>
    </row>
    <row r="323" spans="5:7">
      <c r="E323" s="9"/>
      <c r="F323" s="9"/>
      <c r="G323" s="10"/>
    </row>
    <row r="324" spans="5:7">
      <c r="E324" s="9"/>
      <c r="F324" s="9"/>
      <c r="G324" s="10"/>
    </row>
    <row r="325" spans="5:7">
      <c r="E325" s="9"/>
      <c r="F325" s="9"/>
      <c r="G325" s="10"/>
    </row>
    <row r="326" spans="5:7">
      <c r="E326" s="9"/>
      <c r="F326" s="9"/>
      <c r="G326" s="10"/>
    </row>
    <row r="327" spans="5:7">
      <c r="E327" s="9"/>
      <c r="F327" s="9"/>
      <c r="G327" s="10"/>
    </row>
    <row r="328" spans="5:7">
      <c r="E328" s="9"/>
      <c r="F328" s="9"/>
      <c r="G328" s="10"/>
    </row>
    <row r="329" spans="5:7">
      <c r="E329" s="9"/>
      <c r="F329" s="9"/>
      <c r="G329" s="10"/>
    </row>
    <row r="330" spans="5:7">
      <c r="E330" s="9"/>
      <c r="F330" s="9"/>
      <c r="G330" s="10"/>
    </row>
    <row r="331" spans="5:7">
      <c r="E331" s="9"/>
      <c r="F331" s="9"/>
      <c r="G331" s="10"/>
    </row>
    <row r="332" spans="5:7">
      <c r="E332" s="9"/>
      <c r="F332" s="9"/>
      <c r="G332" s="10"/>
    </row>
    <row r="333" spans="5:7">
      <c r="E333" s="9"/>
      <c r="F333" s="9"/>
      <c r="G333" s="10"/>
    </row>
    <row r="334" spans="5:7">
      <c r="E334" s="9"/>
      <c r="F334" s="9"/>
      <c r="G334" s="10"/>
    </row>
    <row r="335" spans="5:7">
      <c r="E335" s="9"/>
      <c r="F335" s="9"/>
      <c r="G335" s="10"/>
    </row>
    <row r="336" spans="5:7">
      <c r="E336" s="9"/>
      <c r="F336" s="9"/>
      <c r="G336" s="10"/>
    </row>
    <row r="337" spans="5:7">
      <c r="E337" s="9"/>
      <c r="F337" s="9"/>
      <c r="G337" s="10"/>
    </row>
    <row r="338" spans="5:7">
      <c r="E338" s="9"/>
      <c r="F338" s="9"/>
      <c r="G338" s="10"/>
    </row>
    <row r="339" spans="5:7">
      <c r="E339" s="9"/>
      <c r="F339" s="9"/>
      <c r="G339" s="10"/>
    </row>
    <row r="340" spans="5:7">
      <c r="E340" s="9"/>
      <c r="F340" s="9"/>
      <c r="G340" s="10"/>
    </row>
    <row r="341" spans="5:7">
      <c r="E341" s="9"/>
      <c r="F341" s="9"/>
      <c r="G341" s="10"/>
    </row>
    <row r="342" spans="5:7">
      <c r="E342" s="9"/>
      <c r="F342" s="9"/>
      <c r="G342" s="10"/>
    </row>
    <row r="343" spans="5:7">
      <c r="E343" s="9"/>
      <c r="F343" s="9"/>
      <c r="G343" s="10"/>
    </row>
    <row r="344" spans="5:7">
      <c r="E344" s="9"/>
      <c r="F344" s="9"/>
      <c r="G344" s="10"/>
    </row>
    <row r="345" spans="5:7">
      <c r="E345" s="9"/>
      <c r="F345" s="9"/>
      <c r="G345" s="10"/>
    </row>
    <row r="346" spans="5:7">
      <c r="E346" s="9"/>
      <c r="F346" s="9"/>
      <c r="G346" s="10"/>
    </row>
    <row r="347" spans="5:7">
      <c r="E347" s="9"/>
      <c r="F347" s="9"/>
      <c r="G347" s="10"/>
    </row>
    <row r="348" spans="5:7">
      <c r="E348" s="9"/>
      <c r="F348" s="9"/>
      <c r="G348" s="10"/>
    </row>
    <row r="349" spans="5:7">
      <c r="E349" s="9"/>
      <c r="F349" s="9"/>
      <c r="G349" s="10"/>
    </row>
    <row r="350" spans="5:7">
      <c r="E350" s="9"/>
      <c r="F350" s="9"/>
      <c r="G350" s="10"/>
    </row>
    <row r="351" spans="5:7">
      <c r="E351" s="9"/>
      <c r="F351" s="9"/>
      <c r="G351" s="10"/>
    </row>
    <row r="352" spans="5:7">
      <c r="E352" s="9"/>
      <c r="F352" s="9"/>
      <c r="G352" s="10"/>
    </row>
    <row r="353" spans="5:7">
      <c r="E353" s="9"/>
      <c r="F353" s="9"/>
      <c r="G353" s="10"/>
    </row>
    <row r="354" spans="5:7">
      <c r="E354" s="9"/>
      <c r="F354" s="9"/>
      <c r="G354" s="10"/>
    </row>
    <row r="355" spans="5:7">
      <c r="E355" s="9"/>
      <c r="F355" s="9"/>
      <c r="G355" s="10"/>
    </row>
    <row r="356" spans="5:7">
      <c r="E356" s="9"/>
      <c r="F356" s="9"/>
      <c r="G356" s="10"/>
    </row>
    <row r="357" spans="5:7">
      <c r="E357" s="9"/>
      <c r="F357" s="9"/>
      <c r="G357" s="10"/>
    </row>
    <row r="358" spans="5:7">
      <c r="E358" s="9"/>
      <c r="F358" s="9"/>
      <c r="G358" s="10"/>
    </row>
    <row r="359" spans="5:7">
      <c r="E359" s="9"/>
      <c r="F359" s="9"/>
      <c r="G359" s="10"/>
    </row>
    <row r="360" spans="5:7">
      <c r="E360" s="9"/>
      <c r="F360" s="9"/>
      <c r="G360" s="10"/>
    </row>
    <row r="361" spans="5:7">
      <c r="E361" s="9"/>
      <c r="F361" s="9"/>
      <c r="G361" s="10"/>
    </row>
    <row r="362" spans="5:7">
      <c r="E362" s="9"/>
      <c r="F362" s="9"/>
      <c r="G362" s="10"/>
    </row>
    <row r="363" spans="5:7">
      <c r="E363" s="9"/>
      <c r="F363" s="9"/>
      <c r="G363" s="10"/>
    </row>
    <row r="364" spans="5:7">
      <c r="E364" s="9"/>
      <c r="F364" s="9"/>
      <c r="G364" s="10"/>
    </row>
    <row r="365" spans="5:7">
      <c r="E365" s="9"/>
      <c r="F365" s="9"/>
      <c r="G365" s="10"/>
    </row>
    <row r="366" spans="5:7">
      <c r="E366" s="9"/>
      <c r="F366" s="9"/>
      <c r="G366" s="10"/>
    </row>
    <row r="367" spans="5:7">
      <c r="E367" s="9"/>
      <c r="F367" s="9"/>
      <c r="G367" s="10"/>
    </row>
    <row r="368" spans="5:7">
      <c r="E368" s="9"/>
      <c r="F368" s="9"/>
      <c r="G368" s="10"/>
    </row>
    <row r="369" spans="5:7">
      <c r="E369" s="9"/>
      <c r="F369" s="9"/>
      <c r="G369" s="10"/>
    </row>
    <row r="370" spans="5:7">
      <c r="E370" s="9"/>
      <c r="F370" s="9"/>
      <c r="G370" s="10"/>
    </row>
    <row r="371" spans="5:7">
      <c r="E371" s="9"/>
      <c r="F371" s="9"/>
      <c r="G371" s="10"/>
    </row>
    <row r="372" spans="5:7">
      <c r="E372" s="9"/>
      <c r="F372" s="9"/>
      <c r="G372" s="10"/>
    </row>
    <row r="373" spans="5:7">
      <c r="E373" s="9"/>
      <c r="F373" s="9"/>
      <c r="G373" s="10"/>
    </row>
    <row r="374" spans="5:7">
      <c r="E374" s="9"/>
      <c r="F374" s="9"/>
      <c r="G374" s="10"/>
    </row>
    <row r="375" spans="5:7">
      <c r="E375" s="9"/>
      <c r="F375" s="9"/>
      <c r="G375" s="10"/>
    </row>
    <row r="376" spans="5:7">
      <c r="E376" s="9"/>
      <c r="F376" s="9"/>
      <c r="G376" s="10"/>
    </row>
    <row r="377" spans="5:7">
      <c r="E377" s="9"/>
      <c r="F377" s="9"/>
      <c r="G377" s="10"/>
    </row>
    <row r="378" spans="5:7">
      <c r="E378" s="9"/>
      <c r="F378" s="9"/>
      <c r="G378" s="10"/>
    </row>
    <row r="379" spans="5:7">
      <c r="E379" s="9"/>
      <c r="F379" s="9"/>
      <c r="G379" s="10"/>
    </row>
    <row r="380" spans="5:7">
      <c r="E380" s="9"/>
      <c r="F380" s="9"/>
      <c r="G380" s="10"/>
    </row>
    <row r="381" spans="5:7">
      <c r="E381" s="9"/>
      <c r="F381" s="9"/>
      <c r="G381" s="10"/>
    </row>
    <row r="382" spans="5:7">
      <c r="E382" s="9"/>
      <c r="F382" s="9"/>
      <c r="G382" s="10"/>
    </row>
    <row r="383" spans="5:7">
      <c r="E383" s="9"/>
      <c r="F383" s="9"/>
      <c r="G383" s="10"/>
    </row>
    <row r="384" spans="5:7">
      <c r="E384" s="9"/>
      <c r="F384" s="9"/>
      <c r="G384" s="10"/>
    </row>
    <row r="385" spans="5:7">
      <c r="E385" s="9"/>
      <c r="F385" s="9"/>
      <c r="G385" s="10"/>
    </row>
    <row r="386" spans="5:7">
      <c r="E386" s="9"/>
      <c r="F386" s="9"/>
      <c r="G386" s="10"/>
    </row>
    <row r="387" spans="5:7">
      <c r="E387" s="9"/>
      <c r="F387" s="9"/>
      <c r="G387" s="10"/>
    </row>
    <row r="388" spans="5:7">
      <c r="E388" s="9"/>
      <c r="F388" s="9"/>
      <c r="G388" s="10"/>
    </row>
    <row r="389" spans="5:7">
      <c r="E389" s="9"/>
      <c r="F389" s="9"/>
      <c r="G389" s="10"/>
    </row>
    <row r="390" spans="5:7">
      <c r="E390" s="9"/>
      <c r="F390" s="9"/>
      <c r="G390" s="10"/>
    </row>
    <row r="391" spans="5:7">
      <c r="E391" s="9"/>
      <c r="F391" s="9"/>
      <c r="G391" s="10"/>
    </row>
    <row r="392" spans="5:7">
      <c r="E392" s="9"/>
      <c r="F392" s="9"/>
      <c r="G392" s="10"/>
    </row>
    <row r="393" spans="5:7">
      <c r="E393" s="9"/>
      <c r="F393" s="9"/>
      <c r="G393" s="10"/>
    </row>
    <row r="394" spans="5:7">
      <c r="E394" s="9"/>
      <c r="F394" s="9"/>
      <c r="G394" s="10"/>
    </row>
    <row r="395" spans="5:7">
      <c r="E395" s="9"/>
      <c r="F395" s="9"/>
      <c r="G395" s="10"/>
    </row>
    <row r="396" spans="5:7">
      <c r="E396" s="9"/>
      <c r="F396" s="9"/>
      <c r="G396" s="10"/>
    </row>
    <row r="397" spans="5:7">
      <c r="E397" s="9"/>
      <c r="F397" s="9"/>
      <c r="G397" s="10"/>
    </row>
    <row r="398" spans="5:7">
      <c r="E398" s="9"/>
      <c r="F398" s="9"/>
      <c r="G398" s="10"/>
    </row>
    <row r="399" spans="5:7">
      <c r="E399" s="9"/>
      <c r="F399" s="9"/>
      <c r="G399" s="10"/>
    </row>
    <row r="400" spans="5:7">
      <c r="E400" s="9"/>
      <c r="F400" s="9"/>
      <c r="G400" s="10"/>
    </row>
    <row r="401" spans="5:7">
      <c r="E401" s="9"/>
      <c r="F401" s="9"/>
      <c r="G401" s="10"/>
    </row>
    <row r="402" spans="5:7">
      <c r="E402" s="9"/>
      <c r="F402" s="9"/>
      <c r="G402" s="10"/>
    </row>
    <row r="403" spans="5:7">
      <c r="E403" s="9"/>
      <c r="F403" s="9"/>
      <c r="G403" s="10"/>
    </row>
    <row r="404" spans="5:7">
      <c r="E404" s="9"/>
      <c r="F404" s="9"/>
      <c r="G404" s="10"/>
    </row>
    <row r="405" spans="5:7">
      <c r="E405" s="9"/>
      <c r="F405" s="9"/>
      <c r="G405" s="10"/>
    </row>
    <row r="406" spans="5:7">
      <c r="E406" s="9"/>
      <c r="F406" s="9"/>
      <c r="G406" s="10"/>
    </row>
    <row r="407" spans="5:7">
      <c r="E407" s="9"/>
      <c r="F407" s="9"/>
      <c r="G407" s="10"/>
    </row>
    <row r="408" spans="5:7">
      <c r="E408" s="9"/>
      <c r="F408" s="9"/>
      <c r="G408" s="10"/>
    </row>
    <row r="409" spans="5:7">
      <c r="E409" s="9"/>
      <c r="F409" s="9"/>
      <c r="G409" s="10"/>
    </row>
    <row r="410" spans="5:7">
      <c r="E410" s="9"/>
      <c r="F410" s="9"/>
      <c r="G410" s="10"/>
    </row>
    <row r="411" spans="5:7">
      <c r="E411" s="9"/>
      <c r="F411" s="9"/>
      <c r="G411" s="10"/>
    </row>
    <row r="412" spans="5:7">
      <c r="E412" s="9"/>
      <c r="F412" s="9"/>
      <c r="G412" s="10"/>
    </row>
    <row r="413" spans="5:7">
      <c r="E413" s="9"/>
      <c r="F413" s="9"/>
      <c r="G413" s="10"/>
    </row>
    <row r="414" spans="5:7">
      <c r="E414" s="9"/>
      <c r="F414" s="9"/>
      <c r="G414" s="10"/>
    </row>
    <row r="415" spans="5:7">
      <c r="E415" s="9"/>
      <c r="F415" s="9"/>
      <c r="G415" s="10"/>
    </row>
    <row r="416" spans="5:7">
      <c r="E416" s="9"/>
      <c r="F416" s="9"/>
      <c r="G416" s="10"/>
    </row>
    <row r="417" spans="5:7">
      <c r="E417" s="9"/>
      <c r="F417" s="9"/>
      <c r="G417" s="10"/>
    </row>
    <row r="418" spans="5:7">
      <c r="E418" s="9"/>
      <c r="F418" s="9"/>
      <c r="G418" s="10"/>
    </row>
    <row r="419" spans="5:7">
      <c r="E419" s="9"/>
      <c r="F419" s="9"/>
      <c r="G419" s="10"/>
    </row>
    <row r="420" spans="5:7">
      <c r="E420" s="9"/>
      <c r="F420" s="9"/>
      <c r="G420" s="10"/>
    </row>
    <row r="421" spans="5:7">
      <c r="E421" s="9"/>
      <c r="F421" s="9"/>
      <c r="G421" s="10"/>
    </row>
    <row r="422" spans="5:7">
      <c r="E422" s="9"/>
      <c r="F422" s="9"/>
      <c r="G422" s="10"/>
    </row>
    <row r="423" spans="5:7">
      <c r="E423" s="9"/>
      <c r="F423" s="9"/>
      <c r="G423" s="10"/>
    </row>
    <row r="424" spans="5:7">
      <c r="E424" s="9"/>
      <c r="F424" s="9"/>
      <c r="G424" s="10"/>
    </row>
    <row r="425" spans="5:7">
      <c r="E425" s="9"/>
      <c r="F425" s="9"/>
      <c r="G425" s="10"/>
    </row>
    <row r="426" spans="5:7">
      <c r="E426" s="9"/>
      <c r="F426" s="9"/>
      <c r="G426" s="10"/>
    </row>
    <row r="427" spans="5:7">
      <c r="E427" s="9"/>
      <c r="F427" s="9"/>
      <c r="G427" s="10"/>
    </row>
    <row r="428" spans="5:7">
      <c r="E428" s="9"/>
      <c r="F428" s="9"/>
      <c r="G428" s="10"/>
    </row>
    <row r="429" spans="5:7">
      <c r="E429" s="9"/>
      <c r="F429" s="9"/>
      <c r="G429" s="10"/>
    </row>
    <row r="430" spans="5:7">
      <c r="E430" s="9"/>
      <c r="F430" s="9"/>
      <c r="G430" s="10"/>
    </row>
    <row r="431" spans="5:7">
      <c r="E431" s="9"/>
      <c r="F431" s="9"/>
      <c r="G431" s="10"/>
    </row>
    <row r="432" spans="5:7">
      <c r="E432" s="9"/>
      <c r="F432" s="9"/>
      <c r="G432" s="10"/>
    </row>
    <row r="433" spans="5:7">
      <c r="E433" s="9"/>
      <c r="F433" s="9"/>
      <c r="G433" s="10"/>
    </row>
    <row r="434" spans="5:7">
      <c r="E434" s="9"/>
      <c r="F434" s="9"/>
      <c r="G434" s="10"/>
    </row>
    <row r="435" spans="5:7">
      <c r="E435" s="9"/>
      <c r="F435" s="9"/>
      <c r="G435" s="10"/>
    </row>
    <row r="436" spans="5:7">
      <c r="E436" s="9"/>
      <c r="F436" s="9"/>
      <c r="G436" s="10"/>
    </row>
    <row r="437" spans="5:7">
      <c r="E437" s="9"/>
      <c r="F437" s="9"/>
      <c r="G437" s="10"/>
    </row>
    <row r="438" spans="5:7">
      <c r="E438" s="9"/>
      <c r="F438" s="9"/>
      <c r="G438" s="10"/>
    </row>
    <row r="439" spans="5:7">
      <c r="E439" s="9"/>
      <c r="F439" s="9"/>
      <c r="G439" s="10"/>
    </row>
    <row r="440" spans="5:7">
      <c r="E440" s="9"/>
      <c r="F440" s="9"/>
      <c r="G440" s="10"/>
    </row>
    <row r="441" spans="5:7">
      <c r="E441" s="9"/>
      <c r="F441" s="9"/>
      <c r="G441" s="10"/>
    </row>
    <row r="442" spans="5:7">
      <c r="E442" s="9"/>
      <c r="F442" s="9"/>
      <c r="G442" s="10"/>
    </row>
    <row r="443" spans="5:7">
      <c r="E443" s="9"/>
      <c r="F443" s="9"/>
      <c r="G443" s="10"/>
    </row>
    <row r="444" spans="5:7">
      <c r="E444" s="9"/>
      <c r="F444" s="9"/>
      <c r="G444" s="10"/>
    </row>
    <row r="445" spans="5:7">
      <c r="E445" s="9"/>
      <c r="F445" s="9"/>
      <c r="G445" s="10"/>
    </row>
    <row r="446" spans="5:7">
      <c r="E446" s="9"/>
      <c r="F446" s="9"/>
      <c r="G446" s="10"/>
    </row>
    <row r="447" spans="5:7">
      <c r="E447" s="9"/>
      <c r="F447" s="9"/>
      <c r="G447" s="10"/>
    </row>
    <row r="448" spans="5:7">
      <c r="E448" s="9"/>
      <c r="F448" s="9"/>
      <c r="G448" s="10"/>
    </row>
    <row r="449" spans="5:7">
      <c r="E449" s="9"/>
      <c r="F449" s="9"/>
      <c r="G449" s="10"/>
    </row>
    <row r="450" spans="5:7">
      <c r="E450" s="9"/>
      <c r="F450" s="9"/>
      <c r="G450" s="10"/>
    </row>
    <row r="451" spans="5:7">
      <c r="E451" s="9"/>
      <c r="F451" s="9"/>
      <c r="G451" s="10"/>
    </row>
    <row r="452" spans="5:7">
      <c r="E452" s="9"/>
      <c r="F452" s="9"/>
      <c r="G452" s="10"/>
    </row>
    <row r="453" spans="5:7">
      <c r="E453" s="9"/>
      <c r="F453" s="9"/>
      <c r="G453" s="10"/>
    </row>
    <row r="454" spans="5:7">
      <c r="E454" s="9"/>
      <c r="F454" s="9"/>
      <c r="G454" s="10"/>
    </row>
    <row r="455" spans="5:7">
      <c r="E455" s="9"/>
      <c r="F455" s="9"/>
      <c r="G455" s="10"/>
    </row>
    <row r="456" spans="5:7">
      <c r="E456" s="9"/>
      <c r="F456" s="9"/>
      <c r="G456" s="10"/>
    </row>
    <row r="457" spans="5:7">
      <c r="E457" s="9"/>
      <c r="F457" s="9"/>
      <c r="G457" s="10"/>
    </row>
    <row r="458" spans="5:7">
      <c r="E458" s="9"/>
      <c r="F458" s="9"/>
      <c r="G458" s="10"/>
    </row>
    <row r="459" spans="5:7">
      <c r="E459" s="9"/>
      <c r="F459" s="9"/>
      <c r="G459" s="10"/>
    </row>
    <row r="460" spans="5:7">
      <c r="E460" s="9"/>
      <c r="F460" s="9"/>
      <c r="G460" s="10"/>
    </row>
    <row r="461" spans="5:7">
      <c r="E461" s="9"/>
      <c r="F461" s="9"/>
      <c r="G461" s="10"/>
    </row>
    <row r="462" spans="5:7">
      <c r="E462" s="9"/>
      <c r="F462" s="9"/>
      <c r="G462" s="10"/>
    </row>
    <row r="463" spans="5:7">
      <c r="E463" s="9"/>
      <c r="F463" s="9"/>
      <c r="G463" s="10"/>
    </row>
    <row r="464" spans="5:7">
      <c r="E464" s="9"/>
      <c r="F464" s="9"/>
      <c r="G464" s="10"/>
    </row>
    <row r="465" spans="5:7">
      <c r="E465" s="9"/>
      <c r="F465" s="9"/>
      <c r="G465" s="10"/>
    </row>
    <row r="466" spans="5:7">
      <c r="E466" s="9"/>
      <c r="F466" s="9"/>
      <c r="G466" s="10"/>
    </row>
    <row r="467" spans="5:7">
      <c r="E467" s="9"/>
      <c r="F467" s="9"/>
      <c r="G467" s="10"/>
    </row>
    <row r="468" spans="5:7">
      <c r="E468" s="9"/>
      <c r="F468" s="9"/>
      <c r="G468" s="10"/>
    </row>
    <row r="469" spans="5:7">
      <c r="E469" s="9"/>
      <c r="F469" s="9"/>
      <c r="G469" s="10"/>
    </row>
    <row r="470" spans="5:7">
      <c r="E470" s="9"/>
      <c r="F470" s="9"/>
      <c r="G470" s="10"/>
    </row>
    <row r="471" spans="5:7">
      <c r="E471" s="9"/>
      <c r="F471" s="9"/>
      <c r="G471" s="10"/>
    </row>
    <row r="472" spans="5:7">
      <c r="E472" s="9"/>
      <c r="F472" s="9"/>
      <c r="G472" s="10"/>
    </row>
    <row r="473" spans="5:7">
      <c r="E473" s="9"/>
      <c r="F473" s="9"/>
      <c r="G473" s="10"/>
    </row>
    <row r="474" spans="5:7">
      <c r="E474" s="9"/>
      <c r="F474" s="9"/>
      <c r="G474" s="10"/>
    </row>
    <row r="475" spans="5:7">
      <c r="E475" s="9"/>
      <c r="F475" s="9"/>
      <c r="G475" s="10"/>
    </row>
    <row r="476" spans="5:7">
      <c r="E476" s="9"/>
      <c r="F476" s="9"/>
      <c r="G476" s="10"/>
    </row>
    <row r="477" spans="5:7">
      <c r="E477" s="9"/>
      <c r="F477" s="9"/>
      <c r="G477" s="10"/>
    </row>
    <row r="478" spans="5:7">
      <c r="E478" s="9"/>
      <c r="F478" s="9"/>
      <c r="G478" s="10"/>
    </row>
    <row r="479" spans="5:7">
      <c r="E479" s="9"/>
      <c r="F479" s="9"/>
      <c r="G479" s="10"/>
    </row>
    <row r="480" spans="5:7">
      <c r="E480" s="9"/>
      <c r="F480" s="9"/>
      <c r="G480" s="10"/>
    </row>
    <row r="481" spans="5:7">
      <c r="E481" s="9"/>
      <c r="F481" s="9"/>
      <c r="G481" s="10"/>
    </row>
    <row r="482" spans="5:7">
      <c r="E482" s="9"/>
      <c r="F482" s="9"/>
      <c r="G482" s="10"/>
    </row>
    <row r="483" spans="5:7">
      <c r="E483" s="9"/>
      <c r="F483" s="9"/>
      <c r="G483" s="10"/>
    </row>
    <row r="484" spans="5:7">
      <c r="E484" s="9"/>
      <c r="F484" s="9"/>
      <c r="G484" s="10"/>
    </row>
    <row r="485" spans="5:7">
      <c r="E485" s="9"/>
      <c r="F485" s="9"/>
      <c r="G485" s="10"/>
    </row>
    <row r="486" spans="5:7">
      <c r="E486" s="9"/>
      <c r="F486" s="9"/>
      <c r="G486" s="10"/>
    </row>
    <row r="487" spans="5:7">
      <c r="E487" s="9"/>
      <c r="F487" s="9"/>
      <c r="G487" s="10"/>
    </row>
    <row r="488" spans="5:7">
      <c r="E488" s="9"/>
      <c r="F488" s="9"/>
      <c r="G488" s="10"/>
    </row>
    <row r="489" spans="5:7">
      <c r="E489" s="9"/>
      <c r="F489" s="9"/>
      <c r="G489" s="10"/>
    </row>
    <row r="490" spans="5:7">
      <c r="E490" s="9"/>
      <c r="F490" s="9"/>
      <c r="G490" s="10"/>
    </row>
    <row r="491" spans="5:7">
      <c r="E491" s="9"/>
      <c r="F491" s="9"/>
      <c r="G491" s="10"/>
    </row>
    <row r="492" spans="5:7">
      <c r="E492" s="9"/>
      <c r="F492" s="9"/>
      <c r="G492" s="10"/>
    </row>
    <row r="493" spans="5:7">
      <c r="E493" s="9"/>
      <c r="F493" s="9"/>
      <c r="G493" s="10"/>
    </row>
    <row r="494" spans="5:7">
      <c r="E494" s="9"/>
      <c r="F494" s="9"/>
      <c r="G494" s="10"/>
    </row>
    <row r="495" spans="5:7">
      <c r="E495" s="9"/>
      <c r="F495" s="9"/>
      <c r="G495" s="10"/>
    </row>
    <row r="496" spans="5:7">
      <c r="E496" s="9"/>
      <c r="F496" s="9"/>
      <c r="G496" s="10"/>
    </row>
    <row r="497" spans="5:7">
      <c r="E497" s="9"/>
      <c r="F497" s="9"/>
      <c r="G497" s="10"/>
    </row>
    <row r="498" spans="5:7">
      <c r="E498" s="9"/>
      <c r="F498" s="9"/>
      <c r="G498" s="10"/>
    </row>
    <row r="499" spans="5:7">
      <c r="E499" s="9"/>
      <c r="F499" s="9"/>
      <c r="G499" s="10"/>
    </row>
    <row r="500" spans="5:7">
      <c r="E500" s="9"/>
      <c r="F500" s="9"/>
      <c r="G500" s="10"/>
    </row>
    <row r="501" spans="5:7">
      <c r="E501" s="9"/>
      <c r="F501" s="9"/>
      <c r="G501" s="10"/>
    </row>
    <row r="502" spans="5:7">
      <c r="E502" s="9"/>
      <c r="F502" s="9"/>
      <c r="G502" s="10"/>
    </row>
    <row r="503" spans="5:7">
      <c r="E503" s="9"/>
      <c r="F503" s="9"/>
      <c r="G503" s="10"/>
    </row>
    <row r="504" spans="5:7">
      <c r="E504" s="9"/>
      <c r="F504" s="9"/>
      <c r="G504" s="10"/>
    </row>
    <row r="505" spans="5:7">
      <c r="E505" s="9"/>
      <c r="F505" s="9"/>
      <c r="G505" s="10"/>
    </row>
    <row r="506" spans="5:7">
      <c r="E506" s="9"/>
      <c r="F506" s="9"/>
      <c r="G506" s="10"/>
    </row>
    <row r="507" spans="5:7">
      <c r="E507" s="9"/>
      <c r="F507" s="9"/>
      <c r="G507" s="10"/>
    </row>
    <row r="508" spans="5:7">
      <c r="E508" s="9"/>
      <c r="F508" s="9"/>
      <c r="G508" s="10"/>
    </row>
    <row r="509" spans="5:7">
      <c r="E509" s="9"/>
      <c r="F509" s="9"/>
      <c r="G509" s="10"/>
    </row>
    <row r="510" spans="5:7">
      <c r="E510" s="9"/>
      <c r="F510" s="9"/>
      <c r="G510" s="10"/>
    </row>
    <row r="511" spans="5:7">
      <c r="E511" s="9"/>
      <c r="F511" s="9"/>
      <c r="G511" s="10"/>
    </row>
    <row r="512" spans="5:7">
      <c r="E512" s="9"/>
      <c r="F512" s="9"/>
      <c r="G512" s="10"/>
    </row>
    <row r="513" spans="5:7">
      <c r="E513" s="9"/>
      <c r="F513" s="9"/>
      <c r="G513" s="10"/>
    </row>
    <row r="514" spans="5:7">
      <c r="E514" s="9"/>
      <c r="F514" s="9"/>
      <c r="G514" s="10"/>
    </row>
    <row r="515" spans="5:7">
      <c r="E515" s="9"/>
      <c r="F515" s="9"/>
      <c r="G515" s="10"/>
    </row>
    <row r="516" spans="5:7">
      <c r="E516" s="9"/>
      <c r="F516" s="9"/>
      <c r="G516" s="10"/>
    </row>
    <row r="517" spans="5:7">
      <c r="E517" s="9"/>
      <c r="F517" s="9"/>
      <c r="G517" s="10"/>
    </row>
    <row r="518" spans="5:7">
      <c r="E518" s="9"/>
      <c r="F518" s="9"/>
      <c r="G518" s="10"/>
    </row>
    <row r="519" spans="5:7">
      <c r="E519" s="9"/>
      <c r="F519" s="9"/>
      <c r="G519" s="10"/>
    </row>
    <row r="520" spans="5:7">
      <c r="E520" s="9"/>
      <c r="F520" s="9"/>
      <c r="G520" s="10"/>
    </row>
    <row r="521" spans="5:7">
      <c r="E521" s="9"/>
      <c r="F521" s="9"/>
      <c r="G521" s="10"/>
    </row>
    <row r="522" spans="5:7">
      <c r="E522" s="9"/>
      <c r="F522" s="9"/>
      <c r="G522" s="10"/>
    </row>
    <row r="523" spans="5:7">
      <c r="E523" s="9"/>
      <c r="F523" s="9"/>
      <c r="G523" s="10"/>
    </row>
    <row r="524" spans="5:7">
      <c r="E524" s="9"/>
      <c r="F524" s="9"/>
      <c r="G524" s="10"/>
    </row>
    <row r="525" spans="5:7">
      <c r="E525" s="9"/>
      <c r="F525" s="9"/>
      <c r="G525" s="10"/>
    </row>
    <row r="526" spans="5:7">
      <c r="E526" s="9"/>
      <c r="F526" s="9"/>
      <c r="G526" s="10"/>
    </row>
    <row r="527" spans="5:7">
      <c r="E527" s="9"/>
      <c r="F527" s="9"/>
      <c r="G527" s="10"/>
    </row>
    <row r="528" spans="5:7">
      <c r="E528" s="9"/>
      <c r="F528" s="9"/>
      <c r="G528" s="10"/>
    </row>
    <row r="529" spans="5:7">
      <c r="E529" s="9"/>
      <c r="F529" s="9"/>
      <c r="G529" s="10"/>
    </row>
    <row r="530" spans="5:7">
      <c r="E530" s="9"/>
      <c r="F530" s="9"/>
      <c r="G530" s="10"/>
    </row>
    <row r="531" spans="5:7">
      <c r="E531" s="9"/>
      <c r="F531" s="9"/>
      <c r="G531" s="10"/>
    </row>
    <row r="532" spans="5:7">
      <c r="E532" s="9"/>
      <c r="F532" s="9"/>
      <c r="G532" s="10"/>
    </row>
    <row r="533" spans="5:7">
      <c r="E533" s="9"/>
      <c r="F533" s="9"/>
      <c r="G533" s="10"/>
    </row>
    <row r="534" spans="5:7">
      <c r="E534" s="9"/>
      <c r="F534" s="9"/>
      <c r="G534" s="10"/>
    </row>
    <row r="535" spans="5:7">
      <c r="E535" s="9"/>
      <c r="F535" s="9"/>
      <c r="G535" s="10"/>
    </row>
    <row r="536" spans="5:7">
      <c r="E536" s="9"/>
      <c r="F536" s="9"/>
      <c r="G536" s="10"/>
    </row>
    <row r="537" spans="5:7">
      <c r="E537" s="9"/>
      <c r="F537" s="9"/>
      <c r="G537" s="10"/>
    </row>
    <row r="538" spans="5:7">
      <c r="E538" s="9"/>
      <c r="F538" s="9"/>
      <c r="G538" s="10"/>
    </row>
    <row r="539" spans="5:7">
      <c r="E539" s="9"/>
      <c r="F539" s="9"/>
      <c r="G539" s="10"/>
    </row>
    <row r="540" spans="5:7">
      <c r="E540" s="9"/>
      <c r="F540" s="9"/>
      <c r="G540" s="10"/>
    </row>
    <row r="541" spans="5:7">
      <c r="E541" s="9"/>
      <c r="F541" s="9"/>
      <c r="G541" s="10"/>
    </row>
    <row r="542" spans="5:7">
      <c r="E542" s="9"/>
      <c r="F542" s="9"/>
      <c r="G542" s="10"/>
    </row>
    <row r="543" spans="5:7">
      <c r="E543" s="9"/>
      <c r="F543" s="9"/>
      <c r="G543" s="10"/>
    </row>
    <row r="544" spans="5:7">
      <c r="E544" s="9"/>
      <c r="F544" s="9"/>
      <c r="G544" s="10"/>
    </row>
    <row r="545" spans="5:7">
      <c r="E545" s="9"/>
      <c r="F545" s="9"/>
      <c r="G545" s="10"/>
    </row>
    <row r="546" spans="5:7">
      <c r="E546" s="9"/>
      <c r="F546" s="9"/>
      <c r="G546" s="10"/>
    </row>
    <row r="547" spans="5:7">
      <c r="E547" s="9"/>
      <c r="F547" s="9"/>
      <c r="G547" s="10"/>
    </row>
    <row r="548" spans="5:7">
      <c r="E548" s="9"/>
      <c r="F548" s="9"/>
      <c r="G548" s="10"/>
    </row>
    <row r="549" spans="5:7">
      <c r="E549" s="9"/>
      <c r="F549" s="9"/>
      <c r="G549" s="10"/>
    </row>
    <row r="550" spans="5:7">
      <c r="E550" s="9"/>
      <c r="F550" s="9"/>
      <c r="G550" s="10"/>
    </row>
    <row r="551" spans="5:7">
      <c r="E551" s="9"/>
      <c r="F551" s="9"/>
      <c r="G551" s="10"/>
    </row>
    <row r="552" spans="5:7">
      <c r="E552" s="9"/>
      <c r="F552" s="9"/>
      <c r="G552" s="10"/>
    </row>
    <row r="553" spans="5:7">
      <c r="E553" s="9"/>
      <c r="F553" s="9"/>
      <c r="G553" s="10"/>
    </row>
    <row r="554" spans="5:7">
      <c r="E554" s="9"/>
      <c r="F554" s="9"/>
      <c r="G554" s="10"/>
    </row>
    <row r="555" spans="5:7">
      <c r="E555" s="9"/>
      <c r="F555" s="9"/>
      <c r="G555" s="10"/>
    </row>
    <row r="556" spans="5:7">
      <c r="E556" s="9"/>
      <c r="F556" s="9"/>
      <c r="G556" s="10"/>
    </row>
    <row r="557" spans="5:7">
      <c r="E557" s="9"/>
      <c r="F557" s="9"/>
      <c r="G557" s="10"/>
    </row>
    <row r="558" spans="5:7">
      <c r="E558" s="9"/>
      <c r="F558" s="9"/>
      <c r="G558" s="10"/>
    </row>
    <row r="559" spans="5:7">
      <c r="E559" s="9"/>
      <c r="F559" s="9"/>
      <c r="G559" s="10"/>
    </row>
    <row r="560" spans="5:7">
      <c r="E560" s="9"/>
      <c r="F560" s="9"/>
      <c r="G560" s="10"/>
    </row>
    <row r="561" spans="5:7">
      <c r="E561" s="9"/>
      <c r="F561" s="9"/>
      <c r="G561" s="10"/>
    </row>
    <row r="562" spans="5:7">
      <c r="E562" s="9"/>
      <c r="F562" s="9"/>
      <c r="G562" s="10"/>
    </row>
    <row r="563" spans="5:7">
      <c r="E563" s="9"/>
      <c r="F563" s="9"/>
      <c r="G563" s="10"/>
    </row>
    <row r="564" spans="5:7">
      <c r="E564" s="9"/>
      <c r="F564" s="9"/>
      <c r="G564" s="10"/>
    </row>
    <row r="565" spans="5:7">
      <c r="E565" s="9"/>
      <c r="F565" s="9"/>
      <c r="G565" s="10"/>
    </row>
    <row r="566" spans="5:7">
      <c r="E566" s="9"/>
      <c r="F566" s="9"/>
      <c r="G566" s="10"/>
    </row>
    <row r="567" spans="5:7">
      <c r="E567" s="9"/>
      <c r="F567" s="9"/>
      <c r="G567" s="10"/>
    </row>
    <row r="568" spans="5:7">
      <c r="E568" s="9"/>
      <c r="F568" s="9"/>
      <c r="G568" s="10"/>
    </row>
    <row r="569" spans="5:7">
      <c r="E569" s="9"/>
      <c r="F569" s="9"/>
      <c r="G569" s="10"/>
    </row>
    <row r="570" spans="5:7">
      <c r="E570" s="9"/>
      <c r="F570" s="9"/>
      <c r="G570" s="10"/>
    </row>
    <row r="571" spans="5:7">
      <c r="E571" s="9"/>
      <c r="F571" s="9"/>
      <c r="G571" s="10"/>
    </row>
    <row r="572" spans="5:7">
      <c r="E572" s="9"/>
      <c r="F572" s="9"/>
      <c r="G572" s="10"/>
    </row>
    <row r="573" spans="5:7">
      <c r="E573" s="9"/>
      <c r="F573" s="9"/>
      <c r="G573" s="10"/>
    </row>
    <row r="574" spans="5:7">
      <c r="E574" s="9"/>
      <c r="F574" s="9"/>
      <c r="G574" s="10"/>
    </row>
    <row r="575" spans="5:7">
      <c r="E575" s="9"/>
      <c r="F575" s="9"/>
      <c r="G575" s="10"/>
    </row>
    <row r="576" spans="5:7">
      <c r="E576" s="9"/>
      <c r="F576" s="9"/>
      <c r="G576" s="10"/>
    </row>
    <row r="577" spans="5:7">
      <c r="E577" s="9"/>
      <c r="F577" s="9"/>
      <c r="G577" s="10"/>
    </row>
    <row r="578" spans="5:7">
      <c r="E578" s="9"/>
      <c r="F578" s="9"/>
      <c r="G578" s="10"/>
    </row>
    <row r="579" spans="5:7">
      <c r="E579" s="9"/>
      <c r="F579" s="9"/>
      <c r="G579" s="10"/>
    </row>
    <row r="580" spans="5:7">
      <c r="E580" s="9"/>
      <c r="F580" s="9"/>
      <c r="G580" s="10"/>
    </row>
    <row r="581" spans="5:7">
      <c r="E581" s="9"/>
      <c r="F581" s="9"/>
      <c r="G581" s="10"/>
    </row>
    <row r="582" spans="5:7">
      <c r="E582" s="9"/>
      <c r="F582" s="9"/>
      <c r="G582" s="10"/>
    </row>
    <row r="583" spans="5:7">
      <c r="E583" s="9"/>
      <c r="F583" s="9"/>
      <c r="G583" s="10"/>
    </row>
    <row r="584" spans="5:7">
      <c r="E584" s="9"/>
      <c r="F584" s="9"/>
      <c r="G584" s="10"/>
    </row>
    <row r="585" spans="5:7">
      <c r="E585" s="9"/>
      <c r="F585" s="9"/>
      <c r="G585" s="10"/>
    </row>
    <row r="586" spans="5:7">
      <c r="E586" s="9"/>
      <c r="F586" s="9"/>
      <c r="G586" s="10"/>
    </row>
    <row r="587" spans="5:7">
      <c r="E587" s="9"/>
      <c r="F587" s="9"/>
      <c r="G587" s="10"/>
    </row>
    <row r="588" spans="5:7">
      <c r="E588" s="9"/>
      <c r="F588" s="9"/>
      <c r="G588" s="10"/>
    </row>
    <row r="589" spans="5:7">
      <c r="E589" s="9"/>
      <c r="F589" s="9"/>
      <c r="G589" s="10"/>
    </row>
    <row r="590" spans="5:7">
      <c r="E590" s="9"/>
      <c r="F590" s="9"/>
      <c r="G590" s="10"/>
    </row>
    <row r="591" spans="5:7">
      <c r="E591" s="9"/>
      <c r="F591" s="9"/>
      <c r="G591" s="10"/>
    </row>
    <row r="592" spans="5:7">
      <c r="E592" s="9"/>
      <c r="F592" s="9"/>
      <c r="G592" s="10"/>
    </row>
    <row r="593" spans="5:7">
      <c r="E593" s="9"/>
      <c r="F593" s="9"/>
      <c r="G593" s="10"/>
    </row>
    <row r="594" spans="5:7">
      <c r="E594" s="9"/>
      <c r="F594" s="9"/>
      <c r="G594" s="10"/>
    </row>
    <row r="595" spans="5:7">
      <c r="E595" s="9"/>
      <c r="F595" s="9"/>
      <c r="G595" s="10"/>
    </row>
    <row r="596" spans="5:7">
      <c r="E596" s="9"/>
      <c r="F596" s="9"/>
      <c r="G596" s="10"/>
    </row>
    <row r="597" spans="5:7">
      <c r="E597" s="9"/>
      <c r="F597" s="9"/>
      <c r="G597" s="10"/>
    </row>
    <row r="598" spans="5:7">
      <c r="E598" s="9"/>
      <c r="F598" s="9"/>
      <c r="G598" s="10"/>
    </row>
    <row r="599" spans="5:7">
      <c r="E599" s="9"/>
      <c r="F599" s="9"/>
      <c r="G599" s="10"/>
    </row>
    <row r="600" spans="5:7">
      <c r="E600" s="9"/>
      <c r="F600" s="9"/>
      <c r="G600" s="10"/>
    </row>
    <row r="601" spans="5:7">
      <c r="E601" s="9"/>
      <c r="F601" s="9"/>
      <c r="G601" s="10"/>
    </row>
    <row r="602" spans="5:7">
      <c r="E602" s="9"/>
      <c r="F602" s="9"/>
      <c r="G602" s="10"/>
    </row>
    <row r="603" spans="5:7">
      <c r="E603" s="9"/>
      <c r="F603" s="9"/>
      <c r="G603" s="10"/>
    </row>
    <row r="604" spans="5:7">
      <c r="E604" s="9"/>
      <c r="F604" s="9"/>
      <c r="G604" s="10"/>
    </row>
    <row r="605" spans="5:7">
      <c r="E605" s="9"/>
      <c r="F605" s="9"/>
      <c r="G605" s="10"/>
    </row>
    <row r="606" spans="5:7">
      <c r="E606" s="9"/>
      <c r="F606" s="9"/>
      <c r="G606" s="10"/>
    </row>
    <row r="607" spans="5:7">
      <c r="E607" s="9"/>
      <c r="F607" s="9"/>
      <c r="G607" s="10"/>
    </row>
    <row r="608" spans="5:7">
      <c r="E608" s="9"/>
      <c r="F608" s="9"/>
      <c r="G608" s="10"/>
    </row>
    <row r="609" spans="5:7">
      <c r="E609" s="9"/>
      <c r="F609" s="9"/>
      <c r="G609" s="10"/>
    </row>
    <row r="610" spans="5:7">
      <c r="E610" s="9"/>
      <c r="F610" s="9"/>
      <c r="G610" s="10"/>
    </row>
    <row r="611" spans="5:7">
      <c r="E611" s="9"/>
      <c r="F611" s="9"/>
      <c r="G611" s="10"/>
    </row>
    <row r="612" spans="5:7">
      <c r="E612" s="9"/>
      <c r="F612" s="9"/>
      <c r="G612" s="10"/>
    </row>
    <row r="613" spans="5:7">
      <c r="E613" s="9"/>
      <c r="F613" s="9"/>
      <c r="G613" s="10"/>
    </row>
    <row r="614" spans="5:7">
      <c r="E614" s="9"/>
      <c r="F614" s="9"/>
      <c r="G614" s="10"/>
    </row>
    <row r="615" spans="5:7">
      <c r="E615" s="9"/>
      <c r="F615" s="9"/>
      <c r="G615" s="10"/>
    </row>
    <row r="616" spans="5:7">
      <c r="E616" s="9"/>
      <c r="F616" s="9"/>
      <c r="G616" s="10"/>
    </row>
    <row r="617" spans="5:7">
      <c r="E617" s="9"/>
      <c r="F617" s="9"/>
      <c r="G617" s="10"/>
    </row>
    <row r="618" spans="5:7">
      <c r="E618" s="9"/>
      <c r="F618" s="9"/>
      <c r="G618" s="10"/>
    </row>
    <row r="619" spans="5:7">
      <c r="E619" s="9"/>
      <c r="F619" s="9"/>
      <c r="G619" s="10"/>
    </row>
    <row r="620" spans="5:7">
      <c r="E620" s="9"/>
      <c r="F620" s="9"/>
      <c r="G620" s="10"/>
    </row>
    <row r="621" spans="5:7">
      <c r="E621" s="9"/>
      <c r="F621" s="9"/>
      <c r="G621" s="10"/>
    </row>
    <row r="622" spans="5:7">
      <c r="E622" s="9"/>
      <c r="F622" s="9"/>
      <c r="G622" s="10"/>
    </row>
    <row r="623" spans="5:7">
      <c r="E623" s="9"/>
      <c r="F623" s="9"/>
      <c r="G623" s="10"/>
    </row>
    <row r="624" spans="5:7">
      <c r="E624" s="9"/>
      <c r="F624" s="9"/>
      <c r="G624" s="10"/>
    </row>
    <row r="625" spans="5:7">
      <c r="E625" s="9"/>
      <c r="F625" s="9"/>
      <c r="G625" s="10"/>
    </row>
    <row r="626" spans="5:7">
      <c r="E626" s="9"/>
      <c r="F626" s="9"/>
      <c r="G626" s="10"/>
    </row>
    <row r="627" spans="5:7">
      <c r="E627" s="9"/>
      <c r="F627" s="9"/>
      <c r="G627" s="10"/>
    </row>
    <row r="628" spans="5:7">
      <c r="E628" s="9"/>
      <c r="F628" s="9"/>
      <c r="G628" s="10"/>
    </row>
    <row r="629" spans="5:7">
      <c r="E629" s="9"/>
      <c r="F629" s="9"/>
      <c r="G629" s="10"/>
    </row>
    <row r="630" spans="5:7">
      <c r="E630" s="9"/>
      <c r="F630" s="9"/>
      <c r="G630" s="10"/>
    </row>
    <row r="631" spans="5:7">
      <c r="E631" s="9"/>
      <c r="F631" s="9"/>
      <c r="G631" s="10"/>
    </row>
    <row r="632" spans="5:7">
      <c r="E632" s="9"/>
      <c r="F632" s="9"/>
      <c r="G632" s="10"/>
    </row>
    <row r="633" spans="5:7">
      <c r="E633" s="9"/>
      <c r="F633" s="9"/>
      <c r="G633" s="10"/>
    </row>
    <row r="634" spans="5:7">
      <c r="E634" s="9"/>
      <c r="F634" s="9"/>
      <c r="G634" s="10"/>
    </row>
    <row r="635" spans="5:7">
      <c r="E635" s="9"/>
      <c r="F635" s="9"/>
      <c r="G635" s="10"/>
    </row>
    <row r="636" spans="5:7">
      <c r="E636" s="9"/>
      <c r="F636" s="9"/>
      <c r="G636" s="10"/>
    </row>
    <row r="637" spans="5:7">
      <c r="E637" s="9"/>
      <c r="F637" s="9"/>
      <c r="G637" s="10"/>
    </row>
    <row r="638" spans="5:7">
      <c r="E638" s="9"/>
      <c r="F638" s="9"/>
      <c r="G638" s="10"/>
    </row>
    <row r="639" spans="5:7">
      <c r="E639" s="9"/>
      <c r="F639" s="9"/>
      <c r="G639" s="10"/>
    </row>
    <row r="640" spans="5:7">
      <c r="E640" s="9"/>
      <c r="F640" s="9"/>
      <c r="G640" s="10"/>
    </row>
    <row r="641" spans="5:7">
      <c r="E641" s="9"/>
      <c r="F641" s="9"/>
      <c r="G641" s="10"/>
    </row>
    <row r="642" spans="5:7">
      <c r="E642" s="9"/>
      <c r="F642" s="9"/>
      <c r="G642" s="10"/>
    </row>
    <row r="643" spans="5:7">
      <c r="E643" s="9"/>
      <c r="F643" s="9"/>
      <c r="G643" s="10"/>
    </row>
    <row r="644" spans="5:7">
      <c r="E644" s="9"/>
      <c r="F644" s="9"/>
      <c r="G644" s="10"/>
    </row>
    <row r="645" spans="5:7">
      <c r="E645" s="9"/>
      <c r="F645" s="9"/>
      <c r="G645" s="10"/>
    </row>
    <row r="646" spans="5:7">
      <c r="E646" s="9"/>
      <c r="F646" s="9"/>
      <c r="G646" s="10"/>
    </row>
    <row r="647" spans="5:7">
      <c r="E647" s="9"/>
      <c r="F647" s="9"/>
      <c r="G647" s="10"/>
    </row>
    <row r="648" spans="5:7">
      <c r="E648" s="9"/>
      <c r="F648" s="9"/>
      <c r="G648" s="10"/>
    </row>
    <row r="649" spans="5:7">
      <c r="E649" s="9"/>
      <c r="F649" s="9"/>
      <c r="G649" s="10"/>
    </row>
    <row r="650" spans="5:7">
      <c r="E650" s="9"/>
      <c r="F650" s="9"/>
      <c r="G650" s="10"/>
    </row>
    <row r="651" spans="5:7">
      <c r="E651" s="9"/>
      <c r="F651" s="9"/>
      <c r="G651" s="10"/>
    </row>
    <row r="652" spans="5:7">
      <c r="E652" s="9"/>
      <c r="F652" s="9"/>
      <c r="G652" s="10"/>
    </row>
    <row r="653" spans="5:7">
      <c r="E653" s="9"/>
      <c r="F653" s="9"/>
      <c r="G653" s="10"/>
    </row>
    <row r="654" spans="5:7">
      <c r="E654" s="9"/>
      <c r="F654" s="9"/>
      <c r="G654" s="10"/>
    </row>
    <row r="655" spans="5:7">
      <c r="E655" s="9"/>
      <c r="F655" s="9"/>
      <c r="G655" s="10"/>
    </row>
    <row r="656" spans="5:7">
      <c r="E656" s="9"/>
      <c r="F656" s="9"/>
      <c r="G656" s="10"/>
    </row>
    <row r="657" spans="5:7">
      <c r="E657" s="9"/>
      <c r="F657" s="9"/>
      <c r="G657" s="10"/>
    </row>
    <row r="658" spans="5:7">
      <c r="E658" s="9"/>
      <c r="F658" s="9"/>
      <c r="G658" s="10"/>
    </row>
    <row r="659" spans="5:7">
      <c r="E659" s="9"/>
      <c r="F659" s="9"/>
      <c r="G659" s="10"/>
    </row>
    <row r="660" spans="5:7">
      <c r="E660" s="9"/>
      <c r="F660" s="9"/>
      <c r="G660" s="10"/>
    </row>
    <row r="661" spans="5:7">
      <c r="E661" s="9"/>
      <c r="F661" s="9"/>
      <c r="G661" s="10"/>
    </row>
    <row r="662" spans="5:7">
      <c r="E662" s="9"/>
      <c r="F662" s="9"/>
      <c r="G662" s="10"/>
    </row>
    <row r="663" spans="5:7">
      <c r="E663" s="9"/>
      <c r="F663" s="9"/>
      <c r="G663" s="10"/>
    </row>
    <row r="664" spans="5:7">
      <c r="E664" s="9"/>
      <c r="F664" s="9"/>
      <c r="G664" s="10"/>
    </row>
    <row r="665" spans="5:7">
      <c r="E665" s="9"/>
      <c r="F665" s="9"/>
      <c r="G665" s="10"/>
    </row>
    <row r="666" spans="5:7">
      <c r="E666" s="9"/>
      <c r="F666" s="9"/>
      <c r="G666" s="10"/>
    </row>
    <row r="667" spans="5:7">
      <c r="E667" s="9"/>
      <c r="F667" s="9"/>
      <c r="G667" s="10"/>
    </row>
    <row r="668" spans="5:7">
      <c r="E668" s="9"/>
      <c r="F668" s="9"/>
      <c r="G668" s="10"/>
    </row>
    <row r="669" spans="5:7">
      <c r="E669" s="9"/>
      <c r="F669" s="9"/>
      <c r="G669" s="10"/>
    </row>
    <row r="670" spans="5:7">
      <c r="E670" s="9"/>
      <c r="F670" s="9"/>
      <c r="G670" s="10"/>
    </row>
    <row r="671" spans="5:7">
      <c r="E671" s="9"/>
      <c r="F671" s="9"/>
      <c r="G671" s="10"/>
    </row>
    <row r="672" spans="5:7">
      <c r="E672" s="9"/>
      <c r="F672" s="9"/>
      <c r="G672" s="10"/>
    </row>
    <row r="673" spans="5:7">
      <c r="E673" s="9"/>
      <c r="F673" s="9"/>
      <c r="G673" s="10"/>
    </row>
    <row r="674" spans="5:7">
      <c r="E674" s="9"/>
      <c r="F674" s="9"/>
      <c r="G674" s="10"/>
    </row>
    <row r="675" spans="5:7">
      <c r="E675" s="9"/>
      <c r="F675" s="9"/>
      <c r="G675" s="10"/>
    </row>
    <row r="676" spans="5:7">
      <c r="E676" s="9"/>
      <c r="F676" s="9"/>
      <c r="G676" s="10"/>
    </row>
    <row r="677" spans="5:7">
      <c r="E677" s="9"/>
      <c r="F677" s="9"/>
      <c r="G677" s="10"/>
    </row>
    <row r="678" spans="5:7">
      <c r="E678" s="9"/>
      <c r="F678" s="9"/>
      <c r="G678" s="10"/>
    </row>
    <row r="679" spans="5:7">
      <c r="E679" s="9"/>
      <c r="F679" s="9"/>
      <c r="G679" s="10"/>
    </row>
    <row r="680" spans="5:7">
      <c r="E680" s="9"/>
      <c r="F680" s="9"/>
      <c r="G680" s="10"/>
    </row>
    <row r="681" spans="5:7">
      <c r="E681" s="9"/>
      <c r="F681" s="9"/>
      <c r="G681" s="10"/>
    </row>
    <row r="682" spans="5:7">
      <c r="E682" s="9"/>
      <c r="F682" s="9"/>
      <c r="G682" s="10"/>
    </row>
    <row r="683" spans="5:7">
      <c r="E683" s="9"/>
      <c r="F683" s="9"/>
      <c r="G683" s="10"/>
    </row>
    <row r="684" spans="5:7">
      <c r="E684" s="9"/>
      <c r="F684" s="9"/>
      <c r="G684" s="10"/>
    </row>
    <row r="685" spans="5:7">
      <c r="E685" s="9"/>
      <c r="F685" s="9"/>
      <c r="G685" s="10"/>
    </row>
    <row r="686" spans="5:7">
      <c r="E686" s="9"/>
      <c r="F686" s="9"/>
      <c r="G686" s="10"/>
    </row>
    <row r="687" spans="5:7">
      <c r="E687" s="9"/>
      <c r="F687" s="9"/>
      <c r="G687" s="10"/>
    </row>
    <row r="688" spans="5:7">
      <c r="E688" s="9"/>
      <c r="F688" s="9"/>
      <c r="G688" s="10"/>
    </row>
    <row r="689" spans="5:7">
      <c r="E689" s="9"/>
      <c r="F689" s="9"/>
      <c r="G689" s="10"/>
    </row>
    <row r="690" spans="5:7">
      <c r="E690" s="9"/>
      <c r="F690" s="9"/>
      <c r="G690" s="10"/>
    </row>
    <row r="691" spans="5:7">
      <c r="E691" s="9"/>
      <c r="F691" s="9"/>
      <c r="G691" s="10"/>
    </row>
    <row r="692" spans="5:7">
      <c r="E692" s="9"/>
      <c r="F692" s="9"/>
      <c r="G692" s="10"/>
    </row>
    <row r="693" spans="5:7">
      <c r="E693" s="9"/>
      <c r="F693" s="9"/>
      <c r="G693" s="10"/>
    </row>
    <row r="694" spans="5:7">
      <c r="E694" s="9"/>
      <c r="F694" s="9"/>
      <c r="G694" s="10"/>
    </row>
    <row r="695" spans="5:7">
      <c r="E695" s="9"/>
      <c r="F695" s="9"/>
      <c r="G695" s="10"/>
    </row>
    <row r="696" spans="5:7">
      <c r="E696" s="9"/>
      <c r="F696" s="9"/>
      <c r="G696" s="10"/>
    </row>
    <row r="697" spans="5:7">
      <c r="E697" s="9"/>
      <c r="F697" s="9"/>
      <c r="G697" s="10"/>
    </row>
    <row r="698" spans="5:7">
      <c r="E698" s="9"/>
      <c r="F698" s="9"/>
      <c r="G698" s="10"/>
    </row>
    <row r="699" spans="5:7">
      <c r="E699" s="9"/>
      <c r="F699" s="9"/>
      <c r="G699" s="10"/>
    </row>
    <row r="700" spans="5:7">
      <c r="E700" s="9"/>
      <c r="F700" s="9"/>
      <c r="G700" s="10"/>
    </row>
    <row r="701" spans="5:7">
      <c r="E701" s="9"/>
      <c r="F701" s="9"/>
      <c r="G701" s="10"/>
    </row>
    <row r="702" spans="5:7">
      <c r="E702" s="9"/>
      <c r="F702" s="9"/>
      <c r="G702" s="10"/>
    </row>
    <row r="703" spans="5:7">
      <c r="E703" s="9"/>
      <c r="F703" s="9"/>
      <c r="G703" s="10"/>
    </row>
    <row r="704" spans="5:7">
      <c r="E704" s="9"/>
      <c r="F704" s="9"/>
      <c r="G704" s="10"/>
    </row>
    <row r="705" spans="5:7">
      <c r="E705" s="9"/>
      <c r="F705" s="9"/>
      <c r="G705" s="10"/>
    </row>
    <row r="706" spans="5:7">
      <c r="E706" s="9"/>
      <c r="F706" s="9"/>
      <c r="G706" s="10"/>
    </row>
    <row r="707" spans="5:7">
      <c r="E707" s="9"/>
      <c r="F707" s="9"/>
      <c r="G707" s="10"/>
    </row>
    <row r="708" spans="5:7">
      <c r="E708" s="9"/>
      <c r="F708" s="9"/>
      <c r="G708" s="10"/>
    </row>
    <row r="709" spans="5:7">
      <c r="E709" s="9"/>
      <c r="F709" s="9"/>
      <c r="G709" s="10"/>
    </row>
    <row r="710" spans="5:7">
      <c r="E710" s="9"/>
      <c r="F710" s="9"/>
      <c r="G710" s="10"/>
    </row>
    <row r="711" spans="5:7">
      <c r="E711" s="9"/>
      <c r="F711" s="9"/>
      <c r="G711" s="10"/>
    </row>
    <row r="712" spans="5:7">
      <c r="E712" s="9"/>
      <c r="F712" s="9"/>
      <c r="G712" s="10"/>
    </row>
    <row r="713" spans="5:7">
      <c r="E713" s="9"/>
      <c r="F713" s="9"/>
      <c r="G713" s="10"/>
    </row>
    <row r="714" spans="5:7">
      <c r="E714" s="9"/>
      <c r="F714" s="9"/>
      <c r="G714" s="10"/>
    </row>
    <row r="715" spans="5:7">
      <c r="E715" s="9"/>
      <c r="F715" s="9"/>
      <c r="G715" s="10"/>
    </row>
    <row r="716" spans="5:7">
      <c r="E716" s="9"/>
      <c r="F716" s="9"/>
      <c r="G716" s="10"/>
    </row>
    <row r="717" spans="5:7">
      <c r="E717" s="9"/>
      <c r="F717" s="9"/>
      <c r="G717" s="10"/>
    </row>
    <row r="718" spans="5:7">
      <c r="E718" s="9"/>
      <c r="F718" s="9"/>
      <c r="G718" s="10"/>
    </row>
    <row r="719" spans="5:7">
      <c r="E719" s="9"/>
      <c r="F719" s="9"/>
      <c r="G719" s="10"/>
    </row>
    <row r="720" spans="5:7">
      <c r="E720" s="9"/>
      <c r="F720" s="9"/>
      <c r="G720" s="10"/>
    </row>
    <row r="721" spans="5:7">
      <c r="E721" s="9"/>
      <c r="F721" s="9"/>
      <c r="G721" s="10"/>
    </row>
    <row r="722" spans="5:7">
      <c r="E722" s="9"/>
      <c r="F722" s="9"/>
      <c r="G722" s="10"/>
    </row>
    <row r="723" spans="5:7">
      <c r="E723" s="9"/>
      <c r="F723" s="9"/>
      <c r="G723" s="10"/>
    </row>
    <row r="724" spans="5:7">
      <c r="E724" s="9"/>
      <c r="F724" s="9"/>
      <c r="G724" s="10"/>
    </row>
    <row r="725" spans="5:7">
      <c r="E725" s="9"/>
      <c r="F725" s="9"/>
      <c r="G725" s="10"/>
    </row>
    <row r="726" spans="5:7">
      <c r="E726" s="9"/>
      <c r="F726" s="9"/>
      <c r="G726" s="10"/>
    </row>
    <row r="727" spans="5:7">
      <c r="E727" s="9"/>
      <c r="F727" s="9"/>
      <c r="G727" s="10"/>
    </row>
    <row r="728" spans="5:7">
      <c r="E728" s="9"/>
      <c r="F728" s="9"/>
      <c r="G728" s="10"/>
    </row>
    <row r="729" spans="5:7">
      <c r="E729" s="9"/>
      <c r="F729" s="9"/>
      <c r="G729" s="10"/>
    </row>
    <row r="730" spans="5:7">
      <c r="E730" s="9"/>
      <c r="F730" s="9"/>
      <c r="G730" s="10"/>
    </row>
    <row r="731" spans="5:7">
      <c r="E731" s="9"/>
      <c r="F731" s="9"/>
      <c r="G731" s="10"/>
    </row>
    <row r="732" spans="5:7">
      <c r="E732" s="9"/>
      <c r="F732" s="9"/>
      <c r="G732" s="10"/>
    </row>
    <row r="733" spans="5:7">
      <c r="E733" s="9"/>
      <c r="F733" s="9"/>
      <c r="G733" s="10"/>
    </row>
    <row r="734" spans="5:7">
      <c r="E734" s="9"/>
      <c r="F734" s="9"/>
      <c r="G734" s="10"/>
    </row>
    <row r="735" spans="5:7">
      <c r="E735" s="9"/>
      <c r="F735" s="9"/>
      <c r="G735" s="10"/>
    </row>
    <row r="736" spans="5:7">
      <c r="E736" s="9"/>
      <c r="F736" s="9"/>
      <c r="G736" s="10"/>
    </row>
    <row r="737" spans="5:7">
      <c r="E737" s="9"/>
      <c r="F737" s="9"/>
      <c r="G737" s="10"/>
    </row>
    <row r="738" spans="5:7">
      <c r="E738" s="9"/>
      <c r="F738" s="9"/>
      <c r="G738" s="10"/>
    </row>
    <row r="739" spans="5:7">
      <c r="E739" s="9"/>
      <c r="F739" s="9"/>
      <c r="G739" s="10"/>
    </row>
    <row r="740" spans="5:7">
      <c r="E740" s="9"/>
      <c r="F740" s="9"/>
      <c r="G740" s="10"/>
    </row>
    <row r="741" spans="5:7">
      <c r="E741" s="9"/>
      <c r="F741" s="9"/>
      <c r="G741" s="10"/>
    </row>
    <row r="742" spans="5:7">
      <c r="E742" s="9"/>
      <c r="F742" s="9"/>
      <c r="G742" s="10"/>
    </row>
    <row r="743" spans="5:7">
      <c r="E743" s="9"/>
      <c r="F743" s="9"/>
      <c r="G743" s="10"/>
    </row>
    <row r="744" spans="5:7">
      <c r="E744" s="9"/>
      <c r="F744" s="9"/>
      <c r="G744" s="10"/>
    </row>
    <row r="745" spans="5:7">
      <c r="E745" s="9"/>
      <c r="F745" s="9"/>
      <c r="G745" s="10"/>
    </row>
    <row r="746" spans="5:7">
      <c r="E746" s="9"/>
      <c r="F746" s="9"/>
      <c r="G746" s="10"/>
    </row>
    <row r="747" spans="5:7">
      <c r="E747" s="9"/>
      <c r="F747" s="9"/>
      <c r="G747" s="10"/>
    </row>
    <row r="748" spans="5:7">
      <c r="E748" s="9"/>
      <c r="F748" s="9"/>
      <c r="G748" s="10"/>
    </row>
    <row r="749" spans="5:7">
      <c r="E749" s="9"/>
      <c r="F749" s="9"/>
      <c r="G749" s="10"/>
    </row>
    <row r="750" spans="5:7">
      <c r="E750" s="9"/>
      <c r="F750" s="9"/>
      <c r="G750" s="10"/>
    </row>
    <row r="751" spans="5:7">
      <c r="E751" s="9"/>
      <c r="F751" s="9"/>
      <c r="G751" s="10"/>
    </row>
    <row r="752" spans="5:7">
      <c r="E752" s="9"/>
      <c r="F752" s="9"/>
      <c r="G752" s="10"/>
    </row>
    <row r="753" spans="5:7">
      <c r="E753" s="9"/>
      <c r="F753" s="9"/>
      <c r="G753" s="10"/>
    </row>
    <row r="754" spans="5:7">
      <c r="E754" s="9"/>
      <c r="F754" s="9"/>
      <c r="G754" s="10"/>
    </row>
    <row r="755" spans="5:7">
      <c r="E755" s="9"/>
      <c r="F755" s="9"/>
      <c r="G755" s="10"/>
    </row>
    <row r="756" spans="5:7">
      <c r="E756" s="9"/>
      <c r="F756" s="9"/>
      <c r="G756" s="10"/>
    </row>
    <row r="757" spans="5:7">
      <c r="E757" s="9"/>
      <c r="F757" s="9"/>
      <c r="G757" s="10"/>
    </row>
    <row r="758" spans="5:7">
      <c r="E758" s="9"/>
      <c r="F758" s="9"/>
      <c r="G758" s="10"/>
    </row>
    <row r="759" spans="5:7">
      <c r="E759" s="9"/>
      <c r="F759" s="9"/>
      <c r="G759" s="10"/>
    </row>
    <row r="760" spans="5:7">
      <c r="E760" s="9"/>
      <c r="F760" s="9"/>
      <c r="G760" s="10"/>
    </row>
    <row r="761" spans="5:7">
      <c r="E761" s="9"/>
      <c r="F761" s="9"/>
      <c r="G761" s="10"/>
    </row>
    <row r="762" spans="5:7">
      <c r="E762" s="9"/>
      <c r="F762" s="9"/>
      <c r="G762" s="10"/>
    </row>
    <row r="763" spans="5:7">
      <c r="E763" s="9"/>
      <c r="F763" s="9"/>
      <c r="G763" s="10"/>
    </row>
    <row r="764" spans="5:7">
      <c r="E764" s="9"/>
      <c r="F764" s="9"/>
      <c r="G764" s="10"/>
    </row>
    <row r="765" spans="5:7">
      <c r="E765" s="9"/>
      <c r="F765" s="9"/>
      <c r="G765" s="10"/>
    </row>
    <row r="766" spans="5:7">
      <c r="E766" s="9"/>
      <c r="F766" s="9"/>
      <c r="G766" s="10"/>
    </row>
    <row r="767" spans="5:7">
      <c r="E767" s="9"/>
      <c r="F767" s="9"/>
      <c r="G767" s="10"/>
    </row>
    <row r="768" spans="5:7">
      <c r="E768" s="9"/>
      <c r="F768" s="9"/>
      <c r="G768" s="10"/>
    </row>
    <row r="769" spans="5:7">
      <c r="E769" s="9"/>
      <c r="F769" s="9"/>
      <c r="G769" s="10"/>
    </row>
    <row r="770" spans="5:7">
      <c r="E770" s="9"/>
      <c r="F770" s="9"/>
      <c r="G770" s="10"/>
    </row>
    <row r="771" spans="5:7">
      <c r="E771" s="9"/>
      <c r="F771" s="9"/>
      <c r="G771" s="10"/>
    </row>
    <row r="772" spans="5:7">
      <c r="E772" s="9"/>
      <c r="F772" s="9"/>
      <c r="G772" s="10"/>
    </row>
    <row r="773" spans="5:7">
      <c r="E773" s="9"/>
      <c r="F773" s="9"/>
      <c r="G773" s="10"/>
    </row>
    <row r="774" spans="5:7">
      <c r="E774" s="9"/>
      <c r="F774" s="9"/>
      <c r="G774" s="10"/>
    </row>
    <row r="775" spans="5:7">
      <c r="E775" s="9"/>
      <c r="F775" s="9"/>
      <c r="G775" s="10"/>
    </row>
    <row r="776" spans="5:7">
      <c r="E776" s="9"/>
      <c r="F776" s="9"/>
      <c r="G776" s="10"/>
    </row>
    <row r="777" spans="5:7">
      <c r="E777" s="9"/>
      <c r="F777" s="9"/>
      <c r="G777" s="10"/>
    </row>
    <row r="778" spans="5:7">
      <c r="E778" s="9"/>
      <c r="F778" s="9"/>
      <c r="G778" s="10"/>
    </row>
    <row r="779" spans="5:7">
      <c r="E779" s="9"/>
      <c r="F779" s="9"/>
      <c r="G779" s="10"/>
    </row>
    <row r="780" spans="5:7">
      <c r="E780" s="9"/>
      <c r="F780" s="9"/>
      <c r="G780" s="10"/>
    </row>
    <row r="781" spans="5:7">
      <c r="E781" s="9"/>
      <c r="F781" s="9"/>
      <c r="G781" s="10"/>
    </row>
    <row r="782" spans="5:7">
      <c r="E782" s="9"/>
      <c r="F782" s="9"/>
      <c r="G782" s="10"/>
    </row>
    <row r="783" spans="5:7">
      <c r="E783" s="9"/>
      <c r="F783" s="9"/>
      <c r="G783" s="10"/>
    </row>
    <row r="784" spans="5:7">
      <c r="E784" s="9"/>
      <c r="F784" s="9"/>
      <c r="G784" s="10"/>
    </row>
    <row r="785" spans="5:7">
      <c r="E785" s="9"/>
      <c r="F785" s="9"/>
      <c r="G785" s="10"/>
    </row>
    <row r="786" spans="5:7">
      <c r="E786" s="9"/>
      <c r="F786" s="9"/>
      <c r="G786" s="10"/>
    </row>
    <row r="787" spans="5:7">
      <c r="E787" s="9"/>
      <c r="F787" s="9"/>
      <c r="G787" s="10"/>
    </row>
    <row r="788" spans="5:7">
      <c r="E788" s="9"/>
      <c r="F788" s="9"/>
      <c r="G788" s="10"/>
    </row>
    <row r="789" spans="5:7">
      <c r="E789" s="9"/>
      <c r="F789" s="9"/>
      <c r="G789" s="10"/>
    </row>
    <row r="790" spans="5:7">
      <c r="E790" s="9"/>
      <c r="F790" s="9"/>
      <c r="G790" s="10"/>
    </row>
    <row r="791" spans="5:7">
      <c r="E791" s="9"/>
      <c r="F791" s="9"/>
      <c r="G791" s="10"/>
    </row>
    <row r="792" spans="5:7">
      <c r="E792" s="9"/>
      <c r="F792" s="9"/>
      <c r="G792" s="10"/>
    </row>
    <row r="793" spans="5:7">
      <c r="E793" s="9"/>
      <c r="F793" s="9"/>
      <c r="G793" s="10"/>
    </row>
    <row r="794" spans="5:7">
      <c r="E794" s="9"/>
      <c r="F794" s="9"/>
      <c r="G794" s="10"/>
    </row>
    <row r="795" spans="5:7">
      <c r="E795" s="9"/>
      <c r="F795" s="9"/>
      <c r="G795" s="10"/>
    </row>
    <row r="796" spans="5:7">
      <c r="E796" s="9"/>
      <c r="F796" s="9"/>
      <c r="G796" s="10"/>
    </row>
    <row r="797" spans="5:7">
      <c r="E797" s="9"/>
      <c r="F797" s="9"/>
      <c r="G797" s="10"/>
    </row>
    <row r="798" spans="5:7">
      <c r="E798" s="9"/>
      <c r="F798" s="9"/>
      <c r="G798" s="10"/>
    </row>
    <row r="799" spans="5:7">
      <c r="E799" s="9"/>
      <c r="F799" s="9"/>
      <c r="G799" s="10"/>
    </row>
    <row r="800" spans="5:7">
      <c r="E800" s="9"/>
      <c r="F800" s="9"/>
      <c r="G800" s="10"/>
    </row>
    <row r="801" spans="5:7">
      <c r="E801" s="9"/>
      <c r="F801" s="9"/>
      <c r="G801" s="10"/>
    </row>
    <row r="802" spans="5:7">
      <c r="E802" s="9"/>
      <c r="F802" s="9"/>
      <c r="G802" s="10"/>
    </row>
    <row r="803" spans="5:7">
      <c r="E803" s="9"/>
      <c r="F803" s="9"/>
      <c r="G803" s="10"/>
    </row>
    <row r="804" spans="5:7">
      <c r="E804" s="9"/>
      <c r="F804" s="9"/>
      <c r="G804" s="10"/>
    </row>
    <row r="805" spans="5:7">
      <c r="E805" s="9"/>
      <c r="F805" s="9"/>
      <c r="G805" s="10"/>
    </row>
    <row r="806" spans="5:7">
      <c r="E806" s="9"/>
      <c r="F806" s="9"/>
      <c r="G806" s="10"/>
    </row>
    <row r="807" spans="5:7">
      <c r="E807" s="9"/>
      <c r="F807" s="9"/>
      <c r="G807" s="10"/>
    </row>
    <row r="808" spans="5:7">
      <c r="E808" s="9"/>
      <c r="F808" s="9"/>
      <c r="G808" s="10"/>
    </row>
    <row r="809" spans="5:7">
      <c r="E809" s="9"/>
      <c r="F809" s="9"/>
      <c r="G809" s="10"/>
    </row>
    <row r="810" spans="5:7">
      <c r="E810" s="9"/>
      <c r="F810" s="9"/>
      <c r="G810" s="10"/>
    </row>
    <row r="811" spans="5:7">
      <c r="E811" s="9"/>
      <c r="F811" s="9"/>
      <c r="G811" s="10"/>
    </row>
    <row r="812" spans="5:7">
      <c r="E812" s="9"/>
      <c r="F812" s="9"/>
      <c r="G812" s="10"/>
    </row>
    <row r="813" spans="5:7">
      <c r="E813" s="9"/>
      <c r="F813" s="9"/>
      <c r="G813" s="10"/>
    </row>
    <row r="814" spans="5:7">
      <c r="E814" s="9"/>
      <c r="F814" s="9"/>
      <c r="G814" s="10"/>
    </row>
    <row r="815" spans="5:7">
      <c r="E815" s="9"/>
      <c r="F815" s="9"/>
      <c r="G815" s="10"/>
    </row>
    <row r="816" spans="5:7">
      <c r="E816" s="9"/>
      <c r="F816" s="9"/>
      <c r="G816" s="10"/>
    </row>
    <row r="817" spans="5:7">
      <c r="E817" s="9"/>
      <c r="F817" s="9"/>
      <c r="G817" s="10"/>
    </row>
    <row r="818" spans="5:7">
      <c r="E818" s="9"/>
      <c r="F818" s="9"/>
      <c r="G818" s="10"/>
    </row>
    <row r="819" spans="5:7">
      <c r="E819" s="9"/>
      <c r="F819" s="9"/>
      <c r="G819" s="10"/>
    </row>
    <row r="820" spans="5:7">
      <c r="E820" s="9"/>
      <c r="F820" s="9"/>
      <c r="G820" s="10"/>
    </row>
    <row r="821" spans="5:7">
      <c r="E821" s="9"/>
      <c r="F821" s="9"/>
      <c r="G821" s="10"/>
    </row>
    <row r="822" spans="5:7">
      <c r="E822" s="9"/>
      <c r="F822" s="9"/>
      <c r="G822" s="10"/>
    </row>
    <row r="823" spans="5:7">
      <c r="E823" s="9"/>
      <c r="F823" s="9"/>
      <c r="G823" s="10"/>
    </row>
    <row r="824" spans="5:7">
      <c r="E824" s="9"/>
      <c r="F824" s="9"/>
      <c r="G824" s="10"/>
    </row>
    <row r="825" spans="5:7">
      <c r="E825" s="9"/>
      <c r="F825" s="9"/>
      <c r="G825" s="10"/>
    </row>
    <row r="826" spans="5:7">
      <c r="E826" s="9"/>
      <c r="F826" s="9"/>
      <c r="G826" s="10"/>
    </row>
    <row r="827" spans="5:7">
      <c r="E827" s="9"/>
      <c r="F827" s="9"/>
      <c r="G827" s="10"/>
    </row>
    <row r="828" spans="5:7">
      <c r="E828" s="9"/>
      <c r="F828" s="9"/>
      <c r="G828" s="10"/>
    </row>
    <row r="829" spans="5:7">
      <c r="E829" s="9"/>
      <c r="F829" s="9"/>
      <c r="G829" s="10"/>
    </row>
    <row r="830" spans="5:7">
      <c r="E830" s="9"/>
      <c r="F830" s="9"/>
      <c r="G830" s="10"/>
    </row>
    <row r="831" spans="5:7">
      <c r="E831" s="9"/>
      <c r="F831" s="9"/>
      <c r="G831" s="10"/>
    </row>
    <row r="832" spans="5:7">
      <c r="E832" s="9"/>
      <c r="F832" s="9"/>
      <c r="G832" s="10"/>
    </row>
    <row r="833" spans="5:7">
      <c r="E833" s="9"/>
      <c r="F833" s="9"/>
      <c r="G833" s="10"/>
    </row>
    <row r="834" spans="5:7">
      <c r="E834" s="9"/>
      <c r="F834" s="9"/>
      <c r="G834" s="10"/>
    </row>
    <row r="835" spans="5:7">
      <c r="E835" s="9"/>
      <c r="F835" s="9"/>
      <c r="G835" s="10"/>
    </row>
    <row r="836" spans="5:7">
      <c r="E836" s="9"/>
      <c r="F836" s="9"/>
      <c r="G836" s="10"/>
    </row>
    <row r="837" spans="5:7">
      <c r="E837" s="9"/>
      <c r="F837" s="9"/>
      <c r="G837" s="10"/>
    </row>
    <row r="838" spans="5:7">
      <c r="E838" s="9"/>
      <c r="F838" s="9"/>
      <c r="G838" s="10"/>
    </row>
    <row r="839" spans="5:7">
      <c r="E839" s="9"/>
      <c r="F839" s="9"/>
      <c r="G839" s="10"/>
    </row>
    <row r="840" spans="5:7">
      <c r="E840" s="9"/>
      <c r="F840" s="9"/>
      <c r="G840" s="10"/>
    </row>
    <row r="841" spans="5:7">
      <c r="E841" s="9"/>
      <c r="F841" s="9"/>
      <c r="G841" s="10"/>
    </row>
    <row r="842" spans="5:7">
      <c r="E842" s="9"/>
      <c r="F842" s="9"/>
      <c r="G842" s="10"/>
    </row>
    <row r="843" spans="5:7">
      <c r="E843" s="9"/>
      <c r="F843" s="9"/>
      <c r="G843" s="10"/>
    </row>
    <row r="844" spans="5:7">
      <c r="E844" s="9"/>
      <c r="F844" s="9"/>
      <c r="G844" s="10"/>
    </row>
    <row r="845" spans="5:7">
      <c r="E845" s="9"/>
      <c r="F845" s="9"/>
      <c r="G845" s="10"/>
    </row>
    <row r="846" spans="5:7">
      <c r="E846" s="9"/>
      <c r="F846" s="9"/>
      <c r="G846" s="10"/>
    </row>
    <row r="847" spans="5:7">
      <c r="E847" s="9"/>
      <c r="F847" s="9"/>
      <c r="G847" s="10"/>
    </row>
    <row r="848" spans="5:7">
      <c r="E848" s="9"/>
      <c r="F848" s="9"/>
      <c r="G848" s="10"/>
    </row>
    <row r="849" spans="5:7">
      <c r="E849" s="9"/>
      <c r="F849" s="9"/>
      <c r="G849" s="10"/>
    </row>
    <row r="850" spans="5:7">
      <c r="E850" s="9"/>
      <c r="F850" s="9"/>
      <c r="G850" s="10"/>
    </row>
    <row r="851" spans="5:7">
      <c r="E851" s="9"/>
      <c r="F851" s="9"/>
      <c r="G851" s="10"/>
    </row>
    <row r="852" spans="5:7">
      <c r="E852" s="9"/>
      <c r="F852" s="9"/>
      <c r="G852" s="10"/>
    </row>
    <row r="853" spans="5:7">
      <c r="E853" s="9"/>
      <c r="F853" s="9"/>
      <c r="G853" s="10"/>
    </row>
    <row r="854" spans="5:7">
      <c r="E854" s="9"/>
      <c r="F854" s="9"/>
      <c r="G854" s="10"/>
    </row>
    <row r="855" spans="5:7">
      <c r="E855" s="9"/>
      <c r="F855" s="9"/>
      <c r="G855" s="10"/>
    </row>
    <row r="856" spans="5:7">
      <c r="E856" s="9"/>
      <c r="F856" s="9"/>
      <c r="G856" s="10"/>
    </row>
    <row r="857" spans="5:7">
      <c r="E857" s="9"/>
      <c r="F857" s="9"/>
      <c r="G857" s="10"/>
    </row>
    <row r="858" spans="5:7">
      <c r="E858" s="9"/>
      <c r="F858" s="9"/>
      <c r="G858" s="10"/>
    </row>
    <row r="859" spans="5:7">
      <c r="E859" s="9"/>
      <c r="F859" s="9"/>
      <c r="G859" s="10"/>
    </row>
    <row r="860" spans="5:7">
      <c r="E860" s="9"/>
      <c r="F860" s="9"/>
      <c r="G860" s="10"/>
    </row>
    <row r="861" spans="5:7">
      <c r="E861" s="9"/>
      <c r="F861" s="9"/>
      <c r="G861" s="10"/>
    </row>
    <row r="862" spans="5:7">
      <c r="E862" s="9"/>
      <c r="F862" s="9"/>
      <c r="G862" s="10"/>
    </row>
    <row r="863" spans="5:7">
      <c r="E863" s="9"/>
      <c r="F863" s="9"/>
      <c r="G863" s="10"/>
    </row>
    <row r="864" spans="5:7">
      <c r="E864" s="9"/>
      <c r="F864" s="9"/>
      <c r="G864" s="10"/>
    </row>
    <row r="865" spans="5:7">
      <c r="E865" s="9"/>
      <c r="F865" s="9"/>
      <c r="G865" s="10"/>
    </row>
    <row r="866" spans="5:7">
      <c r="E866" s="9"/>
      <c r="F866" s="9"/>
      <c r="G866" s="10"/>
    </row>
    <row r="867" spans="5:7">
      <c r="E867" s="9"/>
      <c r="F867" s="9"/>
      <c r="G867" s="10"/>
    </row>
    <row r="868" spans="5:7">
      <c r="E868" s="9"/>
      <c r="F868" s="9"/>
      <c r="G868" s="10"/>
    </row>
    <row r="869" spans="5:7">
      <c r="E869" s="9"/>
      <c r="F869" s="9"/>
      <c r="G869" s="10"/>
    </row>
    <row r="870" spans="5:7">
      <c r="E870" s="9"/>
      <c r="F870" s="9"/>
      <c r="G870" s="10"/>
    </row>
    <row r="871" spans="5:7">
      <c r="E871" s="9"/>
      <c r="F871" s="9"/>
      <c r="G871" s="10"/>
    </row>
    <row r="872" spans="5:7">
      <c r="E872" s="9"/>
      <c r="F872" s="9"/>
      <c r="G872" s="10"/>
    </row>
    <row r="873" spans="5:7">
      <c r="E873" s="9"/>
      <c r="F873" s="9"/>
      <c r="G873" s="10"/>
    </row>
    <row r="874" spans="5:7">
      <c r="E874" s="9"/>
      <c r="F874" s="9"/>
      <c r="G874" s="10"/>
    </row>
    <row r="875" spans="5:7">
      <c r="E875" s="9"/>
      <c r="F875" s="9"/>
      <c r="G875" s="10"/>
    </row>
    <row r="876" spans="5:7">
      <c r="E876" s="9"/>
      <c r="F876" s="9"/>
      <c r="G876" s="10"/>
    </row>
    <row r="877" spans="5:7">
      <c r="E877" s="9"/>
      <c r="F877" s="9"/>
      <c r="G877" s="10"/>
    </row>
    <row r="878" spans="5:7">
      <c r="E878" s="9"/>
      <c r="F878" s="9"/>
      <c r="G878" s="10"/>
    </row>
    <row r="879" spans="5:7">
      <c r="E879" s="9"/>
      <c r="F879" s="9"/>
      <c r="G879" s="10"/>
    </row>
    <row r="880" spans="5:7">
      <c r="E880" s="9"/>
      <c r="F880" s="9"/>
      <c r="G880" s="10"/>
    </row>
    <row r="881" spans="5:7">
      <c r="E881" s="9"/>
      <c r="F881" s="9"/>
      <c r="G881" s="10"/>
    </row>
    <row r="882" spans="5:7">
      <c r="E882" s="9"/>
      <c r="F882" s="9"/>
      <c r="G882" s="10"/>
    </row>
    <row r="883" spans="5:7">
      <c r="E883" s="9"/>
      <c r="F883" s="9"/>
      <c r="G883" s="10"/>
    </row>
    <row r="884" spans="5:7">
      <c r="E884" s="9"/>
      <c r="F884" s="9"/>
      <c r="G884" s="10"/>
    </row>
    <row r="885" spans="5:7">
      <c r="E885" s="9"/>
      <c r="F885" s="9"/>
      <c r="G885" s="10"/>
    </row>
    <row r="886" spans="5:7">
      <c r="E886" s="9"/>
      <c r="F886" s="9"/>
      <c r="G886" s="10"/>
    </row>
    <row r="887" spans="5:7">
      <c r="E887" s="9"/>
      <c r="F887" s="9"/>
      <c r="G887" s="10"/>
    </row>
    <row r="888" spans="5:7">
      <c r="E888" s="9"/>
      <c r="F888" s="9"/>
      <c r="G888" s="10"/>
    </row>
    <row r="889" spans="5:7">
      <c r="E889" s="9"/>
      <c r="F889" s="9"/>
      <c r="G889" s="10"/>
    </row>
    <row r="890" spans="5:7">
      <c r="E890" s="9"/>
      <c r="F890" s="9"/>
      <c r="G890" s="10"/>
    </row>
    <row r="891" spans="5:7">
      <c r="E891" s="9"/>
      <c r="F891" s="9"/>
      <c r="G891" s="10"/>
    </row>
    <row r="892" spans="5:7">
      <c r="E892" s="9"/>
      <c r="F892" s="9"/>
      <c r="G892" s="10"/>
    </row>
    <row r="893" spans="5:7">
      <c r="E893" s="9"/>
      <c r="F893" s="9"/>
      <c r="G893" s="10"/>
    </row>
    <row r="894" spans="5:7">
      <c r="E894" s="9"/>
      <c r="F894" s="9"/>
      <c r="G894" s="10"/>
    </row>
    <row r="895" spans="5:7">
      <c r="E895" s="9"/>
      <c r="F895" s="9"/>
      <c r="G895" s="10"/>
    </row>
    <row r="896" spans="5:7">
      <c r="E896" s="9"/>
      <c r="F896" s="9"/>
      <c r="G896" s="10"/>
    </row>
    <row r="897" spans="5:7">
      <c r="E897" s="9"/>
      <c r="F897" s="9"/>
      <c r="G897" s="10"/>
    </row>
    <row r="898" spans="5:7">
      <c r="E898" s="9"/>
      <c r="F898" s="9"/>
      <c r="G898" s="10"/>
    </row>
    <row r="899" spans="5:7">
      <c r="E899" s="9"/>
      <c r="F899" s="9"/>
      <c r="G899" s="10"/>
    </row>
    <row r="900" spans="5:7">
      <c r="E900" s="9"/>
      <c r="F900" s="9"/>
      <c r="G900" s="10"/>
    </row>
    <row r="901" spans="5:7">
      <c r="E901" s="9"/>
      <c r="F901" s="9"/>
      <c r="G901" s="10"/>
    </row>
    <row r="902" spans="5:7">
      <c r="E902" s="9"/>
      <c r="F902" s="9"/>
      <c r="G902" s="10"/>
    </row>
    <row r="903" spans="5:7">
      <c r="E903" s="9"/>
      <c r="F903" s="9"/>
      <c r="G903" s="10"/>
    </row>
    <row r="904" spans="5:7">
      <c r="E904" s="9"/>
      <c r="F904" s="9"/>
      <c r="G904" s="10"/>
    </row>
    <row r="905" spans="5:7">
      <c r="E905" s="9"/>
      <c r="F905" s="9"/>
      <c r="G905" s="10"/>
    </row>
    <row r="906" spans="5:7">
      <c r="E906" s="9"/>
      <c r="F906" s="9"/>
      <c r="G906" s="10"/>
    </row>
    <row r="907" spans="5:7">
      <c r="E907" s="9"/>
      <c r="F907" s="9"/>
      <c r="G907" s="10"/>
    </row>
    <row r="908" spans="5:7">
      <c r="E908" s="9"/>
      <c r="F908" s="9"/>
      <c r="G908" s="10"/>
    </row>
    <row r="909" spans="5:7">
      <c r="E909" s="9"/>
      <c r="F909" s="9"/>
      <c r="G909" s="10"/>
    </row>
    <row r="910" spans="5:7">
      <c r="E910" s="9"/>
      <c r="F910" s="9"/>
      <c r="G910" s="10"/>
    </row>
    <row r="911" spans="5:7">
      <c r="E911" s="9"/>
      <c r="F911" s="9"/>
      <c r="G911" s="10"/>
    </row>
    <row r="912" spans="5:7">
      <c r="E912" s="9"/>
      <c r="F912" s="9"/>
      <c r="G912" s="10"/>
    </row>
    <row r="913" spans="5:7">
      <c r="E913" s="9"/>
      <c r="F913" s="9"/>
      <c r="G913" s="10"/>
    </row>
    <row r="914" spans="5:7">
      <c r="E914" s="9"/>
      <c r="F914" s="9"/>
      <c r="G914" s="10"/>
    </row>
    <row r="915" spans="5:7">
      <c r="E915" s="9"/>
      <c r="F915" s="9"/>
      <c r="G915" s="10"/>
    </row>
    <row r="916" spans="5:7">
      <c r="E916" s="9"/>
      <c r="F916" s="9"/>
      <c r="G916" s="10"/>
    </row>
    <row r="917" spans="5:7">
      <c r="E917" s="9"/>
      <c r="F917" s="9"/>
      <c r="G917" s="10"/>
    </row>
    <row r="918" spans="5:7">
      <c r="E918" s="9"/>
      <c r="F918" s="9"/>
      <c r="G918" s="10"/>
    </row>
    <row r="919" spans="5:7">
      <c r="E919" s="9"/>
      <c r="F919" s="9"/>
      <c r="G919" s="10"/>
    </row>
    <row r="920" spans="5:7">
      <c r="E920" s="9"/>
      <c r="F920" s="9"/>
      <c r="G920" s="10"/>
    </row>
    <row r="921" spans="5:7">
      <c r="E921" s="9"/>
      <c r="F921" s="9"/>
      <c r="G921" s="10"/>
    </row>
    <row r="922" spans="5:7">
      <c r="E922" s="9"/>
      <c r="F922" s="9"/>
      <c r="G922" s="10"/>
    </row>
    <row r="923" spans="5:7">
      <c r="E923" s="9"/>
      <c r="F923" s="9"/>
      <c r="G923" s="10"/>
    </row>
    <row r="924" spans="5:7">
      <c r="E924" s="9"/>
      <c r="F924" s="9"/>
      <c r="G924" s="10"/>
    </row>
    <row r="925" spans="5:7">
      <c r="E925" s="9"/>
      <c r="F925" s="9"/>
      <c r="G925" s="10"/>
    </row>
    <row r="926" spans="5:7">
      <c r="E926" s="9"/>
      <c r="F926" s="9"/>
      <c r="G926" s="10"/>
    </row>
    <row r="927" spans="5:7">
      <c r="E927" s="9"/>
      <c r="F927" s="9"/>
      <c r="G927" s="10"/>
    </row>
    <row r="928" spans="5:7">
      <c r="E928" s="9"/>
      <c r="F928" s="9"/>
      <c r="G928" s="10"/>
    </row>
    <row r="929" spans="5:7">
      <c r="E929" s="9"/>
      <c r="F929" s="9"/>
      <c r="G929" s="10"/>
    </row>
    <row r="930" spans="5:7">
      <c r="E930" s="9"/>
      <c r="F930" s="9"/>
      <c r="G930" s="10"/>
    </row>
    <row r="931" spans="5:7">
      <c r="E931" s="9"/>
      <c r="F931" s="9"/>
      <c r="G931" s="10"/>
    </row>
    <row r="932" spans="5:7">
      <c r="E932" s="9"/>
      <c r="F932" s="9"/>
      <c r="G932" s="10"/>
    </row>
    <row r="933" spans="5:7">
      <c r="E933" s="9"/>
      <c r="F933" s="9"/>
      <c r="G933" s="10"/>
    </row>
    <row r="934" spans="5:7">
      <c r="E934" s="9"/>
      <c r="F934" s="9"/>
      <c r="G934" s="10"/>
    </row>
    <row r="935" spans="5:7">
      <c r="E935" s="9"/>
      <c r="F935" s="9"/>
      <c r="G935" s="10"/>
    </row>
    <row r="936" spans="5:7">
      <c r="E936" s="9"/>
      <c r="F936" s="9"/>
      <c r="G936" s="10"/>
    </row>
    <row r="937" spans="5:7">
      <c r="E937" s="9"/>
      <c r="F937" s="9"/>
      <c r="G937" s="10"/>
    </row>
    <row r="938" spans="5:7">
      <c r="E938" s="9"/>
      <c r="F938" s="9"/>
      <c r="G938" s="10"/>
    </row>
    <row r="939" spans="5:7">
      <c r="E939" s="9"/>
      <c r="F939" s="9"/>
      <c r="G939" s="10"/>
    </row>
    <row r="940" spans="5:7">
      <c r="E940" s="9"/>
      <c r="F940" s="9"/>
      <c r="G940" s="10"/>
    </row>
    <row r="941" spans="5:7">
      <c r="E941" s="9"/>
      <c r="F941" s="9"/>
      <c r="G941" s="10"/>
    </row>
    <row r="942" spans="5:7">
      <c r="E942" s="9"/>
      <c r="F942" s="9"/>
      <c r="G942" s="10"/>
    </row>
    <row r="943" spans="5:7">
      <c r="E943" s="9"/>
      <c r="F943" s="9"/>
      <c r="G943" s="10"/>
    </row>
    <row r="944" spans="5:7">
      <c r="E944" s="9"/>
      <c r="F944" s="9"/>
      <c r="G944" s="10"/>
    </row>
    <row r="945" spans="5:7">
      <c r="E945" s="9"/>
      <c r="F945" s="9"/>
      <c r="G945" s="10"/>
    </row>
    <row r="946" spans="5:7">
      <c r="E946" s="9"/>
      <c r="F946" s="9"/>
      <c r="G946" s="10"/>
    </row>
    <row r="947" spans="5:7">
      <c r="E947" s="9"/>
      <c r="F947" s="9"/>
      <c r="G947" s="10"/>
    </row>
    <row r="948" spans="5:7">
      <c r="E948" s="9"/>
      <c r="F948" s="9"/>
      <c r="G948" s="10"/>
    </row>
    <row r="949" spans="5:7">
      <c r="E949" s="9"/>
      <c r="F949" s="9"/>
      <c r="G949" s="10"/>
    </row>
    <row r="950" spans="5:7">
      <c r="E950" s="9"/>
      <c r="F950" s="9"/>
      <c r="G950" s="10"/>
    </row>
    <row r="951" spans="5:7">
      <c r="E951" s="9"/>
      <c r="F951" s="9"/>
      <c r="G951" s="10"/>
    </row>
    <row r="952" spans="5:7">
      <c r="E952" s="9"/>
      <c r="F952" s="9"/>
      <c r="G952" s="10"/>
    </row>
    <row r="953" spans="5:7">
      <c r="E953" s="9"/>
      <c r="F953" s="9"/>
      <c r="G953" s="10"/>
    </row>
    <row r="954" spans="5:7">
      <c r="E954" s="9"/>
      <c r="F954" s="9"/>
      <c r="G954" s="10"/>
    </row>
    <row r="955" spans="5:7">
      <c r="E955" s="9"/>
      <c r="F955" s="9"/>
      <c r="G955" s="10"/>
    </row>
    <row r="956" spans="5:7">
      <c r="E956" s="9"/>
      <c r="F956" s="9"/>
      <c r="G956" s="10"/>
    </row>
    <row r="957" spans="5:7">
      <c r="E957" s="9"/>
      <c r="F957" s="9"/>
      <c r="G957" s="10"/>
    </row>
    <row r="958" spans="5:7">
      <c r="E958" s="9"/>
      <c r="F958" s="9"/>
      <c r="G958" s="10"/>
    </row>
    <row r="959" spans="5:7">
      <c r="E959" s="9"/>
      <c r="F959" s="9"/>
      <c r="G959" s="10"/>
    </row>
    <row r="960" spans="5:7">
      <c r="E960" s="9"/>
      <c r="F960" s="9"/>
      <c r="G960" s="10"/>
    </row>
    <row r="961" spans="5:7">
      <c r="E961" s="9"/>
      <c r="F961" s="9"/>
      <c r="G961" s="10"/>
    </row>
    <row r="962" spans="5:7">
      <c r="E962" s="9"/>
      <c r="F962" s="9"/>
      <c r="G962" s="10"/>
    </row>
    <row r="963" spans="5:7">
      <c r="E963" s="9"/>
      <c r="F963" s="9"/>
      <c r="G963" s="10"/>
    </row>
    <row r="964" spans="5:7">
      <c r="E964" s="9"/>
      <c r="F964" s="9"/>
      <c r="G964" s="10"/>
    </row>
    <row r="965" spans="5:7">
      <c r="E965" s="9"/>
      <c r="F965" s="9"/>
      <c r="G965" s="10"/>
    </row>
    <row r="966" spans="5:7">
      <c r="E966" s="9"/>
      <c r="F966" s="9"/>
      <c r="G966" s="10"/>
    </row>
    <row r="967" spans="5:7">
      <c r="E967" s="9"/>
      <c r="F967" s="9"/>
      <c r="G967" s="10"/>
    </row>
    <row r="968" spans="5:7">
      <c r="E968" s="9"/>
      <c r="F968" s="9"/>
      <c r="G968" s="10"/>
    </row>
    <row r="969" spans="5:7">
      <c r="E969" s="9"/>
      <c r="F969" s="9"/>
      <c r="G969" s="10"/>
    </row>
    <row r="970" spans="5:7">
      <c r="E970" s="9"/>
      <c r="F970" s="9"/>
      <c r="G970" s="10"/>
    </row>
    <row r="971" spans="5:7">
      <c r="E971" s="9"/>
      <c r="F971" s="9"/>
      <c r="G971" s="10"/>
    </row>
    <row r="972" spans="5:7">
      <c r="E972" s="9"/>
      <c r="F972" s="9"/>
      <c r="G972" s="10"/>
    </row>
    <row r="973" spans="5:7">
      <c r="E973" s="9"/>
      <c r="F973" s="9"/>
      <c r="G973" s="10"/>
    </row>
    <row r="974" spans="5:7">
      <c r="E974" s="9"/>
      <c r="F974" s="9"/>
      <c r="G974" s="10"/>
    </row>
    <row r="975" spans="5:7">
      <c r="E975" s="9"/>
      <c r="F975" s="9"/>
      <c r="G975" s="10"/>
    </row>
    <row r="976" spans="5:7">
      <c r="E976" s="9"/>
      <c r="F976" s="9"/>
      <c r="G976" s="10"/>
    </row>
    <row r="977" spans="5:7">
      <c r="E977" s="9"/>
      <c r="F977" s="9"/>
      <c r="G977" s="10"/>
    </row>
    <row r="978" spans="5:7">
      <c r="E978" s="9"/>
      <c r="F978" s="9"/>
      <c r="G978" s="10"/>
    </row>
    <row r="979" spans="5:7">
      <c r="E979" s="9"/>
      <c r="F979" s="9"/>
      <c r="G979" s="10"/>
    </row>
    <row r="980" spans="5:7">
      <c r="E980" s="9"/>
      <c r="F980" s="9"/>
      <c r="G980" s="10"/>
    </row>
    <row r="981" spans="5:7">
      <c r="E981" s="9"/>
      <c r="F981" s="9"/>
      <c r="G981" s="10"/>
    </row>
    <row r="982" spans="5:7">
      <c r="E982" s="9"/>
      <c r="F982" s="9"/>
      <c r="G982" s="10"/>
    </row>
    <row r="983" spans="5:7">
      <c r="E983" s="9"/>
      <c r="F983" s="9"/>
      <c r="G983" s="10"/>
    </row>
    <row r="984" spans="5:7">
      <c r="E984" s="9"/>
      <c r="F984" s="9"/>
      <c r="G984" s="10"/>
    </row>
    <row r="985" spans="5:7">
      <c r="E985" s="9"/>
      <c r="F985" s="9"/>
      <c r="G985" s="10"/>
    </row>
    <row r="986" spans="5:7">
      <c r="E986" s="9"/>
      <c r="F986" s="9"/>
      <c r="G986" s="10"/>
    </row>
    <row r="987" spans="5:7">
      <c r="E987" s="9"/>
      <c r="F987" s="9"/>
      <c r="G987" s="10"/>
    </row>
    <row r="988" spans="5:7">
      <c r="E988" s="9"/>
      <c r="F988" s="9"/>
      <c r="G988" s="10"/>
    </row>
    <row r="989" spans="5:7">
      <c r="E989" s="9"/>
      <c r="F989" s="9"/>
      <c r="G989" s="10"/>
    </row>
    <row r="990" spans="5:7">
      <c r="E990" s="9"/>
      <c r="F990" s="9"/>
      <c r="G990" s="10"/>
    </row>
    <row r="991" spans="5:7">
      <c r="E991" s="9"/>
      <c r="F991" s="9"/>
      <c r="G991" s="10"/>
    </row>
    <row r="992" spans="5:7">
      <c r="E992" s="9"/>
      <c r="F992" s="9"/>
      <c r="G992" s="10"/>
    </row>
    <row r="993" spans="5:7">
      <c r="E993" s="9"/>
      <c r="F993" s="9"/>
      <c r="G993" s="10"/>
    </row>
    <row r="994" spans="5:7">
      <c r="E994" s="9"/>
      <c r="F994" s="9"/>
      <c r="G994" s="10"/>
    </row>
    <row r="995" spans="5:7">
      <c r="E995" s="9"/>
      <c r="F995" s="9"/>
      <c r="G995" s="10"/>
    </row>
    <row r="996" spans="5:7">
      <c r="E996" s="9"/>
      <c r="F996" s="9"/>
      <c r="G996" s="10"/>
    </row>
    <row r="997" spans="5:7">
      <c r="E997" s="9"/>
      <c r="F997" s="9"/>
      <c r="G997" s="10"/>
    </row>
    <row r="998" spans="5:7">
      <c r="E998" s="9"/>
      <c r="F998" s="9"/>
      <c r="G998" s="10"/>
    </row>
    <row r="999" spans="5:7">
      <c r="E999" s="9"/>
      <c r="F999" s="9"/>
      <c r="G999" s="10"/>
    </row>
    <row r="1000" spans="5:7">
      <c r="E1000" s="9"/>
      <c r="F1000" s="9"/>
      <c r="G1000" s="10"/>
    </row>
    <row r="1001" spans="5:7">
      <c r="E1001" s="9"/>
      <c r="F1001" s="9"/>
      <c r="G1001" s="10"/>
    </row>
    <row r="1002" spans="5:7">
      <c r="E1002" s="9"/>
      <c r="F1002" s="9"/>
      <c r="G1002" s="10"/>
    </row>
    <row r="1003" spans="5:7">
      <c r="E1003" s="9"/>
      <c r="F1003" s="9"/>
      <c r="G1003" s="10"/>
    </row>
    <row r="1004" spans="5:7">
      <c r="E1004" s="9"/>
      <c r="F1004" s="9"/>
      <c r="G1004" s="10"/>
    </row>
    <row r="1005" spans="5:7">
      <c r="E1005" s="9"/>
      <c r="F1005" s="9"/>
      <c r="G1005" s="10"/>
    </row>
    <row r="1006" spans="5:7">
      <c r="E1006" s="9"/>
      <c r="F1006" s="9"/>
      <c r="G1006" s="10"/>
    </row>
    <row r="1007" spans="5:7">
      <c r="E1007" s="9"/>
      <c r="F1007" s="9"/>
      <c r="G1007" s="10"/>
    </row>
    <row r="1008" spans="5:7">
      <c r="E1008" s="9"/>
      <c r="F1008" s="9"/>
      <c r="G1008" s="10"/>
    </row>
    <row r="1009" spans="5:7">
      <c r="E1009" s="9"/>
      <c r="F1009" s="9"/>
      <c r="G1009" s="10"/>
    </row>
    <row r="1010" spans="5:7">
      <c r="E1010" s="9"/>
      <c r="F1010" s="9"/>
      <c r="G1010" s="10"/>
    </row>
    <row r="1011" spans="5:7">
      <c r="E1011" s="9"/>
      <c r="F1011" s="9"/>
      <c r="G1011" s="10"/>
    </row>
    <row r="1012" spans="5:7">
      <c r="E1012" s="9"/>
      <c r="F1012" s="9"/>
      <c r="G1012" s="10"/>
    </row>
    <row r="1013" spans="5:7">
      <c r="E1013" s="9"/>
      <c r="F1013" s="9"/>
      <c r="G1013" s="10"/>
    </row>
    <row r="1014" spans="5:7">
      <c r="E1014" s="9"/>
      <c r="F1014" s="9"/>
      <c r="G1014" s="10"/>
    </row>
    <row r="1015" spans="5:7">
      <c r="E1015" s="9"/>
      <c r="F1015" s="9"/>
      <c r="G1015" s="10"/>
    </row>
    <row r="1016" spans="5:7">
      <c r="E1016" s="9"/>
      <c r="F1016" s="9"/>
      <c r="G1016" s="10"/>
    </row>
    <row r="1017" spans="5:7">
      <c r="E1017" s="9"/>
      <c r="F1017" s="9"/>
      <c r="G1017" s="10"/>
    </row>
    <row r="1018" spans="5:7">
      <c r="E1018" s="9"/>
      <c r="F1018" s="9"/>
      <c r="G1018" s="10"/>
    </row>
    <row r="1019" spans="5:7">
      <c r="E1019" s="9"/>
      <c r="F1019" s="9"/>
      <c r="G1019" s="10"/>
    </row>
    <row r="1020" spans="5:7">
      <c r="E1020" s="9"/>
      <c r="F1020" s="9"/>
      <c r="G1020" s="10"/>
    </row>
    <row r="1021" spans="5:7">
      <c r="E1021" s="9"/>
      <c r="F1021" s="9"/>
      <c r="G1021" s="10"/>
    </row>
    <row r="1022" spans="5:7">
      <c r="E1022" s="9"/>
      <c r="F1022" s="9"/>
      <c r="G1022" s="10"/>
    </row>
    <row r="1023" spans="5:7">
      <c r="E1023" s="9"/>
      <c r="F1023" s="9"/>
      <c r="G1023" s="10"/>
    </row>
    <row r="1024" spans="5:7">
      <c r="E1024" s="9"/>
      <c r="F1024" s="9"/>
      <c r="G1024" s="10"/>
    </row>
    <row r="1025" spans="5:7">
      <c r="E1025" s="9"/>
      <c r="F1025" s="9"/>
      <c r="G1025" s="10"/>
    </row>
    <row r="1026" spans="5:7">
      <c r="E1026" s="9"/>
      <c r="F1026" s="9"/>
      <c r="G1026" s="10"/>
    </row>
    <row r="1027" spans="5:7">
      <c r="E1027" s="9"/>
      <c r="F1027" s="9"/>
      <c r="G1027" s="10"/>
    </row>
    <row r="1028" spans="5:7">
      <c r="E1028" s="9"/>
      <c r="F1028" s="9"/>
      <c r="G1028" s="10"/>
    </row>
    <row r="1029" spans="5:7">
      <c r="E1029" s="9"/>
      <c r="F1029" s="9"/>
      <c r="G1029" s="10"/>
    </row>
    <row r="1030" spans="5:7">
      <c r="E1030" s="9"/>
      <c r="F1030" s="9"/>
      <c r="G1030" s="10"/>
    </row>
    <row r="1031" spans="5:7">
      <c r="E1031" s="9"/>
      <c r="F1031" s="9"/>
      <c r="G1031" s="10"/>
    </row>
    <row r="1032" spans="5:7">
      <c r="E1032" s="9"/>
      <c r="F1032" s="9"/>
      <c r="G1032" s="10"/>
    </row>
    <row r="1033" spans="5:7">
      <c r="E1033" s="9"/>
      <c r="F1033" s="9"/>
      <c r="G1033" s="10"/>
    </row>
    <row r="1034" spans="5:7">
      <c r="E1034" s="9"/>
      <c r="F1034" s="9"/>
      <c r="G1034" s="10"/>
    </row>
    <row r="1035" spans="5:7">
      <c r="E1035" s="9"/>
      <c r="F1035" s="9"/>
      <c r="G1035" s="10"/>
    </row>
    <row r="1036" spans="5:7">
      <c r="E1036" s="9"/>
      <c r="F1036" s="9"/>
      <c r="G1036" s="10"/>
    </row>
    <row r="1037" spans="5:7">
      <c r="E1037" s="9"/>
      <c r="F1037" s="9"/>
      <c r="G1037" s="10"/>
    </row>
    <row r="1038" spans="5:7">
      <c r="E1038" s="9"/>
      <c r="F1038" s="9"/>
      <c r="G1038" s="10"/>
    </row>
    <row r="1039" spans="5:7">
      <c r="E1039" s="9"/>
      <c r="F1039" s="9"/>
      <c r="G1039" s="10"/>
    </row>
    <row r="1040" spans="5:7">
      <c r="E1040" s="9"/>
      <c r="F1040" s="9"/>
      <c r="G1040" s="10"/>
    </row>
    <row r="1041" spans="5:7">
      <c r="E1041" s="9"/>
      <c r="F1041" s="9"/>
      <c r="G1041" s="10"/>
    </row>
    <row r="1042" spans="5:7">
      <c r="E1042" s="9"/>
      <c r="F1042" s="9"/>
      <c r="G1042" s="10"/>
    </row>
    <row r="1043" spans="5:7">
      <c r="E1043" s="9"/>
      <c r="F1043" s="9"/>
      <c r="G1043" s="10"/>
    </row>
    <row r="1044" spans="5:7">
      <c r="E1044" s="9"/>
      <c r="F1044" s="9"/>
      <c r="G1044" s="10"/>
    </row>
    <row r="1045" spans="5:7">
      <c r="E1045" s="9"/>
      <c r="F1045" s="9"/>
      <c r="G1045" s="10"/>
    </row>
    <row r="1046" spans="5:7">
      <c r="E1046" s="9"/>
      <c r="F1046" s="9"/>
      <c r="G1046" s="10"/>
    </row>
    <row r="1047" spans="5:7">
      <c r="E1047" s="9"/>
      <c r="F1047" s="9"/>
      <c r="G1047" s="10"/>
    </row>
    <row r="1048" spans="5:7">
      <c r="E1048" s="9"/>
      <c r="F1048" s="9"/>
      <c r="G1048" s="10"/>
    </row>
    <row r="1049" spans="5:7">
      <c r="E1049" s="9"/>
      <c r="F1049" s="9"/>
      <c r="G1049" s="10"/>
    </row>
    <row r="1050" spans="5:7">
      <c r="E1050" s="9"/>
      <c r="F1050" s="9"/>
      <c r="G1050" s="10"/>
    </row>
    <row r="1051" spans="5:7">
      <c r="E1051" s="9"/>
      <c r="F1051" s="9"/>
      <c r="G1051" s="10"/>
    </row>
    <row r="1052" spans="5:7">
      <c r="E1052" s="9"/>
      <c r="F1052" s="9"/>
      <c r="G1052" s="10"/>
    </row>
    <row r="1053" spans="5:7">
      <c r="E1053" s="9"/>
      <c r="F1053" s="9"/>
      <c r="G1053" s="10"/>
    </row>
    <row r="1054" spans="5:7">
      <c r="E1054" s="9"/>
      <c r="F1054" s="9"/>
      <c r="G1054" s="10"/>
    </row>
    <row r="1055" spans="5:7">
      <c r="E1055" s="9"/>
      <c r="F1055" s="9"/>
      <c r="G1055" s="10"/>
    </row>
    <row r="1056" spans="5:7">
      <c r="E1056" s="9"/>
      <c r="F1056" s="9"/>
      <c r="G1056" s="10"/>
    </row>
    <row r="1057" spans="5:7">
      <c r="E1057" s="9"/>
      <c r="F1057" s="9"/>
      <c r="G1057" s="10"/>
    </row>
    <row r="1058" spans="5:7">
      <c r="E1058" s="9"/>
      <c r="F1058" s="9"/>
      <c r="G1058" s="10"/>
    </row>
    <row r="1059" spans="5:7">
      <c r="E1059" s="9"/>
      <c r="F1059" s="9"/>
      <c r="G1059" s="10"/>
    </row>
    <row r="1060" spans="5:7">
      <c r="E1060" s="9"/>
      <c r="F1060" s="9"/>
      <c r="G1060" s="10"/>
    </row>
    <row r="1061" spans="5:7">
      <c r="E1061" s="9"/>
      <c r="F1061" s="9"/>
      <c r="G1061" s="10"/>
    </row>
    <row r="1062" spans="5:7">
      <c r="E1062" s="9"/>
      <c r="F1062" s="9"/>
      <c r="G1062" s="10"/>
    </row>
    <row r="1063" spans="5:7">
      <c r="E1063" s="9"/>
      <c r="F1063" s="9"/>
      <c r="G1063" s="10"/>
    </row>
    <row r="1064" spans="5:7">
      <c r="E1064" s="9"/>
      <c r="F1064" s="9"/>
      <c r="G1064" s="10"/>
    </row>
    <row r="1065" spans="5:7">
      <c r="E1065" s="9"/>
      <c r="F1065" s="9"/>
      <c r="G1065" s="10"/>
    </row>
    <row r="1066" spans="5:7">
      <c r="E1066" s="9"/>
      <c r="F1066" s="9"/>
      <c r="G1066" s="10"/>
    </row>
    <row r="1067" spans="5:7">
      <c r="E1067" s="9"/>
      <c r="F1067" s="9"/>
      <c r="G1067" s="10"/>
    </row>
    <row r="1068" spans="5:7">
      <c r="E1068" s="9"/>
      <c r="F1068" s="9"/>
      <c r="G1068" s="10"/>
    </row>
    <row r="1069" spans="5:7">
      <c r="E1069" s="9"/>
      <c r="F1069" s="9"/>
      <c r="G1069" s="10"/>
    </row>
    <row r="1070" spans="5:7">
      <c r="E1070" s="9"/>
      <c r="F1070" s="9"/>
      <c r="G1070" s="10"/>
    </row>
    <row r="1071" spans="5:7">
      <c r="E1071" s="9"/>
      <c r="F1071" s="9"/>
      <c r="G1071" s="10"/>
    </row>
    <row r="1072" spans="5:7">
      <c r="E1072" s="9"/>
      <c r="F1072" s="9"/>
      <c r="G1072" s="10"/>
    </row>
    <row r="1073" spans="5:7">
      <c r="E1073" s="9"/>
      <c r="F1073" s="9"/>
      <c r="G1073" s="10"/>
    </row>
    <row r="1074" spans="5:7">
      <c r="E1074" s="9"/>
      <c r="F1074" s="9"/>
      <c r="G1074" s="10"/>
    </row>
    <row r="1075" spans="5:7">
      <c r="E1075" s="9"/>
      <c r="F1075" s="9"/>
      <c r="G1075" s="10"/>
    </row>
    <row r="1076" spans="5:7">
      <c r="E1076" s="9"/>
      <c r="F1076" s="9"/>
      <c r="G1076" s="10"/>
    </row>
    <row r="1077" spans="5:7">
      <c r="E1077" s="9"/>
      <c r="F1077" s="9"/>
      <c r="G1077" s="10"/>
    </row>
    <row r="1078" spans="5:7">
      <c r="E1078" s="9"/>
      <c r="F1078" s="9"/>
      <c r="G1078" s="10"/>
    </row>
    <row r="1079" spans="5:7">
      <c r="E1079" s="9"/>
      <c r="F1079" s="9"/>
      <c r="G1079" s="10"/>
    </row>
    <row r="1080" spans="5:7">
      <c r="E1080" s="9"/>
      <c r="F1080" s="9"/>
      <c r="G1080" s="10"/>
    </row>
    <row r="1081" spans="5:7">
      <c r="E1081" s="9"/>
      <c r="F1081" s="9"/>
      <c r="G1081" s="10"/>
    </row>
    <row r="1082" spans="5:7">
      <c r="E1082" s="9"/>
      <c r="F1082" s="9"/>
      <c r="G1082" s="10"/>
    </row>
    <row r="1083" spans="5:7">
      <c r="E1083" s="9"/>
      <c r="F1083" s="9"/>
      <c r="G1083" s="10"/>
    </row>
    <row r="1084" spans="5:7">
      <c r="E1084" s="9"/>
      <c r="F1084" s="9"/>
      <c r="G1084" s="10"/>
    </row>
    <row r="1085" spans="5:7">
      <c r="E1085" s="9"/>
      <c r="F1085" s="9"/>
      <c r="G1085" s="10"/>
    </row>
    <row r="1086" spans="5:7">
      <c r="E1086" s="9"/>
      <c r="F1086" s="9"/>
      <c r="G1086" s="10"/>
    </row>
    <row r="1087" spans="5:7">
      <c r="E1087" s="9"/>
      <c r="F1087" s="9"/>
      <c r="G1087" s="10"/>
    </row>
    <row r="1088" spans="5:7">
      <c r="E1088" s="9"/>
      <c r="F1088" s="9"/>
      <c r="G1088" s="10"/>
    </row>
    <row r="1089" spans="5:7">
      <c r="E1089" s="9"/>
      <c r="F1089" s="9"/>
      <c r="G1089" s="10"/>
    </row>
    <row r="1090" spans="5:7">
      <c r="E1090" s="9"/>
      <c r="F1090" s="9"/>
      <c r="G1090" s="10"/>
    </row>
    <row r="1091" spans="5:7">
      <c r="E1091" s="9"/>
      <c r="F1091" s="9"/>
      <c r="G1091" s="10"/>
    </row>
    <row r="1092" spans="5:7">
      <c r="E1092" s="9"/>
      <c r="F1092" s="9"/>
      <c r="G1092" s="10"/>
    </row>
    <row r="1093" spans="5:7">
      <c r="E1093" s="9"/>
      <c r="F1093" s="9"/>
      <c r="G1093" s="10"/>
    </row>
    <row r="1094" spans="5:7">
      <c r="E1094" s="9"/>
      <c r="F1094" s="9"/>
      <c r="G1094" s="10"/>
    </row>
    <row r="1095" spans="5:7">
      <c r="E1095" s="9"/>
      <c r="F1095" s="9"/>
      <c r="G1095" s="10"/>
    </row>
    <row r="1096" spans="5:7">
      <c r="E1096" s="9"/>
      <c r="F1096" s="9"/>
      <c r="G1096" s="10"/>
    </row>
    <row r="1097" spans="5:7">
      <c r="E1097" s="9"/>
      <c r="F1097" s="9"/>
      <c r="G1097" s="10"/>
    </row>
    <row r="1098" spans="5:7">
      <c r="E1098" s="9"/>
      <c r="F1098" s="9"/>
      <c r="G1098" s="10"/>
    </row>
    <row r="1099" spans="5:7">
      <c r="E1099" s="9"/>
      <c r="F1099" s="9"/>
      <c r="G1099" s="10"/>
    </row>
    <row r="1100" spans="5:7">
      <c r="E1100" s="9"/>
      <c r="F1100" s="9"/>
      <c r="G1100" s="10"/>
    </row>
    <row r="1101" spans="5:7">
      <c r="E1101" s="9"/>
      <c r="F1101" s="9"/>
      <c r="G1101" s="10"/>
    </row>
    <row r="1102" spans="5:7">
      <c r="E1102" s="9"/>
      <c r="F1102" s="9"/>
      <c r="G1102" s="10"/>
    </row>
    <row r="1103" spans="5:7">
      <c r="E1103" s="9"/>
      <c r="F1103" s="9"/>
      <c r="G1103" s="10"/>
    </row>
    <row r="1104" spans="5:7">
      <c r="E1104" s="9"/>
      <c r="F1104" s="9"/>
      <c r="G1104" s="10"/>
    </row>
    <row r="1105" spans="5:7">
      <c r="E1105" s="9"/>
      <c r="F1105" s="9"/>
      <c r="G1105" s="10"/>
    </row>
    <row r="1106" spans="5:7">
      <c r="E1106" s="9"/>
      <c r="F1106" s="9"/>
      <c r="G1106" s="10"/>
    </row>
    <row r="1107" spans="5:7">
      <c r="E1107" s="9"/>
      <c r="F1107" s="9"/>
      <c r="G1107" s="10"/>
    </row>
    <row r="1108" spans="5:7">
      <c r="E1108" s="9"/>
      <c r="F1108" s="9"/>
      <c r="G1108" s="10"/>
    </row>
    <row r="1109" spans="5:7">
      <c r="E1109" s="9"/>
      <c r="F1109" s="9"/>
      <c r="G1109" s="10"/>
    </row>
    <row r="1110" spans="5:7">
      <c r="E1110" s="9"/>
      <c r="F1110" s="9"/>
      <c r="G1110" s="10"/>
    </row>
    <row r="1111" spans="5:7">
      <c r="E1111" s="9"/>
      <c r="F1111" s="9"/>
      <c r="G1111" s="10"/>
    </row>
    <row r="1112" spans="5:7">
      <c r="E1112" s="9"/>
      <c r="F1112" s="9"/>
      <c r="G1112" s="10"/>
    </row>
    <row r="1113" spans="5:7">
      <c r="E1113" s="9"/>
      <c r="F1113" s="9"/>
      <c r="G1113" s="10"/>
    </row>
    <row r="1114" spans="5:7">
      <c r="E1114" s="9"/>
      <c r="F1114" s="9"/>
      <c r="G1114" s="10"/>
    </row>
    <row r="1115" spans="5:7">
      <c r="E1115" s="9"/>
      <c r="F1115" s="9"/>
      <c r="G1115" s="10"/>
    </row>
    <row r="1116" spans="5:7">
      <c r="E1116" s="9"/>
      <c r="F1116" s="9"/>
      <c r="G1116" s="10"/>
    </row>
    <row r="1117" spans="5:7">
      <c r="E1117" s="9"/>
      <c r="F1117" s="9"/>
      <c r="G1117" s="10"/>
    </row>
    <row r="1118" spans="5:7">
      <c r="E1118" s="9"/>
      <c r="F1118" s="9"/>
      <c r="G1118" s="10"/>
    </row>
    <row r="1119" spans="5:7">
      <c r="E1119" s="9"/>
      <c r="F1119" s="9"/>
      <c r="G1119" s="10"/>
    </row>
    <row r="1120" spans="5:7">
      <c r="E1120" s="9"/>
      <c r="F1120" s="9"/>
      <c r="G1120" s="10"/>
    </row>
    <row r="1121" spans="5:7">
      <c r="E1121" s="9"/>
      <c r="F1121" s="9"/>
      <c r="G1121" s="10"/>
    </row>
    <row r="1122" spans="5:7">
      <c r="E1122" s="9"/>
      <c r="F1122" s="9"/>
      <c r="G1122" s="10"/>
    </row>
    <row r="1123" spans="5:7">
      <c r="E1123" s="9"/>
      <c r="F1123" s="9"/>
      <c r="G1123" s="10"/>
    </row>
    <row r="1124" spans="5:7">
      <c r="E1124" s="9"/>
      <c r="F1124" s="9"/>
      <c r="G1124" s="10"/>
    </row>
    <row r="1125" spans="5:7">
      <c r="E1125" s="9"/>
      <c r="F1125" s="9"/>
      <c r="G1125" s="10"/>
    </row>
    <row r="1126" spans="5:7">
      <c r="E1126" s="9"/>
      <c r="F1126" s="9"/>
      <c r="G1126" s="10"/>
    </row>
    <row r="1127" spans="5:7">
      <c r="E1127" s="9"/>
      <c r="F1127" s="9"/>
      <c r="G1127" s="10"/>
    </row>
    <row r="1128" spans="5:7">
      <c r="E1128" s="9"/>
      <c r="F1128" s="9"/>
      <c r="G1128" s="10"/>
    </row>
    <row r="1129" spans="5:7">
      <c r="E1129" s="9"/>
      <c r="F1129" s="9"/>
      <c r="G1129" s="10"/>
    </row>
    <row r="1130" spans="5:7">
      <c r="E1130" s="9"/>
      <c r="F1130" s="9"/>
      <c r="G1130" s="10"/>
    </row>
    <row r="1131" spans="5:7">
      <c r="E1131" s="9"/>
      <c r="F1131" s="9"/>
      <c r="G1131" s="10"/>
    </row>
    <row r="1132" spans="5:7">
      <c r="E1132" s="9"/>
      <c r="F1132" s="9"/>
      <c r="G1132" s="10"/>
    </row>
    <row r="1133" spans="5:7">
      <c r="E1133" s="9"/>
      <c r="F1133" s="9"/>
      <c r="G1133" s="10"/>
    </row>
    <row r="1134" spans="5:7">
      <c r="E1134" s="9"/>
      <c r="F1134" s="9"/>
      <c r="G1134" s="10"/>
    </row>
    <row r="1135" spans="5:7">
      <c r="E1135" s="9"/>
      <c r="F1135" s="9"/>
      <c r="G1135" s="10"/>
    </row>
    <row r="1136" spans="5:7">
      <c r="E1136" s="9"/>
      <c r="F1136" s="9"/>
      <c r="G1136" s="10"/>
    </row>
    <row r="1137" spans="5:7">
      <c r="E1137" s="9"/>
      <c r="F1137" s="9"/>
      <c r="G1137" s="10"/>
    </row>
    <row r="1138" spans="5:7">
      <c r="E1138" s="9"/>
      <c r="F1138" s="9"/>
      <c r="G1138" s="10"/>
    </row>
    <row r="1139" spans="5:7">
      <c r="E1139" s="9"/>
      <c r="F1139" s="9"/>
      <c r="G1139" s="10"/>
    </row>
    <row r="1140" spans="5:7">
      <c r="E1140" s="9"/>
      <c r="F1140" s="9"/>
      <c r="G1140" s="10"/>
    </row>
    <row r="1141" spans="5:7">
      <c r="E1141" s="9"/>
      <c r="F1141" s="9"/>
      <c r="G1141" s="10"/>
    </row>
    <row r="1142" spans="5:7">
      <c r="E1142" s="9"/>
      <c r="F1142" s="9"/>
      <c r="G1142" s="10"/>
    </row>
    <row r="1143" spans="5:7">
      <c r="E1143" s="9"/>
      <c r="F1143" s="9"/>
      <c r="G1143" s="10"/>
    </row>
    <row r="1144" spans="5:7">
      <c r="E1144" s="9"/>
      <c r="F1144" s="9"/>
      <c r="G1144" s="10"/>
    </row>
    <row r="1145" spans="5:7">
      <c r="E1145" s="9"/>
      <c r="F1145" s="9"/>
      <c r="G1145" s="10"/>
    </row>
    <row r="1146" spans="5:7">
      <c r="E1146" s="9"/>
      <c r="F1146" s="9"/>
      <c r="G1146" s="10"/>
    </row>
    <row r="1147" spans="5:7">
      <c r="E1147" s="9"/>
      <c r="F1147" s="9"/>
      <c r="G1147" s="10"/>
    </row>
    <row r="1148" spans="5:7">
      <c r="E1148" s="9"/>
      <c r="F1148" s="9"/>
      <c r="G1148" s="10"/>
    </row>
    <row r="1149" spans="5:7">
      <c r="E1149" s="9"/>
      <c r="F1149" s="9"/>
      <c r="G1149" s="10"/>
    </row>
    <row r="1150" spans="5:7">
      <c r="E1150" s="9"/>
      <c r="F1150" s="9"/>
      <c r="G1150" s="10"/>
    </row>
    <row r="1151" spans="5:7">
      <c r="E1151" s="9"/>
      <c r="F1151" s="9"/>
      <c r="G1151" s="10"/>
    </row>
    <row r="1152" spans="5:7">
      <c r="E1152" s="9"/>
      <c r="F1152" s="9"/>
      <c r="G1152" s="10"/>
    </row>
    <row r="1153" spans="5:7">
      <c r="E1153" s="9"/>
      <c r="F1153" s="9"/>
      <c r="G1153" s="10"/>
    </row>
    <row r="1154" spans="5:7">
      <c r="E1154" s="9"/>
      <c r="F1154" s="9"/>
      <c r="G1154" s="10"/>
    </row>
    <row r="1155" spans="5:7">
      <c r="E1155" s="9"/>
      <c r="F1155" s="9"/>
      <c r="G1155" s="10"/>
    </row>
    <row r="1156" spans="5:7">
      <c r="E1156" s="9"/>
      <c r="F1156" s="9"/>
      <c r="G1156" s="10"/>
    </row>
    <row r="1157" spans="5:7">
      <c r="E1157" s="9"/>
      <c r="F1157" s="9"/>
      <c r="G1157" s="10"/>
    </row>
    <row r="1158" spans="5:7">
      <c r="E1158" s="9"/>
      <c r="F1158" s="9"/>
      <c r="G1158" s="10"/>
    </row>
    <row r="1159" spans="5:7">
      <c r="E1159" s="9"/>
      <c r="F1159" s="9"/>
      <c r="G1159" s="10"/>
    </row>
    <row r="1160" spans="5:7">
      <c r="E1160" s="9"/>
      <c r="F1160" s="9"/>
      <c r="G1160" s="10"/>
    </row>
    <row r="1161" spans="5:7">
      <c r="E1161" s="9"/>
      <c r="F1161" s="9"/>
      <c r="G1161" s="10"/>
    </row>
    <row r="1162" spans="5:7">
      <c r="E1162" s="9"/>
      <c r="F1162" s="9"/>
      <c r="G1162" s="10"/>
    </row>
    <row r="1163" spans="5:7">
      <c r="E1163" s="9"/>
      <c r="F1163" s="9"/>
      <c r="G1163" s="10"/>
    </row>
    <row r="1164" spans="5:7">
      <c r="E1164" s="9"/>
      <c r="F1164" s="9"/>
      <c r="G1164" s="10"/>
    </row>
    <row r="1165" spans="5:7">
      <c r="E1165" s="9"/>
      <c r="F1165" s="9"/>
      <c r="G1165" s="10"/>
    </row>
    <row r="1166" spans="5:7">
      <c r="E1166" s="9"/>
      <c r="F1166" s="9"/>
      <c r="G1166" s="10"/>
    </row>
    <row r="1167" spans="5:7">
      <c r="E1167" s="9"/>
      <c r="F1167" s="9"/>
      <c r="G1167" s="10"/>
    </row>
    <row r="1168" spans="5:7">
      <c r="E1168" s="9"/>
      <c r="F1168" s="9"/>
      <c r="G1168" s="10"/>
    </row>
    <row r="1169" spans="5:7">
      <c r="E1169" s="9"/>
      <c r="F1169" s="9"/>
      <c r="G1169" s="10"/>
    </row>
    <row r="1170" spans="5:7">
      <c r="E1170" s="9"/>
      <c r="F1170" s="9"/>
      <c r="G1170" s="10"/>
    </row>
    <row r="1171" spans="5:7">
      <c r="E1171" s="9"/>
      <c r="F1171" s="9"/>
      <c r="G1171" s="10"/>
    </row>
    <row r="1172" spans="5:7">
      <c r="E1172" s="9"/>
      <c r="F1172" s="9"/>
      <c r="G1172" s="10"/>
    </row>
    <row r="1173" spans="5:7">
      <c r="E1173" s="9"/>
      <c r="F1173" s="9"/>
      <c r="G1173" s="10"/>
    </row>
    <row r="1174" spans="5:7">
      <c r="E1174" s="9"/>
      <c r="F1174" s="9"/>
      <c r="G1174" s="10"/>
    </row>
    <row r="1175" spans="5:7">
      <c r="E1175" s="9"/>
      <c r="F1175" s="9"/>
      <c r="G1175" s="10"/>
    </row>
    <row r="1176" spans="5:7">
      <c r="E1176" s="9"/>
      <c r="F1176" s="9"/>
      <c r="G1176" s="10"/>
    </row>
    <row r="1177" spans="5:7">
      <c r="E1177" s="9"/>
      <c r="F1177" s="9"/>
      <c r="G1177" s="10"/>
    </row>
    <row r="1178" spans="5:7">
      <c r="E1178" s="9"/>
      <c r="F1178" s="9"/>
      <c r="G1178" s="10"/>
    </row>
    <row r="1179" spans="5:7">
      <c r="E1179" s="9"/>
      <c r="F1179" s="9"/>
      <c r="G1179" s="10"/>
    </row>
    <row r="1180" spans="5:7">
      <c r="E1180" s="9"/>
      <c r="F1180" s="9"/>
      <c r="G1180" s="10"/>
    </row>
    <row r="1181" spans="5:7">
      <c r="E1181" s="9"/>
      <c r="F1181" s="9"/>
      <c r="G1181" s="10"/>
    </row>
    <row r="1182" spans="5:7">
      <c r="E1182" s="9"/>
      <c r="F1182" s="9"/>
      <c r="G1182" s="10"/>
    </row>
    <row r="1183" spans="5:7">
      <c r="E1183" s="9"/>
      <c r="F1183" s="9"/>
      <c r="G1183" s="10"/>
    </row>
    <row r="1184" spans="5:7">
      <c r="E1184" s="9"/>
      <c r="F1184" s="9"/>
      <c r="G1184" s="10"/>
    </row>
    <row r="1185" spans="5:7">
      <c r="E1185" s="9"/>
      <c r="F1185" s="9"/>
      <c r="G1185" s="10"/>
    </row>
    <row r="1186" spans="5:7">
      <c r="E1186" s="9"/>
      <c r="F1186" s="9"/>
      <c r="G1186" s="10"/>
    </row>
    <row r="1187" spans="5:7">
      <c r="E1187" s="9"/>
      <c r="F1187" s="9"/>
      <c r="G1187" s="10"/>
    </row>
    <row r="1188" spans="5:7">
      <c r="E1188" s="9"/>
      <c r="F1188" s="9"/>
      <c r="G1188" s="10"/>
    </row>
    <row r="1189" spans="5:7">
      <c r="E1189" s="9"/>
      <c r="F1189" s="9"/>
      <c r="G1189" s="10"/>
    </row>
    <row r="1190" spans="5:7">
      <c r="E1190" s="9"/>
      <c r="F1190" s="9"/>
      <c r="G1190" s="10"/>
    </row>
    <row r="1191" spans="5:7">
      <c r="E1191" s="9"/>
      <c r="F1191" s="9"/>
      <c r="G1191" s="10"/>
    </row>
    <row r="1192" spans="5:7">
      <c r="E1192" s="9"/>
      <c r="F1192" s="9"/>
      <c r="G1192" s="10"/>
    </row>
    <row r="1193" spans="5:7">
      <c r="E1193" s="9"/>
      <c r="F1193" s="9"/>
      <c r="G1193" s="10"/>
    </row>
    <row r="1194" spans="5:7">
      <c r="E1194" s="9"/>
      <c r="F1194" s="9"/>
      <c r="G1194" s="10"/>
    </row>
    <row r="1195" spans="5:7">
      <c r="E1195" s="9"/>
      <c r="F1195" s="9"/>
      <c r="G1195" s="10"/>
    </row>
    <row r="1196" spans="5:7">
      <c r="E1196" s="9"/>
      <c r="F1196" s="9"/>
      <c r="G1196" s="10"/>
    </row>
    <row r="1197" spans="5:7">
      <c r="E1197" s="9"/>
      <c r="F1197" s="9"/>
      <c r="G1197" s="10"/>
    </row>
    <row r="1198" spans="5:7">
      <c r="E1198" s="9"/>
      <c r="F1198" s="9"/>
      <c r="G1198" s="10"/>
    </row>
    <row r="1199" spans="5:7">
      <c r="E1199" s="9"/>
      <c r="F1199" s="9"/>
      <c r="G1199" s="10"/>
    </row>
    <row r="1200" spans="5:7">
      <c r="E1200" s="9"/>
      <c r="F1200" s="9"/>
      <c r="G1200" s="10"/>
    </row>
    <row r="1201" spans="5:7">
      <c r="E1201" s="9"/>
      <c r="F1201" s="9"/>
      <c r="G1201" s="10"/>
    </row>
    <row r="1202" spans="5:7">
      <c r="E1202" s="9"/>
      <c r="F1202" s="9"/>
      <c r="G1202" s="10"/>
    </row>
    <row r="1203" spans="5:7">
      <c r="E1203" s="9"/>
      <c r="F1203" s="9"/>
      <c r="G1203" s="10"/>
    </row>
    <row r="1204" spans="5:7">
      <c r="E1204" s="9"/>
      <c r="F1204" s="9"/>
      <c r="G1204" s="10"/>
    </row>
    <row r="1205" spans="5:7">
      <c r="E1205" s="9"/>
      <c r="F1205" s="9"/>
      <c r="G1205" s="10"/>
    </row>
    <row r="1206" spans="5:7">
      <c r="E1206" s="9"/>
      <c r="F1206" s="9"/>
      <c r="G1206" s="10"/>
    </row>
    <row r="1207" spans="5:7">
      <c r="E1207" s="9"/>
      <c r="F1207" s="9"/>
      <c r="G1207" s="10"/>
    </row>
    <row r="1208" spans="5:7">
      <c r="E1208" s="9"/>
      <c r="F1208" s="9"/>
      <c r="G1208" s="10"/>
    </row>
    <row r="1209" spans="5:7">
      <c r="E1209" s="9"/>
      <c r="F1209" s="9"/>
      <c r="G1209" s="10"/>
    </row>
    <row r="1210" spans="5:7">
      <c r="E1210" s="9"/>
      <c r="F1210" s="9"/>
      <c r="G1210" s="10"/>
    </row>
    <row r="1211" spans="5:7">
      <c r="E1211" s="9"/>
      <c r="F1211" s="9"/>
      <c r="G1211" s="10"/>
    </row>
    <row r="1212" spans="5:7">
      <c r="E1212" s="9"/>
      <c r="F1212" s="9"/>
      <c r="G1212" s="10"/>
    </row>
    <row r="1213" spans="5:7">
      <c r="E1213" s="9"/>
      <c r="F1213" s="9"/>
      <c r="G1213" s="10"/>
    </row>
    <row r="1214" spans="5:7">
      <c r="E1214" s="9"/>
      <c r="F1214" s="9"/>
      <c r="G1214" s="10"/>
    </row>
    <row r="1215" spans="5:7">
      <c r="E1215" s="9"/>
      <c r="F1215" s="9"/>
      <c r="G1215" s="10"/>
    </row>
    <row r="1216" spans="5:7">
      <c r="E1216" s="9"/>
      <c r="F1216" s="9"/>
      <c r="G1216" s="10"/>
    </row>
    <row r="1217" spans="5:7">
      <c r="E1217" s="9"/>
      <c r="F1217" s="9"/>
      <c r="G1217" s="10"/>
    </row>
    <row r="1218" spans="5:7">
      <c r="E1218" s="9"/>
      <c r="F1218" s="9"/>
      <c r="G1218" s="10"/>
    </row>
    <row r="1219" spans="5:7">
      <c r="E1219" s="9"/>
      <c r="F1219" s="9"/>
      <c r="G1219" s="10"/>
    </row>
    <row r="1220" spans="5:7">
      <c r="E1220" s="9"/>
      <c r="F1220" s="9"/>
      <c r="G1220" s="10"/>
    </row>
    <row r="1221" spans="5:7">
      <c r="E1221" s="9"/>
      <c r="F1221" s="9"/>
      <c r="G1221" s="10"/>
    </row>
    <row r="1222" spans="5:7">
      <c r="E1222" s="9"/>
      <c r="F1222" s="9"/>
      <c r="G1222" s="10"/>
    </row>
    <row r="1223" spans="5:7">
      <c r="E1223" s="9"/>
      <c r="F1223" s="9"/>
      <c r="G1223" s="10"/>
    </row>
    <row r="1224" spans="5:7">
      <c r="E1224" s="9"/>
      <c r="F1224" s="9"/>
      <c r="G1224" s="10"/>
    </row>
    <row r="1225" spans="5:7">
      <c r="E1225" s="9"/>
      <c r="F1225" s="9"/>
      <c r="G1225" s="10"/>
    </row>
    <row r="1226" spans="5:7">
      <c r="E1226" s="9"/>
      <c r="F1226" s="9"/>
      <c r="G1226" s="10"/>
    </row>
    <row r="1227" spans="5:7">
      <c r="E1227" s="9"/>
      <c r="F1227" s="9"/>
      <c r="G1227" s="10"/>
    </row>
    <row r="1228" spans="5:7">
      <c r="E1228" s="9"/>
      <c r="F1228" s="9"/>
      <c r="G1228" s="10"/>
    </row>
    <row r="1229" spans="5:7">
      <c r="E1229" s="9"/>
      <c r="F1229" s="9"/>
      <c r="G1229" s="10"/>
    </row>
    <row r="1230" spans="5:7">
      <c r="E1230" s="9"/>
      <c r="F1230" s="9"/>
      <c r="G1230" s="10"/>
    </row>
    <row r="1231" spans="5:7">
      <c r="E1231" s="9"/>
      <c r="F1231" s="9"/>
      <c r="G1231" s="10"/>
    </row>
    <row r="1232" spans="5:7">
      <c r="E1232" s="9"/>
      <c r="F1232" s="9"/>
      <c r="G1232" s="10"/>
    </row>
    <row r="1233" spans="5:7">
      <c r="E1233" s="9"/>
      <c r="F1233" s="9"/>
      <c r="G1233" s="10"/>
    </row>
    <row r="1234" spans="5:7">
      <c r="E1234" s="9"/>
      <c r="F1234" s="9"/>
      <c r="G1234" s="10"/>
    </row>
    <row r="1235" spans="5:7">
      <c r="E1235" s="9"/>
      <c r="F1235" s="9"/>
      <c r="G1235" s="10"/>
    </row>
    <row r="1236" spans="5:7">
      <c r="E1236" s="9"/>
      <c r="F1236" s="9"/>
      <c r="G1236" s="10"/>
    </row>
    <row r="1237" spans="5:7">
      <c r="E1237" s="9"/>
      <c r="F1237" s="9"/>
      <c r="G1237" s="10"/>
    </row>
    <row r="1238" spans="5:7">
      <c r="E1238" s="9"/>
      <c r="F1238" s="9"/>
      <c r="G1238" s="10"/>
    </row>
    <row r="1239" spans="5:7">
      <c r="E1239" s="9"/>
      <c r="F1239" s="9"/>
      <c r="G1239" s="10"/>
    </row>
    <row r="1240" spans="5:7">
      <c r="E1240" s="9"/>
      <c r="F1240" s="9"/>
      <c r="G1240" s="10"/>
    </row>
    <row r="1241" spans="5:7">
      <c r="E1241" s="9"/>
      <c r="F1241" s="9"/>
      <c r="G1241" s="10"/>
    </row>
    <row r="1242" spans="5:7">
      <c r="E1242" s="9"/>
      <c r="F1242" s="9"/>
      <c r="G1242" s="10"/>
    </row>
    <row r="1243" spans="5:7">
      <c r="E1243" s="9"/>
      <c r="F1243" s="9"/>
      <c r="G1243" s="10"/>
    </row>
    <row r="1244" spans="5:7">
      <c r="E1244" s="9"/>
      <c r="F1244" s="9"/>
      <c r="G1244" s="10"/>
    </row>
    <row r="1245" spans="5:7">
      <c r="E1245" s="9"/>
      <c r="F1245" s="9"/>
      <c r="G1245" s="10"/>
    </row>
    <row r="1246" spans="5:7">
      <c r="E1246" s="9"/>
      <c r="F1246" s="9"/>
      <c r="G1246" s="10"/>
    </row>
    <row r="1247" spans="5:7">
      <c r="E1247" s="9"/>
      <c r="F1247" s="9"/>
      <c r="G1247" s="10"/>
    </row>
    <row r="1248" spans="5:7">
      <c r="E1248" s="9"/>
      <c r="F1248" s="9"/>
      <c r="G1248" s="10"/>
    </row>
    <row r="1249" spans="5:7">
      <c r="E1249" s="9"/>
      <c r="F1249" s="9"/>
      <c r="G1249" s="10"/>
    </row>
    <row r="1250" spans="5:7">
      <c r="E1250" s="9"/>
      <c r="F1250" s="9"/>
      <c r="G1250" s="10"/>
    </row>
    <row r="1251" spans="5:7">
      <c r="E1251" s="9"/>
      <c r="F1251" s="9"/>
      <c r="G1251" s="10"/>
    </row>
    <row r="1252" spans="5:7">
      <c r="E1252" s="9"/>
      <c r="F1252" s="9"/>
      <c r="G1252" s="10"/>
    </row>
    <row r="1253" spans="5:7">
      <c r="E1253" s="9"/>
      <c r="F1253" s="9"/>
      <c r="G1253" s="10"/>
    </row>
    <row r="1254" spans="5:7">
      <c r="E1254" s="9"/>
      <c r="F1254" s="9"/>
      <c r="G1254" s="10"/>
    </row>
    <row r="1255" spans="5:7">
      <c r="E1255" s="9"/>
      <c r="F1255" s="9"/>
      <c r="G1255" s="10"/>
    </row>
    <row r="1256" spans="5:7">
      <c r="E1256" s="9"/>
      <c r="F1256" s="9"/>
      <c r="G1256" s="10"/>
    </row>
    <row r="1257" spans="5:7">
      <c r="E1257" s="9"/>
      <c r="F1257" s="9"/>
      <c r="G1257" s="10"/>
    </row>
    <row r="1258" spans="5:7">
      <c r="E1258" s="9"/>
      <c r="F1258" s="9"/>
      <c r="G1258" s="10"/>
    </row>
    <row r="1259" spans="5:7">
      <c r="E1259" s="9"/>
      <c r="F1259" s="9"/>
      <c r="G1259" s="10"/>
    </row>
    <row r="1260" spans="5:7">
      <c r="E1260" s="9"/>
      <c r="F1260" s="9"/>
      <c r="G1260" s="10"/>
    </row>
    <row r="1261" spans="5:7">
      <c r="E1261" s="9"/>
      <c r="F1261" s="9"/>
      <c r="G1261" s="10"/>
    </row>
    <row r="1262" spans="5:7">
      <c r="E1262" s="9"/>
      <c r="F1262" s="9"/>
      <c r="G1262" s="10"/>
    </row>
    <row r="1263" spans="5:7">
      <c r="E1263" s="9"/>
      <c r="F1263" s="9"/>
      <c r="G1263" s="10"/>
    </row>
    <row r="1264" spans="5:7">
      <c r="E1264" s="9"/>
      <c r="F1264" s="9"/>
      <c r="G1264" s="10"/>
    </row>
    <row r="1265" spans="5:7">
      <c r="E1265" s="9"/>
      <c r="F1265" s="9"/>
      <c r="G1265" s="10"/>
    </row>
    <row r="1266" spans="5:7">
      <c r="E1266" s="9"/>
      <c r="F1266" s="9"/>
      <c r="G1266" s="10"/>
    </row>
    <row r="1267" spans="5:7">
      <c r="E1267" s="9"/>
      <c r="F1267" s="9"/>
      <c r="G1267" s="10"/>
    </row>
    <row r="1268" spans="5:7">
      <c r="E1268" s="9"/>
      <c r="F1268" s="9"/>
      <c r="G1268" s="10"/>
    </row>
    <row r="1269" spans="5:7">
      <c r="E1269" s="9"/>
      <c r="F1269" s="9"/>
      <c r="G1269" s="10"/>
    </row>
    <row r="1270" spans="5:7">
      <c r="E1270" s="9"/>
      <c r="F1270" s="9"/>
      <c r="G1270" s="10"/>
    </row>
    <row r="1271" spans="5:7">
      <c r="E1271" s="9"/>
      <c r="F1271" s="9"/>
      <c r="G1271" s="10"/>
    </row>
    <row r="1272" spans="5:7">
      <c r="E1272" s="9"/>
      <c r="F1272" s="9"/>
      <c r="G1272" s="10"/>
    </row>
    <row r="1273" spans="5:7">
      <c r="E1273" s="9"/>
      <c r="F1273" s="9"/>
      <c r="G1273" s="10"/>
    </row>
    <row r="1274" spans="5:7">
      <c r="E1274" s="9"/>
      <c r="F1274" s="9"/>
      <c r="G1274" s="10"/>
    </row>
    <row r="1275" spans="5:7">
      <c r="E1275" s="9"/>
      <c r="F1275" s="9"/>
      <c r="G1275" s="10"/>
    </row>
    <row r="1276" spans="5:7">
      <c r="E1276" s="9"/>
      <c r="F1276" s="9"/>
      <c r="G1276" s="10"/>
    </row>
    <row r="1277" spans="5:7">
      <c r="E1277" s="9"/>
      <c r="F1277" s="9"/>
      <c r="G1277" s="10"/>
    </row>
    <row r="1278" spans="5:7">
      <c r="E1278" s="9"/>
      <c r="F1278" s="9"/>
      <c r="G1278" s="10"/>
    </row>
    <row r="1279" spans="5:7">
      <c r="E1279" s="9"/>
      <c r="F1279" s="9"/>
      <c r="G1279" s="10"/>
    </row>
    <row r="1280" spans="5:7">
      <c r="E1280" s="9"/>
      <c r="F1280" s="9"/>
      <c r="G1280" s="10"/>
    </row>
    <row r="1281" spans="5:7">
      <c r="E1281" s="9"/>
      <c r="F1281" s="9"/>
      <c r="G1281" s="10"/>
    </row>
    <row r="1282" spans="5:7">
      <c r="E1282" s="9"/>
      <c r="F1282" s="9"/>
      <c r="G1282" s="10"/>
    </row>
    <row r="1283" spans="5:7">
      <c r="E1283" s="9"/>
      <c r="F1283" s="9"/>
      <c r="G1283" s="10"/>
    </row>
    <row r="1284" spans="5:7">
      <c r="E1284" s="9"/>
      <c r="F1284" s="9"/>
      <c r="G1284" s="10"/>
    </row>
    <row r="1285" spans="5:7">
      <c r="E1285" s="9"/>
      <c r="F1285" s="9"/>
      <c r="G1285" s="10"/>
    </row>
    <row r="1286" spans="5:7">
      <c r="E1286" s="9"/>
      <c r="F1286" s="9"/>
      <c r="G1286" s="10"/>
    </row>
    <row r="1287" spans="5:7">
      <c r="E1287" s="9"/>
      <c r="F1287" s="9"/>
      <c r="G1287" s="10"/>
    </row>
    <row r="1288" spans="5:7">
      <c r="E1288" s="9"/>
      <c r="F1288" s="9"/>
      <c r="G1288" s="10"/>
    </row>
    <row r="1289" spans="5:7">
      <c r="E1289" s="9"/>
      <c r="F1289" s="9"/>
      <c r="G1289" s="10"/>
    </row>
    <row r="1290" spans="5:7">
      <c r="E1290" s="9"/>
      <c r="F1290" s="9"/>
      <c r="G1290" s="10"/>
    </row>
    <row r="1291" spans="5:7">
      <c r="E1291" s="9"/>
      <c r="F1291" s="9"/>
      <c r="G1291" s="10"/>
    </row>
    <row r="1292" spans="5:7">
      <c r="E1292" s="9"/>
      <c r="F1292" s="9"/>
      <c r="G1292" s="10"/>
    </row>
    <row r="1293" spans="5:7">
      <c r="E1293" s="9"/>
      <c r="F1293" s="9"/>
      <c r="G1293" s="10"/>
    </row>
    <row r="1294" spans="5:7">
      <c r="E1294" s="9"/>
      <c r="F1294" s="9"/>
      <c r="G1294" s="10"/>
    </row>
    <row r="1295" spans="5:7">
      <c r="E1295" s="9"/>
      <c r="F1295" s="9"/>
      <c r="G1295" s="10"/>
    </row>
    <row r="1296" spans="5:7">
      <c r="E1296" s="9"/>
      <c r="F1296" s="9"/>
      <c r="G1296" s="10"/>
    </row>
    <row r="1297" spans="5:7">
      <c r="E1297" s="9"/>
      <c r="F1297" s="9"/>
      <c r="G1297" s="10"/>
    </row>
    <row r="1298" spans="5:7">
      <c r="E1298" s="9"/>
      <c r="F1298" s="9"/>
      <c r="G1298" s="10"/>
    </row>
    <row r="1299" spans="5:7">
      <c r="E1299" s="9"/>
      <c r="F1299" s="9"/>
      <c r="G1299" s="10"/>
    </row>
    <row r="1300" spans="5:7">
      <c r="E1300" s="9"/>
      <c r="F1300" s="9"/>
      <c r="G1300" s="10"/>
    </row>
    <row r="1301" spans="5:7">
      <c r="E1301" s="9"/>
      <c r="F1301" s="9"/>
      <c r="G1301" s="10"/>
    </row>
    <row r="1302" spans="5:7">
      <c r="E1302" s="9"/>
      <c r="F1302" s="9"/>
      <c r="G1302" s="10"/>
    </row>
    <row r="1303" spans="5:7">
      <c r="E1303" s="9"/>
      <c r="F1303" s="9"/>
      <c r="G1303" s="10"/>
    </row>
    <row r="1304" spans="5:7">
      <c r="E1304" s="9"/>
      <c r="F1304" s="9"/>
      <c r="G1304" s="10"/>
    </row>
    <row r="1305" spans="5:7">
      <c r="E1305" s="9"/>
      <c r="F1305" s="9"/>
      <c r="G1305" s="10"/>
    </row>
    <row r="1306" spans="5:7">
      <c r="E1306" s="9"/>
      <c r="F1306" s="9"/>
      <c r="G1306" s="10"/>
    </row>
    <row r="1307" spans="5:7">
      <c r="E1307" s="9"/>
      <c r="F1307" s="9"/>
      <c r="G1307" s="10"/>
    </row>
    <row r="1308" spans="5:7">
      <c r="E1308" s="9"/>
      <c r="F1308" s="9"/>
      <c r="G1308" s="10"/>
    </row>
    <row r="1309" spans="5:7">
      <c r="E1309" s="9"/>
      <c r="F1309" s="9"/>
      <c r="G1309" s="10"/>
    </row>
    <row r="1310" spans="5:7">
      <c r="E1310" s="9"/>
      <c r="F1310" s="9"/>
      <c r="G1310" s="10"/>
    </row>
    <row r="1311" spans="5:7">
      <c r="E1311" s="9"/>
      <c r="F1311" s="9"/>
      <c r="G1311" s="10"/>
    </row>
    <row r="1312" spans="5:7">
      <c r="E1312" s="9"/>
      <c r="F1312" s="9"/>
      <c r="G1312" s="10"/>
    </row>
    <row r="1313" spans="5:7">
      <c r="E1313" s="9"/>
      <c r="F1313" s="9"/>
      <c r="G1313" s="10"/>
    </row>
    <row r="1314" spans="5:7">
      <c r="E1314" s="9"/>
      <c r="F1314" s="9"/>
      <c r="G1314" s="10"/>
    </row>
    <row r="1315" spans="5:7">
      <c r="E1315" s="9"/>
      <c r="F1315" s="9"/>
      <c r="G1315" s="10"/>
    </row>
    <row r="1316" spans="5:7">
      <c r="E1316" s="9"/>
      <c r="F1316" s="9"/>
      <c r="G1316" s="10"/>
    </row>
    <row r="1317" spans="5:7">
      <c r="E1317" s="9"/>
      <c r="F1317" s="9"/>
      <c r="G1317" s="10"/>
    </row>
    <row r="1318" spans="5:7">
      <c r="E1318" s="9"/>
      <c r="F1318" s="9"/>
      <c r="G1318" s="10"/>
    </row>
    <row r="1319" spans="5:7">
      <c r="E1319" s="9"/>
      <c r="F1319" s="9"/>
      <c r="G1319" s="10"/>
    </row>
    <row r="1320" spans="5:7">
      <c r="E1320" s="9"/>
      <c r="F1320" s="9"/>
      <c r="G1320" s="10"/>
    </row>
    <row r="1321" spans="5:7">
      <c r="E1321" s="9"/>
      <c r="F1321" s="9"/>
      <c r="G1321" s="10"/>
    </row>
    <row r="1322" spans="5:7">
      <c r="E1322" s="9"/>
      <c r="F1322" s="9"/>
      <c r="G1322" s="10"/>
    </row>
    <row r="1323" spans="5:7">
      <c r="E1323" s="9"/>
      <c r="F1323" s="9"/>
      <c r="G1323" s="10"/>
    </row>
    <row r="1324" spans="5:7">
      <c r="E1324" s="9"/>
      <c r="F1324" s="9"/>
      <c r="G1324" s="10"/>
    </row>
    <row r="1325" spans="5:7">
      <c r="E1325" s="9"/>
      <c r="F1325" s="9"/>
      <c r="G1325" s="10"/>
    </row>
    <row r="1326" spans="5:7">
      <c r="E1326" s="9"/>
      <c r="F1326" s="9"/>
      <c r="G1326" s="10"/>
    </row>
    <row r="1327" spans="5:7">
      <c r="E1327" s="9"/>
      <c r="F1327" s="9"/>
      <c r="G1327" s="10"/>
    </row>
    <row r="1328" spans="5:7">
      <c r="E1328" s="9"/>
      <c r="F1328" s="9"/>
      <c r="G1328" s="10"/>
    </row>
    <row r="1329" spans="5:7">
      <c r="E1329" s="9"/>
      <c r="F1329" s="9"/>
      <c r="G1329" s="10"/>
    </row>
    <row r="1330" spans="5:7">
      <c r="E1330" s="9"/>
      <c r="F1330" s="9"/>
      <c r="G1330" s="10"/>
    </row>
    <row r="1331" spans="5:7">
      <c r="E1331" s="9"/>
      <c r="F1331" s="9"/>
      <c r="G1331" s="10"/>
    </row>
    <row r="1332" spans="5:7">
      <c r="E1332" s="9"/>
      <c r="F1332" s="9"/>
      <c r="G1332" s="10"/>
    </row>
    <row r="1333" spans="5:7">
      <c r="E1333" s="9"/>
      <c r="F1333" s="9"/>
      <c r="G1333" s="10"/>
    </row>
    <row r="1334" spans="5:7">
      <c r="E1334" s="9"/>
      <c r="F1334" s="9"/>
      <c r="G1334" s="10"/>
    </row>
    <row r="1335" spans="5:7">
      <c r="E1335" s="9"/>
      <c r="F1335" s="9"/>
      <c r="G1335" s="10"/>
    </row>
    <row r="1336" spans="5:7">
      <c r="E1336" s="9"/>
      <c r="F1336" s="9"/>
      <c r="G1336" s="10"/>
    </row>
    <row r="1337" spans="5:7">
      <c r="E1337" s="9"/>
      <c r="F1337" s="9"/>
      <c r="G1337" s="10"/>
    </row>
    <row r="1338" spans="5:7">
      <c r="E1338" s="9"/>
      <c r="F1338" s="9"/>
      <c r="G1338" s="10"/>
    </row>
    <row r="1339" spans="5:7">
      <c r="E1339" s="9"/>
      <c r="F1339" s="9"/>
      <c r="G1339" s="10"/>
    </row>
    <row r="1340" spans="5:7">
      <c r="E1340" s="9"/>
      <c r="F1340" s="9"/>
      <c r="G1340" s="10"/>
    </row>
    <row r="1341" spans="5:7">
      <c r="E1341" s="9"/>
      <c r="F1341" s="9"/>
      <c r="G1341" s="10"/>
    </row>
    <row r="1342" spans="5:7">
      <c r="E1342" s="9"/>
      <c r="F1342" s="9"/>
      <c r="G1342" s="10"/>
    </row>
    <row r="1343" spans="5:7">
      <c r="E1343" s="9"/>
      <c r="F1343" s="9"/>
      <c r="G1343" s="10"/>
    </row>
    <row r="1344" spans="5:7">
      <c r="E1344" s="9"/>
      <c r="F1344" s="9"/>
      <c r="G1344" s="10"/>
    </row>
    <row r="1345" spans="5:7">
      <c r="E1345" s="9"/>
      <c r="F1345" s="9"/>
      <c r="G1345" s="10"/>
    </row>
    <row r="1346" spans="5:7">
      <c r="E1346" s="9"/>
      <c r="F1346" s="9"/>
      <c r="G1346" s="10"/>
    </row>
    <row r="1347" spans="5:7">
      <c r="E1347" s="9"/>
      <c r="F1347" s="9"/>
      <c r="G1347" s="10"/>
    </row>
    <row r="1348" spans="5:7">
      <c r="E1348" s="9"/>
      <c r="F1348" s="9"/>
      <c r="G1348" s="10"/>
    </row>
    <row r="1349" spans="5:7">
      <c r="E1349" s="9"/>
      <c r="F1349" s="9"/>
      <c r="G1349" s="10"/>
    </row>
    <row r="1350" spans="5:7">
      <c r="E1350" s="9"/>
      <c r="F1350" s="9"/>
      <c r="G1350" s="10"/>
    </row>
    <row r="1351" spans="5:7">
      <c r="E1351" s="9"/>
      <c r="F1351" s="9"/>
      <c r="G1351" s="10"/>
    </row>
    <row r="1352" spans="5:7">
      <c r="E1352" s="9"/>
      <c r="F1352" s="9"/>
      <c r="G1352" s="10"/>
    </row>
    <row r="1353" spans="5:7">
      <c r="E1353" s="9"/>
      <c r="F1353" s="9"/>
      <c r="G1353" s="10"/>
    </row>
    <row r="1354" spans="5:7">
      <c r="E1354" s="9"/>
      <c r="F1354" s="9"/>
      <c r="G1354" s="10"/>
    </row>
    <row r="1355" spans="5:7">
      <c r="E1355" s="9"/>
      <c r="F1355" s="9"/>
      <c r="G1355" s="10"/>
    </row>
    <row r="1356" spans="5:7">
      <c r="E1356" s="9"/>
      <c r="F1356" s="9"/>
      <c r="G1356" s="10"/>
    </row>
    <row r="1357" spans="5:7">
      <c r="E1357" s="9"/>
      <c r="F1357" s="9"/>
      <c r="G1357" s="10"/>
    </row>
    <row r="1358" spans="5:7">
      <c r="E1358" s="9"/>
      <c r="F1358" s="9"/>
      <c r="G1358" s="10"/>
    </row>
    <row r="1359" spans="5:7">
      <c r="E1359" s="9"/>
      <c r="F1359" s="9"/>
      <c r="G1359" s="10"/>
    </row>
    <row r="1360" spans="5:7">
      <c r="E1360" s="9"/>
      <c r="F1360" s="9"/>
      <c r="G1360" s="10"/>
    </row>
    <row r="1361" spans="5:7">
      <c r="E1361" s="9"/>
      <c r="F1361" s="9"/>
      <c r="G1361" s="10"/>
    </row>
    <row r="1362" spans="5:7">
      <c r="E1362" s="9"/>
      <c r="F1362" s="9"/>
      <c r="G1362" s="10"/>
    </row>
    <row r="1363" spans="5:7">
      <c r="E1363" s="9"/>
      <c r="F1363" s="9"/>
      <c r="G1363" s="10"/>
    </row>
    <row r="1364" spans="5:7">
      <c r="E1364" s="9"/>
      <c r="F1364" s="9"/>
      <c r="G1364" s="10"/>
    </row>
    <row r="1365" spans="5:7">
      <c r="E1365" s="9"/>
      <c r="F1365" s="9"/>
      <c r="G1365" s="10"/>
    </row>
    <row r="1366" spans="5:7">
      <c r="E1366" s="9"/>
      <c r="F1366" s="9"/>
      <c r="G1366" s="10"/>
    </row>
    <row r="1367" spans="5:7">
      <c r="E1367" s="9"/>
      <c r="F1367" s="9"/>
      <c r="G1367" s="10"/>
    </row>
    <row r="1368" spans="5:7">
      <c r="E1368" s="9"/>
      <c r="F1368" s="9"/>
      <c r="G1368" s="10"/>
    </row>
    <row r="1369" spans="5:7">
      <c r="E1369" s="9"/>
      <c r="F1369" s="9"/>
      <c r="G1369" s="10"/>
    </row>
    <row r="1370" spans="5:7">
      <c r="E1370" s="9"/>
      <c r="F1370" s="9"/>
      <c r="G1370" s="10"/>
    </row>
    <row r="1371" spans="5:7">
      <c r="E1371" s="9"/>
      <c r="F1371" s="9"/>
      <c r="G1371" s="10"/>
    </row>
    <row r="1372" spans="5:7">
      <c r="E1372" s="9"/>
      <c r="F1372" s="9"/>
      <c r="G1372" s="10"/>
    </row>
    <row r="1373" spans="5:7">
      <c r="E1373" s="9"/>
      <c r="F1373" s="9"/>
      <c r="G1373" s="10"/>
    </row>
    <row r="1374" spans="5:7">
      <c r="E1374" s="9"/>
      <c r="F1374" s="9"/>
      <c r="G1374" s="10"/>
    </row>
    <row r="1375" spans="5:7">
      <c r="E1375" s="9"/>
      <c r="F1375" s="9"/>
      <c r="G1375" s="10"/>
    </row>
    <row r="1376" spans="5:7">
      <c r="E1376" s="9"/>
      <c r="F1376" s="9"/>
      <c r="G1376" s="10"/>
    </row>
    <row r="1377" spans="5:7">
      <c r="E1377" s="9"/>
      <c r="F1377" s="9"/>
      <c r="G1377" s="10"/>
    </row>
    <row r="1378" spans="5:7">
      <c r="E1378" s="9"/>
      <c r="F1378" s="9"/>
      <c r="G1378" s="10"/>
    </row>
    <row r="1379" spans="5:7">
      <c r="E1379" s="9"/>
      <c r="F1379" s="9"/>
      <c r="G1379" s="10"/>
    </row>
    <row r="1380" spans="5:7">
      <c r="E1380" s="9"/>
      <c r="F1380" s="9"/>
      <c r="G1380" s="10"/>
    </row>
    <row r="1381" spans="5:7">
      <c r="E1381" s="9"/>
      <c r="F1381" s="9"/>
      <c r="G1381" s="10"/>
    </row>
    <row r="1382" spans="5:7">
      <c r="E1382" s="9"/>
      <c r="F1382" s="9"/>
      <c r="G1382" s="10"/>
    </row>
    <row r="1383" spans="5:7">
      <c r="E1383" s="9"/>
      <c r="F1383" s="9"/>
      <c r="G1383" s="10"/>
    </row>
    <row r="1384" spans="5:7">
      <c r="E1384" s="9"/>
      <c r="F1384" s="9"/>
      <c r="G1384" s="10"/>
    </row>
    <row r="1385" spans="5:7">
      <c r="E1385" s="9"/>
      <c r="F1385" s="9"/>
      <c r="G1385" s="10"/>
    </row>
    <row r="1386" spans="5:7">
      <c r="E1386" s="9"/>
      <c r="F1386" s="9"/>
      <c r="G1386" s="10"/>
    </row>
    <row r="1387" spans="5:7">
      <c r="E1387" s="9"/>
      <c r="F1387" s="9"/>
      <c r="G1387" s="10"/>
    </row>
    <row r="1388" spans="5:7">
      <c r="E1388" s="9"/>
      <c r="F1388" s="9"/>
      <c r="G1388" s="10"/>
    </row>
    <row r="1389" spans="5:7">
      <c r="E1389" s="9"/>
      <c r="F1389" s="9"/>
      <c r="G1389" s="10"/>
    </row>
    <row r="1390" spans="5:7">
      <c r="E1390" s="9"/>
      <c r="F1390" s="9"/>
      <c r="G1390" s="10"/>
    </row>
    <row r="1391" spans="5:7">
      <c r="E1391" s="9"/>
      <c r="F1391" s="9"/>
      <c r="G1391" s="10"/>
    </row>
    <row r="1392" spans="5:7">
      <c r="E1392" s="9"/>
      <c r="F1392" s="9"/>
      <c r="G1392" s="10"/>
    </row>
    <row r="1393" spans="5:7">
      <c r="E1393" s="9"/>
      <c r="F1393" s="9"/>
      <c r="G1393" s="10"/>
    </row>
    <row r="1394" spans="5:7">
      <c r="E1394" s="9"/>
      <c r="F1394" s="9"/>
      <c r="G1394" s="10"/>
    </row>
    <row r="1395" spans="5:7">
      <c r="E1395" s="9"/>
      <c r="F1395" s="9"/>
      <c r="G1395" s="10"/>
    </row>
    <row r="1396" spans="5:7">
      <c r="E1396" s="9"/>
      <c r="F1396" s="9"/>
      <c r="G1396" s="10"/>
    </row>
    <row r="1397" spans="5:7">
      <c r="E1397" s="9"/>
      <c r="F1397" s="9"/>
      <c r="G1397" s="10"/>
    </row>
    <row r="1398" spans="5:7">
      <c r="E1398" s="9"/>
      <c r="F1398" s="9"/>
      <c r="G1398" s="10"/>
    </row>
    <row r="1399" spans="5:7">
      <c r="E1399" s="9"/>
      <c r="F1399" s="9"/>
      <c r="G1399" s="10"/>
    </row>
    <row r="1400" spans="5:7">
      <c r="E1400" s="9"/>
      <c r="F1400" s="9"/>
      <c r="G1400" s="10"/>
    </row>
    <row r="1401" spans="5:7">
      <c r="E1401" s="9"/>
      <c r="F1401" s="9"/>
      <c r="G1401" s="10"/>
    </row>
    <row r="1402" spans="5:7">
      <c r="E1402" s="9"/>
      <c r="F1402" s="9"/>
      <c r="G1402" s="10"/>
    </row>
    <row r="1403" spans="5:7">
      <c r="E1403" s="9"/>
      <c r="F1403" s="9"/>
      <c r="G1403" s="10"/>
    </row>
    <row r="1404" spans="5:7">
      <c r="E1404" s="9"/>
      <c r="F1404" s="9"/>
      <c r="G1404" s="10"/>
    </row>
    <row r="1405" spans="5:7">
      <c r="E1405" s="9"/>
      <c r="F1405" s="9"/>
      <c r="G1405" s="10"/>
    </row>
    <row r="1406" spans="5:7">
      <c r="E1406" s="9"/>
      <c r="F1406" s="9"/>
      <c r="G1406" s="10"/>
    </row>
    <row r="1407" spans="5:7">
      <c r="E1407" s="9"/>
      <c r="F1407" s="9"/>
      <c r="G1407" s="10"/>
    </row>
    <row r="1408" spans="5:7">
      <c r="E1408" s="9"/>
      <c r="F1408" s="9"/>
      <c r="G1408" s="10"/>
    </row>
    <row r="1409" spans="5:7">
      <c r="E1409" s="9"/>
      <c r="F1409" s="9"/>
      <c r="G1409" s="10"/>
    </row>
    <row r="1410" spans="5:7">
      <c r="E1410" s="9"/>
      <c r="F1410" s="9"/>
      <c r="G1410" s="10"/>
    </row>
    <row r="1411" spans="5:7">
      <c r="E1411" s="9"/>
      <c r="F1411" s="9"/>
      <c r="G1411" s="10"/>
    </row>
    <row r="1412" spans="5:7">
      <c r="E1412" s="9"/>
      <c r="F1412" s="9"/>
      <c r="G1412" s="10"/>
    </row>
    <row r="1413" spans="5:7">
      <c r="E1413" s="9"/>
      <c r="F1413" s="9"/>
      <c r="G1413" s="10"/>
    </row>
    <row r="1414" spans="5:7">
      <c r="E1414" s="9"/>
      <c r="F1414" s="9"/>
      <c r="G1414" s="10"/>
    </row>
    <row r="1415" spans="5:7">
      <c r="E1415" s="9"/>
      <c r="F1415" s="9"/>
      <c r="G1415" s="10"/>
    </row>
    <row r="1416" spans="5:7">
      <c r="E1416" s="9"/>
      <c r="F1416" s="9"/>
      <c r="G1416" s="10"/>
    </row>
    <row r="1417" spans="5:7">
      <c r="E1417" s="9"/>
      <c r="F1417" s="9"/>
      <c r="G1417" s="10"/>
    </row>
    <row r="1418" spans="5:7">
      <c r="E1418" s="9"/>
      <c r="F1418" s="9"/>
      <c r="G1418" s="10"/>
    </row>
    <row r="1419" spans="5:7">
      <c r="E1419" s="9"/>
      <c r="F1419" s="9"/>
      <c r="G1419" s="10"/>
    </row>
    <row r="1420" spans="5:7">
      <c r="E1420" s="9"/>
      <c r="F1420" s="9"/>
      <c r="G1420" s="10"/>
    </row>
    <row r="1421" spans="5:7">
      <c r="E1421" s="9"/>
      <c r="F1421" s="9"/>
      <c r="G1421" s="10"/>
    </row>
    <row r="1422" spans="5:7">
      <c r="E1422" s="9"/>
      <c r="F1422" s="9"/>
      <c r="G1422" s="10"/>
    </row>
    <row r="1423" spans="5:7">
      <c r="E1423" s="9"/>
      <c r="F1423" s="9"/>
      <c r="G1423" s="10"/>
    </row>
    <row r="1424" spans="5:7">
      <c r="E1424" s="9"/>
      <c r="F1424" s="9"/>
      <c r="G1424" s="10"/>
    </row>
    <row r="1425" spans="5:7">
      <c r="E1425" s="9"/>
      <c r="F1425" s="9"/>
      <c r="G1425" s="10"/>
    </row>
    <row r="1426" spans="5:7">
      <c r="E1426" s="9"/>
      <c r="F1426" s="9"/>
      <c r="G1426" s="10"/>
    </row>
    <row r="1427" spans="5:7">
      <c r="E1427" s="9"/>
      <c r="F1427" s="9"/>
      <c r="G1427" s="10"/>
    </row>
    <row r="1428" spans="5:7">
      <c r="E1428" s="9"/>
      <c r="F1428" s="9"/>
      <c r="G1428" s="10"/>
    </row>
    <row r="1429" spans="5:7">
      <c r="E1429" s="9"/>
      <c r="F1429" s="9"/>
      <c r="G1429" s="10"/>
    </row>
    <row r="1430" spans="5:7">
      <c r="E1430" s="9"/>
      <c r="F1430" s="9"/>
      <c r="G1430" s="10"/>
    </row>
    <row r="1431" spans="5:7">
      <c r="E1431" s="9"/>
      <c r="F1431" s="9"/>
      <c r="G1431" s="10"/>
    </row>
    <row r="1432" spans="5:7">
      <c r="E1432" s="9"/>
      <c r="F1432" s="9"/>
      <c r="G1432" s="10"/>
    </row>
    <row r="1433" spans="5:7">
      <c r="E1433" s="9"/>
      <c r="F1433" s="9"/>
      <c r="G1433" s="10"/>
    </row>
    <row r="1434" spans="5:7">
      <c r="E1434" s="9"/>
      <c r="F1434" s="9"/>
      <c r="G1434" s="10"/>
    </row>
    <row r="1435" spans="5:7">
      <c r="E1435" s="9"/>
      <c r="F1435" s="9"/>
      <c r="G1435" s="10"/>
    </row>
    <row r="1436" spans="5:7">
      <c r="E1436" s="9"/>
      <c r="F1436" s="9"/>
      <c r="G1436" s="10"/>
    </row>
    <row r="1437" spans="5:7">
      <c r="E1437" s="9"/>
      <c r="F1437" s="9"/>
      <c r="G1437" s="10"/>
    </row>
    <row r="1438" spans="5:7">
      <c r="E1438" s="9"/>
      <c r="F1438" s="9"/>
      <c r="G1438" s="10"/>
    </row>
    <row r="1439" spans="5:7">
      <c r="E1439" s="9"/>
      <c r="F1439" s="9"/>
      <c r="G1439" s="10"/>
    </row>
    <row r="1440" spans="5:7">
      <c r="E1440" s="9"/>
      <c r="F1440" s="9"/>
      <c r="G1440" s="10"/>
    </row>
    <row r="1441" spans="5:7">
      <c r="E1441" s="9"/>
      <c r="F1441" s="9"/>
      <c r="G1441" s="10"/>
    </row>
    <row r="1442" spans="5:7">
      <c r="E1442" s="9"/>
      <c r="F1442" s="9"/>
      <c r="G1442" s="10"/>
    </row>
    <row r="1443" spans="5:7">
      <c r="E1443" s="9"/>
      <c r="F1443" s="9"/>
      <c r="G1443" s="10"/>
    </row>
    <row r="1444" spans="5:7">
      <c r="E1444" s="9"/>
      <c r="F1444" s="9"/>
      <c r="G1444" s="10"/>
    </row>
    <row r="1445" spans="5:7">
      <c r="E1445" s="9"/>
      <c r="F1445" s="9"/>
      <c r="G1445" s="10"/>
    </row>
    <row r="1446" spans="5:7">
      <c r="E1446" s="9"/>
      <c r="F1446" s="9"/>
      <c r="G1446" s="10"/>
    </row>
    <row r="1447" spans="5:7">
      <c r="E1447" s="9"/>
      <c r="F1447" s="9"/>
      <c r="G1447" s="10"/>
    </row>
    <row r="1448" spans="5:7">
      <c r="E1448" s="9"/>
      <c r="F1448" s="9"/>
      <c r="G1448" s="10"/>
    </row>
    <row r="1449" spans="5:7">
      <c r="E1449" s="9"/>
      <c r="F1449" s="9"/>
      <c r="G1449" s="10"/>
    </row>
    <row r="1450" spans="5:7">
      <c r="E1450" s="9"/>
      <c r="F1450" s="9"/>
      <c r="G1450" s="10"/>
    </row>
    <row r="1451" spans="5:7">
      <c r="E1451" s="9"/>
      <c r="F1451" s="9"/>
      <c r="G1451" s="10"/>
    </row>
    <row r="1452" spans="5:7">
      <c r="E1452" s="9"/>
      <c r="F1452" s="9"/>
      <c r="G1452" s="10"/>
    </row>
    <row r="1453" spans="5:7">
      <c r="E1453" s="9"/>
      <c r="F1453" s="9"/>
      <c r="G1453" s="10"/>
    </row>
    <row r="1454" spans="5:7">
      <c r="E1454" s="9"/>
      <c r="F1454" s="9"/>
      <c r="G1454" s="10"/>
    </row>
    <row r="1455" spans="5:7">
      <c r="E1455" s="9"/>
      <c r="F1455" s="9"/>
      <c r="G1455" s="10"/>
    </row>
    <row r="1456" spans="5:7">
      <c r="E1456" s="9"/>
      <c r="F1456" s="9"/>
      <c r="G1456" s="10"/>
    </row>
    <row r="1457" spans="5:7">
      <c r="E1457" s="9"/>
      <c r="F1457" s="9"/>
      <c r="G1457" s="10"/>
    </row>
    <row r="1458" spans="5:7">
      <c r="E1458" s="9"/>
      <c r="F1458" s="9"/>
      <c r="G1458" s="10"/>
    </row>
    <row r="1459" spans="5:7">
      <c r="E1459" s="9"/>
      <c r="F1459" s="9"/>
      <c r="G1459" s="10"/>
    </row>
    <row r="1460" spans="5:7">
      <c r="E1460" s="9"/>
      <c r="F1460" s="9"/>
      <c r="G1460" s="10"/>
    </row>
    <row r="1461" spans="5:7">
      <c r="E1461" s="9"/>
      <c r="F1461" s="9"/>
      <c r="G1461" s="10"/>
    </row>
    <row r="1462" spans="5:7">
      <c r="E1462" s="9"/>
      <c r="F1462" s="9"/>
      <c r="G1462" s="10"/>
    </row>
    <row r="1463" spans="5:7">
      <c r="E1463" s="9"/>
      <c r="F1463" s="9"/>
      <c r="G1463" s="10"/>
    </row>
    <row r="1464" spans="5:7">
      <c r="E1464" s="9"/>
      <c r="F1464" s="9"/>
      <c r="G1464" s="10"/>
    </row>
    <row r="1465" spans="5:7">
      <c r="E1465" s="9"/>
      <c r="F1465" s="9"/>
      <c r="G1465" s="10"/>
    </row>
    <row r="1466" spans="5:7">
      <c r="E1466" s="9"/>
      <c r="F1466" s="9"/>
      <c r="G1466" s="10"/>
    </row>
    <row r="1467" spans="5:7">
      <c r="E1467" s="9"/>
      <c r="F1467" s="9"/>
      <c r="G1467" s="10"/>
    </row>
    <row r="1468" spans="5:7">
      <c r="E1468" s="9"/>
      <c r="F1468" s="9"/>
      <c r="G1468" s="10"/>
    </row>
    <row r="1469" spans="5:7">
      <c r="E1469" s="9"/>
      <c r="F1469" s="9"/>
      <c r="G1469" s="10"/>
    </row>
    <row r="1470" spans="5:7">
      <c r="E1470" s="9"/>
      <c r="F1470" s="9"/>
      <c r="G1470" s="10"/>
    </row>
    <row r="1471" spans="5:7">
      <c r="E1471" s="9"/>
      <c r="F1471" s="9"/>
      <c r="G1471" s="10"/>
    </row>
    <row r="1472" spans="5:7">
      <c r="E1472" s="9"/>
      <c r="F1472" s="9"/>
      <c r="G1472" s="10"/>
    </row>
    <row r="1473" spans="5:7">
      <c r="E1473" s="9"/>
      <c r="F1473" s="9"/>
      <c r="G1473" s="10"/>
    </row>
    <row r="1474" spans="5:7">
      <c r="E1474" s="9"/>
      <c r="F1474" s="9"/>
      <c r="G1474" s="10"/>
    </row>
    <row r="1475" spans="5:7">
      <c r="E1475" s="9"/>
      <c r="F1475" s="9"/>
      <c r="G1475" s="10"/>
    </row>
    <row r="1476" spans="5:7">
      <c r="E1476" s="9"/>
      <c r="F1476" s="9"/>
      <c r="G1476" s="10"/>
    </row>
    <row r="1477" spans="5:7">
      <c r="E1477" s="9"/>
      <c r="F1477" s="9"/>
      <c r="G1477" s="10"/>
    </row>
    <row r="1478" spans="5:7">
      <c r="E1478" s="9"/>
      <c r="F1478" s="9"/>
      <c r="G1478" s="10"/>
    </row>
    <row r="1479" spans="5:7">
      <c r="E1479" s="9"/>
      <c r="F1479" s="9"/>
      <c r="G1479" s="10"/>
    </row>
    <row r="1480" spans="5:7">
      <c r="E1480" s="9"/>
      <c r="F1480" s="9"/>
      <c r="G1480" s="10"/>
    </row>
    <row r="1481" spans="5:7">
      <c r="E1481" s="9"/>
      <c r="F1481" s="9"/>
      <c r="G1481" s="10"/>
    </row>
    <row r="1482" spans="5:7">
      <c r="E1482" s="9"/>
      <c r="F1482" s="9"/>
      <c r="G1482" s="10"/>
    </row>
    <row r="1483" spans="5:7">
      <c r="E1483" s="9"/>
      <c r="F1483" s="9"/>
      <c r="G1483" s="10"/>
    </row>
    <row r="1484" spans="5:7">
      <c r="E1484" s="9"/>
      <c r="F1484" s="9"/>
      <c r="G1484" s="10"/>
    </row>
    <row r="1485" spans="5:7">
      <c r="E1485" s="9"/>
      <c r="F1485" s="9"/>
      <c r="G1485" s="10"/>
    </row>
    <row r="1486" spans="5:7">
      <c r="E1486" s="9"/>
      <c r="F1486" s="9"/>
      <c r="G1486" s="10"/>
    </row>
    <row r="1487" spans="5:7">
      <c r="E1487" s="9"/>
      <c r="F1487" s="9"/>
      <c r="G1487" s="10"/>
    </row>
    <row r="1488" spans="5:7">
      <c r="E1488" s="9"/>
      <c r="F1488" s="9"/>
      <c r="G1488" s="10"/>
    </row>
    <row r="1489" spans="5:7">
      <c r="E1489" s="9"/>
      <c r="F1489" s="9"/>
      <c r="G1489" s="10"/>
    </row>
    <row r="1490" spans="5:7">
      <c r="E1490" s="9"/>
      <c r="F1490" s="9"/>
      <c r="G1490" s="10"/>
    </row>
    <row r="1491" spans="5:7">
      <c r="E1491" s="9"/>
      <c r="F1491" s="9"/>
      <c r="G1491" s="10"/>
    </row>
    <row r="1492" spans="5:7">
      <c r="E1492" s="9"/>
      <c r="F1492" s="9"/>
      <c r="G1492" s="10"/>
    </row>
    <row r="1493" spans="5:7">
      <c r="E1493" s="9"/>
      <c r="F1493" s="9"/>
      <c r="G1493" s="10"/>
    </row>
    <row r="1494" spans="5:7">
      <c r="E1494" s="9"/>
      <c r="F1494" s="9"/>
      <c r="G1494" s="10"/>
    </row>
    <row r="1495" spans="5:7">
      <c r="E1495" s="9"/>
      <c r="F1495" s="9"/>
      <c r="G1495" s="10"/>
    </row>
    <row r="1496" spans="5:7">
      <c r="E1496" s="9"/>
      <c r="F1496" s="9"/>
      <c r="G1496" s="10"/>
    </row>
    <row r="1497" spans="5:7">
      <c r="E1497" s="9"/>
      <c r="F1497" s="9"/>
      <c r="G1497" s="10"/>
    </row>
    <row r="1498" spans="5:7">
      <c r="E1498" s="9"/>
      <c r="F1498" s="9"/>
      <c r="G1498" s="10"/>
    </row>
    <row r="1499" spans="5:7">
      <c r="E1499" s="9"/>
      <c r="F1499" s="9"/>
      <c r="G1499" s="10"/>
    </row>
    <row r="1500" spans="5:7">
      <c r="E1500" s="9"/>
      <c r="F1500" s="9"/>
      <c r="G1500" s="10"/>
    </row>
    <row r="1501" spans="5:7">
      <c r="E1501" s="9"/>
      <c r="F1501" s="9"/>
      <c r="G1501" s="10"/>
    </row>
    <row r="1502" spans="5:7">
      <c r="E1502" s="9"/>
      <c r="F1502" s="9"/>
      <c r="G1502" s="10"/>
    </row>
    <row r="1503" spans="5:7">
      <c r="E1503" s="9"/>
      <c r="F1503" s="9"/>
      <c r="G1503" s="10"/>
    </row>
    <row r="1504" spans="5:7">
      <c r="E1504" s="9"/>
      <c r="F1504" s="9"/>
      <c r="G1504" s="10"/>
    </row>
    <row r="1505" spans="5:7">
      <c r="E1505" s="9"/>
      <c r="F1505" s="9"/>
      <c r="G1505" s="10"/>
    </row>
    <row r="1506" spans="5:7">
      <c r="E1506" s="9"/>
      <c r="F1506" s="9"/>
      <c r="G1506" s="10"/>
    </row>
    <row r="1507" spans="5:7">
      <c r="E1507" s="9"/>
      <c r="F1507" s="9"/>
      <c r="G1507" s="10"/>
    </row>
    <row r="1508" spans="5:7">
      <c r="E1508" s="9"/>
      <c r="F1508" s="9"/>
      <c r="G1508" s="10"/>
    </row>
    <row r="1509" spans="5:7">
      <c r="E1509" s="9"/>
      <c r="F1509" s="9"/>
      <c r="G1509" s="10"/>
    </row>
    <row r="1510" spans="5:7">
      <c r="E1510" s="9"/>
      <c r="F1510" s="9"/>
      <c r="G1510" s="10"/>
    </row>
    <row r="1511" spans="5:7">
      <c r="E1511" s="9"/>
      <c r="F1511" s="9"/>
      <c r="G1511" s="10"/>
    </row>
    <row r="1512" spans="5:7">
      <c r="E1512" s="9"/>
      <c r="F1512" s="9"/>
      <c r="G1512" s="10"/>
    </row>
    <row r="1513" spans="5:7">
      <c r="E1513" s="9"/>
      <c r="F1513" s="9"/>
      <c r="G1513" s="10"/>
    </row>
    <row r="1514" spans="5:7">
      <c r="E1514" s="9"/>
      <c r="F1514" s="9"/>
      <c r="G1514" s="10"/>
    </row>
    <row r="1515" spans="5:7">
      <c r="E1515" s="9"/>
      <c r="F1515" s="9"/>
      <c r="G1515" s="10"/>
    </row>
    <row r="1516" spans="5:7">
      <c r="E1516" s="9"/>
      <c r="F1516" s="9"/>
      <c r="G1516" s="10"/>
    </row>
    <row r="1517" spans="5:7">
      <c r="E1517" s="9"/>
      <c r="F1517" s="9"/>
      <c r="G1517" s="10"/>
    </row>
    <row r="1518" spans="5:7">
      <c r="E1518" s="9"/>
      <c r="F1518" s="9"/>
      <c r="G1518" s="10"/>
    </row>
    <row r="1519" spans="5:7">
      <c r="E1519" s="9"/>
      <c r="F1519" s="9"/>
      <c r="G1519" s="10"/>
    </row>
    <row r="1520" spans="5:7">
      <c r="E1520" s="9"/>
      <c r="F1520" s="9"/>
      <c r="G1520" s="10"/>
    </row>
    <row r="1521" spans="5:7">
      <c r="E1521" s="9"/>
      <c r="F1521" s="9"/>
      <c r="G1521" s="10"/>
    </row>
    <row r="1522" spans="5:7">
      <c r="E1522" s="9"/>
      <c r="F1522" s="9"/>
      <c r="G1522" s="10"/>
    </row>
    <row r="1523" spans="5:7">
      <c r="E1523" s="9"/>
      <c r="F1523" s="9"/>
      <c r="G1523" s="10"/>
    </row>
    <row r="1524" spans="5:7">
      <c r="E1524" s="9"/>
      <c r="F1524" s="9"/>
      <c r="G1524" s="10"/>
    </row>
    <row r="1525" spans="5:7">
      <c r="E1525" s="9"/>
      <c r="F1525" s="9"/>
      <c r="G1525" s="10"/>
    </row>
    <row r="1526" spans="5:7">
      <c r="E1526" s="9"/>
      <c r="F1526" s="9"/>
      <c r="G1526" s="10"/>
    </row>
    <row r="1527" spans="5:7">
      <c r="E1527" s="9"/>
      <c r="F1527" s="9"/>
      <c r="G1527" s="10"/>
    </row>
    <row r="1528" spans="5:7">
      <c r="E1528" s="9"/>
      <c r="F1528" s="9"/>
      <c r="G1528" s="10"/>
    </row>
    <row r="1529" spans="5:7">
      <c r="E1529" s="9"/>
      <c r="F1529" s="9"/>
      <c r="G1529" s="10"/>
    </row>
    <row r="1530" spans="5:7">
      <c r="E1530" s="9"/>
      <c r="F1530" s="9"/>
      <c r="G1530" s="10"/>
    </row>
    <row r="1531" spans="5:7">
      <c r="E1531" s="9"/>
      <c r="F1531" s="9"/>
      <c r="G1531" s="10"/>
    </row>
    <row r="1532" spans="5:7">
      <c r="E1532" s="9"/>
      <c r="F1532" s="9"/>
      <c r="G1532" s="10"/>
    </row>
    <row r="1533" spans="5:7">
      <c r="E1533" s="9"/>
      <c r="F1533" s="9"/>
      <c r="G1533" s="10"/>
    </row>
    <row r="1534" spans="5:7">
      <c r="E1534" s="9"/>
      <c r="F1534" s="9"/>
      <c r="G1534" s="10"/>
    </row>
    <row r="1535" spans="5:7">
      <c r="E1535" s="9"/>
      <c r="F1535" s="9"/>
      <c r="G1535" s="10"/>
    </row>
    <row r="1536" spans="5:7">
      <c r="E1536" s="9"/>
      <c r="F1536" s="9"/>
      <c r="G1536" s="10"/>
    </row>
    <row r="1537" spans="5:7">
      <c r="E1537" s="9"/>
      <c r="F1537" s="9"/>
      <c r="G1537" s="10"/>
    </row>
    <row r="1538" spans="5:7">
      <c r="E1538" s="9"/>
      <c r="F1538" s="9"/>
      <c r="G1538" s="10"/>
    </row>
    <row r="1539" spans="5:7">
      <c r="E1539" s="9"/>
      <c r="F1539" s="9"/>
      <c r="G1539" s="10"/>
    </row>
    <row r="1540" spans="5:7">
      <c r="E1540" s="9"/>
      <c r="F1540" s="9"/>
      <c r="G1540" s="10"/>
    </row>
    <row r="1541" spans="5:7">
      <c r="E1541" s="9"/>
      <c r="F1541" s="9"/>
      <c r="G1541" s="10"/>
    </row>
    <row r="1542" spans="5:7">
      <c r="E1542" s="9"/>
      <c r="F1542" s="9"/>
      <c r="G1542" s="10"/>
    </row>
    <row r="1543" spans="5:7">
      <c r="E1543" s="9"/>
      <c r="F1543" s="9"/>
      <c r="G1543" s="10"/>
    </row>
    <row r="1544" spans="5:7">
      <c r="E1544" s="9"/>
      <c r="F1544" s="9"/>
      <c r="G1544" s="10"/>
    </row>
    <row r="1545" spans="5:7">
      <c r="E1545" s="9"/>
      <c r="F1545" s="9"/>
      <c r="G1545" s="10"/>
    </row>
    <row r="1546" spans="5:7">
      <c r="E1546" s="9"/>
      <c r="F1546" s="9"/>
      <c r="G1546" s="10"/>
    </row>
    <row r="1547" spans="5:7">
      <c r="E1547" s="9"/>
      <c r="F1547" s="9"/>
      <c r="G1547" s="10"/>
    </row>
    <row r="1548" spans="5:7">
      <c r="E1548" s="9"/>
      <c r="F1548" s="9"/>
      <c r="G1548" s="10"/>
    </row>
    <row r="1549" spans="5:7">
      <c r="E1549" s="9"/>
      <c r="F1549" s="9"/>
      <c r="G1549" s="10"/>
    </row>
    <row r="1550" spans="5:7">
      <c r="E1550" s="9"/>
      <c r="F1550" s="9"/>
      <c r="G1550" s="10"/>
    </row>
    <row r="1551" spans="5:7">
      <c r="E1551" s="9"/>
      <c r="F1551" s="9"/>
      <c r="G1551" s="10"/>
    </row>
    <row r="1552" spans="5:7">
      <c r="E1552" s="9"/>
      <c r="F1552" s="9"/>
      <c r="G1552" s="10"/>
    </row>
    <row r="1553" spans="5:7">
      <c r="E1553" s="9"/>
      <c r="F1553" s="9"/>
      <c r="G1553" s="10"/>
    </row>
    <row r="1554" spans="5:7">
      <c r="E1554" s="9"/>
      <c r="F1554" s="9"/>
      <c r="G1554" s="10"/>
    </row>
    <row r="1555" spans="5:7">
      <c r="E1555" s="9"/>
      <c r="F1555" s="9"/>
      <c r="G1555" s="10"/>
    </row>
    <row r="1556" spans="5:7">
      <c r="E1556" s="9"/>
      <c r="F1556" s="9"/>
      <c r="G1556" s="10"/>
    </row>
    <row r="1557" spans="5:7">
      <c r="E1557" s="9"/>
      <c r="F1557" s="9"/>
      <c r="G1557" s="10"/>
    </row>
    <row r="1558" spans="5:7">
      <c r="E1558" s="9"/>
      <c r="F1558" s="9"/>
      <c r="G1558" s="10"/>
    </row>
    <row r="1559" spans="5:7">
      <c r="E1559" s="9"/>
      <c r="F1559" s="9"/>
      <c r="G1559" s="10"/>
    </row>
    <row r="1560" spans="5:7">
      <c r="E1560" s="9"/>
      <c r="F1560" s="9"/>
      <c r="G1560" s="10"/>
    </row>
    <row r="1561" spans="5:7">
      <c r="E1561" s="9"/>
      <c r="F1561" s="9"/>
      <c r="G1561" s="10"/>
    </row>
    <row r="1562" spans="5:7">
      <c r="E1562" s="9"/>
      <c r="F1562" s="9"/>
      <c r="G1562" s="10"/>
    </row>
    <row r="1563" spans="5:7">
      <c r="E1563" s="9"/>
      <c r="F1563" s="9"/>
      <c r="G1563" s="10"/>
    </row>
    <row r="1564" spans="5:7">
      <c r="E1564" s="9"/>
      <c r="F1564" s="9"/>
      <c r="G1564" s="10"/>
    </row>
    <row r="1565" spans="5:7">
      <c r="E1565" s="9"/>
      <c r="F1565" s="9"/>
      <c r="G1565" s="10"/>
    </row>
    <row r="1566" spans="5:7">
      <c r="E1566" s="9"/>
      <c r="F1566" s="9"/>
      <c r="G1566" s="10"/>
    </row>
    <row r="1567" spans="5:7">
      <c r="E1567" s="9"/>
      <c r="F1567" s="9"/>
      <c r="G1567" s="10"/>
    </row>
    <row r="1568" spans="5:7">
      <c r="E1568" s="9"/>
      <c r="F1568" s="9"/>
      <c r="G1568" s="10"/>
    </row>
    <row r="1569" spans="5:7">
      <c r="E1569" s="9"/>
      <c r="F1569" s="9"/>
      <c r="G1569" s="10"/>
    </row>
    <row r="1570" spans="5:7">
      <c r="E1570" s="9"/>
      <c r="F1570" s="9"/>
      <c r="G1570" s="10"/>
    </row>
    <row r="1571" spans="5:7">
      <c r="E1571" s="9"/>
      <c r="F1571" s="9"/>
      <c r="G1571" s="10"/>
    </row>
    <row r="1572" spans="5:7">
      <c r="E1572" s="9"/>
      <c r="F1572" s="9"/>
      <c r="G1572" s="10"/>
    </row>
    <row r="1573" spans="5:7">
      <c r="E1573" s="9"/>
      <c r="F1573" s="9"/>
      <c r="G1573" s="10"/>
    </row>
    <row r="1574" spans="5:7">
      <c r="E1574" s="9"/>
      <c r="F1574" s="9"/>
      <c r="G1574" s="10"/>
    </row>
    <row r="1575" spans="5:7">
      <c r="E1575" s="9"/>
      <c r="F1575" s="9"/>
      <c r="G1575" s="10"/>
    </row>
    <row r="1576" spans="5:7">
      <c r="E1576" s="9"/>
      <c r="F1576" s="9"/>
      <c r="G1576" s="10"/>
    </row>
    <row r="1577" spans="5:7">
      <c r="E1577" s="9"/>
      <c r="F1577" s="9"/>
      <c r="G1577" s="10"/>
    </row>
    <row r="1578" spans="5:7">
      <c r="E1578" s="9"/>
      <c r="F1578" s="9"/>
      <c r="G1578" s="10"/>
    </row>
    <row r="1579" spans="5:7">
      <c r="E1579" s="9"/>
      <c r="F1579" s="9"/>
      <c r="G1579" s="10"/>
    </row>
    <row r="1580" spans="5:7">
      <c r="E1580" s="9"/>
      <c r="F1580" s="9"/>
      <c r="G1580" s="10"/>
    </row>
    <row r="1581" spans="5:7">
      <c r="E1581" s="9"/>
      <c r="F1581" s="9"/>
      <c r="G1581" s="10"/>
    </row>
    <row r="1582" spans="5:7">
      <c r="E1582" s="9"/>
      <c r="F1582" s="9"/>
      <c r="G1582" s="10"/>
    </row>
    <row r="1583" spans="5:7">
      <c r="E1583" s="9"/>
      <c r="F1583" s="9"/>
      <c r="G1583" s="10"/>
    </row>
    <row r="1584" spans="5:7">
      <c r="E1584" s="9"/>
      <c r="F1584" s="9"/>
      <c r="G1584" s="10"/>
    </row>
    <row r="1585" spans="5:7">
      <c r="E1585" s="9"/>
      <c r="F1585" s="9"/>
      <c r="G1585" s="10"/>
    </row>
    <row r="1586" spans="5:7">
      <c r="E1586" s="9"/>
      <c r="F1586" s="9"/>
      <c r="G1586" s="10"/>
    </row>
    <row r="1587" spans="5:7">
      <c r="E1587" s="9"/>
      <c r="F1587" s="9"/>
      <c r="G1587" s="10"/>
    </row>
    <row r="1588" spans="5:7">
      <c r="E1588" s="9"/>
      <c r="F1588" s="9"/>
      <c r="G1588" s="10"/>
    </row>
    <row r="1589" spans="5:7">
      <c r="E1589" s="9"/>
      <c r="F1589" s="9"/>
      <c r="G1589" s="10"/>
    </row>
    <row r="1590" spans="5:7">
      <c r="E1590" s="9"/>
      <c r="F1590" s="9"/>
      <c r="G1590" s="10"/>
    </row>
    <row r="1591" spans="5:7">
      <c r="E1591" s="9"/>
      <c r="F1591" s="9"/>
      <c r="G1591" s="10"/>
    </row>
    <row r="1592" spans="5:7">
      <c r="E1592" s="9"/>
      <c r="F1592" s="9"/>
      <c r="G1592" s="10"/>
    </row>
    <row r="1593" spans="5:7">
      <c r="E1593" s="9"/>
      <c r="F1593" s="9"/>
      <c r="G1593" s="10"/>
    </row>
    <row r="1594" spans="5:7">
      <c r="E1594" s="9"/>
      <c r="F1594" s="9"/>
      <c r="G1594" s="10"/>
    </row>
    <row r="1595" spans="5:7">
      <c r="E1595" s="9"/>
      <c r="F1595" s="9"/>
      <c r="G1595" s="10"/>
    </row>
    <row r="1596" spans="5:7">
      <c r="E1596" s="9"/>
      <c r="F1596" s="9"/>
      <c r="G1596" s="10"/>
    </row>
    <row r="1597" spans="5:7">
      <c r="E1597" s="9"/>
      <c r="F1597" s="9"/>
      <c r="G1597" s="10"/>
    </row>
    <row r="1598" spans="5:7">
      <c r="E1598" s="9"/>
      <c r="F1598" s="9"/>
      <c r="G1598" s="10"/>
    </row>
    <row r="1599" spans="5:7">
      <c r="E1599" s="9"/>
      <c r="F1599" s="9"/>
      <c r="G1599" s="10"/>
    </row>
    <row r="1600" spans="5:7">
      <c r="E1600" s="9"/>
      <c r="F1600" s="9"/>
      <c r="G1600" s="10"/>
    </row>
    <row r="1601" spans="5:7">
      <c r="E1601" s="9"/>
      <c r="F1601" s="9"/>
      <c r="G1601" s="10"/>
    </row>
    <row r="1602" spans="5:7">
      <c r="E1602" s="9"/>
      <c r="F1602" s="9"/>
      <c r="G1602" s="10"/>
    </row>
    <row r="1603" spans="5:7">
      <c r="E1603" s="9"/>
      <c r="F1603" s="9"/>
      <c r="G1603" s="10"/>
    </row>
    <row r="1604" spans="5:7">
      <c r="E1604" s="9"/>
      <c r="F1604" s="9"/>
      <c r="G1604" s="10"/>
    </row>
    <row r="1605" spans="5:7">
      <c r="E1605" s="9"/>
      <c r="F1605" s="9"/>
      <c r="G1605" s="10"/>
    </row>
    <row r="1606" spans="5:7">
      <c r="E1606" s="9"/>
      <c r="F1606" s="9"/>
      <c r="G1606" s="10"/>
    </row>
    <row r="1607" spans="5:7">
      <c r="E1607" s="9"/>
      <c r="F1607" s="9"/>
      <c r="G1607" s="10"/>
    </row>
    <row r="1608" spans="5:7">
      <c r="E1608" s="9"/>
      <c r="F1608" s="9"/>
      <c r="G1608" s="10"/>
    </row>
    <row r="1609" spans="5:7">
      <c r="E1609" s="9"/>
      <c r="F1609" s="9"/>
      <c r="G1609" s="10"/>
    </row>
    <row r="1610" spans="5:7">
      <c r="E1610" s="9"/>
      <c r="F1610" s="9"/>
      <c r="G1610" s="10"/>
    </row>
    <row r="1611" spans="5:7">
      <c r="E1611" s="9"/>
      <c r="F1611" s="9"/>
      <c r="G1611" s="10"/>
    </row>
    <row r="1612" spans="5:7">
      <c r="E1612" s="9"/>
      <c r="F1612" s="9"/>
      <c r="G1612" s="10"/>
    </row>
    <row r="1613" spans="5:7">
      <c r="E1613" s="9"/>
      <c r="F1613" s="9"/>
      <c r="G1613" s="10"/>
    </row>
    <row r="1614" spans="5:7">
      <c r="E1614" s="9"/>
      <c r="F1614" s="9"/>
      <c r="G1614" s="10"/>
    </row>
    <row r="1615" spans="5:7">
      <c r="E1615" s="9"/>
      <c r="F1615" s="9"/>
      <c r="G1615" s="10"/>
    </row>
    <row r="1616" spans="5:7">
      <c r="E1616" s="9"/>
      <c r="F1616" s="9"/>
      <c r="G1616" s="10"/>
    </row>
    <row r="1617" spans="5:7">
      <c r="E1617" s="9"/>
      <c r="F1617" s="9"/>
      <c r="G1617" s="10"/>
    </row>
    <row r="1618" spans="5:7">
      <c r="E1618" s="9"/>
      <c r="F1618" s="9"/>
      <c r="G1618" s="10"/>
    </row>
    <row r="1619" spans="5:7">
      <c r="E1619" s="9"/>
      <c r="F1619" s="9"/>
      <c r="G1619" s="10"/>
    </row>
    <row r="1620" spans="5:7">
      <c r="E1620" s="9"/>
      <c r="F1620" s="9"/>
      <c r="G1620" s="10"/>
    </row>
    <row r="1621" spans="5:7">
      <c r="E1621" s="9"/>
      <c r="F1621" s="9"/>
      <c r="G1621" s="10"/>
    </row>
    <row r="1622" spans="5:7">
      <c r="E1622" s="9"/>
      <c r="F1622" s="9"/>
      <c r="G1622" s="10"/>
    </row>
    <row r="1623" spans="5:7">
      <c r="E1623" s="9"/>
      <c r="F1623" s="9"/>
      <c r="G1623" s="10"/>
    </row>
    <row r="1624" spans="5:7">
      <c r="E1624" s="9"/>
      <c r="F1624" s="9"/>
      <c r="G1624" s="10"/>
    </row>
    <row r="1625" spans="5:7">
      <c r="E1625" s="9"/>
      <c r="F1625" s="9"/>
      <c r="G1625" s="10"/>
    </row>
    <row r="1626" spans="5:7">
      <c r="E1626" s="9"/>
      <c r="F1626" s="9"/>
      <c r="G1626" s="10"/>
    </row>
    <row r="1627" spans="5:7">
      <c r="E1627" s="9"/>
      <c r="F1627" s="9"/>
      <c r="G1627" s="10"/>
    </row>
    <row r="1628" spans="5:7">
      <c r="E1628" s="9"/>
      <c r="F1628" s="9"/>
      <c r="G1628" s="10"/>
    </row>
    <row r="1629" spans="5:7">
      <c r="E1629" s="9"/>
      <c r="F1629" s="9"/>
      <c r="G1629" s="10"/>
    </row>
    <row r="1630" spans="5:7">
      <c r="E1630" s="9"/>
      <c r="F1630" s="9"/>
      <c r="G1630" s="10"/>
    </row>
    <row r="1631" spans="5:7">
      <c r="E1631" s="9"/>
      <c r="F1631" s="9"/>
      <c r="G1631" s="10"/>
    </row>
    <row r="1632" spans="5:7">
      <c r="E1632" s="9"/>
      <c r="F1632" s="9"/>
      <c r="G1632" s="10"/>
    </row>
    <row r="1633" spans="5:7">
      <c r="E1633" s="9"/>
      <c r="F1633" s="9"/>
      <c r="G1633" s="10"/>
    </row>
    <row r="1634" spans="5:7">
      <c r="E1634" s="9"/>
      <c r="F1634" s="9"/>
      <c r="G1634" s="10"/>
    </row>
    <row r="1635" spans="5:7">
      <c r="E1635" s="9"/>
      <c r="F1635" s="9"/>
      <c r="G1635" s="10"/>
    </row>
    <row r="1636" spans="5:7">
      <c r="E1636" s="9"/>
      <c r="F1636" s="9"/>
      <c r="G1636" s="10"/>
    </row>
    <row r="1637" spans="5:7">
      <c r="E1637" s="9"/>
      <c r="F1637" s="9"/>
      <c r="G1637" s="10"/>
    </row>
    <row r="1638" spans="5:7">
      <c r="E1638" s="9"/>
      <c r="F1638" s="9"/>
      <c r="G1638" s="10"/>
    </row>
    <row r="1639" spans="5:7">
      <c r="E1639" s="9"/>
      <c r="F1639" s="9"/>
      <c r="G1639" s="10"/>
    </row>
    <row r="1640" spans="5:7">
      <c r="E1640" s="9"/>
      <c r="F1640" s="9"/>
      <c r="G1640" s="10"/>
    </row>
    <row r="1641" spans="5:7">
      <c r="E1641" s="9"/>
      <c r="F1641" s="9"/>
      <c r="G1641" s="10"/>
    </row>
    <row r="1642" spans="5:7">
      <c r="E1642" s="9"/>
      <c r="F1642" s="9"/>
      <c r="G1642" s="10"/>
    </row>
    <row r="1643" spans="5:7">
      <c r="E1643" s="9"/>
      <c r="F1643" s="9"/>
      <c r="G1643" s="10"/>
    </row>
    <row r="1644" spans="5:7">
      <c r="E1644" s="9"/>
      <c r="F1644" s="9"/>
      <c r="G1644" s="10"/>
    </row>
    <row r="1645" spans="5:7">
      <c r="E1645" s="9"/>
      <c r="F1645" s="9"/>
      <c r="G1645" s="10"/>
    </row>
    <row r="1646" spans="5:7">
      <c r="E1646" s="9"/>
      <c r="F1646" s="9"/>
      <c r="G1646" s="10"/>
    </row>
    <row r="1647" spans="5:7">
      <c r="E1647" s="9"/>
      <c r="F1647" s="9"/>
      <c r="G1647" s="10"/>
    </row>
    <row r="1648" spans="5:7">
      <c r="E1648" s="9"/>
      <c r="F1648" s="9"/>
      <c r="G1648" s="10"/>
    </row>
    <row r="1649" spans="5:7">
      <c r="E1649" s="9"/>
      <c r="F1649" s="9"/>
      <c r="G1649" s="10"/>
    </row>
    <row r="1650" spans="5:7">
      <c r="E1650" s="9"/>
      <c r="F1650" s="9"/>
      <c r="G1650" s="10"/>
    </row>
    <row r="1651" spans="5:7">
      <c r="E1651" s="9"/>
      <c r="F1651" s="9"/>
      <c r="G1651" s="10"/>
    </row>
    <row r="1652" spans="5:7">
      <c r="E1652" s="9"/>
      <c r="F1652" s="9"/>
      <c r="G1652" s="10"/>
    </row>
    <row r="1653" spans="5:7">
      <c r="E1653" s="9"/>
      <c r="F1653" s="9"/>
      <c r="G1653" s="10"/>
    </row>
    <row r="1654" spans="5:7">
      <c r="E1654" s="9"/>
      <c r="F1654" s="9"/>
      <c r="G1654" s="10"/>
    </row>
    <row r="1655" spans="5:7">
      <c r="E1655" s="9"/>
      <c r="F1655" s="9"/>
      <c r="G1655" s="10"/>
    </row>
    <row r="1656" spans="5:7">
      <c r="E1656" s="9"/>
      <c r="F1656" s="9"/>
      <c r="G1656" s="10"/>
    </row>
    <row r="1657" spans="5:7">
      <c r="E1657" s="9"/>
      <c r="F1657" s="9"/>
      <c r="G1657" s="10"/>
    </row>
    <row r="1658" spans="5:7">
      <c r="E1658" s="9"/>
      <c r="F1658" s="9"/>
      <c r="G1658" s="10"/>
    </row>
    <row r="1659" spans="5:7">
      <c r="E1659" s="9"/>
      <c r="F1659" s="9"/>
      <c r="G1659" s="10"/>
    </row>
    <row r="1660" spans="5:7">
      <c r="E1660" s="9"/>
      <c r="F1660" s="9"/>
      <c r="G1660" s="10"/>
    </row>
    <row r="1661" spans="5:7">
      <c r="E1661" s="9"/>
      <c r="F1661" s="9"/>
      <c r="G1661" s="10"/>
    </row>
    <row r="1662" spans="5:7">
      <c r="E1662" s="9"/>
      <c r="F1662" s="9"/>
      <c r="G1662" s="10"/>
    </row>
    <row r="1663" spans="5:7">
      <c r="E1663" s="9"/>
      <c r="F1663" s="9"/>
      <c r="G1663" s="10"/>
    </row>
    <row r="1664" spans="5:7">
      <c r="E1664" s="9"/>
      <c r="F1664" s="9"/>
      <c r="G1664" s="10"/>
    </row>
    <row r="1665" spans="5:7">
      <c r="E1665" s="9"/>
      <c r="F1665" s="9"/>
      <c r="G1665" s="10"/>
    </row>
    <row r="1666" spans="5:7">
      <c r="E1666" s="9"/>
      <c r="F1666" s="9"/>
      <c r="G1666" s="10"/>
    </row>
    <row r="1667" spans="5:7">
      <c r="E1667" s="9"/>
      <c r="F1667" s="9"/>
      <c r="G1667" s="10"/>
    </row>
    <row r="1668" spans="5:7">
      <c r="E1668" s="9"/>
      <c r="F1668" s="9"/>
      <c r="G1668" s="10"/>
    </row>
    <row r="1669" spans="5:7">
      <c r="E1669" s="9"/>
      <c r="F1669" s="9"/>
      <c r="G1669" s="10"/>
    </row>
    <row r="1670" spans="5:7">
      <c r="E1670" s="9"/>
      <c r="F1670" s="9"/>
      <c r="G1670" s="10"/>
    </row>
    <row r="1671" spans="5:7">
      <c r="E1671" s="9"/>
      <c r="F1671" s="9"/>
      <c r="G1671" s="10"/>
    </row>
    <row r="1672" spans="5:7">
      <c r="E1672" s="9"/>
      <c r="F1672" s="9"/>
      <c r="G1672" s="10"/>
    </row>
    <row r="1673" spans="5:7">
      <c r="E1673" s="9"/>
      <c r="F1673" s="9"/>
      <c r="G1673" s="10"/>
    </row>
    <row r="1674" spans="5:7">
      <c r="E1674" s="9"/>
      <c r="F1674" s="9"/>
      <c r="G1674" s="10"/>
    </row>
    <row r="1675" spans="5:7">
      <c r="E1675" s="9"/>
      <c r="F1675" s="9"/>
      <c r="G1675" s="10"/>
    </row>
    <row r="1676" spans="5:7">
      <c r="E1676" s="9"/>
      <c r="F1676" s="9"/>
      <c r="G1676" s="10"/>
    </row>
    <row r="1677" spans="5:7">
      <c r="E1677" s="9"/>
      <c r="F1677" s="9"/>
      <c r="G1677" s="10"/>
    </row>
    <row r="1678" spans="5:7">
      <c r="E1678" s="9"/>
      <c r="F1678" s="9"/>
      <c r="G1678" s="10"/>
    </row>
    <row r="1679" spans="5:7">
      <c r="E1679" s="9"/>
      <c r="F1679" s="9"/>
      <c r="G1679" s="10"/>
    </row>
    <row r="1680" spans="5:7">
      <c r="E1680" s="9"/>
      <c r="F1680" s="9"/>
      <c r="G1680" s="10"/>
    </row>
    <row r="1681" spans="5:7">
      <c r="E1681" s="9"/>
      <c r="F1681" s="9"/>
      <c r="G1681" s="10"/>
    </row>
    <row r="1682" spans="5:7">
      <c r="E1682" s="9"/>
      <c r="F1682" s="9"/>
      <c r="G1682" s="10"/>
    </row>
    <row r="1683" spans="5:7">
      <c r="E1683" s="9"/>
      <c r="F1683" s="9"/>
      <c r="G1683" s="10"/>
    </row>
    <row r="1684" spans="5:7">
      <c r="E1684" s="9"/>
      <c r="F1684" s="9"/>
      <c r="G1684" s="10"/>
    </row>
    <row r="1685" spans="5:7">
      <c r="E1685" s="9"/>
      <c r="F1685" s="9"/>
      <c r="G1685" s="10"/>
    </row>
    <row r="1686" spans="5:7">
      <c r="E1686" s="9"/>
      <c r="F1686" s="9"/>
      <c r="G1686" s="10"/>
    </row>
    <row r="1687" spans="5:7">
      <c r="E1687" s="9"/>
      <c r="F1687" s="9"/>
      <c r="G1687" s="10"/>
    </row>
    <row r="1688" spans="5:7">
      <c r="E1688" s="9"/>
      <c r="F1688" s="9"/>
      <c r="G1688" s="10"/>
    </row>
    <row r="1689" spans="5:7">
      <c r="E1689" s="9"/>
      <c r="F1689" s="9"/>
      <c r="G1689" s="10"/>
    </row>
    <row r="1690" spans="5:7">
      <c r="E1690" s="9"/>
      <c r="F1690" s="9"/>
      <c r="G1690" s="10"/>
    </row>
    <row r="1691" spans="5:7">
      <c r="E1691" s="9"/>
      <c r="F1691" s="9"/>
      <c r="G1691" s="10"/>
    </row>
    <row r="1692" spans="5:7">
      <c r="E1692" s="9"/>
      <c r="F1692" s="9"/>
      <c r="G1692" s="10"/>
    </row>
    <row r="1693" spans="5:7">
      <c r="E1693" s="9"/>
      <c r="F1693" s="9"/>
      <c r="G1693" s="10"/>
    </row>
    <row r="1694" spans="5:7">
      <c r="E1694" s="9"/>
      <c r="F1694" s="9"/>
      <c r="G1694" s="10"/>
    </row>
    <row r="1695" spans="5:7">
      <c r="E1695" s="9"/>
      <c r="F1695" s="9"/>
      <c r="G1695" s="10"/>
    </row>
    <row r="1696" spans="5:7">
      <c r="E1696" s="9"/>
      <c r="F1696" s="9"/>
      <c r="G1696" s="10"/>
    </row>
    <row r="1697" spans="5:7">
      <c r="E1697" s="9"/>
      <c r="F1697" s="9"/>
      <c r="G1697" s="10"/>
    </row>
    <row r="1698" spans="5:7">
      <c r="E1698" s="9"/>
      <c r="F1698" s="9"/>
      <c r="G1698" s="10"/>
    </row>
    <row r="1699" spans="5:7">
      <c r="E1699" s="9"/>
      <c r="F1699" s="9"/>
      <c r="G1699" s="10"/>
    </row>
    <row r="1700" spans="5:7">
      <c r="E1700" s="9"/>
      <c r="F1700" s="9"/>
      <c r="G1700" s="10"/>
    </row>
    <row r="1701" spans="5:7">
      <c r="E1701" s="9"/>
      <c r="F1701" s="9"/>
      <c r="G1701" s="10"/>
    </row>
    <row r="1702" spans="5:7">
      <c r="E1702" s="9"/>
      <c r="F1702" s="9"/>
      <c r="G1702" s="10"/>
    </row>
    <row r="1703" spans="5:7">
      <c r="E1703" s="9"/>
      <c r="F1703" s="9"/>
      <c r="G1703" s="10"/>
    </row>
    <row r="1704" spans="5:7">
      <c r="E1704" s="9"/>
      <c r="F1704" s="9"/>
      <c r="G1704" s="10"/>
    </row>
    <row r="1705" spans="5:7">
      <c r="E1705" s="9"/>
      <c r="F1705" s="9"/>
      <c r="G1705" s="10"/>
    </row>
    <row r="1706" spans="5:7">
      <c r="E1706" s="9"/>
      <c r="F1706" s="9"/>
      <c r="G1706" s="10"/>
    </row>
    <row r="1707" spans="5:7">
      <c r="E1707" s="9"/>
      <c r="F1707" s="9"/>
      <c r="G1707" s="10"/>
    </row>
    <row r="1708" spans="5:7">
      <c r="E1708" s="9"/>
      <c r="F1708" s="9"/>
      <c r="G1708" s="10"/>
    </row>
    <row r="1709" spans="5:7">
      <c r="E1709" s="9"/>
      <c r="F1709" s="9"/>
      <c r="G1709" s="10"/>
    </row>
    <row r="1710" spans="5:7">
      <c r="E1710" s="9"/>
      <c r="F1710" s="9"/>
      <c r="G1710" s="10"/>
    </row>
    <row r="1711" spans="5:7">
      <c r="E1711" s="9"/>
      <c r="F1711" s="9"/>
      <c r="G1711" s="10"/>
    </row>
    <row r="1712" spans="5:7">
      <c r="E1712" s="9"/>
      <c r="F1712" s="9"/>
      <c r="G1712" s="10"/>
    </row>
    <row r="1713" spans="5:7">
      <c r="E1713" s="9"/>
      <c r="F1713" s="9"/>
      <c r="G1713" s="10"/>
    </row>
    <row r="1714" spans="5:7">
      <c r="E1714" s="9"/>
      <c r="F1714" s="9"/>
      <c r="G1714" s="10"/>
    </row>
    <row r="1715" spans="5:7">
      <c r="E1715" s="9"/>
      <c r="F1715" s="9"/>
      <c r="G1715" s="10"/>
    </row>
    <row r="1716" spans="5:7">
      <c r="E1716" s="9"/>
      <c r="F1716" s="9"/>
      <c r="G1716" s="10"/>
    </row>
    <row r="1717" spans="5:7">
      <c r="E1717" s="9"/>
      <c r="F1717" s="9"/>
      <c r="G1717" s="10"/>
    </row>
    <row r="1718" spans="5:7">
      <c r="E1718" s="9"/>
      <c r="F1718" s="9"/>
      <c r="G1718" s="10"/>
    </row>
    <row r="1719" spans="5:7">
      <c r="E1719" s="9"/>
      <c r="F1719" s="9"/>
      <c r="G1719" s="10"/>
    </row>
    <row r="1720" spans="5:7">
      <c r="E1720" s="9"/>
      <c r="F1720" s="9"/>
      <c r="G1720" s="10"/>
    </row>
    <row r="1721" spans="5:7">
      <c r="E1721" s="9"/>
      <c r="F1721" s="9"/>
      <c r="G1721" s="10"/>
    </row>
    <row r="1722" spans="5:7">
      <c r="E1722" s="9"/>
      <c r="F1722" s="9"/>
      <c r="G1722" s="10"/>
    </row>
    <row r="1723" spans="5:7">
      <c r="E1723" s="9"/>
      <c r="F1723" s="9"/>
      <c r="G1723" s="10"/>
    </row>
    <row r="1724" spans="5:7">
      <c r="E1724" s="9"/>
      <c r="F1724" s="9"/>
      <c r="G1724" s="10"/>
    </row>
    <row r="1725" spans="5:7">
      <c r="E1725" s="9"/>
      <c r="F1725" s="9"/>
      <c r="G1725" s="10"/>
    </row>
    <row r="1726" spans="5:7">
      <c r="E1726" s="9"/>
      <c r="F1726" s="9"/>
      <c r="G1726" s="10"/>
    </row>
    <row r="1727" spans="5:7">
      <c r="E1727" s="9"/>
      <c r="F1727" s="9"/>
      <c r="G1727" s="10"/>
    </row>
    <row r="1728" spans="5:7">
      <c r="E1728" s="9"/>
      <c r="F1728" s="9"/>
      <c r="G1728" s="10"/>
    </row>
    <row r="1729" spans="5:7">
      <c r="E1729" s="9"/>
      <c r="F1729" s="9"/>
      <c r="G1729" s="10"/>
    </row>
    <row r="1730" spans="5:7">
      <c r="E1730" s="9"/>
      <c r="F1730" s="9"/>
      <c r="G1730" s="10"/>
    </row>
    <row r="1731" spans="5:7">
      <c r="E1731" s="9"/>
      <c r="F1731" s="9"/>
      <c r="G1731" s="10"/>
    </row>
    <row r="1732" spans="5:7">
      <c r="E1732" s="9"/>
      <c r="F1732" s="9"/>
      <c r="G1732" s="10"/>
    </row>
    <row r="1733" spans="5:7">
      <c r="E1733" s="9"/>
      <c r="F1733" s="9"/>
      <c r="G1733" s="10"/>
    </row>
    <row r="1734" spans="5:7">
      <c r="E1734" s="9"/>
      <c r="F1734" s="9"/>
      <c r="G1734" s="10"/>
    </row>
    <row r="1735" spans="5:7">
      <c r="E1735" s="9"/>
      <c r="F1735" s="9"/>
      <c r="G1735" s="10"/>
    </row>
    <row r="1736" spans="5:7">
      <c r="E1736" s="9"/>
      <c r="F1736" s="9"/>
      <c r="G1736" s="10"/>
    </row>
    <row r="1737" spans="5:7">
      <c r="E1737" s="9"/>
      <c r="F1737" s="9"/>
      <c r="G1737" s="10"/>
    </row>
    <row r="1738" spans="5:7">
      <c r="E1738" s="9"/>
      <c r="F1738" s="9"/>
      <c r="G1738" s="10"/>
    </row>
    <row r="1739" spans="5:7">
      <c r="E1739" s="9"/>
      <c r="F1739" s="9"/>
      <c r="G1739" s="10"/>
    </row>
    <row r="1740" spans="5:7">
      <c r="E1740" s="9"/>
      <c r="F1740" s="9"/>
      <c r="G1740" s="10"/>
    </row>
    <row r="1741" spans="5:7">
      <c r="E1741" s="9"/>
      <c r="F1741" s="9"/>
      <c r="G1741" s="10"/>
    </row>
    <row r="1742" spans="5:7">
      <c r="E1742" s="9"/>
      <c r="F1742" s="9"/>
      <c r="G1742" s="10"/>
    </row>
    <row r="1743" spans="5:7">
      <c r="E1743" s="9"/>
      <c r="F1743" s="9"/>
      <c r="G1743" s="10"/>
    </row>
    <row r="1744" spans="5:7">
      <c r="E1744" s="9"/>
      <c r="F1744" s="9"/>
      <c r="G1744" s="10"/>
    </row>
    <row r="1745" spans="5:7">
      <c r="E1745" s="9"/>
      <c r="F1745" s="9"/>
      <c r="G1745" s="10"/>
    </row>
    <row r="1746" spans="5:7">
      <c r="E1746" s="9"/>
      <c r="F1746" s="9"/>
      <c r="G1746" s="10"/>
    </row>
    <row r="1747" spans="5:7">
      <c r="E1747" s="9"/>
      <c r="F1747" s="9"/>
      <c r="G1747" s="10"/>
    </row>
    <row r="1748" spans="5:7">
      <c r="E1748" s="9"/>
      <c r="F1748" s="9"/>
      <c r="G1748" s="10"/>
    </row>
    <row r="1749" spans="5:7">
      <c r="E1749" s="9"/>
      <c r="F1749" s="9"/>
      <c r="G1749" s="10"/>
    </row>
    <row r="1750" spans="5:7">
      <c r="E1750" s="9"/>
      <c r="F1750" s="9"/>
      <c r="G1750" s="10"/>
    </row>
    <row r="1751" spans="5:7">
      <c r="E1751" s="9"/>
      <c r="F1751" s="9"/>
      <c r="G1751" s="10"/>
    </row>
    <row r="1752" spans="5:7">
      <c r="E1752" s="9"/>
      <c r="F1752" s="9"/>
      <c r="G1752" s="10"/>
    </row>
    <row r="1753" spans="5:7">
      <c r="E1753" s="9"/>
      <c r="F1753" s="9"/>
      <c r="G1753" s="10"/>
    </row>
    <row r="1754" spans="5:7">
      <c r="E1754" s="9"/>
      <c r="F1754" s="9"/>
      <c r="G1754" s="10"/>
    </row>
    <row r="1755" spans="5:7">
      <c r="E1755" s="9"/>
      <c r="F1755" s="9"/>
      <c r="G1755" s="10"/>
    </row>
    <row r="1756" spans="5:7">
      <c r="E1756" s="9"/>
      <c r="F1756" s="9"/>
      <c r="G1756" s="10"/>
    </row>
    <row r="1757" spans="5:7">
      <c r="E1757" s="9"/>
      <c r="F1757" s="9"/>
      <c r="G1757" s="10"/>
    </row>
    <row r="1758" spans="5:7">
      <c r="E1758" s="9"/>
      <c r="F1758" s="9"/>
      <c r="G1758" s="10"/>
    </row>
    <row r="1759" spans="5:7">
      <c r="E1759" s="9"/>
      <c r="F1759" s="9"/>
      <c r="G1759" s="10"/>
    </row>
    <row r="1760" spans="5:7">
      <c r="E1760" s="9"/>
      <c r="F1760" s="9"/>
      <c r="G1760" s="10"/>
    </row>
    <row r="1761" spans="5:7">
      <c r="E1761" s="9"/>
      <c r="F1761" s="9"/>
      <c r="G1761" s="10"/>
    </row>
    <row r="1762" spans="5:7">
      <c r="E1762" s="9"/>
      <c r="F1762" s="9"/>
      <c r="G1762" s="10"/>
    </row>
    <row r="1763" spans="5:7">
      <c r="E1763" s="9"/>
      <c r="F1763" s="9"/>
      <c r="G1763" s="10"/>
    </row>
    <row r="1764" spans="5:7">
      <c r="E1764" s="9"/>
      <c r="F1764" s="9"/>
      <c r="G1764" s="10"/>
    </row>
    <row r="1765" spans="5:7">
      <c r="E1765" s="9"/>
      <c r="F1765" s="9"/>
      <c r="G1765" s="10"/>
    </row>
    <row r="1766" spans="5:7">
      <c r="E1766" s="9"/>
      <c r="F1766" s="9"/>
      <c r="G1766" s="10"/>
    </row>
    <row r="1767" spans="5:7">
      <c r="E1767" s="9"/>
      <c r="F1767" s="9"/>
      <c r="G1767" s="10"/>
    </row>
    <row r="1768" spans="5:7">
      <c r="E1768" s="9"/>
      <c r="F1768" s="9"/>
      <c r="G1768" s="10"/>
    </row>
    <row r="1769" spans="5:7">
      <c r="E1769" s="9"/>
      <c r="F1769" s="9"/>
      <c r="G1769" s="10"/>
    </row>
    <row r="1770" spans="5:7">
      <c r="E1770" s="9"/>
      <c r="F1770" s="9"/>
      <c r="G1770" s="10"/>
    </row>
    <row r="1771" spans="5:7">
      <c r="E1771" s="9"/>
      <c r="F1771" s="9"/>
      <c r="G1771" s="10"/>
    </row>
    <row r="1772" spans="5:7">
      <c r="E1772" s="9"/>
      <c r="F1772" s="9"/>
      <c r="G1772" s="10"/>
    </row>
    <row r="1773" spans="5:7">
      <c r="E1773" s="9"/>
      <c r="F1773" s="9"/>
      <c r="G1773" s="10"/>
    </row>
    <row r="1774" spans="5:7">
      <c r="E1774" s="9"/>
      <c r="F1774" s="9"/>
      <c r="G1774" s="10"/>
    </row>
    <row r="1775" spans="5:7">
      <c r="E1775" s="9"/>
      <c r="F1775" s="9"/>
      <c r="G1775" s="10"/>
    </row>
    <row r="1776" spans="5:7">
      <c r="E1776" s="9"/>
      <c r="F1776" s="9"/>
      <c r="G1776" s="10"/>
    </row>
    <row r="1777" spans="5:7">
      <c r="E1777" s="9"/>
      <c r="F1777" s="9"/>
      <c r="G1777" s="10"/>
    </row>
    <row r="1778" spans="5:7">
      <c r="E1778" s="9"/>
      <c r="F1778" s="9"/>
      <c r="G1778" s="10"/>
    </row>
    <row r="1779" spans="5:7">
      <c r="E1779" s="9"/>
      <c r="F1779" s="9"/>
      <c r="G1779" s="10"/>
    </row>
    <row r="1780" spans="5:7">
      <c r="E1780" s="9"/>
      <c r="F1780" s="9"/>
      <c r="G1780" s="10"/>
    </row>
    <row r="1781" spans="5:7">
      <c r="E1781" s="9"/>
      <c r="F1781" s="9"/>
      <c r="G1781" s="10"/>
    </row>
    <row r="1782" spans="5:7">
      <c r="E1782" s="9"/>
      <c r="F1782" s="9"/>
      <c r="G1782" s="10"/>
    </row>
    <row r="1783" spans="5:7">
      <c r="E1783" s="9"/>
      <c r="F1783" s="9"/>
      <c r="G1783" s="10"/>
    </row>
    <row r="1784" spans="5:7">
      <c r="E1784" s="9"/>
      <c r="F1784" s="9"/>
      <c r="G1784" s="10"/>
    </row>
    <row r="1785" spans="5:7">
      <c r="E1785" s="9"/>
      <c r="F1785" s="9"/>
      <c r="G1785" s="10"/>
    </row>
    <row r="1786" spans="5:7">
      <c r="E1786" s="9"/>
      <c r="F1786" s="9"/>
      <c r="G1786" s="10"/>
    </row>
    <row r="1787" spans="5:7">
      <c r="E1787" s="9"/>
      <c r="F1787" s="9"/>
      <c r="G1787" s="10"/>
    </row>
    <row r="1788" spans="5:7">
      <c r="E1788" s="9"/>
      <c r="F1788" s="9"/>
      <c r="G1788" s="10"/>
    </row>
    <row r="1789" spans="5:7">
      <c r="E1789" s="9"/>
      <c r="F1789" s="9"/>
      <c r="G1789" s="10"/>
    </row>
    <row r="1790" spans="5:7">
      <c r="E1790" s="9"/>
      <c r="F1790" s="9"/>
      <c r="G1790" s="10"/>
    </row>
    <row r="1791" spans="5:7">
      <c r="E1791" s="9"/>
      <c r="F1791" s="9"/>
      <c r="G1791" s="10"/>
    </row>
    <row r="1792" spans="5:7">
      <c r="E1792" s="9"/>
      <c r="F1792" s="9"/>
      <c r="G1792" s="10"/>
    </row>
    <row r="1793" spans="5:7">
      <c r="E1793" s="9"/>
      <c r="F1793" s="9"/>
      <c r="G1793" s="10"/>
    </row>
    <row r="1794" spans="5:7">
      <c r="E1794" s="9"/>
      <c r="F1794" s="9"/>
      <c r="G1794" s="10"/>
    </row>
    <row r="1795" spans="5:7">
      <c r="E1795" s="9"/>
      <c r="F1795" s="9"/>
      <c r="G1795" s="10"/>
    </row>
    <row r="1796" spans="5:7">
      <c r="E1796" s="9"/>
      <c r="F1796" s="9"/>
      <c r="G1796" s="10"/>
    </row>
    <row r="1797" spans="5:7">
      <c r="E1797" s="9"/>
      <c r="F1797" s="9"/>
      <c r="G1797" s="10"/>
    </row>
    <row r="1798" spans="5:7">
      <c r="E1798" s="9"/>
      <c r="F1798" s="9"/>
      <c r="G1798" s="10"/>
    </row>
    <row r="1799" spans="5:7">
      <c r="E1799" s="9"/>
      <c r="F1799" s="9"/>
      <c r="G1799" s="10"/>
    </row>
    <row r="1800" spans="5:7">
      <c r="E1800" s="9"/>
      <c r="F1800" s="9"/>
      <c r="G1800" s="10"/>
    </row>
    <row r="1801" spans="5:7">
      <c r="E1801" s="9"/>
      <c r="F1801" s="9"/>
      <c r="G1801" s="10"/>
    </row>
    <row r="1802" spans="5:7">
      <c r="E1802" s="9"/>
      <c r="F1802" s="9"/>
      <c r="G1802" s="10"/>
    </row>
    <row r="1803" spans="5:7">
      <c r="E1803" s="9"/>
      <c r="F1803" s="9"/>
      <c r="G1803" s="10"/>
    </row>
    <row r="1804" spans="5:7">
      <c r="E1804" s="9"/>
      <c r="F1804" s="9"/>
      <c r="G1804" s="10"/>
    </row>
    <row r="1805" spans="5:7">
      <c r="E1805" s="9"/>
      <c r="F1805" s="9"/>
      <c r="G1805" s="10"/>
    </row>
    <row r="1806" spans="5:7">
      <c r="E1806" s="9"/>
      <c r="F1806" s="9"/>
      <c r="G1806" s="10"/>
    </row>
    <row r="1807" spans="5:7">
      <c r="E1807" s="9"/>
      <c r="F1807" s="9"/>
      <c r="G1807" s="10"/>
    </row>
    <row r="1808" spans="5:7">
      <c r="E1808" s="9"/>
      <c r="F1808" s="9"/>
      <c r="G1808" s="10"/>
    </row>
    <row r="1809" spans="5:7">
      <c r="E1809" s="9"/>
      <c r="F1809" s="9"/>
      <c r="G1809" s="10"/>
    </row>
    <row r="1810" spans="5:7">
      <c r="E1810" s="9"/>
      <c r="F1810" s="9"/>
      <c r="G1810" s="10"/>
    </row>
    <row r="1811" spans="5:7">
      <c r="E1811" s="9"/>
      <c r="F1811" s="9"/>
      <c r="G1811" s="10"/>
    </row>
    <row r="1812" spans="5:7">
      <c r="E1812" s="9"/>
      <c r="F1812" s="9"/>
      <c r="G1812" s="10"/>
    </row>
    <row r="1813" spans="5:7">
      <c r="E1813" s="9"/>
      <c r="F1813" s="9"/>
      <c r="G1813" s="10"/>
    </row>
    <row r="1814" spans="5:7">
      <c r="E1814" s="9"/>
      <c r="F1814" s="9"/>
      <c r="G1814" s="10"/>
    </row>
    <row r="1815" spans="5:7">
      <c r="E1815" s="9"/>
      <c r="F1815" s="9"/>
      <c r="G1815" s="10"/>
    </row>
    <row r="1816" spans="5:7">
      <c r="E1816" s="9"/>
      <c r="F1816" s="9"/>
      <c r="G1816" s="10"/>
    </row>
    <row r="1817" spans="5:7">
      <c r="E1817" s="9"/>
      <c r="F1817" s="9"/>
      <c r="G1817" s="10"/>
    </row>
    <row r="1818" spans="5:7">
      <c r="E1818" s="9"/>
      <c r="F1818" s="9"/>
      <c r="G1818" s="10"/>
    </row>
    <row r="1819" spans="5:7">
      <c r="E1819" s="9"/>
      <c r="F1819" s="9"/>
      <c r="G1819" s="10"/>
    </row>
    <row r="1820" spans="5:7">
      <c r="E1820" s="9"/>
      <c r="F1820" s="9"/>
      <c r="G1820" s="10"/>
    </row>
    <row r="1821" spans="5:7">
      <c r="E1821" s="9"/>
      <c r="F1821" s="9"/>
      <c r="G1821" s="10"/>
    </row>
    <row r="1822" spans="5:7">
      <c r="E1822" s="9"/>
      <c r="F1822" s="9"/>
      <c r="G1822" s="10"/>
    </row>
    <row r="1823" spans="5:7">
      <c r="E1823" s="9"/>
      <c r="F1823" s="9"/>
      <c r="G1823" s="10"/>
    </row>
    <row r="1824" spans="5:7">
      <c r="E1824" s="9"/>
      <c r="F1824" s="9"/>
      <c r="G1824" s="10"/>
    </row>
    <row r="1825" spans="5:7">
      <c r="E1825" s="9"/>
      <c r="F1825" s="9"/>
      <c r="G1825" s="10"/>
    </row>
    <row r="1826" spans="5:7">
      <c r="E1826" s="9"/>
      <c r="F1826" s="9"/>
      <c r="G1826" s="10"/>
    </row>
    <row r="1827" spans="5:7">
      <c r="E1827" s="9"/>
      <c r="F1827" s="9"/>
      <c r="G1827" s="10"/>
    </row>
    <row r="1828" spans="5:7">
      <c r="E1828" s="9"/>
      <c r="F1828" s="9"/>
      <c r="G1828" s="10"/>
    </row>
    <row r="1829" spans="5:7">
      <c r="E1829" s="9"/>
      <c r="F1829" s="9"/>
      <c r="G1829" s="10"/>
    </row>
    <row r="1830" spans="5:7">
      <c r="E1830" s="9"/>
      <c r="F1830" s="9"/>
      <c r="G1830" s="10"/>
    </row>
    <row r="1831" spans="5:7">
      <c r="E1831" s="9"/>
      <c r="F1831" s="9"/>
      <c r="G1831" s="10"/>
    </row>
    <row r="1832" spans="5:7">
      <c r="E1832" s="9"/>
      <c r="F1832" s="9"/>
      <c r="G1832" s="10"/>
    </row>
    <row r="1833" spans="5:7">
      <c r="E1833" s="9"/>
      <c r="F1833" s="9"/>
      <c r="G1833" s="10"/>
    </row>
    <row r="1834" spans="5:7">
      <c r="E1834" s="9"/>
      <c r="F1834" s="9"/>
      <c r="G1834" s="10"/>
    </row>
    <row r="1835" spans="5:7">
      <c r="E1835" s="9"/>
      <c r="F1835" s="9"/>
      <c r="G1835" s="10"/>
    </row>
    <row r="1836" spans="5:7">
      <c r="E1836" s="9"/>
      <c r="F1836" s="9"/>
      <c r="G1836" s="10"/>
    </row>
    <row r="1837" spans="5:7">
      <c r="E1837" s="9"/>
      <c r="F1837" s="9"/>
      <c r="G1837" s="10"/>
    </row>
    <row r="1838" spans="5:7">
      <c r="E1838" s="9"/>
      <c r="F1838" s="9"/>
      <c r="G1838" s="10"/>
    </row>
    <row r="1839" spans="5:7">
      <c r="E1839" s="9"/>
      <c r="F1839" s="9"/>
      <c r="G1839" s="10"/>
    </row>
    <row r="1840" spans="5:7">
      <c r="E1840" s="9"/>
      <c r="F1840" s="9"/>
      <c r="G1840" s="10"/>
    </row>
    <row r="1841" spans="5:7">
      <c r="E1841" s="9"/>
      <c r="F1841" s="9"/>
      <c r="G1841" s="10"/>
    </row>
    <row r="1842" spans="5:7">
      <c r="E1842" s="9"/>
      <c r="F1842" s="9"/>
      <c r="G1842" s="10"/>
    </row>
    <row r="1843" spans="5:7">
      <c r="E1843" s="9"/>
      <c r="F1843" s="9"/>
      <c r="G1843" s="10"/>
    </row>
    <row r="1844" spans="5:7">
      <c r="E1844" s="9"/>
      <c r="F1844" s="9"/>
      <c r="G1844" s="10"/>
    </row>
    <row r="1845" spans="5:7">
      <c r="E1845" s="9"/>
      <c r="F1845" s="9"/>
      <c r="G1845" s="10"/>
    </row>
    <row r="1846" spans="5:7">
      <c r="E1846" s="9"/>
      <c r="F1846" s="9"/>
      <c r="G1846" s="10"/>
    </row>
    <row r="1847" spans="5:7">
      <c r="E1847" s="9"/>
      <c r="F1847" s="9"/>
      <c r="G1847" s="10"/>
    </row>
    <row r="1848" spans="5:7">
      <c r="E1848" s="9"/>
      <c r="F1848" s="9"/>
      <c r="G1848" s="10"/>
    </row>
    <row r="1849" spans="5:7">
      <c r="E1849" s="9"/>
      <c r="F1849" s="9"/>
      <c r="G1849" s="10"/>
    </row>
    <row r="1850" spans="5:7">
      <c r="E1850" s="9"/>
      <c r="F1850" s="9"/>
      <c r="G1850" s="10"/>
    </row>
    <row r="1851" spans="5:7">
      <c r="E1851" s="9"/>
      <c r="F1851" s="9"/>
      <c r="G1851" s="10"/>
    </row>
    <row r="1852" spans="5:7">
      <c r="E1852" s="9"/>
      <c r="F1852" s="9"/>
      <c r="G1852" s="10"/>
    </row>
    <row r="1853" spans="5:7">
      <c r="E1853" s="9"/>
      <c r="F1853" s="9"/>
      <c r="G1853" s="10"/>
    </row>
    <row r="1854" spans="5:7">
      <c r="E1854" s="9"/>
      <c r="F1854" s="9"/>
      <c r="G1854" s="10"/>
    </row>
    <row r="1855" spans="5:7">
      <c r="E1855" s="9"/>
      <c r="F1855" s="9"/>
      <c r="G1855" s="10"/>
    </row>
    <row r="1856" spans="5:7">
      <c r="E1856" s="9"/>
      <c r="F1856" s="9"/>
      <c r="G1856" s="10"/>
    </row>
    <row r="1857" spans="5:7">
      <c r="E1857" s="9"/>
      <c r="F1857" s="9"/>
      <c r="G1857" s="10"/>
    </row>
    <row r="1858" spans="5:7">
      <c r="E1858" s="9"/>
      <c r="F1858" s="9"/>
      <c r="G1858" s="10"/>
    </row>
    <row r="1859" spans="5:7">
      <c r="E1859" s="9"/>
      <c r="F1859" s="9"/>
      <c r="G1859" s="10"/>
    </row>
    <row r="1860" spans="5:7">
      <c r="E1860" s="9"/>
      <c r="F1860" s="9"/>
      <c r="G1860" s="10"/>
    </row>
    <row r="1861" spans="5:7">
      <c r="E1861" s="9"/>
      <c r="F1861" s="9"/>
      <c r="G1861" s="10"/>
    </row>
    <row r="1862" spans="5:7">
      <c r="E1862" s="9"/>
      <c r="F1862" s="9"/>
      <c r="G1862" s="10"/>
    </row>
    <row r="1863" spans="5:7">
      <c r="E1863" s="9"/>
      <c r="F1863" s="9"/>
      <c r="G1863" s="10"/>
    </row>
    <row r="1864" spans="5:7">
      <c r="E1864" s="9"/>
      <c r="F1864" s="9"/>
      <c r="G1864" s="10"/>
    </row>
    <row r="1865" spans="5:7">
      <c r="E1865" s="9"/>
      <c r="F1865" s="9"/>
      <c r="G1865" s="10"/>
    </row>
    <row r="1866" spans="5:7">
      <c r="E1866" s="9"/>
      <c r="F1866" s="9"/>
      <c r="G1866" s="10"/>
    </row>
    <row r="1867" spans="5:7">
      <c r="E1867" s="9"/>
      <c r="F1867" s="9"/>
      <c r="G1867" s="10"/>
    </row>
    <row r="1868" spans="5:7">
      <c r="E1868" s="9"/>
      <c r="F1868" s="9"/>
      <c r="G1868" s="10"/>
    </row>
    <row r="1869" spans="5:7">
      <c r="E1869" s="9"/>
      <c r="F1869" s="9"/>
      <c r="G1869" s="10"/>
    </row>
    <row r="1870" spans="5:7">
      <c r="E1870" s="9"/>
      <c r="F1870" s="9"/>
      <c r="G1870" s="10"/>
    </row>
    <row r="1871" spans="5:7">
      <c r="E1871" s="9"/>
      <c r="F1871" s="9"/>
      <c r="G1871" s="10"/>
    </row>
    <row r="1872" spans="5:7">
      <c r="E1872" s="9"/>
      <c r="F1872" s="9"/>
      <c r="G1872" s="10"/>
    </row>
    <row r="1873" spans="5:7">
      <c r="E1873" s="9"/>
      <c r="F1873" s="9"/>
      <c r="G1873" s="10"/>
    </row>
    <row r="1874" spans="5:7">
      <c r="E1874" s="9"/>
      <c r="F1874" s="9"/>
      <c r="G1874" s="10"/>
    </row>
    <row r="1875" spans="5:7">
      <c r="E1875" s="9"/>
      <c r="F1875" s="9"/>
      <c r="G1875" s="10"/>
    </row>
    <row r="1876" spans="5:7">
      <c r="E1876" s="9"/>
      <c r="F1876" s="9"/>
      <c r="G1876" s="10"/>
    </row>
    <row r="1877" spans="5:7">
      <c r="E1877" s="9"/>
      <c r="F1877" s="9"/>
      <c r="G1877" s="10"/>
    </row>
    <row r="1878" spans="5:7">
      <c r="E1878" s="9"/>
      <c r="F1878" s="9"/>
      <c r="G1878" s="10"/>
    </row>
    <row r="1879" spans="5:7">
      <c r="E1879" s="9"/>
      <c r="F1879" s="9"/>
      <c r="G1879" s="10"/>
    </row>
    <row r="1880" spans="5:7">
      <c r="E1880" s="9"/>
      <c r="F1880" s="9"/>
      <c r="G1880" s="10"/>
    </row>
    <row r="1881" spans="5:7">
      <c r="E1881" s="9"/>
      <c r="F1881" s="9"/>
      <c r="G1881" s="10"/>
    </row>
    <row r="1882" spans="5:7">
      <c r="E1882" s="9"/>
      <c r="F1882" s="9"/>
      <c r="G1882" s="10"/>
    </row>
    <row r="1883" spans="5:7">
      <c r="E1883" s="9"/>
      <c r="F1883" s="9"/>
      <c r="G1883" s="10"/>
    </row>
    <row r="1884" spans="5:7">
      <c r="E1884" s="9"/>
      <c r="F1884" s="9"/>
      <c r="G1884" s="10"/>
    </row>
    <row r="1885" spans="5:7">
      <c r="E1885" s="9"/>
      <c r="F1885" s="9"/>
      <c r="G1885" s="10"/>
    </row>
    <row r="1886" spans="5:7">
      <c r="E1886" s="9"/>
      <c r="F1886" s="9"/>
      <c r="G1886" s="10"/>
    </row>
    <row r="1887" spans="5:7">
      <c r="E1887" s="9"/>
      <c r="F1887" s="9"/>
      <c r="G1887" s="10"/>
    </row>
    <row r="1888" spans="5:7">
      <c r="E1888" s="9"/>
      <c r="F1888" s="9"/>
      <c r="G1888" s="10"/>
    </row>
    <row r="1889" spans="5:7">
      <c r="E1889" s="9"/>
      <c r="F1889" s="9"/>
      <c r="G1889" s="10"/>
    </row>
    <row r="1890" spans="5:7">
      <c r="E1890" s="9"/>
      <c r="F1890" s="9"/>
      <c r="G1890" s="10"/>
    </row>
    <row r="1891" spans="5:7">
      <c r="E1891" s="9"/>
      <c r="F1891" s="9"/>
      <c r="G1891" s="10"/>
    </row>
    <row r="1892" spans="5:7">
      <c r="E1892" s="9"/>
      <c r="F1892" s="9"/>
      <c r="G1892" s="10"/>
    </row>
    <row r="1893" spans="5:7">
      <c r="E1893" s="9"/>
      <c r="F1893" s="9"/>
      <c r="G1893" s="10"/>
    </row>
    <row r="1894" spans="5:7">
      <c r="E1894" s="9"/>
      <c r="F1894" s="9"/>
      <c r="G1894" s="10"/>
    </row>
    <row r="1895" spans="5:7">
      <c r="E1895" s="9"/>
      <c r="F1895" s="9"/>
      <c r="G1895" s="10"/>
    </row>
    <row r="1896" spans="5:7">
      <c r="E1896" s="9"/>
      <c r="F1896" s="9"/>
      <c r="G1896" s="10"/>
    </row>
    <row r="1897" spans="5:7">
      <c r="E1897" s="9"/>
      <c r="F1897" s="9"/>
      <c r="G1897" s="10"/>
    </row>
    <row r="1898" spans="5:7">
      <c r="E1898" s="9"/>
      <c r="F1898" s="9"/>
      <c r="G1898" s="10"/>
    </row>
    <row r="1899" spans="5:7">
      <c r="E1899" s="9"/>
      <c r="F1899" s="9"/>
      <c r="G1899" s="10"/>
    </row>
    <row r="1900" spans="5:7">
      <c r="E1900" s="9"/>
      <c r="F1900" s="9"/>
      <c r="G1900" s="10"/>
    </row>
    <row r="1901" spans="5:7">
      <c r="E1901" s="9"/>
      <c r="F1901" s="9"/>
      <c r="G1901" s="10"/>
    </row>
    <row r="1902" spans="5:7">
      <c r="E1902" s="9"/>
      <c r="F1902" s="9"/>
      <c r="G1902" s="10"/>
    </row>
    <row r="1903" spans="5:7">
      <c r="E1903" s="9"/>
      <c r="F1903" s="9"/>
      <c r="G1903" s="10"/>
    </row>
    <row r="1904" spans="5:7">
      <c r="E1904" s="9"/>
      <c r="F1904" s="9"/>
      <c r="G1904" s="10"/>
    </row>
    <row r="1905" spans="5:7">
      <c r="E1905" s="9"/>
      <c r="F1905" s="9"/>
      <c r="G1905" s="10"/>
    </row>
    <row r="1906" spans="5:7">
      <c r="E1906" s="9"/>
      <c r="F1906" s="9"/>
      <c r="G1906" s="10"/>
    </row>
    <row r="1907" spans="5:7">
      <c r="E1907" s="9"/>
      <c r="F1907" s="9"/>
      <c r="G1907" s="10"/>
    </row>
    <row r="1908" spans="5:7">
      <c r="E1908" s="9"/>
      <c r="F1908" s="9"/>
      <c r="G1908" s="10"/>
    </row>
    <row r="1909" spans="5:7">
      <c r="E1909" s="9"/>
      <c r="F1909" s="9"/>
      <c r="G1909" s="10"/>
    </row>
    <row r="1910" spans="5:7">
      <c r="E1910" s="9"/>
      <c r="F1910" s="9"/>
      <c r="G1910" s="10"/>
    </row>
    <row r="1911" spans="5:7">
      <c r="E1911" s="9"/>
      <c r="F1911" s="9"/>
      <c r="G1911" s="10"/>
    </row>
    <row r="1912" spans="5:7">
      <c r="E1912" s="9"/>
      <c r="F1912" s="9"/>
      <c r="G1912" s="10"/>
    </row>
    <row r="1913" spans="5:7">
      <c r="E1913" s="9"/>
      <c r="F1913" s="9"/>
      <c r="G1913" s="10"/>
    </row>
    <row r="1914" spans="5:7">
      <c r="E1914" s="9"/>
      <c r="F1914" s="9"/>
      <c r="G1914" s="10"/>
    </row>
    <row r="1915" spans="5:7">
      <c r="E1915" s="9"/>
      <c r="F1915" s="9"/>
      <c r="G1915" s="10"/>
    </row>
    <row r="1916" spans="5:7">
      <c r="E1916" s="9"/>
      <c r="F1916" s="9"/>
      <c r="G1916" s="10"/>
    </row>
    <row r="1917" spans="5:7">
      <c r="E1917" s="9"/>
      <c r="F1917" s="9"/>
      <c r="G1917" s="10"/>
    </row>
    <row r="1918" spans="5:7">
      <c r="E1918" s="9"/>
      <c r="F1918" s="9"/>
      <c r="G1918" s="10"/>
    </row>
    <row r="1919" spans="5:7">
      <c r="E1919" s="9"/>
      <c r="F1919" s="9"/>
      <c r="G1919" s="10"/>
    </row>
    <row r="1920" spans="5:7">
      <c r="E1920" s="9"/>
      <c r="F1920" s="9"/>
      <c r="G1920" s="10"/>
    </row>
    <row r="1921" spans="5:7">
      <c r="E1921" s="9"/>
      <c r="F1921" s="9"/>
      <c r="G1921" s="10"/>
    </row>
    <row r="1922" spans="5:7">
      <c r="E1922" s="9"/>
      <c r="F1922" s="9"/>
      <c r="G1922" s="10"/>
    </row>
    <row r="1923" spans="5:7">
      <c r="E1923" s="9"/>
      <c r="F1923" s="9"/>
      <c r="G1923" s="10"/>
    </row>
    <row r="1924" spans="5:7">
      <c r="E1924" s="9"/>
      <c r="F1924" s="9"/>
      <c r="G1924" s="10"/>
    </row>
    <row r="1925" spans="5:7">
      <c r="E1925" s="9"/>
      <c r="F1925" s="9"/>
      <c r="G1925" s="10"/>
    </row>
    <row r="1926" spans="5:7">
      <c r="E1926" s="9"/>
      <c r="F1926" s="9"/>
      <c r="G1926" s="10"/>
    </row>
    <row r="1927" spans="5:7">
      <c r="E1927" s="9"/>
      <c r="F1927" s="9"/>
      <c r="G1927" s="10"/>
    </row>
    <row r="1928" spans="5:7">
      <c r="E1928" s="9"/>
      <c r="F1928" s="9"/>
      <c r="G1928" s="10"/>
    </row>
    <row r="1929" spans="5:7">
      <c r="E1929" s="9"/>
      <c r="F1929" s="9"/>
      <c r="G1929" s="10"/>
    </row>
    <row r="1930" spans="5:7">
      <c r="E1930" s="9"/>
      <c r="F1930" s="9"/>
      <c r="G1930" s="10"/>
    </row>
    <row r="1931" spans="5:7">
      <c r="E1931" s="9"/>
      <c r="F1931" s="9"/>
      <c r="G1931" s="10"/>
    </row>
    <row r="1932" spans="5:7">
      <c r="E1932" s="9"/>
      <c r="F1932" s="9"/>
      <c r="G1932" s="10"/>
    </row>
    <row r="1933" spans="5:7">
      <c r="E1933" s="9"/>
      <c r="F1933" s="9"/>
      <c r="G1933" s="10"/>
    </row>
    <row r="1934" spans="5:7">
      <c r="E1934" s="9"/>
      <c r="F1934" s="9"/>
      <c r="G1934" s="10"/>
    </row>
    <row r="1935" spans="5:7">
      <c r="E1935" s="9"/>
      <c r="F1935" s="9"/>
      <c r="G1935" s="10"/>
    </row>
    <row r="1936" spans="5:7">
      <c r="E1936" s="9"/>
      <c r="F1936" s="9"/>
      <c r="G1936" s="10"/>
    </row>
    <row r="1937" spans="5:7">
      <c r="E1937" s="9"/>
      <c r="F1937" s="9"/>
      <c r="G1937" s="10"/>
    </row>
    <row r="1938" spans="5:7">
      <c r="E1938" s="9"/>
      <c r="F1938" s="9"/>
      <c r="G1938" s="10"/>
    </row>
    <row r="1939" spans="5:7">
      <c r="E1939" s="9"/>
      <c r="F1939" s="9"/>
      <c r="G1939" s="10"/>
    </row>
    <row r="1940" spans="5:7">
      <c r="E1940" s="9"/>
      <c r="F1940" s="9"/>
      <c r="G1940" s="10"/>
    </row>
    <row r="1941" spans="5:7">
      <c r="E1941" s="9"/>
      <c r="F1941" s="9"/>
      <c r="G1941" s="10"/>
    </row>
    <row r="1942" spans="5:7">
      <c r="E1942" s="9"/>
      <c r="F1942" s="9"/>
      <c r="G1942" s="10"/>
    </row>
    <row r="1943" spans="5:7">
      <c r="E1943" s="9"/>
      <c r="F1943" s="9"/>
      <c r="G1943" s="10"/>
    </row>
    <row r="1944" spans="5:7">
      <c r="E1944" s="9"/>
      <c r="F1944" s="9"/>
      <c r="G1944" s="10"/>
    </row>
    <row r="1945" spans="5:7">
      <c r="E1945" s="9"/>
      <c r="F1945" s="9"/>
      <c r="G1945" s="10"/>
    </row>
    <row r="1946" spans="5:7">
      <c r="E1946" s="9"/>
      <c r="F1946" s="9"/>
      <c r="G1946" s="10"/>
    </row>
    <row r="1947" spans="5:7">
      <c r="E1947" s="9"/>
      <c r="F1947" s="9"/>
      <c r="G1947" s="10"/>
    </row>
    <row r="1948" spans="5:7">
      <c r="E1948" s="9"/>
      <c r="F1948" s="9"/>
      <c r="G1948" s="10"/>
    </row>
    <row r="1949" spans="5:7">
      <c r="E1949" s="9"/>
      <c r="F1949" s="9"/>
      <c r="G1949" s="10"/>
    </row>
    <row r="1950" spans="5:7">
      <c r="E1950" s="9"/>
      <c r="F1950" s="9"/>
      <c r="G1950" s="10"/>
    </row>
    <row r="1951" spans="5:7">
      <c r="E1951" s="9"/>
      <c r="F1951" s="9"/>
      <c r="G1951" s="10"/>
    </row>
    <row r="1952" spans="5:7">
      <c r="E1952" s="9"/>
      <c r="F1952" s="9"/>
      <c r="G1952" s="10"/>
    </row>
    <row r="1953" spans="5:7">
      <c r="E1953" s="9"/>
      <c r="F1953" s="9"/>
      <c r="G1953" s="10"/>
    </row>
    <row r="1954" spans="5:7">
      <c r="E1954" s="9"/>
      <c r="F1954" s="9"/>
      <c r="G1954" s="10"/>
    </row>
    <row r="1955" spans="5:7">
      <c r="E1955" s="9"/>
      <c r="F1955" s="9"/>
      <c r="G1955" s="10"/>
    </row>
    <row r="1956" spans="5:7">
      <c r="E1956" s="9"/>
      <c r="F1956" s="9"/>
      <c r="G1956" s="10"/>
    </row>
    <row r="1957" spans="5:7">
      <c r="E1957" s="9"/>
      <c r="F1957" s="9"/>
      <c r="G1957" s="10"/>
    </row>
    <row r="1958" spans="5:7">
      <c r="E1958" s="9"/>
      <c r="F1958" s="9"/>
      <c r="G1958" s="10"/>
    </row>
    <row r="1959" spans="5:7">
      <c r="E1959" s="9"/>
      <c r="F1959" s="9"/>
      <c r="G1959" s="10"/>
    </row>
    <row r="1960" spans="5:7">
      <c r="E1960" s="9"/>
      <c r="F1960" s="9"/>
      <c r="G1960" s="10"/>
    </row>
    <row r="1961" spans="5:7">
      <c r="E1961" s="9"/>
      <c r="F1961" s="9"/>
      <c r="G1961" s="10"/>
    </row>
    <row r="1962" spans="5:7">
      <c r="E1962" s="9"/>
      <c r="F1962" s="9"/>
      <c r="G1962" s="10"/>
    </row>
    <row r="1963" spans="5:7">
      <c r="E1963" s="9"/>
      <c r="F1963" s="9"/>
      <c r="G1963" s="10"/>
    </row>
    <row r="1964" spans="5:7">
      <c r="E1964" s="9"/>
      <c r="F1964" s="9"/>
      <c r="G1964" s="10"/>
    </row>
    <row r="1965" spans="5:7">
      <c r="E1965" s="9"/>
      <c r="F1965" s="9"/>
      <c r="G1965" s="10"/>
    </row>
    <row r="1966" spans="5:7">
      <c r="E1966" s="9"/>
      <c r="F1966" s="9"/>
      <c r="G1966" s="10"/>
    </row>
    <row r="1967" spans="5:7">
      <c r="E1967" s="9"/>
      <c r="F1967" s="9"/>
      <c r="G1967" s="10"/>
    </row>
    <row r="1968" spans="5:7">
      <c r="E1968" s="9"/>
      <c r="F1968" s="9"/>
      <c r="G1968" s="10"/>
    </row>
    <row r="1969" spans="5:7">
      <c r="E1969" s="9"/>
      <c r="F1969" s="9"/>
      <c r="G1969" s="10"/>
    </row>
    <row r="1970" spans="5:7">
      <c r="E1970" s="9"/>
      <c r="F1970" s="9"/>
      <c r="G1970" s="10"/>
    </row>
    <row r="1971" spans="5:7">
      <c r="E1971" s="9"/>
      <c r="F1971" s="9"/>
      <c r="G1971" s="10"/>
    </row>
    <row r="1972" spans="5:7">
      <c r="E1972" s="9"/>
      <c r="F1972" s="9"/>
      <c r="G1972" s="10"/>
    </row>
    <row r="1973" spans="5:7">
      <c r="E1973" s="9"/>
      <c r="F1973" s="9"/>
      <c r="G1973" s="10"/>
    </row>
    <row r="1974" spans="5:7">
      <c r="E1974" s="9"/>
      <c r="F1974" s="9"/>
      <c r="G1974" s="10"/>
    </row>
    <row r="1975" spans="5:7">
      <c r="E1975" s="9"/>
      <c r="F1975" s="9"/>
      <c r="G1975" s="10"/>
    </row>
    <row r="1976" spans="5:7">
      <c r="E1976" s="9"/>
      <c r="F1976" s="9"/>
      <c r="G1976" s="10"/>
    </row>
    <row r="1977" spans="5:7">
      <c r="E1977" s="9"/>
      <c r="F1977" s="9"/>
      <c r="G1977" s="10"/>
    </row>
    <row r="1978" spans="5:7">
      <c r="E1978" s="9"/>
      <c r="F1978" s="9"/>
      <c r="G1978" s="10"/>
    </row>
    <row r="1979" spans="5:7">
      <c r="E1979" s="9"/>
      <c r="F1979" s="9"/>
      <c r="G1979" s="10"/>
    </row>
    <row r="1980" spans="5:7">
      <c r="E1980" s="9"/>
      <c r="F1980" s="9"/>
      <c r="G1980" s="10"/>
    </row>
    <row r="1981" spans="5:7">
      <c r="E1981" s="9"/>
      <c r="F1981" s="9"/>
      <c r="G1981" s="10"/>
    </row>
    <row r="1982" spans="5:7">
      <c r="E1982" s="9"/>
      <c r="F1982" s="9"/>
      <c r="G1982" s="10"/>
    </row>
    <row r="1983" spans="5:7">
      <c r="E1983" s="9"/>
      <c r="F1983" s="9"/>
      <c r="G1983" s="10"/>
    </row>
    <row r="1984" spans="5:7">
      <c r="E1984" s="9"/>
      <c r="F1984" s="9"/>
      <c r="G1984" s="10"/>
    </row>
    <row r="1985" spans="5:7">
      <c r="E1985" s="9"/>
      <c r="F1985" s="9"/>
      <c r="G1985" s="10"/>
    </row>
    <row r="1986" spans="5:7">
      <c r="E1986" s="9"/>
      <c r="F1986" s="9"/>
      <c r="G1986" s="10"/>
    </row>
    <row r="1987" spans="5:7">
      <c r="E1987" s="9"/>
      <c r="F1987" s="9"/>
      <c r="G1987" s="10"/>
    </row>
    <row r="1988" spans="5:7">
      <c r="E1988" s="9"/>
      <c r="F1988" s="9"/>
      <c r="G1988" s="10"/>
    </row>
    <row r="1989" spans="5:7">
      <c r="E1989" s="9"/>
      <c r="F1989" s="9"/>
      <c r="G1989" s="10"/>
    </row>
    <row r="1990" spans="5:7">
      <c r="E1990" s="9"/>
      <c r="F1990" s="9"/>
      <c r="G1990" s="10"/>
    </row>
    <row r="1991" spans="5:7">
      <c r="E1991" s="9"/>
      <c r="F1991" s="9"/>
      <c r="G1991" s="10"/>
    </row>
    <row r="1992" spans="5:7">
      <c r="E1992" s="9"/>
      <c r="F1992" s="9"/>
      <c r="G1992" s="10"/>
    </row>
    <row r="1993" spans="5:7">
      <c r="E1993" s="9"/>
      <c r="F1993" s="9"/>
      <c r="G1993" s="10"/>
    </row>
    <row r="1994" spans="5:7">
      <c r="E1994" s="9"/>
      <c r="F1994" s="9"/>
      <c r="G1994" s="10"/>
    </row>
    <row r="1995" spans="5:7">
      <c r="E1995" s="9"/>
      <c r="F1995" s="9"/>
      <c r="G1995" s="10"/>
    </row>
    <row r="1996" spans="5:7">
      <c r="E1996" s="9"/>
      <c r="F1996" s="9"/>
      <c r="G1996" s="10"/>
    </row>
    <row r="1997" spans="5:7">
      <c r="E1997" s="9"/>
      <c r="F1997" s="9"/>
      <c r="G1997" s="10"/>
    </row>
    <row r="1998" spans="5:7">
      <c r="E1998" s="9"/>
      <c r="F1998" s="9"/>
      <c r="G1998" s="10"/>
    </row>
    <row r="1999" spans="5:7">
      <c r="E1999" s="9"/>
      <c r="F1999" s="9"/>
      <c r="G1999" s="10"/>
    </row>
    <row r="2000" spans="5:7">
      <c r="E2000" s="9"/>
      <c r="F2000" s="9"/>
      <c r="G2000" s="10"/>
    </row>
    <row r="2001" spans="5:7">
      <c r="E2001" s="9"/>
      <c r="F2001" s="9"/>
      <c r="G2001" s="10"/>
    </row>
    <row r="2002" spans="5:7">
      <c r="E2002" s="9"/>
      <c r="F2002" s="9"/>
      <c r="G2002" s="10"/>
    </row>
    <row r="2003" spans="5:7">
      <c r="E2003" s="9"/>
      <c r="F2003" s="9"/>
      <c r="G2003" s="10"/>
    </row>
    <row r="2004" spans="5:7">
      <c r="E2004" s="9"/>
      <c r="F2004" s="9"/>
      <c r="G2004" s="10"/>
    </row>
    <row r="2005" spans="5:7">
      <c r="E2005" s="9"/>
      <c r="F2005" s="9"/>
      <c r="G2005" s="10"/>
    </row>
    <row r="2006" spans="5:7">
      <c r="E2006" s="9"/>
      <c r="F2006" s="9"/>
      <c r="G2006" s="10"/>
    </row>
    <row r="2007" spans="5:7">
      <c r="E2007" s="9"/>
      <c r="F2007" s="9"/>
      <c r="G2007" s="10"/>
    </row>
    <row r="2008" spans="5:7">
      <c r="E2008" s="9"/>
      <c r="F2008" s="9"/>
      <c r="G2008" s="10"/>
    </row>
    <row r="2009" spans="5:7">
      <c r="E2009" s="9"/>
      <c r="F2009" s="9"/>
      <c r="G2009" s="10"/>
    </row>
    <row r="2010" spans="5:7">
      <c r="E2010" s="9"/>
      <c r="F2010" s="9"/>
      <c r="G2010" s="10"/>
    </row>
    <row r="2011" spans="5:7">
      <c r="E2011" s="9"/>
      <c r="F2011" s="9"/>
      <c r="G2011" s="10"/>
    </row>
    <row r="2012" spans="5:7">
      <c r="E2012" s="9"/>
      <c r="F2012" s="9"/>
      <c r="G2012" s="10"/>
    </row>
    <row r="2013" spans="5:7">
      <c r="E2013" s="9"/>
      <c r="F2013" s="9"/>
      <c r="G2013" s="10"/>
    </row>
    <row r="2014" spans="5:7">
      <c r="E2014" s="9"/>
      <c r="F2014" s="9"/>
      <c r="G2014" s="10"/>
    </row>
    <row r="2015" spans="5:7">
      <c r="E2015" s="9"/>
      <c r="F2015" s="9"/>
      <c r="G2015" s="10"/>
    </row>
    <row r="2016" spans="5:7">
      <c r="E2016" s="9"/>
      <c r="F2016" s="9"/>
      <c r="G2016" s="10"/>
    </row>
    <row r="2017" spans="5:7">
      <c r="E2017" s="9"/>
      <c r="F2017" s="9"/>
      <c r="G2017" s="10"/>
    </row>
    <row r="2018" spans="5:7">
      <c r="E2018" s="9"/>
      <c r="F2018" s="9"/>
      <c r="G2018" s="10"/>
    </row>
    <row r="2019" spans="5:7">
      <c r="E2019" s="9"/>
      <c r="F2019" s="9"/>
      <c r="G2019" s="10"/>
    </row>
    <row r="2020" spans="5:7">
      <c r="E2020" s="9"/>
      <c r="F2020" s="9"/>
      <c r="G2020" s="10"/>
    </row>
    <row r="2021" spans="5:7">
      <c r="E2021" s="9"/>
      <c r="F2021" s="9"/>
      <c r="G2021" s="10"/>
    </row>
    <row r="2022" spans="5:7">
      <c r="E2022" s="9"/>
      <c r="F2022" s="9"/>
      <c r="G2022" s="10"/>
    </row>
    <row r="2023" spans="5:7">
      <c r="E2023" s="9"/>
      <c r="F2023" s="9"/>
      <c r="G2023" s="10"/>
    </row>
    <row r="2024" spans="5:7">
      <c r="E2024" s="9"/>
      <c r="F2024" s="9"/>
      <c r="G2024" s="10"/>
    </row>
    <row r="2025" spans="5:7">
      <c r="E2025" s="9"/>
      <c r="F2025" s="9"/>
      <c r="G2025" s="10"/>
    </row>
    <row r="2026" spans="5:7">
      <c r="E2026" s="9"/>
      <c r="F2026" s="9"/>
      <c r="G2026" s="10"/>
    </row>
    <row r="2027" spans="5:7">
      <c r="E2027" s="9"/>
      <c r="F2027" s="9"/>
      <c r="G2027" s="10"/>
    </row>
    <row r="2028" spans="5:7">
      <c r="E2028" s="9"/>
      <c r="F2028" s="9"/>
      <c r="G2028" s="10"/>
    </row>
    <row r="2029" spans="5:7">
      <c r="E2029" s="9"/>
      <c r="F2029" s="9"/>
      <c r="G2029" s="10"/>
    </row>
    <row r="2030" spans="5:7">
      <c r="E2030" s="9"/>
      <c r="F2030" s="9"/>
      <c r="G2030" s="10"/>
    </row>
    <row r="2031" spans="5:7">
      <c r="E2031" s="9"/>
      <c r="F2031" s="9"/>
      <c r="G2031" s="10"/>
    </row>
    <row r="2032" spans="5:7">
      <c r="E2032" s="9"/>
      <c r="F2032" s="9"/>
      <c r="G2032" s="10"/>
    </row>
    <row r="2033" spans="5:7">
      <c r="E2033" s="9"/>
      <c r="F2033" s="9"/>
      <c r="G2033" s="10"/>
    </row>
    <row r="2034" spans="5:7">
      <c r="E2034" s="9"/>
      <c r="F2034" s="9"/>
      <c r="G2034" s="10"/>
    </row>
    <row r="2035" spans="5:7">
      <c r="E2035" s="9"/>
      <c r="F2035" s="9"/>
      <c r="G2035" s="10"/>
    </row>
    <row r="2036" spans="5:7">
      <c r="E2036" s="9"/>
      <c r="F2036" s="9"/>
      <c r="G2036" s="10"/>
    </row>
    <row r="2037" spans="5:7">
      <c r="E2037" s="9"/>
      <c r="F2037" s="9"/>
      <c r="G2037" s="10"/>
    </row>
    <row r="2038" spans="5:7">
      <c r="E2038" s="9"/>
      <c r="F2038" s="9"/>
      <c r="G2038" s="10"/>
    </row>
    <row r="2039" spans="5:7">
      <c r="E2039" s="9"/>
      <c r="F2039" s="9"/>
      <c r="G2039" s="10"/>
    </row>
    <row r="2040" spans="5:7">
      <c r="E2040" s="9"/>
      <c r="F2040" s="9"/>
      <c r="G2040" s="10"/>
    </row>
    <row r="2041" spans="5:7">
      <c r="E2041" s="9"/>
      <c r="F2041" s="9"/>
      <c r="G2041" s="10"/>
    </row>
    <row r="2042" spans="5:7">
      <c r="E2042" s="9"/>
      <c r="F2042" s="9"/>
      <c r="G2042" s="10"/>
    </row>
    <row r="2043" spans="5:7">
      <c r="E2043" s="9"/>
      <c r="F2043" s="9"/>
      <c r="G2043" s="10"/>
    </row>
    <row r="2044" spans="5:7">
      <c r="E2044" s="9"/>
      <c r="F2044" s="9"/>
      <c r="G2044" s="10"/>
    </row>
    <row r="2045" spans="5:7">
      <c r="E2045" s="9"/>
      <c r="F2045" s="9"/>
      <c r="G2045" s="10"/>
    </row>
    <row r="2046" spans="5:7">
      <c r="E2046" s="9"/>
      <c r="F2046" s="9"/>
      <c r="G2046" s="10"/>
    </row>
    <row r="2047" spans="5:7">
      <c r="E2047" s="9"/>
      <c r="F2047" s="9"/>
      <c r="G2047" s="10"/>
    </row>
    <row r="2048" spans="5:7">
      <c r="E2048" s="9"/>
      <c r="F2048" s="9"/>
      <c r="G2048" s="10"/>
    </row>
    <row r="2049" spans="5:7">
      <c r="E2049" s="9"/>
      <c r="F2049" s="9"/>
      <c r="G2049" s="10"/>
    </row>
    <row r="2050" spans="5:7">
      <c r="E2050" s="9"/>
      <c r="F2050" s="9"/>
      <c r="G2050" s="10"/>
    </row>
    <row r="2051" spans="5:7">
      <c r="E2051" s="9"/>
      <c r="F2051" s="9"/>
      <c r="G2051" s="10"/>
    </row>
    <row r="2052" spans="5:7">
      <c r="E2052" s="9"/>
      <c r="F2052" s="9"/>
      <c r="G2052" s="10"/>
    </row>
    <row r="2053" spans="5:7">
      <c r="E2053" s="9"/>
      <c r="F2053" s="9"/>
      <c r="G2053" s="10"/>
    </row>
    <row r="2054" spans="5:7">
      <c r="E2054" s="9"/>
      <c r="F2054" s="9"/>
      <c r="G2054" s="10"/>
    </row>
    <row r="2055" spans="5:7">
      <c r="E2055" s="9"/>
      <c r="F2055" s="9"/>
      <c r="G2055" s="10"/>
    </row>
    <row r="2056" spans="5:7">
      <c r="E2056" s="9"/>
      <c r="F2056" s="9"/>
      <c r="G2056" s="10"/>
    </row>
    <row r="2057" spans="5:7">
      <c r="E2057" s="9"/>
      <c r="F2057" s="9"/>
      <c r="G2057" s="10"/>
    </row>
    <row r="2058" spans="5:7">
      <c r="E2058" s="9"/>
      <c r="F2058" s="9"/>
      <c r="G2058" s="10"/>
    </row>
    <row r="2059" spans="5:7">
      <c r="E2059" s="9"/>
      <c r="F2059" s="9"/>
      <c r="G2059" s="10"/>
    </row>
    <row r="2060" spans="5:7">
      <c r="E2060" s="9"/>
      <c r="F2060" s="9"/>
      <c r="G2060" s="10"/>
    </row>
    <row r="2061" spans="5:7">
      <c r="E2061" s="9"/>
      <c r="F2061" s="9"/>
      <c r="G2061" s="10"/>
    </row>
    <row r="2062" spans="5:7">
      <c r="E2062" s="9"/>
      <c r="F2062" s="9"/>
      <c r="G2062" s="10"/>
    </row>
    <row r="2063" spans="5:7">
      <c r="E2063" s="9"/>
      <c r="F2063" s="9"/>
      <c r="G2063" s="10"/>
    </row>
    <row r="2064" spans="5:7">
      <c r="E2064" s="9"/>
      <c r="F2064" s="9"/>
      <c r="G2064" s="10"/>
    </row>
    <row r="2065" spans="5:7">
      <c r="E2065" s="9"/>
      <c r="F2065" s="9"/>
      <c r="G2065" s="10"/>
    </row>
    <row r="2066" spans="5:7">
      <c r="E2066" s="9"/>
      <c r="F2066" s="9"/>
      <c r="G2066" s="10"/>
    </row>
    <row r="2067" spans="5:7">
      <c r="E2067" s="9"/>
      <c r="F2067" s="9"/>
      <c r="G2067" s="10"/>
    </row>
    <row r="2068" spans="5:7">
      <c r="E2068" s="9"/>
      <c r="F2068" s="9"/>
      <c r="G2068" s="10"/>
    </row>
    <row r="2069" spans="5:7">
      <c r="E2069" s="9"/>
      <c r="F2069" s="9"/>
      <c r="G2069" s="10"/>
    </row>
    <row r="2070" spans="5:7">
      <c r="E2070" s="9"/>
      <c r="F2070" s="9"/>
      <c r="G2070" s="10"/>
    </row>
    <row r="2071" spans="5:7">
      <c r="E2071" s="9"/>
      <c r="F2071" s="9"/>
      <c r="G2071" s="10"/>
    </row>
    <row r="2072" spans="5:7">
      <c r="E2072" s="9"/>
      <c r="F2072" s="9"/>
      <c r="G2072" s="10"/>
    </row>
    <row r="2073" spans="5:7">
      <c r="E2073" s="9"/>
      <c r="F2073" s="9"/>
      <c r="G2073" s="10"/>
    </row>
    <row r="2074" spans="5:7">
      <c r="E2074" s="9"/>
      <c r="F2074" s="9"/>
      <c r="G2074" s="10"/>
    </row>
    <row r="2075" spans="5:7">
      <c r="E2075" s="9"/>
      <c r="F2075" s="9"/>
      <c r="G2075" s="10"/>
    </row>
    <row r="2076" spans="5:7">
      <c r="E2076" s="9"/>
      <c r="F2076" s="9"/>
      <c r="G2076" s="10"/>
    </row>
    <row r="2077" spans="5:7">
      <c r="E2077" s="9"/>
      <c r="F2077" s="9"/>
      <c r="G2077" s="10"/>
    </row>
    <row r="2078" spans="5:7">
      <c r="E2078" s="9"/>
      <c r="F2078" s="9"/>
      <c r="G2078" s="10"/>
    </row>
    <row r="2079" spans="5:7">
      <c r="E2079" s="9"/>
      <c r="F2079" s="9"/>
      <c r="G2079" s="10"/>
    </row>
    <row r="2080" spans="5:7">
      <c r="E2080" s="9"/>
      <c r="F2080" s="9"/>
      <c r="G2080" s="10"/>
    </row>
    <row r="2081" spans="5:7">
      <c r="E2081" s="9"/>
      <c r="F2081" s="9"/>
      <c r="G2081" s="10"/>
    </row>
    <row r="2082" spans="5:7">
      <c r="E2082" s="9"/>
      <c r="F2082" s="9"/>
      <c r="G2082" s="10"/>
    </row>
    <row r="2083" spans="5:7">
      <c r="E2083" s="9"/>
      <c r="F2083" s="9"/>
      <c r="G2083" s="10"/>
    </row>
    <row r="2084" spans="5:7">
      <c r="E2084" s="9"/>
      <c r="F2084" s="9"/>
      <c r="G2084" s="10"/>
    </row>
    <row r="2085" spans="5:7">
      <c r="E2085" s="9"/>
      <c r="F2085" s="9"/>
      <c r="G2085" s="10"/>
    </row>
    <row r="2086" spans="5:7">
      <c r="E2086" s="9"/>
      <c r="F2086" s="9"/>
      <c r="G2086" s="10"/>
    </row>
    <row r="2087" spans="5:7">
      <c r="E2087" s="9"/>
      <c r="F2087" s="9"/>
      <c r="G2087" s="10"/>
    </row>
    <row r="2088" spans="5:7">
      <c r="E2088" s="9"/>
      <c r="F2088" s="9"/>
      <c r="G2088" s="10"/>
    </row>
    <row r="2089" spans="5:7">
      <c r="E2089" s="9"/>
      <c r="F2089" s="9"/>
      <c r="G2089" s="10"/>
    </row>
    <row r="2090" spans="5:7">
      <c r="E2090" s="9"/>
      <c r="F2090" s="9"/>
      <c r="G2090" s="10"/>
    </row>
    <row r="2091" spans="5:7">
      <c r="E2091" s="9"/>
      <c r="F2091" s="9"/>
      <c r="G2091" s="10"/>
    </row>
    <row r="2092" spans="5:7">
      <c r="E2092" s="9"/>
      <c r="F2092" s="9"/>
      <c r="G2092" s="10"/>
    </row>
    <row r="2093" spans="5:7">
      <c r="E2093" s="9"/>
      <c r="F2093" s="9"/>
      <c r="G2093" s="10"/>
    </row>
    <row r="2094" spans="5:7">
      <c r="E2094" s="9"/>
      <c r="F2094" s="9"/>
      <c r="G2094" s="10"/>
    </row>
    <row r="2095" spans="5:7">
      <c r="E2095" s="9"/>
      <c r="F2095" s="9"/>
      <c r="G2095" s="10"/>
    </row>
    <row r="2096" spans="5:7">
      <c r="E2096" s="9"/>
      <c r="F2096" s="9"/>
      <c r="G2096" s="10"/>
    </row>
    <row r="2097" spans="5:7">
      <c r="E2097" s="9"/>
      <c r="F2097" s="9"/>
      <c r="G2097" s="10"/>
    </row>
    <row r="2098" spans="5:7">
      <c r="E2098" s="9"/>
      <c r="F2098" s="9"/>
      <c r="G2098" s="10"/>
    </row>
    <row r="2099" spans="5:7">
      <c r="E2099" s="9"/>
      <c r="F2099" s="9"/>
      <c r="G2099" s="10"/>
    </row>
    <row r="2100" spans="5:7">
      <c r="E2100" s="9"/>
      <c r="F2100" s="9"/>
      <c r="G2100" s="10"/>
    </row>
    <row r="2101" spans="5:7">
      <c r="E2101" s="9"/>
      <c r="F2101" s="9"/>
      <c r="G2101" s="10"/>
    </row>
    <row r="2102" spans="5:7">
      <c r="E2102" s="9"/>
      <c r="F2102" s="9"/>
      <c r="G2102" s="10"/>
    </row>
    <row r="2103" spans="5:7">
      <c r="E2103" s="9"/>
      <c r="F2103" s="9"/>
      <c r="G2103" s="10"/>
    </row>
    <row r="2104" spans="5:7">
      <c r="E2104" s="9"/>
      <c r="F2104" s="9"/>
      <c r="G2104" s="10"/>
    </row>
    <row r="2105" spans="5:7">
      <c r="E2105" s="9"/>
      <c r="F2105" s="9"/>
      <c r="G2105" s="10"/>
    </row>
    <row r="2106" spans="5:7">
      <c r="E2106" s="9"/>
      <c r="F2106" s="9"/>
      <c r="G2106" s="10"/>
    </row>
    <row r="2107" spans="5:7">
      <c r="E2107" s="9"/>
      <c r="F2107" s="9"/>
      <c r="G2107" s="10"/>
    </row>
    <row r="2108" spans="5:7">
      <c r="E2108" s="9"/>
      <c r="F2108" s="9"/>
      <c r="G2108" s="10"/>
    </row>
    <row r="2109" spans="5:7">
      <c r="E2109" s="9"/>
      <c r="F2109" s="9"/>
      <c r="G2109" s="10"/>
    </row>
    <row r="2110" spans="5:7">
      <c r="E2110" s="9"/>
      <c r="F2110" s="9"/>
      <c r="G2110" s="10"/>
    </row>
    <row r="2111" spans="5:7">
      <c r="E2111" s="9"/>
      <c r="F2111" s="9"/>
      <c r="G2111" s="10"/>
    </row>
    <row r="2112" spans="5:7">
      <c r="E2112" s="9"/>
      <c r="F2112" s="9"/>
      <c r="G2112" s="10"/>
    </row>
    <row r="2113" spans="5:7">
      <c r="E2113" s="9"/>
      <c r="F2113" s="9"/>
      <c r="G2113" s="10"/>
    </row>
    <row r="2114" spans="5:7">
      <c r="E2114" s="9"/>
      <c r="F2114" s="9"/>
      <c r="G2114" s="10"/>
    </row>
    <row r="2115" spans="5:7">
      <c r="E2115" s="9"/>
      <c r="F2115" s="9"/>
      <c r="G2115" s="10"/>
    </row>
    <row r="2116" spans="5:7">
      <c r="E2116" s="9"/>
      <c r="F2116" s="9"/>
      <c r="G2116" s="10"/>
    </row>
    <row r="2117" spans="5:7">
      <c r="E2117" s="9"/>
      <c r="F2117" s="9"/>
      <c r="G2117" s="10"/>
    </row>
    <row r="2118" spans="5:7">
      <c r="E2118" s="9"/>
      <c r="F2118" s="9"/>
      <c r="G2118" s="10"/>
    </row>
    <row r="2119" spans="5:7">
      <c r="E2119" s="9"/>
      <c r="F2119" s="9"/>
      <c r="G2119" s="10"/>
    </row>
    <row r="2120" spans="5:7">
      <c r="E2120" s="9"/>
      <c r="F2120" s="9"/>
      <c r="G2120" s="10"/>
    </row>
    <row r="2121" spans="5:7">
      <c r="E2121" s="9"/>
      <c r="F2121" s="9"/>
      <c r="G2121" s="10"/>
    </row>
    <row r="2122" spans="5:7">
      <c r="E2122" s="9"/>
      <c r="F2122" s="9"/>
      <c r="G2122" s="10"/>
    </row>
    <row r="2123" spans="5:7">
      <c r="E2123" s="9"/>
      <c r="F2123" s="9"/>
      <c r="G2123" s="10"/>
    </row>
    <row r="2124" spans="5:7">
      <c r="E2124" s="9"/>
      <c r="F2124" s="9"/>
      <c r="G2124" s="10"/>
    </row>
    <row r="2125" spans="5:7">
      <c r="E2125" s="9"/>
      <c r="F2125" s="9"/>
      <c r="G2125" s="10"/>
    </row>
    <row r="2126" spans="5:7">
      <c r="E2126" s="9"/>
      <c r="F2126" s="9"/>
      <c r="G2126" s="10"/>
    </row>
    <row r="2127" spans="5:7">
      <c r="E2127" s="9"/>
      <c r="F2127" s="9"/>
      <c r="G2127" s="10"/>
    </row>
    <row r="2128" spans="5:7">
      <c r="E2128" s="9"/>
      <c r="F2128" s="9"/>
      <c r="G2128" s="10"/>
    </row>
    <row r="2129" spans="5:7">
      <c r="E2129" s="9"/>
      <c r="F2129" s="9"/>
      <c r="G2129" s="10"/>
    </row>
    <row r="2130" spans="5:7">
      <c r="E2130" s="9"/>
      <c r="F2130" s="9"/>
      <c r="G2130" s="10"/>
    </row>
    <row r="2131" spans="5:7">
      <c r="E2131" s="9"/>
      <c r="F2131" s="9"/>
      <c r="G2131" s="10"/>
    </row>
    <row r="2132" spans="5:7">
      <c r="E2132" s="9"/>
      <c r="F2132" s="9"/>
      <c r="G2132" s="10"/>
    </row>
    <row r="2133" spans="5:7">
      <c r="E2133" s="9"/>
      <c r="F2133" s="9"/>
      <c r="G2133" s="10"/>
    </row>
    <row r="2134" spans="5:7">
      <c r="E2134" s="9"/>
      <c r="F2134" s="9"/>
      <c r="G2134" s="10"/>
    </row>
    <row r="2135" spans="5:7">
      <c r="E2135" s="9"/>
      <c r="F2135" s="9"/>
      <c r="G2135" s="10"/>
    </row>
    <row r="2136" spans="5:7">
      <c r="E2136" s="9"/>
      <c r="F2136" s="9"/>
      <c r="G2136" s="10"/>
    </row>
    <row r="2137" spans="5:7">
      <c r="E2137" s="9"/>
      <c r="F2137" s="9"/>
      <c r="G2137" s="10"/>
    </row>
    <row r="2138" spans="5:7">
      <c r="E2138" s="9"/>
      <c r="F2138" s="9"/>
      <c r="G2138" s="10"/>
    </row>
    <row r="2139" spans="5:7">
      <c r="E2139" s="9"/>
      <c r="F2139" s="9"/>
      <c r="G2139" s="10"/>
    </row>
    <row r="2140" spans="5:7">
      <c r="E2140" s="9"/>
      <c r="F2140" s="9"/>
      <c r="G2140" s="10"/>
    </row>
    <row r="2141" spans="5:7">
      <c r="E2141" s="9"/>
      <c r="F2141" s="9"/>
      <c r="G2141" s="10"/>
    </row>
    <row r="2142" spans="5:7">
      <c r="E2142" s="9"/>
      <c r="F2142" s="9"/>
      <c r="G2142" s="10"/>
    </row>
    <row r="2143" spans="5:7">
      <c r="E2143" s="9"/>
      <c r="F2143" s="9"/>
      <c r="G2143" s="10"/>
    </row>
    <row r="2144" spans="5:7">
      <c r="E2144" s="9"/>
      <c r="F2144" s="9"/>
      <c r="G2144" s="10"/>
    </row>
    <row r="2145" spans="5:7">
      <c r="E2145" s="9"/>
      <c r="F2145" s="9"/>
      <c r="G2145" s="10"/>
    </row>
    <row r="2146" spans="5:7">
      <c r="E2146" s="9"/>
      <c r="F2146" s="9"/>
      <c r="G2146" s="10"/>
    </row>
    <row r="2147" spans="5:7">
      <c r="E2147" s="9"/>
      <c r="F2147" s="9"/>
      <c r="G2147" s="10"/>
    </row>
    <row r="2148" spans="5:7">
      <c r="E2148" s="9"/>
      <c r="F2148" s="9"/>
      <c r="G2148" s="10"/>
    </row>
    <row r="2149" spans="5:7">
      <c r="E2149" s="9"/>
      <c r="F2149" s="9"/>
      <c r="G2149" s="10"/>
    </row>
    <row r="2150" spans="5:7">
      <c r="E2150" s="9"/>
      <c r="F2150" s="9"/>
      <c r="G2150" s="10"/>
    </row>
    <row r="2151" spans="5:7">
      <c r="E2151" s="9"/>
      <c r="F2151" s="9"/>
      <c r="G2151" s="10"/>
    </row>
    <row r="2152" spans="5:7">
      <c r="E2152" s="9"/>
      <c r="F2152" s="9"/>
      <c r="G2152" s="10"/>
    </row>
    <row r="2153" spans="5:7">
      <c r="E2153" s="9"/>
      <c r="F2153" s="9"/>
      <c r="G2153" s="10"/>
    </row>
    <row r="2154" spans="5:7">
      <c r="E2154" s="9"/>
      <c r="F2154" s="9"/>
      <c r="G2154" s="10"/>
    </row>
    <row r="2155" spans="5:7">
      <c r="E2155" s="9"/>
      <c r="F2155" s="9"/>
      <c r="G2155" s="10"/>
    </row>
    <row r="2156" spans="5:7">
      <c r="E2156" s="9"/>
      <c r="F2156" s="9"/>
      <c r="G2156" s="10"/>
    </row>
    <row r="2157" spans="5:7">
      <c r="E2157" s="9"/>
      <c r="F2157" s="9"/>
      <c r="G2157" s="10"/>
    </row>
    <row r="2158" spans="5:7">
      <c r="E2158" s="9"/>
      <c r="F2158" s="9"/>
      <c r="G2158" s="10"/>
    </row>
    <row r="2159" spans="5:7">
      <c r="E2159" s="9"/>
      <c r="F2159" s="9"/>
      <c r="G2159" s="10"/>
    </row>
    <row r="2160" spans="5:7">
      <c r="E2160" s="9"/>
      <c r="F2160" s="9"/>
      <c r="G2160" s="10"/>
    </row>
    <row r="2161" spans="5:7">
      <c r="E2161" s="9"/>
      <c r="F2161" s="9"/>
      <c r="G2161" s="10"/>
    </row>
    <row r="2162" spans="5:7">
      <c r="E2162" s="9"/>
      <c r="F2162" s="9"/>
      <c r="G2162" s="10"/>
    </row>
    <row r="2163" spans="5:7">
      <c r="E2163" s="9"/>
      <c r="F2163" s="9"/>
      <c r="G2163" s="10"/>
    </row>
    <row r="2164" spans="5:7">
      <c r="E2164" s="9"/>
      <c r="F2164" s="9"/>
      <c r="G2164" s="10"/>
    </row>
    <row r="2165" spans="5:7">
      <c r="E2165" s="9"/>
      <c r="F2165" s="9"/>
      <c r="G2165" s="10"/>
    </row>
    <row r="2166" spans="5:7">
      <c r="E2166" s="9"/>
      <c r="F2166" s="9"/>
      <c r="G2166" s="10"/>
    </row>
    <row r="2167" spans="5:7">
      <c r="E2167" s="9"/>
      <c r="F2167" s="9"/>
      <c r="G2167" s="10"/>
    </row>
    <row r="2168" spans="5:7">
      <c r="E2168" s="9"/>
      <c r="F2168" s="9"/>
      <c r="G2168" s="10"/>
    </row>
    <row r="2169" spans="5:7">
      <c r="E2169" s="9"/>
      <c r="F2169" s="9"/>
      <c r="G2169" s="10"/>
    </row>
    <row r="2170" spans="5:7">
      <c r="E2170" s="9"/>
      <c r="F2170" s="9"/>
      <c r="G2170" s="10"/>
    </row>
    <row r="2171" spans="5:7">
      <c r="E2171" s="9"/>
      <c r="F2171" s="9"/>
      <c r="G2171" s="10"/>
    </row>
    <row r="2172" spans="5:7">
      <c r="E2172" s="9"/>
      <c r="F2172" s="9"/>
      <c r="G2172" s="10"/>
    </row>
    <row r="2173" spans="5:7">
      <c r="E2173" s="9"/>
      <c r="F2173" s="9"/>
      <c r="G2173" s="10"/>
    </row>
    <row r="2174" spans="5:7">
      <c r="E2174" s="9"/>
      <c r="F2174" s="9"/>
      <c r="G2174" s="10"/>
    </row>
    <row r="2175" spans="5:7">
      <c r="E2175" s="9"/>
      <c r="F2175" s="9"/>
      <c r="G2175" s="10"/>
    </row>
    <row r="2176" spans="5:7">
      <c r="E2176" s="9"/>
      <c r="F2176" s="9"/>
      <c r="G2176" s="10"/>
    </row>
    <row r="2177" spans="5:7">
      <c r="E2177" s="9"/>
      <c r="F2177" s="9"/>
      <c r="G2177" s="10"/>
    </row>
    <row r="2178" spans="5:7">
      <c r="E2178" s="9"/>
      <c r="F2178" s="9"/>
      <c r="G2178" s="10"/>
    </row>
    <row r="2179" spans="5:7">
      <c r="E2179" s="9"/>
      <c r="F2179" s="9"/>
      <c r="G2179" s="10"/>
    </row>
    <row r="2180" spans="5:7">
      <c r="E2180" s="9"/>
      <c r="F2180" s="9"/>
      <c r="G2180" s="10"/>
    </row>
    <row r="2181" spans="5:7">
      <c r="E2181" s="9"/>
      <c r="F2181" s="9"/>
      <c r="G2181" s="10"/>
    </row>
    <row r="2182" spans="5:7">
      <c r="E2182" s="9"/>
      <c r="F2182" s="9"/>
      <c r="G2182" s="10"/>
    </row>
    <row r="2183" spans="5:7">
      <c r="E2183" s="9"/>
      <c r="F2183" s="9"/>
      <c r="G2183" s="10"/>
    </row>
    <row r="2184" spans="5:7">
      <c r="E2184" s="9"/>
      <c r="F2184" s="9"/>
      <c r="G2184" s="10"/>
    </row>
    <row r="2185" spans="5:7">
      <c r="E2185" s="9"/>
      <c r="F2185" s="9"/>
      <c r="G2185" s="10"/>
    </row>
    <row r="2186" spans="5:7">
      <c r="E2186" s="9"/>
      <c r="F2186" s="9"/>
      <c r="G2186" s="10"/>
    </row>
    <row r="2187" spans="5:7">
      <c r="E2187" s="9"/>
      <c r="F2187" s="9"/>
      <c r="G2187" s="10"/>
    </row>
    <row r="2188" spans="5:7">
      <c r="E2188" s="9"/>
      <c r="F2188" s="9"/>
      <c r="G2188" s="10"/>
    </row>
    <row r="2189" spans="5:7">
      <c r="E2189" s="9"/>
      <c r="F2189" s="9"/>
      <c r="G2189" s="10"/>
    </row>
    <row r="2190" spans="5:7">
      <c r="E2190" s="9"/>
      <c r="F2190" s="9"/>
      <c r="G2190" s="10"/>
    </row>
    <row r="2191" spans="5:7">
      <c r="E2191" s="9"/>
      <c r="F2191" s="9"/>
      <c r="G2191" s="10"/>
    </row>
    <row r="2192" spans="5:7">
      <c r="E2192" s="9"/>
      <c r="F2192" s="9"/>
      <c r="G2192" s="10"/>
    </row>
    <row r="2193" spans="5:7">
      <c r="E2193" s="9"/>
      <c r="F2193" s="9"/>
      <c r="G2193" s="10"/>
    </row>
    <row r="2194" spans="5:7">
      <c r="E2194" s="9"/>
      <c r="F2194" s="9"/>
      <c r="G2194" s="10"/>
    </row>
    <row r="2195" spans="5:7">
      <c r="E2195" s="9"/>
      <c r="F2195" s="9"/>
      <c r="G2195" s="10"/>
    </row>
    <row r="2196" spans="5:7">
      <c r="E2196" s="9"/>
      <c r="F2196" s="9"/>
      <c r="G2196" s="10"/>
    </row>
    <row r="2197" spans="5:7">
      <c r="E2197" s="9"/>
      <c r="F2197" s="9"/>
      <c r="G2197" s="10"/>
    </row>
    <row r="2198" spans="5:7">
      <c r="E2198" s="9"/>
      <c r="F2198" s="9"/>
      <c r="G2198" s="10"/>
    </row>
    <row r="2199" spans="5:7">
      <c r="E2199" s="9"/>
      <c r="F2199" s="9"/>
      <c r="G2199" s="10"/>
    </row>
    <row r="2200" spans="5:7">
      <c r="E2200" s="9"/>
      <c r="F2200" s="9"/>
      <c r="G2200" s="10"/>
    </row>
    <row r="2201" spans="5:7">
      <c r="E2201" s="9"/>
      <c r="F2201" s="9"/>
      <c r="G2201" s="10"/>
    </row>
    <row r="2202" spans="5:7">
      <c r="E2202" s="9"/>
      <c r="F2202" s="9"/>
      <c r="G2202" s="10"/>
    </row>
    <row r="2203" spans="5:7">
      <c r="E2203" s="9"/>
      <c r="F2203" s="9"/>
      <c r="G2203" s="10"/>
    </row>
    <row r="2204" spans="5:7">
      <c r="E2204" s="9"/>
      <c r="F2204" s="9"/>
      <c r="G2204" s="10"/>
    </row>
    <row r="2205" spans="5:7">
      <c r="E2205" s="9"/>
      <c r="F2205" s="9"/>
      <c r="G2205" s="10"/>
    </row>
    <row r="2206" spans="5:7">
      <c r="E2206" s="9"/>
      <c r="F2206" s="9"/>
      <c r="G2206" s="10"/>
    </row>
    <row r="2207" spans="5:7">
      <c r="E2207" s="9"/>
      <c r="F2207" s="9"/>
      <c r="G2207" s="10"/>
    </row>
    <row r="2208" spans="5:7">
      <c r="E2208" s="9"/>
      <c r="F2208" s="9"/>
      <c r="G2208" s="10"/>
    </row>
    <row r="2209" spans="5:7">
      <c r="E2209" s="9"/>
      <c r="F2209" s="9"/>
      <c r="G2209" s="10"/>
    </row>
    <row r="2210" spans="5:7">
      <c r="E2210" s="9"/>
      <c r="F2210" s="9"/>
      <c r="G2210" s="10"/>
    </row>
    <row r="2211" spans="5:7">
      <c r="E2211" s="9"/>
      <c r="F2211" s="9"/>
      <c r="G2211" s="10"/>
    </row>
    <row r="2212" spans="5:7">
      <c r="E2212" s="9"/>
      <c r="F2212" s="9"/>
      <c r="G2212" s="10"/>
    </row>
    <row r="2213" spans="5:7">
      <c r="E2213" s="9"/>
      <c r="F2213" s="9"/>
      <c r="G2213" s="10"/>
    </row>
    <row r="2214" spans="5:7">
      <c r="E2214" s="9"/>
      <c r="F2214" s="9"/>
      <c r="G2214" s="10"/>
    </row>
    <row r="2215" spans="5:7">
      <c r="E2215" s="9"/>
      <c r="F2215" s="9"/>
      <c r="G2215" s="10"/>
    </row>
    <row r="2216" spans="5:7">
      <c r="E2216" s="9"/>
      <c r="F2216" s="9"/>
      <c r="G2216" s="10"/>
    </row>
    <row r="2217" spans="5:7">
      <c r="E2217" s="9"/>
      <c r="F2217" s="9"/>
      <c r="G2217" s="10"/>
    </row>
    <row r="2218" spans="5:7">
      <c r="E2218" s="9"/>
      <c r="F2218" s="9"/>
      <c r="G2218" s="10"/>
    </row>
    <row r="2219" spans="5:7">
      <c r="E2219" s="9"/>
      <c r="F2219" s="9"/>
      <c r="G2219" s="10"/>
    </row>
    <row r="2220" spans="5:7">
      <c r="E2220" s="9"/>
      <c r="F2220" s="9"/>
      <c r="G2220" s="10"/>
    </row>
    <row r="2221" spans="5:7">
      <c r="E2221" s="9"/>
      <c r="F2221" s="9"/>
      <c r="G2221" s="10"/>
    </row>
    <row r="2222" spans="5:7">
      <c r="E2222" s="9"/>
      <c r="F2222" s="9"/>
      <c r="G2222" s="10"/>
    </row>
    <row r="2223" spans="5:7">
      <c r="E2223" s="9"/>
      <c r="F2223" s="9"/>
      <c r="G2223" s="10"/>
    </row>
    <row r="2224" spans="5:7">
      <c r="E2224" s="9"/>
      <c r="F2224" s="9"/>
      <c r="G2224" s="10"/>
    </row>
    <row r="2225" spans="5:7">
      <c r="E2225" s="9"/>
      <c r="F2225" s="9"/>
      <c r="G2225" s="10"/>
    </row>
    <row r="2226" spans="5:7">
      <c r="E2226" s="9"/>
      <c r="F2226" s="9"/>
      <c r="G2226" s="10"/>
    </row>
    <row r="2227" spans="5:7">
      <c r="E2227" s="9"/>
      <c r="F2227" s="9"/>
      <c r="G2227" s="10"/>
    </row>
    <row r="2228" spans="5:7">
      <c r="E2228" s="9"/>
      <c r="F2228" s="9"/>
      <c r="G2228" s="10"/>
    </row>
    <row r="2229" spans="5:7">
      <c r="E2229" s="9"/>
      <c r="F2229" s="9"/>
      <c r="G2229" s="10"/>
    </row>
    <row r="2230" spans="5:7">
      <c r="E2230" s="9"/>
      <c r="F2230" s="9"/>
      <c r="G2230" s="10"/>
    </row>
    <row r="2231" spans="5:7">
      <c r="E2231" s="9"/>
      <c r="F2231" s="9"/>
      <c r="G2231" s="10"/>
    </row>
    <row r="2232" spans="5:7">
      <c r="E2232" s="9"/>
      <c r="F2232" s="9"/>
      <c r="G2232" s="10"/>
    </row>
    <row r="2233" spans="5:7">
      <c r="E2233" s="9"/>
      <c r="F2233" s="9"/>
      <c r="G2233" s="10"/>
    </row>
    <row r="2234" spans="5:7">
      <c r="E2234" s="9"/>
      <c r="F2234" s="9"/>
      <c r="G2234" s="10"/>
    </row>
    <row r="2235" spans="5:7">
      <c r="E2235" s="9"/>
      <c r="F2235" s="9"/>
      <c r="G2235" s="10"/>
    </row>
    <row r="2236" spans="5:7">
      <c r="E2236" s="9"/>
      <c r="F2236" s="9"/>
      <c r="G2236" s="10"/>
    </row>
    <row r="2237" spans="5:7">
      <c r="E2237" s="9"/>
      <c r="F2237" s="9"/>
      <c r="G2237" s="10"/>
    </row>
    <row r="2238" spans="5:7">
      <c r="E2238" s="9"/>
      <c r="F2238" s="9"/>
      <c r="G2238" s="10"/>
    </row>
    <row r="2239" spans="5:7">
      <c r="E2239" s="9"/>
      <c r="F2239" s="9"/>
      <c r="G2239" s="10"/>
    </row>
    <row r="2240" spans="5:7">
      <c r="E2240" s="9"/>
      <c r="F2240" s="9"/>
      <c r="G2240" s="10"/>
    </row>
    <row r="2241" spans="5:7">
      <c r="E2241" s="9"/>
      <c r="F2241" s="9"/>
      <c r="G2241" s="10"/>
    </row>
    <row r="2242" spans="5:7">
      <c r="E2242" s="9"/>
      <c r="F2242" s="9"/>
      <c r="G2242" s="10"/>
    </row>
    <row r="2243" spans="5:7">
      <c r="E2243" s="9"/>
      <c r="F2243" s="9"/>
      <c r="G2243" s="10"/>
    </row>
    <row r="2244" spans="5:7">
      <c r="E2244" s="9"/>
      <c r="F2244" s="9"/>
      <c r="G2244" s="10"/>
    </row>
    <row r="2245" spans="5:7">
      <c r="E2245" s="9"/>
      <c r="F2245" s="9"/>
      <c r="G2245" s="10"/>
    </row>
    <row r="2246" spans="5:7">
      <c r="E2246" s="9"/>
      <c r="F2246" s="9"/>
      <c r="G2246" s="10"/>
    </row>
    <row r="2247" spans="5:7">
      <c r="E2247" s="9"/>
      <c r="F2247" s="9"/>
      <c r="G2247" s="10"/>
    </row>
    <row r="2248" spans="5:7">
      <c r="E2248" s="9"/>
      <c r="F2248" s="9"/>
      <c r="G2248" s="10"/>
    </row>
    <row r="2249" spans="5:7">
      <c r="E2249" s="9"/>
      <c r="F2249" s="9"/>
      <c r="G2249" s="10"/>
    </row>
    <row r="2250" spans="5:7">
      <c r="E2250" s="9"/>
      <c r="F2250" s="9"/>
      <c r="G2250" s="10"/>
    </row>
    <row r="2251" spans="5:7">
      <c r="E2251" s="9"/>
      <c r="F2251" s="9"/>
      <c r="G2251" s="10"/>
    </row>
    <row r="2252" spans="5:7">
      <c r="E2252" s="9"/>
      <c r="F2252" s="9"/>
      <c r="G2252" s="10"/>
    </row>
    <row r="2253" spans="5:7">
      <c r="E2253" s="9"/>
      <c r="F2253" s="9"/>
      <c r="G2253" s="10"/>
    </row>
    <row r="2254" spans="5:7">
      <c r="E2254" s="9"/>
      <c r="F2254" s="9"/>
      <c r="G2254" s="10"/>
    </row>
    <row r="2255" spans="5:7">
      <c r="E2255" s="9"/>
      <c r="F2255" s="9"/>
      <c r="G2255" s="10"/>
    </row>
    <row r="2256" spans="5:7">
      <c r="E2256" s="9"/>
      <c r="F2256" s="9"/>
      <c r="G2256" s="10"/>
    </row>
    <row r="2257" spans="5:7">
      <c r="E2257" s="9"/>
      <c r="F2257" s="9"/>
      <c r="G2257" s="10"/>
    </row>
    <row r="2258" spans="5:7">
      <c r="E2258" s="9"/>
      <c r="F2258" s="9"/>
      <c r="G2258" s="10"/>
    </row>
    <row r="2259" spans="5:7">
      <c r="E2259" s="9"/>
      <c r="F2259" s="9"/>
      <c r="G2259" s="10"/>
    </row>
    <row r="2260" spans="5:7">
      <c r="E2260" s="9"/>
      <c r="F2260" s="9"/>
      <c r="G2260" s="10"/>
    </row>
    <row r="2261" spans="5:7">
      <c r="E2261" s="9"/>
      <c r="F2261" s="9"/>
      <c r="G2261" s="10"/>
    </row>
    <row r="2262" spans="5:7">
      <c r="E2262" s="9"/>
      <c r="F2262" s="9"/>
      <c r="G2262" s="10"/>
    </row>
    <row r="2263" spans="5:7">
      <c r="E2263" s="9"/>
      <c r="F2263" s="9"/>
      <c r="G2263" s="10"/>
    </row>
    <row r="2264" spans="5:7">
      <c r="E2264" s="9"/>
      <c r="F2264" s="9"/>
      <c r="G2264" s="10"/>
    </row>
    <row r="2265" spans="5:7">
      <c r="E2265" s="9"/>
      <c r="F2265" s="9"/>
      <c r="G2265" s="10"/>
    </row>
    <row r="2266" spans="5:7">
      <c r="E2266" s="9"/>
      <c r="F2266" s="9"/>
      <c r="G2266" s="10"/>
    </row>
    <row r="2267" spans="5:7">
      <c r="E2267" s="9"/>
      <c r="F2267" s="9"/>
      <c r="G2267" s="10"/>
    </row>
    <row r="2268" spans="5:7">
      <c r="E2268" s="9"/>
      <c r="F2268" s="9"/>
      <c r="G2268" s="10"/>
    </row>
    <row r="2269" spans="5:7">
      <c r="E2269" s="9"/>
      <c r="F2269" s="9"/>
      <c r="G2269" s="10"/>
    </row>
    <row r="2270" spans="5:7">
      <c r="E2270" s="9"/>
      <c r="F2270" s="9"/>
      <c r="G2270" s="10"/>
    </row>
    <row r="2271" spans="5:7">
      <c r="E2271" s="9"/>
      <c r="F2271" s="9"/>
      <c r="G2271" s="10"/>
    </row>
    <row r="2272" spans="5:7">
      <c r="E2272" s="9"/>
      <c r="F2272" s="9"/>
      <c r="G2272" s="10"/>
    </row>
    <row r="2273" spans="5:7">
      <c r="E2273" s="9"/>
      <c r="F2273" s="9"/>
      <c r="G2273" s="10"/>
    </row>
    <row r="2274" spans="5:7">
      <c r="E2274" s="9"/>
      <c r="F2274" s="9"/>
      <c r="G2274" s="10"/>
    </row>
    <row r="2275" spans="5:7">
      <c r="E2275" s="9"/>
      <c r="F2275" s="9"/>
      <c r="G2275" s="10"/>
    </row>
    <row r="2276" spans="5:7">
      <c r="E2276" s="9"/>
      <c r="F2276" s="9"/>
      <c r="G2276" s="10"/>
    </row>
    <row r="2277" spans="5:7">
      <c r="E2277" s="9"/>
      <c r="F2277" s="9"/>
      <c r="G2277" s="10"/>
    </row>
    <row r="2278" spans="5:7">
      <c r="E2278" s="9"/>
      <c r="F2278" s="9"/>
      <c r="G2278" s="10"/>
    </row>
    <row r="2279" spans="5:7">
      <c r="E2279" s="9"/>
      <c r="F2279" s="9"/>
      <c r="G2279" s="10"/>
    </row>
    <row r="2280" spans="5:7">
      <c r="E2280" s="9"/>
      <c r="F2280" s="9"/>
      <c r="G2280" s="10"/>
    </row>
    <row r="2281" spans="5:7">
      <c r="E2281" s="9"/>
      <c r="F2281" s="9"/>
      <c r="G2281" s="10"/>
    </row>
    <row r="2282" spans="5:7">
      <c r="E2282" s="9"/>
      <c r="F2282" s="9"/>
      <c r="G2282" s="10"/>
    </row>
    <row r="2283" spans="5:7">
      <c r="E2283" s="9"/>
      <c r="F2283" s="9"/>
      <c r="G2283" s="10"/>
    </row>
    <row r="2284" spans="5:7">
      <c r="E2284" s="9"/>
      <c r="F2284" s="9"/>
      <c r="G2284" s="10"/>
    </row>
    <row r="2285" spans="5:7">
      <c r="E2285" s="9"/>
      <c r="F2285" s="9"/>
      <c r="G2285" s="10"/>
    </row>
    <row r="2286" spans="5:7">
      <c r="E2286" s="9"/>
      <c r="F2286" s="9"/>
      <c r="G2286" s="10"/>
    </row>
    <row r="2287" spans="5:7">
      <c r="E2287" s="9"/>
      <c r="F2287" s="9"/>
      <c r="G2287" s="10"/>
    </row>
    <row r="2288" spans="5:7">
      <c r="E2288" s="9"/>
      <c r="F2288" s="9"/>
      <c r="G2288" s="10"/>
    </row>
    <row r="2289" spans="5:7">
      <c r="E2289" s="9"/>
      <c r="F2289" s="9"/>
      <c r="G2289" s="10"/>
    </row>
    <row r="2290" spans="5:7">
      <c r="E2290" s="9"/>
      <c r="F2290" s="9"/>
      <c r="G2290" s="10"/>
    </row>
    <row r="2291" spans="5:7">
      <c r="E2291" s="9"/>
      <c r="F2291" s="9"/>
      <c r="G2291" s="10"/>
    </row>
    <row r="2292" spans="5:7">
      <c r="E2292" s="9"/>
      <c r="F2292" s="9"/>
      <c r="G2292" s="10"/>
    </row>
    <row r="2293" spans="5:7">
      <c r="E2293" s="9"/>
      <c r="F2293" s="9"/>
      <c r="G2293" s="10"/>
    </row>
    <row r="2294" spans="5:7">
      <c r="E2294" s="9"/>
      <c r="F2294" s="9"/>
      <c r="G2294" s="10"/>
    </row>
    <row r="2295" spans="5:7">
      <c r="E2295" s="9"/>
      <c r="F2295" s="9"/>
      <c r="G2295" s="10"/>
    </row>
    <row r="2296" spans="5:7">
      <c r="E2296" s="9"/>
      <c r="F2296" s="9"/>
      <c r="G2296" s="10"/>
    </row>
    <row r="2297" spans="5:7">
      <c r="E2297" s="9"/>
      <c r="F2297" s="9"/>
      <c r="G2297" s="10"/>
    </row>
    <row r="2298" spans="5:7">
      <c r="E2298" s="9"/>
      <c r="F2298" s="9"/>
      <c r="G2298" s="10"/>
    </row>
    <row r="2299" spans="5:7">
      <c r="E2299" s="9"/>
      <c r="F2299" s="9"/>
      <c r="G2299" s="10"/>
    </row>
    <row r="2300" spans="5:7">
      <c r="E2300" s="9"/>
      <c r="F2300" s="9"/>
      <c r="G2300" s="10"/>
    </row>
    <row r="2301" spans="5:7">
      <c r="E2301" s="9"/>
      <c r="F2301" s="9"/>
      <c r="G2301" s="10"/>
    </row>
    <row r="2302" spans="5:7">
      <c r="E2302" s="9"/>
      <c r="F2302" s="9"/>
      <c r="G2302" s="10"/>
    </row>
    <row r="2303" spans="5:7">
      <c r="E2303" s="9"/>
      <c r="F2303" s="9"/>
      <c r="G2303" s="10"/>
    </row>
    <row r="2304" spans="5:7">
      <c r="E2304" s="9"/>
      <c r="F2304" s="9"/>
      <c r="G2304" s="10"/>
    </row>
    <row r="2305" spans="5:7">
      <c r="E2305" s="9"/>
      <c r="F2305" s="9"/>
      <c r="G2305" s="10"/>
    </row>
    <row r="2306" spans="5:7">
      <c r="E2306" s="9"/>
      <c r="F2306" s="9"/>
      <c r="G2306" s="10"/>
    </row>
    <row r="2307" spans="5:7">
      <c r="E2307" s="9"/>
      <c r="F2307" s="9"/>
      <c r="G2307" s="10"/>
    </row>
    <row r="2308" spans="5:7">
      <c r="E2308" s="9"/>
      <c r="F2308" s="9"/>
      <c r="G2308" s="10"/>
    </row>
    <row r="2309" spans="5:7">
      <c r="E2309" s="9"/>
      <c r="F2309" s="9"/>
      <c r="G2309" s="10"/>
    </row>
    <row r="2310" spans="5:7">
      <c r="E2310" s="9"/>
      <c r="F2310" s="9"/>
      <c r="G2310" s="10"/>
    </row>
    <row r="2311" spans="5:7">
      <c r="E2311" s="9"/>
      <c r="F2311" s="9"/>
      <c r="G2311" s="10"/>
    </row>
    <row r="2312" spans="5:7">
      <c r="E2312" s="9"/>
      <c r="F2312" s="9"/>
      <c r="G2312" s="10"/>
    </row>
    <row r="2313" spans="5:7">
      <c r="E2313" s="9"/>
      <c r="F2313" s="9"/>
      <c r="G2313" s="10"/>
    </row>
    <row r="2314" spans="5:7">
      <c r="E2314" s="9"/>
      <c r="F2314" s="9"/>
      <c r="G2314" s="10"/>
    </row>
    <row r="2315" spans="5:7">
      <c r="E2315" s="9"/>
      <c r="F2315" s="9"/>
      <c r="G2315" s="10"/>
    </row>
    <row r="2316" spans="5:7">
      <c r="E2316" s="9"/>
      <c r="F2316" s="9"/>
      <c r="G2316" s="10"/>
    </row>
    <row r="2317" spans="5:7">
      <c r="E2317" s="9"/>
      <c r="F2317" s="9"/>
      <c r="G2317" s="10"/>
    </row>
    <row r="2318" spans="5:7">
      <c r="E2318" s="9"/>
      <c r="F2318" s="9"/>
      <c r="G2318" s="10"/>
    </row>
    <row r="2319" spans="5:7">
      <c r="E2319" s="9"/>
      <c r="F2319" s="9"/>
      <c r="G2319" s="10"/>
    </row>
    <row r="2320" spans="5:7">
      <c r="E2320" s="9"/>
      <c r="F2320" s="9"/>
      <c r="G2320" s="10"/>
    </row>
    <row r="2321" spans="5:7">
      <c r="E2321" s="9"/>
      <c r="F2321" s="9"/>
      <c r="G2321" s="10"/>
    </row>
    <row r="2322" spans="5:7">
      <c r="E2322" s="9"/>
      <c r="F2322" s="9"/>
      <c r="G2322" s="10"/>
    </row>
    <row r="2323" spans="5:7">
      <c r="E2323" s="9"/>
      <c r="F2323" s="9"/>
      <c r="G2323" s="10"/>
    </row>
    <row r="2324" spans="5:7">
      <c r="E2324" s="9"/>
      <c r="F2324" s="9"/>
      <c r="G2324" s="10"/>
    </row>
    <row r="2325" spans="5:7">
      <c r="E2325" s="9"/>
      <c r="F2325" s="9"/>
      <c r="G2325" s="10"/>
    </row>
    <row r="2326" spans="5:7">
      <c r="E2326" s="9"/>
      <c r="F2326" s="9"/>
      <c r="G2326" s="10"/>
    </row>
    <row r="2327" spans="5:7">
      <c r="E2327" s="9"/>
      <c r="F2327" s="9"/>
      <c r="G2327" s="10"/>
    </row>
    <row r="2328" spans="5:7">
      <c r="E2328" s="9"/>
      <c r="F2328" s="9"/>
      <c r="G2328" s="10"/>
    </row>
    <row r="2329" spans="5:7">
      <c r="E2329" s="9"/>
      <c r="F2329" s="9"/>
      <c r="G2329" s="10"/>
    </row>
    <row r="2330" spans="5:7">
      <c r="E2330" s="9"/>
      <c r="F2330" s="9"/>
      <c r="G2330" s="10"/>
    </row>
    <row r="2331" spans="5:7">
      <c r="E2331" s="9"/>
      <c r="F2331" s="9"/>
      <c r="G2331" s="10"/>
    </row>
    <row r="2332" spans="5:7">
      <c r="E2332" s="9"/>
      <c r="F2332" s="9"/>
      <c r="G2332" s="10"/>
    </row>
    <row r="2333" spans="5:7">
      <c r="E2333" s="9"/>
      <c r="F2333" s="9"/>
      <c r="G2333" s="10"/>
    </row>
    <row r="2334" spans="5:7">
      <c r="E2334" s="9"/>
      <c r="F2334" s="9"/>
      <c r="G2334" s="10"/>
    </row>
    <row r="2335" spans="5:7">
      <c r="E2335" s="9"/>
      <c r="F2335" s="9"/>
      <c r="G2335" s="10"/>
    </row>
    <row r="2336" spans="5:7">
      <c r="E2336" s="9"/>
      <c r="F2336" s="9"/>
      <c r="G2336" s="10"/>
    </row>
    <row r="2337" spans="5:7">
      <c r="E2337" s="9"/>
      <c r="F2337" s="9"/>
      <c r="G2337" s="10"/>
    </row>
    <row r="2338" spans="5:7">
      <c r="E2338" s="9"/>
      <c r="F2338" s="9"/>
      <c r="G2338" s="10"/>
    </row>
    <row r="2339" spans="5:7">
      <c r="E2339" s="9"/>
      <c r="F2339" s="9"/>
      <c r="G2339" s="10"/>
    </row>
    <row r="2340" spans="5:7">
      <c r="E2340" s="9"/>
      <c r="F2340" s="9"/>
      <c r="G2340" s="10"/>
    </row>
    <row r="2341" spans="5:7">
      <c r="E2341" s="9"/>
      <c r="F2341" s="9"/>
      <c r="G2341" s="10"/>
    </row>
    <row r="2342" spans="5:7">
      <c r="E2342" s="9"/>
      <c r="F2342" s="9"/>
      <c r="G2342" s="10"/>
    </row>
    <row r="2343" spans="5:7">
      <c r="E2343" s="9"/>
      <c r="F2343" s="9"/>
      <c r="G2343" s="10"/>
    </row>
    <row r="2344" spans="5:7">
      <c r="E2344" s="9"/>
      <c r="F2344" s="9"/>
      <c r="G2344" s="10"/>
    </row>
    <row r="2345" spans="5:7">
      <c r="E2345" s="9"/>
      <c r="F2345" s="9"/>
      <c r="G2345" s="10"/>
    </row>
    <row r="2346" spans="5:7">
      <c r="E2346" s="9"/>
      <c r="F2346" s="9"/>
      <c r="G2346" s="10"/>
    </row>
    <row r="2347" spans="5:7">
      <c r="E2347" s="9"/>
      <c r="F2347" s="9"/>
      <c r="G2347" s="10"/>
    </row>
    <row r="2348" spans="5:7">
      <c r="E2348" s="9"/>
      <c r="F2348" s="9"/>
      <c r="G2348" s="10"/>
    </row>
    <row r="2349" spans="5:7">
      <c r="E2349" s="9"/>
      <c r="F2349" s="9"/>
      <c r="G2349" s="10"/>
    </row>
    <row r="2350" spans="5:7">
      <c r="E2350" s="9"/>
      <c r="F2350" s="9"/>
      <c r="G2350" s="10"/>
    </row>
    <row r="2351" spans="5:7">
      <c r="E2351" s="9"/>
      <c r="F2351" s="9"/>
      <c r="G2351" s="10"/>
    </row>
    <row r="2352" spans="5:7">
      <c r="E2352" s="9"/>
      <c r="F2352" s="9"/>
      <c r="G2352" s="10"/>
    </row>
    <row r="2353" spans="5:7">
      <c r="E2353" s="9"/>
      <c r="F2353" s="9"/>
      <c r="G2353" s="10"/>
    </row>
    <row r="2354" spans="5:7">
      <c r="E2354" s="9"/>
      <c r="F2354" s="9"/>
      <c r="G2354" s="10"/>
    </row>
    <row r="2355" spans="5:7">
      <c r="E2355" s="9"/>
      <c r="F2355" s="9"/>
      <c r="G2355" s="10"/>
    </row>
    <row r="2356" spans="5:7">
      <c r="E2356" s="9"/>
      <c r="F2356" s="9"/>
      <c r="G2356" s="10"/>
    </row>
    <row r="2357" spans="5:7">
      <c r="E2357" s="9"/>
      <c r="F2357" s="9"/>
      <c r="G2357" s="10"/>
    </row>
    <row r="2358" spans="5:7">
      <c r="E2358" s="9"/>
      <c r="F2358" s="9"/>
      <c r="G2358" s="10"/>
    </row>
    <row r="2359" spans="5:7">
      <c r="E2359" s="9"/>
      <c r="F2359" s="9"/>
      <c r="G2359" s="10"/>
    </row>
    <row r="2360" spans="5:7">
      <c r="E2360" s="9"/>
      <c r="F2360" s="9"/>
      <c r="G2360" s="10"/>
    </row>
    <row r="2361" spans="5:7">
      <c r="E2361" s="9"/>
      <c r="F2361" s="9"/>
      <c r="G2361" s="10"/>
    </row>
    <row r="2362" spans="5:7">
      <c r="E2362" s="9"/>
      <c r="F2362" s="9"/>
      <c r="G2362" s="10"/>
    </row>
    <row r="2363" spans="5:7">
      <c r="E2363" s="9"/>
      <c r="F2363" s="9"/>
      <c r="G2363" s="10"/>
    </row>
    <row r="2364" spans="5:7">
      <c r="E2364" s="9"/>
      <c r="F2364" s="9"/>
      <c r="G2364" s="10"/>
    </row>
    <row r="2365" spans="5:7">
      <c r="E2365" s="9"/>
      <c r="F2365" s="9"/>
      <c r="G2365" s="10"/>
    </row>
    <row r="2366" spans="5:7">
      <c r="E2366" s="9"/>
      <c r="F2366" s="9"/>
      <c r="G2366" s="10"/>
    </row>
    <row r="2367" spans="5:7">
      <c r="E2367" s="9"/>
      <c r="F2367" s="9"/>
      <c r="G2367" s="10"/>
    </row>
    <row r="2368" spans="5:7">
      <c r="E2368" s="9"/>
      <c r="F2368" s="9"/>
      <c r="G2368" s="10"/>
    </row>
    <row r="2369" spans="5:7">
      <c r="E2369" s="9"/>
      <c r="F2369" s="9"/>
      <c r="G2369" s="10"/>
    </row>
    <row r="2370" spans="5:7">
      <c r="E2370" s="9"/>
      <c r="F2370" s="9"/>
      <c r="G2370" s="10"/>
    </row>
    <row r="2371" spans="5:7">
      <c r="E2371" s="9"/>
      <c r="F2371" s="9"/>
      <c r="G2371" s="10"/>
    </row>
    <row r="2372" spans="5:7">
      <c r="E2372" s="9"/>
      <c r="F2372" s="9"/>
      <c r="G2372" s="10"/>
    </row>
    <row r="2373" spans="5:7">
      <c r="E2373" s="9"/>
      <c r="F2373" s="9"/>
      <c r="G2373" s="10"/>
    </row>
    <row r="2374" spans="5:7">
      <c r="E2374" s="9"/>
      <c r="F2374" s="9"/>
      <c r="G2374" s="10"/>
    </row>
    <row r="2375" spans="5:7">
      <c r="E2375" s="9"/>
      <c r="F2375" s="9"/>
      <c r="G2375" s="10"/>
    </row>
    <row r="2376" spans="5:7">
      <c r="E2376" s="9"/>
      <c r="F2376" s="9"/>
      <c r="G2376" s="10"/>
    </row>
    <row r="2377" spans="5:7">
      <c r="E2377" s="9"/>
      <c r="F2377" s="9"/>
      <c r="G2377" s="10"/>
    </row>
    <row r="2378" spans="5:7">
      <c r="E2378" s="9"/>
      <c r="F2378" s="9"/>
      <c r="G2378" s="10"/>
    </row>
    <row r="2379" spans="5:7">
      <c r="E2379" s="9"/>
      <c r="F2379" s="9"/>
      <c r="G2379" s="10"/>
    </row>
    <row r="2380" spans="5:7">
      <c r="E2380" s="9"/>
      <c r="F2380" s="9"/>
      <c r="G2380" s="10"/>
    </row>
    <row r="2381" spans="5:7">
      <c r="E2381" s="9"/>
      <c r="F2381" s="9"/>
      <c r="G2381" s="10"/>
    </row>
    <row r="2382" spans="5:7">
      <c r="E2382" s="9"/>
      <c r="F2382" s="9"/>
      <c r="G2382" s="10"/>
    </row>
    <row r="2383" spans="5:7">
      <c r="E2383" s="9"/>
      <c r="F2383" s="9"/>
      <c r="G2383" s="10"/>
    </row>
    <row r="2384" spans="5:7">
      <c r="E2384" s="9"/>
      <c r="F2384" s="9"/>
      <c r="G2384" s="10"/>
    </row>
    <row r="2385" spans="5:7">
      <c r="E2385" s="9"/>
      <c r="F2385" s="9"/>
      <c r="G2385" s="10"/>
    </row>
    <row r="2386" spans="5:7">
      <c r="E2386" s="9"/>
      <c r="F2386" s="9"/>
      <c r="G2386" s="10"/>
    </row>
    <row r="2387" spans="5:7">
      <c r="E2387" s="9"/>
      <c r="F2387" s="9"/>
      <c r="G2387" s="10"/>
    </row>
    <row r="2388" spans="5:7">
      <c r="E2388" s="9"/>
      <c r="F2388" s="9"/>
      <c r="G2388" s="10"/>
    </row>
    <row r="2389" spans="5:7">
      <c r="E2389" s="9"/>
      <c r="F2389" s="9"/>
      <c r="G2389" s="10"/>
    </row>
    <row r="2390" spans="5:7">
      <c r="E2390" s="9"/>
      <c r="F2390" s="9"/>
      <c r="G2390" s="10"/>
    </row>
    <row r="2391" spans="5:7">
      <c r="E2391" s="9"/>
      <c r="F2391" s="9"/>
      <c r="G2391" s="10"/>
    </row>
    <row r="2392" spans="5:7">
      <c r="E2392" s="9"/>
      <c r="F2392" s="9"/>
      <c r="G2392" s="10"/>
    </row>
    <row r="2393" spans="5:7">
      <c r="E2393" s="9"/>
      <c r="F2393" s="9"/>
      <c r="G2393" s="10"/>
    </row>
    <row r="2394" spans="5:7">
      <c r="E2394" s="9"/>
      <c r="F2394" s="9"/>
      <c r="G2394" s="10"/>
    </row>
    <row r="2395" spans="5:7">
      <c r="E2395" s="9"/>
      <c r="F2395" s="9"/>
      <c r="G2395" s="10"/>
    </row>
    <row r="2396" spans="5:7">
      <c r="E2396" s="9"/>
      <c r="F2396" s="9"/>
      <c r="G2396" s="10"/>
    </row>
    <row r="2397" spans="5:7">
      <c r="E2397" s="9"/>
      <c r="F2397" s="9"/>
      <c r="G2397" s="10"/>
    </row>
    <row r="2398" spans="5:7">
      <c r="E2398" s="9"/>
      <c r="F2398" s="9"/>
      <c r="G2398" s="10"/>
    </row>
    <row r="2399" spans="5:7">
      <c r="E2399" s="9"/>
      <c r="F2399" s="9"/>
      <c r="G2399" s="10"/>
    </row>
    <row r="2400" spans="5:7">
      <c r="E2400" s="9"/>
      <c r="F2400" s="9"/>
      <c r="G2400" s="10"/>
    </row>
    <row r="2401" spans="5:7">
      <c r="E2401" s="9"/>
      <c r="F2401" s="9"/>
      <c r="G2401" s="10"/>
    </row>
    <row r="2402" spans="5:7">
      <c r="E2402" s="9"/>
      <c r="F2402" s="9"/>
      <c r="G2402" s="10"/>
    </row>
    <row r="2403" spans="5:7">
      <c r="E2403" s="9"/>
      <c r="F2403" s="9"/>
      <c r="G2403" s="10"/>
    </row>
    <row r="2404" spans="5:7">
      <c r="E2404" s="9"/>
      <c r="F2404" s="9"/>
      <c r="G2404" s="10"/>
    </row>
    <row r="2405" spans="5:7">
      <c r="E2405" s="9"/>
      <c r="F2405" s="9"/>
      <c r="G2405" s="10"/>
    </row>
    <row r="2406" spans="5:7">
      <c r="E2406" s="9"/>
      <c r="F2406" s="9"/>
      <c r="G2406" s="10"/>
    </row>
    <row r="2407" spans="5:7">
      <c r="E2407" s="9"/>
      <c r="F2407" s="9"/>
      <c r="G2407" s="10"/>
    </row>
    <row r="2408" spans="5:7">
      <c r="E2408" s="9"/>
      <c r="F2408" s="9"/>
      <c r="G2408" s="10"/>
    </row>
    <row r="2409" spans="5:7">
      <c r="E2409" s="9"/>
      <c r="F2409" s="9"/>
      <c r="G2409" s="10"/>
    </row>
    <row r="2410" spans="5:7">
      <c r="E2410" s="9"/>
      <c r="F2410" s="9"/>
      <c r="G2410" s="10"/>
    </row>
    <row r="2411" spans="5:7">
      <c r="E2411" s="9"/>
      <c r="F2411" s="9"/>
      <c r="G2411" s="10"/>
    </row>
    <row r="2412" spans="5:7">
      <c r="E2412" s="9"/>
      <c r="F2412" s="9"/>
      <c r="G2412" s="10"/>
    </row>
    <row r="2413" spans="5:7">
      <c r="E2413" s="9"/>
      <c r="F2413" s="9"/>
      <c r="G2413" s="10"/>
    </row>
    <row r="2414" spans="5:7">
      <c r="E2414" s="9"/>
      <c r="F2414" s="9"/>
      <c r="G2414" s="10"/>
    </row>
    <row r="2415" spans="5:7">
      <c r="E2415" s="9"/>
      <c r="F2415" s="9"/>
      <c r="G2415" s="10"/>
    </row>
    <row r="2416" spans="5:7">
      <c r="E2416" s="9"/>
      <c r="F2416" s="9"/>
      <c r="G2416" s="10"/>
    </row>
    <row r="2417" spans="5:7">
      <c r="E2417" s="9"/>
      <c r="F2417" s="9"/>
      <c r="G2417" s="10"/>
    </row>
    <row r="2418" spans="5:7">
      <c r="E2418" s="9"/>
      <c r="F2418" s="9"/>
      <c r="G2418" s="10"/>
    </row>
    <row r="2419" spans="5:7">
      <c r="E2419" s="9"/>
      <c r="F2419" s="9"/>
      <c r="G2419" s="10"/>
    </row>
    <row r="2420" spans="5:7">
      <c r="E2420" s="9"/>
      <c r="F2420" s="9"/>
      <c r="G2420" s="10"/>
    </row>
    <row r="2421" spans="5:7">
      <c r="E2421" s="9"/>
      <c r="F2421" s="9"/>
      <c r="G2421" s="10"/>
    </row>
    <row r="2422" spans="5:7">
      <c r="E2422" s="9"/>
      <c r="F2422" s="9"/>
      <c r="G2422" s="10"/>
    </row>
    <row r="2423" spans="5:7">
      <c r="E2423" s="9"/>
      <c r="F2423" s="9"/>
      <c r="G2423" s="10"/>
    </row>
    <row r="2424" spans="5:7">
      <c r="E2424" s="9"/>
      <c r="F2424" s="9"/>
      <c r="G2424" s="10"/>
    </row>
    <row r="2425" spans="5:7">
      <c r="E2425" s="9"/>
      <c r="F2425" s="9"/>
      <c r="G2425" s="10"/>
    </row>
    <row r="2426" spans="5:7">
      <c r="E2426" s="9"/>
      <c r="F2426" s="9"/>
      <c r="G2426" s="10"/>
    </row>
    <row r="2427" spans="5:7">
      <c r="E2427" s="9"/>
      <c r="F2427" s="9"/>
      <c r="G2427" s="10"/>
    </row>
    <row r="2428" spans="5:7">
      <c r="E2428" s="9"/>
      <c r="F2428" s="9"/>
      <c r="G2428" s="10"/>
    </row>
    <row r="2429" spans="5:7">
      <c r="E2429" s="9"/>
      <c r="F2429" s="9"/>
      <c r="G2429" s="10"/>
    </row>
    <row r="2430" spans="5:7">
      <c r="E2430" s="9"/>
      <c r="F2430" s="9"/>
      <c r="G2430" s="10"/>
    </row>
    <row r="2431" spans="5:7">
      <c r="E2431" s="9"/>
      <c r="F2431" s="9"/>
      <c r="G2431" s="10"/>
    </row>
    <row r="2432" spans="5:7">
      <c r="E2432" s="9"/>
      <c r="F2432" s="9"/>
      <c r="G2432" s="10"/>
    </row>
    <row r="2433" spans="5:7">
      <c r="E2433" s="9"/>
      <c r="F2433" s="9"/>
      <c r="G2433" s="10"/>
    </row>
    <row r="2434" spans="5:7">
      <c r="E2434" s="9"/>
      <c r="F2434" s="9"/>
      <c r="G2434" s="10"/>
    </row>
    <row r="2435" spans="5:7">
      <c r="E2435" s="9"/>
      <c r="F2435" s="9"/>
      <c r="G2435" s="10"/>
    </row>
    <row r="2436" spans="5:7">
      <c r="E2436" s="9"/>
      <c r="F2436" s="9"/>
      <c r="G2436" s="10"/>
    </row>
    <row r="2437" spans="5:7">
      <c r="E2437" s="9"/>
      <c r="F2437" s="9"/>
      <c r="G2437" s="10"/>
    </row>
    <row r="2438" spans="5:7">
      <c r="E2438" s="9"/>
      <c r="F2438" s="9"/>
      <c r="G2438" s="10"/>
    </row>
    <row r="2439" spans="5:7">
      <c r="E2439" s="9"/>
      <c r="F2439" s="9"/>
      <c r="G2439" s="10"/>
    </row>
    <row r="2440" spans="5:7">
      <c r="E2440" s="9"/>
      <c r="F2440" s="9"/>
      <c r="G2440" s="10"/>
    </row>
    <row r="2441" spans="5:7">
      <c r="E2441" s="9"/>
      <c r="F2441" s="9"/>
      <c r="G2441" s="10"/>
    </row>
    <row r="2442" spans="5:7">
      <c r="E2442" s="9"/>
      <c r="F2442" s="9"/>
      <c r="G2442" s="10"/>
    </row>
    <row r="2443" spans="5:7">
      <c r="E2443" s="9"/>
      <c r="F2443" s="9"/>
      <c r="G2443" s="10"/>
    </row>
    <row r="2444" spans="5:7">
      <c r="E2444" s="9"/>
      <c r="F2444" s="9"/>
      <c r="G2444" s="10"/>
    </row>
    <row r="2445" spans="5:7">
      <c r="E2445" s="9"/>
      <c r="F2445" s="9"/>
      <c r="G2445" s="10"/>
    </row>
    <row r="2446" spans="5:7">
      <c r="E2446" s="9"/>
      <c r="F2446" s="9"/>
      <c r="G2446" s="10"/>
    </row>
    <row r="2447" spans="5:7">
      <c r="E2447" s="9"/>
      <c r="F2447" s="9"/>
      <c r="G2447" s="10"/>
    </row>
    <row r="2448" spans="5:7">
      <c r="E2448" s="9"/>
      <c r="F2448" s="9"/>
      <c r="G2448" s="10"/>
    </row>
    <row r="2449" spans="5:7">
      <c r="E2449" s="9"/>
      <c r="F2449" s="9"/>
      <c r="G2449" s="10"/>
    </row>
    <row r="2450" spans="5:7">
      <c r="E2450" s="9"/>
      <c r="F2450" s="9"/>
      <c r="G2450" s="10"/>
    </row>
    <row r="2451" spans="5:7">
      <c r="E2451" s="9"/>
      <c r="F2451" s="9"/>
      <c r="G2451" s="10"/>
    </row>
    <row r="2452" spans="5:7">
      <c r="E2452" s="9"/>
      <c r="F2452" s="9"/>
      <c r="G2452" s="10"/>
    </row>
    <row r="2453" spans="5:7">
      <c r="E2453" s="9"/>
      <c r="F2453" s="9"/>
      <c r="G2453" s="10"/>
    </row>
    <row r="2454" spans="5:7">
      <c r="E2454" s="9"/>
      <c r="F2454" s="9"/>
      <c r="G2454" s="10"/>
    </row>
    <row r="2455" spans="5:7">
      <c r="E2455" s="9"/>
      <c r="F2455" s="9"/>
      <c r="G2455" s="10"/>
    </row>
    <row r="2456" spans="5:7">
      <c r="E2456" s="9"/>
      <c r="F2456" s="9"/>
      <c r="G2456" s="10"/>
    </row>
    <row r="2457" spans="5:7">
      <c r="E2457" s="9"/>
      <c r="F2457" s="9"/>
      <c r="G2457" s="10"/>
    </row>
    <row r="2458" spans="5:7">
      <c r="E2458" s="9"/>
      <c r="F2458" s="9"/>
      <c r="G2458" s="10"/>
    </row>
    <row r="2459" spans="5:7">
      <c r="E2459" s="9"/>
      <c r="F2459" s="9"/>
      <c r="G2459" s="10"/>
    </row>
    <row r="2460" spans="5:7">
      <c r="E2460" s="9"/>
      <c r="F2460" s="9"/>
      <c r="G2460" s="10"/>
    </row>
    <row r="2461" spans="5:7">
      <c r="E2461" s="9"/>
      <c r="F2461" s="9"/>
      <c r="G2461" s="10"/>
    </row>
    <row r="2462" spans="5:7">
      <c r="E2462" s="9"/>
      <c r="F2462" s="9"/>
      <c r="G2462" s="10"/>
    </row>
    <row r="2463" spans="5:7">
      <c r="E2463" s="9"/>
      <c r="F2463" s="9"/>
      <c r="G2463" s="10"/>
    </row>
    <row r="2464" spans="5:7">
      <c r="E2464" s="9"/>
      <c r="F2464" s="9"/>
      <c r="G2464" s="10"/>
    </row>
    <row r="2465" spans="5:7">
      <c r="E2465" s="9"/>
      <c r="F2465" s="9"/>
      <c r="G2465" s="10"/>
    </row>
    <row r="2466" spans="5:7">
      <c r="E2466" s="9"/>
      <c r="F2466" s="9"/>
      <c r="G2466" s="10"/>
    </row>
    <row r="2467" spans="5:7">
      <c r="E2467" s="9"/>
      <c r="F2467" s="9"/>
      <c r="G2467" s="10"/>
    </row>
    <row r="2468" spans="5:7">
      <c r="E2468" s="9"/>
      <c r="F2468" s="9"/>
      <c r="G2468" s="10"/>
    </row>
    <row r="2469" spans="5:7">
      <c r="E2469" s="9"/>
      <c r="F2469" s="9"/>
      <c r="G2469" s="10"/>
    </row>
    <row r="2470" spans="5:7">
      <c r="E2470" s="9"/>
      <c r="F2470" s="9"/>
      <c r="G2470" s="10"/>
    </row>
    <row r="2471" spans="5:7">
      <c r="E2471" s="9"/>
      <c r="F2471" s="9"/>
      <c r="G2471" s="10"/>
    </row>
    <row r="2472" spans="5:7">
      <c r="E2472" s="9"/>
      <c r="F2472" s="9"/>
      <c r="G2472" s="10"/>
    </row>
    <row r="2473" spans="5:7">
      <c r="E2473" s="9"/>
      <c r="F2473" s="9"/>
      <c r="G2473" s="10"/>
    </row>
    <row r="2474" spans="5:7">
      <c r="E2474" s="9"/>
      <c r="F2474" s="9"/>
      <c r="G2474" s="10"/>
    </row>
    <row r="2475" spans="5:7">
      <c r="E2475" s="9"/>
      <c r="F2475" s="9"/>
      <c r="G2475" s="10"/>
    </row>
    <row r="2476" spans="5:7">
      <c r="E2476" s="9"/>
      <c r="F2476" s="9"/>
      <c r="G2476" s="10"/>
    </row>
    <row r="2477" spans="5:7">
      <c r="E2477" s="9"/>
      <c r="F2477" s="9"/>
      <c r="G2477" s="10"/>
    </row>
    <row r="2478" spans="5:7">
      <c r="E2478" s="9"/>
      <c r="F2478" s="9"/>
      <c r="G2478" s="10"/>
    </row>
    <row r="2479" spans="5:7">
      <c r="E2479" s="9"/>
      <c r="F2479" s="9"/>
      <c r="G2479" s="10"/>
    </row>
    <row r="2480" spans="5:7">
      <c r="E2480" s="9"/>
      <c r="F2480" s="9"/>
      <c r="G2480" s="10"/>
    </row>
    <row r="2481" spans="5:7">
      <c r="E2481" s="9"/>
      <c r="F2481" s="9"/>
      <c r="G2481" s="10"/>
    </row>
    <row r="2482" spans="5:7">
      <c r="E2482" s="9"/>
      <c r="F2482" s="9"/>
      <c r="G2482" s="10"/>
    </row>
    <row r="2483" spans="5:7">
      <c r="E2483" s="9"/>
      <c r="F2483" s="9"/>
      <c r="G2483" s="10"/>
    </row>
    <row r="2484" spans="5:7">
      <c r="E2484" s="9"/>
      <c r="F2484" s="9"/>
      <c r="G2484" s="10"/>
    </row>
    <row r="2485" spans="5:7">
      <c r="E2485" s="9"/>
      <c r="F2485" s="9"/>
      <c r="G2485" s="10"/>
    </row>
    <row r="2486" spans="5:7">
      <c r="E2486" s="9"/>
      <c r="F2486" s="9"/>
      <c r="G2486" s="10"/>
    </row>
    <row r="2487" spans="5:7">
      <c r="E2487" s="9"/>
      <c r="F2487" s="9"/>
      <c r="G2487" s="10"/>
    </row>
    <row r="2488" spans="5:7">
      <c r="E2488" s="9"/>
      <c r="F2488" s="9"/>
      <c r="G2488" s="10"/>
    </row>
    <row r="2489" spans="5:7">
      <c r="E2489" s="9"/>
      <c r="F2489" s="9"/>
      <c r="G2489" s="10"/>
    </row>
    <row r="2490" spans="5:7">
      <c r="E2490" s="9"/>
      <c r="F2490" s="9"/>
      <c r="G2490" s="10"/>
    </row>
    <row r="2491" spans="5:7">
      <c r="E2491" s="9"/>
      <c r="F2491" s="9"/>
      <c r="G2491" s="10"/>
    </row>
    <row r="2492" spans="5:7">
      <c r="E2492" s="9"/>
      <c r="F2492" s="9"/>
      <c r="G2492" s="10"/>
    </row>
    <row r="2493" spans="5:7">
      <c r="E2493" s="9"/>
      <c r="F2493" s="9"/>
      <c r="G2493" s="10"/>
    </row>
    <row r="2494" spans="5:7">
      <c r="E2494" s="9"/>
      <c r="F2494" s="9"/>
      <c r="G2494" s="10"/>
    </row>
    <row r="2495" spans="5:7">
      <c r="E2495" s="9"/>
      <c r="F2495" s="9"/>
      <c r="G2495" s="10"/>
    </row>
    <row r="2496" spans="5:7">
      <c r="E2496" s="9"/>
      <c r="F2496" s="9"/>
      <c r="G2496" s="10"/>
    </row>
    <row r="2497" spans="5:7">
      <c r="E2497" s="9"/>
      <c r="F2497" s="9"/>
      <c r="G2497" s="10"/>
    </row>
    <row r="2498" spans="5:7">
      <c r="E2498" s="9"/>
      <c r="F2498" s="9"/>
      <c r="G2498" s="10"/>
    </row>
    <row r="2499" spans="5:7">
      <c r="E2499" s="9"/>
      <c r="F2499" s="9"/>
      <c r="G2499" s="10"/>
    </row>
    <row r="2500" spans="5:7">
      <c r="E2500" s="9"/>
      <c r="F2500" s="9"/>
      <c r="G2500" s="10"/>
    </row>
    <row r="2501" spans="5:7">
      <c r="E2501" s="9"/>
      <c r="F2501" s="9"/>
      <c r="G2501" s="10"/>
    </row>
    <row r="2502" spans="5:7">
      <c r="E2502" s="9"/>
      <c r="F2502" s="9"/>
      <c r="G2502" s="10"/>
    </row>
    <row r="2503" spans="5:7">
      <c r="E2503" s="9"/>
      <c r="F2503" s="9"/>
      <c r="G2503" s="10"/>
    </row>
    <row r="2504" spans="5:7">
      <c r="E2504" s="9"/>
      <c r="F2504" s="9"/>
      <c r="G2504" s="10"/>
    </row>
    <row r="2505" spans="5:7">
      <c r="E2505" s="9"/>
      <c r="F2505" s="9"/>
      <c r="G2505" s="10"/>
    </row>
    <row r="2506" spans="5:7">
      <c r="E2506" s="9"/>
      <c r="F2506" s="9"/>
      <c r="G2506" s="10"/>
    </row>
    <row r="2507" spans="5:7">
      <c r="E2507" s="9"/>
      <c r="F2507" s="9"/>
      <c r="G2507" s="10"/>
    </row>
    <row r="2508" spans="5:7">
      <c r="E2508" s="9"/>
      <c r="F2508" s="9"/>
      <c r="G2508" s="10"/>
    </row>
    <row r="2509" spans="5:7">
      <c r="E2509" s="9"/>
      <c r="F2509" s="9"/>
      <c r="G2509" s="10"/>
    </row>
    <row r="2510" spans="5:7">
      <c r="E2510" s="9"/>
      <c r="F2510" s="9"/>
      <c r="G2510" s="10"/>
    </row>
    <row r="2511" spans="5:7">
      <c r="E2511" s="9"/>
      <c r="F2511" s="9"/>
      <c r="G2511" s="10"/>
    </row>
    <row r="2512" spans="5:7">
      <c r="E2512" s="9"/>
      <c r="F2512" s="9"/>
      <c r="G2512" s="10"/>
    </row>
    <row r="2513" spans="5:7">
      <c r="E2513" s="9"/>
      <c r="F2513" s="9"/>
      <c r="G2513" s="10"/>
    </row>
    <row r="2514" spans="5:7">
      <c r="E2514" s="9"/>
      <c r="F2514" s="9"/>
      <c r="G2514" s="10"/>
    </row>
    <row r="2515" spans="5:7">
      <c r="E2515" s="9"/>
      <c r="F2515" s="9"/>
      <c r="G2515" s="10"/>
    </row>
    <row r="2516" spans="5:7">
      <c r="E2516" s="9"/>
      <c r="F2516" s="9"/>
      <c r="G2516" s="10"/>
    </row>
    <row r="2517" spans="5:7">
      <c r="E2517" s="9"/>
      <c r="F2517" s="9"/>
      <c r="G2517" s="10"/>
    </row>
    <row r="2518" spans="5:7">
      <c r="E2518" s="9"/>
      <c r="F2518" s="9"/>
      <c r="G2518" s="10"/>
    </row>
    <row r="2519" spans="5:7">
      <c r="E2519" s="9"/>
      <c r="F2519" s="9"/>
      <c r="G2519" s="10"/>
    </row>
    <row r="2520" spans="5:7">
      <c r="E2520" s="9"/>
      <c r="F2520" s="9"/>
      <c r="G2520" s="10"/>
    </row>
    <row r="2521" spans="5:7">
      <c r="E2521" s="9"/>
      <c r="F2521" s="9"/>
      <c r="G2521" s="10"/>
    </row>
    <row r="2522" spans="5:7">
      <c r="E2522" s="9"/>
      <c r="F2522" s="9"/>
      <c r="G2522" s="10"/>
    </row>
    <row r="2523" spans="5:7">
      <c r="E2523" s="9"/>
      <c r="F2523" s="9"/>
      <c r="G2523" s="10"/>
    </row>
    <row r="2524" spans="5:7">
      <c r="E2524" s="9"/>
      <c r="F2524" s="9"/>
      <c r="G2524" s="10"/>
    </row>
    <row r="2525" spans="5:7">
      <c r="E2525" s="9"/>
      <c r="F2525" s="9"/>
      <c r="G2525" s="10"/>
    </row>
    <row r="2526" spans="5:7">
      <c r="E2526" s="9"/>
      <c r="F2526" s="9"/>
      <c r="G2526" s="10"/>
    </row>
    <row r="2527" spans="5:7">
      <c r="E2527" s="9"/>
      <c r="F2527" s="9"/>
      <c r="G2527" s="10"/>
    </row>
    <row r="2528" spans="5:7">
      <c r="E2528" s="9"/>
      <c r="F2528" s="9"/>
      <c r="G2528" s="10"/>
    </row>
    <row r="2529" spans="5:7">
      <c r="E2529" s="9"/>
      <c r="F2529" s="9"/>
      <c r="G2529" s="10"/>
    </row>
    <row r="2530" spans="5:7">
      <c r="E2530" s="9"/>
      <c r="F2530" s="9"/>
      <c r="G2530" s="10"/>
    </row>
    <row r="2531" spans="5:7">
      <c r="E2531" s="9"/>
      <c r="F2531" s="9"/>
      <c r="G2531" s="10"/>
    </row>
    <row r="2532" spans="5:7">
      <c r="E2532" s="9"/>
      <c r="F2532" s="9"/>
      <c r="G2532" s="10"/>
    </row>
    <row r="2533" spans="5:7">
      <c r="E2533" s="9"/>
      <c r="F2533" s="9"/>
      <c r="G2533" s="10"/>
    </row>
    <row r="2534" spans="5:7">
      <c r="E2534" s="9"/>
      <c r="F2534" s="9"/>
      <c r="G2534" s="10"/>
    </row>
    <row r="2535" spans="5:7">
      <c r="E2535" s="9"/>
      <c r="F2535" s="9"/>
      <c r="G2535" s="10"/>
    </row>
    <row r="2536" spans="5:7">
      <c r="E2536" s="9"/>
      <c r="F2536" s="9"/>
      <c r="G2536" s="10"/>
    </row>
    <row r="2537" spans="5:7">
      <c r="E2537" s="9"/>
      <c r="F2537" s="9"/>
      <c r="G2537" s="10"/>
    </row>
    <row r="2538" spans="5:7">
      <c r="E2538" s="9"/>
      <c r="F2538" s="9"/>
      <c r="G2538" s="10"/>
    </row>
    <row r="2539" spans="5:7">
      <c r="E2539" s="9"/>
      <c r="F2539" s="9"/>
      <c r="G2539" s="10"/>
    </row>
    <row r="2540" spans="5:7">
      <c r="E2540" s="9"/>
      <c r="F2540" s="9"/>
      <c r="G2540" s="10"/>
    </row>
    <row r="2541" spans="5:7">
      <c r="E2541" s="9"/>
      <c r="F2541" s="9"/>
      <c r="G2541" s="10"/>
    </row>
    <row r="2542" spans="5:7">
      <c r="E2542" s="9"/>
      <c r="F2542" s="9"/>
      <c r="G2542" s="10"/>
    </row>
    <row r="2543" spans="5:7">
      <c r="E2543" s="9"/>
      <c r="F2543" s="9"/>
      <c r="G2543" s="10"/>
    </row>
    <row r="2544" spans="5:7">
      <c r="E2544" s="9"/>
      <c r="F2544" s="9"/>
      <c r="G2544" s="10"/>
    </row>
    <row r="2545" spans="5:7">
      <c r="E2545" s="9"/>
      <c r="F2545" s="9"/>
      <c r="G2545" s="10"/>
    </row>
    <row r="2546" spans="5:7">
      <c r="E2546" s="9"/>
      <c r="F2546" s="9"/>
      <c r="G2546" s="10"/>
    </row>
    <row r="2547" spans="5:7">
      <c r="E2547" s="9"/>
      <c r="F2547" s="9"/>
      <c r="G2547" s="10"/>
    </row>
    <row r="2548" spans="5:7">
      <c r="E2548" s="9"/>
      <c r="F2548" s="9"/>
      <c r="G2548" s="10"/>
    </row>
    <row r="2549" spans="5:7">
      <c r="E2549" s="9"/>
      <c r="F2549" s="9"/>
      <c r="G2549" s="10"/>
    </row>
    <row r="2550" spans="5:7">
      <c r="E2550" s="9"/>
      <c r="F2550" s="9"/>
      <c r="G2550" s="10"/>
    </row>
    <row r="2551" spans="5:7">
      <c r="E2551" s="9"/>
      <c r="F2551" s="9"/>
      <c r="G2551" s="10"/>
    </row>
    <row r="2552" spans="5:7">
      <c r="E2552" s="9"/>
      <c r="F2552" s="9"/>
      <c r="G2552" s="10"/>
    </row>
    <row r="2553" spans="5:7">
      <c r="E2553" s="9"/>
      <c r="F2553" s="9"/>
      <c r="G2553" s="10"/>
    </row>
    <row r="2554" spans="5:7">
      <c r="E2554" s="9"/>
      <c r="F2554" s="9"/>
      <c r="G2554" s="10"/>
    </row>
    <row r="2555" spans="5:7">
      <c r="E2555" s="9"/>
      <c r="F2555" s="9"/>
      <c r="G2555" s="10"/>
    </row>
    <row r="2556" spans="5:7">
      <c r="E2556" s="9"/>
      <c r="F2556" s="9"/>
      <c r="G2556" s="10"/>
    </row>
    <row r="2557" spans="5:7">
      <c r="E2557" s="9"/>
      <c r="F2557" s="9"/>
      <c r="G2557" s="10"/>
    </row>
    <row r="2558" spans="5:7">
      <c r="E2558" s="9"/>
      <c r="F2558" s="9"/>
      <c r="G2558" s="10"/>
    </row>
    <row r="2559" spans="5:7">
      <c r="E2559" s="9"/>
      <c r="F2559" s="9"/>
      <c r="G2559" s="10"/>
    </row>
    <row r="2560" spans="5:7">
      <c r="E2560" s="9"/>
      <c r="F2560" s="9"/>
      <c r="G2560" s="10"/>
    </row>
    <row r="2561" spans="5:7">
      <c r="E2561" s="9"/>
      <c r="F2561" s="9"/>
      <c r="G2561" s="10"/>
    </row>
    <row r="2562" spans="5:7">
      <c r="E2562" s="9"/>
      <c r="F2562" s="9"/>
      <c r="G2562" s="10"/>
    </row>
    <row r="2563" spans="5:7">
      <c r="E2563" s="9"/>
      <c r="F2563" s="9"/>
      <c r="G2563" s="10"/>
    </row>
    <row r="2564" spans="5:7">
      <c r="E2564" s="9"/>
      <c r="F2564" s="9"/>
      <c r="G2564" s="10"/>
    </row>
    <row r="2565" spans="5:7">
      <c r="E2565" s="9"/>
      <c r="F2565" s="9"/>
      <c r="G2565" s="10"/>
    </row>
    <row r="2566" spans="5:7">
      <c r="E2566" s="9"/>
      <c r="F2566" s="9"/>
      <c r="G2566" s="10"/>
    </row>
    <row r="2567" spans="5:7">
      <c r="E2567" s="9"/>
      <c r="F2567" s="9"/>
      <c r="G2567" s="10"/>
    </row>
    <row r="2568" spans="5:7">
      <c r="E2568" s="9"/>
      <c r="F2568" s="9"/>
      <c r="G2568" s="10"/>
    </row>
    <row r="2569" spans="5:7">
      <c r="E2569" s="9"/>
      <c r="F2569" s="9"/>
      <c r="G2569" s="10"/>
    </row>
    <row r="2570" spans="5:7">
      <c r="E2570" s="9"/>
      <c r="F2570" s="9"/>
      <c r="G2570" s="10"/>
    </row>
    <row r="2571" spans="5:7">
      <c r="E2571" s="9"/>
      <c r="F2571" s="9"/>
      <c r="G2571" s="10"/>
    </row>
    <row r="2572" spans="5:7">
      <c r="E2572" s="9"/>
      <c r="F2572" s="9"/>
      <c r="G2572" s="10"/>
    </row>
    <row r="2573" spans="5:7">
      <c r="E2573" s="9"/>
      <c r="F2573" s="9"/>
      <c r="G2573" s="10"/>
    </row>
    <row r="2574" spans="5:7">
      <c r="E2574" s="9"/>
      <c r="F2574" s="9"/>
      <c r="G2574" s="10"/>
    </row>
    <row r="2575" spans="5:7">
      <c r="E2575" s="9"/>
      <c r="F2575" s="9"/>
      <c r="G2575" s="10"/>
    </row>
    <row r="2576" spans="5:7">
      <c r="E2576" s="9"/>
      <c r="F2576" s="9"/>
      <c r="G2576" s="10"/>
    </row>
    <row r="2577" spans="5:7">
      <c r="E2577" s="9"/>
      <c r="F2577" s="9"/>
      <c r="G2577" s="10"/>
    </row>
    <row r="2578" spans="5:7">
      <c r="E2578" s="9"/>
      <c r="F2578" s="9"/>
      <c r="G2578" s="10"/>
    </row>
    <row r="2579" spans="5:7">
      <c r="E2579" s="9"/>
      <c r="F2579" s="9"/>
      <c r="G2579" s="10"/>
    </row>
    <row r="2580" spans="5:7">
      <c r="E2580" s="9"/>
      <c r="F2580" s="9"/>
      <c r="G2580" s="10"/>
    </row>
    <row r="2581" spans="5:7">
      <c r="E2581" s="9"/>
      <c r="F2581" s="9"/>
      <c r="G2581" s="10"/>
    </row>
    <row r="2582" spans="5:7">
      <c r="E2582" s="9"/>
      <c r="F2582" s="9"/>
      <c r="G2582" s="10"/>
    </row>
    <row r="2583" spans="5:7">
      <c r="E2583" s="9"/>
      <c r="F2583" s="9"/>
      <c r="G2583" s="10"/>
    </row>
    <row r="2584" spans="5:7">
      <c r="E2584" s="9"/>
      <c r="F2584" s="9"/>
      <c r="G2584" s="10"/>
    </row>
    <row r="2585" spans="5:7">
      <c r="E2585" s="9"/>
      <c r="F2585" s="9"/>
      <c r="G2585" s="10"/>
    </row>
    <row r="2586" spans="5:7">
      <c r="E2586" s="9"/>
      <c r="F2586" s="9"/>
      <c r="G2586" s="10"/>
    </row>
    <row r="2587" spans="5:7">
      <c r="E2587" s="9"/>
      <c r="F2587" s="9"/>
      <c r="G2587" s="10"/>
    </row>
    <row r="2588" spans="5:7">
      <c r="E2588" s="9"/>
      <c r="F2588" s="9"/>
      <c r="G2588" s="10"/>
    </row>
    <row r="2589" spans="5:7">
      <c r="E2589" s="9"/>
      <c r="F2589" s="9"/>
      <c r="G2589" s="10"/>
    </row>
    <row r="2590" spans="5:7">
      <c r="E2590" s="9"/>
      <c r="F2590" s="9"/>
      <c r="G2590" s="10"/>
    </row>
    <row r="2591" spans="5:7">
      <c r="E2591" s="9"/>
      <c r="F2591" s="9"/>
      <c r="G2591" s="10"/>
    </row>
    <row r="2592" spans="5:7">
      <c r="E2592" s="9"/>
      <c r="F2592" s="9"/>
      <c r="G2592" s="10"/>
    </row>
    <row r="2593" spans="5:7">
      <c r="E2593" s="9"/>
      <c r="F2593" s="9"/>
      <c r="G2593" s="10"/>
    </row>
    <row r="2594" spans="5:7">
      <c r="E2594" s="9"/>
      <c r="F2594" s="9"/>
      <c r="G2594" s="10"/>
    </row>
    <row r="2595" spans="5:7">
      <c r="E2595" s="9"/>
      <c r="F2595" s="9"/>
      <c r="G2595" s="10"/>
    </row>
    <row r="2596" spans="5:7">
      <c r="E2596" s="9"/>
      <c r="F2596" s="9"/>
      <c r="G2596" s="10"/>
    </row>
    <row r="2597" spans="5:7">
      <c r="E2597" s="9"/>
      <c r="F2597" s="9"/>
      <c r="G2597" s="10"/>
    </row>
    <row r="2598" spans="5:7">
      <c r="E2598" s="9"/>
      <c r="F2598" s="9"/>
      <c r="G2598" s="10"/>
    </row>
    <row r="2599" spans="5:7">
      <c r="E2599" s="9"/>
      <c r="F2599" s="9"/>
      <c r="G2599" s="10"/>
    </row>
    <row r="2600" spans="5:7">
      <c r="E2600" s="9"/>
      <c r="F2600" s="9"/>
      <c r="G2600" s="10"/>
    </row>
    <row r="2601" spans="5:7">
      <c r="E2601" s="9"/>
      <c r="F2601" s="9"/>
      <c r="G2601" s="10"/>
    </row>
    <row r="2602" spans="5:7">
      <c r="E2602" s="9"/>
      <c r="F2602" s="9"/>
      <c r="G2602" s="10"/>
    </row>
    <row r="2603" spans="5:7">
      <c r="E2603" s="9"/>
      <c r="F2603" s="9"/>
      <c r="G2603" s="10"/>
    </row>
    <row r="2604" spans="5:7">
      <c r="E2604" s="9"/>
      <c r="F2604" s="9"/>
      <c r="G2604" s="10"/>
    </row>
    <row r="2605" spans="5:7">
      <c r="E2605" s="9"/>
      <c r="F2605" s="9"/>
      <c r="G2605" s="10"/>
    </row>
    <row r="2606" spans="5:7">
      <c r="E2606" s="9"/>
      <c r="F2606" s="9"/>
      <c r="G2606" s="10"/>
    </row>
    <row r="2607" spans="5:7">
      <c r="E2607" s="9"/>
      <c r="F2607" s="9"/>
      <c r="G2607" s="10"/>
    </row>
    <row r="2608" spans="5:7">
      <c r="E2608" s="9"/>
      <c r="F2608" s="9"/>
      <c r="G2608" s="10"/>
    </row>
    <row r="2609" spans="5:7">
      <c r="E2609" s="9"/>
      <c r="F2609" s="9"/>
      <c r="G2609" s="10"/>
    </row>
    <row r="2610" spans="5:7">
      <c r="E2610" s="9"/>
      <c r="F2610" s="9"/>
      <c r="G2610" s="10"/>
    </row>
    <row r="2611" spans="5:7">
      <c r="E2611" s="9"/>
      <c r="F2611" s="9"/>
      <c r="G2611" s="10"/>
    </row>
    <row r="2612" spans="5:7">
      <c r="E2612" s="9"/>
      <c r="F2612" s="9"/>
      <c r="G2612" s="10"/>
    </row>
    <row r="2613" spans="5:7">
      <c r="E2613" s="9"/>
      <c r="F2613" s="9"/>
      <c r="G2613" s="10"/>
    </row>
    <row r="2614" spans="5:7">
      <c r="E2614" s="9"/>
      <c r="F2614" s="9"/>
      <c r="G2614" s="10"/>
    </row>
    <row r="2615" spans="5:7">
      <c r="E2615" s="9"/>
      <c r="F2615" s="9"/>
      <c r="G2615" s="10"/>
    </row>
    <row r="2616" spans="5:7">
      <c r="E2616" s="9"/>
      <c r="F2616" s="9"/>
      <c r="G2616" s="10"/>
    </row>
    <row r="2617" spans="5:7">
      <c r="E2617" s="9"/>
      <c r="F2617" s="9"/>
      <c r="G2617" s="10"/>
    </row>
    <row r="2618" spans="5:7">
      <c r="E2618" s="9"/>
      <c r="F2618" s="9"/>
      <c r="G2618" s="10"/>
    </row>
    <row r="2619" spans="5:7">
      <c r="E2619" s="9"/>
      <c r="F2619" s="9"/>
      <c r="G2619" s="10"/>
    </row>
    <row r="2620" spans="5:7">
      <c r="E2620" s="9"/>
      <c r="F2620" s="9"/>
      <c r="G2620" s="10"/>
    </row>
    <row r="2621" spans="5:7">
      <c r="E2621" s="9"/>
      <c r="F2621" s="9"/>
      <c r="G2621" s="10"/>
    </row>
    <row r="2622" spans="5:7">
      <c r="E2622" s="9"/>
      <c r="F2622" s="9"/>
      <c r="G2622" s="10"/>
    </row>
    <row r="2623" spans="5:7">
      <c r="E2623" s="9"/>
      <c r="F2623" s="9"/>
      <c r="G2623" s="10"/>
    </row>
    <row r="2624" spans="5:7">
      <c r="E2624" s="9"/>
      <c r="F2624" s="9"/>
      <c r="G2624" s="10"/>
    </row>
    <row r="2625" spans="5:7">
      <c r="E2625" s="9"/>
      <c r="F2625" s="9"/>
      <c r="G2625" s="10"/>
    </row>
    <row r="2626" spans="5:7">
      <c r="E2626" s="9"/>
      <c r="F2626" s="9"/>
      <c r="G2626" s="10"/>
    </row>
    <row r="2627" spans="5:7">
      <c r="E2627" s="9"/>
      <c r="F2627" s="9"/>
      <c r="G2627" s="10"/>
    </row>
    <row r="2628" spans="5:7">
      <c r="E2628" s="9"/>
      <c r="F2628" s="9"/>
      <c r="G2628" s="10"/>
    </row>
    <row r="2629" spans="5:7">
      <c r="E2629" s="9"/>
      <c r="F2629" s="9"/>
      <c r="G2629" s="10"/>
    </row>
    <row r="2630" spans="5:7">
      <c r="E2630" s="9"/>
      <c r="F2630" s="9"/>
      <c r="G2630" s="10"/>
    </row>
    <row r="2631" spans="5:7">
      <c r="E2631" s="9"/>
      <c r="F2631" s="9"/>
      <c r="G2631" s="10"/>
    </row>
    <row r="2632" spans="5:7">
      <c r="E2632" s="9"/>
      <c r="F2632" s="9"/>
      <c r="G2632" s="10"/>
    </row>
    <row r="2633" spans="5:7">
      <c r="E2633" s="9"/>
      <c r="F2633" s="9"/>
      <c r="G2633" s="10"/>
    </row>
    <row r="2634" spans="5:7">
      <c r="E2634" s="9"/>
      <c r="F2634" s="9"/>
      <c r="G2634" s="10"/>
    </row>
    <row r="2635" spans="5:7">
      <c r="E2635" s="9"/>
      <c r="F2635" s="9"/>
      <c r="G2635" s="10"/>
    </row>
    <row r="2636" spans="5:7">
      <c r="E2636" s="9"/>
      <c r="F2636" s="9"/>
      <c r="G2636" s="10"/>
    </row>
    <row r="2637" spans="5:7">
      <c r="E2637" s="9"/>
      <c r="F2637" s="9"/>
      <c r="G2637" s="10"/>
    </row>
    <row r="2638" spans="5:7">
      <c r="E2638" s="9"/>
      <c r="F2638" s="9"/>
      <c r="G2638" s="10"/>
    </row>
    <row r="2639" spans="5:7">
      <c r="E2639" s="9"/>
      <c r="F2639" s="9"/>
      <c r="G2639" s="10"/>
    </row>
    <row r="2640" spans="5:7">
      <c r="E2640" s="9"/>
      <c r="F2640" s="9"/>
      <c r="G2640" s="10"/>
    </row>
    <row r="2641" spans="5:7">
      <c r="E2641" s="9"/>
      <c r="F2641" s="9"/>
      <c r="G2641" s="10"/>
    </row>
    <row r="2642" spans="5:7">
      <c r="E2642" s="9"/>
      <c r="F2642" s="9"/>
      <c r="G2642" s="10"/>
    </row>
    <row r="2643" spans="5:7">
      <c r="E2643" s="9"/>
      <c r="F2643" s="9"/>
      <c r="G2643" s="10"/>
    </row>
    <row r="2644" spans="5:7">
      <c r="E2644" s="9"/>
      <c r="F2644" s="9"/>
      <c r="G2644" s="10"/>
    </row>
    <row r="2645" spans="5:7">
      <c r="E2645" s="9"/>
      <c r="F2645" s="9"/>
      <c r="G2645" s="10"/>
    </row>
    <row r="2646" spans="5:7">
      <c r="E2646" s="9"/>
      <c r="F2646" s="9"/>
      <c r="G2646" s="10"/>
    </row>
    <row r="2647" spans="5:7">
      <c r="E2647" s="9"/>
      <c r="F2647" s="9"/>
      <c r="G2647" s="10"/>
    </row>
    <row r="2648" spans="5:7">
      <c r="E2648" s="9"/>
      <c r="F2648" s="9"/>
      <c r="G2648" s="10"/>
    </row>
    <row r="2649" spans="5:7">
      <c r="E2649" s="9"/>
      <c r="F2649" s="9"/>
      <c r="G2649" s="10"/>
    </row>
    <row r="2650" spans="5:7">
      <c r="E2650" s="9"/>
      <c r="F2650" s="9"/>
      <c r="G2650" s="10"/>
    </row>
    <row r="2651" spans="5:7">
      <c r="E2651" s="9"/>
      <c r="F2651" s="9"/>
      <c r="G2651" s="10"/>
    </row>
    <row r="2652" spans="5:7">
      <c r="E2652" s="9"/>
      <c r="F2652" s="9"/>
      <c r="G2652" s="10"/>
    </row>
    <row r="2653" spans="5:7">
      <c r="E2653" s="9"/>
      <c r="F2653" s="9"/>
      <c r="G2653" s="10"/>
    </row>
    <row r="2654" spans="5:7">
      <c r="E2654" s="9"/>
      <c r="F2654" s="9"/>
      <c r="G2654" s="10"/>
    </row>
    <row r="2655" spans="5:7">
      <c r="E2655" s="9"/>
      <c r="F2655" s="9"/>
      <c r="G2655" s="10"/>
    </row>
    <row r="2656" spans="5:7">
      <c r="E2656" s="9"/>
      <c r="F2656" s="9"/>
      <c r="G2656" s="10"/>
    </row>
    <row r="2657" spans="5:7">
      <c r="E2657" s="9"/>
      <c r="F2657" s="9"/>
      <c r="G2657" s="10"/>
    </row>
    <row r="2658" spans="5:7">
      <c r="E2658" s="9"/>
      <c r="F2658" s="9"/>
      <c r="G2658" s="10"/>
    </row>
    <row r="2659" spans="5:7">
      <c r="E2659" s="9"/>
      <c r="F2659" s="9"/>
      <c r="G2659" s="10"/>
    </row>
    <row r="2660" spans="5:7">
      <c r="E2660" s="9"/>
      <c r="F2660" s="9"/>
      <c r="G2660" s="10"/>
    </row>
    <row r="2661" spans="5:7">
      <c r="E2661" s="9"/>
      <c r="F2661" s="9"/>
      <c r="G2661" s="10"/>
    </row>
    <row r="2662" spans="5:7">
      <c r="E2662" s="9"/>
      <c r="F2662" s="9"/>
      <c r="G2662" s="10"/>
    </row>
    <row r="2663" spans="5:7">
      <c r="E2663" s="9"/>
      <c r="F2663" s="9"/>
      <c r="G2663" s="10"/>
    </row>
    <row r="2664" spans="5:7">
      <c r="E2664" s="9"/>
      <c r="F2664" s="9"/>
      <c r="G2664" s="10"/>
    </row>
    <row r="2665" spans="5:7">
      <c r="E2665" s="9"/>
      <c r="F2665" s="9"/>
      <c r="G2665" s="10"/>
    </row>
    <row r="2666" spans="5:7">
      <c r="E2666" s="9"/>
      <c r="F2666" s="9"/>
      <c r="G2666" s="10"/>
    </row>
    <row r="2667" spans="5:7">
      <c r="E2667" s="9"/>
      <c r="F2667" s="9"/>
      <c r="G2667" s="10"/>
    </row>
    <row r="2668" spans="5:7">
      <c r="E2668" s="9"/>
      <c r="F2668" s="9"/>
      <c r="G2668" s="10"/>
    </row>
    <row r="2669" spans="5:7">
      <c r="E2669" s="9"/>
      <c r="F2669" s="9"/>
      <c r="G2669" s="10"/>
    </row>
    <row r="2670" spans="5:7">
      <c r="E2670" s="9"/>
      <c r="F2670" s="9"/>
      <c r="G2670" s="10"/>
    </row>
    <row r="2671" spans="5:7">
      <c r="E2671" s="9"/>
      <c r="F2671" s="9"/>
      <c r="G2671" s="10"/>
    </row>
    <row r="2672" spans="5:7">
      <c r="E2672" s="9"/>
      <c r="F2672" s="9"/>
      <c r="G2672" s="10"/>
    </row>
    <row r="2673" spans="5:7">
      <c r="E2673" s="9"/>
      <c r="F2673" s="9"/>
      <c r="G2673" s="10"/>
    </row>
    <row r="2674" spans="5:7">
      <c r="E2674" s="9"/>
      <c r="F2674" s="9"/>
      <c r="G2674" s="10"/>
    </row>
    <row r="2675" spans="5:7">
      <c r="E2675" s="9"/>
      <c r="F2675" s="9"/>
      <c r="G2675" s="10"/>
    </row>
    <row r="2676" spans="5:7">
      <c r="E2676" s="9"/>
      <c r="F2676" s="9"/>
      <c r="G2676" s="10"/>
    </row>
    <row r="2677" spans="5:7">
      <c r="E2677" s="9"/>
      <c r="F2677" s="9"/>
      <c r="G2677" s="10"/>
    </row>
    <row r="2678" spans="5:7">
      <c r="E2678" s="9"/>
      <c r="F2678" s="9"/>
      <c r="G2678" s="10"/>
    </row>
    <row r="2679" spans="5:7">
      <c r="E2679" s="9"/>
      <c r="F2679" s="9"/>
      <c r="G2679" s="10"/>
    </row>
    <row r="2680" spans="5:7">
      <c r="E2680" s="9"/>
      <c r="F2680" s="9"/>
      <c r="G2680" s="10"/>
    </row>
    <row r="2681" spans="5:7">
      <c r="E2681" s="9"/>
      <c r="F2681" s="9"/>
      <c r="G2681" s="10"/>
    </row>
    <row r="2682" spans="5:7">
      <c r="E2682" s="9"/>
      <c r="F2682" s="9"/>
      <c r="G2682" s="10"/>
    </row>
    <row r="2683" spans="5:7">
      <c r="E2683" s="9"/>
      <c r="F2683" s="9"/>
      <c r="G2683" s="10"/>
    </row>
    <row r="2684" spans="5:7">
      <c r="E2684" s="9"/>
      <c r="F2684" s="9"/>
      <c r="G2684" s="10"/>
    </row>
    <row r="2685" spans="5:7">
      <c r="E2685" s="9"/>
      <c r="F2685" s="9"/>
      <c r="G2685" s="10"/>
    </row>
    <row r="2686" spans="5:7">
      <c r="E2686" s="9"/>
      <c r="F2686" s="9"/>
      <c r="G2686" s="10"/>
    </row>
    <row r="2687" spans="5:7">
      <c r="E2687" s="9"/>
      <c r="F2687" s="9"/>
      <c r="G2687" s="10"/>
    </row>
    <row r="2688" spans="5:7">
      <c r="E2688" s="9"/>
      <c r="F2688" s="9"/>
      <c r="G2688" s="10"/>
    </row>
    <row r="2689" spans="5:7">
      <c r="E2689" s="9"/>
      <c r="F2689" s="9"/>
      <c r="G2689" s="10"/>
    </row>
    <row r="2690" spans="5:7">
      <c r="E2690" s="9"/>
      <c r="F2690" s="9"/>
      <c r="G2690" s="10"/>
    </row>
    <row r="2691" spans="5:7">
      <c r="E2691" s="9"/>
      <c r="F2691" s="9"/>
      <c r="G2691" s="10"/>
    </row>
    <row r="2692" spans="5:7">
      <c r="E2692" s="9"/>
      <c r="F2692" s="9"/>
      <c r="G2692" s="10"/>
    </row>
    <row r="2693" spans="5:7">
      <c r="E2693" s="9"/>
      <c r="F2693" s="9"/>
      <c r="G2693" s="10"/>
    </row>
    <row r="2694" spans="5:7">
      <c r="E2694" s="9"/>
      <c r="F2694" s="9"/>
      <c r="G2694" s="10"/>
    </row>
    <row r="2695" spans="5:7">
      <c r="E2695" s="9"/>
      <c r="F2695" s="9"/>
      <c r="G2695" s="10"/>
    </row>
    <row r="2696" spans="5:7">
      <c r="E2696" s="9"/>
      <c r="F2696" s="9"/>
      <c r="G2696" s="10"/>
    </row>
    <row r="2697" spans="5:7">
      <c r="E2697" s="9"/>
      <c r="F2697" s="9"/>
      <c r="G2697" s="10"/>
    </row>
    <row r="2698" spans="5:7">
      <c r="E2698" s="9"/>
      <c r="F2698" s="9"/>
      <c r="G2698" s="10"/>
    </row>
    <row r="2699" spans="5:7">
      <c r="E2699" s="9"/>
      <c r="F2699" s="9"/>
      <c r="G2699" s="10"/>
    </row>
    <row r="2700" spans="5:7">
      <c r="E2700" s="9"/>
      <c r="F2700" s="9"/>
      <c r="G2700" s="10"/>
    </row>
    <row r="2701" spans="5:7">
      <c r="E2701" s="9"/>
      <c r="F2701" s="9"/>
      <c r="G2701" s="10"/>
    </row>
    <row r="2702" spans="5:7">
      <c r="E2702" s="9"/>
      <c r="F2702" s="9"/>
      <c r="G2702" s="10"/>
    </row>
    <row r="2703" spans="5:7">
      <c r="E2703" s="9"/>
      <c r="F2703" s="9"/>
      <c r="G2703" s="10"/>
    </row>
    <row r="2704" spans="5:7">
      <c r="E2704" s="9"/>
      <c r="F2704" s="9"/>
      <c r="G2704" s="10"/>
    </row>
    <row r="2705" spans="5:7">
      <c r="E2705" s="9"/>
      <c r="F2705" s="9"/>
      <c r="G2705" s="10"/>
    </row>
    <row r="2706" spans="5:7">
      <c r="E2706" s="9"/>
      <c r="F2706" s="9"/>
      <c r="G2706" s="10"/>
    </row>
    <row r="2707" spans="5:7">
      <c r="E2707" s="9"/>
      <c r="F2707" s="9"/>
      <c r="G2707" s="10"/>
    </row>
    <row r="2708" spans="5:7">
      <c r="E2708" s="9"/>
      <c r="F2708" s="9"/>
      <c r="G2708" s="10"/>
    </row>
    <row r="2709" spans="5:7">
      <c r="E2709" s="9"/>
      <c r="F2709" s="9"/>
      <c r="G2709" s="10"/>
    </row>
    <row r="2710" spans="5:7">
      <c r="E2710" s="9"/>
      <c r="F2710" s="9"/>
      <c r="G2710" s="10"/>
    </row>
    <row r="2711" spans="5:7">
      <c r="E2711" s="9"/>
      <c r="F2711" s="9"/>
      <c r="G2711" s="10"/>
    </row>
    <row r="2712" spans="5:7">
      <c r="E2712" s="9"/>
      <c r="F2712" s="9"/>
      <c r="G2712" s="10"/>
    </row>
    <row r="2713" spans="5:7">
      <c r="E2713" s="9"/>
      <c r="F2713" s="9"/>
      <c r="G2713" s="10"/>
    </row>
    <row r="2714" spans="5:7">
      <c r="E2714" s="9"/>
      <c r="F2714" s="9"/>
      <c r="G2714" s="10"/>
    </row>
    <row r="2715" spans="5:7">
      <c r="E2715" s="9"/>
      <c r="F2715" s="9"/>
      <c r="G2715" s="10"/>
    </row>
    <row r="2716" spans="5:7">
      <c r="E2716" s="9"/>
      <c r="F2716" s="9"/>
      <c r="G2716" s="10"/>
    </row>
    <row r="2717" spans="5:7">
      <c r="E2717" s="9"/>
      <c r="F2717" s="9"/>
      <c r="G2717" s="10"/>
    </row>
    <row r="2718" spans="5:7">
      <c r="E2718" s="9"/>
      <c r="F2718" s="9"/>
      <c r="G2718" s="10"/>
    </row>
    <row r="2719" spans="5:7">
      <c r="E2719" s="9"/>
      <c r="F2719" s="9"/>
      <c r="G2719" s="10"/>
    </row>
    <row r="2720" spans="5:7">
      <c r="E2720" s="9"/>
      <c r="F2720" s="9"/>
      <c r="G2720" s="10"/>
    </row>
    <row r="2721" spans="5:7">
      <c r="E2721" s="9"/>
      <c r="F2721" s="9"/>
      <c r="G2721" s="10"/>
    </row>
    <row r="2722" spans="5:7">
      <c r="E2722" s="9"/>
      <c r="F2722" s="9"/>
      <c r="G2722" s="10"/>
    </row>
    <row r="2723" spans="5:7">
      <c r="E2723" s="9"/>
      <c r="F2723" s="9"/>
      <c r="G2723" s="10"/>
    </row>
    <row r="2724" spans="5:7">
      <c r="E2724" s="9"/>
      <c r="F2724" s="9"/>
      <c r="G2724" s="10"/>
    </row>
    <row r="2725" spans="5:7">
      <c r="E2725" s="9"/>
      <c r="F2725" s="9"/>
      <c r="G2725" s="10"/>
    </row>
    <row r="2726" spans="5:7">
      <c r="E2726" s="9"/>
      <c r="F2726" s="9"/>
      <c r="G2726" s="10"/>
    </row>
    <row r="2727" spans="5:7">
      <c r="E2727" s="9"/>
      <c r="F2727" s="9"/>
      <c r="G2727" s="10"/>
    </row>
    <row r="2728" spans="5:7">
      <c r="E2728" s="9"/>
      <c r="F2728" s="9"/>
      <c r="G2728" s="10"/>
    </row>
    <row r="2729" spans="5:7">
      <c r="E2729" s="9"/>
      <c r="F2729" s="9"/>
      <c r="G2729" s="10"/>
    </row>
    <row r="2730" spans="5:7">
      <c r="E2730" s="9"/>
      <c r="F2730" s="9"/>
      <c r="G2730" s="10"/>
    </row>
    <row r="2731" spans="5:7">
      <c r="E2731" s="9"/>
      <c r="F2731" s="9"/>
      <c r="G2731" s="10"/>
    </row>
    <row r="2732" spans="5:7">
      <c r="E2732" s="9"/>
      <c r="F2732" s="9"/>
      <c r="G2732" s="10"/>
    </row>
    <row r="2733" spans="5:7">
      <c r="E2733" s="9"/>
      <c r="F2733" s="9"/>
      <c r="G2733" s="10"/>
    </row>
    <row r="2734" spans="5:7">
      <c r="E2734" s="9"/>
      <c r="F2734" s="9"/>
      <c r="G2734" s="10"/>
    </row>
    <row r="2735" spans="5:7">
      <c r="E2735" s="9"/>
      <c r="F2735" s="9"/>
      <c r="G2735" s="10"/>
    </row>
    <row r="2736" spans="5:7">
      <c r="E2736" s="9"/>
      <c r="F2736" s="9"/>
      <c r="G2736" s="10"/>
    </row>
    <row r="2737" spans="5:7">
      <c r="E2737" s="9"/>
      <c r="F2737" s="9"/>
      <c r="G2737" s="10"/>
    </row>
    <row r="2738" spans="5:7">
      <c r="E2738" s="9"/>
      <c r="F2738" s="9"/>
      <c r="G2738" s="10"/>
    </row>
    <row r="2739" spans="5:7">
      <c r="E2739" s="9"/>
      <c r="F2739" s="9"/>
      <c r="G2739" s="10"/>
    </row>
    <row r="2740" spans="5:7">
      <c r="E2740" s="9"/>
      <c r="F2740" s="9"/>
      <c r="G2740" s="10"/>
    </row>
    <row r="2741" spans="5:7">
      <c r="E2741" s="9"/>
      <c r="F2741" s="9"/>
      <c r="G2741" s="10"/>
    </row>
    <row r="2742" spans="5:7">
      <c r="E2742" s="9"/>
      <c r="F2742" s="9"/>
      <c r="G2742" s="10"/>
    </row>
    <row r="2743" spans="5:7">
      <c r="E2743" s="9"/>
      <c r="F2743" s="9"/>
      <c r="G2743" s="10"/>
    </row>
    <row r="2744" spans="5:7">
      <c r="E2744" s="9"/>
      <c r="F2744" s="9"/>
      <c r="G2744" s="10"/>
    </row>
    <row r="2745" spans="5:7">
      <c r="E2745" s="9"/>
      <c r="F2745" s="9"/>
      <c r="G2745" s="10"/>
    </row>
    <row r="2746" spans="5:7">
      <c r="E2746" s="9"/>
      <c r="F2746" s="9"/>
      <c r="G2746" s="10"/>
    </row>
    <row r="2747" spans="5:7">
      <c r="E2747" s="9"/>
      <c r="F2747" s="9"/>
      <c r="G2747" s="10"/>
    </row>
    <row r="2748" spans="5:7">
      <c r="E2748" s="9"/>
      <c r="F2748" s="9"/>
      <c r="G2748" s="10"/>
    </row>
    <row r="2749" spans="5:7">
      <c r="E2749" s="9"/>
      <c r="F2749" s="9"/>
      <c r="G2749" s="10"/>
    </row>
    <row r="2750" spans="5:7">
      <c r="E2750" s="9"/>
      <c r="F2750" s="9"/>
      <c r="G2750" s="10"/>
    </row>
    <row r="2751" spans="5:7">
      <c r="E2751" s="9"/>
      <c r="F2751" s="9"/>
      <c r="G2751" s="10"/>
    </row>
    <row r="2752" spans="5:7">
      <c r="E2752" s="9"/>
      <c r="F2752" s="9"/>
      <c r="G2752" s="10"/>
    </row>
    <row r="2753" spans="5:7">
      <c r="E2753" s="9"/>
      <c r="F2753" s="9"/>
      <c r="G2753" s="10"/>
    </row>
    <row r="2754" spans="5:7">
      <c r="E2754" s="9"/>
      <c r="F2754" s="9"/>
      <c r="G2754" s="10"/>
    </row>
    <row r="2755" spans="5:7">
      <c r="E2755" s="9"/>
      <c r="F2755" s="9"/>
      <c r="G2755" s="10"/>
    </row>
    <row r="2756" spans="5:7">
      <c r="E2756" s="9"/>
      <c r="F2756" s="9"/>
      <c r="G2756" s="10"/>
    </row>
    <row r="2757" spans="5:7">
      <c r="E2757" s="9"/>
      <c r="F2757" s="9"/>
      <c r="G2757" s="10"/>
    </row>
    <row r="2758" spans="5:7">
      <c r="E2758" s="9"/>
      <c r="F2758" s="9"/>
      <c r="G2758" s="10"/>
    </row>
    <row r="2759" spans="5:7">
      <c r="E2759" s="9"/>
      <c r="F2759" s="9"/>
      <c r="G2759" s="10"/>
    </row>
    <row r="2760" spans="5:7">
      <c r="E2760" s="9"/>
      <c r="F2760" s="9"/>
      <c r="G2760" s="10"/>
    </row>
    <row r="2761" spans="5:7">
      <c r="E2761" s="9"/>
      <c r="F2761" s="9"/>
      <c r="G2761" s="10"/>
    </row>
    <row r="2762" spans="5:7">
      <c r="E2762" s="9"/>
      <c r="F2762" s="9"/>
      <c r="G2762" s="10"/>
    </row>
    <row r="2763" spans="5:7">
      <c r="E2763" s="9"/>
      <c r="F2763" s="9"/>
      <c r="G2763" s="10"/>
    </row>
    <row r="2764" spans="5:7">
      <c r="E2764" s="9"/>
      <c r="F2764" s="9"/>
      <c r="G2764" s="10"/>
    </row>
    <row r="2765" spans="5:7">
      <c r="E2765" s="9"/>
      <c r="F2765" s="9"/>
      <c r="G2765" s="10"/>
    </row>
    <row r="2766" spans="5:7">
      <c r="E2766" s="9"/>
      <c r="F2766" s="9"/>
      <c r="G2766" s="10"/>
    </row>
    <row r="2767" spans="5:7">
      <c r="E2767" s="9"/>
      <c r="F2767" s="9"/>
      <c r="G2767" s="10"/>
    </row>
    <row r="2768" spans="5:7">
      <c r="E2768" s="9"/>
      <c r="F2768" s="9"/>
      <c r="G2768" s="10"/>
    </row>
    <row r="2769" spans="5:7">
      <c r="E2769" s="9"/>
      <c r="F2769" s="9"/>
      <c r="G2769" s="10"/>
    </row>
    <row r="2770" spans="5:7">
      <c r="E2770" s="9"/>
      <c r="F2770" s="9"/>
      <c r="G2770" s="10"/>
    </row>
    <row r="2771" spans="5:7">
      <c r="E2771" s="9"/>
      <c r="F2771" s="9"/>
      <c r="G2771" s="10"/>
    </row>
    <row r="2772" spans="5:7">
      <c r="E2772" s="9"/>
      <c r="F2772" s="9"/>
      <c r="G2772" s="10"/>
    </row>
    <row r="2773" spans="5:7">
      <c r="E2773" s="9"/>
      <c r="F2773" s="9"/>
      <c r="G2773" s="10"/>
    </row>
    <row r="2774" spans="5:7">
      <c r="E2774" s="9"/>
      <c r="F2774" s="9"/>
      <c r="G2774" s="10"/>
    </row>
    <row r="2775" spans="5:7">
      <c r="E2775" s="9"/>
      <c r="F2775" s="9"/>
      <c r="G2775" s="10"/>
    </row>
    <row r="2776" spans="5:7">
      <c r="E2776" s="9"/>
      <c r="F2776" s="9"/>
      <c r="G2776" s="10"/>
    </row>
    <row r="2777" spans="5:7">
      <c r="E2777" s="9"/>
      <c r="F2777" s="9"/>
      <c r="G2777" s="10"/>
    </row>
    <row r="2778" spans="5:7">
      <c r="E2778" s="9"/>
      <c r="F2778" s="9"/>
      <c r="G2778" s="10"/>
    </row>
    <row r="2779" spans="5:7">
      <c r="E2779" s="9"/>
      <c r="F2779" s="9"/>
      <c r="G2779" s="10"/>
    </row>
    <row r="2780" spans="5:7">
      <c r="E2780" s="9"/>
      <c r="F2780" s="9"/>
      <c r="G2780" s="10"/>
    </row>
    <row r="2781" spans="5:7">
      <c r="E2781" s="9"/>
      <c r="F2781" s="9"/>
      <c r="G2781" s="10"/>
    </row>
    <row r="2782" spans="5:7">
      <c r="E2782" s="9"/>
      <c r="F2782" s="9"/>
      <c r="G2782" s="10"/>
    </row>
    <row r="2783" spans="5:7">
      <c r="E2783" s="9"/>
      <c r="F2783" s="9"/>
      <c r="G2783" s="10"/>
    </row>
    <row r="2784" spans="5:7">
      <c r="E2784" s="9"/>
      <c r="F2784" s="9"/>
      <c r="G2784" s="10"/>
    </row>
    <row r="2785" spans="5:7">
      <c r="E2785" s="9"/>
      <c r="F2785" s="9"/>
      <c r="G2785" s="10"/>
    </row>
    <row r="2786" spans="5:7">
      <c r="E2786" s="9"/>
      <c r="F2786" s="9"/>
      <c r="G2786" s="10"/>
    </row>
    <row r="2787" spans="5:7">
      <c r="E2787" s="9"/>
      <c r="F2787" s="9"/>
      <c r="G2787" s="10"/>
    </row>
    <row r="2788" spans="5:7">
      <c r="E2788" s="9"/>
      <c r="F2788" s="9"/>
      <c r="G2788" s="10"/>
    </row>
    <row r="2789" spans="5:7">
      <c r="E2789" s="9"/>
      <c r="F2789" s="9"/>
      <c r="G2789" s="10"/>
    </row>
    <row r="2790" spans="5:7">
      <c r="E2790" s="9"/>
      <c r="F2790" s="9"/>
      <c r="G2790" s="10"/>
    </row>
    <row r="2791" spans="5:7">
      <c r="E2791" s="9"/>
      <c r="F2791" s="9"/>
      <c r="G2791" s="10"/>
    </row>
    <row r="2792" spans="5:7">
      <c r="E2792" s="9"/>
      <c r="F2792" s="9"/>
      <c r="G2792" s="10"/>
    </row>
    <row r="2793" spans="5:7">
      <c r="E2793" s="9"/>
      <c r="F2793" s="9"/>
      <c r="G2793" s="10"/>
    </row>
    <row r="2794" spans="5:7">
      <c r="E2794" s="9"/>
      <c r="F2794" s="9"/>
      <c r="G2794" s="10"/>
    </row>
    <row r="2795" spans="5:7">
      <c r="E2795" s="9"/>
      <c r="F2795" s="9"/>
      <c r="G2795" s="10"/>
    </row>
    <row r="2796" spans="5:7">
      <c r="E2796" s="9"/>
      <c r="F2796" s="9"/>
      <c r="G2796" s="10"/>
    </row>
    <row r="2797" spans="5:7">
      <c r="E2797" s="9"/>
      <c r="F2797" s="9"/>
      <c r="G2797" s="10"/>
    </row>
    <row r="2798" spans="5:7">
      <c r="E2798" s="9"/>
      <c r="F2798" s="9"/>
      <c r="G2798" s="10"/>
    </row>
    <row r="2799" spans="5:7">
      <c r="E2799" s="9"/>
      <c r="F2799" s="9"/>
      <c r="G2799" s="10"/>
    </row>
    <row r="2800" spans="5:7">
      <c r="E2800" s="9"/>
      <c r="F2800" s="9"/>
      <c r="G2800" s="10"/>
    </row>
    <row r="2801" spans="5:7">
      <c r="E2801" s="9"/>
      <c r="F2801" s="9"/>
      <c r="G2801" s="10"/>
    </row>
    <row r="2802" spans="5:7">
      <c r="E2802" s="9"/>
      <c r="F2802" s="9"/>
      <c r="G2802" s="10"/>
    </row>
    <row r="2803" spans="5:7">
      <c r="E2803" s="9"/>
      <c r="F2803" s="9"/>
      <c r="G2803" s="10"/>
    </row>
    <row r="2804" spans="5:7">
      <c r="E2804" s="9"/>
      <c r="F2804" s="9"/>
      <c r="G2804" s="10"/>
    </row>
    <row r="2805" spans="5:7">
      <c r="E2805" s="9"/>
      <c r="F2805" s="9"/>
      <c r="G2805" s="10"/>
    </row>
    <row r="2806" spans="5:7">
      <c r="E2806" s="9"/>
      <c r="F2806" s="9"/>
      <c r="G2806" s="10"/>
    </row>
    <row r="2807" spans="5:7">
      <c r="E2807" s="9"/>
      <c r="F2807" s="9"/>
      <c r="G2807" s="10"/>
    </row>
    <row r="2808" spans="5:7">
      <c r="E2808" s="9"/>
      <c r="F2808" s="9"/>
      <c r="G2808" s="10"/>
    </row>
    <row r="2809" spans="5:7">
      <c r="E2809" s="9"/>
      <c r="F2809" s="9"/>
      <c r="G2809" s="10"/>
    </row>
    <row r="2810" spans="5:7">
      <c r="E2810" s="9"/>
      <c r="F2810" s="9"/>
      <c r="G2810" s="10"/>
    </row>
    <row r="2811" spans="5:7">
      <c r="E2811" s="9"/>
      <c r="F2811" s="9"/>
      <c r="G2811" s="10"/>
    </row>
    <row r="2812" spans="5:7">
      <c r="E2812" s="9"/>
      <c r="F2812" s="9"/>
      <c r="G2812" s="10"/>
    </row>
    <row r="2813" spans="5:7">
      <c r="E2813" s="9"/>
      <c r="F2813" s="9"/>
      <c r="G2813" s="10"/>
    </row>
    <row r="2814" spans="5:7">
      <c r="E2814" s="9"/>
      <c r="F2814" s="9"/>
      <c r="G2814" s="10"/>
    </row>
    <row r="2815" spans="5:7">
      <c r="E2815" s="9"/>
      <c r="F2815" s="9"/>
      <c r="G2815" s="10"/>
    </row>
    <row r="2816" spans="5:7">
      <c r="E2816" s="9"/>
      <c r="F2816" s="9"/>
      <c r="G2816" s="10"/>
    </row>
    <row r="2817" spans="5:7">
      <c r="E2817" s="9"/>
      <c r="F2817" s="9"/>
      <c r="G2817" s="10"/>
    </row>
    <row r="2818" spans="5:7">
      <c r="E2818" s="9"/>
      <c r="F2818" s="9"/>
      <c r="G2818" s="10"/>
    </row>
    <row r="2819" spans="5:7">
      <c r="E2819" s="9"/>
      <c r="F2819" s="9"/>
      <c r="G2819" s="10"/>
    </row>
    <row r="2820" spans="5:7">
      <c r="E2820" s="9"/>
      <c r="F2820" s="9"/>
      <c r="G2820" s="10"/>
    </row>
    <row r="2821" spans="5:7">
      <c r="E2821" s="9"/>
      <c r="F2821" s="9"/>
      <c r="G2821" s="10"/>
    </row>
    <row r="2822" spans="5:7">
      <c r="E2822" s="9"/>
      <c r="F2822" s="9"/>
      <c r="G2822" s="10"/>
    </row>
    <row r="2823" spans="5:7">
      <c r="E2823" s="9"/>
      <c r="F2823" s="9"/>
      <c r="G2823" s="10"/>
    </row>
    <row r="2824" spans="5:7">
      <c r="E2824" s="9"/>
      <c r="F2824" s="9"/>
      <c r="G2824" s="10"/>
    </row>
    <row r="2825" spans="5:7">
      <c r="E2825" s="9"/>
      <c r="F2825" s="9"/>
      <c r="G2825" s="10"/>
    </row>
    <row r="2826" spans="5:7">
      <c r="E2826" s="9"/>
      <c r="F2826" s="9"/>
      <c r="G2826" s="10"/>
    </row>
    <row r="2827" spans="5:7">
      <c r="E2827" s="9"/>
      <c r="F2827" s="9"/>
      <c r="G2827" s="10"/>
    </row>
    <row r="2828" spans="5:7">
      <c r="E2828" s="9"/>
      <c r="F2828" s="9"/>
      <c r="G2828" s="10"/>
    </row>
    <row r="2829" spans="5:7">
      <c r="E2829" s="9"/>
      <c r="F2829" s="9"/>
      <c r="G2829" s="10"/>
    </row>
    <row r="2830" spans="5:7">
      <c r="E2830" s="9"/>
      <c r="F2830" s="9"/>
      <c r="G2830" s="10"/>
    </row>
    <row r="2831" spans="5:7">
      <c r="E2831" s="9"/>
      <c r="F2831" s="9"/>
      <c r="G2831" s="10"/>
    </row>
    <row r="2832" spans="5:7">
      <c r="E2832" s="9"/>
      <c r="F2832" s="9"/>
      <c r="G2832" s="10"/>
    </row>
    <row r="2833" spans="5:7">
      <c r="E2833" s="9"/>
      <c r="F2833" s="9"/>
      <c r="G2833" s="10"/>
    </row>
    <row r="2834" spans="5:7">
      <c r="E2834" s="9"/>
      <c r="F2834" s="9"/>
      <c r="G2834" s="10"/>
    </row>
    <row r="2835" spans="5:7">
      <c r="E2835" s="9"/>
      <c r="F2835" s="9"/>
      <c r="G2835" s="10"/>
    </row>
    <row r="2836" spans="5:7">
      <c r="E2836" s="9"/>
      <c r="F2836" s="9"/>
      <c r="G2836" s="10"/>
    </row>
    <row r="2837" spans="5:7">
      <c r="E2837" s="9"/>
      <c r="F2837" s="9"/>
      <c r="G2837" s="10"/>
    </row>
    <row r="2838" spans="5:7">
      <c r="E2838" s="9"/>
      <c r="F2838" s="9"/>
      <c r="G2838" s="10"/>
    </row>
    <row r="2839" spans="5:7">
      <c r="E2839" s="9"/>
      <c r="F2839" s="9"/>
      <c r="G2839" s="10"/>
    </row>
    <row r="2840" spans="5:7">
      <c r="E2840" s="9"/>
      <c r="F2840" s="9"/>
      <c r="G2840" s="10"/>
    </row>
    <row r="2841" spans="5:7">
      <c r="E2841" s="9"/>
      <c r="F2841" s="9"/>
      <c r="G2841" s="10"/>
    </row>
    <row r="2842" spans="5:7">
      <c r="E2842" s="9"/>
      <c r="F2842" s="9"/>
      <c r="G2842" s="10"/>
    </row>
    <row r="2843" spans="5:7">
      <c r="E2843" s="9"/>
      <c r="F2843" s="9"/>
      <c r="G2843" s="10"/>
    </row>
    <row r="2844" spans="5:7">
      <c r="E2844" s="9"/>
      <c r="F2844" s="9"/>
      <c r="G2844" s="10"/>
    </row>
    <row r="2845" spans="5:7">
      <c r="E2845" s="9"/>
      <c r="F2845" s="9"/>
      <c r="G2845" s="10"/>
    </row>
    <row r="2846" spans="5:7">
      <c r="E2846" s="9"/>
      <c r="F2846" s="9"/>
      <c r="G2846" s="10"/>
    </row>
    <row r="2847" spans="5:7">
      <c r="E2847" s="9"/>
      <c r="F2847" s="9"/>
      <c r="G2847" s="10"/>
    </row>
    <row r="2848" spans="5:7">
      <c r="E2848" s="9"/>
      <c r="F2848" s="9"/>
      <c r="G2848" s="10"/>
    </row>
    <row r="2849" spans="5:7">
      <c r="E2849" s="9"/>
      <c r="F2849" s="9"/>
      <c r="G2849" s="10"/>
    </row>
    <row r="2850" spans="5:7">
      <c r="E2850" s="9"/>
      <c r="F2850" s="9"/>
      <c r="G2850" s="10"/>
    </row>
    <row r="2851" spans="5:7">
      <c r="E2851" s="9"/>
      <c r="F2851" s="9"/>
      <c r="G2851" s="10"/>
    </row>
    <row r="2852" spans="5:7">
      <c r="E2852" s="9"/>
      <c r="F2852" s="9"/>
      <c r="G2852" s="10"/>
    </row>
    <row r="2853" spans="5:7">
      <c r="E2853" s="9"/>
      <c r="F2853" s="9"/>
      <c r="G2853" s="10"/>
    </row>
    <row r="2854" spans="5:7">
      <c r="E2854" s="9"/>
      <c r="F2854" s="9"/>
      <c r="G2854" s="10"/>
    </row>
    <row r="2855" spans="5:7">
      <c r="E2855" s="9"/>
      <c r="F2855" s="9"/>
      <c r="G2855" s="10"/>
    </row>
    <row r="2856" spans="5:7">
      <c r="E2856" s="9"/>
      <c r="F2856" s="9"/>
      <c r="G2856" s="10"/>
    </row>
    <row r="2857" spans="5:7">
      <c r="E2857" s="9"/>
      <c r="F2857" s="9"/>
      <c r="G2857" s="10"/>
    </row>
    <row r="2858" spans="5:7">
      <c r="E2858" s="9"/>
      <c r="F2858" s="9"/>
      <c r="G2858" s="10"/>
    </row>
    <row r="2859" spans="5:7">
      <c r="E2859" s="9"/>
      <c r="F2859" s="9"/>
      <c r="G2859" s="10"/>
    </row>
    <row r="2860" spans="5:7">
      <c r="E2860" s="9"/>
      <c r="F2860" s="9"/>
      <c r="G2860" s="10"/>
    </row>
    <row r="2861" spans="5:7">
      <c r="E2861" s="9"/>
      <c r="F2861" s="9"/>
      <c r="G2861" s="10"/>
    </row>
    <row r="2862" spans="5:7">
      <c r="E2862" s="9"/>
      <c r="F2862" s="9"/>
      <c r="G2862" s="10"/>
    </row>
    <row r="2863" spans="5:7">
      <c r="E2863" s="9"/>
      <c r="F2863" s="9"/>
      <c r="G2863" s="10"/>
    </row>
    <row r="2864" spans="5:7">
      <c r="E2864" s="9"/>
      <c r="F2864" s="9"/>
      <c r="G2864" s="10"/>
    </row>
    <row r="2865" spans="5:7">
      <c r="E2865" s="9"/>
      <c r="F2865" s="9"/>
      <c r="G2865" s="10"/>
    </row>
    <row r="2866" spans="5:7">
      <c r="E2866" s="9"/>
      <c r="F2866" s="9"/>
      <c r="G2866" s="10"/>
    </row>
    <row r="2867" spans="5:7">
      <c r="E2867" s="9"/>
      <c r="F2867" s="9"/>
      <c r="G2867" s="10"/>
    </row>
    <row r="2868" spans="5:7">
      <c r="E2868" s="9"/>
      <c r="F2868" s="9"/>
      <c r="G2868" s="10"/>
    </row>
    <row r="2869" spans="5:7">
      <c r="E2869" s="9"/>
      <c r="F2869" s="9"/>
      <c r="G2869" s="10"/>
    </row>
    <row r="2870" spans="5:7">
      <c r="E2870" s="9"/>
      <c r="F2870" s="9"/>
      <c r="G2870" s="10"/>
    </row>
    <row r="2871" spans="5:7">
      <c r="E2871" s="9"/>
      <c r="F2871" s="9"/>
      <c r="G2871" s="10"/>
    </row>
    <row r="2872" spans="5:7">
      <c r="E2872" s="9"/>
      <c r="F2872" s="9"/>
      <c r="G2872" s="10"/>
    </row>
    <row r="2873" spans="5:7">
      <c r="E2873" s="9"/>
      <c r="F2873" s="9"/>
      <c r="G2873" s="10"/>
    </row>
    <row r="2874" spans="5:7">
      <c r="E2874" s="9"/>
      <c r="F2874" s="9"/>
      <c r="G2874" s="10"/>
    </row>
    <row r="2875" spans="5:7">
      <c r="E2875" s="9"/>
      <c r="F2875" s="9"/>
      <c r="G2875" s="10"/>
    </row>
    <row r="2876" spans="5:7">
      <c r="E2876" s="9"/>
      <c r="F2876" s="9"/>
      <c r="G2876" s="10"/>
    </row>
    <row r="2877" spans="5:7">
      <c r="E2877" s="9"/>
      <c r="F2877" s="9"/>
      <c r="G2877" s="10"/>
    </row>
    <row r="2878" spans="5:7">
      <c r="E2878" s="9"/>
      <c r="F2878" s="9"/>
      <c r="G2878" s="10"/>
    </row>
    <row r="2879" spans="5:7">
      <c r="E2879" s="9"/>
      <c r="F2879" s="9"/>
      <c r="G2879" s="10"/>
    </row>
    <row r="2880" spans="5:7">
      <c r="E2880" s="9"/>
      <c r="F2880" s="9"/>
      <c r="G2880" s="10"/>
    </row>
    <row r="2881" spans="5:7">
      <c r="E2881" s="9"/>
      <c r="F2881" s="9"/>
      <c r="G2881" s="10"/>
    </row>
    <row r="2882" spans="5:7">
      <c r="E2882" s="9"/>
      <c r="F2882" s="9"/>
      <c r="G2882" s="10"/>
    </row>
    <row r="2883" spans="5:7">
      <c r="E2883" s="9"/>
      <c r="F2883" s="9"/>
      <c r="G2883" s="10"/>
    </row>
    <row r="2884" spans="5:7">
      <c r="E2884" s="9"/>
      <c r="F2884" s="9"/>
      <c r="G2884" s="10"/>
    </row>
    <row r="2885" spans="5:7">
      <c r="E2885" s="9"/>
      <c r="F2885" s="9"/>
      <c r="G2885" s="10"/>
    </row>
    <row r="2886" spans="5:7">
      <c r="E2886" s="9"/>
      <c r="F2886" s="9"/>
      <c r="G2886" s="10"/>
    </row>
    <row r="2887" spans="5:7">
      <c r="E2887" s="9"/>
      <c r="F2887" s="9"/>
      <c r="G2887" s="10"/>
    </row>
    <row r="2888" spans="5:7">
      <c r="E2888" s="9"/>
      <c r="F2888" s="9"/>
      <c r="G2888" s="10"/>
    </row>
    <row r="2889" spans="5:7">
      <c r="E2889" s="9"/>
      <c r="F2889" s="9"/>
      <c r="G2889" s="10"/>
    </row>
    <row r="2890" spans="5:7">
      <c r="E2890" s="9"/>
      <c r="F2890" s="9"/>
      <c r="G2890" s="10"/>
    </row>
    <row r="2891" spans="5:7">
      <c r="E2891" s="9"/>
      <c r="F2891" s="9"/>
      <c r="G2891" s="10"/>
    </row>
    <row r="2892" spans="5:7">
      <c r="E2892" s="9"/>
      <c r="F2892" s="9"/>
      <c r="G2892" s="10"/>
    </row>
    <row r="2893" spans="5:7">
      <c r="E2893" s="9"/>
      <c r="F2893" s="9"/>
      <c r="G2893" s="10"/>
    </row>
    <row r="2894" spans="5:7">
      <c r="E2894" s="9"/>
      <c r="F2894" s="9"/>
      <c r="G2894" s="10"/>
    </row>
    <row r="2895" spans="5:7">
      <c r="E2895" s="9"/>
      <c r="F2895" s="9"/>
      <c r="G2895" s="10"/>
    </row>
    <row r="2896" spans="5:7">
      <c r="E2896" s="9"/>
      <c r="F2896" s="9"/>
      <c r="G2896" s="10"/>
    </row>
    <row r="2897" spans="5:7">
      <c r="E2897" s="9"/>
      <c r="F2897" s="9"/>
      <c r="G2897" s="10"/>
    </row>
    <row r="2898" spans="5:7">
      <c r="E2898" s="9"/>
      <c r="F2898" s="9"/>
      <c r="G2898" s="10"/>
    </row>
    <row r="2899" spans="5:7">
      <c r="E2899" s="9"/>
      <c r="F2899" s="9"/>
      <c r="G2899" s="10"/>
    </row>
    <row r="2900" spans="5:7">
      <c r="E2900" s="9"/>
      <c r="F2900" s="9"/>
      <c r="G2900" s="10"/>
    </row>
    <row r="2901" spans="5:7">
      <c r="E2901" s="9"/>
      <c r="F2901" s="9"/>
      <c r="G2901" s="10"/>
    </row>
    <row r="2902" spans="5:7">
      <c r="E2902" s="9"/>
      <c r="F2902" s="9"/>
      <c r="G2902" s="10"/>
    </row>
    <row r="2903" spans="5:7">
      <c r="E2903" s="9"/>
      <c r="F2903" s="9"/>
      <c r="G2903" s="10"/>
    </row>
    <row r="2904" spans="5:7">
      <c r="E2904" s="9"/>
      <c r="F2904" s="9"/>
      <c r="G2904" s="10"/>
    </row>
    <row r="2905" spans="5:7">
      <c r="E2905" s="9"/>
      <c r="F2905" s="9"/>
      <c r="G2905" s="10"/>
    </row>
    <row r="2906" spans="5:7">
      <c r="E2906" s="9"/>
      <c r="F2906" s="9"/>
      <c r="G2906" s="10"/>
    </row>
    <row r="2907" spans="5:7">
      <c r="E2907" s="9"/>
      <c r="F2907" s="9"/>
      <c r="G2907" s="10"/>
    </row>
    <row r="2908" spans="5:7">
      <c r="E2908" s="9"/>
      <c r="F2908" s="9"/>
      <c r="G2908" s="10"/>
    </row>
    <row r="2909" spans="5:7">
      <c r="E2909" s="9"/>
      <c r="F2909" s="9"/>
      <c r="G2909" s="10"/>
    </row>
    <row r="2910" spans="5:7">
      <c r="E2910" s="9"/>
      <c r="F2910" s="9"/>
      <c r="G2910" s="10"/>
    </row>
    <row r="2911" spans="5:7">
      <c r="E2911" s="9"/>
      <c r="F2911" s="9"/>
      <c r="G2911" s="10"/>
    </row>
    <row r="2912" spans="5:7">
      <c r="E2912" s="9"/>
      <c r="F2912" s="9"/>
      <c r="G2912" s="10"/>
    </row>
    <row r="2913" spans="5:7">
      <c r="E2913" s="9"/>
      <c r="F2913" s="9"/>
      <c r="G2913" s="10"/>
    </row>
    <row r="2914" spans="5:7">
      <c r="E2914" s="9"/>
      <c r="F2914" s="9"/>
      <c r="G2914" s="10"/>
    </row>
    <row r="2915" spans="5:7">
      <c r="E2915" s="9"/>
      <c r="F2915" s="9"/>
      <c r="G2915" s="10"/>
    </row>
    <row r="2916" spans="5:7">
      <c r="E2916" s="9"/>
      <c r="F2916" s="9"/>
      <c r="G2916" s="10"/>
    </row>
    <row r="2917" spans="5:7">
      <c r="E2917" s="9"/>
      <c r="F2917" s="9"/>
      <c r="G2917" s="10"/>
    </row>
    <row r="2918" spans="5:7">
      <c r="E2918" s="9"/>
      <c r="F2918" s="9"/>
      <c r="G2918" s="10"/>
    </row>
    <row r="2919" spans="5:7">
      <c r="E2919" s="9"/>
      <c r="F2919" s="9"/>
      <c r="G2919" s="10"/>
    </row>
    <row r="2920" spans="5:7">
      <c r="E2920" s="9"/>
      <c r="F2920" s="9"/>
      <c r="G2920" s="10"/>
    </row>
    <row r="2921" spans="5:7">
      <c r="E2921" s="9"/>
      <c r="F2921" s="9"/>
      <c r="G2921" s="10"/>
    </row>
    <row r="2922" spans="5:7">
      <c r="E2922" s="9"/>
      <c r="F2922" s="9"/>
      <c r="G2922" s="10"/>
    </row>
    <row r="2923" spans="5:7">
      <c r="E2923" s="9"/>
      <c r="F2923" s="9"/>
      <c r="G2923" s="10"/>
    </row>
    <row r="2924" spans="5:7">
      <c r="E2924" s="9"/>
      <c r="F2924" s="9"/>
      <c r="G2924" s="10"/>
    </row>
    <row r="2925" spans="5:7">
      <c r="E2925" s="9"/>
      <c r="F2925" s="9"/>
      <c r="G2925" s="10"/>
    </row>
    <row r="2926" spans="5:7">
      <c r="E2926" s="9"/>
      <c r="F2926" s="9"/>
      <c r="G2926" s="10"/>
    </row>
    <row r="2927" spans="5:7">
      <c r="E2927" s="9"/>
      <c r="F2927" s="9"/>
      <c r="G2927" s="10"/>
    </row>
    <row r="2928" spans="5:7">
      <c r="E2928" s="9"/>
      <c r="F2928" s="9"/>
      <c r="G2928" s="10"/>
    </row>
    <row r="2929" spans="5:7">
      <c r="E2929" s="9"/>
      <c r="F2929" s="9"/>
      <c r="G2929" s="10"/>
    </row>
    <row r="2930" spans="5:7">
      <c r="E2930" s="9"/>
      <c r="F2930" s="9"/>
      <c r="G2930" s="10"/>
    </row>
    <row r="2931" spans="5:7">
      <c r="E2931" s="9"/>
      <c r="F2931" s="9"/>
      <c r="G2931" s="10"/>
    </row>
    <row r="2932" spans="5:7">
      <c r="E2932" s="9"/>
      <c r="F2932" s="9"/>
      <c r="G2932" s="10"/>
    </row>
    <row r="2933" spans="5:7">
      <c r="E2933" s="9"/>
      <c r="F2933" s="9"/>
      <c r="G2933" s="10"/>
    </row>
    <row r="2934" spans="5:7">
      <c r="E2934" s="9"/>
      <c r="F2934" s="9"/>
      <c r="G2934" s="10"/>
    </row>
    <row r="2935" spans="5:7">
      <c r="E2935" s="9"/>
      <c r="F2935" s="9"/>
      <c r="G2935" s="10"/>
    </row>
    <row r="2936" spans="5:7">
      <c r="E2936" s="9"/>
      <c r="F2936" s="9"/>
      <c r="G2936" s="10"/>
    </row>
    <row r="2937" spans="5:7">
      <c r="E2937" s="9"/>
      <c r="F2937" s="9"/>
      <c r="G2937" s="10"/>
    </row>
    <row r="2938" spans="5:7">
      <c r="E2938" s="9"/>
      <c r="F2938" s="9"/>
      <c r="G2938" s="10"/>
    </row>
    <row r="2939" spans="5:7">
      <c r="E2939" s="9"/>
      <c r="F2939" s="9"/>
      <c r="G2939" s="10"/>
    </row>
    <row r="2940" spans="5:7">
      <c r="E2940" s="9"/>
      <c r="F2940" s="9"/>
      <c r="G2940" s="10"/>
    </row>
    <row r="2941" spans="5:7">
      <c r="E2941" s="9"/>
      <c r="F2941" s="9"/>
      <c r="G2941" s="10"/>
    </row>
    <row r="2942" spans="5:7">
      <c r="E2942" s="9"/>
      <c r="F2942" s="9"/>
      <c r="G2942" s="10"/>
    </row>
    <row r="2943" spans="5:7">
      <c r="E2943" s="9"/>
      <c r="F2943" s="9"/>
      <c r="G2943" s="10"/>
    </row>
    <row r="2944" spans="5:7">
      <c r="E2944" s="9"/>
      <c r="F2944" s="9"/>
      <c r="G2944" s="10"/>
    </row>
    <row r="2945" spans="5:7">
      <c r="E2945" s="9"/>
      <c r="F2945" s="9"/>
      <c r="G2945" s="10"/>
    </row>
    <row r="2946" spans="5:7">
      <c r="E2946" s="9"/>
      <c r="F2946" s="9"/>
      <c r="G2946" s="10"/>
    </row>
    <row r="2947" spans="5:7">
      <c r="E2947" s="9"/>
      <c r="F2947" s="9"/>
      <c r="G2947" s="10"/>
    </row>
    <row r="2948" spans="5:7">
      <c r="E2948" s="9"/>
      <c r="F2948" s="9"/>
      <c r="G2948" s="10"/>
    </row>
    <row r="2949" spans="5:7">
      <c r="E2949" s="9"/>
      <c r="F2949" s="9"/>
      <c r="G2949" s="10"/>
    </row>
    <row r="2950" spans="5:7">
      <c r="E2950" s="9"/>
      <c r="F2950" s="9"/>
      <c r="G2950" s="10"/>
    </row>
    <row r="2951" spans="5:7">
      <c r="E2951" s="9"/>
      <c r="F2951" s="9"/>
      <c r="G2951" s="10"/>
    </row>
    <row r="2952" spans="5:7">
      <c r="E2952" s="9"/>
      <c r="F2952" s="9"/>
      <c r="G2952" s="10"/>
    </row>
    <row r="2953" spans="5:7">
      <c r="E2953" s="9"/>
      <c r="F2953" s="9"/>
      <c r="G2953" s="10"/>
    </row>
    <row r="2954" spans="5:7">
      <c r="E2954" s="9"/>
      <c r="F2954" s="9"/>
      <c r="G2954" s="10"/>
    </row>
    <row r="2955" spans="5:7">
      <c r="E2955" s="9"/>
      <c r="F2955" s="9"/>
      <c r="G2955" s="10"/>
    </row>
    <row r="2956" spans="5:7">
      <c r="E2956" s="9"/>
      <c r="F2956" s="9"/>
      <c r="G2956" s="10"/>
    </row>
    <row r="2957" spans="5:7">
      <c r="E2957" s="9"/>
      <c r="F2957" s="9"/>
      <c r="G2957" s="10"/>
    </row>
    <row r="2958" spans="5:7">
      <c r="E2958" s="9"/>
      <c r="F2958" s="9"/>
      <c r="G2958" s="10"/>
    </row>
    <row r="2959" spans="5:7">
      <c r="E2959" s="9"/>
      <c r="F2959" s="9"/>
      <c r="G2959" s="10"/>
    </row>
    <row r="2960" spans="5:7">
      <c r="E2960" s="9"/>
      <c r="F2960" s="9"/>
      <c r="G2960" s="10"/>
    </row>
    <row r="2961" spans="5:7">
      <c r="E2961" s="9"/>
      <c r="F2961" s="9"/>
      <c r="G2961" s="10"/>
    </row>
    <row r="2962" spans="5:7">
      <c r="E2962" s="9"/>
      <c r="F2962" s="9"/>
      <c r="G2962" s="10"/>
    </row>
    <row r="2963" spans="5:7">
      <c r="E2963" s="9"/>
      <c r="F2963" s="9"/>
      <c r="G2963" s="10"/>
    </row>
    <row r="2964" spans="5:7">
      <c r="E2964" s="9"/>
      <c r="F2964" s="9"/>
      <c r="G2964" s="10"/>
    </row>
    <row r="2965" spans="5:7">
      <c r="E2965" s="9"/>
      <c r="F2965" s="9"/>
      <c r="G2965" s="10"/>
    </row>
    <row r="2966" spans="5:7">
      <c r="E2966" s="9"/>
      <c r="F2966" s="9"/>
      <c r="G2966" s="10"/>
    </row>
    <row r="2967" spans="5:7">
      <c r="E2967" s="9"/>
      <c r="F2967" s="9"/>
      <c r="G2967" s="10"/>
    </row>
    <row r="2968" spans="5:7">
      <c r="E2968" s="9"/>
      <c r="F2968" s="9"/>
      <c r="G2968" s="10"/>
    </row>
    <row r="2969" spans="5:7">
      <c r="E2969" s="9"/>
      <c r="F2969" s="9"/>
      <c r="G2969" s="10"/>
    </row>
    <row r="2970" spans="5:7">
      <c r="E2970" s="9"/>
      <c r="F2970" s="9"/>
      <c r="G2970" s="10"/>
    </row>
    <row r="2971" spans="5:7">
      <c r="E2971" s="9"/>
      <c r="F2971" s="9"/>
      <c r="G2971" s="10"/>
    </row>
    <row r="2972" spans="5:7">
      <c r="E2972" s="9"/>
      <c r="F2972" s="9"/>
      <c r="G2972" s="10"/>
    </row>
    <row r="2973" spans="5:7">
      <c r="E2973" s="9"/>
      <c r="F2973" s="9"/>
      <c r="G2973" s="10"/>
    </row>
    <row r="2974" spans="5:7">
      <c r="E2974" s="9"/>
      <c r="F2974" s="9"/>
      <c r="G2974" s="10"/>
    </row>
    <row r="2975" spans="5:7">
      <c r="E2975" s="9"/>
      <c r="F2975" s="9"/>
      <c r="G2975" s="10"/>
    </row>
    <row r="2976" spans="5:7">
      <c r="E2976" s="9"/>
      <c r="F2976" s="9"/>
      <c r="G2976" s="10"/>
    </row>
    <row r="2977" spans="5:7">
      <c r="E2977" s="9"/>
      <c r="F2977" s="9"/>
      <c r="G2977" s="10"/>
    </row>
    <row r="2978" spans="5:7">
      <c r="E2978" s="9"/>
      <c r="F2978" s="9"/>
      <c r="G2978" s="10"/>
    </row>
    <row r="2979" spans="5:7">
      <c r="E2979" s="9"/>
      <c r="F2979" s="9"/>
      <c r="G2979" s="10"/>
    </row>
    <row r="2980" spans="5:7">
      <c r="E2980" s="9"/>
      <c r="F2980" s="9"/>
      <c r="G2980" s="10"/>
    </row>
    <row r="2981" spans="5:7">
      <c r="E2981" s="9"/>
      <c r="F2981" s="9"/>
      <c r="G2981" s="10"/>
    </row>
    <row r="2982" spans="5:7">
      <c r="E2982" s="9"/>
      <c r="F2982" s="9"/>
      <c r="G2982" s="10"/>
    </row>
    <row r="2983" spans="5:7">
      <c r="E2983" s="9"/>
      <c r="F2983" s="9"/>
      <c r="G2983" s="10"/>
    </row>
    <row r="2984" spans="5:7">
      <c r="E2984" s="9"/>
      <c r="F2984" s="9"/>
      <c r="G2984" s="10"/>
    </row>
    <row r="2985" spans="5:7">
      <c r="E2985" s="9"/>
      <c r="F2985" s="9"/>
      <c r="G2985" s="10"/>
    </row>
    <row r="2986" spans="5:7">
      <c r="E2986" s="9"/>
      <c r="F2986" s="9"/>
      <c r="G2986" s="10"/>
    </row>
    <row r="2987" spans="5:7">
      <c r="E2987" s="9"/>
      <c r="F2987" s="9"/>
      <c r="G2987" s="10"/>
    </row>
    <row r="2988" spans="5:7">
      <c r="E2988" s="9"/>
      <c r="F2988" s="9"/>
      <c r="G2988" s="10"/>
    </row>
    <row r="2989" spans="5:7">
      <c r="E2989" s="9"/>
      <c r="F2989" s="9"/>
      <c r="G2989" s="10"/>
    </row>
    <row r="2990" spans="5:7">
      <c r="E2990" s="9"/>
      <c r="F2990" s="9"/>
      <c r="G2990" s="10"/>
    </row>
    <row r="2991" spans="5:7">
      <c r="E2991" s="9"/>
      <c r="F2991" s="9"/>
      <c r="G2991" s="10"/>
    </row>
    <row r="2992" spans="5:7">
      <c r="E2992" s="9"/>
      <c r="F2992" s="9"/>
      <c r="G2992" s="10"/>
    </row>
    <row r="2993" spans="5:7">
      <c r="E2993" s="9"/>
      <c r="F2993" s="9"/>
      <c r="G2993" s="10"/>
    </row>
    <row r="2994" spans="5:7">
      <c r="E2994" s="9"/>
      <c r="F2994" s="9"/>
      <c r="G2994" s="10"/>
    </row>
    <row r="2995" spans="5:7">
      <c r="E2995" s="9"/>
      <c r="F2995" s="9"/>
      <c r="G2995" s="10"/>
    </row>
    <row r="2996" spans="5:7">
      <c r="E2996" s="9"/>
      <c r="F2996" s="9"/>
      <c r="G2996" s="10"/>
    </row>
    <row r="2997" spans="5:7">
      <c r="E2997" s="9"/>
      <c r="F2997" s="9"/>
      <c r="G2997" s="10"/>
    </row>
    <row r="2998" spans="5:7">
      <c r="E2998" s="9"/>
      <c r="F2998" s="9"/>
      <c r="G2998" s="10"/>
    </row>
    <row r="2999" spans="5:7">
      <c r="E2999" s="9"/>
      <c r="F2999" s="9"/>
      <c r="G2999" s="10"/>
    </row>
    <row r="3000" spans="5:7">
      <c r="E3000" s="9"/>
      <c r="F3000" s="9"/>
      <c r="G3000" s="10"/>
    </row>
    <row r="3001" spans="5:7">
      <c r="E3001" s="9"/>
      <c r="F3001" s="9"/>
      <c r="G3001" s="10"/>
    </row>
    <row r="3002" spans="5:7">
      <c r="E3002" s="9"/>
      <c r="F3002" s="9"/>
      <c r="G3002" s="10"/>
    </row>
    <row r="3003" spans="5:7">
      <c r="E3003" s="9"/>
      <c r="F3003" s="9"/>
      <c r="G3003" s="10"/>
    </row>
    <row r="3004" spans="5:7">
      <c r="E3004" s="9"/>
      <c r="F3004" s="9"/>
      <c r="G3004" s="10"/>
    </row>
    <row r="3005" spans="5:7">
      <c r="E3005" s="9"/>
      <c r="F3005" s="9"/>
      <c r="G3005" s="10"/>
    </row>
    <row r="3006" spans="5:7">
      <c r="E3006" s="9"/>
      <c r="F3006" s="9"/>
      <c r="G3006" s="10"/>
    </row>
    <row r="3007" spans="5:7">
      <c r="E3007" s="9"/>
      <c r="F3007" s="9"/>
      <c r="G3007" s="10"/>
    </row>
    <row r="3008" spans="5:7">
      <c r="E3008" s="9"/>
      <c r="F3008" s="9"/>
      <c r="G3008" s="10"/>
    </row>
    <row r="3009" spans="5:7">
      <c r="E3009" s="9"/>
      <c r="F3009" s="9"/>
      <c r="G3009" s="10"/>
    </row>
    <row r="3010" spans="5:7">
      <c r="E3010" s="9"/>
      <c r="F3010" s="9"/>
      <c r="G3010" s="10"/>
    </row>
    <row r="3011" spans="5:7">
      <c r="E3011" s="9"/>
      <c r="F3011" s="9"/>
      <c r="G3011" s="10"/>
    </row>
    <row r="3012" spans="5:7">
      <c r="E3012" s="9"/>
      <c r="F3012" s="9"/>
      <c r="G3012" s="10"/>
    </row>
    <row r="3013" spans="5:7">
      <c r="E3013" s="9"/>
      <c r="F3013" s="9"/>
      <c r="G3013" s="10"/>
    </row>
    <row r="3014" spans="5:7">
      <c r="E3014" s="9"/>
      <c r="F3014" s="9"/>
      <c r="G3014" s="10"/>
    </row>
    <row r="3015" spans="5:7">
      <c r="E3015" s="9"/>
      <c r="F3015" s="9"/>
      <c r="G3015" s="10"/>
    </row>
    <row r="3016" spans="5:7">
      <c r="E3016" s="9"/>
      <c r="F3016" s="9"/>
      <c r="G3016" s="10"/>
    </row>
    <row r="3017" spans="5:7">
      <c r="E3017" s="9"/>
      <c r="F3017" s="9"/>
      <c r="G3017" s="10"/>
    </row>
    <row r="3018" spans="5:7">
      <c r="E3018" s="9"/>
      <c r="F3018" s="9"/>
      <c r="G3018" s="10"/>
    </row>
    <row r="3019" spans="5:7">
      <c r="E3019" s="9"/>
      <c r="F3019" s="9"/>
      <c r="G3019" s="10"/>
    </row>
    <row r="3020" spans="5:7">
      <c r="E3020" s="9"/>
      <c r="F3020" s="9"/>
      <c r="G3020" s="10"/>
    </row>
    <row r="3021" spans="5:7">
      <c r="E3021" s="9"/>
      <c r="F3021" s="9"/>
      <c r="G3021" s="10"/>
    </row>
    <row r="3022" spans="5:7">
      <c r="E3022" s="9"/>
      <c r="F3022" s="9"/>
      <c r="G3022" s="10"/>
    </row>
    <row r="3023" spans="5:7">
      <c r="E3023" s="9"/>
      <c r="F3023" s="9"/>
      <c r="G3023" s="10"/>
    </row>
    <row r="3024" spans="5:7">
      <c r="E3024" s="9"/>
      <c r="F3024" s="9"/>
      <c r="G3024" s="10"/>
    </row>
    <row r="3025" spans="5:7">
      <c r="E3025" s="9"/>
      <c r="F3025" s="9"/>
      <c r="G3025" s="10"/>
    </row>
    <row r="3026" spans="5:7">
      <c r="E3026" s="9"/>
      <c r="F3026" s="9"/>
      <c r="G3026" s="10"/>
    </row>
    <row r="3027" spans="5:7">
      <c r="E3027" s="9"/>
      <c r="F3027" s="9"/>
      <c r="G3027" s="10"/>
    </row>
    <row r="3028" spans="5:7">
      <c r="E3028" s="9"/>
      <c r="F3028" s="9"/>
      <c r="G3028" s="10"/>
    </row>
    <row r="3029" spans="5:7">
      <c r="E3029" s="9"/>
      <c r="F3029" s="9"/>
      <c r="G3029" s="10"/>
    </row>
    <row r="3030" spans="5:7">
      <c r="E3030" s="9"/>
      <c r="F3030" s="9"/>
      <c r="G3030" s="10"/>
    </row>
    <row r="3031" spans="5:7">
      <c r="E3031" s="9"/>
      <c r="F3031" s="9"/>
      <c r="G3031" s="10"/>
    </row>
    <row r="3032" spans="5:7">
      <c r="E3032" s="9"/>
      <c r="F3032" s="9"/>
      <c r="G3032" s="10"/>
    </row>
    <row r="3033" spans="5:7">
      <c r="E3033" s="9"/>
      <c r="F3033" s="9"/>
      <c r="G3033" s="10"/>
    </row>
    <row r="3034" spans="5:7">
      <c r="E3034" s="9"/>
      <c r="F3034" s="9"/>
      <c r="G3034" s="10"/>
    </row>
    <row r="3035" spans="5:7">
      <c r="E3035" s="9"/>
      <c r="F3035" s="9"/>
      <c r="G3035" s="10"/>
    </row>
    <row r="3036" spans="5:7">
      <c r="E3036" s="9"/>
      <c r="F3036" s="9"/>
      <c r="G3036" s="10"/>
    </row>
    <row r="3037" spans="5:7">
      <c r="E3037" s="9"/>
      <c r="F3037" s="9"/>
      <c r="G3037" s="10"/>
    </row>
    <row r="3038" spans="5:7">
      <c r="E3038" s="9"/>
      <c r="F3038" s="9"/>
      <c r="G3038" s="10"/>
    </row>
    <row r="3039" spans="5:7">
      <c r="E3039" s="9"/>
      <c r="F3039" s="9"/>
      <c r="G3039" s="10"/>
    </row>
    <row r="3040" spans="5:7">
      <c r="E3040" s="9"/>
      <c r="F3040" s="9"/>
      <c r="G3040" s="10"/>
    </row>
    <row r="3041" spans="5:7">
      <c r="E3041" s="9"/>
      <c r="F3041" s="9"/>
      <c r="G3041" s="10"/>
    </row>
    <row r="3042" spans="5:7">
      <c r="E3042" s="9"/>
      <c r="F3042" s="9"/>
      <c r="G3042" s="10"/>
    </row>
    <row r="3043" spans="5:7">
      <c r="E3043" s="9"/>
      <c r="F3043" s="9"/>
      <c r="G3043" s="10"/>
    </row>
    <row r="3044" spans="5:7">
      <c r="E3044" s="9"/>
      <c r="F3044" s="9"/>
      <c r="G3044" s="10"/>
    </row>
    <row r="3045" spans="5:7">
      <c r="E3045" s="9"/>
      <c r="F3045" s="9"/>
      <c r="G3045" s="10"/>
    </row>
    <row r="3046" spans="5:7">
      <c r="E3046" s="9"/>
      <c r="F3046" s="9"/>
      <c r="G3046" s="10"/>
    </row>
    <row r="3047" spans="5:7">
      <c r="E3047" s="9"/>
      <c r="F3047" s="9"/>
      <c r="G3047" s="10"/>
    </row>
    <row r="3048" spans="5:7">
      <c r="E3048" s="9"/>
      <c r="F3048" s="9"/>
      <c r="G3048" s="10"/>
    </row>
    <row r="3049" spans="5:7">
      <c r="E3049" s="9"/>
      <c r="F3049" s="9"/>
      <c r="G3049" s="10"/>
    </row>
    <row r="3050" spans="5:7">
      <c r="E3050" s="9"/>
      <c r="F3050" s="9"/>
      <c r="G3050" s="10"/>
    </row>
    <row r="3051" spans="5:7">
      <c r="E3051" s="9"/>
      <c r="F3051" s="9"/>
      <c r="G3051" s="10"/>
    </row>
    <row r="3052" spans="5:7">
      <c r="E3052" s="9"/>
      <c r="F3052" s="9"/>
      <c r="G3052" s="10"/>
    </row>
    <row r="3053" spans="5:7">
      <c r="E3053" s="9"/>
      <c r="F3053" s="9"/>
      <c r="G3053" s="10"/>
    </row>
    <row r="3054" spans="5:7">
      <c r="E3054" s="9"/>
      <c r="F3054" s="9"/>
      <c r="G3054" s="10"/>
    </row>
    <row r="3055" spans="5:7">
      <c r="E3055" s="9"/>
      <c r="F3055" s="9"/>
      <c r="G3055" s="10"/>
    </row>
    <row r="3056" spans="5:7">
      <c r="E3056" s="9"/>
      <c r="F3056" s="9"/>
      <c r="G3056" s="10"/>
    </row>
    <row r="3057" spans="5:7">
      <c r="E3057" s="9"/>
      <c r="F3057" s="9"/>
      <c r="G3057" s="10"/>
    </row>
    <row r="3058" spans="5:7">
      <c r="E3058" s="9"/>
      <c r="F3058" s="9"/>
      <c r="G3058" s="10"/>
    </row>
    <row r="3059" spans="5:7">
      <c r="E3059" s="9"/>
      <c r="F3059" s="9"/>
      <c r="G3059" s="10"/>
    </row>
    <row r="3060" spans="5:7">
      <c r="E3060" s="9"/>
      <c r="F3060" s="9"/>
      <c r="G3060" s="10"/>
    </row>
    <row r="3061" spans="5:7">
      <c r="E3061" s="9"/>
      <c r="F3061" s="9"/>
      <c r="G3061" s="10"/>
    </row>
    <row r="3062" spans="5:7">
      <c r="E3062" s="9"/>
      <c r="F3062" s="9"/>
      <c r="G3062" s="10"/>
    </row>
    <row r="3063" spans="5:7">
      <c r="E3063" s="9"/>
      <c r="F3063" s="9"/>
      <c r="G3063" s="10"/>
    </row>
    <row r="3064" spans="5:7">
      <c r="E3064" s="9"/>
      <c r="F3064" s="9"/>
      <c r="G3064" s="10"/>
    </row>
    <row r="3065" spans="5:7">
      <c r="E3065" s="9"/>
      <c r="F3065" s="9"/>
      <c r="G3065" s="10"/>
    </row>
    <row r="3066" spans="5:7">
      <c r="E3066" s="9"/>
      <c r="F3066" s="9"/>
      <c r="G3066" s="10"/>
    </row>
    <row r="3067" spans="5:7">
      <c r="E3067" s="9"/>
      <c r="F3067" s="9"/>
      <c r="G3067" s="10"/>
    </row>
    <row r="3068" spans="5:7">
      <c r="E3068" s="9"/>
      <c r="F3068" s="9"/>
      <c r="G3068" s="10"/>
    </row>
    <row r="3069" spans="5:7">
      <c r="E3069" s="9"/>
      <c r="F3069" s="9"/>
      <c r="G3069" s="10"/>
    </row>
    <row r="3070" spans="5:7">
      <c r="E3070" s="9"/>
      <c r="F3070" s="9"/>
      <c r="G3070" s="10"/>
    </row>
    <row r="3071" spans="5:7">
      <c r="E3071" s="9"/>
      <c r="F3071" s="9"/>
      <c r="G3071" s="10"/>
    </row>
    <row r="3072" spans="5:7">
      <c r="E3072" s="9"/>
      <c r="F3072" s="9"/>
      <c r="G3072" s="10"/>
    </row>
    <row r="3073" spans="5:7">
      <c r="E3073" s="9"/>
      <c r="F3073" s="9"/>
      <c r="G3073" s="10"/>
    </row>
    <row r="3074" spans="5:7">
      <c r="E3074" s="9"/>
      <c r="F3074" s="9"/>
      <c r="G3074" s="10"/>
    </row>
    <row r="3075" spans="5:7">
      <c r="E3075" s="9"/>
      <c r="F3075" s="9"/>
      <c r="G3075" s="10"/>
    </row>
    <row r="3076" spans="5:7">
      <c r="E3076" s="9"/>
      <c r="F3076" s="9"/>
      <c r="G3076" s="10"/>
    </row>
    <row r="3077" spans="5:7">
      <c r="E3077" s="9"/>
      <c r="F3077" s="9"/>
      <c r="G3077" s="10"/>
    </row>
  </sheetData>
  <sortState ref="B3:J32">
    <sortCondition ref="B3:B32"/>
  </sortState>
  <mergeCells count="1">
    <mergeCell ref="O1:P1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MostRecent">
                <anchor moveWithCells="1" sizeWithCells="1">
                  <from>
                    <xdr:col>11</xdr:col>
                    <xdr:colOff>12700</xdr:colOff>
                    <xdr:row>3</xdr:row>
                    <xdr:rowOff>25400</xdr:rowOff>
                  </from>
                  <to>
                    <xdr:col>12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GapMinder">
                <anchor moveWithCells="1" sizeWithCells="1">
                  <from>
                    <xdr:col>11</xdr:col>
                    <xdr:colOff>25400</xdr:colOff>
                    <xdr:row>29</xdr:row>
                    <xdr:rowOff>12700</xdr:rowOff>
                  </from>
                  <to>
                    <xdr:col>12</xdr:col>
                    <xdr:colOff>787400</xdr:colOff>
                    <xdr:row>31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Tabulation">
                <anchor moveWithCells="1" sizeWithCells="1">
                  <from>
                    <xdr:col>11</xdr:col>
                    <xdr:colOff>12700</xdr:colOff>
                    <xdr:row>25</xdr:row>
                    <xdr:rowOff>177800</xdr:rowOff>
                  </from>
                  <to>
                    <xdr:col>12</xdr:col>
                    <xdr:colOff>533400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unFill">
                <anchor moveWithCells="1" sizeWithCells="1">
                  <from>
                    <xdr:col>11</xdr:col>
                    <xdr:colOff>12700</xdr:colOff>
                    <xdr:row>9</xdr:row>
                    <xdr:rowOff>25400</xdr:rowOff>
                  </from>
                  <to>
                    <xdr:col>12</xdr:col>
                    <xdr:colOff>546100</xdr:colOff>
                    <xdr:row>11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RunEstimates">
                <anchor moveWithCells="1" sizeWithCells="1">
                  <from>
                    <xdr:col>11</xdr:col>
                    <xdr:colOff>25400</xdr:colOff>
                    <xdr:row>6</xdr:row>
                    <xdr:rowOff>25400</xdr:rowOff>
                  </from>
                  <to>
                    <xdr:col>12</xdr:col>
                    <xdr:colOff>546100</xdr:colOff>
                    <xdr:row>8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RunScores">
                <anchor moveWithCells="1" sizeWithCells="1">
                  <from>
                    <xdr:col>11</xdr:col>
                    <xdr:colOff>12700</xdr:colOff>
                    <xdr:row>12</xdr:row>
                    <xdr:rowOff>25400</xdr:rowOff>
                  </from>
                  <to>
                    <xdr:col>12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RunIndex">
                <anchor moveWithCells="1" sizeWithCells="1">
                  <from>
                    <xdr:col>11</xdr:col>
                    <xdr:colOff>25400</xdr:colOff>
                    <xdr:row>15</xdr:row>
                    <xdr:rowOff>12700</xdr:rowOff>
                  </from>
                  <to>
                    <xdr:col>12</xdr:col>
                    <xdr:colOff>495300</xdr:colOff>
                    <xdr:row>17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3:BC199"/>
  <sheetViews>
    <sheetView workbookViewId="0">
      <selection activeCell="A7" sqref="A7:XFD7"/>
    </sheetView>
  </sheetViews>
  <sheetFormatPr baseColWidth="10" defaultRowHeight="15" x14ac:dyDescent="0"/>
  <cols>
    <col min="1" max="1" width="24.5" customWidth="1"/>
    <col min="30" max="30" width="12.83203125" bestFit="1" customWidth="1"/>
    <col min="32" max="32" width="12.83203125" bestFit="1" customWidth="1"/>
  </cols>
  <sheetData>
    <row r="3" spans="1:55" s="19" customFormat="1">
      <c r="A3" s="27"/>
      <c r="B3" s="27" t="s">
        <v>583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>
      <c r="A4" s="28"/>
      <c r="B4" s="28" t="s">
        <v>584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</row>
    <row r="5" spans="1:55">
      <c r="A5" s="28"/>
      <c r="B5" s="29" t="s">
        <v>585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55">
      <c r="A6" s="12"/>
      <c r="B6" s="12"/>
      <c r="C6" t="s">
        <v>483</v>
      </c>
      <c r="D6" t="s">
        <v>488</v>
      </c>
      <c r="E6" t="s">
        <v>489</v>
      </c>
      <c r="F6" t="s">
        <v>484</v>
      </c>
      <c r="G6" t="s">
        <v>480</v>
      </c>
      <c r="H6" t="s">
        <v>568</v>
      </c>
      <c r="I6" t="s">
        <v>582</v>
      </c>
      <c r="J6" t="s">
        <v>492</v>
      </c>
      <c r="K6" t="s">
        <v>477</v>
      </c>
      <c r="L6" t="s">
        <v>494</v>
      </c>
      <c r="M6" t="s">
        <v>485</v>
      </c>
      <c r="N6" t="s">
        <v>493</v>
      </c>
      <c r="O6" t="s">
        <v>534</v>
      </c>
      <c r="P6" t="s">
        <v>486</v>
      </c>
      <c r="Q6" t="s">
        <v>487</v>
      </c>
      <c r="R6" t="s">
        <v>579</v>
      </c>
      <c r="S6" t="s">
        <v>482</v>
      </c>
      <c r="T6" t="s">
        <v>495</v>
      </c>
      <c r="U6" t="s">
        <v>478</v>
      </c>
      <c r="V6" t="s">
        <v>479</v>
      </c>
      <c r="W6" t="s">
        <v>476</v>
      </c>
      <c r="X6" t="s">
        <v>481</v>
      </c>
      <c r="Y6" t="s">
        <v>490</v>
      </c>
      <c r="Z6" t="s">
        <v>491</v>
      </c>
    </row>
    <row r="7" spans="1:55" s="19" customFormat="1" ht="30">
      <c r="A7" s="26"/>
      <c r="B7" s="26"/>
      <c r="C7" s="19" t="s">
        <v>483</v>
      </c>
      <c r="D7" s="19" t="s">
        <v>488</v>
      </c>
      <c r="E7" s="19" t="s">
        <v>489</v>
      </c>
      <c r="F7" s="19" t="s">
        <v>484</v>
      </c>
      <c r="G7" s="19" t="s">
        <v>480</v>
      </c>
      <c r="H7" s="19" t="s">
        <v>568</v>
      </c>
      <c r="I7" s="19" t="s">
        <v>582</v>
      </c>
      <c r="J7" s="19" t="s">
        <v>492</v>
      </c>
      <c r="K7" s="19" t="s">
        <v>477</v>
      </c>
      <c r="L7" s="19" t="s">
        <v>494</v>
      </c>
      <c r="M7" s="19" t="s">
        <v>485</v>
      </c>
      <c r="N7" s="19" t="s">
        <v>493</v>
      </c>
      <c r="O7" s="19" t="s">
        <v>534</v>
      </c>
      <c r="P7" s="19" t="s">
        <v>486</v>
      </c>
      <c r="Q7" s="19" t="s">
        <v>487</v>
      </c>
      <c r="R7" s="19" t="s">
        <v>579</v>
      </c>
      <c r="S7" s="19" t="s">
        <v>482</v>
      </c>
      <c r="T7" s="19" t="s">
        <v>495</v>
      </c>
      <c r="U7" s="19" t="s">
        <v>478</v>
      </c>
      <c r="V7" s="19" t="s">
        <v>479</v>
      </c>
      <c r="W7" s="19" t="s">
        <v>476</v>
      </c>
      <c r="X7" s="19" t="s">
        <v>481</v>
      </c>
      <c r="Y7" s="19" t="s">
        <v>490</v>
      </c>
      <c r="Z7" s="19" t="s">
        <v>491</v>
      </c>
    </row>
    <row r="8" spans="1:55">
      <c r="A8" s="12" t="s">
        <v>40</v>
      </c>
      <c r="B8" s="15" t="s">
        <v>39</v>
      </c>
      <c r="C8" s="9">
        <v>7.29</v>
      </c>
      <c r="D8" s="9">
        <v>35.57</v>
      </c>
      <c r="E8" s="9">
        <v>48</v>
      </c>
      <c r="F8" s="9">
        <v>4.3</v>
      </c>
      <c r="G8" s="9">
        <v>1405</v>
      </c>
      <c r="H8" s="9">
        <v>37</v>
      </c>
      <c r="I8" s="10">
        <v>41.1</v>
      </c>
      <c r="J8" s="9">
        <v>75.58</v>
      </c>
      <c r="K8" s="9">
        <v>6.3133071518166592E-2</v>
      </c>
      <c r="L8" s="10" t="e">
        <v>#N/A</v>
      </c>
      <c r="M8" s="10" t="e">
        <v>#N/A</v>
      </c>
      <c r="N8" s="9">
        <v>12.4</v>
      </c>
      <c r="O8" s="10">
        <v>0.313</v>
      </c>
      <c r="P8" s="9">
        <v>0.91999999999999993</v>
      </c>
      <c r="Q8" s="9">
        <v>43.9462195121951</v>
      </c>
      <c r="R8" s="11">
        <v>0.36028297100000001</v>
      </c>
      <c r="S8" s="9">
        <v>17.516267190000001</v>
      </c>
      <c r="T8" s="10">
        <v>9.2286500250000003</v>
      </c>
      <c r="U8" s="9">
        <v>0</v>
      </c>
      <c r="V8" s="9">
        <v>0</v>
      </c>
      <c r="W8" s="9">
        <v>14.4</v>
      </c>
      <c r="X8" s="9" t="e">
        <v>#N/A</v>
      </c>
      <c r="Y8" s="10">
        <v>7.3593670944298788</v>
      </c>
      <c r="Z8" s="9">
        <v>29.3</v>
      </c>
    </row>
    <row r="9" spans="1:55">
      <c r="A9" s="12" t="s">
        <v>42</v>
      </c>
      <c r="B9" s="15" t="s">
        <v>41</v>
      </c>
      <c r="C9" s="9">
        <v>-16.829999999999998</v>
      </c>
      <c r="D9" s="9">
        <v>4.4080000000000004</v>
      </c>
      <c r="E9" s="9">
        <v>97</v>
      </c>
      <c r="F9" s="9">
        <v>3.6</v>
      </c>
      <c r="G9" s="9">
        <v>50</v>
      </c>
      <c r="H9" s="9">
        <v>98</v>
      </c>
      <c r="I9" s="10">
        <v>14.31</v>
      </c>
      <c r="J9" s="9">
        <v>52.64</v>
      </c>
      <c r="K9" s="9">
        <v>0.16390712927358625</v>
      </c>
      <c r="L9" s="10">
        <v>0.17</v>
      </c>
      <c r="M9" s="10">
        <v>0.53</v>
      </c>
      <c r="N9" s="9">
        <v>1.2</v>
      </c>
      <c r="O9" s="10">
        <v>0.03</v>
      </c>
      <c r="P9" s="9">
        <v>6.3220000000000001</v>
      </c>
      <c r="Q9" s="9">
        <v>76.633707317073103</v>
      </c>
      <c r="R9" s="11">
        <v>5.6930692999999997E-2</v>
      </c>
      <c r="S9" s="9">
        <v>2.6541994949999999</v>
      </c>
      <c r="T9" s="10">
        <v>5.9192395000000002E-2</v>
      </c>
      <c r="U9" s="9">
        <v>6.0117243360477035</v>
      </c>
      <c r="V9" s="9">
        <v>0.101428297547159</v>
      </c>
      <c r="W9" s="9">
        <v>100</v>
      </c>
      <c r="X9" s="9">
        <v>1</v>
      </c>
      <c r="Y9" s="10">
        <v>32.846715328467155</v>
      </c>
      <c r="Z9" s="9">
        <v>39</v>
      </c>
    </row>
    <row r="10" spans="1:55">
      <c r="A10" s="12" t="s">
        <v>44</v>
      </c>
      <c r="B10" s="15" t="s">
        <v>43</v>
      </c>
      <c r="C10" s="9">
        <v>-8.81</v>
      </c>
      <c r="D10" s="9">
        <v>52.65</v>
      </c>
      <c r="E10" s="9">
        <v>83</v>
      </c>
      <c r="F10" s="9">
        <v>3.8</v>
      </c>
      <c r="G10" s="9">
        <v>101</v>
      </c>
      <c r="H10" s="9">
        <v>95</v>
      </c>
      <c r="I10" s="10">
        <v>59.9</v>
      </c>
      <c r="J10" s="9">
        <v>34.14</v>
      </c>
      <c r="K10" s="9">
        <v>3.209327122805046E-2</v>
      </c>
      <c r="L10" s="10">
        <v>0.04</v>
      </c>
      <c r="M10" s="10">
        <v>0.67</v>
      </c>
      <c r="N10" s="9">
        <v>0.6</v>
      </c>
      <c r="O10" s="10">
        <v>8.3000000000000004E-2</v>
      </c>
      <c r="P10" s="9">
        <v>4.3639999999999999</v>
      </c>
      <c r="Q10" s="9">
        <v>72.389048780487798</v>
      </c>
      <c r="R10" s="11">
        <v>0.26165803100000001</v>
      </c>
      <c r="S10" s="9">
        <v>3.6068560999999999E-2</v>
      </c>
      <c r="T10" s="10">
        <v>0.29268070299999999</v>
      </c>
      <c r="U10" s="9">
        <v>0.10060310681844005</v>
      </c>
      <c r="V10" s="9">
        <v>3.96350430218027E-2</v>
      </c>
      <c r="W10" s="9">
        <v>99.3</v>
      </c>
      <c r="X10" s="9">
        <v>0</v>
      </c>
      <c r="Y10" s="10">
        <v>1.4485208293096643</v>
      </c>
      <c r="Z10" s="9">
        <v>73.459999999999994</v>
      </c>
    </row>
    <row r="11" spans="1:55">
      <c r="A11" s="12" t="s">
        <v>46</v>
      </c>
      <c r="B11" s="15" t="s">
        <v>45</v>
      </c>
      <c r="C11" s="9">
        <v>-9.68</v>
      </c>
      <c r="D11" s="9" t="e">
        <v>#N/A</v>
      </c>
      <c r="E11" s="9">
        <v>100</v>
      </c>
      <c r="F11" s="9">
        <v>3.7</v>
      </c>
      <c r="G11" s="9">
        <v>0</v>
      </c>
      <c r="H11" s="9">
        <v>100</v>
      </c>
      <c r="I11" s="10" t="e">
        <v>#N/A</v>
      </c>
      <c r="J11" s="9">
        <v>11.54</v>
      </c>
      <c r="K11" s="9">
        <v>0</v>
      </c>
      <c r="L11" s="10">
        <v>0.16</v>
      </c>
      <c r="M11" s="10" t="e">
        <v>#N/A</v>
      </c>
      <c r="N11" s="9">
        <v>0</v>
      </c>
      <c r="O11" s="10">
        <v>2.7E-2</v>
      </c>
      <c r="P11" s="9">
        <v>11.612</v>
      </c>
      <c r="Q11" s="9" t="e">
        <v>#N/A</v>
      </c>
      <c r="R11" s="11">
        <v>4.1994750999999997E-2</v>
      </c>
      <c r="S11" s="9">
        <v>0</v>
      </c>
      <c r="T11" s="10" t="e">
        <v>#N/A</v>
      </c>
      <c r="U11" s="9">
        <v>0</v>
      </c>
      <c r="V11" s="9">
        <v>0</v>
      </c>
      <c r="W11" s="9">
        <v>100</v>
      </c>
      <c r="X11" s="9" t="e">
        <v>#N/A</v>
      </c>
      <c r="Y11" s="10" t="e">
        <v>#N/A</v>
      </c>
      <c r="Z11" s="9">
        <v>100</v>
      </c>
    </row>
    <row r="12" spans="1:55">
      <c r="A12" s="12" t="s">
        <v>48</v>
      </c>
      <c r="B12" s="15" t="s">
        <v>47</v>
      </c>
      <c r="C12" s="9">
        <v>3.94</v>
      </c>
      <c r="D12" s="9">
        <v>0.43269999999999997</v>
      </c>
      <c r="E12" s="9">
        <v>50</v>
      </c>
      <c r="F12" s="9">
        <v>2.9</v>
      </c>
      <c r="G12" s="9">
        <v>1266</v>
      </c>
      <c r="H12" s="9">
        <v>57</v>
      </c>
      <c r="I12" s="10">
        <v>42.93</v>
      </c>
      <c r="J12" s="9">
        <v>42.4</v>
      </c>
      <c r="K12" s="9">
        <v>1.3764705882333335E-2</v>
      </c>
      <c r="L12" s="10">
        <v>0.5</v>
      </c>
      <c r="M12" s="10">
        <v>0.55000000000000004</v>
      </c>
      <c r="N12" s="9">
        <v>8.4</v>
      </c>
      <c r="O12" s="10">
        <v>8.3000000000000004E-2</v>
      </c>
      <c r="P12" s="9">
        <v>1.51</v>
      </c>
      <c r="Q12" s="9">
        <v>47.037731707317</v>
      </c>
      <c r="R12" s="11">
        <v>0.46192893400000001</v>
      </c>
      <c r="S12" s="9">
        <v>2.7331363639999999</v>
      </c>
      <c r="T12" s="10">
        <v>3.4997022370000002</v>
      </c>
      <c r="U12" s="9">
        <v>0.28238353245001591</v>
      </c>
      <c r="V12" s="9">
        <v>5.2795712771018903E-2</v>
      </c>
      <c r="W12" s="9">
        <v>26.2</v>
      </c>
      <c r="X12" s="9">
        <v>0.64</v>
      </c>
      <c r="Y12" s="10">
        <v>1.8047645784872062</v>
      </c>
      <c r="Z12" s="9">
        <v>10.399999619999999</v>
      </c>
    </row>
    <row r="13" spans="1:55">
      <c r="A13" s="12" t="s">
        <v>50</v>
      </c>
      <c r="B13" s="15" t="s">
        <v>49</v>
      </c>
      <c r="C13" s="9">
        <v>-10.199999999999999</v>
      </c>
      <c r="D13" s="9">
        <v>50</v>
      </c>
      <c r="E13" s="9">
        <v>91</v>
      </c>
      <c r="F13" s="9">
        <v>2.2000000000000002</v>
      </c>
      <c r="G13" s="9">
        <v>0</v>
      </c>
      <c r="H13" s="9">
        <v>95</v>
      </c>
      <c r="I13" s="10">
        <v>65.39</v>
      </c>
      <c r="J13" s="9">
        <v>69.62</v>
      </c>
      <c r="K13" s="9">
        <v>2.7083333333333334E-3</v>
      </c>
      <c r="L13" s="10">
        <v>0.23</v>
      </c>
      <c r="M13" s="10">
        <v>0.93</v>
      </c>
      <c r="N13" s="9">
        <v>0</v>
      </c>
      <c r="O13" s="10">
        <v>0.127</v>
      </c>
      <c r="P13" s="9">
        <v>3.6199999999999997</v>
      </c>
      <c r="Q13" s="9">
        <v>75.280487804878007</v>
      </c>
      <c r="R13" s="11">
        <v>0.12647058799999999</v>
      </c>
      <c r="S13" s="9">
        <v>0</v>
      </c>
      <c r="T13" s="10">
        <v>0.02</v>
      </c>
      <c r="U13" s="9">
        <v>40.674142063787286</v>
      </c>
      <c r="V13" s="9">
        <v>0.31135530638454401</v>
      </c>
      <c r="W13" s="9">
        <v>95</v>
      </c>
      <c r="X13" s="9">
        <v>0</v>
      </c>
      <c r="Y13" s="10">
        <v>0</v>
      </c>
      <c r="Z13" s="9">
        <v>32.959999080000003</v>
      </c>
    </row>
    <row r="14" spans="1:55">
      <c r="A14" s="12" t="s">
        <v>52</v>
      </c>
      <c r="B14" s="15" t="s">
        <v>51</v>
      </c>
      <c r="C14" s="9">
        <v>2.69</v>
      </c>
      <c r="D14" s="9">
        <v>4.0010000000000003</v>
      </c>
      <c r="E14" s="9">
        <v>97</v>
      </c>
      <c r="F14" s="9">
        <v>2.2999999999999998</v>
      </c>
      <c r="G14" s="9">
        <v>3</v>
      </c>
      <c r="H14" s="9">
        <v>90</v>
      </c>
      <c r="I14" s="10">
        <v>18.47</v>
      </c>
      <c r="J14" s="9">
        <v>7.8</v>
      </c>
      <c r="K14" s="9">
        <v>7.5185617509510264E-2</v>
      </c>
      <c r="L14" s="10">
        <v>0.04</v>
      </c>
      <c r="M14" s="10">
        <v>0</v>
      </c>
      <c r="N14" s="9">
        <v>1.2</v>
      </c>
      <c r="O14" s="10">
        <v>0.127</v>
      </c>
      <c r="P14" s="9">
        <v>6.7899999999999991</v>
      </c>
      <c r="Q14" s="9">
        <v>75.333975609756095</v>
      </c>
      <c r="R14" s="11">
        <v>0.13679245300000001</v>
      </c>
      <c r="S14" s="9">
        <v>0</v>
      </c>
      <c r="T14" s="10">
        <v>0.16611179500000001</v>
      </c>
      <c r="U14" s="9">
        <v>1.8841976410093066</v>
      </c>
      <c r="V14" s="9">
        <v>0.109338425914286</v>
      </c>
      <c r="W14" s="9">
        <v>97.2</v>
      </c>
      <c r="X14" s="9">
        <v>0.19</v>
      </c>
      <c r="Y14" s="10">
        <v>1.1510255089177073</v>
      </c>
      <c r="Z14" s="9">
        <v>30</v>
      </c>
    </row>
    <row r="15" spans="1:55">
      <c r="A15" s="12" t="s">
        <v>54</v>
      </c>
      <c r="B15" s="15" t="s">
        <v>53</v>
      </c>
      <c r="C15" s="9">
        <v>-9.57</v>
      </c>
      <c r="D15" s="9">
        <v>36.39</v>
      </c>
      <c r="E15" s="9">
        <v>96</v>
      </c>
      <c r="F15" s="9">
        <v>4.2</v>
      </c>
      <c r="G15" s="9">
        <v>65</v>
      </c>
      <c r="H15" s="9">
        <v>90</v>
      </c>
      <c r="I15" s="10">
        <v>13.56</v>
      </c>
      <c r="J15" s="9">
        <v>36.22</v>
      </c>
      <c r="K15" s="9">
        <v>0.11880229089274606</v>
      </c>
      <c r="L15" s="10">
        <v>7.0000000000000007E-2</v>
      </c>
      <c r="M15" s="10">
        <v>0.82</v>
      </c>
      <c r="N15" s="9">
        <v>0.1</v>
      </c>
      <c r="O15" s="10">
        <v>0.03</v>
      </c>
      <c r="P15" s="9">
        <v>12.263999999999999</v>
      </c>
      <c r="Q15" s="9">
        <v>73.537390243902394</v>
      </c>
      <c r="R15" s="11">
        <v>7.2124755999999998E-2</v>
      </c>
      <c r="S15" s="9">
        <v>8.4355135489999995</v>
      </c>
      <c r="T15" s="10">
        <v>5.3520065999999998E-2</v>
      </c>
      <c r="U15" s="9">
        <v>0</v>
      </c>
      <c r="V15" s="9">
        <v>0</v>
      </c>
      <c r="W15" s="9">
        <v>100</v>
      </c>
      <c r="X15" s="9">
        <v>0.82</v>
      </c>
      <c r="Y15" s="10">
        <v>15.957446808510639</v>
      </c>
      <c r="Z15" s="9">
        <v>90.52</v>
      </c>
    </row>
    <row r="16" spans="1:55">
      <c r="A16" s="12" t="s">
        <v>56</v>
      </c>
      <c r="B16" s="15" t="s">
        <v>55</v>
      </c>
      <c r="C16" s="9">
        <v>-4.91</v>
      </c>
      <c r="D16" s="9">
        <v>4.5830000000000002</v>
      </c>
      <c r="E16" s="9">
        <v>100</v>
      </c>
      <c r="F16" s="9">
        <v>2.6</v>
      </c>
      <c r="G16" s="9">
        <v>0</v>
      </c>
      <c r="H16" s="9">
        <v>100</v>
      </c>
      <c r="I16" s="10">
        <v>38.94</v>
      </c>
      <c r="J16" s="9">
        <v>11.08</v>
      </c>
      <c r="K16" s="9">
        <v>6.085489765920913E-2</v>
      </c>
      <c r="L16" s="10">
        <v>0.16</v>
      </c>
      <c r="M16" s="10">
        <v>0.03</v>
      </c>
      <c r="N16" s="9">
        <v>0</v>
      </c>
      <c r="O16" s="10">
        <v>0.34</v>
      </c>
      <c r="P16" s="9">
        <v>15.571999999999999</v>
      </c>
      <c r="Q16" s="9">
        <v>81.395121951219494</v>
      </c>
      <c r="R16" s="11">
        <v>4.7619047999999997E-2</v>
      </c>
      <c r="S16" s="9">
        <v>0</v>
      </c>
      <c r="T16" s="10">
        <v>1.3529815000000001E-2</v>
      </c>
      <c r="U16" s="9">
        <v>1.604261631696664</v>
      </c>
      <c r="V16" s="9">
        <v>0.121074922878081</v>
      </c>
      <c r="W16" s="9">
        <v>100</v>
      </c>
      <c r="X16" s="9">
        <v>0</v>
      </c>
      <c r="Y16" s="10">
        <v>0.46860966116918112</v>
      </c>
      <c r="Z16" s="9">
        <v>38.700000760000002</v>
      </c>
    </row>
    <row r="17" spans="1:26">
      <c r="A17" s="12" t="s">
        <v>58</v>
      </c>
      <c r="B17" s="15" t="s">
        <v>57</v>
      </c>
      <c r="C17" s="9">
        <v>4.05</v>
      </c>
      <c r="D17" s="9">
        <v>4.7039999999999997</v>
      </c>
      <c r="E17" s="9">
        <v>100</v>
      </c>
      <c r="F17" s="9">
        <v>3.8</v>
      </c>
      <c r="G17" s="9">
        <v>0</v>
      </c>
      <c r="H17" s="9">
        <v>100</v>
      </c>
      <c r="I17" s="10">
        <v>8.32</v>
      </c>
      <c r="J17" s="9">
        <v>32.619999999999997</v>
      </c>
      <c r="K17" s="9">
        <v>0.19632163458941354</v>
      </c>
      <c r="L17" s="10">
        <v>0.21</v>
      </c>
      <c r="M17" s="10">
        <v>0.27</v>
      </c>
      <c r="N17" s="9">
        <v>0</v>
      </c>
      <c r="O17" s="10">
        <v>2.7E-2</v>
      </c>
      <c r="P17" s="9">
        <v>17.338000000000001</v>
      </c>
      <c r="Q17" s="9">
        <v>80.447560975609704</v>
      </c>
      <c r="R17" s="11">
        <v>3.3254156999999999E-2</v>
      </c>
      <c r="S17" s="9">
        <v>0</v>
      </c>
      <c r="T17" s="10">
        <v>7.0138780000000003E-3</v>
      </c>
      <c r="U17" s="9">
        <v>0</v>
      </c>
      <c r="V17" s="9">
        <v>0</v>
      </c>
      <c r="W17" s="9">
        <v>100</v>
      </c>
      <c r="X17" s="9">
        <v>0.86</v>
      </c>
      <c r="Y17" s="10">
        <v>7.2771376591873871</v>
      </c>
      <c r="Z17" s="9">
        <v>100</v>
      </c>
    </row>
    <row r="18" spans="1:26">
      <c r="A18" s="12" t="s">
        <v>60</v>
      </c>
      <c r="B18" s="15" t="s">
        <v>59</v>
      </c>
      <c r="C18" s="9">
        <v>-8.86</v>
      </c>
      <c r="D18" s="9">
        <v>35.21</v>
      </c>
      <c r="E18" s="9">
        <v>80</v>
      </c>
      <c r="F18" s="9">
        <v>4</v>
      </c>
      <c r="G18" s="9">
        <v>269</v>
      </c>
      <c r="H18" s="9">
        <v>45</v>
      </c>
      <c r="I18" s="10">
        <v>14.98</v>
      </c>
      <c r="J18" s="9">
        <v>47.94</v>
      </c>
      <c r="K18" s="9">
        <v>0.33531335063432333</v>
      </c>
      <c r="L18" s="10">
        <v>0.06</v>
      </c>
      <c r="M18" s="10">
        <v>0.47</v>
      </c>
      <c r="N18" s="9">
        <v>1.5</v>
      </c>
      <c r="O18" s="10">
        <v>0.03</v>
      </c>
      <c r="P18" s="9">
        <v>16.007999999999999</v>
      </c>
      <c r="Q18" s="9">
        <v>70.177682926829206</v>
      </c>
      <c r="R18" s="11">
        <v>9.5060578000000007E-2</v>
      </c>
      <c r="S18" s="9">
        <v>0.59367515800000004</v>
      </c>
      <c r="T18" s="10">
        <v>8.3435977999999994E-2</v>
      </c>
      <c r="U18" s="9">
        <v>0</v>
      </c>
      <c r="V18" s="9">
        <v>0</v>
      </c>
      <c r="W18" s="9">
        <v>100</v>
      </c>
      <c r="X18" s="9">
        <v>0</v>
      </c>
      <c r="Y18" s="10">
        <v>9.0767164070725777</v>
      </c>
      <c r="Z18" s="9">
        <v>50.602546179999997</v>
      </c>
    </row>
    <row r="19" spans="1:26">
      <c r="A19" s="12" t="s">
        <v>62</v>
      </c>
      <c r="B19" s="15" t="s">
        <v>61</v>
      </c>
      <c r="C19" s="9">
        <v>-13.05</v>
      </c>
      <c r="D19" s="9">
        <v>50</v>
      </c>
      <c r="E19" s="9">
        <v>97</v>
      </c>
      <c r="F19" s="9">
        <v>2.1</v>
      </c>
      <c r="G19" s="9">
        <v>2</v>
      </c>
      <c r="H19" s="9">
        <v>100</v>
      </c>
      <c r="I19" s="10">
        <v>65.39</v>
      </c>
      <c r="J19" s="9">
        <v>16.100000000000001</v>
      </c>
      <c r="K19" s="9">
        <v>0</v>
      </c>
      <c r="L19" s="10">
        <v>0.12</v>
      </c>
      <c r="M19" s="10">
        <v>1</v>
      </c>
      <c r="N19" s="9">
        <v>0</v>
      </c>
      <c r="O19" s="10">
        <v>0.127</v>
      </c>
      <c r="P19" s="9">
        <v>6.57</v>
      </c>
      <c r="Q19" s="9">
        <v>73.485463414634097</v>
      </c>
      <c r="R19" s="11">
        <v>0.15116279099999999</v>
      </c>
      <c r="S19" s="9">
        <v>0</v>
      </c>
      <c r="T19" s="10">
        <v>9.9707270000000001E-2</v>
      </c>
      <c r="U19" s="9">
        <v>93.182496652727778</v>
      </c>
      <c r="V19" s="9">
        <v>0.87632329726901204</v>
      </c>
      <c r="W19" s="9">
        <v>94</v>
      </c>
      <c r="X19" s="9">
        <v>0</v>
      </c>
      <c r="Y19" s="10">
        <v>0</v>
      </c>
      <c r="Z19" s="9">
        <v>57.400001529999997</v>
      </c>
    </row>
    <row r="20" spans="1:26">
      <c r="A20" s="12" t="s">
        <v>64</v>
      </c>
      <c r="B20" s="15" t="s">
        <v>63</v>
      </c>
      <c r="C20" s="9">
        <v>13.04</v>
      </c>
      <c r="D20" s="9">
        <v>219.8</v>
      </c>
      <c r="E20" s="9">
        <v>100</v>
      </c>
      <c r="F20" s="9">
        <v>3.6</v>
      </c>
      <c r="G20" s="9">
        <v>0</v>
      </c>
      <c r="H20" s="9">
        <v>100</v>
      </c>
      <c r="I20" s="10">
        <v>44.93</v>
      </c>
      <c r="J20" s="9">
        <v>11.44</v>
      </c>
      <c r="K20" s="9">
        <v>0</v>
      </c>
      <c r="L20" s="10">
        <v>0.05</v>
      </c>
      <c r="M20" s="10">
        <v>1</v>
      </c>
      <c r="N20" s="9">
        <v>1.8</v>
      </c>
      <c r="O20" s="10">
        <v>0.03</v>
      </c>
      <c r="P20" s="9">
        <v>6.6139999999999999</v>
      </c>
      <c r="Q20" s="9">
        <v>75.911487804878007</v>
      </c>
      <c r="R20" s="11">
        <v>9.1836735000000003E-2</v>
      </c>
      <c r="S20" s="9">
        <v>0</v>
      </c>
      <c r="T20" s="10">
        <v>4.5130733999999999E-2</v>
      </c>
      <c r="U20" s="9">
        <v>52.112770970668862</v>
      </c>
      <c r="V20" s="9">
        <v>0.77416756354415095</v>
      </c>
      <c r="W20" s="9">
        <v>99.4</v>
      </c>
      <c r="X20" s="9">
        <v>0</v>
      </c>
      <c r="Y20" s="10">
        <v>0</v>
      </c>
      <c r="Z20" s="9">
        <v>81.481481479999999</v>
      </c>
    </row>
    <row r="21" spans="1:26">
      <c r="A21" s="12" t="s">
        <v>66</v>
      </c>
      <c r="B21" s="15" t="s">
        <v>65</v>
      </c>
      <c r="C21" s="9">
        <v>7.78</v>
      </c>
      <c r="D21" s="9">
        <v>2.923</v>
      </c>
      <c r="E21" s="9">
        <v>80</v>
      </c>
      <c r="F21" s="9">
        <v>2.6</v>
      </c>
      <c r="G21" s="9">
        <v>334</v>
      </c>
      <c r="H21" s="9">
        <v>53</v>
      </c>
      <c r="I21" s="10">
        <v>36.11</v>
      </c>
      <c r="J21" s="9">
        <v>72.38</v>
      </c>
      <c r="K21" s="9">
        <v>0.77421097046416665</v>
      </c>
      <c r="L21" s="10">
        <v>0.5</v>
      </c>
      <c r="M21" s="10">
        <v>0.11</v>
      </c>
      <c r="N21" s="9">
        <v>10.9</v>
      </c>
      <c r="O21" s="10">
        <v>0.18</v>
      </c>
      <c r="P21" s="9">
        <v>0.86</v>
      </c>
      <c r="Q21" s="9">
        <v>66.144999999999996</v>
      </c>
      <c r="R21" s="11">
        <v>0.30255057200000002</v>
      </c>
      <c r="S21" s="9">
        <v>8.0015608090000008</v>
      </c>
      <c r="T21" s="10">
        <v>0.88551846400000001</v>
      </c>
      <c r="U21" s="9">
        <v>39.954954747682663</v>
      </c>
      <c r="V21" s="9">
        <v>0.455607547870235</v>
      </c>
      <c r="W21" s="9">
        <v>41</v>
      </c>
      <c r="X21" s="9">
        <v>0.2</v>
      </c>
      <c r="Y21" s="10">
        <v>34.570177460244295</v>
      </c>
      <c r="Z21" s="9">
        <v>9.5</v>
      </c>
    </row>
    <row r="22" spans="1:26">
      <c r="A22" s="12" t="s">
        <v>68</v>
      </c>
      <c r="B22" s="15" t="s">
        <v>67</v>
      </c>
      <c r="C22" s="9">
        <v>-14.26</v>
      </c>
      <c r="D22" s="9">
        <v>76.12</v>
      </c>
      <c r="E22" s="9">
        <v>100</v>
      </c>
      <c r="F22" s="9">
        <v>2</v>
      </c>
      <c r="G22" s="9">
        <v>0</v>
      </c>
      <c r="H22" s="9">
        <v>100</v>
      </c>
      <c r="I22" s="10">
        <v>65.39</v>
      </c>
      <c r="J22" s="9">
        <v>59.68</v>
      </c>
      <c r="K22" s="9">
        <v>0.18270833333333333</v>
      </c>
      <c r="L22" s="10">
        <v>0.04</v>
      </c>
      <c r="M22" s="10">
        <v>1.17</v>
      </c>
      <c r="N22" s="9">
        <v>0</v>
      </c>
      <c r="O22" s="10">
        <v>0.127</v>
      </c>
      <c r="P22" s="9">
        <v>8.4819999999999993</v>
      </c>
      <c r="Q22" s="9">
        <v>77.008902439024297</v>
      </c>
      <c r="R22" s="11">
        <v>0.14214876000000001</v>
      </c>
      <c r="S22" s="9">
        <v>1.8763445560000001</v>
      </c>
      <c r="T22" s="10">
        <v>9.1385869999999994E-2</v>
      </c>
      <c r="U22" s="9">
        <v>4.3447176195445287</v>
      </c>
      <c r="V22" s="9">
        <v>4.3447321860959502E-2</v>
      </c>
      <c r="W22" s="9">
        <v>100</v>
      </c>
      <c r="X22" s="9">
        <v>0</v>
      </c>
      <c r="Y22" s="10">
        <v>0</v>
      </c>
      <c r="Z22" s="9">
        <v>100</v>
      </c>
    </row>
    <row r="23" spans="1:26">
      <c r="A23" s="12" t="s">
        <v>70</v>
      </c>
      <c r="B23" s="15" t="s">
        <v>69</v>
      </c>
      <c r="C23" s="9">
        <v>6.73</v>
      </c>
      <c r="D23" s="9">
        <v>7.4790000000000001</v>
      </c>
      <c r="E23" s="9">
        <v>100</v>
      </c>
      <c r="F23" s="9">
        <v>4.5</v>
      </c>
      <c r="G23" s="9">
        <v>1</v>
      </c>
      <c r="H23" s="9">
        <v>93</v>
      </c>
      <c r="I23" s="10">
        <v>13.56</v>
      </c>
      <c r="J23" s="9">
        <v>26.12</v>
      </c>
      <c r="K23" s="9">
        <v>0.40242608566216653</v>
      </c>
      <c r="L23" s="10">
        <v>0.02</v>
      </c>
      <c r="M23" s="10">
        <v>0.1</v>
      </c>
      <c r="N23" s="9">
        <v>0.1</v>
      </c>
      <c r="O23" s="10">
        <v>0.35</v>
      </c>
      <c r="P23" s="9">
        <v>22.298000000000002</v>
      </c>
      <c r="Q23" s="9">
        <v>70.632878048780498</v>
      </c>
      <c r="R23" s="11">
        <v>3.3185841000000001E-2</v>
      </c>
      <c r="S23" s="9">
        <v>0.241881925</v>
      </c>
      <c r="T23" s="10">
        <v>1.9613864000000002E-2</v>
      </c>
      <c r="U23" s="9">
        <v>0</v>
      </c>
      <c r="V23" s="9">
        <v>0</v>
      </c>
      <c r="W23" s="9">
        <v>100</v>
      </c>
      <c r="X23" s="9">
        <v>0.86</v>
      </c>
      <c r="Y23" s="10">
        <v>2.2178413011335634</v>
      </c>
      <c r="Z23" s="9">
        <v>88.63999939</v>
      </c>
    </row>
    <row r="24" spans="1:26">
      <c r="A24" s="12" t="s">
        <v>72</v>
      </c>
      <c r="B24" s="15" t="s">
        <v>71</v>
      </c>
      <c r="C24" s="9">
        <v>-3.99</v>
      </c>
      <c r="D24" s="9">
        <v>33.97</v>
      </c>
      <c r="E24" s="9">
        <v>100</v>
      </c>
      <c r="F24" s="9">
        <v>3.3</v>
      </c>
      <c r="G24" s="9">
        <v>0</v>
      </c>
      <c r="H24" s="9">
        <v>100</v>
      </c>
      <c r="I24" s="10">
        <v>11.15</v>
      </c>
      <c r="J24" s="9">
        <v>2.62</v>
      </c>
      <c r="K24" s="9">
        <v>1.6788321167883199E-2</v>
      </c>
      <c r="L24" s="10">
        <v>0.18</v>
      </c>
      <c r="M24" s="10">
        <v>1.27</v>
      </c>
      <c r="N24" s="9">
        <v>0</v>
      </c>
      <c r="O24" s="10">
        <v>2.7E-2</v>
      </c>
      <c r="P24" s="9">
        <v>6.274</v>
      </c>
      <c r="Q24" s="9">
        <v>80.109560975609696</v>
      </c>
      <c r="R24" s="11">
        <v>7.4660633000000004E-2</v>
      </c>
      <c r="S24" s="9">
        <v>0</v>
      </c>
      <c r="T24" s="10">
        <v>9.132935E-3</v>
      </c>
      <c r="U24" s="9">
        <v>14.447460360993446</v>
      </c>
      <c r="V24" s="9">
        <v>0.229527806512104</v>
      </c>
      <c r="W24" s="9">
        <v>100</v>
      </c>
      <c r="X24" s="9">
        <v>0.72</v>
      </c>
      <c r="Y24" s="10">
        <v>49.537648612945837</v>
      </c>
      <c r="Z24" s="9">
        <v>78.2</v>
      </c>
    </row>
    <row r="25" spans="1:26">
      <c r="A25" s="12" t="s">
        <v>74</v>
      </c>
      <c r="B25" s="15" t="s">
        <v>73</v>
      </c>
      <c r="C25" s="9">
        <v>-19.63</v>
      </c>
      <c r="D25" s="9">
        <v>0.80859999999999999</v>
      </c>
      <c r="E25" s="9">
        <v>99</v>
      </c>
      <c r="F25" s="9">
        <v>2.7</v>
      </c>
      <c r="G25" s="9">
        <v>26</v>
      </c>
      <c r="H25" s="9">
        <v>90</v>
      </c>
      <c r="I25" s="10">
        <v>39.43</v>
      </c>
      <c r="J25" s="9">
        <v>47.8</v>
      </c>
      <c r="K25" s="9">
        <v>8.2928571428500006E-2</v>
      </c>
      <c r="L25" s="10">
        <v>0.03</v>
      </c>
      <c r="M25" s="10">
        <v>0.32</v>
      </c>
      <c r="N25" s="9">
        <v>0.7</v>
      </c>
      <c r="O25" s="10">
        <v>0.127</v>
      </c>
      <c r="P25" s="9">
        <v>3.6159999999999997</v>
      </c>
      <c r="Q25" s="9">
        <v>76.323292682926805</v>
      </c>
      <c r="R25" s="11">
        <v>0.16807909600000001</v>
      </c>
      <c r="S25" s="9">
        <v>0.75055597500000004</v>
      </c>
      <c r="T25" s="10">
        <v>0.30546430400000002</v>
      </c>
      <c r="U25" s="9">
        <v>15.590462370355409</v>
      </c>
      <c r="V25" s="9">
        <v>0.40332035678730699</v>
      </c>
      <c r="W25" s="9">
        <v>91.7</v>
      </c>
      <c r="X25" s="9">
        <v>0.4</v>
      </c>
      <c r="Y25" s="10">
        <v>6.5760631302060508</v>
      </c>
      <c r="Z25" s="9">
        <v>17</v>
      </c>
    </row>
    <row r="26" spans="1:26">
      <c r="A26" s="12" t="s">
        <v>76</v>
      </c>
      <c r="B26" s="15" t="s">
        <v>75</v>
      </c>
      <c r="C26" s="9">
        <v>21.69</v>
      </c>
      <c r="D26" s="9">
        <v>0.49259999999999998</v>
      </c>
      <c r="E26" s="9">
        <v>75</v>
      </c>
      <c r="F26" s="9">
        <v>2.8</v>
      </c>
      <c r="G26" s="9">
        <v>518</v>
      </c>
      <c r="H26" s="9">
        <v>12</v>
      </c>
      <c r="I26" s="10">
        <v>54.41</v>
      </c>
      <c r="J26" s="9">
        <v>58.4</v>
      </c>
      <c r="K26" s="9">
        <v>0</v>
      </c>
      <c r="L26" s="10">
        <v>0.13</v>
      </c>
      <c r="M26" s="10">
        <v>0.18</v>
      </c>
      <c r="N26" s="9">
        <v>4.7</v>
      </c>
      <c r="O26" s="10">
        <v>8.3000000000000004E-2</v>
      </c>
      <c r="P26" s="9">
        <v>0.88800000000000001</v>
      </c>
      <c r="Q26" s="9">
        <v>61.377975609756</v>
      </c>
      <c r="R26" s="11">
        <v>0.40954274400000001</v>
      </c>
      <c r="S26" s="9">
        <v>22.634307410000002</v>
      </c>
      <c r="T26" s="10">
        <v>2.3049392750000002</v>
      </c>
      <c r="U26" s="9">
        <v>1.6341815777022133</v>
      </c>
      <c r="V26" s="9">
        <v>0.209514596205015</v>
      </c>
      <c r="W26" s="9">
        <v>24.8</v>
      </c>
      <c r="X26" s="9">
        <v>0.39</v>
      </c>
      <c r="Y26" s="10">
        <v>8.1359609473874528</v>
      </c>
      <c r="Z26" s="9">
        <v>9.5</v>
      </c>
    </row>
    <row r="27" spans="1:26">
      <c r="A27" s="12" t="s">
        <v>78</v>
      </c>
      <c r="B27" s="15" t="s">
        <v>77</v>
      </c>
      <c r="C27" s="9">
        <v>6.52</v>
      </c>
      <c r="D27" s="9">
        <v>0.43330000000000002</v>
      </c>
      <c r="E27" s="9">
        <v>92</v>
      </c>
      <c r="F27" s="9">
        <v>3.2</v>
      </c>
      <c r="G27" s="9">
        <v>324</v>
      </c>
      <c r="H27" s="9">
        <v>65</v>
      </c>
      <c r="I27" s="10">
        <v>34.78</v>
      </c>
      <c r="J27" s="9">
        <v>64.36</v>
      </c>
      <c r="K27" s="9">
        <v>8.2758887529655961E-2</v>
      </c>
      <c r="L27" s="10">
        <v>7.0000000000000007E-2</v>
      </c>
      <c r="M27" s="10">
        <v>1</v>
      </c>
      <c r="N27" s="9">
        <v>3.1</v>
      </c>
      <c r="O27" s="10">
        <v>0.18</v>
      </c>
      <c r="P27" s="9">
        <v>0.36599999999999999</v>
      </c>
      <c r="Q27" s="9">
        <v>66.133560975609697</v>
      </c>
      <c r="R27" s="11">
        <v>0.29941617999999998</v>
      </c>
      <c r="S27" s="9">
        <v>7.5885970489999997</v>
      </c>
      <c r="T27" s="10">
        <v>0.57755074399999995</v>
      </c>
      <c r="U27" s="9">
        <v>0</v>
      </c>
      <c r="V27" s="9">
        <v>0</v>
      </c>
      <c r="W27" s="9">
        <v>68.5</v>
      </c>
      <c r="X27" s="9">
        <v>1</v>
      </c>
      <c r="Y27" s="10">
        <v>15.62744178777934</v>
      </c>
      <c r="Z27" s="9">
        <v>62</v>
      </c>
    </row>
    <row r="28" spans="1:26">
      <c r="A28" s="12" t="s">
        <v>430</v>
      </c>
      <c r="B28" s="15" t="s">
        <v>79</v>
      </c>
      <c r="C28" s="9">
        <v>-6.25</v>
      </c>
      <c r="D28" s="9">
        <v>0.3256</v>
      </c>
      <c r="E28" s="9">
        <v>86</v>
      </c>
      <c r="F28" s="9">
        <v>3.1</v>
      </c>
      <c r="G28" s="9">
        <v>245</v>
      </c>
      <c r="H28" s="9">
        <v>25</v>
      </c>
      <c r="I28" s="10">
        <v>71.55</v>
      </c>
      <c r="J28" s="9">
        <v>33.96</v>
      </c>
      <c r="K28" s="9">
        <v>9.0907407406666668E-3</v>
      </c>
      <c r="L28" s="10">
        <v>0.19</v>
      </c>
      <c r="M28" s="10">
        <v>0.25</v>
      </c>
      <c r="N28" s="9">
        <v>0.8</v>
      </c>
      <c r="O28" s="10">
        <v>0.09</v>
      </c>
      <c r="P28" s="9">
        <v>4.57</v>
      </c>
      <c r="Q28" s="9">
        <v>65.683780487804796</v>
      </c>
      <c r="R28" s="11">
        <v>0.26326743000000002</v>
      </c>
      <c r="S28" s="9">
        <v>7.4440441340000003</v>
      </c>
      <c r="T28" s="10">
        <v>0.66596919300000001</v>
      </c>
      <c r="U28" s="9">
        <v>0</v>
      </c>
      <c r="V28" s="9">
        <v>0</v>
      </c>
      <c r="W28" s="9">
        <v>77.5</v>
      </c>
      <c r="X28" s="9">
        <v>0</v>
      </c>
      <c r="Y28" s="10">
        <v>1.3846579894765991</v>
      </c>
      <c r="Z28" s="9">
        <v>7</v>
      </c>
    </row>
    <row r="29" spans="1:26">
      <c r="A29" s="12" t="s">
        <v>447</v>
      </c>
      <c r="B29" s="15" t="s">
        <v>81</v>
      </c>
      <c r="C29" s="9">
        <v>-8.3000000000000007</v>
      </c>
      <c r="D29" s="9">
        <v>0.90400000000000003</v>
      </c>
      <c r="E29" s="9">
        <v>99</v>
      </c>
      <c r="F29" s="9">
        <v>3.4</v>
      </c>
      <c r="G29" s="9">
        <v>2</v>
      </c>
      <c r="H29" s="9">
        <v>95</v>
      </c>
      <c r="I29" s="10">
        <v>14.31</v>
      </c>
      <c r="J29" s="9">
        <v>51.98</v>
      </c>
      <c r="K29" s="9">
        <v>1.9783399470833334E-2</v>
      </c>
      <c r="L29" s="10">
        <v>0.08</v>
      </c>
      <c r="M29" s="10">
        <v>0.46</v>
      </c>
      <c r="N29" s="9">
        <v>0.4</v>
      </c>
      <c r="O29" s="10">
        <v>0.03</v>
      </c>
      <c r="P29" s="9">
        <v>7.5258000000000003</v>
      </c>
      <c r="Q29" s="9">
        <v>75.1063170731707</v>
      </c>
      <c r="R29" s="11">
        <v>3.4645668999999997E-2</v>
      </c>
      <c r="S29" s="9">
        <v>1.028841522</v>
      </c>
      <c r="T29" s="10">
        <v>1.0726675999999999E-2</v>
      </c>
      <c r="U29" s="9">
        <v>2.7250118542791937E-2</v>
      </c>
      <c r="V29" s="9">
        <v>1.7602833475632599E-4</v>
      </c>
      <c r="W29" s="9">
        <v>100</v>
      </c>
      <c r="X29" s="9">
        <v>0.52</v>
      </c>
      <c r="Y29" s="10">
        <v>14.6484375</v>
      </c>
      <c r="Z29" s="9">
        <v>52.299999239999998</v>
      </c>
    </row>
    <row r="30" spans="1:26">
      <c r="A30" s="12" t="s">
        <v>84</v>
      </c>
      <c r="B30" s="15" t="s">
        <v>83</v>
      </c>
      <c r="C30" s="9">
        <v>-21.26</v>
      </c>
      <c r="D30" s="9">
        <v>1.585</v>
      </c>
      <c r="E30" s="9">
        <v>95</v>
      </c>
      <c r="F30" s="9">
        <v>3.3</v>
      </c>
      <c r="G30" s="9">
        <v>341</v>
      </c>
      <c r="H30" s="9">
        <v>60</v>
      </c>
      <c r="I30" s="10">
        <v>78.040000000000006</v>
      </c>
      <c r="J30" s="9">
        <v>39.659999999999997</v>
      </c>
      <c r="K30" s="9">
        <v>7.7394888067639999E-5</v>
      </c>
      <c r="L30" s="10">
        <v>0.15</v>
      </c>
      <c r="M30" s="10">
        <v>0.82</v>
      </c>
      <c r="N30" s="9">
        <v>2.4</v>
      </c>
      <c r="O30" s="10">
        <v>0.16300000000000001</v>
      </c>
      <c r="P30" s="9">
        <v>3.512</v>
      </c>
      <c r="Q30" s="9">
        <v>54.241024390243901</v>
      </c>
      <c r="R30" s="11">
        <v>0.50895316800000001</v>
      </c>
      <c r="S30" s="9">
        <v>18.788994509999998</v>
      </c>
      <c r="T30" s="10">
        <v>0.54830419399999997</v>
      </c>
      <c r="U30" s="9">
        <v>0</v>
      </c>
      <c r="V30" s="9">
        <v>0</v>
      </c>
      <c r="W30" s="9">
        <v>45.4</v>
      </c>
      <c r="X30" s="9">
        <v>0.53</v>
      </c>
      <c r="Y30" s="10">
        <v>1.0587052035360753</v>
      </c>
      <c r="Z30" s="9">
        <v>32.599998470000003</v>
      </c>
    </row>
    <row r="31" spans="1:26">
      <c r="A31" s="12" t="s">
        <v>86</v>
      </c>
      <c r="B31" s="15" t="s">
        <v>85</v>
      </c>
      <c r="C31" s="9">
        <v>-2.99</v>
      </c>
      <c r="D31" s="9">
        <v>0.70530000000000004</v>
      </c>
      <c r="E31" s="9">
        <v>97</v>
      </c>
      <c r="F31" s="9">
        <v>2.8</v>
      </c>
      <c r="G31" s="9">
        <v>123</v>
      </c>
      <c r="H31" s="9">
        <v>80</v>
      </c>
      <c r="I31" s="10">
        <v>32.28</v>
      </c>
      <c r="J31" s="9">
        <v>13.96</v>
      </c>
      <c r="K31" s="9">
        <v>0.27619202185800001</v>
      </c>
      <c r="L31" s="10">
        <v>0.63</v>
      </c>
      <c r="M31" s="10">
        <v>0.16</v>
      </c>
      <c r="N31" s="9">
        <v>0.6</v>
      </c>
      <c r="O31" s="10">
        <v>0.127</v>
      </c>
      <c r="P31" s="9">
        <v>9.94</v>
      </c>
      <c r="Q31" s="9">
        <v>72.402121951219499</v>
      </c>
      <c r="R31" s="11">
        <v>0.13719943400000001</v>
      </c>
      <c r="S31" s="9">
        <v>1.4067662999999999E-2</v>
      </c>
      <c r="T31" s="10">
        <v>0.116147235</v>
      </c>
      <c r="U31" s="9">
        <v>1.4378442478146192</v>
      </c>
      <c r="V31" s="9">
        <v>6.6733880428496498E-2</v>
      </c>
      <c r="W31" s="9">
        <v>97.8</v>
      </c>
      <c r="X31" s="9">
        <v>0.81</v>
      </c>
      <c r="Y31" s="10">
        <v>0.56741478730220274</v>
      </c>
      <c r="Z31" s="9">
        <v>5.5</v>
      </c>
    </row>
    <row r="32" spans="1:26">
      <c r="A32" s="12" t="s">
        <v>88</v>
      </c>
      <c r="B32" s="15" t="s">
        <v>87</v>
      </c>
      <c r="C32" s="9">
        <v>1.88</v>
      </c>
      <c r="D32" s="9">
        <v>1.0820000000000001</v>
      </c>
      <c r="E32" s="9">
        <v>99</v>
      </c>
      <c r="F32" s="9">
        <v>2</v>
      </c>
      <c r="G32" s="9">
        <v>0</v>
      </c>
      <c r="H32" s="9">
        <v>100</v>
      </c>
      <c r="I32" s="10">
        <v>38.94</v>
      </c>
      <c r="J32" s="9">
        <v>24.74</v>
      </c>
      <c r="K32" s="9">
        <v>0.16388888888883335</v>
      </c>
      <c r="L32" s="10">
        <v>0.06</v>
      </c>
      <c r="M32" s="10">
        <v>0.96</v>
      </c>
      <c r="N32" s="9">
        <v>0</v>
      </c>
      <c r="O32" s="10">
        <v>0.34</v>
      </c>
      <c r="P32" s="9">
        <v>7.7140000000000004</v>
      </c>
      <c r="Q32" s="9">
        <v>77.364097560975594</v>
      </c>
      <c r="R32" s="11">
        <v>9.1819699000000005E-2</v>
      </c>
      <c r="S32" s="9">
        <v>0</v>
      </c>
      <c r="T32" s="10">
        <v>4.9612905999999998E-2</v>
      </c>
      <c r="U32" s="9">
        <v>5.4343307561017111</v>
      </c>
      <c r="V32" s="9">
        <v>9.4738862994147605E-2</v>
      </c>
      <c r="W32" s="9">
        <v>99.7</v>
      </c>
      <c r="X32" s="9">
        <v>0</v>
      </c>
      <c r="Y32" s="10">
        <v>0</v>
      </c>
      <c r="Z32" s="9">
        <v>77.230003359999998</v>
      </c>
    </row>
    <row r="33" spans="1:26">
      <c r="A33" s="12" t="s">
        <v>90</v>
      </c>
      <c r="B33" s="15" t="s">
        <v>89</v>
      </c>
      <c r="C33" s="9">
        <v>-14.39</v>
      </c>
      <c r="D33" s="9">
        <v>28.73</v>
      </c>
      <c r="E33" s="9">
        <v>100</v>
      </c>
      <c r="F33" s="9">
        <v>3.9</v>
      </c>
      <c r="G33" s="9">
        <v>2</v>
      </c>
      <c r="H33" s="9">
        <v>100</v>
      </c>
      <c r="I33" s="10">
        <v>14.31</v>
      </c>
      <c r="J33" s="9">
        <v>28.6</v>
      </c>
      <c r="K33" s="9">
        <v>0.15051365140243106</v>
      </c>
      <c r="L33" s="10">
        <v>0.34</v>
      </c>
      <c r="M33" s="10">
        <v>0.11</v>
      </c>
      <c r="N33" s="9">
        <v>0</v>
      </c>
      <c r="O33" s="10">
        <v>0.03</v>
      </c>
      <c r="P33" s="9">
        <v>11.989999999999998</v>
      </c>
      <c r="Q33" s="9">
        <v>73.316585365853598</v>
      </c>
      <c r="R33" s="11">
        <v>4.0469973999999999E-2</v>
      </c>
      <c r="S33" s="9">
        <v>0</v>
      </c>
      <c r="T33" s="10">
        <v>1.7379531E-2</v>
      </c>
      <c r="U33" s="9">
        <v>0.44626140370921619</v>
      </c>
      <c r="V33" s="9">
        <v>1.5294866726029499E-2</v>
      </c>
      <c r="W33" s="9">
        <v>100</v>
      </c>
      <c r="X33" s="9">
        <v>0.51</v>
      </c>
      <c r="Y33" s="10">
        <v>9.6676180830494438</v>
      </c>
      <c r="Z33" s="9">
        <v>98.400001529999997</v>
      </c>
    </row>
    <row r="34" spans="1:26">
      <c r="A34" s="12" t="s">
        <v>92</v>
      </c>
      <c r="B34" s="15" t="s">
        <v>91</v>
      </c>
      <c r="C34" s="9">
        <v>1.33</v>
      </c>
      <c r="D34" s="9">
        <v>7.88</v>
      </c>
      <c r="E34" s="9">
        <v>76</v>
      </c>
      <c r="F34" s="9">
        <v>2.9</v>
      </c>
      <c r="G34" s="9">
        <v>786</v>
      </c>
      <c r="H34" s="9">
        <v>11</v>
      </c>
      <c r="I34" s="10">
        <v>40.43</v>
      </c>
      <c r="J34" s="9">
        <v>80.02</v>
      </c>
      <c r="K34" s="9">
        <v>6.4928571428333332E-3</v>
      </c>
      <c r="L34" s="10">
        <v>0.19</v>
      </c>
      <c r="M34" s="10">
        <v>7.0000000000000007E-2</v>
      </c>
      <c r="N34" s="9">
        <v>14.1</v>
      </c>
      <c r="O34" s="10">
        <v>8.3000000000000004E-2</v>
      </c>
      <c r="P34" s="9">
        <v>0.85799999999999998</v>
      </c>
      <c r="Q34" s="9">
        <v>52.987682926829201</v>
      </c>
      <c r="R34" s="11">
        <v>0.46596858600000002</v>
      </c>
      <c r="S34" s="9">
        <v>21.924247699999999</v>
      </c>
      <c r="T34" s="10">
        <v>3.5602894470000002</v>
      </c>
      <c r="U34" s="9">
        <v>0</v>
      </c>
      <c r="V34" s="9">
        <v>0</v>
      </c>
      <c r="W34" s="9">
        <v>10</v>
      </c>
      <c r="X34" s="9">
        <v>0.26</v>
      </c>
      <c r="Y34" s="10">
        <v>1.6447368421052631</v>
      </c>
      <c r="Z34" s="9">
        <v>4.170000076</v>
      </c>
    </row>
    <row r="35" spans="1:26">
      <c r="A35" s="12" t="s">
        <v>94</v>
      </c>
      <c r="B35" s="15" t="s">
        <v>93</v>
      </c>
      <c r="C35" s="9">
        <v>13.06</v>
      </c>
      <c r="D35" s="9">
        <v>2.2970000000000002</v>
      </c>
      <c r="E35" s="9">
        <v>72</v>
      </c>
      <c r="F35" s="9">
        <v>2.7</v>
      </c>
      <c r="G35" s="9">
        <v>1088</v>
      </c>
      <c r="H35" s="9">
        <v>46</v>
      </c>
      <c r="I35" s="10">
        <v>65.89</v>
      </c>
      <c r="J35" s="9">
        <v>89.3</v>
      </c>
      <c r="K35" s="9">
        <v>3.612962963E-3</v>
      </c>
      <c r="L35" s="10">
        <v>0.09</v>
      </c>
      <c r="M35" s="10">
        <v>0.32</v>
      </c>
      <c r="N35" s="9">
        <v>13.7</v>
      </c>
      <c r="O35" s="10">
        <v>0.16300000000000001</v>
      </c>
      <c r="P35" s="9">
        <v>0.25</v>
      </c>
      <c r="Q35" s="9">
        <v>50.433658536585298</v>
      </c>
      <c r="R35" s="11">
        <v>0.49475341</v>
      </c>
      <c r="S35" s="9">
        <v>45.221925650000003</v>
      </c>
      <c r="T35" s="10">
        <v>4.0175046270000001</v>
      </c>
      <c r="U35" s="9">
        <v>0</v>
      </c>
      <c r="V35" s="9">
        <v>0</v>
      </c>
      <c r="W35" s="9">
        <v>2.8</v>
      </c>
      <c r="X35" s="9">
        <v>0.99</v>
      </c>
      <c r="Y35" s="10">
        <v>35.046728971962615</v>
      </c>
      <c r="Z35" s="9">
        <v>10.43999958</v>
      </c>
    </row>
    <row r="36" spans="1:26">
      <c r="A36" s="12" t="s">
        <v>96</v>
      </c>
      <c r="B36" s="15" t="s">
        <v>95</v>
      </c>
      <c r="C36" s="9">
        <v>-6.53</v>
      </c>
      <c r="D36" s="9">
        <v>0.4587</v>
      </c>
      <c r="E36" s="9">
        <v>61</v>
      </c>
      <c r="F36" s="9">
        <v>2.5</v>
      </c>
      <c r="G36" s="9">
        <v>596</v>
      </c>
      <c r="H36" s="9">
        <v>29</v>
      </c>
      <c r="I36" s="10">
        <v>45.09</v>
      </c>
      <c r="J36" s="9">
        <v>77.819999999999993</v>
      </c>
      <c r="K36" s="9">
        <v>3.7784188034166666E-2</v>
      </c>
      <c r="L36" s="10">
        <v>0.04</v>
      </c>
      <c r="M36" s="10">
        <v>0.02</v>
      </c>
      <c r="N36" s="9">
        <v>6.9</v>
      </c>
      <c r="O36" s="10">
        <v>0.307</v>
      </c>
      <c r="P36" s="9">
        <v>1.244</v>
      </c>
      <c r="Q36" s="9">
        <v>60.968512195121903</v>
      </c>
      <c r="R36" s="11">
        <v>0.37025561600000001</v>
      </c>
      <c r="S36" s="9">
        <v>9.0910351049999996</v>
      </c>
      <c r="T36" s="10">
        <v>0.88722564800000003</v>
      </c>
      <c r="U36" s="9">
        <v>7.4136725619909303</v>
      </c>
      <c r="V36" s="9">
        <v>0.238716185799286</v>
      </c>
      <c r="W36" s="9">
        <v>24</v>
      </c>
      <c r="X36" s="9">
        <v>0.33</v>
      </c>
      <c r="Y36" s="10">
        <v>7.647858599592114</v>
      </c>
      <c r="Z36" s="9">
        <v>6.2899999619999996</v>
      </c>
    </row>
    <row r="37" spans="1:26">
      <c r="A37" s="12" t="s">
        <v>98</v>
      </c>
      <c r="B37" s="15" t="s">
        <v>97</v>
      </c>
      <c r="C37" s="9">
        <v>10.23</v>
      </c>
      <c r="D37" s="9">
        <v>0.33600000000000002</v>
      </c>
      <c r="E37" s="9">
        <v>74</v>
      </c>
      <c r="F37" s="9">
        <v>2.6</v>
      </c>
      <c r="G37" s="9">
        <v>497</v>
      </c>
      <c r="H37" s="9">
        <v>47</v>
      </c>
      <c r="I37" s="10">
        <v>33.28</v>
      </c>
      <c r="J37" s="9">
        <v>42.42</v>
      </c>
      <c r="K37" s="9">
        <v>1.4290346022666668E-2</v>
      </c>
      <c r="L37" s="10">
        <v>7.0000000000000007E-2</v>
      </c>
      <c r="M37" s="10">
        <v>0.27</v>
      </c>
      <c r="N37" s="9">
        <v>5.2</v>
      </c>
      <c r="O37" s="10">
        <v>8.3000000000000004E-2</v>
      </c>
      <c r="P37" s="9">
        <v>1.98</v>
      </c>
      <c r="Q37" s="9">
        <v>51.064365853658501</v>
      </c>
      <c r="R37" s="11">
        <v>0.465153971</v>
      </c>
      <c r="S37" s="9">
        <v>8.1253048079999992</v>
      </c>
      <c r="T37" s="10">
        <v>2.8520915379999998</v>
      </c>
      <c r="U37" s="9">
        <v>0.18746089557963444</v>
      </c>
      <c r="V37" s="9">
        <v>2.8944314952209001E-2</v>
      </c>
      <c r="W37" s="9">
        <v>29.4</v>
      </c>
      <c r="X37" s="9">
        <v>0.66</v>
      </c>
      <c r="Y37" s="10">
        <v>1.5865964333312177</v>
      </c>
      <c r="Z37" s="9">
        <v>8.3699998860000004</v>
      </c>
    </row>
    <row r="38" spans="1:26">
      <c r="A38" s="12" t="s">
        <v>100</v>
      </c>
      <c r="B38" s="15" t="s">
        <v>99</v>
      </c>
      <c r="C38" s="9">
        <v>13.63</v>
      </c>
      <c r="D38" s="9">
        <v>1.5840000000000001</v>
      </c>
      <c r="E38" s="9">
        <v>100</v>
      </c>
      <c r="F38" s="9">
        <v>5</v>
      </c>
      <c r="G38" s="9">
        <v>0</v>
      </c>
      <c r="H38" s="9">
        <v>100</v>
      </c>
      <c r="I38" s="10">
        <v>3.49</v>
      </c>
      <c r="J38" s="9">
        <v>19.5</v>
      </c>
      <c r="K38" s="9">
        <v>9.4899113081999997E-2</v>
      </c>
      <c r="L38" s="10">
        <v>0.18</v>
      </c>
      <c r="M38" s="10">
        <v>0.13</v>
      </c>
      <c r="N38" s="9">
        <v>0</v>
      </c>
      <c r="O38" s="10">
        <v>0.37</v>
      </c>
      <c r="P38" s="9">
        <v>13.8764</v>
      </c>
      <c r="Q38" s="9">
        <v>80.964878048780506</v>
      </c>
      <c r="R38" s="11">
        <v>5.7356608000000003E-2</v>
      </c>
      <c r="S38" s="9">
        <v>0</v>
      </c>
      <c r="T38" s="10">
        <v>1.7800638000000001E-2</v>
      </c>
      <c r="U38" s="9">
        <v>2.7718634934874982</v>
      </c>
      <c r="V38" s="9">
        <v>4.2564618421112303E-2</v>
      </c>
      <c r="W38" s="9">
        <v>100</v>
      </c>
      <c r="X38" s="9">
        <v>0.37</v>
      </c>
      <c r="Y38" s="10">
        <v>0.23093392980268346</v>
      </c>
      <c r="Z38" s="9">
        <v>39.869998930000001</v>
      </c>
    </row>
    <row r="39" spans="1:26">
      <c r="A39" s="12" t="s">
        <v>102</v>
      </c>
      <c r="B39" s="15" t="s">
        <v>101</v>
      </c>
      <c r="C39" s="9">
        <v>-2.23</v>
      </c>
      <c r="D39" s="9">
        <v>6.7670000000000003</v>
      </c>
      <c r="E39" s="9">
        <v>84</v>
      </c>
      <c r="F39" s="9">
        <v>2.2999999999999998</v>
      </c>
      <c r="G39" s="9">
        <v>93</v>
      </c>
      <c r="H39" s="9">
        <v>54</v>
      </c>
      <c r="I39" s="10">
        <v>54.41</v>
      </c>
      <c r="J39" s="9">
        <v>39.64</v>
      </c>
      <c r="K39" s="9">
        <v>0</v>
      </c>
      <c r="L39" s="10">
        <v>0.08</v>
      </c>
      <c r="M39" s="10">
        <v>0.82</v>
      </c>
      <c r="N39" s="9">
        <v>1.6</v>
      </c>
      <c r="O39" s="10">
        <v>8.3000000000000004E-2</v>
      </c>
      <c r="P39" s="9">
        <v>2.464</v>
      </c>
      <c r="Q39" s="9">
        <v>71.0403658536585</v>
      </c>
      <c r="R39" s="11">
        <v>0.25912408799999997</v>
      </c>
      <c r="S39" s="9">
        <v>7.3502882410000003</v>
      </c>
      <c r="T39" s="10">
        <v>0.28853594799999999</v>
      </c>
      <c r="U39" s="9">
        <v>10.878458276764212</v>
      </c>
      <c r="V39" s="9">
        <v>0.126841776144479</v>
      </c>
      <c r="W39" s="9">
        <v>70.400000000000006</v>
      </c>
      <c r="X39" s="9">
        <v>0</v>
      </c>
      <c r="Y39" s="10">
        <v>0</v>
      </c>
      <c r="Z39" s="9">
        <v>69.040000919999997</v>
      </c>
    </row>
    <row r="40" spans="1:26">
      <c r="A40" s="12" t="s">
        <v>448</v>
      </c>
      <c r="B40" s="15" t="s">
        <v>103</v>
      </c>
      <c r="C40" s="9">
        <v>11.11</v>
      </c>
      <c r="D40" s="9">
        <v>4.6300000000000001E-2</v>
      </c>
      <c r="E40" s="9">
        <v>67</v>
      </c>
      <c r="F40" s="9">
        <v>2.7</v>
      </c>
      <c r="G40" s="9">
        <v>511</v>
      </c>
      <c r="H40" s="9">
        <v>34</v>
      </c>
      <c r="I40" s="10">
        <v>100</v>
      </c>
      <c r="J40" s="9">
        <v>61.26</v>
      </c>
      <c r="K40" s="9">
        <v>0</v>
      </c>
      <c r="L40" s="10">
        <v>0.76</v>
      </c>
      <c r="M40" s="10">
        <v>0.22</v>
      </c>
      <c r="N40" s="9">
        <v>8.3000000000000007</v>
      </c>
      <c r="O40" s="10">
        <v>0.16300000000000001</v>
      </c>
      <c r="P40" s="9">
        <v>0.56999999999999995</v>
      </c>
      <c r="Q40" s="9">
        <v>46.958609756097502</v>
      </c>
      <c r="R40" s="11">
        <v>0.50937049499999998</v>
      </c>
      <c r="S40" s="9">
        <v>40.430739410000001</v>
      </c>
      <c r="T40" s="10">
        <v>3.7279343759999999</v>
      </c>
      <c r="U40" s="9">
        <v>0</v>
      </c>
      <c r="V40" s="9">
        <v>0</v>
      </c>
      <c r="W40" s="9">
        <v>5.0999999999999996</v>
      </c>
      <c r="X40" s="9">
        <v>0.81</v>
      </c>
      <c r="Y40" s="10">
        <v>1.4446227929373996</v>
      </c>
      <c r="Z40" s="9">
        <v>2.7000000480000002</v>
      </c>
    </row>
    <row r="41" spans="1:26">
      <c r="A41" s="12" t="s">
        <v>106</v>
      </c>
      <c r="B41" s="15" t="s">
        <v>105</v>
      </c>
      <c r="C41" s="9">
        <v>22.22</v>
      </c>
      <c r="D41" s="9">
        <v>0.85350000000000004</v>
      </c>
      <c r="E41" s="9">
        <v>50</v>
      </c>
      <c r="F41" s="9">
        <v>3</v>
      </c>
      <c r="G41" s="9">
        <v>618</v>
      </c>
      <c r="H41" s="9">
        <v>9</v>
      </c>
      <c r="I41" s="10">
        <v>56.74</v>
      </c>
      <c r="J41" s="9">
        <v>72.86</v>
      </c>
      <c r="K41" s="9">
        <v>0</v>
      </c>
      <c r="L41" s="10">
        <v>0.04</v>
      </c>
      <c r="M41" s="10">
        <v>0.08</v>
      </c>
      <c r="N41" s="9">
        <v>14</v>
      </c>
      <c r="O41" s="10">
        <v>8.3000000000000004E-2</v>
      </c>
      <c r="P41" s="9">
        <v>0.36000000000000004</v>
      </c>
      <c r="Q41" s="9">
        <v>48.7306097560975</v>
      </c>
      <c r="R41" s="11">
        <v>0.50601805399999999</v>
      </c>
      <c r="S41" s="9">
        <v>6.8806703819999999</v>
      </c>
      <c r="T41" s="10">
        <v>7.3327987329999997</v>
      </c>
      <c r="U41" s="9">
        <v>0</v>
      </c>
      <c r="V41" s="9">
        <v>0</v>
      </c>
      <c r="W41" s="9">
        <v>3.5</v>
      </c>
      <c r="X41" s="9">
        <v>1</v>
      </c>
      <c r="Y41" s="10">
        <v>0.47649301143583234</v>
      </c>
      <c r="Z41" s="9">
        <v>0.80000001200000004</v>
      </c>
    </row>
    <row r="42" spans="1:26">
      <c r="A42" s="12" t="s">
        <v>108</v>
      </c>
      <c r="B42" s="15" t="s">
        <v>107</v>
      </c>
      <c r="C42" s="9">
        <v>-1.92</v>
      </c>
      <c r="D42" s="9">
        <v>1.23</v>
      </c>
      <c r="E42" s="9">
        <v>96</v>
      </c>
      <c r="F42" s="9">
        <v>2.1</v>
      </c>
      <c r="G42" s="9">
        <v>1</v>
      </c>
      <c r="H42" s="9">
        <v>96</v>
      </c>
      <c r="I42" s="10">
        <v>40.6</v>
      </c>
      <c r="J42" s="9">
        <v>11.28</v>
      </c>
      <c r="K42" s="9">
        <v>0.55630401626842907</v>
      </c>
      <c r="L42" s="10">
        <v>0.11</v>
      </c>
      <c r="M42" s="10">
        <v>0.57999999999999996</v>
      </c>
      <c r="N42" s="9">
        <v>0</v>
      </c>
      <c r="O42" s="10">
        <v>0.127</v>
      </c>
      <c r="P42" s="9">
        <v>2.81</v>
      </c>
      <c r="Q42" s="9">
        <v>78.613951219512202</v>
      </c>
      <c r="R42" s="11">
        <v>8.4812623000000004E-2</v>
      </c>
      <c r="S42" s="9">
        <v>2.3156610000000001E-2</v>
      </c>
      <c r="T42" s="10">
        <v>4.9728798999999997E-2</v>
      </c>
      <c r="U42" s="9">
        <v>2.4630565365612207</v>
      </c>
      <c r="V42" s="9">
        <v>2.21323952882077E-2</v>
      </c>
      <c r="W42" s="9">
        <v>98.5</v>
      </c>
      <c r="X42" s="9">
        <v>0.83</v>
      </c>
      <c r="Y42" s="10">
        <v>3.0250067222371606</v>
      </c>
      <c r="Z42" s="9">
        <v>20.200000760000002</v>
      </c>
    </row>
    <row r="43" spans="1:26">
      <c r="A43" s="12" t="s">
        <v>110</v>
      </c>
      <c r="B43" s="15" t="s">
        <v>109</v>
      </c>
      <c r="C43" s="9">
        <v>9.0500000000000007</v>
      </c>
      <c r="D43" s="9">
        <v>19.510000000000002</v>
      </c>
      <c r="E43" s="9">
        <v>89</v>
      </c>
      <c r="F43" s="9">
        <v>4</v>
      </c>
      <c r="G43" s="9">
        <v>56</v>
      </c>
      <c r="H43" s="9">
        <v>55</v>
      </c>
      <c r="I43" s="10">
        <v>4.99</v>
      </c>
      <c r="J43" s="9">
        <v>56</v>
      </c>
      <c r="K43" s="9">
        <v>0.60151538440673102</v>
      </c>
      <c r="L43" s="10">
        <v>0.06</v>
      </c>
      <c r="M43" s="10">
        <v>0.02</v>
      </c>
      <c r="N43" s="9">
        <v>1.2</v>
      </c>
      <c r="O43" s="10">
        <v>0.307</v>
      </c>
      <c r="P43" s="9">
        <v>4.21</v>
      </c>
      <c r="Q43" s="9">
        <v>73.124560975609697</v>
      </c>
      <c r="R43" s="11">
        <v>7.9234973E-2</v>
      </c>
      <c r="S43" s="9">
        <v>0</v>
      </c>
      <c r="T43" s="10">
        <v>6.5393677999999997E-2</v>
      </c>
      <c r="U43" s="9">
        <v>1.9791169039169652</v>
      </c>
      <c r="V43" s="9">
        <v>0.11397905071265001</v>
      </c>
      <c r="W43" s="9">
        <v>99.4</v>
      </c>
      <c r="X43" s="9">
        <v>0.22</v>
      </c>
      <c r="Y43" s="10">
        <v>1.2865198768929131</v>
      </c>
      <c r="Z43" s="9">
        <v>53.5</v>
      </c>
    </row>
    <row r="44" spans="1:26">
      <c r="A44" s="12" t="s">
        <v>112</v>
      </c>
      <c r="B44" s="15" t="s">
        <v>111</v>
      </c>
      <c r="C44" s="9">
        <v>8.08</v>
      </c>
      <c r="D44" s="9">
        <v>0.59330000000000005</v>
      </c>
      <c r="E44" s="9">
        <v>92</v>
      </c>
      <c r="F44" s="9">
        <v>2.6</v>
      </c>
      <c r="G44" s="9">
        <v>33</v>
      </c>
      <c r="H44" s="9">
        <v>74</v>
      </c>
      <c r="I44" s="10">
        <v>38.6</v>
      </c>
      <c r="J44" s="9">
        <v>25.2</v>
      </c>
      <c r="K44" s="9">
        <v>0.5</v>
      </c>
      <c r="L44" s="10">
        <v>0.03</v>
      </c>
      <c r="M44" s="10">
        <v>0.61</v>
      </c>
      <c r="N44" s="9">
        <v>0.6</v>
      </c>
      <c r="O44" s="10">
        <v>0.127</v>
      </c>
      <c r="P44" s="9">
        <v>3.25</v>
      </c>
      <c r="Q44" s="9">
        <v>72.980487804877995</v>
      </c>
      <c r="R44" s="11">
        <v>0.113274336</v>
      </c>
      <c r="S44" s="9">
        <v>5.3121256999999998E-2</v>
      </c>
      <c r="T44" s="10">
        <v>0.21966455900000001</v>
      </c>
      <c r="U44" s="9">
        <v>1.4399118745604798</v>
      </c>
      <c r="V44" s="9">
        <v>3.5307722344131397E-2</v>
      </c>
      <c r="W44" s="9">
        <v>93.6</v>
      </c>
      <c r="X44" s="9">
        <v>0.48</v>
      </c>
      <c r="Y44" s="10">
        <v>3.7854889589905363</v>
      </c>
      <c r="Z44" s="9">
        <v>14.399999619999999</v>
      </c>
    </row>
    <row r="45" spans="1:26">
      <c r="A45" s="12" t="s">
        <v>114</v>
      </c>
      <c r="B45" s="15" t="s">
        <v>113</v>
      </c>
      <c r="C45" s="9">
        <v>-2.88</v>
      </c>
      <c r="D45" s="9">
        <v>0.83330000000000004</v>
      </c>
      <c r="E45" s="9">
        <v>95</v>
      </c>
      <c r="F45" s="9">
        <v>2</v>
      </c>
      <c r="G45" s="9">
        <v>177</v>
      </c>
      <c r="H45" s="9">
        <v>36</v>
      </c>
      <c r="I45" s="10">
        <v>33.36</v>
      </c>
      <c r="J45" s="9">
        <v>71.86</v>
      </c>
      <c r="K45" s="9">
        <v>0</v>
      </c>
      <c r="L45" s="10">
        <v>0.03</v>
      </c>
      <c r="M45" s="10">
        <v>0.75</v>
      </c>
      <c r="N45" s="9">
        <v>8.5</v>
      </c>
      <c r="O45" s="10">
        <v>8.3000000000000004E-2</v>
      </c>
      <c r="P45" s="9">
        <v>1.04</v>
      </c>
      <c r="Q45" s="9">
        <v>65.345731707317</v>
      </c>
      <c r="R45" s="11">
        <v>0.35302917</v>
      </c>
      <c r="S45" s="9">
        <v>15.306062880000001</v>
      </c>
      <c r="T45" s="10">
        <v>1.412112869</v>
      </c>
      <c r="U45" s="9">
        <v>10.385718663663484</v>
      </c>
      <c r="V45" s="9">
        <v>0.14288783379352599</v>
      </c>
      <c r="W45" s="9">
        <v>40.1</v>
      </c>
      <c r="X45" s="9">
        <v>0.5</v>
      </c>
      <c r="Y45" s="10">
        <v>80.645161290322577</v>
      </c>
      <c r="Z45" s="9">
        <v>76.5</v>
      </c>
    </row>
    <row r="46" spans="1:26">
      <c r="A46" s="12" t="s">
        <v>116</v>
      </c>
      <c r="B46" s="15" t="s">
        <v>115</v>
      </c>
      <c r="C46" s="9">
        <v>1.86</v>
      </c>
      <c r="D46" s="9">
        <v>5.4999999999999997E-3</v>
      </c>
      <c r="E46" s="9">
        <v>71</v>
      </c>
      <c r="F46" s="9">
        <v>2.5</v>
      </c>
      <c r="G46" s="9">
        <v>220</v>
      </c>
      <c r="H46" s="9">
        <v>30</v>
      </c>
      <c r="I46" s="10">
        <v>100</v>
      </c>
      <c r="J46" s="9">
        <v>38.28</v>
      </c>
      <c r="K46" s="9">
        <v>1.8401360545E-3</v>
      </c>
      <c r="L46" s="10">
        <v>0.01</v>
      </c>
      <c r="M46" s="10">
        <v>0.84</v>
      </c>
      <c r="N46" s="9">
        <v>2.7</v>
      </c>
      <c r="O46" s="10">
        <v>0.16300000000000001</v>
      </c>
      <c r="P46" s="9">
        <v>1.01</v>
      </c>
      <c r="Q46" s="9">
        <v>53.551878048780402</v>
      </c>
      <c r="R46" s="11">
        <v>0.42118076700000001</v>
      </c>
      <c r="S46" s="9">
        <v>7.161517184</v>
      </c>
      <c r="T46" s="10">
        <v>2.586808349</v>
      </c>
      <c r="U46" s="9">
        <v>5.2343314521500581E-2</v>
      </c>
      <c r="V46" s="9">
        <v>2.9502723996677201E-2</v>
      </c>
      <c r="W46" s="9">
        <v>30</v>
      </c>
      <c r="X46" s="9">
        <v>0</v>
      </c>
      <c r="Y46" s="10">
        <v>1.7569546120058563</v>
      </c>
      <c r="Z46" s="9">
        <v>7.1294117650000004</v>
      </c>
    </row>
    <row r="47" spans="1:26">
      <c r="A47" s="12" t="s">
        <v>431</v>
      </c>
      <c r="B47" s="15" t="s">
        <v>117</v>
      </c>
      <c r="C47" s="9">
        <v>3.02</v>
      </c>
      <c r="D47" s="9">
        <v>4.8500000000000001E-2</v>
      </c>
      <c r="E47" s="9">
        <v>25</v>
      </c>
      <c r="F47" s="9">
        <v>2.7</v>
      </c>
      <c r="G47" s="9">
        <v>786</v>
      </c>
      <c r="H47" s="9">
        <v>25</v>
      </c>
      <c r="I47" s="10" t="e">
        <v>#N/A</v>
      </c>
      <c r="J47" s="9">
        <v>90</v>
      </c>
      <c r="K47" s="9">
        <v>0</v>
      </c>
      <c r="L47" s="10">
        <v>0.05</v>
      </c>
      <c r="M47" s="10">
        <v>0.28000000000000003</v>
      </c>
      <c r="N47" s="9">
        <v>8.1</v>
      </c>
      <c r="O47" s="10">
        <v>0.16300000000000001</v>
      </c>
      <c r="P47" s="9">
        <v>0.75</v>
      </c>
      <c r="Q47" s="9" t="e">
        <v>#N/A</v>
      </c>
      <c r="R47" s="11">
        <v>0.484407484</v>
      </c>
      <c r="S47" s="9">
        <v>35.796614580000004</v>
      </c>
      <c r="T47" s="10">
        <v>4.1900346300000004</v>
      </c>
      <c r="U47" s="9">
        <v>2.5902310534874306E-2</v>
      </c>
      <c r="V47" s="9">
        <v>3.69403006291977E-4</v>
      </c>
      <c r="W47" s="9" t="e">
        <v>#N/A</v>
      </c>
      <c r="X47" s="9" t="e">
        <v>#N/A</v>
      </c>
      <c r="Y47" s="10" t="e">
        <v>#N/A</v>
      </c>
      <c r="Z47" s="9">
        <v>1.8200000519999999</v>
      </c>
    </row>
    <row r="48" spans="1:26">
      <c r="A48" s="12" t="s">
        <v>120</v>
      </c>
      <c r="B48" s="15" t="s">
        <v>119</v>
      </c>
      <c r="C48" s="9">
        <v>-4.17</v>
      </c>
      <c r="D48" s="9">
        <v>2.3839999999999999</v>
      </c>
      <c r="E48" s="9">
        <v>97</v>
      </c>
      <c r="F48" s="9">
        <v>2.4</v>
      </c>
      <c r="G48" s="9">
        <v>4</v>
      </c>
      <c r="H48" s="9">
        <v>95</v>
      </c>
      <c r="I48" s="10">
        <v>39.43</v>
      </c>
      <c r="J48" s="9">
        <v>36.22</v>
      </c>
      <c r="K48" s="9">
        <v>0.5</v>
      </c>
      <c r="L48" s="10">
        <v>0.5</v>
      </c>
      <c r="M48" s="10">
        <v>0.97</v>
      </c>
      <c r="N48" s="9">
        <v>0.4</v>
      </c>
      <c r="O48" s="10">
        <v>0.127</v>
      </c>
      <c r="P48" s="9">
        <v>3.5700000000000003</v>
      </c>
      <c r="Q48" s="9">
        <v>78.9180243902439</v>
      </c>
      <c r="R48" s="11">
        <v>6.4386317999999998E-2</v>
      </c>
      <c r="S48" s="9">
        <v>0.155855622</v>
      </c>
      <c r="T48" s="10">
        <v>9.4189101999999997E-2</v>
      </c>
      <c r="U48" s="9">
        <v>3.5097336042687952</v>
      </c>
      <c r="V48" s="9">
        <v>2.3556027702306501E-2</v>
      </c>
      <c r="W48" s="9">
        <v>99.1</v>
      </c>
      <c r="X48" s="9">
        <v>0.88</v>
      </c>
      <c r="Y48" s="10">
        <v>41.128084606345482</v>
      </c>
      <c r="Z48" s="9">
        <v>25.28</v>
      </c>
    </row>
    <row r="49" spans="1:26">
      <c r="A49" s="12" t="s">
        <v>122</v>
      </c>
      <c r="B49" s="15" t="s">
        <v>121</v>
      </c>
      <c r="C49" s="9">
        <v>9.82</v>
      </c>
      <c r="D49" s="9">
        <v>1.7370000000000001</v>
      </c>
      <c r="E49" s="9">
        <v>80</v>
      </c>
      <c r="F49" s="9">
        <v>2.6</v>
      </c>
      <c r="G49" s="9">
        <v>561</v>
      </c>
      <c r="H49" s="9">
        <v>23</v>
      </c>
      <c r="I49" s="10">
        <v>23.79</v>
      </c>
      <c r="J49" s="9">
        <v>50.56</v>
      </c>
      <c r="K49" s="9">
        <v>3.1436309523833333E-2</v>
      </c>
      <c r="L49" s="10">
        <v>0.08</v>
      </c>
      <c r="M49" s="10">
        <v>0.53</v>
      </c>
      <c r="N49" s="9">
        <v>4.3</v>
      </c>
      <c r="O49" s="10">
        <v>0.16300000000000001</v>
      </c>
      <c r="P49" s="9">
        <v>0.76800000000000002</v>
      </c>
      <c r="Q49" s="9">
        <v>57.442439024390197</v>
      </c>
      <c r="R49" s="11">
        <v>0.44796828500000002</v>
      </c>
      <c r="S49" s="9">
        <v>10.631809609999999</v>
      </c>
      <c r="T49" s="10">
        <v>2.2486619069999998</v>
      </c>
      <c r="U49" s="9">
        <v>0.34615097838185432</v>
      </c>
      <c r="V49" s="9">
        <v>6.3369439124179597E-2</v>
      </c>
      <c r="W49" s="9">
        <v>47.3</v>
      </c>
      <c r="X49" s="9">
        <v>0.25</v>
      </c>
      <c r="Y49" s="10">
        <v>0.47169811320754712</v>
      </c>
      <c r="Z49" s="9">
        <v>7.9296551050000001</v>
      </c>
    </row>
    <row r="50" spans="1:26">
      <c r="A50" s="12" t="s">
        <v>124</v>
      </c>
      <c r="B50" s="15" t="s">
        <v>123</v>
      </c>
      <c r="C50" s="9">
        <v>-6.06</v>
      </c>
      <c r="D50" s="9">
        <v>0.59809999999999997</v>
      </c>
      <c r="E50" s="9">
        <v>99</v>
      </c>
      <c r="F50" s="9">
        <v>3.8</v>
      </c>
      <c r="G50" s="9">
        <v>0</v>
      </c>
      <c r="H50" s="9">
        <v>99</v>
      </c>
      <c r="I50" s="10">
        <v>14.31</v>
      </c>
      <c r="J50" s="9">
        <v>42.46</v>
      </c>
      <c r="K50" s="9">
        <v>0.50665557404326123</v>
      </c>
      <c r="L50" s="10">
        <v>0.16</v>
      </c>
      <c r="M50" s="10">
        <v>0.11</v>
      </c>
      <c r="N50" s="9">
        <v>0</v>
      </c>
      <c r="O50" s="10">
        <v>2.7E-2</v>
      </c>
      <c r="P50" s="9">
        <v>10.76</v>
      </c>
      <c r="Q50" s="9">
        <v>75.9121951219512</v>
      </c>
      <c r="R50" s="11">
        <v>3.1847133999999999E-2</v>
      </c>
      <c r="S50" s="9">
        <v>0</v>
      </c>
      <c r="T50" s="10">
        <v>1.9230833999999999E-2</v>
      </c>
      <c r="U50" s="9">
        <v>2.2483917506110416</v>
      </c>
      <c r="V50" s="9">
        <v>3.0071427716422398E-2</v>
      </c>
      <c r="W50" s="9">
        <v>100</v>
      </c>
      <c r="X50" s="9">
        <v>0.75</v>
      </c>
      <c r="Y50" s="10">
        <v>8.3472454090150254</v>
      </c>
      <c r="Z50" s="9">
        <v>86.88</v>
      </c>
    </row>
    <row r="51" spans="1:26">
      <c r="A51" s="12" t="s">
        <v>126</v>
      </c>
      <c r="B51" s="15" t="s">
        <v>125</v>
      </c>
      <c r="C51" s="9">
        <v>-8.26</v>
      </c>
      <c r="D51" s="9">
        <v>19.8</v>
      </c>
      <c r="E51" s="9">
        <v>94</v>
      </c>
      <c r="F51" s="9">
        <v>2.1</v>
      </c>
      <c r="G51" s="9">
        <v>1</v>
      </c>
      <c r="H51" s="9">
        <v>91</v>
      </c>
      <c r="I51" s="10">
        <v>65.39</v>
      </c>
      <c r="J51" s="9">
        <v>24.32</v>
      </c>
      <c r="K51" s="9">
        <v>6.6159663865499999E-2</v>
      </c>
      <c r="L51" s="10">
        <v>0.13</v>
      </c>
      <c r="M51" s="10">
        <v>0.75</v>
      </c>
      <c r="N51" s="9">
        <v>0.4</v>
      </c>
      <c r="O51" s="10">
        <v>0.37</v>
      </c>
      <c r="P51" s="9">
        <v>21.438000000000002</v>
      </c>
      <c r="Q51" s="9">
        <v>78.721341463414603</v>
      </c>
      <c r="R51" s="11">
        <v>8.3481349999999996E-2</v>
      </c>
      <c r="S51" s="9">
        <v>0.113553206</v>
      </c>
      <c r="T51" s="10">
        <v>7.2425623999999994E-2</v>
      </c>
      <c r="U51" s="9">
        <v>21.099075596255705</v>
      </c>
      <c r="V51" s="9">
        <v>0.133394075491963</v>
      </c>
      <c r="W51" s="9">
        <v>97</v>
      </c>
      <c r="X51" s="9">
        <v>0.57999999999999996</v>
      </c>
      <c r="Y51" s="10">
        <v>13.658714259697687</v>
      </c>
      <c r="Z51" s="9">
        <v>49</v>
      </c>
    </row>
    <row r="52" spans="1:26">
      <c r="A52" s="12" t="s">
        <v>128</v>
      </c>
      <c r="B52" s="15" t="s">
        <v>127</v>
      </c>
      <c r="C52" s="9">
        <v>-15.03</v>
      </c>
      <c r="D52" s="9">
        <v>19.29</v>
      </c>
      <c r="E52" s="9">
        <v>100</v>
      </c>
      <c r="F52" s="9">
        <v>3.1</v>
      </c>
      <c r="G52" s="9">
        <v>14</v>
      </c>
      <c r="H52" s="9">
        <v>100</v>
      </c>
      <c r="I52" s="10">
        <v>8.32</v>
      </c>
      <c r="J52" s="9">
        <v>29.9</v>
      </c>
      <c r="K52" s="9">
        <v>0.40029045027490501</v>
      </c>
      <c r="L52" s="10">
        <v>0.15</v>
      </c>
      <c r="M52" s="10">
        <v>1.52</v>
      </c>
      <c r="N52" s="9">
        <v>0</v>
      </c>
      <c r="O52" s="10">
        <v>2.7E-2</v>
      </c>
      <c r="P52" s="9">
        <v>8.58</v>
      </c>
      <c r="Q52" s="9">
        <v>79.661487804878007</v>
      </c>
      <c r="R52" s="11">
        <v>4.0572792000000003E-2</v>
      </c>
      <c r="S52" s="9">
        <v>0</v>
      </c>
      <c r="T52" s="10">
        <v>1.5095895E-2</v>
      </c>
      <c r="U52" s="9">
        <v>5.8787831093118745</v>
      </c>
      <c r="V52" s="9">
        <v>8.1660770395557095E-2</v>
      </c>
      <c r="W52" s="9">
        <v>100</v>
      </c>
      <c r="X52" s="9">
        <v>0.97</v>
      </c>
      <c r="Y52" s="10">
        <v>16.233766233766232</v>
      </c>
      <c r="Z52" s="9">
        <v>64.61</v>
      </c>
    </row>
    <row r="53" spans="1:26">
      <c r="A53" s="12" t="s">
        <v>130</v>
      </c>
      <c r="B53" s="15" t="s">
        <v>129</v>
      </c>
      <c r="C53" s="9">
        <v>5.05</v>
      </c>
      <c r="D53" s="9">
        <v>14.81</v>
      </c>
      <c r="E53" s="9">
        <v>100</v>
      </c>
      <c r="F53" s="9">
        <v>3.7</v>
      </c>
      <c r="G53" s="9">
        <v>1</v>
      </c>
      <c r="H53" s="9">
        <v>98</v>
      </c>
      <c r="I53" s="10">
        <v>8.32</v>
      </c>
      <c r="J53" s="9">
        <v>26.5</v>
      </c>
      <c r="K53" s="9">
        <v>0.22747688466739574</v>
      </c>
      <c r="L53" s="10">
        <v>0.28000000000000003</v>
      </c>
      <c r="M53" s="10">
        <v>0.12</v>
      </c>
      <c r="N53" s="9">
        <v>0</v>
      </c>
      <c r="O53" s="10">
        <v>2.7E-2</v>
      </c>
      <c r="P53" s="9">
        <v>15.8</v>
      </c>
      <c r="Q53" s="9">
        <v>77.2112195121951</v>
      </c>
      <c r="R53" s="11">
        <v>4.4326241000000002E-2</v>
      </c>
      <c r="S53" s="9">
        <v>0</v>
      </c>
      <c r="T53" s="10">
        <v>1.1761301E-2</v>
      </c>
      <c r="U53" s="9">
        <v>0</v>
      </c>
      <c r="V53" s="9">
        <v>0</v>
      </c>
      <c r="W53" s="9">
        <v>100</v>
      </c>
      <c r="X53" s="9">
        <v>0.3</v>
      </c>
      <c r="Y53" s="10">
        <v>3.883495145631068</v>
      </c>
      <c r="Z53" s="9">
        <v>100</v>
      </c>
    </row>
    <row r="54" spans="1:26">
      <c r="A54" s="12" t="s">
        <v>132</v>
      </c>
      <c r="B54" s="15" t="s">
        <v>131</v>
      </c>
      <c r="C54" s="9">
        <v>8.84</v>
      </c>
      <c r="D54" s="9">
        <v>10.75</v>
      </c>
      <c r="E54" s="9">
        <v>100</v>
      </c>
      <c r="F54" s="9">
        <v>3.4</v>
      </c>
      <c r="G54" s="9">
        <v>1</v>
      </c>
      <c r="H54" s="9">
        <v>100</v>
      </c>
      <c r="I54" s="10">
        <v>-18.14</v>
      </c>
      <c r="J54" s="9">
        <v>13.06</v>
      </c>
      <c r="K54" s="9">
        <v>0.30904198213393302</v>
      </c>
      <c r="L54" s="10">
        <v>0.08</v>
      </c>
      <c r="M54" s="10">
        <v>0.14000000000000001</v>
      </c>
      <c r="N54" s="9">
        <v>0</v>
      </c>
      <c r="O54" s="10">
        <v>2.7E-2</v>
      </c>
      <c r="P54" s="9">
        <v>21.378</v>
      </c>
      <c r="Q54" s="9">
        <v>78.700487804877994</v>
      </c>
      <c r="R54" s="11">
        <v>5.3999999999999999E-2</v>
      </c>
      <c r="S54" s="9">
        <v>0</v>
      </c>
      <c r="T54" s="10">
        <v>9.1492110000000008E-3</v>
      </c>
      <c r="U54" s="9">
        <v>26.090374567946505</v>
      </c>
      <c r="V54" s="9">
        <v>0.27046939186906199</v>
      </c>
      <c r="W54" s="9">
        <v>100</v>
      </c>
      <c r="X54" s="9">
        <v>0</v>
      </c>
      <c r="Y54" s="10">
        <v>0</v>
      </c>
      <c r="Z54" s="9">
        <v>100</v>
      </c>
    </row>
    <row r="55" spans="1:26">
      <c r="A55" s="12" t="s">
        <v>134</v>
      </c>
      <c r="B55" s="15" t="s">
        <v>133</v>
      </c>
      <c r="C55" s="9">
        <v>7.27</v>
      </c>
      <c r="D55" s="9">
        <v>6.3</v>
      </c>
      <c r="E55" s="9">
        <v>92</v>
      </c>
      <c r="F55" s="9">
        <v>2.9</v>
      </c>
      <c r="G55" s="9">
        <v>454</v>
      </c>
      <c r="H55" s="9">
        <v>56</v>
      </c>
      <c r="I55" s="10">
        <v>27.62</v>
      </c>
      <c r="J55" s="9">
        <v>12.3</v>
      </c>
      <c r="K55" s="9">
        <v>0</v>
      </c>
      <c r="L55" s="10">
        <v>7.0000000000000007E-2</v>
      </c>
      <c r="M55" s="10">
        <v>1.08</v>
      </c>
      <c r="N55" s="9">
        <v>8.1</v>
      </c>
      <c r="O55" s="10">
        <v>0.313</v>
      </c>
      <c r="P55" s="9">
        <v>1.258</v>
      </c>
      <c r="Q55" s="9">
        <v>55.389243902438999</v>
      </c>
      <c r="R55" s="11">
        <v>0.34584253100000001</v>
      </c>
      <c r="S55" s="9">
        <v>30.229725680000001</v>
      </c>
      <c r="T55" s="10">
        <v>1.0751784660000001</v>
      </c>
      <c r="U55" s="9">
        <v>1.8642547827821387</v>
      </c>
      <c r="V55" s="9">
        <v>0.40578297067453101</v>
      </c>
      <c r="W55" s="9">
        <v>49.7</v>
      </c>
      <c r="X55" s="9">
        <v>0.5</v>
      </c>
      <c r="Y55" s="10">
        <v>25.884383088869715</v>
      </c>
      <c r="Z55" s="9">
        <v>45</v>
      </c>
    </row>
    <row r="56" spans="1:26">
      <c r="A56" s="12" t="s">
        <v>136</v>
      </c>
      <c r="B56" s="15" t="s">
        <v>135</v>
      </c>
      <c r="C56" s="9">
        <v>-13.32</v>
      </c>
      <c r="D56" s="9">
        <v>50</v>
      </c>
      <c r="E56" s="9">
        <v>95</v>
      </c>
      <c r="F56" s="9">
        <v>2</v>
      </c>
      <c r="G56" s="9">
        <v>0</v>
      </c>
      <c r="H56" s="9">
        <v>81</v>
      </c>
      <c r="I56" s="10">
        <v>65.39</v>
      </c>
      <c r="J56" s="9">
        <v>25.74</v>
      </c>
      <c r="K56" s="9">
        <v>7.3999999999999996E-2</v>
      </c>
      <c r="L56" s="10">
        <v>0.04</v>
      </c>
      <c r="M56" s="10">
        <v>0.98</v>
      </c>
      <c r="N56" s="9">
        <v>3</v>
      </c>
      <c r="O56" s="10">
        <v>0.127</v>
      </c>
      <c r="P56" s="9">
        <v>5.17</v>
      </c>
      <c r="Q56" s="9">
        <v>76.597560975609696</v>
      </c>
      <c r="R56" s="11">
        <v>0.10497981200000001</v>
      </c>
      <c r="S56" s="9">
        <v>0.461533686</v>
      </c>
      <c r="T56" s="10">
        <v>2</v>
      </c>
      <c r="U56" s="9">
        <v>4.5390711380742772</v>
      </c>
      <c r="V56" s="9">
        <v>6.7322767800189906E-2</v>
      </c>
      <c r="W56" s="9">
        <v>99</v>
      </c>
      <c r="X56" s="9">
        <v>1</v>
      </c>
      <c r="Y56" s="10">
        <v>600</v>
      </c>
      <c r="Z56" s="9">
        <v>50.400001529999997</v>
      </c>
    </row>
    <row r="57" spans="1:26">
      <c r="A57" s="12" t="s">
        <v>432</v>
      </c>
      <c r="B57" s="15" t="s">
        <v>137</v>
      </c>
      <c r="C57" s="9">
        <v>-2.21</v>
      </c>
      <c r="D57" s="9">
        <v>16.600000000000001</v>
      </c>
      <c r="E57" s="9">
        <v>86</v>
      </c>
      <c r="F57" s="9">
        <v>2.1</v>
      </c>
      <c r="G57" s="9">
        <v>73</v>
      </c>
      <c r="H57" s="9">
        <v>83</v>
      </c>
      <c r="I57" s="10">
        <v>65.39</v>
      </c>
      <c r="J57" s="9">
        <v>30.24</v>
      </c>
      <c r="K57" s="9">
        <v>8.8597536750099307E-2</v>
      </c>
      <c r="L57" s="10">
        <v>0.03</v>
      </c>
      <c r="M57" s="10">
        <v>0.81</v>
      </c>
      <c r="N57" s="9">
        <v>0.3</v>
      </c>
      <c r="O57" s="10">
        <v>0.127</v>
      </c>
      <c r="P57" s="9">
        <v>5.6</v>
      </c>
      <c r="Q57" s="9">
        <v>72.570756097560903</v>
      </c>
      <c r="R57" s="11">
        <v>0.18654822300000001</v>
      </c>
      <c r="S57" s="9">
        <v>1.3802960280000001</v>
      </c>
      <c r="T57" s="10">
        <v>0.30920166700000001</v>
      </c>
      <c r="U57" s="9">
        <v>4.7492985867917339</v>
      </c>
      <c r="V57" s="9">
        <v>3.2537844220995198E-2</v>
      </c>
      <c r="W57" s="9">
        <v>95.9</v>
      </c>
      <c r="X57" s="9">
        <v>0.82</v>
      </c>
      <c r="Y57" s="10">
        <v>18.625827814569536</v>
      </c>
      <c r="Z57" s="9">
        <v>49.400001529999997</v>
      </c>
    </row>
    <row r="58" spans="1:26">
      <c r="A58" s="12" t="s">
        <v>140</v>
      </c>
      <c r="B58" s="15" t="s">
        <v>139</v>
      </c>
      <c r="C58" s="9">
        <v>3.34</v>
      </c>
      <c r="D58" s="9">
        <v>3.593</v>
      </c>
      <c r="E58" s="9">
        <v>94</v>
      </c>
      <c r="F58" s="9">
        <v>2.2999999999999998</v>
      </c>
      <c r="G58" s="9">
        <v>63</v>
      </c>
      <c r="H58" s="9">
        <v>92</v>
      </c>
      <c r="I58" s="10">
        <v>47.92</v>
      </c>
      <c r="J58" s="9">
        <v>33.76</v>
      </c>
      <c r="K58" s="9">
        <v>0.45867683581061103</v>
      </c>
      <c r="L58" s="10">
        <v>0.06</v>
      </c>
      <c r="M58" s="10">
        <v>0.37</v>
      </c>
      <c r="N58" s="9">
        <v>1.3</v>
      </c>
      <c r="O58" s="10">
        <v>0.09</v>
      </c>
      <c r="P58" s="9">
        <v>4.62</v>
      </c>
      <c r="Q58" s="9">
        <v>75.134634146341398</v>
      </c>
      <c r="R58" s="11">
        <v>0.17918088700000001</v>
      </c>
      <c r="S58" s="9">
        <v>0.89049693200000002</v>
      </c>
      <c r="T58" s="10">
        <v>0.37604055199999997</v>
      </c>
      <c r="U58" s="9">
        <v>3.1503549813468812</v>
      </c>
      <c r="V58" s="9">
        <v>0.14018808640081201</v>
      </c>
      <c r="W58" s="9">
        <v>92.2</v>
      </c>
      <c r="X58" s="9">
        <v>0</v>
      </c>
      <c r="Y58" s="10">
        <v>4.3346337234503682</v>
      </c>
      <c r="Z58" s="9">
        <v>14.81566293</v>
      </c>
    </row>
    <row r="59" spans="1:26">
      <c r="A59" s="12" t="s">
        <v>142</v>
      </c>
      <c r="B59" s="15" t="s">
        <v>141</v>
      </c>
      <c r="C59" s="9">
        <v>0.13</v>
      </c>
      <c r="D59" s="9">
        <v>119</v>
      </c>
      <c r="E59" s="9">
        <v>99</v>
      </c>
      <c r="F59" s="9">
        <v>3.5</v>
      </c>
      <c r="G59" s="9">
        <v>86</v>
      </c>
      <c r="H59" s="9">
        <v>94</v>
      </c>
      <c r="I59" s="10">
        <v>-18.8</v>
      </c>
      <c r="J59" s="9">
        <v>57.24</v>
      </c>
      <c r="K59" s="9">
        <v>0.5</v>
      </c>
      <c r="L59" s="10">
        <v>0.08</v>
      </c>
      <c r="M59" s="10">
        <v>0.37</v>
      </c>
      <c r="N59" s="9">
        <v>1.3</v>
      </c>
      <c r="O59" s="10">
        <v>0.313</v>
      </c>
      <c r="P59" s="9">
        <v>9.18</v>
      </c>
      <c r="Q59" s="9">
        <v>70.138243902439001</v>
      </c>
      <c r="R59" s="11">
        <v>8.8474970999999999E-2</v>
      </c>
      <c r="S59" s="9">
        <v>1.459568083</v>
      </c>
      <c r="T59" s="10">
        <v>0.261915289</v>
      </c>
      <c r="U59" s="9">
        <v>2.5178027340616502</v>
      </c>
      <c r="V59" s="9">
        <v>0.38190865236555699</v>
      </c>
      <c r="W59" s="9">
        <v>99.4</v>
      </c>
      <c r="X59" s="9">
        <v>0</v>
      </c>
      <c r="Y59" s="10">
        <v>0.60274247827615657</v>
      </c>
      <c r="Z59" s="9">
        <v>86.89</v>
      </c>
    </row>
    <row r="60" spans="1:26">
      <c r="A60" s="12" t="s">
        <v>144</v>
      </c>
      <c r="B60" s="15" t="s">
        <v>143</v>
      </c>
      <c r="C60" s="9">
        <v>-8.57</v>
      </c>
      <c r="D60" s="9">
        <v>5.4539999999999997</v>
      </c>
      <c r="E60" s="9">
        <v>87</v>
      </c>
      <c r="F60" s="9">
        <v>2.6</v>
      </c>
      <c r="G60" s="9">
        <v>82</v>
      </c>
      <c r="H60" s="9">
        <v>87</v>
      </c>
      <c r="I60" s="10">
        <v>39.43</v>
      </c>
      <c r="J60" s="9">
        <v>39</v>
      </c>
      <c r="K60" s="9">
        <v>0.21781129479172881</v>
      </c>
      <c r="L60" s="10">
        <v>0.04</v>
      </c>
      <c r="M60" s="10">
        <v>0.57999999999999996</v>
      </c>
      <c r="N60" s="9">
        <v>0.6</v>
      </c>
      <c r="O60" s="10">
        <v>0.127</v>
      </c>
      <c r="P60" s="9">
        <v>3.6020000000000003</v>
      </c>
      <c r="Q60" s="9">
        <v>71.260512195121905</v>
      </c>
      <c r="R60" s="11">
        <v>0.16472114099999999</v>
      </c>
      <c r="S60" s="9">
        <v>7.9434940020000004</v>
      </c>
      <c r="T60" s="10">
        <v>0.28615102799999997</v>
      </c>
      <c r="U60" s="9">
        <v>4.3472853616803677</v>
      </c>
      <c r="V60" s="9">
        <v>2.62202474048286E-2</v>
      </c>
      <c r="W60" s="9">
        <v>86.4</v>
      </c>
      <c r="X60" s="9">
        <v>0.59</v>
      </c>
      <c r="Y60" s="10">
        <v>36.196911196911195</v>
      </c>
      <c r="Z60" s="9">
        <v>19.799999239999998</v>
      </c>
    </row>
    <row r="61" spans="1:26">
      <c r="A61" s="12" t="s">
        <v>146</v>
      </c>
      <c r="B61" s="15" t="s">
        <v>145</v>
      </c>
      <c r="C61" s="9">
        <v>4.1100000000000003</v>
      </c>
      <c r="D61" s="9">
        <v>6.6900000000000001E-2</v>
      </c>
      <c r="E61" s="9">
        <v>43</v>
      </c>
      <c r="F61" s="9">
        <v>2.2999999999999998</v>
      </c>
      <c r="G61" s="9">
        <v>506</v>
      </c>
      <c r="H61" s="9">
        <v>51</v>
      </c>
      <c r="I61" s="10">
        <v>100</v>
      </c>
      <c r="J61" s="9">
        <v>60.46</v>
      </c>
      <c r="K61" s="9">
        <v>0</v>
      </c>
      <c r="L61" s="10">
        <v>0.09</v>
      </c>
      <c r="M61" s="10">
        <v>1</v>
      </c>
      <c r="N61" s="9">
        <v>4.3</v>
      </c>
      <c r="O61" s="10">
        <v>8.3000000000000004E-2</v>
      </c>
      <c r="P61" s="9">
        <v>1.1299999999999999</v>
      </c>
      <c r="Q61" s="9">
        <v>50.227487804878002</v>
      </c>
      <c r="R61" s="11">
        <v>0.42578356000000001</v>
      </c>
      <c r="S61" s="9">
        <v>3.2392522339999998</v>
      </c>
      <c r="T61" s="10">
        <v>1.3724058589999999</v>
      </c>
      <c r="U61" s="9">
        <v>0.85895172234649408</v>
      </c>
      <c r="V61" s="9">
        <v>6.3768804303994703E-2</v>
      </c>
      <c r="W61" s="9">
        <v>27</v>
      </c>
      <c r="X61" s="9">
        <v>0</v>
      </c>
      <c r="Y61" s="10">
        <v>0</v>
      </c>
      <c r="Z61" s="9">
        <v>50</v>
      </c>
    </row>
    <row r="62" spans="1:26">
      <c r="A62" s="12" t="s">
        <v>148</v>
      </c>
      <c r="B62" s="15" t="s">
        <v>147</v>
      </c>
      <c r="C62" s="9">
        <v>2.2200000000000002</v>
      </c>
      <c r="D62" s="9">
        <v>9.2379999999999995</v>
      </c>
      <c r="E62" s="9">
        <v>61</v>
      </c>
      <c r="F62" s="9">
        <v>2.9</v>
      </c>
      <c r="G62" s="9">
        <v>379</v>
      </c>
      <c r="H62" s="9">
        <v>14</v>
      </c>
      <c r="I62" s="10">
        <v>34.11</v>
      </c>
      <c r="J62" s="9">
        <v>78.84</v>
      </c>
      <c r="K62" s="9">
        <v>0</v>
      </c>
      <c r="L62" s="10">
        <v>0.16</v>
      </c>
      <c r="M62" s="10">
        <v>0.28000000000000003</v>
      </c>
      <c r="N62" s="9">
        <v>11.5</v>
      </c>
      <c r="O62" s="10">
        <v>0.16300000000000001</v>
      </c>
      <c r="P62" s="9">
        <v>0.67999999999999994</v>
      </c>
      <c r="Q62" s="9">
        <v>59.4522195121951</v>
      </c>
      <c r="R62" s="11">
        <v>0.28450704199999999</v>
      </c>
      <c r="S62" s="9">
        <v>65.612808889999997</v>
      </c>
      <c r="T62" s="10">
        <v>1.3856079459999999</v>
      </c>
      <c r="U62" s="9">
        <v>2.7702704181438453</v>
      </c>
      <c r="V62" s="9">
        <v>1.6661373158518102E-2</v>
      </c>
      <c r="W62" s="9">
        <v>32</v>
      </c>
      <c r="X62" s="9">
        <v>0.2</v>
      </c>
      <c r="Y62" s="10">
        <v>1.4851485148514851</v>
      </c>
      <c r="Z62" s="9">
        <v>21.799999239999998</v>
      </c>
    </row>
    <row r="63" spans="1:26">
      <c r="A63" s="12" t="s">
        <v>150</v>
      </c>
      <c r="B63" s="15" t="s">
        <v>149</v>
      </c>
      <c r="C63" s="9">
        <v>8.36</v>
      </c>
      <c r="D63" s="9">
        <v>14.02</v>
      </c>
      <c r="E63" s="9">
        <v>98</v>
      </c>
      <c r="F63" s="9">
        <v>4.5999999999999996</v>
      </c>
      <c r="G63" s="9">
        <v>0</v>
      </c>
      <c r="H63" s="9">
        <v>95</v>
      </c>
      <c r="I63" s="10">
        <v>13.56</v>
      </c>
      <c r="J63" s="9">
        <v>30.52</v>
      </c>
      <c r="K63" s="9">
        <v>0.1672157190635</v>
      </c>
      <c r="L63" s="10">
        <v>0.45</v>
      </c>
      <c r="M63" s="10">
        <v>0.15</v>
      </c>
      <c r="N63" s="9">
        <v>0</v>
      </c>
      <c r="O63" s="10">
        <v>0.35</v>
      </c>
      <c r="P63" s="9">
        <v>13.638</v>
      </c>
      <c r="Q63" s="9">
        <v>73.973170731707299</v>
      </c>
      <c r="R63" s="11">
        <v>3.0434783E-2</v>
      </c>
      <c r="S63" s="9">
        <v>3.886093255</v>
      </c>
      <c r="T63" s="10">
        <v>1.8945529999999999E-2</v>
      </c>
      <c r="U63" s="9">
        <v>5.5642862298984941</v>
      </c>
      <c r="V63" s="9">
        <v>0.116181230255992</v>
      </c>
      <c r="W63" s="9">
        <v>100</v>
      </c>
      <c r="X63" s="9">
        <v>0.22</v>
      </c>
      <c r="Y63" s="10">
        <v>0</v>
      </c>
      <c r="Z63" s="9">
        <v>28.774511489999998</v>
      </c>
    </row>
    <row r="64" spans="1:26">
      <c r="A64" s="12" t="s">
        <v>152</v>
      </c>
      <c r="B64" s="15" t="s">
        <v>151</v>
      </c>
      <c r="C64" s="9">
        <v>14.39</v>
      </c>
      <c r="D64" s="9">
        <v>4.556</v>
      </c>
      <c r="E64" s="9">
        <v>38</v>
      </c>
      <c r="F64" s="9">
        <v>2.7</v>
      </c>
      <c r="G64" s="9">
        <v>705</v>
      </c>
      <c r="H64" s="9">
        <v>12</v>
      </c>
      <c r="I64" s="10">
        <v>52.08</v>
      </c>
      <c r="J64" s="9">
        <v>82.7</v>
      </c>
      <c r="K64" s="9">
        <v>1.7500652509192232E-2</v>
      </c>
      <c r="L64" s="10">
        <v>0.16</v>
      </c>
      <c r="M64" s="10">
        <v>0.06</v>
      </c>
      <c r="N64" s="9">
        <v>11.1</v>
      </c>
      <c r="O64" s="10">
        <v>0.16300000000000001</v>
      </c>
      <c r="P64" s="9">
        <v>0.28399999999999997</v>
      </c>
      <c r="Q64" s="9">
        <v>55.195</v>
      </c>
      <c r="R64" s="11">
        <v>0.40896199700000002</v>
      </c>
      <c r="S64" s="9">
        <v>39.474224540000002</v>
      </c>
      <c r="T64" s="10">
        <v>2.5060254739999999</v>
      </c>
      <c r="U64" s="9">
        <v>0</v>
      </c>
      <c r="V64" s="9">
        <v>0</v>
      </c>
      <c r="W64" s="9">
        <v>15.3</v>
      </c>
      <c r="X64" s="9">
        <v>0.88</v>
      </c>
      <c r="Y64" s="10">
        <v>3</v>
      </c>
      <c r="Z64" s="9">
        <v>13.674789779999999</v>
      </c>
    </row>
    <row r="65" spans="1:26">
      <c r="A65" s="12" t="s">
        <v>154</v>
      </c>
      <c r="B65" s="15" t="s">
        <v>153</v>
      </c>
      <c r="C65" s="9">
        <v>5.2</v>
      </c>
      <c r="D65" s="9">
        <v>0.28620000000000001</v>
      </c>
      <c r="E65" s="9">
        <v>64</v>
      </c>
      <c r="F65" s="9">
        <v>1.8</v>
      </c>
      <c r="G65" s="9">
        <v>11</v>
      </c>
      <c r="H65" s="9">
        <v>87</v>
      </c>
      <c r="I65" s="10">
        <v>33.36</v>
      </c>
      <c r="J65" s="9">
        <v>47.12</v>
      </c>
      <c r="K65" s="9">
        <v>7.7725490196000002E-2</v>
      </c>
      <c r="L65" s="10">
        <v>0.1</v>
      </c>
      <c r="M65" s="10">
        <v>1.18</v>
      </c>
      <c r="N65" s="9">
        <v>3</v>
      </c>
      <c r="O65" s="10">
        <v>0.307</v>
      </c>
      <c r="P65" s="9">
        <v>2.8858000000000001</v>
      </c>
      <c r="Q65" s="9">
        <v>68.865731707316996</v>
      </c>
      <c r="R65" s="11">
        <v>0.17418677900000001</v>
      </c>
      <c r="S65" s="9">
        <v>3.3305655500000002</v>
      </c>
      <c r="T65" s="10">
        <v>7.4914282999999998E-2</v>
      </c>
      <c r="U65" s="9">
        <v>10.631031837790681</v>
      </c>
      <c r="V65" s="9">
        <v>0.175616459497798</v>
      </c>
      <c r="W65" s="9">
        <v>60</v>
      </c>
      <c r="X65" s="9">
        <v>0</v>
      </c>
      <c r="Y65" s="10">
        <v>16.420361247947454</v>
      </c>
      <c r="Z65" s="9">
        <v>49.200000760000002</v>
      </c>
    </row>
    <row r="66" spans="1:26">
      <c r="A66" s="12" t="s">
        <v>156</v>
      </c>
      <c r="B66" s="15" t="s">
        <v>155</v>
      </c>
      <c r="C66" s="9">
        <v>13.6</v>
      </c>
      <c r="D66" s="9">
        <v>1.4850000000000001</v>
      </c>
      <c r="E66" s="9">
        <v>100</v>
      </c>
      <c r="F66" s="9">
        <v>4.8</v>
      </c>
      <c r="G66" s="9">
        <v>0</v>
      </c>
      <c r="H66" s="9">
        <v>100</v>
      </c>
      <c r="I66" s="10">
        <v>-18.14</v>
      </c>
      <c r="J66" s="9">
        <v>36.4</v>
      </c>
      <c r="K66" s="9">
        <v>0.25183891150853344</v>
      </c>
      <c r="L66" s="10">
        <v>0.19</v>
      </c>
      <c r="M66" s="10">
        <v>0.08</v>
      </c>
      <c r="N66" s="9">
        <v>0</v>
      </c>
      <c r="O66" s="10">
        <v>2.7E-2</v>
      </c>
      <c r="P66" s="9">
        <v>20.99</v>
      </c>
      <c r="Q66" s="9">
        <v>79.7919512195122</v>
      </c>
      <c r="R66" s="11">
        <v>2.4663676999999998E-2</v>
      </c>
      <c r="S66" s="9">
        <v>0</v>
      </c>
      <c r="T66" s="10">
        <v>1.323972E-2</v>
      </c>
      <c r="U66" s="9">
        <v>1.4548119865928784</v>
      </c>
      <c r="V66" s="9">
        <v>4.2678871958731997E-2</v>
      </c>
      <c r="W66" s="9">
        <v>100</v>
      </c>
      <c r="X66" s="9">
        <v>0.59</v>
      </c>
      <c r="Y66" s="10">
        <v>0</v>
      </c>
      <c r="Z66" s="9">
        <v>65.47</v>
      </c>
    </row>
    <row r="67" spans="1:26">
      <c r="A67" s="12" t="s">
        <v>158</v>
      </c>
      <c r="B67" s="15" t="s">
        <v>157</v>
      </c>
      <c r="C67" s="9">
        <v>-3.29</v>
      </c>
      <c r="D67" s="9">
        <v>14.98</v>
      </c>
      <c r="E67" s="9">
        <v>100</v>
      </c>
      <c r="F67" s="9">
        <v>3.4</v>
      </c>
      <c r="G67" s="9">
        <v>0</v>
      </c>
      <c r="H67" s="9">
        <v>100</v>
      </c>
      <c r="I67" s="10">
        <v>11.15</v>
      </c>
      <c r="J67" s="9">
        <v>22.42</v>
      </c>
      <c r="K67" s="9">
        <v>0.29743986730229105</v>
      </c>
      <c r="L67" s="10">
        <v>0.11</v>
      </c>
      <c r="M67" s="10">
        <v>0.11</v>
      </c>
      <c r="N67" s="9">
        <v>0</v>
      </c>
      <c r="O67" s="10">
        <v>2.7E-2</v>
      </c>
      <c r="P67" s="9">
        <v>15.933999999999999</v>
      </c>
      <c r="Q67" s="9">
        <v>81.520487804878002</v>
      </c>
      <c r="R67" s="11">
        <v>5.7934509000000002E-2</v>
      </c>
      <c r="S67" s="9">
        <v>0</v>
      </c>
      <c r="T67" s="10">
        <v>1.5258703E-2</v>
      </c>
      <c r="U67" s="9">
        <v>2.4862700279103733</v>
      </c>
      <c r="V67" s="9">
        <v>4.7248629961730002E-2</v>
      </c>
      <c r="W67" s="9">
        <v>100</v>
      </c>
      <c r="X67" s="9">
        <v>0.54</v>
      </c>
      <c r="Y67" s="10">
        <v>6.847314026951028</v>
      </c>
      <c r="Z67" s="9">
        <v>100</v>
      </c>
    </row>
    <row r="68" spans="1:26">
      <c r="A68" s="12" t="s">
        <v>160</v>
      </c>
      <c r="B68" s="15" t="s">
        <v>159</v>
      </c>
      <c r="C68" s="9">
        <v>1.1499999999999999</v>
      </c>
      <c r="D68" s="9">
        <v>7.9299999999999995E-2</v>
      </c>
      <c r="E68" s="9">
        <v>87</v>
      </c>
      <c r="F68" s="9">
        <v>2.4</v>
      </c>
      <c r="G68" s="9">
        <v>102</v>
      </c>
      <c r="H68" s="9">
        <v>33</v>
      </c>
      <c r="I68" s="10">
        <v>100</v>
      </c>
      <c r="J68" s="9">
        <v>14.48</v>
      </c>
      <c r="K68" s="9">
        <v>2.3435897435833332E-2</v>
      </c>
      <c r="L68" s="10">
        <v>0.06</v>
      </c>
      <c r="M68" s="10">
        <v>0.73</v>
      </c>
      <c r="N68" s="9">
        <v>2.1</v>
      </c>
      <c r="O68" s="10">
        <v>8.3000000000000004E-2</v>
      </c>
      <c r="P68" s="9">
        <v>5.6</v>
      </c>
      <c r="Q68" s="9">
        <v>60.4439268292683</v>
      </c>
      <c r="R68" s="11">
        <v>0.42346542300000001</v>
      </c>
      <c r="S68" s="9">
        <v>1.7125654699999999</v>
      </c>
      <c r="T68" s="10">
        <v>0.89488207900000005</v>
      </c>
      <c r="U68" s="9">
        <v>0.75199763091118565</v>
      </c>
      <c r="V68" s="9">
        <v>0.14052803853743301</v>
      </c>
      <c r="W68" s="9">
        <v>36.700000000000003</v>
      </c>
      <c r="X68" s="9">
        <v>0</v>
      </c>
      <c r="Y68" s="10">
        <v>0</v>
      </c>
      <c r="Z68" s="9">
        <v>10.210000040000001</v>
      </c>
    </row>
    <row r="69" spans="1:26">
      <c r="A69" s="12" t="s">
        <v>162</v>
      </c>
      <c r="B69" s="15" t="s">
        <v>161</v>
      </c>
      <c r="C69" s="9">
        <v>-7.03</v>
      </c>
      <c r="D69" s="9">
        <v>0.89119999999999999</v>
      </c>
      <c r="E69" s="9">
        <v>92</v>
      </c>
      <c r="F69" s="9">
        <v>2.7</v>
      </c>
      <c r="G69" s="9">
        <v>286</v>
      </c>
      <c r="H69" s="9">
        <v>67</v>
      </c>
      <c r="I69" s="10">
        <v>54.41</v>
      </c>
      <c r="J69" s="9">
        <v>42.74</v>
      </c>
      <c r="K69" s="9">
        <v>4.2692307691666667E-3</v>
      </c>
      <c r="L69" s="10">
        <v>0.09</v>
      </c>
      <c r="M69" s="10">
        <v>0.48</v>
      </c>
      <c r="N69" s="9">
        <v>3.9</v>
      </c>
      <c r="O69" s="10">
        <v>8.3000000000000004E-2</v>
      </c>
      <c r="P69" s="9">
        <v>0.64599999999999991</v>
      </c>
      <c r="Q69" s="9">
        <v>55.932390243902397</v>
      </c>
      <c r="R69" s="11">
        <v>0.39414414399999997</v>
      </c>
      <c r="S69" s="9">
        <v>26.27900043</v>
      </c>
      <c r="T69" s="10">
        <v>2.0615164319999999</v>
      </c>
      <c r="U69" s="9">
        <v>26.353320917090606</v>
      </c>
      <c r="V69" s="9">
        <v>0.37547217491297002</v>
      </c>
      <c r="W69" s="9">
        <v>8.3000000000000007</v>
      </c>
      <c r="X69" s="9">
        <v>0</v>
      </c>
      <c r="Y69" s="10">
        <v>45</v>
      </c>
      <c r="Z69" s="9">
        <v>19.31999969</v>
      </c>
    </row>
    <row r="70" spans="1:26">
      <c r="A70" s="12" t="s">
        <v>164</v>
      </c>
      <c r="B70" s="15" t="s">
        <v>163</v>
      </c>
      <c r="C70" s="9">
        <v>-10.67</v>
      </c>
      <c r="D70" s="9">
        <v>2.56</v>
      </c>
      <c r="E70" s="9">
        <v>98</v>
      </c>
      <c r="F70" s="9">
        <v>3.9</v>
      </c>
      <c r="G70" s="9">
        <v>169</v>
      </c>
      <c r="H70" s="9">
        <v>95</v>
      </c>
      <c r="I70" s="10">
        <v>13.56</v>
      </c>
      <c r="J70" s="9">
        <v>47.18</v>
      </c>
      <c r="K70" s="9">
        <v>0.10182658007862244</v>
      </c>
      <c r="L70" s="10">
        <v>0.12</v>
      </c>
      <c r="M70" s="10">
        <v>0.74</v>
      </c>
      <c r="N70" s="9">
        <v>0.3</v>
      </c>
      <c r="O70" s="10">
        <v>0.03</v>
      </c>
      <c r="P70" s="9">
        <v>12.966000000000001</v>
      </c>
      <c r="Q70" s="9">
        <v>71.5481219512195</v>
      </c>
      <c r="R70" s="11">
        <v>9.1370558000000004E-2</v>
      </c>
      <c r="S70" s="9">
        <v>5.7715774550000001</v>
      </c>
      <c r="T70" s="10">
        <v>7.5368034E-2</v>
      </c>
      <c r="U70" s="9">
        <v>2.2428939057860258</v>
      </c>
      <c r="V70" s="9">
        <v>6.2409597162269403E-2</v>
      </c>
      <c r="W70" s="9">
        <v>100</v>
      </c>
      <c r="X70" s="9">
        <v>0.95</v>
      </c>
      <c r="Y70" s="10">
        <v>4.3171679378327816</v>
      </c>
      <c r="Z70" s="9">
        <v>94.067588169999993</v>
      </c>
    </row>
    <row r="71" spans="1:26">
      <c r="A71" s="12" t="s">
        <v>166</v>
      </c>
      <c r="B71" s="15" t="s">
        <v>165</v>
      </c>
      <c r="C71" s="9">
        <v>5.25</v>
      </c>
      <c r="D71" s="9">
        <v>20.97</v>
      </c>
      <c r="E71" s="9">
        <v>100</v>
      </c>
      <c r="F71" s="9">
        <v>3.5</v>
      </c>
      <c r="G71" s="9">
        <v>0</v>
      </c>
      <c r="H71" s="9">
        <v>100</v>
      </c>
      <c r="I71" s="10">
        <v>4.83</v>
      </c>
      <c r="J71" s="9">
        <v>26.28</v>
      </c>
      <c r="K71" s="9">
        <v>0.26734559624566667</v>
      </c>
      <c r="L71" s="10">
        <v>0.14000000000000001</v>
      </c>
      <c r="M71" s="10">
        <v>0.22</v>
      </c>
      <c r="N71" s="9">
        <v>0</v>
      </c>
      <c r="O71" s="10">
        <v>2.7E-2</v>
      </c>
      <c r="P71" s="9">
        <v>17.882000000000001</v>
      </c>
      <c r="Q71" s="9">
        <v>80.088536585365802</v>
      </c>
      <c r="R71" s="11">
        <v>4.7727273000000001E-2</v>
      </c>
      <c r="S71" s="9">
        <v>0</v>
      </c>
      <c r="T71" s="10">
        <v>9.0177699999999996E-3</v>
      </c>
      <c r="U71" s="9">
        <v>6.4755094715215371</v>
      </c>
      <c r="V71" s="9">
        <v>5.6247942458081603E-2</v>
      </c>
      <c r="W71" s="9">
        <v>100</v>
      </c>
      <c r="X71" s="9">
        <v>0.61</v>
      </c>
      <c r="Y71" s="10">
        <v>3.0105800384207355</v>
      </c>
      <c r="Z71" s="9">
        <v>100</v>
      </c>
    </row>
    <row r="72" spans="1:26">
      <c r="A72" s="12" t="s">
        <v>168</v>
      </c>
      <c r="B72" s="15" t="s">
        <v>167</v>
      </c>
      <c r="C72" s="9">
        <v>14</v>
      </c>
      <c r="D72" s="9">
        <v>1.8460000000000001</v>
      </c>
      <c r="E72" s="9">
        <v>82</v>
      </c>
      <c r="F72" s="9">
        <v>2.7</v>
      </c>
      <c r="G72" s="9">
        <v>226</v>
      </c>
      <c r="H72" s="9">
        <v>13</v>
      </c>
      <c r="I72" s="10">
        <v>23.29</v>
      </c>
      <c r="J72" s="9">
        <v>49.24</v>
      </c>
      <c r="K72" s="9">
        <v>1.0721212121166668E-2</v>
      </c>
      <c r="L72" s="10">
        <v>7.0000000000000007E-2</v>
      </c>
      <c r="M72" s="10">
        <v>0.33</v>
      </c>
      <c r="N72" s="9">
        <v>3.2</v>
      </c>
      <c r="O72" s="10">
        <v>8.3000000000000004E-2</v>
      </c>
      <c r="P72" s="9">
        <v>1.22</v>
      </c>
      <c r="Q72" s="9">
        <v>56.616951219512202</v>
      </c>
      <c r="R72" s="11">
        <v>0.43120567399999998</v>
      </c>
      <c r="S72" s="9">
        <v>16.788410979999998</v>
      </c>
      <c r="T72" s="10">
        <v>1.509773969</v>
      </c>
      <c r="U72" s="9">
        <v>0.95350949050765843</v>
      </c>
      <c r="V72" s="9">
        <v>3.67696197318437E-2</v>
      </c>
      <c r="W72" s="9">
        <v>54</v>
      </c>
      <c r="X72" s="9">
        <v>0.81</v>
      </c>
      <c r="Y72" s="10">
        <v>3.2961237584600513</v>
      </c>
      <c r="Z72" s="9">
        <v>14.93029308</v>
      </c>
    </row>
    <row r="73" spans="1:26">
      <c r="A73" s="12" t="s">
        <v>170</v>
      </c>
      <c r="B73" s="15" t="s">
        <v>169</v>
      </c>
      <c r="C73" s="9">
        <v>-22.56</v>
      </c>
      <c r="D73" s="9">
        <v>12.74</v>
      </c>
      <c r="E73" s="9">
        <v>100</v>
      </c>
      <c r="F73" s="9">
        <v>3.3</v>
      </c>
      <c r="G73" s="9">
        <v>0</v>
      </c>
      <c r="H73" s="9">
        <v>98</v>
      </c>
      <c r="I73" s="10">
        <v>12.98</v>
      </c>
      <c r="J73" s="9">
        <v>38.799999999999997</v>
      </c>
      <c r="K73" s="9">
        <v>0.51330263337374971</v>
      </c>
      <c r="L73" s="10">
        <v>0.06</v>
      </c>
      <c r="M73" s="10">
        <v>0.37</v>
      </c>
      <c r="N73" s="9">
        <v>0</v>
      </c>
      <c r="O73" s="10">
        <v>2.7E-2</v>
      </c>
      <c r="P73" s="9">
        <v>15.746</v>
      </c>
      <c r="Q73" s="9">
        <v>79.963170731707294</v>
      </c>
      <c r="R73" s="11">
        <v>5.6561085999999997E-2</v>
      </c>
      <c r="S73" s="9">
        <v>0</v>
      </c>
      <c r="T73" s="10">
        <v>3.1433849999999998E-3</v>
      </c>
      <c r="U73" s="9">
        <v>5.7487527822710893</v>
      </c>
      <c r="V73" s="9">
        <v>8.6387275857641999E-2</v>
      </c>
      <c r="W73" s="9">
        <v>100</v>
      </c>
      <c r="X73" s="9">
        <v>0.69</v>
      </c>
      <c r="Y73" s="10">
        <v>15.128006206361521</v>
      </c>
      <c r="Z73" s="9">
        <v>91.800003050000001</v>
      </c>
    </row>
    <row r="74" spans="1:26">
      <c r="A74" s="12" t="s">
        <v>172</v>
      </c>
      <c r="B74" s="15" t="s">
        <v>171</v>
      </c>
      <c r="C74" s="9">
        <v>-12.51</v>
      </c>
      <c r="D74" s="9">
        <v>50</v>
      </c>
      <c r="E74" s="9">
        <v>95</v>
      </c>
      <c r="F74" s="9">
        <v>2.1</v>
      </c>
      <c r="G74" s="9">
        <v>5</v>
      </c>
      <c r="H74" s="9">
        <v>97</v>
      </c>
      <c r="I74" s="10">
        <v>65.39</v>
      </c>
      <c r="J74" s="9">
        <v>69.08</v>
      </c>
      <c r="K74" s="9">
        <v>0</v>
      </c>
      <c r="L74" s="10">
        <v>0.04</v>
      </c>
      <c r="M74" s="10">
        <v>1.45</v>
      </c>
      <c r="N74" s="9">
        <v>3</v>
      </c>
      <c r="O74" s="10">
        <v>0.127</v>
      </c>
      <c r="P74" s="9">
        <v>5.9312000000000005</v>
      </c>
      <c r="Q74" s="9">
        <v>75.321780487804801</v>
      </c>
      <c r="R74" s="11">
        <v>0.121297602</v>
      </c>
      <c r="S74" s="9">
        <v>0.79808278300000002</v>
      </c>
      <c r="T74" s="10">
        <v>2</v>
      </c>
      <c r="U74" s="9">
        <v>6.4687037836052479</v>
      </c>
      <c r="V74" s="9">
        <v>6.4317113546627294E-2</v>
      </c>
      <c r="W74" s="9">
        <v>99.5</v>
      </c>
      <c r="X74" s="9">
        <v>0</v>
      </c>
      <c r="Y74" s="10">
        <v>0</v>
      </c>
      <c r="Z74" s="9">
        <v>60.959999080000003</v>
      </c>
    </row>
    <row r="75" spans="1:26">
      <c r="A75" s="12" t="s">
        <v>174</v>
      </c>
      <c r="B75" s="15" t="s">
        <v>173</v>
      </c>
      <c r="C75" s="9">
        <v>-12.99</v>
      </c>
      <c r="D75" s="9">
        <v>2.6349999999999998</v>
      </c>
      <c r="E75" s="9">
        <v>94</v>
      </c>
      <c r="F75" s="9">
        <v>2.7</v>
      </c>
      <c r="G75" s="9">
        <v>126</v>
      </c>
      <c r="H75" s="9">
        <v>81</v>
      </c>
      <c r="I75" s="10">
        <v>39.43</v>
      </c>
      <c r="J75" s="9">
        <v>50.96</v>
      </c>
      <c r="K75" s="9">
        <v>0.1533396226415</v>
      </c>
      <c r="L75" s="10">
        <v>0.01</v>
      </c>
      <c r="M75" s="10">
        <v>0.56000000000000005</v>
      </c>
      <c r="N75" s="9">
        <v>3.7</v>
      </c>
      <c r="O75" s="10">
        <v>0.09</v>
      </c>
      <c r="P75" s="9">
        <v>5.85</v>
      </c>
      <c r="Q75" s="9">
        <v>70.335024390243902</v>
      </c>
      <c r="R75" s="11">
        <v>0.27239709400000001</v>
      </c>
      <c r="S75" s="9">
        <v>2.3137170459999998</v>
      </c>
      <c r="T75" s="10">
        <v>0.485373944</v>
      </c>
      <c r="U75" s="9">
        <v>2.0877355243907183</v>
      </c>
      <c r="V75" s="9">
        <v>1.3658502977646401E-2</v>
      </c>
      <c r="W75" s="9">
        <v>80.5</v>
      </c>
      <c r="X75" s="9">
        <v>0.62</v>
      </c>
      <c r="Y75" s="10">
        <v>8.3986562150055981</v>
      </c>
      <c r="Z75" s="9">
        <v>34.5</v>
      </c>
    </row>
    <row r="76" spans="1:26">
      <c r="A76" s="12" t="s">
        <v>176</v>
      </c>
      <c r="B76" s="15" t="s">
        <v>175</v>
      </c>
      <c r="C76" s="9">
        <v>18.190000000000001</v>
      </c>
      <c r="D76" s="9">
        <v>0.71679999999999999</v>
      </c>
      <c r="E76" s="9">
        <v>71</v>
      </c>
      <c r="F76" s="9">
        <v>2.7</v>
      </c>
      <c r="G76" s="9">
        <v>480</v>
      </c>
      <c r="H76" s="9">
        <v>19</v>
      </c>
      <c r="I76" s="10">
        <v>54.41</v>
      </c>
      <c r="J76" s="9">
        <v>65.08</v>
      </c>
      <c r="K76" s="9">
        <v>2.5659722221666667E-3</v>
      </c>
      <c r="L76" s="10">
        <v>7.0000000000000007E-2</v>
      </c>
      <c r="M76" s="10">
        <v>0.19</v>
      </c>
      <c r="N76" s="9">
        <v>7.3</v>
      </c>
      <c r="O76" s="10">
        <v>8.3000000000000004E-2</v>
      </c>
      <c r="P76" s="9">
        <v>0.24000000000000002</v>
      </c>
      <c r="Q76" s="9">
        <v>57.821243902439001</v>
      </c>
      <c r="R76" s="11">
        <v>0.41887417199999999</v>
      </c>
      <c r="S76" s="9">
        <v>15.594906569999999</v>
      </c>
      <c r="T76" s="10">
        <v>3.7793131450000002</v>
      </c>
      <c r="U76" s="9">
        <v>1.7244564853889397</v>
      </c>
      <c r="V76" s="9">
        <v>7.9528671305662296E-2</v>
      </c>
      <c r="W76" s="9">
        <v>20.2</v>
      </c>
      <c r="X76" s="9">
        <v>0.36</v>
      </c>
      <c r="Y76" s="10">
        <v>1.2209018394921047</v>
      </c>
      <c r="Z76" s="9">
        <v>9.7899999619999996</v>
      </c>
    </row>
    <row r="77" spans="1:26">
      <c r="A77" s="12" t="s">
        <v>178</v>
      </c>
      <c r="B77" s="15" t="s">
        <v>177</v>
      </c>
      <c r="C77" s="9">
        <v>-3.62</v>
      </c>
      <c r="D77" s="9">
        <v>0.5645</v>
      </c>
      <c r="E77" s="9">
        <v>61</v>
      </c>
      <c r="F77" s="9">
        <v>2.7</v>
      </c>
      <c r="G77" s="9">
        <v>873</v>
      </c>
      <c r="H77" s="9">
        <v>21</v>
      </c>
      <c r="I77" s="10">
        <v>54.41</v>
      </c>
      <c r="J77" s="9">
        <v>70.08</v>
      </c>
      <c r="K77" s="9">
        <v>0</v>
      </c>
      <c r="L77" s="10">
        <v>0.03</v>
      </c>
      <c r="M77" s="10">
        <v>0.19</v>
      </c>
      <c r="N77" s="9">
        <v>4</v>
      </c>
      <c r="O77" s="10">
        <v>8.3000000000000004E-2</v>
      </c>
      <c r="P77" s="9">
        <v>0.64</v>
      </c>
      <c r="Q77" s="9">
        <v>47.823439024390197</v>
      </c>
      <c r="R77" s="11">
        <v>0.47492323400000003</v>
      </c>
      <c r="S77" s="9">
        <v>41.967844599999999</v>
      </c>
      <c r="T77" s="10">
        <v>5.5859322269999998</v>
      </c>
      <c r="U77" s="9">
        <v>19.435727150643196</v>
      </c>
      <c r="V77" s="9">
        <v>0.26108433765315697</v>
      </c>
      <c r="W77" s="9">
        <v>11.5</v>
      </c>
      <c r="X77" s="9">
        <v>0</v>
      </c>
      <c r="Y77" s="10">
        <v>5.3342816500711239</v>
      </c>
      <c r="Z77" s="9">
        <v>27.940000529999999</v>
      </c>
    </row>
    <row r="78" spans="1:26">
      <c r="A78" s="12" t="s">
        <v>180</v>
      </c>
      <c r="B78" s="15" t="s">
        <v>179</v>
      </c>
      <c r="C78" s="9">
        <v>-15.53</v>
      </c>
      <c r="D78" s="9">
        <v>0.68049999999999999</v>
      </c>
      <c r="E78" s="9">
        <v>94</v>
      </c>
      <c r="F78" s="9">
        <v>2.8</v>
      </c>
      <c r="G78" s="9">
        <v>132</v>
      </c>
      <c r="H78" s="9">
        <v>81</v>
      </c>
      <c r="I78" s="10">
        <v>42.68</v>
      </c>
      <c r="J78" s="9">
        <v>71.56</v>
      </c>
      <c r="K78" s="9">
        <v>9.465873015866666E-2</v>
      </c>
      <c r="L78" s="10">
        <v>0.15</v>
      </c>
      <c r="M78" s="10">
        <v>0.35</v>
      </c>
      <c r="N78" s="9">
        <v>2.2999999999999998</v>
      </c>
      <c r="O78" s="10">
        <v>0.127</v>
      </c>
      <c r="P78" s="9">
        <v>3.25</v>
      </c>
      <c r="Q78" s="9">
        <v>67.1050731707317</v>
      </c>
      <c r="R78" s="11">
        <v>0.19695431499999999</v>
      </c>
      <c r="S78" s="9">
        <v>30.839607860000001</v>
      </c>
      <c r="T78" s="10">
        <v>0.64974970899999995</v>
      </c>
      <c r="U78" s="9">
        <v>3.7247819623189167</v>
      </c>
      <c r="V78" s="9">
        <v>0.54630976702912604</v>
      </c>
      <c r="W78" s="9">
        <v>77.5</v>
      </c>
      <c r="X78" s="9">
        <v>0</v>
      </c>
      <c r="Y78" s="10">
        <v>0.76200152400304799</v>
      </c>
      <c r="Z78" s="9">
        <v>7.4000000950000002</v>
      </c>
    </row>
    <row r="79" spans="1:26">
      <c r="A79" s="12" t="s">
        <v>182</v>
      </c>
      <c r="B79" s="15" t="s">
        <v>181</v>
      </c>
      <c r="C79" s="9">
        <v>-4.43</v>
      </c>
      <c r="D79" s="9">
        <v>8.5530000000000008</v>
      </c>
      <c r="E79" s="9">
        <v>63</v>
      </c>
      <c r="F79" s="9">
        <v>2.2000000000000002</v>
      </c>
      <c r="G79" s="9">
        <v>428</v>
      </c>
      <c r="H79" s="9">
        <v>17</v>
      </c>
      <c r="I79" s="10">
        <v>65.39</v>
      </c>
      <c r="J79" s="9">
        <v>51.78</v>
      </c>
      <c r="K79" s="9">
        <v>0</v>
      </c>
      <c r="L79" s="10">
        <v>0.04</v>
      </c>
      <c r="M79" s="10">
        <v>0.55000000000000004</v>
      </c>
      <c r="N79" s="9">
        <v>6</v>
      </c>
      <c r="O79" s="10">
        <v>0.09</v>
      </c>
      <c r="P79" s="9">
        <v>0.61</v>
      </c>
      <c r="Q79" s="9">
        <v>61.214658536585297</v>
      </c>
      <c r="R79" s="11">
        <v>0.42117465199999998</v>
      </c>
      <c r="S79" s="9">
        <v>37.456105360000002</v>
      </c>
      <c r="T79" s="10">
        <v>1.0711239880000001</v>
      </c>
      <c r="U79" s="9">
        <v>5.101696478274687</v>
      </c>
      <c r="V79" s="9">
        <v>9.1850650691748303E-2</v>
      </c>
      <c r="W79" s="9">
        <v>38.5</v>
      </c>
      <c r="X79" s="9">
        <v>0.55000000000000004</v>
      </c>
      <c r="Y79" s="10">
        <v>59.86937590711176</v>
      </c>
      <c r="Z79" s="9">
        <v>24.299999239999998</v>
      </c>
    </row>
    <row r="80" spans="1:26">
      <c r="A80" s="12" t="s">
        <v>184</v>
      </c>
      <c r="B80" s="15" t="s">
        <v>183</v>
      </c>
      <c r="C80" s="9">
        <v>-6.96</v>
      </c>
      <c r="D80" s="9">
        <v>1.2450000000000001</v>
      </c>
      <c r="E80" s="9">
        <v>86</v>
      </c>
      <c r="F80" s="9">
        <v>2.6</v>
      </c>
      <c r="G80" s="9">
        <v>106</v>
      </c>
      <c r="H80" s="9">
        <v>71</v>
      </c>
      <c r="I80" s="10">
        <v>39.43</v>
      </c>
      <c r="J80" s="9">
        <v>51.66</v>
      </c>
      <c r="K80" s="9">
        <v>0.17955140798950001</v>
      </c>
      <c r="L80" s="10">
        <v>0.05</v>
      </c>
      <c r="M80" s="10">
        <v>0.47</v>
      </c>
      <c r="N80" s="9">
        <v>1.4</v>
      </c>
      <c r="O80" s="10">
        <v>0.127</v>
      </c>
      <c r="P80" s="9">
        <v>2.46</v>
      </c>
      <c r="Q80" s="9">
        <v>72.1960487804878</v>
      </c>
      <c r="R80" s="11">
        <v>0.16135881099999999</v>
      </c>
      <c r="S80" s="9">
        <v>7.8802885319999998</v>
      </c>
      <c r="T80" s="10">
        <v>0.41855852500000001</v>
      </c>
      <c r="U80" s="9">
        <v>5.6285481636305335</v>
      </c>
      <c r="V80" s="9">
        <v>4.6211245771682702E-2</v>
      </c>
      <c r="W80" s="9">
        <v>70.3</v>
      </c>
      <c r="X80" s="9">
        <v>0.71</v>
      </c>
      <c r="Y80" s="10">
        <v>14.746626150683706</v>
      </c>
      <c r="Z80" s="9">
        <v>20.399999619999999</v>
      </c>
    </row>
    <row r="81" spans="1:26">
      <c r="A81" s="12" t="s">
        <v>186</v>
      </c>
      <c r="B81" s="15" t="s">
        <v>185</v>
      </c>
      <c r="C81" s="9">
        <v>-1.28</v>
      </c>
      <c r="D81" s="9">
        <v>5.375</v>
      </c>
      <c r="E81" s="9">
        <v>100</v>
      </c>
      <c r="F81" s="9">
        <v>4</v>
      </c>
      <c r="G81" s="9">
        <v>0</v>
      </c>
      <c r="H81" s="9">
        <v>100</v>
      </c>
      <c r="I81" s="10">
        <v>8.32</v>
      </c>
      <c r="J81" s="9">
        <v>32.1</v>
      </c>
      <c r="K81" s="9">
        <v>0.17075397098422859</v>
      </c>
      <c r="L81" s="10">
        <v>0.1</v>
      </c>
      <c r="M81" s="10">
        <v>0.05</v>
      </c>
      <c r="N81" s="9">
        <v>0</v>
      </c>
      <c r="O81" s="10">
        <v>0.35</v>
      </c>
      <c r="P81" s="9">
        <v>12.524000000000001</v>
      </c>
      <c r="Q81" s="9">
        <v>74.009024390243894</v>
      </c>
      <c r="R81" s="11">
        <v>2.2377622E-2</v>
      </c>
      <c r="S81" s="9">
        <v>0</v>
      </c>
      <c r="T81" s="10">
        <v>1.8305831000000002E-2</v>
      </c>
      <c r="U81" s="9">
        <v>0</v>
      </c>
      <c r="V81" s="9">
        <v>0</v>
      </c>
      <c r="W81" s="9">
        <v>100</v>
      </c>
      <c r="X81" s="9">
        <v>0.56999999999999995</v>
      </c>
      <c r="Y81" s="10">
        <v>11.717442249748911</v>
      </c>
      <c r="Z81" s="9">
        <v>37.65</v>
      </c>
    </row>
    <row r="82" spans="1:26">
      <c r="A82" s="12" t="s">
        <v>188</v>
      </c>
      <c r="B82" s="15" t="s">
        <v>187</v>
      </c>
      <c r="C82" s="9">
        <v>8.3000000000000007</v>
      </c>
      <c r="D82" s="9">
        <v>9.7100000000000006E-2</v>
      </c>
      <c r="E82" s="9">
        <v>100</v>
      </c>
      <c r="F82" s="9">
        <v>3.2</v>
      </c>
      <c r="G82" s="9">
        <v>0</v>
      </c>
      <c r="H82" s="9">
        <v>100</v>
      </c>
      <c r="I82" s="10">
        <v>33.36</v>
      </c>
      <c r="J82" s="9">
        <v>7.72</v>
      </c>
      <c r="K82" s="9">
        <v>0</v>
      </c>
      <c r="L82" s="10">
        <v>0.15</v>
      </c>
      <c r="M82" s="10">
        <v>1</v>
      </c>
      <c r="N82" s="9">
        <v>0</v>
      </c>
      <c r="O82" s="10">
        <v>2.7E-2</v>
      </c>
      <c r="P82" s="9">
        <v>24.347999999999999</v>
      </c>
      <c r="Q82" s="9">
        <v>81.575121951219501</v>
      </c>
      <c r="R82" s="11">
        <v>4.6997389000000001E-2</v>
      </c>
      <c r="S82" s="9">
        <v>0</v>
      </c>
      <c r="T82" s="10">
        <v>1.0658658999999999E-2</v>
      </c>
      <c r="U82" s="9">
        <v>5.0171683975983052</v>
      </c>
      <c r="V82" s="9">
        <v>0.17163011571269601</v>
      </c>
      <c r="W82" s="9">
        <v>100</v>
      </c>
      <c r="X82" s="9">
        <v>0.77</v>
      </c>
      <c r="Y82" s="10">
        <v>0</v>
      </c>
      <c r="Z82" s="9">
        <v>36.641630900000003</v>
      </c>
    </row>
    <row r="83" spans="1:26">
      <c r="A83" s="12" t="s">
        <v>190</v>
      </c>
      <c r="B83" s="15" t="s">
        <v>189</v>
      </c>
      <c r="C83" s="9">
        <v>11.34</v>
      </c>
      <c r="D83" s="9">
        <v>39.82</v>
      </c>
      <c r="E83" s="9">
        <v>88</v>
      </c>
      <c r="F83" s="9">
        <v>2.7</v>
      </c>
      <c r="G83" s="9">
        <v>316</v>
      </c>
      <c r="H83" s="9">
        <v>31</v>
      </c>
      <c r="I83" s="10">
        <v>61.9</v>
      </c>
      <c r="J83" s="9">
        <v>70.180000000000007</v>
      </c>
      <c r="K83" s="9">
        <v>0.56143932723434875</v>
      </c>
      <c r="L83" s="10">
        <v>0.5</v>
      </c>
      <c r="M83" s="10">
        <v>0.01</v>
      </c>
      <c r="N83" s="9">
        <v>15.2</v>
      </c>
      <c r="O83" s="10">
        <v>0.18</v>
      </c>
      <c r="P83" s="9">
        <v>2.4980000000000002</v>
      </c>
      <c r="Q83" s="9">
        <v>63.717658536585297</v>
      </c>
      <c r="R83" s="11">
        <v>0.31647776799999999</v>
      </c>
      <c r="S83" s="9">
        <v>1.1344494190000001</v>
      </c>
      <c r="T83" s="10">
        <v>0.70374011400000003</v>
      </c>
      <c r="U83" s="9">
        <v>2.545353540530177</v>
      </c>
      <c r="V83" s="9">
        <v>6.2694538166016806E-2</v>
      </c>
      <c r="W83" s="9">
        <v>64.5</v>
      </c>
      <c r="X83" s="9">
        <v>0.35</v>
      </c>
      <c r="Y83" s="10">
        <v>2.572993989620576</v>
      </c>
      <c r="Z83" s="9">
        <v>49.340659309999999</v>
      </c>
    </row>
    <row r="84" spans="1:26">
      <c r="A84" s="12" t="s">
        <v>192</v>
      </c>
      <c r="B84" s="15" t="s">
        <v>191</v>
      </c>
      <c r="C84" s="9">
        <v>0.15</v>
      </c>
      <c r="D84" s="9">
        <v>5.6120000000000001</v>
      </c>
      <c r="E84" s="9">
        <v>80</v>
      </c>
      <c r="F84" s="9">
        <v>2</v>
      </c>
      <c r="G84" s="9">
        <v>130</v>
      </c>
      <c r="H84" s="9">
        <v>52</v>
      </c>
      <c r="I84" s="10">
        <v>29.78</v>
      </c>
      <c r="J84" s="9">
        <v>47.42</v>
      </c>
      <c r="K84" s="9">
        <v>0.47789955560325631</v>
      </c>
      <c r="L84" s="10">
        <v>0.03</v>
      </c>
      <c r="M84" s="10">
        <v>0.14000000000000001</v>
      </c>
      <c r="N84" s="9">
        <v>8.6</v>
      </c>
      <c r="O84" s="10">
        <v>0.03</v>
      </c>
      <c r="P84" s="9">
        <v>2.6160000000000001</v>
      </c>
      <c r="Q84" s="9">
        <v>70.793292682926804</v>
      </c>
      <c r="R84" s="11">
        <v>0.253902185</v>
      </c>
      <c r="S84" s="9">
        <v>1.8161297510000001</v>
      </c>
      <c r="T84" s="10">
        <v>0.53618642100000002</v>
      </c>
      <c r="U84" s="9">
        <v>9.327549051603194</v>
      </c>
      <c r="V84" s="9">
        <v>0.19620963744431999</v>
      </c>
      <c r="W84" s="9">
        <v>64.5</v>
      </c>
      <c r="X84" s="9">
        <v>0</v>
      </c>
      <c r="Y84" s="10">
        <v>3.3120442489111652</v>
      </c>
      <c r="Z84" s="9">
        <v>59.106494669999996</v>
      </c>
    </row>
    <row r="85" spans="1:26">
      <c r="A85" s="12" t="s">
        <v>433</v>
      </c>
      <c r="B85" s="15" t="s">
        <v>193</v>
      </c>
      <c r="C85" s="9">
        <v>-4.93</v>
      </c>
      <c r="D85" s="9">
        <v>67.709999999999994</v>
      </c>
      <c r="E85" s="9">
        <v>93</v>
      </c>
      <c r="F85" s="9">
        <v>4</v>
      </c>
      <c r="G85" s="9">
        <v>300</v>
      </c>
      <c r="H85" s="9">
        <v>83</v>
      </c>
      <c r="I85" s="10">
        <v>48.09</v>
      </c>
      <c r="J85" s="9">
        <v>31.02</v>
      </c>
      <c r="K85" s="9">
        <v>0.34171013027534669</v>
      </c>
      <c r="L85" s="10">
        <v>0.02</v>
      </c>
      <c r="M85" s="10">
        <v>0.19</v>
      </c>
      <c r="N85" s="9">
        <v>1.5</v>
      </c>
      <c r="O85" s="10">
        <v>0.03</v>
      </c>
      <c r="P85" s="9">
        <v>3.38</v>
      </c>
      <c r="Q85" s="9">
        <v>71.440975609756094</v>
      </c>
      <c r="R85" s="11">
        <v>0.106355383</v>
      </c>
      <c r="S85" s="9">
        <v>4.6719696999999998E-2</v>
      </c>
      <c r="T85" s="10">
        <v>6.5816320999999997E-2</v>
      </c>
      <c r="U85" s="9">
        <v>1.631315881100297</v>
      </c>
      <c r="V85" s="9">
        <v>2.1085371934435899E-2</v>
      </c>
      <c r="W85" s="9">
        <v>98.4</v>
      </c>
      <c r="X85" s="9">
        <v>0</v>
      </c>
      <c r="Y85" s="10">
        <v>2.6710877774707562</v>
      </c>
      <c r="Z85" s="9">
        <v>73.297341950000003</v>
      </c>
    </row>
    <row r="86" spans="1:26">
      <c r="A86" s="12" t="s">
        <v>196</v>
      </c>
      <c r="B86" s="15" t="s">
        <v>195</v>
      </c>
      <c r="C86" s="9">
        <v>-23.72</v>
      </c>
      <c r="D86" s="9">
        <v>87.28</v>
      </c>
      <c r="E86" s="9">
        <v>79</v>
      </c>
      <c r="F86" s="9">
        <v>4.0999999999999996</v>
      </c>
      <c r="G86" s="9">
        <v>383</v>
      </c>
      <c r="H86" s="9">
        <v>73</v>
      </c>
      <c r="I86" s="10">
        <v>68.39</v>
      </c>
      <c r="J86" s="9">
        <v>33.5</v>
      </c>
      <c r="K86" s="9">
        <v>7.2999999999999995E-2</v>
      </c>
      <c r="L86" s="10">
        <v>0.06</v>
      </c>
      <c r="M86" s="10">
        <v>1</v>
      </c>
      <c r="N86" s="9">
        <v>1.4</v>
      </c>
      <c r="O86" s="10">
        <v>0.313</v>
      </c>
      <c r="P86" s="9">
        <v>2.76</v>
      </c>
      <c r="Q86" s="9">
        <v>67.929658536585293</v>
      </c>
      <c r="R86" s="11">
        <v>0.14749780500000001</v>
      </c>
      <c r="S86" s="9">
        <v>3.1055818080000002</v>
      </c>
      <c r="T86" s="10">
        <v>0.33391330800000002</v>
      </c>
      <c r="U86" s="9">
        <v>8.0217657215723968</v>
      </c>
      <c r="V86" s="9">
        <v>0.115953866963715</v>
      </c>
      <c r="W86" s="9">
        <v>85</v>
      </c>
      <c r="X86" s="9">
        <v>0</v>
      </c>
      <c r="Y86" s="10">
        <v>0.34295905068934768</v>
      </c>
      <c r="Z86" s="9">
        <v>84.300003050000001</v>
      </c>
    </row>
    <row r="87" spans="1:26">
      <c r="A87" s="12" t="s">
        <v>198</v>
      </c>
      <c r="B87" s="15" t="s">
        <v>197</v>
      </c>
      <c r="C87" s="9">
        <v>1.88</v>
      </c>
      <c r="D87" s="9">
        <v>0</v>
      </c>
      <c r="E87" s="9">
        <v>100</v>
      </c>
      <c r="F87" s="9">
        <v>2.2999999999999998</v>
      </c>
      <c r="G87" s="9">
        <v>0</v>
      </c>
      <c r="H87" s="9">
        <v>99</v>
      </c>
      <c r="I87" s="10">
        <v>8.32</v>
      </c>
      <c r="J87" s="9">
        <v>38.380000000000003</v>
      </c>
      <c r="K87" s="9">
        <v>0.5</v>
      </c>
      <c r="L87" s="10">
        <v>0.33</v>
      </c>
      <c r="M87" s="10">
        <v>0.45</v>
      </c>
      <c r="N87" s="9">
        <v>0</v>
      </c>
      <c r="O87" s="10">
        <v>2.7E-2</v>
      </c>
      <c r="P87" s="9">
        <v>22.044</v>
      </c>
      <c r="Q87" s="9">
        <v>79.8568292682926</v>
      </c>
      <c r="R87" s="11">
        <v>6.4876956999999999E-2</v>
      </c>
      <c r="S87" s="9">
        <v>0</v>
      </c>
      <c r="T87" s="10">
        <v>5.6272800000000001E-3</v>
      </c>
      <c r="U87" s="9">
        <v>4.4979883013078563</v>
      </c>
      <c r="V87" s="9">
        <v>0.102094065942684</v>
      </c>
      <c r="W87" s="9">
        <v>100</v>
      </c>
      <c r="X87" s="9">
        <v>0.9</v>
      </c>
      <c r="Y87" s="10">
        <v>4.3547684714762669</v>
      </c>
      <c r="Z87" s="9">
        <v>100</v>
      </c>
    </row>
    <row r="88" spans="1:26">
      <c r="A88" s="12" t="s">
        <v>200</v>
      </c>
      <c r="B88" s="15" t="s">
        <v>199</v>
      </c>
      <c r="C88" s="9">
        <v>-12.64</v>
      </c>
      <c r="D88" s="9">
        <v>101.9</v>
      </c>
      <c r="E88" s="9">
        <v>100</v>
      </c>
      <c r="F88" s="9">
        <v>3.3</v>
      </c>
      <c r="G88" s="9">
        <v>0</v>
      </c>
      <c r="H88" s="9">
        <v>100</v>
      </c>
      <c r="I88" s="10">
        <v>44.93</v>
      </c>
      <c r="J88" s="9">
        <v>8.3199999999999896</v>
      </c>
      <c r="K88" s="9">
        <v>0.73000657611599773</v>
      </c>
      <c r="L88" s="10">
        <v>7.0000000000000007E-2</v>
      </c>
      <c r="M88" s="10">
        <v>0.78</v>
      </c>
      <c r="N88" s="9">
        <v>0</v>
      </c>
      <c r="O88" s="10">
        <v>2.7E-2</v>
      </c>
      <c r="P88" s="9">
        <v>13.416</v>
      </c>
      <c r="Q88" s="9">
        <v>81.002439024390199</v>
      </c>
      <c r="R88" s="11">
        <v>7.9081632999999998E-2</v>
      </c>
      <c r="S88" s="9">
        <v>0</v>
      </c>
      <c r="T88" s="10">
        <v>1.9527295E-2</v>
      </c>
      <c r="U88" s="9">
        <v>1.1046744062714104</v>
      </c>
      <c r="V88" s="9">
        <v>5.3787903926616601E-2</v>
      </c>
      <c r="W88" s="9">
        <v>100</v>
      </c>
      <c r="X88" s="9">
        <v>0.85</v>
      </c>
      <c r="Y88" s="10">
        <v>13.863216266173753</v>
      </c>
      <c r="Z88" s="9">
        <v>100</v>
      </c>
    </row>
    <row r="89" spans="1:26">
      <c r="A89" s="12" t="s">
        <v>202</v>
      </c>
      <c r="B89" s="15" t="s">
        <v>201</v>
      </c>
      <c r="C89" s="9">
        <v>-8.02</v>
      </c>
      <c r="D89" s="9">
        <v>23.69</v>
      </c>
      <c r="E89" s="9">
        <v>100</v>
      </c>
      <c r="F89" s="9">
        <v>3.4</v>
      </c>
      <c r="G89" s="9">
        <v>0</v>
      </c>
      <c r="H89" s="9">
        <v>100</v>
      </c>
      <c r="I89" s="10">
        <v>12.31</v>
      </c>
      <c r="J89" s="9">
        <v>31.76</v>
      </c>
      <c r="K89" s="9">
        <v>0.45197410063295274</v>
      </c>
      <c r="L89" s="10">
        <v>0.18</v>
      </c>
      <c r="M89" s="10">
        <v>0.4</v>
      </c>
      <c r="N89" s="9">
        <v>0</v>
      </c>
      <c r="O89" s="10">
        <v>2.7E-2</v>
      </c>
      <c r="P89" s="9">
        <v>15.004</v>
      </c>
      <c r="Q89" s="9">
        <v>81.945209756097498</v>
      </c>
      <c r="R89" s="11">
        <v>4.1775457000000002E-2</v>
      </c>
      <c r="S89" s="9">
        <v>0</v>
      </c>
      <c r="T89" s="10">
        <v>6.5661089999999997E-3</v>
      </c>
      <c r="U89" s="9">
        <v>6.2864670518158734</v>
      </c>
      <c r="V89" s="9">
        <v>9.2841981604747201E-2</v>
      </c>
      <c r="W89" s="9">
        <v>100</v>
      </c>
      <c r="X89" s="9">
        <v>0.87</v>
      </c>
      <c r="Y89" s="10">
        <v>7.6494186441830418</v>
      </c>
      <c r="Z89" s="9">
        <v>100</v>
      </c>
    </row>
    <row r="90" spans="1:26">
      <c r="A90" s="12" t="s">
        <v>204</v>
      </c>
      <c r="B90" s="15" t="s">
        <v>203</v>
      </c>
      <c r="C90" s="9">
        <v>-7.19</v>
      </c>
      <c r="D90" s="9">
        <v>6.2119999999999997</v>
      </c>
      <c r="E90" s="9">
        <v>94</v>
      </c>
      <c r="F90" s="9">
        <v>2.1</v>
      </c>
      <c r="G90" s="9">
        <v>47</v>
      </c>
      <c r="H90" s="9">
        <v>83</v>
      </c>
      <c r="I90" s="10">
        <v>65.39</v>
      </c>
      <c r="J90" s="9">
        <v>46.5</v>
      </c>
      <c r="K90" s="9">
        <v>8.5466666666666663E-2</v>
      </c>
      <c r="L90" s="10">
        <v>0.05</v>
      </c>
      <c r="M90" s="10">
        <v>1</v>
      </c>
      <c r="N90" s="9">
        <v>3</v>
      </c>
      <c r="O90" s="10">
        <v>0.127</v>
      </c>
      <c r="P90" s="9">
        <v>3.3499999999999996</v>
      </c>
      <c r="Q90" s="9">
        <v>71.843146341463395</v>
      </c>
      <c r="R90" s="11">
        <v>0.20811518300000001</v>
      </c>
      <c r="S90" s="9">
        <v>1.827235054</v>
      </c>
      <c r="T90" s="10">
        <v>0.22170204499999999</v>
      </c>
      <c r="U90" s="9">
        <v>6.9241615689747986</v>
      </c>
      <c r="V90" s="9">
        <v>7.8784836407009506E-2</v>
      </c>
      <c r="W90" s="9">
        <v>92</v>
      </c>
      <c r="X90" s="9">
        <v>0.89</v>
      </c>
      <c r="Y90" s="10">
        <v>27.700831024930746</v>
      </c>
      <c r="Z90" s="9">
        <v>73.27999878</v>
      </c>
    </row>
    <row r="91" spans="1:26">
      <c r="A91" s="12" t="s">
        <v>206</v>
      </c>
      <c r="B91" s="15" t="s">
        <v>205</v>
      </c>
      <c r="C91" s="9">
        <v>3.7</v>
      </c>
      <c r="D91" s="9">
        <v>20.93</v>
      </c>
      <c r="E91" s="9">
        <v>100</v>
      </c>
      <c r="F91" s="9">
        <v>3</v>
      </c>
      <c r="G91" s="9">
        <v>0</v>
      </c>
      <c r="H91" s="9">
        <v>100</v>
      </c>
      <c r="I91" s="10">
        <v>9.48</v>
      </c>
      <c r="J91" s="9">
        <v>33.36</v>
      </c>
      <c r="K91" s="9">
        <v>0.81462115299684501</v>
      </c>
      <c r="L91" s="10">
        <v>7.0000000000000007E-2</v>
      </c>
      <c r="M91" s="10">
        <v>0.78</v>
      </c>
      <c r="N91" s="9">
        <v>0</v>
      </c>
      <c r="O91" s="10">
        <v>0.34</v>
      </c>
      <c r="P91" s="9">
        <v>8.266</v>
      </c>
      <c r="Q91" s="9">
        <v>82.587560975609705</v>
      </c>
      <c r="R91" s="11">
        <v>0.11461318099999999</v>
      </c>
      <c r="S91" s="9">
        <v>0</v>
      </c>
      <c r="T91" s="10">
        <v>8.1690700000000005E-3</v>
      </c>
      <c r="U91" s="9">
        <v>7.1925551782112986</v>
      </c>
      <c r="V91" s="9">
        <v>0.24077713962792199</v>
      </c>
      <c r="W91" s="9">
        <v>100</v>
      </c>
      <c r="X91" s="9">
        <v>0.82</v>
      </c>
      <c r="Y91" s="10">
        <v>3.2921810699588474</v>
      </c>
      <c r="Z91" s="9">
        <v>79.600333059999997</v>
      </c>
    </row>
    <row r="92" spans="1:26">
      <c r="A92" s="12" t="s">
        <v>208</v>
      </c>
      <c r="B92" s="15" t="s">
        <v>207</v>
      </c>
      <c r="C92" s="9">
        <v>-15.71</v>
      </c>
      <c r="D92" s="9">
        <v>99.37</v>
      </c>
      <c r="E92" s="9">
        <v>96</v>
      </c>
      <c r="F92" s="9">
        <v>3.5</v>
      </c>
      <c r="G92" s="9">
        <v>59</v>
      </c>
      <c r="H92" s="9">
        <v>98</v>
      </c>
      <c r="I92" s="10">
        <v>44.93</v>
      </c>
      <c r="J92" s="9">
        <v>21.54</v>
      </c>
      <c r="K92" s="9">
        <v>9.4504365690806405E-2</v>
      </c>
      <c r="L92" s="10">
        <v>7.0000000000000007E-2</v>
      </c>
      <c r="M92" s="10">
        <v>1.1100000000000001</v>
      </c>
      <c r="N92" s="9">
        <v>0.5</v>
      </c>
      <c r="O92" s="10">
        <v>0.03</v>
      </c>
      <c r="P92" s="9">
        <v>8.93</v>
      </c>
      <c r="Q92" s="9">
        <v>72.713560975609695</v>
      </c>
      <c r="R92" s="11">
        <v>9.6219930999999995E-2</v>
      </c>
      <c r="S92" s="9">
        <v>1.726404313</v>
      </c>
      <c r="T92" s="10">
        <v>0.19739795299999999</v>
      </c>
      <c r="U92" s="9">
        <v>6.9147637234764376E-3</v>
      </c>
      <c r="V92" s="9">
        <v>2.8998202182263998E-4</v>
      </c>
      <c r="W92" s="9">
        <v>99.9</v>
      </c>
      <c r="X92" s="9">
        <v>0.96</v>
      </c>
      <c r="Y92" s="10">
        <v>0</v>
      </c>
      <c r="Z92" s="9">
        <v>100</v>
      </c>
    </row>
    <row r="93" spans="1:26">
      <c r="A93" s="12" t="s">
        <v>210</v>
      </c>
      <c r="B93" s="15" t="s">
        <v>209</v>
      </c>
      <c r="C93" s="9">
        <v>1.83</v>
      </c>
      <c r="D93" s="9">
        <v>28.94</v>
      </c>
      <c r="E93" s="9">
        <v>95</v>
      </c>
      <c r="F93" s="9">
        <v>4.7</v>
      </c>
      <c r="G93" s="9">
        <v>249</v>
      </c>
      <c r="H93" s="9">
        <v>97</v>
      </c>
      <c r="I93" s="10">
        <v>-18.97</v>
      </c>
      <c r="J93" s="9">
        <v>41.78</v>
      </c>
      <c r="K93" s="9">
        <v>5.1287077826666664E-3</v>
      </c>
      <c r="L93" s="10">
        <v>0.36</v>
      </c>
      <c r="M93" s="10">
        <v>0.03</v>
      </c>
      <c r="N93" s="9">
        <v>0.8</v>
      </c>
      <c r="O93" s="10">
        <v>0.35</v>
      </c>
      <c r="P93" s="9">
        <v>15.584</v>
      </c>
      <c r="Q93" s="9">
        <v>66.442146341463399</v>
      </c>
      <c r="R93" s="11">
        <v>7.6923077000000006E-2</v>
      </c>
      <c r="S93" s="9">
        <v>0.33190098600000001</v>
      </c>
      <c r="T93" s="10">
        <v>0.105367979</v>
      </c>
      <c r="U93" s="9">
        <v>0</v>
      </c>
      <c r="V93" s="9">
        <v>0</v>
      </c>
      <c r="W93" s="9">
        <v>100</v>
      </c>
      <c r="X93" s="9">
        <v>0</v>
      </c>
      <c r="Y93" s="10">
        <v>0.166685187243027</v>
      </c>
      <c r="Z93" s="9">
        <v>89.88</v>
      </c>
    </row>
    <row r="94" spans="1:26">
      <c r="A94" s="12" t="s">
        <v>212</v>
      </c>
      <c r="B94" s="15" t="s">
        <v>211</v>
      </c>
      <c r="C94" s="9">
        <v>21.14</v>
      </c>
      <c r="D94" s="9">
        <v>8.9090000000000007</v>
      </c>
      <c r="E94" s="9">
        <v>59</v>
      </c>
      <c r="F94" s="9">
        <v>2.4</v>
      </c>
      <c r="G94" s="9">
        <v>362</v>
      </c>
      <c r="H94" s="9">
        <v>31</v>
      </c>
      <c r="I94" s="10">
        <v>8.99</v>
      </c>
      <c r="J94" s="9">
        <v>78.099999999999994</v>
      </c>
      <c r="K94" s="9">
        <v>5.5996414369082356E-2</v>
      </c>
      <c r="L94" s="10">
        <v>0.23</v>
      </c>
      <c r="M94" s="10">
        <v>0.25</v>
      </c>
      <c r="N94" s="9">
        <v>4.2</v>
      </c>
      <c r="O94" s="10">
        <v>0.16300000000000001</v>
      </c>
      <c r="P94" s="9">
        <v>1.46</v>
      </c>
      <c r="Q94" s="9">
        <v>54.237439024390198</v>
      </c>
      <c r="R94" s="11">
        <v>0.43912737499999999</v>
      </c>
      <c r="S94" s="9">
        <v>36.066477720000002</v>
      </c>
      <c r="T94" s="10">
        <v>2.6444530300000002</v>
      </c>
      <c r="U94" s="9">
        <v>0.41383757508185842</v>
      </c>
      <c r="V94" s="9">
        <v>9.1353185574827907E-3</v>
      </c>
      <c r="W94" s="9">
        <v>15</v>
      </c>
      <c r="X94" s="9">
        <v>0.5</v>
      </c>
      <c r="Y94" s="10">
        <v>2.8991109393119445</v>
      </c>
      <c r="Z94" s="9">
        <v>14.119999890000001</v>
      </c>
    </row>
    <row r="95" spans="1:26">
      <c r="A95" s="12" t="s">
        <v>214</v>
      </c>
      <c r="B95" s="15" t="s">
        <v>213</v>
      </c>
      <c r="C95" s="9">
        <v>15.62</v>
      </c>
      <c r="D95" s="9">
        <v>50</v>
      </c>
      <c r="E95" s="9">
        <v>61</v>
      </c>
      <c r="F95" s="9">
        <v>2</v>
      </c>
      <c r="G95" s="9">
        <v>206</v>
      </c>
      <c r="H95" s="9">
        <v>31</v>
      </c>
      <c r="I95" s="10">
        <v>33.36</v>
      </c>
      <c r="J95" s="9">
        <v>56.08</v>
      </c>
      <c r="K95" s="9">
        <v>0</v>
      </c>
      <c r="L95" s="10">
        <v>0.1</v>
      </c>
      <c r="M95" s="10">
        <v>0.82</v>
      </c>
      <c r="N95" s="9">
        <v>3</v>
      </c>
      <c r="O95" s="10">
        <v>0.307</v>
      </c>
      <c r="P95" s="9">
        <v>3.6139999999999999</v>
      </c>
      <c r="Q95" s="9">
        <v>60.948780487804797</v>
      </c>
      <c r="R95" s="11">
        <v>0.26592517700000001</v>
      </c>
      <c r="S95" s="9">
        <v>27.01754386</v>
      </c>
      <c r="T95" s="10">
        <v>2</v>
      </c>
      <c r="U95" s="9" t="e">
        <v>#N/A</v>
      </c>
      <c r="V95" s="9" t="e">
        <v>#N/A</v>
      </c>
      <c r="W95" s="9">
        <v>60</v>
      </c>
      <c r="X95" s="9">
        <v>0</v>
      </c>
      <c r="Y95" s="10">
        <v>0</v>
      </c>
      <c r="Z95" s="9">
        <v>50</v>
      </c>
    </row>
    <row r="96" spans="1:26">
      <c r="A96" s="12" t="s">
        <v>434</v>
      </c>
      <c r="B96" s="15" t="s">
        <v>215</v>
      </c>
      <c r="C96" s="9">
        <v>11.97</v>
      </c>
      <c r="D96" s="9">
        <v>8.9510000000000005</v>
      </c>
      <c r="E96" s="9">
        <v>100</v>
      </c>
      <c r="F96" s="9">
        <v>4</v>
      </c>
      <c r="G96" s="9">
        <v>300</v>
      </c>
      <c r="H96" s="9">
        <v>59</v>
      </c>
      <c r="I96" s="10">
        <v>12.15</v>
      </c>
      <c r="J96" s="9">
        <v>36.96</v>
      </c>
      <c r="K96" s="9">
        <v>0</v>
      </c>
      <c r="L96" s="10">
        <v>0.32</v>
      </c>
      <c r="M96" s="10">
        <v>0.23</v>
      </c>
      <c r="N96" s="9">
        <v>8.1</v>
      </c>
      <c r="O96" s="10" t="e">
        <v>#N/A</v>
      </c>
      <c r="P96" s="9">
        <v>10.7</v>
      </c>
      <c r="Q96" s="9">
        <v>67.156341463414606</v>
      </c>
      <c r="R96" s="11">
        <v>0.30769230800000003</v>
      </c>
      <c r="S96" s="9" t="e">
        <v>#N/A</v>
      </c>
      <c r="T96" s="10">
        <v>0.42960063300000001</v>
      </c>
      <c r="U96" s="9">
        <v>3.831723431416227</v>
      </c>
      <c r="V96" s="9">
        <v>0.102154823842261</v>
      </c>
      <c r="W96" s="9" t="e">
        <v>#N/A</v>
      </c>
      <c r="X96" s="9">
        <v>0.6</v>
      </c>
      <c r="Y96" s="10">
        <v>9.9659496719541565</v>
      </c>
      <c r="Z96" s="9">
        <v>2.8332159520000002</v>
      </c>
    </row>
    <row r="97" spans="1:26">
      <c r="A97" s="12" t="s">
        <v>435</v>
      </c>
      <c r="B97" s="15" t="s">
        <v>217</v>
      </c>
      <c r="C97" s="9">
        <v>6.79</v>
      </c>
      <c r="D97" s="9">
        <v>36.54</v>
      </c>
      <c r="E97" s="9">
        <v>98</v>
      </c>
      <c r="F97" s="9">
        <v>3.3</v>
      </c>
      <c r="G97" s="9">
        <v>0</v>
      </c>
      <c r="H97" s="9">
        <v>100</v>
      </c>
      <c r="I97" s="10">
        <v>15.47</v>
      </c>
      <c r="J97" s="9">
        <v>18.32</v>
      </c>
      <c r="K97" s="9">
        <v>1</v>
      </c>
      <c r="L97" s="10">
        <v>0.32</v>
      </c>
      <c r="M97" s="10">
        <v>0.77</v>
      </c>
      <c r="N97" s="9">
        <v>0</v>
      </c>
      <c r="O97" s="10">
        <v>0.307</v>
      </c>
      <c r="P97" s="9">
        <v>9.2240000000000002</v>
      </c>
      <c r="Q97" s="9">
        <v>79.832682926829193</v>
      </c>
      <c r="R97" s="11">
        <v>6.6513761000000005E-2</v>
      </c>
      <c r="S97" s="9">
        <v>0</v>
      </c>
      <c r="T97" s="10">
        <v>2.1395605000000002E-2</v>
      </c>
      <c r="U97" s="9">
        <v>5.0105846966243002</v>
      </c>
      <c r="V97" s="9">
        <v>6.1584707616121198E-2</v>
      </c>
      <c r="W97" s="9">
        <v>26</v>
      </c>
      <c r="X97" s="9">
        <v>0.81</v>
      </c>
      <c r="Y97" s="10">
        <v>17.024349979364423</v>
      </c>
      <c r="Z97" s="9">
        <v>78.5</v>
      </c>
    </row>
    <row r="98" spans="1:26">
      <c r="A98" s="12" t="s">
        <v>220</v>
      </c>
      <c r="B98" s="15" t="s">
        <v>219</v>
      </c>
      <c r="C98" s="9">
        <v>-22.44</v>
      </c>
      <c r="D98" s="9">
        <v>2465</v>
      </c>
      <c r="E98" s="9">
        <v>99</v>
      </c>
      <c r="F98" s="9">
        <v>3.9</v>
      </c>
      <c r="G98" s="9">
        <v>0</v>
      </c>
      <c r="H98" s="9">
        <v>100</v>
      </c>
      <c r="I98" s="10">
        <v>44.93</v>
      </c>
      <c r="J98" s="9">
        <v>1.62</v>
      </c>
      <c r="K98" s="9">
        <v>0</v>
      </c>
      <c r="L98" s="10">
        <v>0.05</v>
      </c>
      <c r="M98" s="10">
        <v>1.07</v>
      </c>
      <c r="N98" s="9">
        <v>2.9</v>
      </c>
      <c r="O98" s="10">
        <v>0.03</v>
      </c>
      <c r="P98" s="9">
        <v>8.1359999999999992</v>
      </c>
      <c r="Q98" s="9">
        <v>77.969634146341406</v>
      </c>
      <c r="R98" s="11">
        <v>0.110416667</v>
      </c>
      <c r="S98" s="9">
        <v>0</v>
      </c>
      <c r="T98" s="10">
        <v>2.2179603999999999E-2</v>
      </c>
      <c r="U98" s="9">
        <v>8.079863216672134</v>
      </c>
      <c r="V98" s="9">
        <v>0.24163408012917101</v>
      </c>
      <c r="W98" s="9">
        <v>100</v>
      </c>
      <c r="X98" s="9">
        <v>0</v>
      </c>
      <c r="Y98" s="10">
        <v>8.4175084175084169</v>
      </c>
      <c r="Z98" s="9">
        <v>85</v>
      </c>
    </row>
    <row r="99" spans="1:26">
      <c r="A99" s="12" t="s">
        <v>222</v>
      </c>
      <c r="B99" s="15" t="s">
        <v>221</v>
      </c>
      <c r="C99" s="9">
        <v>-1.52</v>
      </c>
      <c r="D99" s="9">
        <v>43.67</v>
      </c>
      <c r="E99" s="9">
        <v>90</v>
      </c>
      <c r="F99" s="9">
        <v>4.7</v>
      </c>
      <c r="G99" s="9">
        <v>244</v>
      </c>
      <c r="H99" s="9">
        <v>93</v>
      </c>
      <c r="I99" s="10">
        <v>9.82</v>
      </c>
      <c r="J99" s="9">
        <v>63.56</v>
      </c>
      <c r="K99" s="9">
        <v>0.12465755887698794</v>
      </c>
      <c r="L99" s="10">
        <v>0.3</v>
      </c>
      <c r="M99" s="10">
        <v>0.28999999999999998</v>
      </c>
      <c r="N99" s="9">
        <v>0.3</v>
      </c>
      <c r="O99" s="10">
        <v>0.03</v>
      </c>
      <c r="P99" s="9">
        <v>10.262</v>
      </c>
      <c r="Q99" s="9">
        <v>67.369756097560895</v>
      </c>
      <c r="R99" s="11">
        <v>0.100810081</v>
      </c>
      <c r="S99" s="9">
        <v>12.115630899999999</v>
      </c>
      <c r="T99" s="10">
        <v>0.221034799</v>
      </c>
      <c r="U99" s="9">
        <v>0</v>
      </c>
      <c r="V99" s="9">
        <v>0</v>
      </c>
      <c r="W99" s="9">
        <v>100</v>
      </c>
      <c r="X99" s="9">
        <v>0.96</v>
      </c>
      <c r="Y99" s="10">
        <v>0.78206465067778941</v>
      </c>
      <c r="Z99" s="9">
        <v>91.099998470000003</v>
      </c>
    </row>
    <row r="100" spans="1:26">
      <c r="A100" s="12" t="s">
        <v>436</v>
      </c>
      <c r="B100" s="15" t="s">
        <v>223</v>
      </c>
      <c r="C100" s="9">
        <v>-1.02</v>
      </c>
      <c r="D100" s="9">
        <v>0.89959999999999996</v>
      </c>
      <c r="E100" s="9">
        <v>57</v>
      </c>
      <c r="F100" s="9">
        <v>2.6</v>
      </c>
      <c r="G100" s="9">
        <v>242</v>
      </c>
      <c r="H100" s="9">
        <v>53</v>
      </c>
      <c r="I100" s="10">
        <v>38.94</v>
      </c>
      <c r="J100" s="9">
        <v>67.959999999999994</v>
      </c>
      <c r="K100" s="9">
        <v>0</v>
      </c>
      <c r="L100" s="10">
        <v>0.13</v>
      </c>
      <c r="M100" s="10">
        <v>0.03</v>
      </c>
      <c r="N100" s="9">
        <v>9</v>
      </c>
      <c r="O100" s="10">
        <v>0.307</v>
      </c>
      <c r="P100" s="9">
        <v>1.514</v>
      </c>
      <c r="Q100" s="9">
        <v>64.972951219512098</v>
      </c>
      <c r="R100" s="11">
        <v>0.29984051</v>
      </c>
      <c r="S100" s="9">
        <v>0</v>
      </c>
      <c r="T100" s="10">
        <v>2.0307149450000002</v>
      </c>
      <c r="U100" s="9">
        <v>0</v>
      </c>
      <c r="V100" s="9">
        <v>0</v>
      </c>
      <c r="W100" s="9">
        <v>55</v>
      </c>
      <c r="X100" s="9">
        <v>1</v>
      </c>
      <c r="Y100" s="10">
        <v>4.5493934142114387</v>
      </c>
      <c r="Z100" s="9">
        <v>13.54</v>
      </c>
    </row>
    <row r="101" spans="1:26">
      <c r="A101" s="12" t="s">
        <v>226</v>
      </c>
      <c r="B101" s="15" t="s">
        <v>225</v>
      </c>
      <c r="C101" s="9">
        <v>6.72</v>
      </c>
      <c r="D101" s="9">
        <v>1.165</v>
      </c>
      <c r="E101" s="9">
        <v>99</v>
      </c>
      <c r="F101" s="9">
        <v>4.5</v>
      </c>
      <c r="G101" s="9">
        <v>0</v>
      </c>
      <c r="H101" s="9">
        <v>78</v>
      </c>
      <c r="I101" s="10">
        <v>13.56</v>
      </c>
      <c r="J101" s="9">
        <v>31.84</v>
      </c>
      <c r="K101" s="9">
        <v>0.2070954415955</v>
      </c>
      <c r="L101" s="10">
        <v>0.04</v>
      </c>
      <c r="M101" s="10">
        <v>0.15</v>
      </c>
      <c r="N101" s="9">
        <v>0</v>
      </c>
      <c r="O101" s="10">
        <v>0.35</v>
      </c>
      <c r="P101" s="9">
        <v>10.815999999999999</v>
      </c>
      <c r="Q101" s="9">
        <v>72.238292682926797</v>
      </c>
      <c r="R101" s="11">
        <v>3.8314175999999998E-2</v>
      </c>
      <c r="S101" s="9">
        <v>0</v>
      </c>
      <c r="T101" s="10">
        <v>2.8047619999999999E-2</v>
      </c>
      <c r="U101" s="9">
        <v>4.3853889263716992</v>
      </c>
      <c r="V101" s="9">
        <v>0.33647723622301101</v>
      </c>
      <c r="W101" s="9">
        <v>100</v>
      </c>
      <c r="X101" s="9">
        <v>0.84</v>
      </c>
      <c r="Y101" s="10">
        <v>0</v>
      </c>
      <c r="Z101" s="9">
        <v>100</v>
      </c>
    </row>
    <row r="102" spans="1:26">
      <c r="A102" s="12" t="s">
        <v>228</v>
      </c>
      <c r="B102" s="15" t="s">
        <v>227</v>
      </c>
      <c r="C102" s="9">
        <v>-16.2</v>
      </c>
      <c r="D102" s="9">
        <v>28.05</v>
      </c>
      <c r="E102" s="9">
        <v>100</v>
      </c>
      <c r="F102" s="9">
        <v>3.3</v>
      </c>
      <c r="G102" s="9">
        <v>40</v>
      </c>
      <c r="H102" s="9">
        <v>98</v>
      </c>
      <c r="I102" s="10">
        <v>44.93</v>
      </c>
      <c r="J102" s="9">
        <v>12.92</v>
      </c>
      <c r="K102" s="9">
        <v>0.29302299452348735</v>
      </c>
      <c r="L102" s="10">
        <v>0.08</v>
      </c>
      <c r="M102" s="10">
        <v>0.89</v>
      </c>
      <c r="N102" s="9">
        <v>0.3</v>
      </c>
      <c r="O102" s="10">
        <v>0.03</v>
      </c>
      <c r="P102" s="9">
        <v>9.31</v>
      </c>
      <c r="Q102" s="9">
        <v>72.047317073170703</v>
      </c>
      <c r="R102" s="11">
        <v>6.6666666999999999E-2</v>
      </c>
      <c r="S102" s="9">
        <v>1.3465805870000001</v>
      </c>
      <c r="T102" s="10">
        <v>4.9783940999999998E-2</v>
      </c>
      <c r="U102" s="9">
        <v>1.6118995598252122</v>
      </c>
      <c r="V102" s="9">
        <v>0.137457171820657</v>
      </c>
      <c r="W102" s="9">
        <v>99.9</v>
      </c>
      <c r="X102" s="9">
        <v>0.96</v>
      </c>
      <c r="Y102" s="10">
        <v>14.66275659824047</v>
      </c>
      <c r="Z102" s="9">
        <v>84.900001529999997</v>
      </c>
    </row>
    <row r="103" spans="1:26">
      <c r="A103" s="12" t="s">
        <v>230</v>
      </c>
      <c r="B103" s="15" t="s">
        <v>229</v>
      </c>
      <c r="C103" s="9">
        <v>-7.4</v>
      </c>
      <c r="D103" s="9">
        <v>1.655</v>
      </c>
      <c r="E103" s="9">
        <v>85</v>
      </c>
      <c r="F103" s="9">
        <v>3</v>
      </c>
      <c r="G103" s="9">
        <v>44</v>
      </c>
      <c r="H103" s="9">
        <v>29</v>
      </c>
      <c r="I103" s="10">
        <v>63.06</v>
      </c>
      <c r="J103" s="9">
        <v>73.819999999999993</v>
      </c>
      <c r="K103" s="9">
        <v>0</v>
      </c>
      <c r="L103" s="10">
        <v>0.14000000000000001</v>
      </c>
      <c r="M103" s="10">
        <v>0.54</v>
      </c>
      <c r="N103" s="9">
        <v>3.6</v>
      </c>
      <c r="O103" s="10">
        <v>0.16300000000000001</v>
      </c>
      <c r="P103" s="9">
        <v>0.72</v>
      </c>
      <c r="Q103" s="9">
        <v>44.994926829268202</v>
      </c>
      <c r="R103" s="11">
        <v>0.57834101400000004</v>
      </c>
      <c r="S103" s="9">
        <v>30.402279490000002</v>
      </c>
      <c r="T103" s="10">
        <v>1.617955289</v>
      </c>
      <c r="U103" s="9">
        <v>0</v>
      </c>
      <c r="V103" s="9">
        <v>0</v>
      </c>
      <c r="W103" s="9">
        <v>16</v>
      </c>
      <c r="X103" s="9">
        <v>1</v>
      </c>
      <c r="Y103" s="10">
        <v>0</v>
      </c>
      <c r="Z103" s="9">
        <v>18.299999239999998</v>
      </c>
    </row>
    <row r="104" spans="1:26">
      <c r="A104" s="13" t="s">
        <v>232</v>
      </c>
      <c r="B104" s="16" t="s">
        <v>231</v>
      </c>
      <c r="C104" s="9">
        <v>6.67</v>
      </c>
      <c r="D104" s="9">
        <v>7.6899999999999996E-2</v>
      </c>
      <c r="E104" s="9">
        <v>68</v>
      </c>
      <c r="F104" s="9">
        <v>2.4</v>
      </c>
      <c r="G104" s="9">
        <v>885</v>
      </c>
      <c r="H104" s="9">
        <v>17</v>
      </c>
      <c r="I104" s="10">
        <v>54.41</v>
      </c>
      <c r="J104" s="9">
        <v>39.18</v>
      </c>
      <c r="K104" s="9">
        <v>0</v>
      </c>
      <c r="L104" s="10">
        <v>0.26</v>
      </c>
      <c r="M104" s="10">
        <v>0.61</v>
      </c>
      <c r="N104" s="9">
        <v>5.9</v>
      </c>
      <c r="O104" s="10">
        <v>8.3000000000000004E-2</v>
      </c>
      <c r="P104" s="9">
        <v>0.29800000000000004</v>
      </c>
      <c r="Q104" s="9">
        <v>58.263121951219503</v>
      </c>
      <c r="R104" s="11">
        <v>0.48541278700000001</v>
      </c>
      <c r="S104" s="9">
        <v>47</v>
      </c>
      <c r="T104" s="10">
        <v>5.0952514730000003</v>
      </c>
      <c r="U104" s="9">
        <v>10</v>
      </c>
      <c r="V104" s="9">
        <v>0.150830003833124</v>
      </c>
      <c r="W104" s="9">
        <v>3.3</v>
      </c>
      <c r="X104" s="9">
        <v>0</v>
      </c>
      <c r="Y104" s="10">
        <v>1.5573089700996678</v>
      </c>
      <c r="Z104" s="9">
        <v>6.1999998090000004</v>
      </c>
    </row>
    <row r="105" spans="1:26">
      <c r="A105" s="13" t="s">
        <v>437</v>
      </c>
      <c r="B105" s="16" t="s">
        <v>233</v>
      </c>
      <c r="C105" s="9">
        <v>-14.76</v>
      </c>
      <c r="D105" s="9">
        <v>718</v>
      </c>
      <c r="E105" s="9">
        <v>54</v>
      </c>
      <c r="F105" s="9">
        <v>3.5</v>
      </c>
      <c r="G105" s="9">
        <v>300</v>
      </c>
      <c r="H105" s="9">
        <v>97</v>
      </c>
      <c r="I105" s="10">
        <v>59.9</v>
      </c>
      <c r="J105" s="9">
        <v>22.28</v>
      </c>
      <c r="K105" s="9">
        <v>4.5447619047666671E-2</v>
      </c>
      <c r="L105" s="10">
        <v>0.16</v>
      </c>
      <c r="M105" s="10">
        <v>0.84</v>
      </c>
      <c r="N105" s="9">
        <v>0.6</v>
      </c>
      <c r="O105" s="10">
        <v>0.03</v>
      </c>
      <c r="P105" s="9">
        <v>10.6</v>
      </c>
      <c r="Q105" s="9">
        <v>74.328999999999994</v>
      </c>
      <c r="R105" s="11">
        <v>8.8010203999999995E-2</v>
      </c>
      <c r="S105" s="9">
        <v>1.0435967269999999</v>
      </c>
      <c r="T105" s="10">
        <v>0.18627924100000001</v>
      </c>
      <c r="U105" s="9">
        <v>0.71791707471419319</v>
      </c>
      <c r="V105" s="9">
        <v>0.15559427165075801</v>
      </c>
      <c r="W105" s="9">
        <v>99.8</v>
      </c>
      <c r="X105" s="9">
        <v>0</v>
      </c>
      <c r="Y105" s="10">
        <v>8.5249553860668126E-2</v>
      </c>
      <c r="Z105" s="9">
        <v>57.200000760000002</v>
      </c>
    </row>
    <row r="106" spans="1:26">
      <c r="A106" s="13" t="s">
        <v>236</v>
      </c>
      <c r="B106" s="16" t="s">
        <v>235</v>
      </c>
      <c r="C106" s="9">
        <v>4.55</v>
      </c>
      <c r="D106" s="9" t="e">
        <v>#N/A</v>
      </c>
      <c r="E106" s="9">
        <v>100</v>
      </c>
      <c r="F106" s="9">
        <v>3.7</v>
      </c>
      <c r="G106" s="9">
        <v>0</v>
      </c>
      <c r="H106" s="9">
        <v>100</v>
      </c>
      <c r="I106" s="10">
        <v>8.32</v>
      </c>
      <c r="J106" s="9">
        <v>85.74</v>
      </c>
      <c r="K106" s="9">
        <v>0</v>
      </c>
      <c r="L106" s="10">
        <v>7.0000000000000007E-2</v>
      </c>
      <c r="M106" s="10" t="e">
        <v>#N/A</v>
      </c>
      <c r="N106" s="9">
        <v>0</v>
      </c>
      <c r="O106" s="10">
        <v>2.7E-2</v>
      </c>
      <c r="P106" s="9" t="e">
        <v>#N/A</v>
      </c>
      <c r="Q106" s="9">
        <v>82.634146341463406</v>
      </c>
      <c r="R106" s="11" t="e">
        <v>#N/A</v>
      </c>
      <c r="S106" s="9" t="e">
        <v>#N/A</v>
      </c>
      <c r="T106" s="10" t="e">
        <v>#N/A</v>
      </c>
      <c r="U106" s="9">
        <v>0</v>
      </c>
      <c r="V106" s="9">
        <v>0</v>
      </c>
      <c r="W106" s="9">
        <v>100</v>
      </c>
      <c r="X106" s="9" t="e">
        <v>#N/A</v>
      </c>
      <c r="Y106" s="10">
        <v>0</v>
      </c>
      <c r="Z106" s="9">
        <v>100</v>
      </c>
    </row>
    <row r="107" spans="1:26">
      <c r="A107" s="13" t="s">
        <v>238</v>
      </c>
      <c r="B107" s="16" t="s">
        <v>237</v>
      </c>
      <c r="C107" s="9">
        <v>6.18</v>
      </c>
      <c r="D107" s="9">
        <v>9.5500000000000007</v>
      </c>
      <c r="E107" s="9">
        <v>100</v>
      </c>
      <c r="F107" s="9">
        <v>4.3</v>
      </c>
      <c r="G107" s="9">
        <v>0</v>
      </c>
      <c r="H107" s="9">
        <v>100</v>
      </c>
      <c r="I107" s="10">
        <v>13.56</v>
      </c>
      <c r="J107" s="9">
        <v>32.92</v>
      </c>
      <c r="K107" s="9">
        <v>0.13188736681883334</v>
      </c>
      <c r="L107" s="10">
        <v>0.2</v>
      </c>
      <c r="M107" s="10">
        <v>0.13</v>
      </c>
      <c r="N107" s="9">
        <v>0</v>
      </c>
      <c r="O107" s="10">
        <v>0.35</v>
      </c>
      <c r="P107" s="9">
        <v>14.648</v>
      </c>
      <c r="Q107" s="9">
        <v>71.821707317073106</v>
      </c>
      <c r="R107" s="11">
        <v>4.2983565000000001E-2</v>
      </c>
      <c r="S107" s="9">
        <v>0</v>
      </c>
      <c r="T107" s="10">
        <v>1.7195459999999999E-2</v>
      </c>
      <c r="U107" s="9">
        <v>2.3867680699263967</v>
      </c>
      <c r="V107" s="9">
        <v>5.0568407302369098E-2</v>
      </c>
      <c r="W107" s="9">
        <v>100</v>
      </c>
      <c r="X107" s="9">
        <v>0.59</v>
      </c>
      <c r="Y107" s="10">
        <v>0</v>
      </c>
      <c r="Z107" s="9">
        <v>28.6</v>
      </c>
    </row>
    <row r="108" spans="1:26">
      <c r="A108" s="13" t="s">
        <v>240</v>
      </c>
      <c r="B108" s="16" t="s">
        <v>239</v>
      </c>
      <c r="C108" s="9">
        <v>-5.18</v>
      </c>
      <c r="D108" s="9">
        <v>1.9419999999999999</v>
      </c>
      <c r="E108" s="9">
        <v>100</v>
      </c>
      <c r="F108" s="9">
        <v>3.4</v>
      </c>
      <c r="G108" s="9">
        <v>2</v>
      </c>
      <c r="H108" s="9">
        <v>100</v>
      </c>
      <c r="I108" s="10">
        <v>8.32</v>
      </c>
      <c r="J108" s="9">
        <v>17.68</v>
      </c>
      <c r="K108" s="9">
        <v>0.461129032258</v>
      </c>
      <c r="L108" s="10">
        <v>0.14000000000000001</v>
      </c>
      <c r="M108" s="10">
        <v>0.93</v>
      </c>
      <c r="N108" s="9">
        <v>0</v>
      </c>
      <c r="O108" s="10">
        <v>2.7E-2</v>
      </c>
      <c r="P108" s="9">
        <v>17.044</v>
      </c>
      <c r="Q108" s="9">
        <v>80.524634146341398</v>
      </c>
      <c r="R108" s="11">
        <v>5.8962264E-2</v>
      </c>
      <c r="S108" s="9">
        <v>0</v>
      </c>
      <c r="T108" s="10">
        <v>2.6553753999999999E-2</v>
      </c>
      <c r="U108" s="9">
        <v>0</v>
      </c>
      <c r="V108" s="9">
        <v>0</v>
      </c>
      <c r="W108" s="9">
        <v>100</v>
      </c>
      <c r="X108" s="9">
        <v>0.98</v>
      </c>
      <c r="Y108" s="10">
        <v>0</v>
      </c>
      <c r="Z108" s="9">
        <v>100</v>
      </c>
    </row>
    <row r="109" spans="1:26">
      <c r="A109" s="13" t="s">
        <v>242</v>
      </c>
      <c r="B109" s="16" t="s">
        <v>241</v>
      </c>
      <c r="C109" s="9">
        <v>-6.85</v>
      </c>
      <c r="D109" s="9">
        <v>4.3559999999999999</v>
      </c>
      <c r="E109" s="9">
        <v>41</v>
      </c>
      <c r="F109" s="9">
        <v>2.2999999999999998</v>
      </c>
      <c r="G109" s="9">
        <v>540</v>
      </c>
      <c r="H109" s="9">
        <v>11</v>
      </c>
      <c r="I109" s="10">
        <v>43.59</v>
      </c>
      <c r="J109" s="9">
        <v>70.14</v>
      </c>
      <c r="K109" s="9">
        <v>2.9000992175849599E-2</v>
      </c>
      <c r="L109" s="10">
        <v>0.05</v>
      </c>
      <c r="M109" s="10">
        <v>0.13</v>
      </c>
      <c r="N109" s="9">
        <v>11.3</v>
      </c>
      <c r="O109" s="10">
        <v>8.3000000000000004E-2</v>
      </c>
      <c r="P109" s="9">
        <v>0.64200000000000002</v>
      </c>
      <c r="Q109" s="9">
        <v>60.341487804878</v>
      </c>
      <c r="R109" s="11">
        <v>0.349016253</v>
      </c>
      <c r="S109" s="9">
        <v>28.311670230000001</v>
      </c>
      <c r="T109" s="10">
        <v>2.2207030219999999</v>
      </c>
      <c r="U109" s="9">
        <v>2.7368613708941951</v>
      </c>
      <c r="V109" s="9">
        <v>5.52040884424553E-2</v>
      </c>
      <c r="W109" s="9">
        <v>19</v>
      </c>
      <c r="X109" s="9">
        <v>0.67</v>
      </c>
      <c r="Y109" s="10">
        <v>0.51587165113319811</v>
      </c>
      <c r="Z109" s="9">
        <v>11.600000380000001</v>
      </c>
    </row>
    <row r="110" spans="1:26">
      <c r="A110" s="13" t="s">
        <v>244</v>
      </c>
      <c r="B110" s="16" t="s">
        <v>243</v>
      </c>
      <c r="C110" s="9">
        <v>-0.45</v>
      </c>
      <c r="D110" s="9">
        <v>5.6109999999999998</v>
      </c>
      <c r="E110" s="9">
        <v>80</v>
      </c>
      <c r="F110" s="9">
        <v>2.7</v>
      </c>
      <c r="G110" s="9">
        <v>617</v>
      </c>
      <c r="H110" s="9">
        <v>56</v>
      </c>
      <c r="I110" s="10">
        <v>52.08</v>
      </c>
      <c r="J110" s="9">
        <v>80.7</v>
      </c>
      <c r="K110" s="9">
        <v>2.7709523809999999E-3</v>
      </c>
      <c r="L110" s="10">
        <v>0.06</v>
      </c>
      <c r="M110" s="10">
        <v>0.05</v>
      </c>
      <c r="N110" s="9">
        <v>3.6</v>
      </c>
      <c r="O110" s="10">
        <v>0.16300000000000001</v>
      </c>
      <c r="P110" s="9">
        <v>0.318</v>
      </c>
      <c r="Q110" s="9">
        <v>53.059097560975601</v>
      </c>
      <c r="R110" s="11">
        <v>0.493174061</v>
      </c>
      <c r="S110" s="9">
        <v>99.142224510000005</v>
      </c>
      <c r="T110" s="10">
        <v>2.7398511700000001</v>
      </c>
      <c r="U110" s="9">
        <v>0</v>
      </c>
      <c r="V110" s="9">
        <v>0</v>
      </c>
      <c r="W110" s="9">
        <v>9</v>
      </c>
      <c r="X110" s="9">
        <v>0.98</v>
      </c>
      <c r="Y110" s="10">
        <v>19.132653061224492</v>
      </c>
      <c r="Z110" s="9">
        <v>45.020000459999999</v>
      </c>
    </row>
    <row r="111" spans="1:26">
      <c r="A111" s="13" t="s">
        <v>246</v>
      </c>
      <c r="B111" s="16" t="s">
        <v>245</v>
      </c>
      <c r="C111" s="9">
        <v>0.21</v>
      </c>
      <c r="D111" s="9">
        <v>2.1379999999999999</v>
      </c>
      <c r="E111" s="9">
        <v>100</v>
      </c>
      <c r="F111" s="9">
        <v>2.1</v>
      </c>
      <c r="G111" s="9">
        <v>33</v>
      </c>
      <c r="H111" s="9">
        <v>96</v>
      </c>
      <c r="I111" s="10">
        <v>37.44</v>
      </c>
      <c r="J111" s="9">
        <v>28.72</v>
      </c>
      <c r="K111" s="9">
        <v>0.5</v>
      </c>
      <c r="L111" s="10">
        <v>0.32</v>
      </c>
      <c r="M111" s="10">
        <v>0.83</v>
      </c>
      <c r="N111" s="9">
        <v>0.6</v>
      </c>
      <c r="O111" s="10">
        <v>0.307</v>
      </c>
      <c r="P111" s="9">
        <v>4.6120000000000001</v>
      </c>
      <c r="Q111" s="9">
        <v>74.379707317073098</v>
      </c>
      <c r="R111" s="11">
        <v>0.242782152</v>
      </c>
      <c r="S111" s="9">
        <v>0</v>
      </c>
      <c r="T111" s="10">
        <v>8.2329578E-2</v>
      </c>
      <c r="U111" s="9">
        <v>6.2196356209579857</v>
      </c>
      <c r="V111" s="9">
        <v>0.235062208213485</v>
      </c>
      <c r="W111" s="9">
        <v>99.4</v>
      </c>
      <c r="X111" s="9">
        <v>0</v>
      </c>
      <c r="Y111" s="10">
        <v>6.3917211992086447</v>
      </c>
      <c r="Z111" s="9">
        <v>82.772813330000005</v>
      </c>
    </row>
    <row r="112" spans="1:26">
      <c r="A112" s="13" t="s">
        <v>248</v>
      </c>
      <c r="B112" s="16" t="s">
        <v>247</v>
      </c>
      <c r="C112" s="9">
        <v>0.56999999999999995</v>
      </c>
      <c r="D112" s="9">
        <v>15.67</v>
      </c>
      <c r="E112" s="9">
        <v>91</v>
      </c>
      <c r="F112" s="9">
        <v>2</v>
      </c>
      <c r="G112" s="9">
        <v>167</v>
      </c>
      <c r="H112" s="9">
        <v>98</v>
      </c>
      <c r="I112" s="10">
        <v>33.36</v>
      </c>
      <c r="J112" s="9">
        <v>60.82</v>
      </c>
      <c r="K112" s="9">
        <v>8.7500000000000008E-3</v>
      </c>
      <c r="L112" s="10">
        <v>0.04</v>
      </c>
      <c r="M112" s="10">
        <v>1.1599999999999999</v>
      </c>
      <c r="N112" s="9">
        <v>7.2</v>
      </c>
      <c r="O112" s="10">
        <v>0.18</v>
      </c>
      <c r="P112" s="9">
        <v>7.6400000000000006</v>
      </c>
      <c r="Q112" s="9">
        <v>71.582121951219506</v>
      </c>
      <c r="R112" s="11">
        <v>8.3098591999999999E-2</v>
      </c>
      <c r="S112" s="9">
        <v>1.219117915</v>
      </c>
      <c r="T112" s="10">
        <v>8.1389592999999996E-2</v>
      </c>
      <c r="U112" s="9">
        <v>100</v>
      </c>
      <c r="V112" s="9">
        <v>1</v>
      </c>
      <c r="W112" s="9">
        <v>100</v>
      </c>
      <c r="X112" s="9">
        <v>0.5</v>
      </c>
      <c r="Y112" s="10">
        <v>0</v>
      </c>
      <c r="Z112" s="9">
        <v>100</v>
      </c>
    </row>
    <row r="113" spans="1:26">
      <c r="A113" s="13" t="s">
        <v>250</v>
      </c>
      <c r="B113" s="16" t="s">
        <v>249</v>
      </c>
      <c r="C113" s="9">
        <v>4.95</v>
      </c>
      <c r="D113" s="9">
        <v>6.5460000000000003</v>
      </c>
      <c r="E113" s="9">
        <v>56</v>
      </c>
      <c r="F113" s="9">
        <v>3.3</v>
      </c>
      <c r="G113" s="9">
        <v>880</v>
      </c>
      <c r="H113" s="9">
        <v>36</v>
      </c>
      <c r="I113" s="10">
        <v>59.23</v>
      </c>
      <c r="J113" s="9">
        <v>67.260000000000005</v>
      </c>
      <c r="K113" s="9">
        <v>1.5069072165000001E-2</v>
      </c>
      <c r="L113" s="10">
        <v>0.44</v>
      </c>
      <c r="M113" s="10">
        <v>0.09</v>
      </c>
      <c r="N113" s="9">
        <v>9.9</v>
      </c>
      <c r="O113" s="10">
        <v>8.3000000000000004E-2</v>
      </c>
      <c r="P113" s="9">
        <v>0.39800000000000002</v>
      </c>
      <c r="Q113" s="9">
        <v>48.429024390243903</v>
      </c>
      <c r="R113" s="11">
        <v>0.50674019599999998</v>
      </c>
      <c r="S113" s="9">
        <v>25.598154579999999</v>
      </c>
      <c r="T113" s="10">
        <v>4.5525913569999998</v>
      </c>
      <c r="U113" s="9">
        <v>0</v>
      </c>
      <c r="V113" s="9">
        <v>0</v>
      </c>
      <c r="W113" s="9">
        <v>17.399999999999999</v>
      </c>
      <c r="X113" s="9">
        <v>0</v>
      </c>
      <c r="Y113" s="10">
        <v>0.86052172202689736</v>
      </c>
      <c r="Z113" s="9">
        <v>19.03553299</v>
      </c>
    </row>
    <row r="114" spans="1:26">
      <c r="A114" s="13" t="s">
        <v>252</v>
      </c>
      <c r="B114" s="16" t="s">
        <v>251</v>
      </c>
      <c r="C114" s="9">
        <v>-16.62</v>
      </c>
      <c r="D114" s="9">
        <v>71.290000000000006</v>
      </c>
      <c r="E114" s="9">
        <v>100</v>
      </c>
      <c r="F114" s="9">
        <v>3</v>
      </c>
      <c r="G114" s="9">
        <v>0</v>
      </c>
      <c r="H114" s="9">
        <v>100</v>
      </c>
      <c r="I114" s="10">
        <v>8.32</v>
      </c>
      <c r="J114" s="9">
        <v>5.52</v>
      </c>
      <c r="K114" s="9">
        <v>0.31607843137250002</v>
      </c>
      <c r="L114" s="10">
        <v>0.14000000000000001</v>
      </c>
      <c r="M114" s="10">
        <v>1.01</v>
      </c>
      <c r="N114" s="9">
        <v>0</v>
      </c>
      <c r="O114" s="10">
        <v>2.7E-2</v>
      </c>
      <c r="P114" s="9">
        <v>12.776</v>
      </c>
      <c r="Q114" s="9">
        <v>79.640975609756097</v>
      </c>
      <c r="R114" s="11">
        <v>5.9090908999999997E-2</v>
      </c>
      <c r="S114" s="9">
        <v>0</v>
      </c>
      <c r="T114" s="10">
        <v>1.0888745E-2</v>
      </c>
      <c r="U114" s="9">
        <v>16.291566062593045</v>
      </c>
      <c r="V114" s="9">
        <v>0.12943246848923701</v>
      </c>
      <c r="W114" s="9">
        <v>100</v>
      </c>
      <c r="X114" s="9">
        <v>1</v>
      </c>
      <c r="Y114" s="10">
        <v>0</v>
      </c>
      <c r="Z114" s="9">
        <v>87.53</v>
      </c>
    </row>
    <row r="115" spans="1:26">
      <c r="A115" s="13" t="s">
        <v>254</v>
      </c>
      <c r="B115" s="16" t="s">
        <v>253</v>
      </c>
      <c r="C115" s="9">
        <v>10.29</v>
      </c>
      <c r="D115" s="9">
        <v>50</v>
      </c>
      <c r="E115" s="9">
        <v>94</v>
      </c>
      <c r="F115" s="9">
        <v>1.9</v>
      </c>
      <c r="G115" s="9">
        <v>202</v>
      </c>
      <c r="H115" s="9">
        <v>73</v>
      </c>
      <c r="I115" s="10">
        <v>33.36</v>
      </c>
      <c r="J115" s="9">
        <v>28.56</v>
      </c>
      <c r="K115" s="9">
        <v>0</v>
      </c>
      <c r="L115" s="10">
        <v>0.1</v>
      </c>
      <c r="M115" s="10">
        <v>1</v>
      </c>
      <c r="N115" s="9">
        <v>3</v>
      </c>
      <c r="O115" s="10">
        <v>0.307</v>
      </c>
      <c r="P115" s="9">
        <v>3.6479999999999997</v>
      </c>
      <c r="Q115" s="9">
        <v>65.239024390243898</v>
      </c>
      <c r="R115" s="11">
        <v>0.20200235599999999</v>
      </c>
      <c r="S115" s="9">
        <v>57.675864750000002</v>
      </c>
      <c r="T115" s="10">
        <v>2</v>
      </c>
      <c r="U115" s="9">
        <v>75</v>
      </c>
      <c r="V115" s="9">
        <v>0.99778454556316598</v>
      </c>
      <c r="W115" s="9">
        <v>74.5</v>
      </c>
      <c r="X115" s="9">
        <v>0.5</v>
      </c>
      <c r="Y115" s="10">
        <v>0</v>
      </c>
      <c r="Z115" s="9">
        <v>50</v>
      </c>
    </row>
    <row r="116" spans="1:26">
      <c r="A116" s="13" t="s">
        <v>256</v>
      </c>
      <c r="B116" s="16" t="s">
        <v>255</v>
      </c>
      <c r="C116" s="9">
        <v>-19.079999999999998</v>
      </c>
      <c r="D116" s="9">
        <v>14.03</v>
      </c>
      <c r="E116" s="9">
        <v>49</v>
      </c>
      <c r="F116" s="9">
        <v>3.4</v>
      </c>
      <c r="G116" s="9">
        <v>390</v>
      </c>
      <c r="H116" s="9">
        <v>26</v>
      </c>
      <c r="I116" s="10">
        <v>56.74</v>
      </c>
      <c r="J116" s="9">
        <v>58.8</v>
      </c>
      <c r="K116" s="9">
        <v>0</v>
      </c>
      <c r="L116" s="10">
        <v>0.25</v>
      </c>
      <c r="M116" s="10">
        <v>0.64</v>
      </c>
      <c r="N116" s="9">
        <v>7.3</v>
      </c>
      <c r="O116" s="10">
        <v>8.3000000000000004E-2</v>
      </c>
      <c r="P116" s="9">
        <v>0.93</v>
      </c>
      <c r="Q116" s="9">
        <v>56.7288292682926</v>
      </c>
      <c r="R116" s="11">
        <v>0.40809084499999998</v>
      </c>
      <c r="S116" s="9">
        <v>25.56491097</v>
      </c>
      <c r="T116" s="10">
        <v>2.4292074029999999</v>
      </c>
      <c r="U116" s="9">
        <v>1.6717658802714697</v>
      </c>
      <c r="V116" s="9">
        <v>0.29248158080123798</v>
      </c>
      <c r="W116" s="9">
        <v>30.1</v>
      </c>
      <c r="X116" s="9">
        <v>0.15</v>
      </c>
      <c r="Y116" s="10">
        <v>0.87319297564761811</v>
      </c>
      <c r="Z116" s="9">
        <v>26.847999999999999</v>
      </c>
    </row>
    <row r="117" spans="1:26">
      <c r="A117" s="13" t="s">
        <v>258</v>
      </c>
      <c r="B117" s="16" t="s">
        <v>257</v>
      </c>
      <c r="C117" s="9">
        <v>-8.98</v>
      </c>
      <c r="D117" s="9">
        <v>26.35</v>
      </c>
      <c r="E117" s="9">
        <v>99</v>
      </c>
      <c r="F117" s="9">
        <v>1.8</v>
      </c>
      <c r="G117" s="9">
        <v>7</v>
      </c>
      <c r="H117" s="9">
        <v>91</v>
      </c>
      <c r="I117" s="10">
        <v>33.36</v>
      </c>
      <c r="J117" s="9">
        <v>57.46</v>
      </c>
      <c r="K117" s="9">
        <v>0.56440065681438067</v>
      </c>
      <c r="L117" s="10">
        <v>0.17</v>
      </c>
      <c r="M117" s="10">
        <v>1.04</v>
      </c>
      <c r="N117" s="9">
        <v>2</v>
      </c>
      <c r="O117" s="10">
        <v>8.3000000000000004E-2</v>
      </c>
      <c r="P117" s="9">
        <v>5.85</v>
      </c>
      <c r="Q117" s="9">
        <v>72.570731707316995</v>
      </c>
      <c r="R117" s="11">
        <v>6.8601582999999994E-2</v>
      </c>
      <c r="S117" s="9">
        <v>1.642279112</v>
      </c>
      <c r="T117" s="10">
        <v>6.4405748999999998E-2</v>
      </c>
      <c r="U117" s="9">
        <v>75</v>
      </c>
      <c r="V117" s="9">
        <v>9.4130101380787701E-2</v>
      </c>
      <c r="W117" s="9">
        <v>99.4</v>
      </c>
      <c r="X117" s="9">
        <v>0</v>
      </c>
      <c r="Y117" s="10">
        <v>0</v>
      </c>
      <c r="Z117" s="9">
        <v>98.03</v>
      </c>
    </row>
    <row r="118" spans="1:26">
      <c r="A118" s="13" t="s">
        <v>260</v>
      </c>
      <c r="B118" s="16" t="s">
        <v>259</v>
      </c>
      <c r="C118" s="9">
        <v>-12.9</v>
      </c>
      <c r="D118" s="9">
        <v>17.45</v>
      </c>
      <c r="E118" s="9">
        <v>94</v>
      </c>
      <c r="F118" s="9">
        <v>2.8</v>
      </c>
      <c r="G118" s="9">
        <v>23</v>
      </c>
      <c r="H118" s="9">
        <v>85</v>
      </c>
      <c r="I118" s="10">
        <v>58.9</v>
      </c>
      <c r="J118" s="9">
        <v>22.5</v>
      </c>
      <c r="K118" s="9">
        <v>0.12635486993911491</v>
      </c>
      <c r="L118" s="10">
        <v>0.25</v>
      </c>
      <c r="M118" s="10">
        <v>0.39</v>
      </c>
      <c r="N118" s="9">
        <v>1.2</v>
      </c>
      <c r="O118" s="10">
        <v>0.127</v>
      </c>
      <c r="P118" s="9">
        <v>9.766</v>
      </c>
      <c r="Q118" s="9">
        <v>75.065452584390201</v>
      </c>
      <c r="R118" s="11">
        <v>0.11003236199999999</v>
      </c>
      <c r="S118" s="9">
        <v>1.2199361000000001E-2</v>
      </c>
      <c r="T118" s="10">
        <v>0.20191603899999999</v>
      </c>
      <c r="U118" s="9">
        <v>4.7688665635733871</v>
      </c>
      <c r="V118" s="9">
        <v>5.6621088264455201E-2</v>
      </c>
      <c r="W118" s="9">
        <v>98.5</v>
      </c>
      <c r="X118" s="9">
        <v>0</v>
      </c>
      <c r="Y118" s="10">
        <v>1.4660870907173538</v>
      </c>
      <c r="Z118" s="9">
        <v>35.28</v>
      </c>
    </row>
    <row r="119" spans="1:26">
      <c r="A119" s="13" t="s">
        <v>438</v>
      </c>
      <c r="B119" s="16" t="s">
        <v>261</v>
      </c>
      <c r="C119" s="9">
        <v>15</v>
      </c>
      <c r="D119" s="9">
        <v>50</v>
      </c>
      <c r="E119" s="9">
        <v>94</v>
      </c>
      <c r="F119" s="9">
        <v>2</v>
      </c>
      <c r="G119" s="9">
        <v>83</v>
      </c>
      <c r="H119" s="9">
        <v>27</v>
      </c>
      <c r="I119" s="10">
        <v>33.36</v>
      </c>
      <c r="J119" s="9">
        <v>77.38</v>
      </c>
      <c r="K119" s="9">
        <v>0</v>
      </c>
      <c r="L119" s="10">
        <v>0.04</v>
      </c>
      <c r="M119" s="10">
        <v>1</v>
      </c>
      <c r="N119" s="9">
        <v>3</v>
      </c>
      <c r="O119" s="10">
        <v>0.307</v>
      </c>
      <c r="P119" s="9">
        <v>3.3879999999999999</v>
      </c>
      <c r="Q119" s="9">
        <v>68.583024390243907</v>
      </c>
      <c r="R119" s="11">
        <v>0.215498938</v>
      </c>
      <c r="S119" s="9">
        <v>68.713136730000002</v>
      </c>
      <c r="T119" s="10">
        <v>2</v>
      </c>
      <c r="U119" s="9">
        <v>75</v>
      </c>
      <c r="V119" s="9">
        <v>0.31234039898698202</v>
      </c>
      <c r="W119" s="9">
        <v>54</v>
      </c>
      <c r="X119" s="9">
        <v>0</v>
      </c>
      <c r="Y119" s="10">
        <v>0</v>
      </c>
      <c r="Z119" s="9">
        <v>17.5</v>
      </c>
    </row>
    <row r="120" spans="1:26">
      <c r="A120" s="13" t="s">
        <v>439</v>
      </c>
      <c r="B120" s="16" t="s">
        <v>263</v>
      </c>
      <c r="C120" s="9">
        <v>-1.1000000000000001</v>
      </c>
      <c r="D120" s="9">
        <v>16.440000000000001</v>
      </c>
      <c r="E120" s="9">
        <v>90</v>
      </c>
      <c r="F120" s="9">
        <v>3.7</v>
      </c>
      <c r="G120" s="9">
        <v>15</v>
      </c>
      <c r="H120" s="9">
        <v>79</v>
      </c>
      <c r="I120" s="10">
        <v>13.56</v>
      </c>
      <c r="J120" s="9">
        <v>58.52</v>
      </c>
      <c r="K120" s="9">
        <v>0.11130798696317742</v>
      </c>
      <c r="L120" s="10" t="e">
        <v>#N/A</v>
      </c>
      <c r="M120" s="10">
        <v>0.15</v>
      </c>
      <c r="N120" s="9">
        <v>0.5</v>
      </c>
      <c r="O120" s="10">
        <v>0.35</v>
      </c>
      <c r="P120" s="9">
        <v>11.986000000000001</v>
      </c>
      <c r="Q120" s="9">
        <v>68.437146341463404</v>
      </c>
      <c r="R120" s="11">
        <v>6.0204081999999999E-2</v>
      </c>
      <c r="S120" s="9">
        <v>3.9211112049999999</v>
      </c>
      <c r="T120" s="10">
        <v>4.9218460999999998E-2</v>
      </c>
      <c r="U120" s="9">
        <v>2.238356244523835</v>
      </c>
      <c r="V120" s="9">
        <v>2.0423356933776698E-2</v>
      </c>
      <c r="W120" s="9">
        <v>100</v>
      </c>
      <c r="X120" s="9">
        <v>0.97</v>
      </c>
      <c r="Y120" s="10">
        <v>18.242626938279113</v>
      </c>
      <c r="Z120" s="9">
        <v>85.8</v>
      </c>
    </row>
    <row r="121" spans="1:26">
      <c r="A121" s="13" t="s">
        <v>266</v>
      </c>
      <c r="B121" s="16" t="s">
        <v>265</v>
      </c>
      <c r="C121" s="9">
        <v>-3.17</v>
      </c>
      <c r="D121" s="9" t="e">
        <v>#N/A</v>
      </c>
      <c r="E121" s="9">
        <v>100</v>
      </c>
      <c r="F121" s="9">
        <v>3.5</v>
      </c>
      <c r="G121" s="9">
        <v>2</v>
      </c>
      <c r="H121" s="9">
        <v>100</v>
      </c>
      <c r="I121" s="10">
        <v>8.32</v>
      </c>
      <c r="J121" s="9">
        <v>0</v>
      </c>
      <c r="K121" s="9">
        <v>0</v>
      </c>
      <c r="L121" s="10">
        <v>0.23</v>
      </c>
      <c r="M121" s="10">
        <v>1</v>
      </c>
      <c r="N121" s="9">
        <v>0</v>
      </c>
      <c r="O121" s="10">
        <v>2.7E-2</v>
      </c>
      <c r="P121" s="9">
        <v>26.119999999999997</v>
      </c>
      <c r="Q121" s="9" t="e">
        <v>#N/A</v>
      </c>
      <c r="R121" s="11">
        <v>5.7291666999999998E-2</v>
      </c>
      <c r="S121" s="9">
        <v>0</v>
      </c>
      <c r="T121" s="10" t="e">
        <v>#N/A</v>
      </c>
      <c r="U121" s="9">
        <v>72.699505478522255</v>
      </c>
      <c r="V121" s="9">
        <v>0.727018195805616</v>
      </c>
      <c r="W121" s="9">
        <v>100</v>
      </c>
      <c r="X121" s="9" t="e">
        <v>#N/A</v>
      </c>
      <c r="Y121" s="10">
        <v>0</v>
      </c>
      <c r="Z121" s="9">
        <v>100</v>
      </c>
    </row>
    <row r="122" spans="1:26">
      <c r="A122" s="13" t="s">
        <v>268</v>
      </c>
      <c r="B122" s="16" t="s">
        <v>267</v>
      </c>
      <c r="C122" s="9">
        <v>-17.399999999999999</v>
      </c>
      <c r="D122" s="9">
        <v>16.059999999999999</v>
      </c>
      <c r="E122" s="9">
        <v>100</v>
      </c>
      <c r="F122" s="9">
        <v>3.9</v>
      </c>
      <c r="G122" s="9">
        <v>0</v>
      </c>
      <c r="H122" s="9">
        <v>89</v>
      </c>
      <c r="I122" s="10">
        <v>14.31</v>
      </c>
      <c r="J122" s="9">
        <v>32.6</v>
      </c>
      <c r="K122" s="9">
        <v>0.12059750619578682</v>
      </c>
      <c r="L122" s="10">
        <v>0.16</v>
      </c>
      <c r="M122" s="10">
        <v>0.28000000000000003</v>
      </c>
      <c r="N122" s="9">
        <v>0.3</v>
      </c>
      <c r="O122" s="10">
        <v>0.03</v>
      </c>
      <c r="P122" s="9">
        <v>9.4326000000000008</v>
      </c>
      <c r="Q122" s="9">
        <v>74.211317073170704</v>
      </c>
      <c r="R122" s="11">
        <v>3.2608696E-2</v>
      </c>
      <c r="S122" s="9">
        <v>1.012437845</v>
      </c>
      <c r="T122" s="10">
        <v>1.3657311E-2</v>
      </c>
      <c r="U122" s="9">
        <v>0</v>
      </c>
      <c r="V122" s="9">
        <v>0</v>
      </c>
      <c r="W122" s="9">
        <v>100</v>
      </c>
      <c r="X122" s="9">
        <v>0.52</v>
      </c>
      <c r="Y122" s="10">
        <v>29.492725127801808</v>
      </c>
      <c r="Z122" s="9">
        <v>56.54</v>
      </c>
    </row>
    <row r="123" spans="1:26">
      <c r="A123" s="13" t="s">
        <v>270</v>
      </c>
      <c r="B123" s="16" t="s">
        <v>269</v>
      </c>
      <c r="C123" s="9">
        <v>15.61</v>
      </c>
      <c r="D123" s="9">
        <v>1.4370000000000001</v>
      </c>
      <c r="E123" s="9">
        <v>76</v>
      </c>
      <c r="F123" s="9">
        <v>4.5999999999999996</v>
      </c>
      <c r="G123" s="9">
        <v>195</v>
      </c>
      <c r="H123" s="9">
        <v>50</v>
      </c>
      <c r="I123" s="10">
        <v>12.15</v>
      </c>
      <c r="J123" s="9">
        <v>42.66</v>
      </c>
      <c r="K123" s="9">
        <v>1.3607843137333334E-2</v>
      </c>
      <c r="L123" s="10">
        <v>0.25</v>
      </c>
      <c r="M123" s="10">
        <v>0.7</v>
      </c>
      <c r="N123" s="9">
        <v>1.1000000000000001</v>
      </c>
      <c r="O123" s="10">
        <v>0.307</v>
      </c>
      <c r="P123" s="9">
        <v>9.0259999999999998</v>
      </c>
      <c r="Q123" s="9">
        <v>66.569414634146298</v>
      </c>
      <c r="R123" s="11">
        <v>0.10113636400000001</v>
      </c>
      <c r="S123" s="9">
        <v>0</v>
      </c>
      <c r="T123" s="10">
        <v>0.13623299</v>
      </c>
      <c r="U123" s="9">
        <v>0</v>
      </c>
      <c r="V123" s="9">
        <v>0</v>
      </c>
      <c r="W123" s="9">
        <v>67</v>
      </c>
      <c r="X123" s="9">
        <v>0</v>
      </c>
      <c r="Y123" s="10">
        <v>0.38620973763485156</v>
      </c>
      <c r="Z123" s="9">
        <v>3.5</v>
      </c>
    </row>
    <row r="124" spans="1:26">
      <c r="A124" s="13" t="s">
        <v>272</v>
      </c>
      <c r="B124" s="16" t="s">
        <v>271</v>
      </c>
      <c r="C124" s="9">
        <v>-10.9</v>
      </c>
      <c r="D124" s="9" t="e">
        <v>#N/A</v>
      </c>
      <c r="E124" s="9">
        <v>98</v>
      </c>
      <c r="F124" s="9">
        <v>3.5</v>
      </c>
      <c r="G124" s="9">
        <v>0</v>
      </c>
      <c r="H124" s="9">
        <v>92</v>
      </c>
      <c r="I124" s="10">
        <v>14</v>
      </c>
      <c r="J124" s="9">
        <v>40.159999999999997</v>
      </c>
      <c r="K124" s="9">
        <v>0</v>
      </c>
      <c r="L124" s="10">
        <v>0.25</v>
      </c>
      <c r="M124" s="10">
        <v>0.44</v>
      </c>
      <c r="N124" s="9">
        <v>0.7</v>
      </c>
      <c r="O124" s="10">
        <v>0.03</v>
      </c>
      <c r="P124" s="9">
        <v>9.5120000000000005</v>
      </c>
      <c r="Q124" s="9">
        <v>74.097536585365802</v>
      </c>
      <c r="R124" s="11">
        <v>2.4637681000000002E-2</v>
      </c>
      <c r="S124" s="9">
        <v>1.0866755109999999</v>
      </c>
      <c r="T124" s="10">
        <v>2.5193450999999999E-2</v>
      </c>
      <c r="U124" s="9" t="e">
        <v>#N/A</v>
      </c>
      <c r="V124" s="9" t="e">
        <v>#N/A</v>
      </c>
      <c r="W124" s="9">
        <v>100</v>
      </c>
      <c r="X124" s="9" t="e">
        <v>#N/A</v>
      </c>
      <c r="Y124" s="10" t="e">
        <v>#N/A</v>
      </c>
      <c r="Z124" s="9">
        <v>50</v>
      </c>
    </row>
    <row r="125" spans="1:26">
      <c r="A125" s="13" t="s">
        <v>274</v>
      </c>
      <c r="B125" s="16" t="s">
        <v>273</v>
      </c>
      <c r="C125" s="9">
        <v>-19.190000000000001</v>
      </c>
      <c r="D125" s="9">
        <v>43.41</v>
      </c>
      <c r="E125" s="9">
        <v>81</v>
      </c>
      <c r="F125" s="9">
        <v>3.3</v>
      </c>
      <c r="G125" s="9">
        <v>114</v>
      </c>
      <c r="H125" s="9">
        <v>69</v>
      </c>
      <c r="I125" s="10">
        <v>64.89</v>
      </c>
      <c r="J125" s="9">
        <v>43.64</v>
      </c>
      <c r="K125" s="9">
        <v>0.13397235292949328</v>
      </c>
      <c r="L125" s="10" t="e">
        <v>#N/A</v>
      </c>
      <c r="M125" s="10">
        <v>0.63</v>
      </c>
      <c r="N125" s="9">
        <v>2</v>
      </c>
      <c r="O125" s="10">
        <v>0.313</v>
      </c>
      <c r="P125" s="9">
        <v>2.13</v>
      </c>
      <c r="Q125" s="9">
        <v>71.2917804878048</v>
      </c>
      <c r="R125" s="11">
        <v>0.140921409</v>
      </c>
      <c r="S125" s="9">
        <v>0.196354997</v>
      </c>
      <c r="T125" s="10">
        <v>0.27784189599999998</v>
      </c>
      <c r="U125" s="9">
        <v>0.95991834659469188</v>
      </c>
      <c r="V125" s="9">
        <v>8.0356733011789E-2</v>
      </c>
      <c r="W125" s="9">
        <v>97</v>
      </c>
      <c r="X125" s="9">
        <v>0.96</v>
      </c>
      <c r="Y125" s="10">
        <v>3.3609679587721262</v>
      </c>
      <c r="Z125" s="9">
        <v>67.77</v>
      </c>
    </row>
    <row r="126" spans="1:26">
      <c r="A126" s="13" t="s">
        <v>276</v>
      </c>
      <c r="B126" s="16" t="s">
        <v>275</v>
      </c>
      <c r="C126" s="9">
        <v>-1.9</v>
      </c>
      <c r="D126" s="9">
        <v>0.34279999999999999</v>
      </c>
      <c r="E126" s="9">
        <v>47</v>
      </c>
      <c r="F126" s="9">
        <v>2.6</v>
      </c>
      <c r="G126" s="9">
        <v>388</v>
      </c>
      <c r="H126" s="9">
        <v>17</v>
      </c>
      <c r="I126" s="10">
        <v>36.11</v>
      </c>
      <c r="J126" s="9">
        <v>62.38</v>
      </c>
      <c r="K126" s="9">
        <v>0</v>
      </c>
      <c r="L126" s="10">
        <v>0.45</v>
      </c>
      <c r="M126" s="10">
        <v>0.33</v>
      </c>
      <c r="N126" s="9">
        <v>4.3</v>
      </c>
      <c r="O126" s="10">
        <v>0.16300000000000001</v>
      </c>
      <c r="P126" s="9">
        <v>0.36399999999999999</v>
      </c>
      <c r="Q126" s="9">
        <v>47.894463414634103</v>
      </c>
      <c r="R126" s="11">
        <v>0.474231913</v>
      </c>
      <c r="S126" s="9">
        <v>71.952460360000003</v>
      </c>
      <c r="T126" s="10">
        <v>2.6861560099999999</v>
      </c>
      <c r="U126" s="9">
        <v>3.1629364680636236</v>
      </c>
      <c r="V126" s="9">
        <v>0.117911485471342</v>
      </c>
      <c r="W126" s="9">
        <v>11.7</v>
      </c>
      <c r="X126" s="9">
        <v>1</v>
      </c>
      <c r="Y126" s="10">
        <v>1.9074747577507059</v>
      </c>
      <c r="Z126" s="9">
        <v>20.78</v>
      </c>
    </row>
    <row r="127" spans="1:26">
      <c r="A127" s="13" t="s">
        <v>278</v>
      </c>
      <c r="B127" s="16" t="s">
        <v>277</v>
      </c>
      <c r="C127" s="9">
        <v>-1.52</v>
      </c>
      <c r="D127" s="9">
        <v>2.8450000000000002</v>
      </c>
      <c r="E127" s="9">
        <v>71</v>
      </c>
      <c r="F127" s="9">
        <v>2.5</v>
      </c>
      <c r="G127" s="9">
        <v>378</v>
      </c>
      <c r="H127" s="9">
        <v>81</v>
      </c>
      <c r="I127" s="10">
        <v>65.39</v>
      </c>
      <c r="J127" s="9">
        <v>66.760000000000005</v>
      </c>
      <c r="K127" s="9">
        <v>0.25306013825557905</v>
      </c>
      <c r="L127" s="10">
        <v>0.25</v>
      </c>
      <c r="M127" s="10">
        <v>0.01</v>
      </c>
      <c r="N127" s="9">
        <v>7.4</v>
      </c>
      <c r="O127" s="10">
        <v>0.18</v>
      </c>
      <c r="P127" s="9">
        <v>1.714</v>
      </c>
      <c r="Q127" s="9">
        <v>61.554853658536501</v>
      </c>
      <c r="R127" s="11">
        <v>0.31254237299999998</v>
      </c>
      <c r="S127" s="9">
        <v>10.16135381</v>
      </c>
      <c r="T127" s="10">
        <v>0.56959703800000006</v>
      </c>
      <c r="U127" s="9">
        <v>7.2616102553006252</v>
      </c>
      <c r="V127" s="9">
        <v>0.25779434714865301</v>
      </c>
      <c r="W127" s="9">
        <v>13</v>
      </c>
      <c r="X127" s="9">
        <v>0.42</v>
      </c>
      <c r="Y127" s="10">
        <v>1.147631289019464</v>
      </c>
      <c r="Z127" s="9">
        <v>11.850000380000001</v>
      </c>
    </row>
    <row r="128" spans="1:26">
      <c r="A128" s="13" t="s">
        <v>280</v>
      </c>
      <c r="B128" s="16" t="s">
        <v>279</v>
      </c>
      <c r="C128" s="9">
        <v>-22.08</v>
      </c>
      <c r="D128" s="9">
        <v>1.6910000000000001</v>
      </c>
      <c r="E128" s="9">
        <v>92</v>
      </c>
      <c r="F128" s="9">
        <v>3</v>
      </c>
      <c r="G128" s="9">
        <v>21</v>
      </c>
      <c r="H128" s="9">
        <v>33</v>
      </c>
      <c r="I128" s="10">
        <v>78.040000000000006</v>
      </c>
      <c r="J128" s="9">
        <v>62.58</v>
      </c>
      <c r="K128" s="9">
        <v>4.7708333333333332E-4</v>
      </c>
      <c r="L128" s="10">
        <v>0.03</v>
      </c>
      <c r="M128" s="10">
        <v>0.6</v>
      </c>
      <c r="N128" s="9">
        <v>3.3</v>
      </c>
      <c r="O128" s="10">
        <v>0.16300000000000001</v>
      </c>
      <c r="P128" s="9">
        <v>3.5279999999999996</v>
      </c>
      <c r="Q128" s="9">
        <v>61.013585365853601</v>
      </c>
      <c r="R128" s="11">
        <v>0.413325108</v>
      </c>
      <c r="S128" s="9">
        <v>14.91795864</v>
      </c>
      <c r="T128" s="10">
        <v>0.61208820600000002</v>
      </c>
      <c r="U128" s="9">
        <v>0.33172498624044627</v>
      </c>
      <c r="V128" s="9">
        <v>2.5929763944944E-2</v>
      </c>
      <c r="W128" s="9">
        <v>34</v>
      </c>
      <c r="X128" s="9">
        <v>0.94</v>
      </c>
      <c r="Y128" s="10">
        <v>0.72878329628684912</v>
      </c>
      <c r="Z128" s="9">
        <v>12.80000019</v>
      </c>
    </row>
    <row r="129" spans="1:26">
      <c r="A129" s="13" t="s">
        <v>282</v>
      </c>
      <c r="B129" s="16" t="s">
        <v>281</v>
      </c>
      <c r="C129" s="9">
        <v>14.96</v>
      </c>
      <c r="D129" s="9">
        <v>50</v>
      </c>
      <c r="E129" s="9">
        <v>88</v>
      </c>
      <c r="F129" s="9">
        <v>2</v>
      </c>
      <c r="G129" s="9" t="e">
        <v>#N/A</v>
      </c>
      <c r="H129" s="9">
        <v>50</v>
      </c>
      <c r="I129" s="10">
        <v>33.36</v>
      </c>
      <c r="J129" s="9">
        <v>90</v>
      </c>
      <c r="K129" s="9">
        <v>0</v>
      </c>
      <c r="L129" s="10">
        <v>0.23</v>
      </c>
      <c r="M129" s="10">
        <v>1</v>
      </c>
      <c r="N129" s="9">
        <v>3</v>
      </c>
      <c r="O129" s="10">
        <v>0.307</v>
      </c>
      <c r="P129" s="9" t="e">
        <v>#N/A</v>
      </c>
      <c r="Q129" s="9" t="e">
        <v>#N/A</v>
      </c>
      <c r="R129" s="11">
        <v>0.16205266700000001</v>
      </c>
      <c r="S129" s="9" t="e">
        <v>#N/A</v>
      </c>
      <c r="T129" s="10" t="e">
        <v>#N/A</v>
      </c>
      <c r="U129" s="9">
        <v>75</v>
      </c>
      <c r="V129" s="9">
        <v>0.41984947043494902</v>
      </c>
      <c r="W129" s="9">
        <v>99.9</v>
      </c>
      <c r="X129" s="9">
        <v>0</v>
      </c>
      <c r="Y129" s="10" t="e">
        <v>#N/A</v>
      </c>
      <c r="Z129" s="9">
        <v>50</v>
      </c>
    </row>
    <row r="130" spans="1:26">
      <c r="A130" s="13" t="s">
        <v>284</v>
      </c>
      <c r="B130" s="16" t="s">
        <v>283</v>
      </c>
      <c r="C130" s="9">
        <v>6.57</v>
      </c>
      <c r="D130" s="9">
        <v>4.7859999999999996</v>
      </c>
      <c r="E130" s="9">
        <v>88</v>
      </c>
      <c r="F130" s="9">
        <v>3.3</v>
      </c>
      <c r="G130" s="9">
        <v>337</v>
      </c>
      <c r="H130" s="9">
        <v>31</v>
      </c>
      <c r="I130" s="10">
        <v>28.79</v>
      </c>
      <c r="J130" s="9">
        <v>82.28</v>
      </c>
      <c r="K130" s="9">
        <v>0.29032111689675033</v>
      </c>
      <c r="L130" s="10">
        <v>0.25</v>
      </c>
      <c r="M130" s="10">
        <v>0.05</v>
      </c>
      <c r="N130" s="9">
        <v>10</v>
      </c>
      <c r="O130" s="10">
        <v>0.18</v>
      </c>
      <c r="P130" s="9">
        <v>0.88</v>
      </c>
      <c r="Q130" s="9">
        <v>66.690073170731694</v>
      </c>
      <c r="R130" s="11">
        <v>0.332677165</v>
      </c>
      <c r="S130" s="9">
        <v>13.742478500000001</v>
      </c>
      <c r="T130" s="10">
        <v>1.24247251</v>
      </c>
      <c r="U130" s="9">
        <v>0</v>
      </c>
      <c r="V130" s="9">
        <v>0</v>
      </c>
      <c r="W130" s="9">
        <v>43.6</v>
      </c>
      <c r="X130" s="9">
        <v>1</v>
      </c>
      <c r="Y130" s="10">
        <v>9.4175095919079173</v>
      </c>
      <c r="Z130" s="9">
        <v>55.85</v>
      </c>
    </row>
    <row r="131" spans="1:26">
      <c r="A131" s="13" t="s">
        <v>286</v>
      </c>
      <c r="B131" s="16" t="s">
        <v>285</v>
      </c>
      <c r="C131" s="9">
        <v>0.16</v>
      </c>
      <c r="D131" s="9">
        <v>11.66</v>
      </c>
      <c r="E131" s="9">
        <v>100</v>
      </c>
      <c r="F131" s="9">
        <v>3.2</v>
      </c>
      <c r="G131" s="9">
        <v>0</v>
      </c>
      <c r="H131" s="9">
        <v>100</v>
      </c>
      <c r="I131" s="10">
        <v>11.65</v>
      </c>
      <c r="J131" s="9">
        <v>17.64</v>
      </c>
      <c r="K131" s="9">
        <v>0.554023807824226</v>
      </c>
      <c r="L131" s="10">
        <v>0.03</v>
      </c>
      <c r="M131" s="10">
        <v>1.22</v>
      </c>
      <c r="N131" s="9">
        <v>0</v>
      </c>
      <c r="O131" s="10">
        <v>2.7E-2</v>
      </c>
      <c r="P131" s="9">
        <v>7.992</v>
      </c>
      <c r="Q131" s="9">
        <v>80.400731707316993</v>
      </c>
      <c r="R131" s="11">
        <v>6.5573770000000003E-2</v>
      </c>
      <c r="S131" s="9">
        <v>0</v>
      </c>
      <c r="T131" s="10">
        <v>1.417801E-2</v>
      </c>
      <c r="U131" s="9">
        <v>74.871754482898183</v>
      </c>
      <c r="V131" s="9">
        <v>0.73900016982005901</v>
      </c>
      <c r="W131" s="9">
        <v>100</v>
      </c>
      <c r="X131" s="9">
        <v>0.19</v>
      </c>
      <c r="Y131" s="10">
        <v>13.329383886255924</v>
      </c>
      <c r="Z131" s="9">
        <v>90</v>
      </c>
    </row>
    <row r="132" spans="1:26">
      <c r="A132" s="13" t="s">
        <v>288</v>
      </c>
      <c r="B132" s="16" t="s">
        <v>287</v>
      </c>
      <c r="C132" s="9">
        <v>7.89</v>
      </c>
      <c r="D132" s="9">
        <v>1.454</v>
      </c>
      <c r="E132" s="9">
        <v>100</v>
      </c>
      <c r="F132" s="9">
        <v>1.9</v>
      </c>
      <c r="G132" s="9">
        <v>0</v>
      </c>
      <c r="H132" s="9">
        <v>100</v>
      </c>
      <c r="I132" s="10">
        <v>-3.66</v>
      </c>
      <c r="J132" s="9">
        <v>13.32</v>
      </c>
      <c r="K132" s="9">
        <v>0.53173816017852715</v>
      </c>
      <c r="L132" s="10">
        <v>0.06</v>
      </c>
      <c r="M132" s="10">
        <v>0.42</v>
      </c>
      <c r="N132" s="9">
        <v>0</v>
      </c>
      <c r="O132" s="10">
        <v>0.34</v>
      </c>
      <c r="P132" s="9">
        <v>15.637999999999998</v>
      </c>
      <c r="Q132" s="9">
        <v>80.151219512195098</v>
      </c>
      <c r="R132" s="11">
        <v>3.5629453999999998E-2</v>
      </c>
      <c r="S132" s="9">
        <v>0</v>
      </c>
      <c r="T132" s="10">
        <v>2.6419607000000001E-2</v>
      </c>
      <c r="U132" s="9">
        <v>3.0978471862597328</v>
      </c>
      <c r="V132" s="9">
        <v>0.14685605728470399</v>
      </c>
      <c r="W132" s="9">
        <v>100</v>
      </c>
      <c r="X132" s="9">
        <v>0.62</v>
      </c>
      <c r="Y132" s="10">
        <v>3.9221545702439209</v>
      </c>
      <c r="Z132" s="9">
        <v>65.89</v>
      </c>
    </row>
    <row r="133" spans="1:26">
      <c r="A133" s="13" t="s">
        <v>290</v>
      </c>
      <c r="B133" s="16" t="s">
        <v>289</v>
      </c>
      <c r="C133" s="9">
        <v>-4</v>
      </c>
      <c r="D133" s="9">
        <v>0.65510000000000002</v>
      </c>
      <c r="E133" s="9">
        <v>85</v>
      </c>
      <c r="F133" s="9">
        <v>2.5</v>
      </c>
      <c r="G133" s="9">
        <v>102</v>
      </c>
      <c r="H133" s="9">
        <v>52</v>
      </c>
      <c r="I133" s="10">
        <v>39.43</v>
      </c>
      <c r="J133" s="9">
        <v>42.98</v>
      </c>
      <c r="K133" s="9">
        <v>5.3778947368500002E-2</v>
      </c>
      <c r="L133" s="10">
        <v>0.04</v>
      </c>
      <c r="M133" s="10">
        <v>0.4</v>
      </c>
      <c r="N133" s="9">
        <v>0.6</v>
      </c>
      <c r="O133" s="10">
        <v>0.09</v>
      </c>
      <c r="P133" s="9">
        <v>1.81</v>
      </c>
      <c r="Q133" s="9">
        <v>73.141999999999996</v>
      </c>
      <c r="R133" s="11">
        <v>0.13530326600000001</v>
      </c>
      <c r="S133" s="9">
        <v>11.775330569999999</v>
      </c>
      <c r="T133" s="10">
        <v>0.33240775500000003</v>
      </c>
      <c r="U133" s="9">
        <v>6.1505329555806867</v>
      </c>
      <c r="V133" s="9">
        <v>2.08678450589668E-2</v>
      </c>
      <c r="W133" s="9">
        <v>72.099999999999994</v>
      </c>
      <c r="X133" s="9">
        <v>0.48</v>
      </c>
      <c r="Y133" s="10">
        <v>5.0004167013917824</v>
      </c>
      <c r="Z133" s="9">
        <v>12</v>
      </c>
    </row>
    <row r="134" spans="1:26">
      <c r="A134" s="13" t="s">
        <v>292</v>
      </c>
      <c r="B134" s="16" t="s">
        <v>291</v>
      </c>
      <c r="C134" s="9">
        <v>-5.68</v>
      </c>
      <c r="D134" s="9">
        <v>7.0250000000000004</v>
      </c>
      <c r="E134" s="9">
        <v>48</v>
      </c>
      <c r="F134" s="9">
        <v>3.1</v>
      </c>
      <c r="G134" s="9">
        <v>1229</v>
      </c>
      <c r="H134" s="9">
        <v>9</v>
      </c>
      <c r="I134" s="10">
        <v>56.74</v>
      </c>
      <c r="J134" s="9">
        <v>83.38</v>
      </c>
      <c r="K134" s="9">
        <v>7.2172773066666663E-4</v>
      </c>
      <c r="L134" s="10">
        <v>0.03</v>
      </c>
      <c r="M134" s="10">
        <v>0.08</v>
      </c>
      <c r="N134" s="9">
        <v>12</v>
      </c>
      <c r="O134" s="10">
        <v>8.3000000000000004E-2</v>
      </c>
      <c r="P134" s="9">
        <v>0.17800000000000002</v>
      </c>
      <c r="Q134" s="9">
        <v>51.401463414634101</v>
      </c>
      <c r="R134" s="11">
        <v>0.51372273000000002</v>
      </c>
      <c r="S134" s="9">
        <v>32.64258701</v>
      </c>
      <c r="T134" s="10">
        <v>6.4391069090000004</v>
      </c>
      <c r="U134" s="9">
        <v>0</v>
      </c>
      <c r="V134" s="9">
        <v>0</v>
      </c>
      <c r="W134" s="9">
        <v>9.3000000000000007</v>
      </c>
      <c r="X134" s="9">
        <v>0.55000000000000004</v>
      </c>
      <c r="Y134" s="10">
        <v>0.82892555459066863</v>
      </c>
      <c r="Z134" s="9">
        <v>20.65</v>
      </c>
    </row>
    <row r="135" spans="1:26">
      <c r="A135" s="13" t="s">
        <v>294</v>
      </c>
      <c r="B135" s="16" t="s">
        <v>293</v>
      </c>
      <c r="C135" s="9">
        <v>14.59</v>
      </c>
      <c r="D135" s="9">
        <v>3.6019999999999999</v>
      </c>
      <c r="E135" s="9">
        <v>58</v>
      </c>
      <c r="F135" s="9">
        <v>2.7</v>
      </c>
      <c r="G135" s="9">
        <v>560</v>
      </c>
      <c r="H135" s="9">
        <v>32</v>
      </c>
      <c r="I135" s="10">
        <v>30.78</v>
      </c>
      <c r="J135" s="9">
        <v>50.92</v>
      </c>
      <c r="K135" s="9">
        <v>2.2119866666666665E-2</v>
      </c>
      <c r="L135" s="10">
        <v>0.11</v>
      </c>
      <c r="M135" s="10">
        <v>0.12</v>
      </c>
      <c r="N135" s="9">
        <v>9</v>
      </c>
      <c r="O135" s="10">
        <v>8.3000000000000004E-2</v>
      </c>
      <c r="P135" s="9">
        <v>2.4000000000000004</v>
      </c>
      <c r="Q135" s="9">
        <v>47.908585365853597</v>
      </c>
      <c r="R135" s="11">
        <v>0.484566104</v>
      </c>
      <c r="S135" s="9">
        <v>4.8588455069999998</v>
      </c>
      <c r="T135" s="10">
        <v>4.3612940089999999</v>
      </c>
      <c r="U135" s="9">
        <v>1.4878801093305618</v>
      </c>
      <c r="V135" s="9">
        <v>6.0776866111679401E-2</v>
      </c>
      <c r="W135" s="9">
        <v>46.8</v>
      </c>
      <c r="X135" s="9">
        <v>0</v>
      </c>
      <c r="Y135" s="10">
        <v>2.9645245232056392</v>
      </c>
      <c r="Z135" s="9">
        <v>15</v>
      </c>
    </row>
    <row r="136" spans="1:26">
      <c r="A136" s="13" t="s">
        <v>296</v>
      </c>
      <c r="B136" s="16" t="s">
        <v>295</v>
      </c>
      <c r="C136" s="9">
        <v>12.65</v>
      </c>
      <c r="D136" s="9">
        <v>0.76939999999999997</v>
      </c>
      <c r="E136" s="9">
        <v>100</v>
      </c>
      <c r="F136" s="9">
        <v>3.7</v>
      </c>
      <c r="G136" s="9">
        <v>0</v>
      </c>
      <c r="H136" s="9">
        <v>100</v>
      </c>
      <c r="I136" s="10">
        <v>-18.14</v>
      </c>
      <c r="J136" s="9">
        <v>22.46</v>
      </c>
      <c r="K136" s="9">
        <v>0.41901887243507002</v>
      </c>
      <c r="L136" s="10">
        <v>0.05</v>
      </c>
      <c r="M136" s="10">
        <v>0.44</v>
      </c>
      <c r="N136" s="9">
        <v>0</v>
      </c>
      <c r="O136" s="10">
        <v>2.7E-2</v>
      </c>
      <c r="P136" s="9">
        <v>22.911999999999999</v>
      </c>
      <c r="Q136" s="9">
        <v>80.741463414634097</v>
      </c>
      <c r="R136" s="11">
        <v>6.3380281999999996E-2</v>
      </c>
      <c r="S136" s="9">
        <v>0</v>
      </c>
      <c r="T136" s="10">
        <v>1.3221180000000001E-2</v>
      </c>
      <c r="U136" s="9">
        <v>4.1550519834411048</v>
      </c>
      <c r="V136" s="9">
        <v>8.6320587824525202E-2</v>
      </c>
      <c r="W136" s="9">
        <v>100</v>
      </c>
      <c r="X136" s="9">
        <v>0.64</v>
      </c>
      <c r="Y136" s="10">
        <v>1.4789010122255817</v>
      </c>
      <c r="Z136" s="9">
        <v>80.45</v>
      </c>
    </row>
    <row r="137" spans="1:26">
      <c r="A137" s="13" t="s">
        <v>298</v>
      </c>
      <c r="B137" s="16" t="s">
        <v>297</v>
      </c>
      <c r="C137" s="9">
        <v>12.37</v>
      </c>
      <c r="D137" s="9">
        <v>86.57</v>
      </c>
      <c r="E137" s="9">
        <v>88</v>
      </c>
      <c r="F137" s="9">
        <v>2.9</v>
      </c>
      <c r="G137" s="9">
        <v>0</v>
      </c>
      <c r="H137" s="9">
        <v>87</v>
      </c>
      <c r="I137" s="10">
        <v>44.93</v>
      </c>
      <c r="J137" s="9">
        <v>28.34</v>
      </c>
      <c r="K137" s="9">
        <v>0.5</v>
      </c>
      <c r="L137" s="10">
        <v>0.09</v>
      </c>
      <c r="M137" s="10">
        <v>1</v>
      </c>
      <c r="N137" s="9">
        <v>1.3</v>
      </c>
      <c r="O137" s="10">
        <v>0.03</v>
      </c>
      <c r="P137" s="9">
        <v>7.9120000000000008</v>
      </c>
      <c r="Q137" s="9">
        <v>75.913219512195099</v>
      </c>
      <c r="R137" s="11">
        <v>3.1029619000000001E-2</v>
      </c>
      <c r="S137" s="9">
        <v>0</v>
      </c>
      <c r="T137" s="10">
        <v>6.4254625999999995E-2</v>
      </c>
      <c r="U137" s="9">
        <v>1.3777088819041827</v>
      </c>
      <c r="V137" s="9">
        <v>0.18263317430403</v>
      </c>
      <c r="W137" s="9">
        <v>98</v>
      </c>
      <c r="X137" s="9">
        <v>0</v>
      </c>
      <c r="Y137" s="10">
        <v>0</v>
      </c>
      <c r="Z137" s="9">
        <v>43.46</v>
      </c>
    </row>
    <row r="138" spans="1:26">
      <c r="A138" s="13" t="s">
        <v>300</v>
      </c>
      <c r="B138" s="16" t="s">
        <v>299</v>
      </c>
      <c r="C138" s="9">
        <v>23.89</v>
      </c>
      <c r="D138" s="9">
        <v>79.510000000000005</v>
      </c>
      <c r="E138" s="9">
        <v>90</v>
      </c>
      <c r="F138" s="9">
        <v>3.5</v>
      </c>
      <c r="G138" s="9">
        <v>205</v>
      </c>
      <c r="H138" s="9">
        <v>45</v>
      </c>
      <c r="I138" s="10">
        <v>50.58</v>
      </c>
      <c r="J138" s="9">
        <v>63.42</v>
      </c>
      <c r="K138" s="9">
        <v>0.77221998329000008</v>
      </c>
      <c r="L138" s="10">
        <v>0.05</v>
      </c>
      <c r="M138" s="10">
        <v>0.01</v>
      </c>
      <c r="N138" s="9">
        <v>12.6</v>
      </c>
      <c r="O138" s="10">
        <v>0.313</v>
      </c>
      <c r="P138" s="9">
        <v>2.1859999999999999</v>
      </c>
      <c r="Q138" s="9">
        <v>66.5290975609756</v>
      </c>
      <c r="R138" s="11">
        <v>0.32521008400000001</v>
      </c>
      <c r="S138" s="9">
        <v>3.6969235650000001</v>
      </c>
      <c r="T138" s="10">
        <v>1.0709803609999999</v>
      </c>
      <c r="U138" s="9">
        <v>2.8264567202829749</v>
      </c>
      <c r="V138" s="9">
        <v>2.9429240533700302E-2</v>
      </c>
      <c r="W138" s="9">
        <v>57.6</v>
      </c>
      <c r="X138" s="9">
        <v>0.47</v>
      </c>
      <c r="Y138" s="10">
        <v>3.6970734744707348</v>
      </c>
      <c r="Z138" s="9">
        <v>65.360183719999995</v>
      </c>
    </row>
    <row r="139" spans="1:26">
      <c r="A139" s="13" t="s">
        <v>302</v>
      </c>
      <c r="B139" s="16" t="s">
        <v>301</v>
      </c>
      <c r="C139" s="9">
        <v>4.09</v>
      </c>
      <c r="D139" s="9">
        <v>50</v>
      </c>
      <c r="E139" s="9">
        <v>84</v>
      </c>
      <c r="F139" s="9">
        <v>1.9</v>
      </c>
      <c r="G139" s="9">
        <v>40</v>
      </c>
      <c r="H139" s="9">
        <v>83</v>
      </c>
      <c r="I139" s="10">
        <v>33.36</v>
      </c>
      <c r="J139" s="9">
        <v>18.420000000000002</v>
      </c>
      <c r="K139" s="9">
        <v>0</v>
      </c>
      <c r="L139" s="10">
        <v>0.03</v>
      </c>
      <c r="M139" s="10">
        <v>1</v>
      </c>
      <c r="N139" s="9">
        <v>3</v>
      </c>
      <c r="O139" s="10">
        <v>0.307</v>
      </c>
      <c r="P139" s="9">
        <v>8.5</v>
      </c>
      <c r="Q139" s="9">
        <v>69.129268292682895</v>
      </c>
      <c r="R139" s="11">
        <v>0.18848167499999999</v>
      </c>
      <c r="S139" s="9">
        <v>46</v>
      </c>
      <c r="T139" s="10">
        <v>2</v>
      </c>
      <c r="U139" s="9">
        <v>19.322973000418731</v>
      </c>
      <c r="V139" s="9">
        <v>0.51496675914453205</v>
      </c>
      <c r="W139" s="9">
        <v>99.5</v>
      </c>
      <c r="X139" s="9">
        <v>0.5</v>
      </c>
      <c r="Y139" s="10">
        <v>0</v>
      </c>
      <c r="Z139" s="9">
        <v>50</v>
      </c>
    </row>
    <row r="140" spans="1:26">
      <c r="A140" s="13" t="s">
        <v>304</v>
      </c>
      <c r="B140" s="16" t="s">
        <v>303</v>
      </c>
      <c r="C140" s="9">
        <v>4.84</v>
      </c>
      <c r="D140" s="9">
        <v>0.30520000000000003</v>
      </c>
      <c r="E140" s="9">
        <v>93</v>
      </c>
      <c r="F140" s="9">
        <v>2.2999999999999998</v>
      </c>
      <c r="G140" s="9">
        <v>55</v>
      </c>
      <c r="H140" s="9">
        <v>69</v>
      </c>
      <c r="I140" s="10">
        <v>39.43</v>
      </c>
      <c r="J140" s="9">
        <v>26</v>
      </c>
      <c r="K140" s="9">
        <v>5.878041362533333E-2</v>
      </c>
      <c r="L140" s="10">
        <v>0.04</v>
      </c>
      <c r="M140" s="10">
        <v>0.76</v>
      </c>
      <c r="N140" s="9">
        <v>3</v>
      </c>
      <c r="O140" s="10">
        <v>0.127</v>
      </c>
      <c r="P140" s="9">
        <v>5.77</v>
      </c>
      <c r="Q140" s="9">
        <v>75.660756097560906</v>
      </c>
      <c r="R140" s="11">
        <v>0.168807339</v>
      </c>
      <c r="S140" s="9">
        <v>9.8024799999999995E-2</v>
      </c>
      <c r="T140" s="10">
        <v>0.19252135300000001</v>
      </c>
      <c r="U140" s="9">
        <v>4.4881928840523271</v>
      </c>
      <c r="V140" s="9">
        <v>7.3612317997076598E-2</v>
      </c>
      <c r="W140" s="9">
        <v>88.1</v>
      </c>
      <c r="X140" s="9">
        <v>0.91</v>
      </c>
      <c r="Y140" s="10">
        <v>14.124293785310735</v>
      </c>
      <c r="Z140" s="9">
        <v>38.14</v>
      </c>
    </row>
    <row r="141" spans="1:26">
      <c r="A141" s="13" t="s">
        <v>306</v>
      </c>
      <c r="B141" s="16" t="s">
        <v>305</v>
      </c>
      <c r="C141" s="9">
        <v>8.25</v>
      </c>
      <c r="D141" s="9">
        <v>3.39E-2</v>
      </c>
      <c r="E141" s="9">
        <v>40</v>
      </c>
      <c r="F141" s="9">
        <v>2</v>
      </c>
      <c r="G141" s="9">
        <v>288</v>
      </c>
      <c r="H141" s="9">
        <v>45</v>
      </c>
      <c r="I141" s="10">
        <v>38.94</v>
      </c>
      <c r="J141" s="9">
        <v>87.48</v>
      </c>
      <c r="K141" s="9">
        <v>0.13093209876550002</v>
      </c>
      <c r="L141" s="10">
        <v>7.0000000000000007E-2</v>
      </c>
      <c r="M141" s="10">
        <v>1</v>
      </c>
      <c r="N141" s="9">
        <v>5.4</v>
      </c>
      <c r="O141" s="10">
        <v>0.307</v>
      </c>
      <c r="P141" s="9">
        <v>0.61599999999999999</v>
      </c>
      <c r="Q141" s="9">
        <v>61.1010243902439</v>
      </c>
      <c r="R141" s="11">
        <v>0.308774834</v>
      </c>
      <c r="S141" s="9">
        <v>19.99940896</v>
      </c>
      <c r="T141" s="10">
        <v>1.0671747680000001</v>
      </c>
      <c r="U141" s="9">
        <v>2.1615336702716528</v>
      </c>
      <c r="V141" s="9">
        <v>2.7365348741470199E-2</v>
      </c>
      <c r="W141" s="9">
        <v>10</v>
      </c>
      <c r="X141" s="9">
        <v>0.3</v>
      </c>
      <c r="Y141" s="10">
        <v>0.99368458243165658</v>
      </c>
      <c r="Z141" s="9">
        <v>3.5</v>
      </c>
    </row>
    <row r="142" spans="1:26">
      <c r="A142" s="13" t="s">
        <v>308</v>
      </c>
      <c r="B142" s="16" t="s">
        <v>307</v>
      </c>
      <c r="C142" s="9">
        <v>0.75</v>
      </c>
      <c r="D142" s="9">
        <v>0.14580000000000001</v>
      </c>
      <c r="E142" s="9">
        <v>86</v>
      </c>
      <c r="F142" s="9">
        <v>2.8</v>
      </c>
      <c r="G142" s="9">
        <v>56</v>
      </c>
      <c r="H142" s="9">
        <v>70</v>
      </c>
      <c r="I142" s="10">
        <v>71.55</v>
      </c>
      <c r="J142" s="9">
        <v>39.1</v>
      </c>
      <c r="K142" s="9">
        <v>0.11137420634916666</v>
      </c>
      <c r="L142" s="10">
        <v>0.12</v>
      </c>
      <c r="M142" s="10">
        <v>0.09</v>
      </c>
      <c r="N142" s="9" t="e">
        <v>#N/A</v>
      </c>
      <c r="O142" s="10">
        <v>0.127</v>
      </c>
      <c r="P142" s="9">
        <v>4.01</v>
      </c>
      <c r="Q142" s="9">
        <v>71.884780487804804</v>
      </c>
      <c r="R142" s="11">
        <v>0.14927768899999999</v>
      </c>
      <c r="S142" s="9">
        <v>1.7194397850000001</v>
      </c>
      <c r="T142" s="10">
        <v>0.31872144800000002</v>
      </c>
      <c r="U142" s="9">
        <v>0</v>
      </c>
      <c r="V142" s="9">
        <v>0</v>
      </c>
      <c r="W142" s="9">
        <v>94.5</v>
      </c>
      <c r="X142" s="9">
        <v>1</v>
      </c>
      <c r="Y142" s="10">
        <v>1.5101938082053863</v>
      </c>
      <c r="Z142" s="9">
        <v>50.799999239999998</v>
      </c>
    </row>
    <row r="143" spans="1:26">
      <c r="A143" s="13" t="s">
        <v>310</v>
      </c>
      <c r="B143" s="16" t="s">
        <v>309</v>
      </c>
      <c r="C143" s="9">
        <v>6.3</v>
      </c>
      <c r="D143" s="9">
        <v>1.01</v>
      </c>
      <c r="E143" s="9">
        <v>82</v>
      </c>
      <c r="F143" s="9">
        <v>2.8</v>
      </c>
      <c r="G143" s="9">
        <v>69</v>
      </c>
      <c r="H143" s="9">
        <v>68</v>
      </c>
      <c r="I143" s="10">
        <v>50.92</v>
      </c>
      <c r="J143" s="9">
        <v>28.5</v>
      </c>
      <c r="K143" s="9">
        <v>0.13592968036533334</v>
      </c>
      <c r="L143" s="10">
        <v>0.18</v>
      </c>
      <c r="M143" s="10">
        <v>0.51</v>
      </c>
      <c r="N143" s="9">
        <v>0.5</v>
      </c>
      <c r="O143" s="10">
        <v>0.09</v>
      </c>
      <c r="P143" s="9">
        <v>3.1100000000000003</v>
      </c>
      <c r="Q143" s="9">
        <v>73.261902439024297</v>
      </c>
      <c r="R143" s="11">
        <v>0.28267973899999999</v>
      </c>
      <c r="S143" s="9">
        <v>0.958299385</v>
      </c>
      <c r="T143" s="10">
        <v>0.269250451</v>
      </c>
      <c r="U143" s="9">
        <v>0.46021735040835726</v>
      </c>
      <c r="V143" s="9">
        <v>1.7865612563228599E-2</v>
      </c>
      <c r="W143" s="9">
        <v>76.900000000000006</v>
      </c>
      <c r="X143" s="9">
        <v>0.65</v>
      </c>
      <c r="Y143" s="10">
        <v>1.875</v>
      </c>
      <c r="Z143" s="9">
        <v>13.88094093</v>
      </c>
    </row>
    <row r="144" spans="1:26">
      <c r="A144" s="13" t="s">
        <v>312</v>
      </c>
      <c r="B144" s="16" t="s">
        <v>311</v>
      </c>
      <c r="C144" s="9">
        <v>2.42</v>
      </c>
      <c r="D144" s="9">
        <v>17.03</v>
      </c>
      <c r="E144" s="9">
        <v>91</v>
      </c>
      <c r="F144" s="9">
        <v>1.9</v>
      </c>
      <c r="G144" s="9">
        <v>96</v>
      </c>
      <c r="H144" s="9">
        <v>76</v>
      </c>
      <c r="I144" s="10">
        <v>38.94</v>
      </c>
      <c r="J144" s="9">
        <v>34.340000000000003</v>
      </c>
      <c r="K144" s="9">
        <v>0.21861981132083333</v>
      </c>
      <c r="L144" s="10">
        <v>0.04</v>
      </c>
      <c r="M144" s="10">
        <v>0.25</v>
      </c>
      <c r="N144" s="9">
        <v>3</v>
      </c>
      <c r="O144" s="10">
        <v>0.307</v>
      </c>
      <c r="P144" s="9">
        <v>8.3060000000000009</v>
      </c>
      <c r="Q144" s="9">
        <v>71.834463414634101</v>
      </c>
      <c r="R144" s="11">
        <v>0.261016949</v>
      </c>
      <c r="S144" s="9">
        <v>4.3000002420000003</v>
      </c>
      <c r="T144" s="10">
        <v>0.30776228799999999</v>
      </c>
      <c r="U144" s="9">
        <v>7.6771402987331152</v>
      </c>
      <c r="V144" s="9">
        <v>0.17703882549799699</v>
      </c>
      <c r="W144" s="9">
        <v>86</v>
      </c>
      <c r="X144" s="9">
        <v>0.53</v>
      </c>
      <c r="Y144" s="10">
        <v>13.582855418050105</v>
      </c>
      <c r="Z144" s="9">
        <v>9.8999996190000008</v>
      </c>
    </row>
    <row r="145" spans="1:26">
      <c r="A145" s="13" t="s">
        <v>314</v>
      </c>
      <c r="B145" s="16" t="s">
        <v>313</v>
      </c>
      <c r="C145" s="9">
        <v>5.53</v>
      </c>
      <c r="D145" s="9">
        <v>19.399999999999999</v>
      </c>
      <c r="E145" s="9">
        <v>100</v>
      </c>
      <c r="F145" s="9">
        <v>4</v>
      </c>
      <c r="G145" s="9">
        <v>0</v>
      </c>
      <c r="H145" s="9">
        <v>90</v>
      </c>
      <c r="I145" s="10">
        <v>7.82</v>
      </c>
      <c r="J145" s="9">
        <v>38.74</v>
      </c>
      <c r="K145" s="9">
        <v>0.32177847535906051</v>
      </c>
      <c r="L145" s="10">
        <v>0.03</v>
      </c>
      <c r="M145" s="10">
        <v>0.11</v>
      </c>
      <c r="N145" s="9">
        <v>0</v>
      </c>
      <c r="O145" s="10">
        <v>0.03</v>
      </c>
      <c r="P145" s="9">
        <v>10.018000000000001</v>
      </c>
      <c r="Q145" s="9">
        <v>75.533170731707301</v>
      </c>
      <c r="R145" s="11">
        <v>4.4585987000000001E-2</v>
      </c>
      <c r="S145" s="9">
        <v>0</v>
      </c>
      <c r="T145" s="10">
        <v>7.5379490000000004E-3</v>
      </c>
      <c r="U145" s="9">
        <v>1.9555589171861514</v>
      </c>
      <c r="V145" s="9">
        <v>2.5313311200472002E-2</v>
      </c>
      <c r="W145" s="9">
        <v>100</v>
      </c>
      <c r="X145" s="9">
        <v>0.3</v>
      </c>
      <c r="Y145" s="10">
        <v>1.4790468364831553</v>
      </c>
      <c r="Z145" s="9">
        <v>68.151292470000001</v>
      </c>
    </row>
    <row r="146" spans="1:26">
      <c r="A146" s="13" t="s">
        <v>316</v>
      </c>
      <c r="B146" s="16" t="s">
        <v>315</v>
      </c>
      <c r="C146" s="9">
        <v>-19.420000000000002</v>
      </c>
      <c r="D146" s="9">
        <v>12.32</v>
      </c>
      <c r="E146" s="9">
        <v>99</v>
      </c>
      <c r="F146" s="9">
        <v>3</v>
      </c>
      <c r="G146" s="9">
        <v>0</v>
      </c>
      <c r="H146" s="9">
        <v>100</v>
      </c>
      <c r="I146" s="10">
        <v>15.97</v>
      </c>
      <c r="J146" s="9">
        <v>39.92</v>
      </c>
      <c r="K146" s="9">
        <v>0.51455032508809795</v>
      </c>
      <c r="L146" s="10">
        <v>0.09</v>
      </c>
      <c r="M146" s="10">
        <v>0.81</v>
      </c>
      <c r="N146" s="9">
        <v>0</v>
      </c>
      <c r="O146" s="10">
        <v>2.7E-2</v>
      </c>
      <c r="P146" s="9">
        <v>12.84</v>
      </c>
      <c r="Q146" s="9">
        <v>79.249756097560905</v>
      </c>
      <c r="R146" s="11">
        <v>9.8290598000000007E-2</v>
      </c>
      <c r="S146" s="9">
        <v>0</v>
      </c>
      <c r="T146" s="10">
        <v>1.0207535E-2</v>
      </c>
      <c r="U146" s="9">
        <v>2.3553347609705031</v>
      </c>
      <c r="V146" s="9">
        <v>5.4811007844475602E-2</v>
      </c>
      <c r="W146" s="9">
        <v>100</v>
      </c>
      <c r="X146" s="9">
        <v>0.82</v>
      </c>
      <c r="Y146" s="10">
        <v>8.1967213114754092</v>
      </c>
      <c r="Z146" s="9">
        <v>86</v>
      </c>
    </row>
    <row r="147" spans="1:26">
      <c r="A147" s="13" t="s">
        <v>318</v>
      </c>
      <c r="B147" s="16" t="s">
        <v>317</v>
      </c>
      <c r="C147" s="9">
        <v>29.9</v>
      </c>
      <c r="D147" s="9">
        <v>455.2</v>
      </c>
      <c r="E147" s="9">
        <v>100</v>
      </c>
      <c r="F147" s="9">
        <v>3.6</v>
      </c>
      <c r="G147" s="9">
        <v>6</v>
      </c>
      <c r="H147" s="9">
        <v>100</v>
      </c>
      <c r="I147" s="10">
        <v>44.93</v>
      </c>
      <c r="J147" s="9">
        <v>4.28</v>
      </c>
      <c r="K147" s="9">
        <v>0.46153846153849998</v>
      </c>
      <c r="L147" s="10">
        <v>0.14000000000000001</v>
      </c>
      <c r="M147" s="10">
        <v>1</v>
      </c>
      <c r="N147" s="9">
        <v>0</v>
      </c>
      <c r="O147" s="10">
        <v>0.03</v>
      </c>
      <c r="P147" s="9">
        <v>12.884</v>
      </c>
      <c r="Q147" s="9">
        <v>75.942097560975597</v>
      </c>
      <c r="R147" s="11">
        <v>6.7538126000000004E-2</v>
      </c>
      <c r="S147" s="9">
        <v>0</v>
      </c>
      <c r="T147" s="10">
        <v>2.2561482000000001E-2</v>
      </c>
      <c r="U147" s="9">
        <v>22.988831188903621</v>
      </c>
      <c r="V147" s="9">
        <v>0.33104463039743398</v>
      </c>
      <c r="W147" s="9">
        <v>98.7</v>
      </c>
      <c r="X147" s="9">
        <v>0</v>
      </c>
      <c r="Y147" s="10">
        <v>0</v>
      </c>
      <c r="Z147" s="9">
        <v>90</v>
      </c>
    </row>
    <row r="148" spans="1:26">
      <c r="A148" s="13" t="s">
        <v>320</v>
      </c>
      <c r="B148" s="16" t="s">
        <v>319</v>
      </c>
      <c r="C148" s="9">
        <v>-4.9000000000000004</v>
      </c>
      <c r="D148" s="9">
        <v>3.2450000000000001</v>
      </c>
      <c r="E148" s="9">
        <v>100</v>
      </c>
      <c r="F148" s="9">
        <v>4.2</v>
      </c>
      <c r="G148" s="9" t="e">
        <v>#N/A</v>
      </c>
      <c r="H148" s="9">
        <v>72</v>
      </c>
      <c r="I148" s="10" t="e">
        <v>#N/A</v>
      </c>
      <c r="J148" s="9">
        <v>45.58</v>
      </c>
      <c r="K148" s="9">
        <v>0</v>
      </c>
      <c r="L148" s="10">
        <v>0.08</v>
      </c>
      <c r="M148" s="10">
        <v>0.13</v>
      </c>
      <c r="N148" s="9">
        <v>0.3</v>
      </c>
      <c r="O148" s="10">
        <v>0.03</v>
      </c>
      <c r="P148" s="9">
        <v>8.023200000000001</v>
      </c>
      <c r="Q148" s="9" t="e">
        <v>#N/A</v>
      </c>
      <c r="R148" s="11">
        <v>5.1841746000000001E-2</v>
      </c>
      <c r="S148" s="9">
        <v>0</v>
      </c>
      <c r="T148" s="10">
        <v>3.6676074000000003E-2</v>
      </c>
      <c r="U148" s="9">
        <v>3.6266029652120038</v>
      </c>
      <c r="V148" s="9">
        <v>3.41823568080762E-2</v>
      </c>
      <c r="W148" s="9">
        <v>100</v>
      </c>
      <c r="X148" s="9">
        <v>0.1</v>
      </c>
      <c r="Y148" s="10" t="e">
        <v>#N/A</v>
      </c>
      <c r="Z148" s="9">
        <v>30.200000760000002</v>
      </c>
    </row>
    <row r="149" spans="1:26">
      <c r="A149" s="13" t="s">
        <v>440</v>
      </c>
      <c r="B149" s="16" t="s">
        <v>321</v>
      </c>
      <c r="C149" s="9">
        <v>16.96</v>
      </c>
      <c r="D149" s="9">
        <v>1.4690000000000001</v>
      </c>
      <c r="E149" s="9">
        <v>96</v>
      </c>
      <c r="F149" s="9">
        <v>5.4</v>
      </c>
      <c r="G149" s="9">
        <v>5</v>
      </c>
      <c r="H149" s="9">
        <v>87</v>
      </c>
      <c r="I149" s="10">
        <v>12.81</v>
      </c>
      <c r="J149" s="9">
        <v>27.18</v>
      </c>
      <c r="K149" s="9">
        <v>4.6179446362363097E-2</v>
      </c>
      <c r="L149" s="10">
        <v>0.5</v>
      </c>
      <c r="M149" s="10">
        <v>0.03</v>
      </c>
      <c r="N149" s="9">
        <v>0.5</v>
      </c>
      <c r="O149" s="10">
        <v>0.35</v>
      </c>
      <c r="P149" s="9">
        <v>17.137799999999999</v>
      </c>
      <c r="Q149" s="9">
        <v>67.844634146341406</v>
      </c>
      <c r="R149" s="11">
        <v>6.9133397999999999E-2</v>
      </c>
      <c r="S149" s="9">
        <v>0</v>
      </c>
      <c r="T149" s="10">
        <v>5.3838497999999999E-2</v>
      </c>
      <c r="U149" s="9">
        <v>1.6662488420424135</v>
      </c>
      <c r="V149" s="9">
        <v>2.44347857486415E-2</v>
      </c>
      <c r="W149" s="9">
        <v>100</v>
      </c>
      <c r="X149" s="9">
        <v>0</v>
      </c>
      <c r="Y149" s="10">
        <v>0.2564456390197915</v>
      </c>
      <c r="Z149" s="9">
        <v>80.06</v>
      </c>
    </row>
    <row r="150" spans="1:26">
      <c r="A150" s="13" t="s">
        <v>324</v>
      </c>
      <c r="B150" s="16" t="s">
        <v>323</v>
      </c>
      <c r="C150" s="9">
        <v>5.22</v>
      </c>
      <c r="D150" s="9">
        <v>1.579</v>
      </c>
      <c r="E150" s="9">
        <v>65</v>
      </c>
      <c r="F150" s="9">
        <v>2.7</v>
      </c>
      <c r="G150" s="9">
        <v>970</v>
      </c>
      <c r="H150" s="9">
        <v>54</v>
      </c>
      <c r="I150" s="10">
        <v>65.89</v>
      </c>
      <c r="J150" s="9">
        <v>81.38</v>
      </c>
      <c r="K150" s="9">
        <v>1.3891472868166667E-2</v>
      </c>
      <c r="L150" s="10">
        <v>0.12</v>
      </c>
      <c r="M150" s="10">
        <v>0.27</v>
      </c>
      <c r="N150" s="9">
        <v>4.4000000000000004</v>
      </c>
      <c r="O150" s="10">
        <v>0.16300000000000001</v>
      </c>
      <c r="P150" s="9">
        <v>0.498</v>
      </c>
      <c r="Q150" s="9">
        <v>50.130926829268198</v>
      </c>
      <c r="R150" s="11">
        <v>0.41695865500000001</v>
      </c>
      <c r="S150" s="9">
        <v>53.190784039999997</v>
      </c>
      <c r="T150" s="10">
        <v>2.8674297979999999</v>
      </c>
      <c r="U150" s="9">
        <v>0</v>
      </c>
      <c r="V150" s="9">
        <v>0</v>
      </c>
      <c r="W150" s="9">
        <v>4.8</v>
      </c>
      <c r="X150" s="9">
        <v>0.33</v>
      </c>
      <c r="Y150" s="10">
        <v>24.321037697608428</v>
      </c>
      <c r="Z150" s="9">
        <v>19</v>
      </c>
    </row>
    <row r="151" spans="1:26">
      <c r="A151" s="13" t="s">
        <v>326</v>
      </c>
      <c r="B151" s="16" t="s">
        <v>325</v>
      </c>
      <c r="C151" s="9">
        <v>-10.69</v>
      </c>
      <c r="D151" s="9">
        <v>50</v>
      </c>
      <c r="E151" s="9">
        <v>99</v>
      </c>
      <c r="F151" s="9">
        <v>2.1</v>
      </c>
      <c r="G151" s="9">
        <v>28</v>
      </c>
      <c r="H151" s="9">
        <v>96</v>
      </c>
      <c r="I151" s="10">
        <v>65.39</v>
      </c>
      <c r="J151" s="9">
        <v>67.64</v>
      </c>
      <c r="K151" s="9">
        <v>2.2083333333333333E-2</v>
      </c>
      <c r="L151" s="10">
        <v>0.15</v>
      </c>
      <c r="M151" s="10">
        <v>0.79</v>
      </c>
      <c r="N151" s="9">
        <v>3</v>
      </c>
      <c r="O151" s="10">
        <v>0.127</v>
      </c>
      <c r="P151" s="9">
        <v>6.9003999999999994</v>
      </c>
      <c r="Q151" s="9">
        <v>71.336585365853594</v>
      </c>
      <c r="R151" s="11">
        <v>7.8811370000000006E-2</v>
      </c>
      <c r="S151" s="9">
        <v>0</v>
      </c>
      <c r="T151" s="10">
        <v>2</v>
      </c>
      <c r="U151" s="9">
        <v>17.441193075236576</v>
      </c>
      <c r="V151" s="9">
        <v>0.170847449676337</v>
      </c>
      <c r="W151" s="9">
        <v>87</v>
      </c>
      <c r="X151" s="9">
        <v>0</v>
      </c>
      <c r="Y151" s="10">
        <v>0</v>
      </c>
      <c r="Z151" s="9">
        <v>42.5</v>
      </c>
    </row>
    <row r="152" spans="1:26">
      <c r="A152" s="13" t="s">
        <v>328</v>
      </c>
      <c r="B152" s="16" t="s">
        <v>327</v>
      </c>
      <c r="C152" s="9">
        <v>-14.2</v>
      </c>
      <c r="D152" s="9">
        <v>50</v>
      </c>
      <c r="E152" s="9">
        <v>98</v>
      </c>
      <c r="F152" s="9">
        <v>2</v>
      </c>
      <c r="G152" s="9">
        <v>2</v>
      </c>
      <c r="H152" s="9">
        <v>89</v>
      </c>
      <c r="I152" s="10">
        <v>65.39</v>
      </c>
      <c r="J152" s="9">
        <v>72.08</v>
      </c>
      <c r="K152" s="9">
        <v>0</v>
      </c>
      <c r="L152" s="10" t="e">
        <v>#N/A</v>
      </c>
      <c r="M152" s="10">
        <v>1.01</v>
      </c>
      <c r="N152" s="9">
        <v>3</v>
      </c>
      <c r="O152" s="10">
        <v>0.127</v>
      </c>
      <c r="P152" s="9">
        <v>3.1059999999999999</v>
      </c>
      <c r="Q152" s="9">
        <v>72.739268292682894</v>
      </c>
      <c r="R152" s="11">
        <v>0.124423963</v>
      </c>
      <c r="S152" s="9">
        <v>1.944041812</v>
      </c>
      <c r="T152" s="10">
        <v>2</v>
      </c>
      <c r="U152" s="9">
        <v>4.0567494042948864</v>
      </c>
      <c r="V152" s="9">
        <v>4.2824159881293102E-2</v>
      </c>
      <c r="W152" s="9">
        <v>99</v>
      </c>
      <c r="X152" s="9">
        <v>0</v>
      </c>
      <c r="Y152" s="10">
        <v>0</v>
      </c>
      <c r="Z152" s="9">
        <v>50</v>
      </c>
    </row>
    <row r="153" spans="1:26">
      <c r="A153" s="13" t="s">
        <v>441</v>
      </c>
      <c r="B153" s="16" t="s">
        <v>329</v>
      </c>
      <c r="C153" s="9">
        <v>-11.62</v>
      </c>
      <c r="D153" s="9">
        <v>50</v>
      </c>
      <c r="E153" s="9">
        <v>93</v>
      </c>
      <c r="F153" s="9">
        <v>2</v>
      </c>
      <c r="G153" s="9">
        <v>0</v>
      </c>
      <c r="H153" s="9">
        <v>96</v>
      </c>
      <c r="I153" s="10">
        <v>65.39</v>
      </c>
      <c r="J153" s="9">
        <v>52.58</v>
      </c>
      <c r="K153" s="9">
        <v>0</v>
      </c>
      <c r="L153" s="10" t="e">
        <v>#N/A</v>
      </c>
      <c r="M153" s="10">
        <v>2.04</v>
      </c>
      <c r="N153" s="9">
        <v>3</v>
      </c>
      <c r="O153" s="10">
        <v>0.127</v>
      </c>
      <c r="P153" s="9">
        <v>5.2984</v>
      </c>
      <c r="Q153" s="9">
        <v>71.6576097560975</v>
      </c>
      <c r="R153" s="11">
        <v>0.149544863</v>
      </c>
      <c r="S153" s="9">
        <v>2.2509432550000001</v>
      </c>
      <c r="T153" s="10">
        <v>2</v>
      </c>
      <c r="U153" s="9">
        <v>10.892550279601592</v>
      </c>
      <c r="V153" s="9">
        <v>9.1147246059120904E-2</v>
      </c>
      <c r="W153" s="9">
        <v>99</v>
      </c>
      <c r="X153" s="9">
        <v>0</v>
      </c>
      <c r="Y153" s="10">
        <v>0</v>
      </c>
      <c r="Z153" s="9">
        <v>70</v>
      </c>
    </row>
    <row r="154" spans="1:26">
      <c r="A154" s="13" t="s">
        <v>332</v>
      </c>
      <c r="B154" s="16" t="s">
        <v>331</v>
      </c>
      <c r="C154" s="9">
        <v>-5.73</v>
      </c>
      <c r="D154" s="9">
        <v>50</v>
      </c>
      <c r="E154" s="9">
        <v>88</v>
      </c>
      <c r="F154" s="9">
        <v>1.7</v>
      </c>
      <c r="G154" s="9">
        <v>63</v>
      </c>
      <c r="H154" s="9">
        <v>100</v>
      </c>
      <c r="I154" s="10">
        <v>33.36</v>
      </c>
      <c r="J154" s="9">
        <v>76.8</v>
      </c>
      <c r="K154" s="9">
        <v>3.0666666666666668E-3</v>
      </c>
      <c r="L154" s="10">
        <v>0.04</v>
      </c>
      <c r="M154" s="10">
        <v>1.01</v>
      </c>
      <c r="N154" s="9">
        <v>3</v>
      </c>
      <c r="O154" s="10">
        <v>0.307</v>
      </c>
      <c r="P154" s="9">
        <v>1.48</v>
      </c>
      <c r="Q154" s="9">
        <v>71.753195121951194</v>
      </c>
      <c r="R154" s="11">
        <v>0.212719298</v>
      </c>
      <c r="S154" s="9">
        <v>12.58567597</v>
      </c>
      <c r="T154" s="10">
        <v>2</v>
      </c>
      <c r="U154" s="9">
        <v>8.3589982106898351</v>
      </c>
      <c r="V154" s="9">
        <v>0.235714343154588</v>
      </c>
      <c r="W154" s="9">
        <v>97</v>
      </c>
      <c r="X154" s="9">
        <v>0</v>
      </c>
      <c r="Y154" s="10">
        <v>53.003533568904594</v>
      </c>
      <c r="Z154" s="9">
        <v>14.210000040000001</v>
      </c>
    </row>
    <row r="155" spans="1:26">
      <c r="A155" s="13" t="s">
        <v>334</v>
      </c>
      <c r="B155" s="16" t="s">
        <v>333</v>
      </c>
      <c r="C155" s="9">
        <v>-5.1100000000000003</v>
      </c>
      <c r="D155" s="9" t="e">
        <v>#N/A</v>
      </c>
      <c r="E155" s="9">
        <v>100</v>
      </c>
      <c r="F155" s="9">
        <v>3.6</v>
      </c>
      <c r="G155" s="9">
        <v>0</v>
      </c>
      <c r="H155" s="9">
        <v>100</v>
      </c>
      <c r="I155" s="10">
        <v>8.32</v>
      </c>
      <c r="J155" s="9">
        <v>5.74</v>
      </c>
      <c r="K155" s="9">
        <v>0</v>
      </c>
      <c r="L155" s="10" t="e">
        <v>#N/A</v>
      </c>
      <c r="M155" s="10">
        <v>1</v>
      </c>
      <c r="N155" s="9">
        <v>0</v>
      </c>
      <c r="O155" s="10">
        <v>2.7E-2</v>
      </c>
      <c r="P155" s="9" t="e">
        <v>#N/A</v>
      </c>
      <c r="Q155" s="9">
        <v>82.186341463414607</v>
      </c>
      <c r="R155" s="11">
        <v>5.5072464000000002E-2</v>
      </c>
      <c r="S155" s="9">
        <v>0</v>
      </c>
      <c r="T155" s="10">
        <v>2</v>
      </c>
      <c r="U155" s="9">
        <v>0</v>
      </c>
      <c r="V155" s="9">
        <v>0</v>
      </c>
      <c r="W155" s="9">
        <v>100</v>
      </c>
      <c r="X155" s="9" t="e">
        <v>#N/A</v>
      </c>
      <c r="Y155" s="10">
        <v>0</v>
      </c>
      <c r="Z155" s="9">
        <v>100</v>
      </c>
    </row>
    <row r="156" spans="1:26">
      <c r="A156" s="13" t="s">
        <v>442</v>
      </c>
      <c r="B156" s="16" t="s">
        <v>335</v>
      </c>
      <c r="C156" s="9">
        <v>9.7899999999999991</v>
      </c>
      <c r="D156" s="9">
        <v>0.3211</v>
      </c>
      <c r="E156" s="9">
        <v>89</v>
      </c>
      <c r="F156" s="9">
        <v>2.1</v>
      </c>
      <c r="G156" s="9">
        <v>428</v>
      </c>
      <c r="H156" s="9">
        <v>26</v>
      </c>
      <c r="I156" s="10">
        <v>54.41</v>
      </c>
      <c r="J156" s="9">
        <v>38.619999999999997</v>
      </c>
      <c r="K156" s="9">
        <v>0</v>
      </c>
      <c r="L156" s="10" t="e">
        <v>#N/A</v>
      </c>
      <c r="M156" s="10">
        <v>1.01</v>
      </c>
      <c r="N156" s="9">
        <v>1.2</v>
      </c>
      <c r="O156" s="10">
        <v>8.3000000000000004E-2</v>
      </c>
      <c r="P156" s="9">
        <v>2.85</v>
      </c>
      <c r="Q156" s="9">
        <v>65.531073170731702</v>
      </c>
      <c r="R156" s="11">
        <v>0.30032292799999999</v>
      </c>
      <c r="S156" s="9">
        <v>38.711440600000003</v>
      </c>
      <c r="T156" s="10">
        <v>2</v>
      </c>
      <c r="U156" s="9">
        <v>75</v>
      </c>
      <c r="V156" s="9">
        <v>0.26040545514607499</v>
      </c>
      <c r="W156" s="9">
        <v>48.5</v>
      </c>
      <c r="X156" s="9">
        <v>0</v>
      </c>
      <c r="Y156" s="10">
        <v>0</v>
      </c>
      <c r="Z156" s="9">
        <v>68.099998470000003</v>
      </c>
    </row>
    <row r="157" spans="1:26">
      <c r="A157" s="13" t="s">
        <v>338</v>
      </c>
      <c r="B157" s="16" t="s">
        <v>337</v>
      </c>
      <c r="C157" s="9">
        <v>2.48</v>
      </c>
      <c r="D157" s="9">
        <v>943.3</v>
      </c>
      <c r="E157" s="9">
        <v>90</v>
      </c>
      <c r="F157" s="9">
        <v>3.6</v>
      </c>
      <c r="G157" s="9">
        <v>0</v>
      </c>
      <c r="H157" s="9" t="e">
        <v>#N/A</v>
      </c>
      <c r="I157" s="10">
        <v>36.44</v>
      </c>
      <c r="J157" s="9">
        <v>17.739999999999998</v>
      </c>
      <c r="K157" s="9">
        <v>0.12530953762816668</v>
      </c>
      <c r="L157" s="10">
        <v>0.05</v>
      </c>
      <c r="M157" s="10">
        <v>0.88</v>
      </c>
      <c r="N157" s="9">
        <v>2.8</v>
      </c>
      <c r="O157" s="10">
        <v>0.03</v>
      </c>
      <c r="P157" s="9">
        <v>3.9779999999999998</v>
      </c>
      <c r="Q157" s="9">
        <v>73.119048780487802</v>
      </c>
      <c r="R157" s="11">
        <v>0.107769424</v>
      </c>
      <c r="S157" s="9">
        <v>0</v>
      </c>
      <c r="T157" s="10">
        <v>7.9354750000000002E-2</v>
      </c>
      <c r="U157" s="9">
        <v>0.70476808090587906</v>
      </c>
      <c r="V157" s="9">
        <v>0.13462215009415199</v>
      </c>
      <c r="W157" s="9">
        <v>99</v>
      </c>
      <c r="X157" s="9">
        <v>0</v>
      </c>
      <c r="Y157" s="10">
        <v>0.3</v>
      </c>
      <c r="Z157" s="9">
        <v>21.469999309999999</v>
      </c>
    </row>
    <row r="158" spans="1:26">
      <c r="A158" s="13" t="s">
        <v>340</v>
      </c>
      <c r="B158" s="16" t="s">
        <v>339</v>
      </c>
      <c r="C158" s="9">
        <v>-9.34</v>
      </c>
      <c r="D158" s="9">
        <v>5.7240000000000002</v>
      </c>
      <c r="E158" s="9">
        <v>69</v>
      </c>
      <c r="F158" s="9">
        <v>2.8</v>
      </c>
      <c r="G158" s="9">
        <v>530</v>
      </c>
      <c r="H158" s="9">
        <v>51</v>
      </c>
      <c r="I158" s="10">
        <v>86.36</v>
      </c>
      <c r="J158" s="9">
        <v>57.36</v>
      </c>
      <c r="K158" s="9">
        <v>1.12619263717739E-2</v>
      </c>
      <c r="L158" s="10">
        <v>0.25</v>
      </c>
      <c r="M158" s="10">
        <v>0.71</v>
      </c>
      <c r="N158" s="9">
        <v>3</v>
      </c>
      <c r="O158" s="10">
        <v>8.3000000000000004E-2</v>
      </c>
      <c r="P158" s="9">
        <v>0.53800000000000003</v>
      </c>
      <c r="Q158" s="9">
        <v>55.595292682926797</v>
      </c>
      <c r="R158" s="11">
        <v>0.413149351</v>
      </c>
      <c r="S158" s="9">
        <v>13.99622244</v>
      </c>
      <c r="T158" s="10">
        <v>2.1526367560000002</v>
      </c>
      <c r="U158" s="9">
        <v>7.4530056941375458</v>
      </c>
      <c r="V158" s="9">
        <v>0.31479057632968399</v>
      </c>
      <c r="W158" s="9">
        <v>42</v>
      </c>
      <c r="X158" s="9">
        <v>0.61</v>
      </c>
      <c r="Y158" s="10">
        <v>4.6745961668311429</v>
      </c>
      <c r="Z158" s="9">
        <v>29.260000229999999</v>
      </c>
    </row>
    <row r="159" spans="1:26">
      <c r="A159" s="13" t="s">
        <v>342</v>
      </c>
      <c r="B159" s="16" t="s">
        <v>341</v>
      </c>
      <c r="C159" s="9">
        <v>-10.9</v>
      </c>
      <c r="D159" s="9" t="e">
        <v>#N/A</v>
      </c>
      <c r="E159" s="9">
        <v>99</v>
      </c>
      <c r="F159" s="9">
        <v>3.5</v>
      </c>
      <c r="G159" s="9">
        <v>0</v>
      </c>
      <c r="H159" s="9">
        <v>92</v>
      </c>
      <c r="I159" s="10">
        <v>14.4</v>
      </c>
      <c r="J159" s="9">
        <v>47.78</v>
      </c>
      <c r="K159" s="9">
        <v>0.19718662069012446</v>
      </c>
      <c r="L159" s="10">
        <v>0.16</v>
      </c>
      <c r="M159" s="10">
        <v>0.01</v>
      </c>
      <c r="N159" s="9">
        <v>0.1</v>
      </c>
      <c r="O159" s="10">
        <v>0.03</v>
      </c>
      <c r="P159" s="9">
        <v>8.5</v>
      </c>
      <c r="Q159" s="9">
        <v>73.636585365853605</v>
      </c>
      <c r="R159" s="11">
        <v>2.2222222E-2</v>
      </c>
      <c r="S159" s="9">
        <v>0.43414821300000001</v>
      </c>
      <c r="T159" s="10">
        <v>1.3276774999999999E-2</v>
      </c>
      <c r="U159" s="9" t="e">
        <v>#N/A</v>
      </c>
      <c r="V159" s="9" t="e">
        <v>#N/A</v>
      </c>
      <c r="W159" s="9">
        <v>100</v>
      </c>
      <c r="X159" s="9">
        <v>0.54</v>
      </c>
      <c r="Y159" s="10" t="e">
        <v>#N/A</v>
      </c>
      <c r="Z159" s="9">
        <v>47.74</v>
      </c>
    </row>
    <row r="160" spans="1:26">
      <c r="A160" s="13" t="s">
        <v>344</v>
      </c>
      <c r="B160" s="16" t="s">
        <v>343</v>
      </c>
      <c r="C160" s="9">
        <v>0.43</v>
      </c>
      <c r="D160" s="9">
        <v>50</v>
      </c>
      <c r="E160" s="9">
        <v>100</v>
      </c>
      <c r="F160" s="9">
        <v>2</v>
      </c>
      <c r="G160" s="9" t="e">
        <v>#N/A</v>
      </c>
      <c r="H160" s="9">
        <v>97</v>
      </c>
      <c r="I160" s="10">
        <v>33.36</v>
      </c>
      <c r="J160" s="9">
        <v>45.18</v>
      </c>
      <c r="K160" s="9">
        <v>4.8333333333333332E-2</v>
      </c>
      <c r="L160" s="10">
        <v>0</v>
      </c>
      <c r="M160" s="10">
        <v>1.04</v>
      </c>
      <c r="N160" s="9">
        <v>3</v>
      </c>
      <c r="O160" s="10">
        <v>8.3000000000000004E-2</v>
      </c>
      <c r="P160" s="9">
        <v>10.95</v>
      </c>
      <c r="Q160" s="9">
        <v>73.163414634146307</v>
      </c>
      <c r="R160" s="11">
        <v>0.18908629399999999</v>
      </c>
      <c r="S160" s="9">
        <v>1.4308117709999999</v>
      </c>
      <c r="T160" s="10">
        <v>2</v>
      </c>
      <c r="U160" s="9">
        <v>20.038687033249481</v>
      </c>
      <c r="V160" s="9">
        <v>0.17425087683402701</v>
      </c>
      <c r="W160" s="9">
        <v>96</v>
      </c>
      <c r="X160" s="9">
        <v>0</v>
      </c>
      <c r="Y160" s="10">
        <v>326.08695652173913</v>
      </c>
      <c r="Z160" s="9">
        <v>96.456692910000001</v>
      </c>
    </row>
    <row r="161" spans="1:26">
      <c r="A161" s="13" t="s">
        <v>346</v>
      </c>
      <c r="B161" s="16" t="s">
        <v>345</v>
      </c>
      <c r="C161" s="9">
        <v>14.08</v>
      </c>
      <c r="D161" s="9">
        <v>0.30830000000000002</v>
      </c>
      <c r="E161" s="9">
        <v>49</v>
      </c>
      <c r="F161" s="9">
        <v>2.5</v>
      </c>
      <c r="G161" s="9">
        <v>1473</v>
      </c>
      <c r="H161" s="9">
        <v>13</v>
      </c>
      <c r="I161" s="10">
        <v>54.41</v>
      </c>
      <c r="J161" s="9">
        <v>61.92</v>
      </c>
      <c r="K161" s="9">
        <v>0</v>
      </c>
      <c r="L161" s="10">
        <v>0.12</v>
      </c>
      <c r="M161" s="10">
        <v>0.21</v>
      </c>
      <c r="N161" s="9">
        <v>8.4</v>
      </c>
      <c r="O161" s="10">
        <v>8.3000000000000004E-2</v>
      </c>
      <c r="P161" s="9">
        <v>0.20200000000000001</v>
      </c>
      <c r="Q161" s="9">
        <v>47.5999756097561</v>
      </c>
      <c r="R161" s="11">
        <v>0.54928834999999998</v>
      </c>
      <c r="S161" s="9">
        <v>20.381543189999999</v>
      </c>
      <c r="T161" s="10">
        <v>4.8644382679999998</v>
      </c>
      <c r="U161" s="9">
        <v>6.4526520341839504</v>
      </c>
      <c r="V161" s="9">
        <v>9.6793483454035698E-2</v>
      </c>
      <c r="W161" s="9">
        <v>5.0999999999999996</v>
      </c>
      <c r="X161" s="9">
        <v>0</v>
      </c>
      <c r="Y161" s="10">
        <v>2.0943870427254958</v>
      </c>
      <c r="Z161" s="9">
        <v>8</v>
      </c>
    </row>
    <row r="162" spans="1:26">
      <c r="A162" s="13" t="s">
        <v>348</v>
      </c>
      <c r="B162" s="16" t="s">
        <v>347</v>
      </c>
      <c r="C162" s="9">
        <v>-4.76</v>
      </c>
      <c r="D162" s="9">
        <v>50</v>
      </c>
      <c r="E162" s="9">
        <v>100</v>
      </c>
      <c r="F162" s="9">
        <v>2.2000000000000002</v>
      </c>
      <c r="G162" s="9">
        <v>0</v>
      </c>
      <c r="H162" s="9">
        <v>100</v>
      </c>
      <c r="I162" s="10">
        <v>38.94</v>
      </c>
      <c r="J162" s="9">
        <v>0</v>
      </c>
      <c r="K162" s="9">
        <v>0</v>
      </c>
      <c r="L162" s="10">
        <v>0.04</v>
      </c>
      <c r="M162" s="10">
        <v>1</v>
      </c>
      <c r="N162" s="9">
        <v>0.2</v>
      </c>
      <c r="O162" s="10">
        <v>0.34</v>
      </c>
      <c r="P162" s="9">
        <v>9.5660000000000007</v>
      </c>
      <c r="Q162" s="9">
        <v>80.741463414634097</v>
      </c>
      <c r="R162" s="11">
        <v>0.16500000000000001</v>
      </c>
      <c r="S162" s="9">
        <v>0</v>
      </c>
      <c r="T162" s="10">
        <v>1.0035221E-2</v>
      </c>
      <c r="U162" s="9">
        <v>17.942110480394582</v>
      </c>
      <c r="V162" s="9">
        <v>0.149891532087291</v>
      </c>
      <c r="W162" s="9">
        <v>100</v>
      </c>
      <c r="X162" s="9">
        <v>1</v>
      </c>
      <c r="Y162" s="10">
        <v>0</v>
      </c>
      <c r="Z162" s="9">
        <v>100</v>
      </c>
    </row>
    <row r="163" spans="1:26">
      <c r="A163" s="13" t="s">
        <v>350</v>
      </c>
      <c r="B163" s="16" t="s">
        <v>349</v>
      </c>
      <c r="C163" s="9">
        <v>1.62</v>
      </c>
      <c r="D163" s="9">
        <v>1.373</v>
      </c>
      <c r="E163" s="9">
        <v>100</v>
      </c>
      <c r="F163" s="9">
        <v>4</v>
      </c>
      <c r="G163" s="9">
        <v>0</v>
      </c>
      <c r="H163" s="9">
        <v>100</v>
      </c>
      <c r="I163" s="10">
        <v>8.32</v>
      </c>
      <c r="J163" s="9">
        <v>43.32</v>
      </c>
      <c r="K163" s="9">
        <v>0.23012687089027961</v>
      </c>
      <c r="L163" s="10">
        <v>0.28000000000000003</v>
      </c>
      <c r="M163" s="10">
        <v>0.18</v>
      </c>
      <c r="N163" s="9">
        <v>0</v>
      </c>
      <c r="O163" s="10">
        <v>0.03</v>
      </c>
      <c r="P163" s="9">
        <v>12.58</v>
      </c>
      <c r="Q163" s="9">
        <v>74.810731707317004</v>
      </c>
      <c r="R163" s="11">
        <v>5.1698671000000002E-2</v>
      </c>
      <c r="S163" s="9">
        <v>0</v>
      </c>
      <c r="T163" s="10">
        <v>7.4943070000000004E-3</v>
      </c>
      <c r="U163" s="9">
        <v>0</v>
      </c>
      <c r="V163" s="9">
        <v>0</v>
      </c>
      <c r="W163" s="9">
        <v>100</v>
      </c>
      <c r="X163" s="9">
        <v>0.71</v>
      </c>
      <c r="Y163" s="10">
        <v>9.3555093555093567</v>
      </c>
      <c r="Z163" s="9">
        <v>87.02999878</v>
      </c>
    </row>
    <row r="164" spans="1:26">
      <c r="A164" s="13" t="s">
        <v>352</v>
      </c>
      <c r="B164" s="16" t="s">
        <v>351</v>
      </c>
      <c r="C164" s="9">
        <v>-1.34</v>
      </c>
      <c r="D164" s="9">
        <v>2.956</v>
      </c>
      <c r="E164" s="9">
        <v>99</v>
      </c>
      <c r="F164" s="9">
        <v>3.9</v>
      </c>
      <c r="G164" s="9">
        <v>0</v>
      </c>
      <c r="H164" s="9">
        <v>100</v>
      </c>
      <c r="I164" s="10">
        <v>14.31</v>
      </c>
      <c r="J164" s="9">
        <v>51.7</v>
      </c>
      <c r="K164" s="9">
        <v>0.48055817946830626</v>
      </c>
      <c r="L164" s="10">
        <v>0.14000000000000001</v>
      </c>
      <c r="M164" s="10">
        <v>0.54</v>
      </c>
      <c r="N164" s="9">
        <v>0</v>
      </c>
      <c r="O164" s="10">
        <v>2.7E-2</v>
      </c>
      <c r="P164" s="9">
        <v>13.106</v>
      </c>
      <c r="Q164" s="9">
        <v>78.9739024390244</v>
      </c>
      <c r="R164" s="11">
        <v>4.4117647000000003E-2</v>
      </c>
      <c r="S164" s="9">
        <v>0</v>
      </c>
      <c r="T164" s="10">
        <v>2.4143048E-2</v>
      </c>
      <c r="U164" s="9">
        <v>0.1644182029107234</v>
      </c>
      <c r="V164" s="9">
        <v>1.48715457560635E-2</v>
      </c>
      <c r="W164" s="9">
        <v>100</v>
      </c>
      <c r="X164" s="9">
        <v>0.64</v>
      </c>
      <c r="Y164" s="10">
        <v>0</v>
      </c>
      <c r="Z164" s="9">
        <v>100</v>
      </c>
    </row>
    <row r="165" spans="1:26">
      <c r="A165" s="13" t="s">
        <v>354</v>
      </c>
      <c r="B165" s="16" t="s">
        <v>353</v>
      </c>
      <c r="C165" s="9">
        <v>8.2899999999999991</v>
      </c>
      <c r="D165" s="9">
        <v>50</v>
      </c>
      <c r="E165" s="9">
        <v>69</v>
      </c>
      <c r="F165" s="9">
        <v>1.9</v>
      </c>
      <c r="G165" s="9">
        <v>84</v>
      </c>
      <c r="H165" s="9">
        <v>29</v>
      </c>
      <c r="I165" s="10">
        <v>33.36</v>
      </c>
      <c r="J165" s="9">
        <v>81.72</v>
      </c>
      <c r="K165" s="9">
        <v>0</v>
      </c>
      <c r="L165" s="10">
        <v>0.13</v>
      </c>
      <c r="M165" s="10">
        <v>1.1200000000000001</v>
      </c>
      <c r="N165" s="9">
        <v>3</v>
      </c>
      <c r="O165" s="10">
        <v>0.307</v>
      </c>
      <c r="P165" s="9">
        <v>1.8220000000000001</v>
      </c>
      <c r="Q165" s="9">
        <v>66.255024390243904</v>
      </c>
      <c r="R165" s="11">
        <v>0.23167848699999999</v>
      </c>
      <c r="S165" s="9">
        <v>29.38083344</v>
      </c>
      <c r="T165" s="10">
        <v>0.42920237700000002</v>
      </c>
      <c r="U165" s="9">
        <v>10.354566382345434</v>
      </c>
      <c r="V165" s="9">
        <v>0.194672185468558</v>
      </c>
      <c r="W165" s="9">
        <v>14.4</v>
      </c>
      <c r="X165" s="9">
        <v>0</v>
      </c>
      <c r="Y165" s="10">
        <v>0</v>
      </c>
      <c r="Z165" s="9">
        <v>2.4400000570000002</v>
      </c>
    </row>
    <row r="166" spans="1:26">
      <c r="A166" s="13" t="s">
        <v>356</v>
      </c>
      <c r="B166" s="16" t="s">
        <v>355</v>
      </c>
      <c r="C166" s="9">
        <v>7.44</v>
      </c>
      <c r="D166" s="9">
        <v>22.44</v>
      </c>
      <c r="E166" s="9">
        <v>30</v>
      </c>
      <c r="F166" s="9">
        <v>2.5</v>
      </c>
      <c r="G166" s="9">
        <v>885</v>
      </c>
      <c r="H166" s="9">
        <v>23</v>
      </c>
      <c r="I166" s="10">
        <v>27.62</v>
      </c>
      <c r="J166" s="9">
        <v>63.04</v>
      </c>
      <c r="K166" s="9">
        <v>0</v>
      </c>
      <c r="L166" s="10">
        <v>0.01</v>
      </c>
      <c r="M166" s="10">
        <v>1</v>
      </c>
      <c r="N166" s="9">
        <v>11.6</v>
      </c>
      <c r="O166" s="10">
        <v>0.313</v>
      </c>
      <c r="P166" s="9">
        <v>0.18</v>
      </c>
      <c r="Q166" s="9">
        <v>49.835439024390197</v>
      </c>
      <c r="R166" s="11">
        <v>0.38696109400000001</v>
      </c>
      <c r="S166" s="9" t="e">
        <v>#N/A</v>
      </c>
      <c r="T166" s="10">
        <v>7.2981192080000001</v>
      </c>
      <c r="U166" s="9">
        <v>1.0012375942229652</v>
      </c>
      <c r="V166" s="9">
        <v>4.9785423036339198E-2</v>
      </c>
      <c r="W166" s="9">
        <v>100</v>
      </c>
      <c r="X166" s="9">
        <v>0</v>
      </c>
      <c r="Y166" s="10">
        <v>2.6301527082602734</v>
      </c>
      <c r="Z166" s="9">
        <v>11.80000019</v>
      </c>
    </row>
    <row r="167" spans="1:26">
      <c r="A167" s="13" t="s">
        <v>358</v>
      </c>
      <c r="B167" s="16" t="s">
        <v>357</v>
      </c>
      <c r="C167" s="9">
        <v>-9.49</v>
      </c>
      <c r="D167" s="9">
        <v>24.96</v>
      </c>
      <c r="E167" s="9">
        <v>91</v>
      </c>
      <c r="F167" s="9">
        <v>2.9</v>
      </c>
      <c r="G167" s="9">
        <v>104</v>
      </c>
      <c r="H167" s="9">
        <v>77</v>
      </c>
      <c r="I167" s="10">
        <v>55.57</v>
      </c>
      <c r="J167" s="9">
        <v>38.78</v>
      </c>
      <c r="K167" s="9">
        <v>8.2821954022999994E-2</v>
      </c>
      <c r="L167" s="10">
        <v>0.25</v>
      </c>
      <c r="M167" s="10">
        <v>0.25</v>
      </c>
      <c r="N167" s="9">
        <v>2.9</v>
      </c>
      <c r="O167" s="10">
        <v>0.16300000000000001</v>
      </c>
      <c r="P167" s="9">
        <v>5.62</v>
      </c>
      <c r="Q167" s="9">
        <v>51.477243902439</v>
      </c>
      <c r="R167" s="11">
        <v>0.58165680500000005</v>
      </c>
      <c r="S167" s="9">
        <v>1.9032421390000001</v>
      </c>
      <c r="T167" s="10">
        <v>0.99106281200000002</v>
      </c>
      <c r="U167" s="9">
        <v>0.14127374470356338</v>
      </c>
      <c r="V167" s="9">
        <v>1.04820979531015E-2</v>
      </c>
      <c r="W167" s="9">
        <v>75</v>
      </c>
      <c r="X167" s="9">
        <v>0</v>
      </c>
      <c r="Y167" s="10">
        <v>1.8526600080693636</v>
      </c>
      <c r="Z167" s="9">
        <v>17.299999239999998</v>
      </c>
    </row>
    <row r="168" spans="1:26">
      <c r="A168" s="13" t="s">
        <v>360</v>
      </c>
      <c r="B168" s="16" t="s">
        <v>359</v>
      </c>
      <c r="C168" s="9">
        <v>-15.11</v>
      </c>
      <c r="D168" s="9">
        <v>29.02</v>
      </c>
      <c r="E168" s="9">
        <v>100</v>
      </c>
      <c r="F168" s="9">
        <v>3.5</v>
      </c>
      <c r="G168" s="9">
        <v>0</v>
      </c>
      <c r="H168" s="9">
        <v>100</v>
      </c>
      <c r="I168" s="10">
        <v>14.81</v>
      </c>
      <c r="J168" s="9">
        <v>22.74</v>
      </c>
      <c r="K168" s="9">
        <v>0.29589640717992632</v>
      </c>
      <c r="L168" s="10">
        <v>0.16</v>
      </c>
      <c r="M168" s="10">
        <v>0.37</v>
      </c>
      <c r="N168" s="9">
        <v>0</v>
      </c>
      <c r="O168" s="10">
        <v>2.7E-2</v>
      </c>
      <c r="P168" s="9">
        <v>12.57</v>
      </c>
      <c r="Q168" s="9">
        <v>81.088048780487796</v>
      </c>
      <c r="R168" s="11">
        <v>6.0301507999999997E-2</v>
      </c>
      <c r="S168" s="9">
        <v>0</v>
      </c>
      <c r="T168" s="10">
        <v>8.7587840000000004E-3</v>
      </c>
      <c r="U168" s="9">
        <v>1.3060807626335527</v>
      </c>
      <c r="V168" s="9">
        <v>7.7373712561670305E-2</v>
      </c>
      <c r="W168" s="9">
        <v>100</v>
      </c>
      <c r="X168" s="9">
        <v>0.79</v>
      </c>
      <c r="Y168" s="10">
        <v>1.803679506192633</v>
      </c>
      <c r="Z168" s="9">
        <v>99</v>
      </c>
    </row>
    <row r="169" spans="1:26">
      <c r="A169" s="13" t="s">
        <v>362</v>
      </c>
      <c r="B169" s="16" t="s">
        <v>361</v>
      </c>
      <c r="C169" s="9">
        <v>5.35</v>
      </c>
      <c r="D169" s="9">
        <v>24.53</v>
      </c>
      <c r="E169" s="9">
        <v>90</v>
      </c>
      <c r="F169" s="9">
        <v>2.1</v>
      </c>
      <c r="G169" s="9">
        <v>42</v>
      </c>
      <c r="H169" s="9">
        <v>91</v>
      </c>
      <c r="I169" s="10">
        <v>33.44</v>
      </c>
      <c r="J169" s="9">
        <v>84.9</v>
      </c>
      <c r="K169" s="9">
        <v>0.47381866666666667</v>
      </c>
      <c r="L169" s="10">
        <v>0.18</v>
      </c>
      <c r="M169" s="10">
        <v>0.38</v>
      </c>
      <c r="N169" s="9">
        <v>3</v>
      </c>
      <c r="O169" s="10">
        <v>0.03</v>
      </c>
      <c r="P169" s="9">
        <v>2.9139999999999997</v>
      </c>
      <c r="Q169" s="9">
        <v>74.127121951219493</v>
      </c>
      <c r="R169" s="11">
        <v>8.4491978999999995E-2</v>
      </c>
      <c r="S169" s="9">
        <v>1.952401651</v>
      </c>
      <c r="T169" s="10">
        <v>9.0558250000000007E-2</v>
      </c>
      <c r="U169" s="9">
        <v>8.2579139883161368</v>
      </c>
      <c r="V169" s="9">
        <v>0.117909652069053</v>
      </c>
      <c r="W169" s="9">
        <v>76.599999999999994</v>
      </c>
      <c r="X169" s="9">
        <v>0.69</v>
      </c>
      <c r="Y169" s="10">
        <v>37.134457682190934</v>
      </c>
      <c r="Z169" s="9">
        <v>81</v>
      </c>
    </row>
    <row r="170" spans="1:26">
      <c r="A170" s="13" t="s">
        <v>364</v>
      </c>
      <c r="B170" s="16" t="s">
        <v>363</v>
      </c>
      <c r="C170" s="9">
        <v>19.64</v>
      </c>
      <c r="D170" s="9">
        <v>57.58</v>
      </c>
      <c r="E170" s="9">
        <v>57</v>
      </c>
      <c r="F170" s="9">
        <v>3</v>
      </c>
      <c r="G170" s="9">
        <v>255</v>
      </c>
      <c r="H170" s="9">
        <v>34</v>
      </c>
      <c r="I170" s="10">
        <v>93.34</v>
      </c>
      <c r="J170" s="9">
        <v>55.68</v>
      </c>
      <c r="K170" s="9">
        <v>1.85112837910478E-2</v>
      </c>
      <c r="L170" s="10">
        <v>0.03</v>
      </c>
      <c r="M170" s="10">
        <v>0.23</v>
      </c>
      <c r="N170" s="9">
        <v>9.4</v>
      </c>
      <c r="O170" s="10">
        <v>0.313</v>
      </c>
      <c r="P170" s="9">
        <v>1.4</v>
      </c>
      <c r="Q170" s="9">
        <v>58.147853658536498</v>
      </c>
      <c r="R170" s="11">
        <v>0.26511954999999998</v>
      </c>
      <c r="S170" s="9">
        <v>3.1510926279999998</v>
      </c>
      <c r="T170" s="10">
        <v>3.126546753</v>
      </c>
      <c r="U170" s="9">
        <v>0.13117162498819748</v>
      </c>
      <c r="V170" s="9">
        <v>5.5283365736773201E-3</v>
      </c>
      <c r="W170" s="9">
        <v>31.4</v>
      </c>
      <c r="X170" s="9">
        <v>0</v>
      </c>
      <c r="Y170" s="10">
        <v>0.75757575757575757</v>
      </c>
      <c r="Z170" s="9">
        <v>36.299999239999998</v>
      </c>
    </row>
    <row r="171" spans="1:26">
      <c r="A171" s="13" t="s">
        <v>366</v>
      </c>
      <c r="B171" s="16" t="s">
        <v>365</v>
      </c>
      <c r="C171" s="9">
        <v>-14.12</v>
      </c>
      <c r="D171" s="9">
        <v>0.54920000000000002</v>
      </c>
      <c r="E171" s="9">
        <v>93</v>
      </c>
      <c r="F171" s="9">
        <v>2.8</v>
      </c>
      <c r="G171" s="9">
        <v>43</v>
      </c>
      <c r="H171" s="9">
        <v>84</v>
      </c>
      <c r="I171" s="10">
        <v>42.68</v>
      </c>
      <c r="J171" s="9">
        <v>24.74</v>
      </c>
      <c r="K171" s="9">
        <v>0.5</v>
      </c>
      <c r="L171" s="10">
        <v>0.14000000000000001</v>
      </c>
      <c r="M171" s="10">
        <v>0.26</v>
      </c>
      <c r="N171" s="9">
        <v>0.8</v>
      </c>
      <c r="O171" s="10">
        <v>0.127</v>
      </c>
      <c r="P171" s="9">
        <v>2.52</v>
      </c>
      <c r="Q171" s="9">
        <v>69.0215121951219</v>
      </c>
      <c r="R171" s="11">
        <v>0.16321243499999999</v>
      </c>
      <c r="S171" s="9">
        <v>3.266753654</v>
      </c>
      <c r="T171" s="10">
        <v>0.24829711199999999</v>
      </c>
      <c r="U171" s="9">
        <v>5.3078200158802709</v>
      </c>
      <c r="V171" s="9">
        <v>0.76156668254306104</v>
      </c>
      <c r="W171" s="9">
        <v>78.599999999999994</v>
      </c>
      <c r="X171" s="9">
        <v>0.75</v>
      </c>
      <c r="Y171" s="10">
        <v>0</v>
      </c>
      <c r="Z171" s="9">
        <v>26.25</v>
      </c>
    </row>
    <row r="172" spans="1:26">
      <c r="A172" s="13" t="s">
        <v>368</v>
      </c>
      <c r="B172" s="16" t="s">
        <v>367</v>
      </c>
      <c r="C172" s="9">
        <v>-2.7</v>
      </c>
      <c r="D172" s="9">
        <v>23.1</v>
      </c>
      <c r="E172" s="9">
        <v>69</v>
      </c>
      <c r="F172" s="9">
        <v>2.7</v>
      </c>
      <c r="G172" s="9">
        <v>252</v>
      </c>
      <c r="H172" s="9">
        <v>55</v>
      </c>
      <c r="I172" s="10">
        <v>63.06</v>
      </c>
      <c r="J172" s="9">
        <v>74.78</v>
      </c>
      <c r="K172" s="9">
        <v>0</v>
      </c>
      <c r="L172" s="10">
        <v>0.05</v>
      </c>
      <c r="M172" s="10">
        <v>0.82</v>
      </c>
      <c r="N172" s="9">
        <v>2.2000000000000002</v>
      </c>
      <c r="O172" s="10">
        <v>0.16300000000000001</v>
      </c>
      <c r="P172" s="9">
        <v>6.62</v>
      </c>
      <c r="Q172" s="9">
        <v>45.765195121951201</v>
      </c>
      <c r="R172" s="11">
        <v>0.52747252700000002</v>
      </c>
      <c r="S172" s="9">
        <v>12.211082230000001</v>
      </c>
      <c r="T172" s="10">
        <v>1.3250768429999999</v>
      </c>
      <c r="U172" s="9">
        <v>0</v>
      </c>
      <c r="V172" s="9">
        <v>0</v>
      </c>
      <c r="W172" s="9">
        <v>29.7</v>
      </c>
      <c r="X172" s="9">
        <v>0.7</v>
      </c>
      <c r="Y172" s="10">
        <v>8.720930232558139</v>
      </c>
      <c r="Z172" s="9">
        <v>29.989999770000001</v>
      </c>
    </row>
    <row r="173" spans="1:26">
      <c r="A173" s="13" t="s">
        <v>370</v>
      </c>
      <c r="B173" s="16" t="s">
        <v>369</v>
      </c>
      <c r="C173" s="9">
        <v>12.93</v>
      </c>
      <c r="D173" s="9">
        <v>1.5029999999999999</v>
      </c>
      <c r="E173" s="9">
        <v>100</v>
      </c>
      <c r="F173" s="9">
        <v>4.0999999999999996</v>
      </c>
      <c r="G173" s="9">
        <v>0</v>
      </c>
      <c r="H173" s="9">
        <v>100</v>
      </c>
      <c r="I173" s="10">
        <v>-18.14</v>
      </c>
      <c r="J173" s="9">
        <v>15.38</v>
      </c>
      <c r="K173" s="9">
        <v>0.23687864940333331</v>
      </c>
      <c r="L173" s="10">
        <v>0.26</v>
      </c>
      <c r="M173" s="10">
        <v>0.14000000000000001</v>
      </c>
      <c r="N173" s="9">
        <v>0</v>
      </c>
      <c r="O173" s="10">
        <v>2.7E-2</v>
      </c>
      <c r="P173" s="9">
        <v>18.736000000000001</v>
      </c>
      <c r="Q173" s="9">
        <v>81.237170731707295</v>
      </c>
      <c r="R173" s="11">
        <v>4.8780487999999997E-2</v>
      </c>
      <c r="S173" s="9">
        <v>0</v>
      </c>
      <c r="T173" s="10">
        <v>8.7515370000000002E-3</v>
      </c>
      <c r="U173" s="9">
        <v>1.8779315698323262</v>
      </c>
      <c r="V173" s="9">
        <v>7.1766598898714201E-2</v>
      </c>
      <c r="W173" s="9">
        <v>100</v>
      </c>
      <c r="X173" s="9">
        <v>0.66</v>
      </c>
      <c r="Y173" s="10">
        <v>0</v>
      </c>
      <c r="Z173" s="9">
        <v>23.57</v>
      </c>
    </row>
    <row r="174" spans="1:26">
      <c r="A174" s="13" t="s">
        <v>372</v>
      </c>
      <c r="B174" s="16" t="s">
        <v>371</v>
      </c>
      <c r="C174" s="9">
        <v>3.67</v>
      </c>
      <c r="D174" s="9">
        <v>4.8860000000000001</v>
      </c>
      <c r="E174" s="9">
        <v>100</v>
      </c>
      <c r="F174" s="9">
        <v>3.7</v>
      </c>
      <c r="G174" s="9">
        <v>0</v>
      </c>
      <c r="H174" s="9">
        <v>100</v>
      </c>
      <c r="I174" s="10">
        <v>8.32</v>
      </c>
      <c r="J174" s="9">
        <v>26.46</v>
      </c>
      <c r="K174" s="9">
        <v>0.377185892726</v>
      </c>
      <c r="L174" s="10">
        <v>0.08</v>
      </c>
      <c r="M174" s="10">
        <v>0.54</v>
      </c>
      <c r="N174" s="9">
        <v>0</v>
      </c>
      <c r="O174" s="10">
        <v>2.7E-2</v>
      </c>
      <c r="P174" s="9">
        <v>24.1</v>
      </c>
      <c r="Q174" s="9">
        <v>82.161707317073095</v>
      </c>
      <c r="R174" s="11">
        <v>4.5945946000000001E-2</v>
      </c>
      <c r="S174" s="9">
        <v>0</v>
      </c>
      <c r="T174" s="10">
        <v>1.3149104E-2</v>
      </c>
      <c r="U174" s="9">
        <v>0</v>
      </c>
      <c r="V174" s="9">
        <v>0</v>
      </c>
      <c r="W174" s="9">
        <v>100</v>
      </c>
      <c r="X174" s="9">
        <v>0.78</v>
      </c>
      <c r="Y174" s="10">
        <v>11.25</v>
      </c>
      <c r="Z174" s="9">
        <v>100</v>
      </c>
    </row>
    <row r="175" spans="1:26">
      <c r="A175" s="13" t="s">
        <v>443</v>
      </c>
      <c r="B175" s="16" t="s">
        <v>373</v>
      </c>
      <c r="C175" s="9">
        <v>-19.77</v>
      </c>
      <c r="D175" s="9">
        <v>99.76</v>
      </c>
      <c r="E175" s="9">
        <v>89</v>
      </c>
      <c r="F175" s="9">
        <v>3.8</v>
      </c>
      <c r="G175" s="9">
        <v>54</v>
      </c>
      <c r="H175" s="9">
        <v>96</v>
      </c>
      <c r="I175" s="10">
        <v>44.93</v>
      </c>
      <c r="J175" s="9">
        <v>45.44</v>
      </c>
      <c r="K175" s="9">
        <v>0.24421799184818757</v>
      </c>
      <c r="L175" s="10">
        <v>7.0000000000000007E-2</v>
      </c>
      <c r="M175" s="10">
        <v>0.27</v>
      </c>
      <c r="N175" s="9">
        <v>1.8</v>
      </c>
      <c r="O175" s="10">
        <v>0.03</v>
      </c>
      <c r="P175" s="9">
        <v>4.8600000000000003</v>
      </c>
      <c r="Q175" s="9">
        <v>74.2253170731707</v>
      </c>
      <c r="R175" s="11">
        <v>7.7777778000000006E-2</v>
      </c>
      <c r="S175" s="9">
        <v>1.0152496470000001</v>
      </c>
      <c r="T175" s="10">
        <v>0.16356458600000001</v>
      </c>
      <c r="U175" s="9">
        <v>5.3849077602487062E-2</v>
      </c>
      <c r="V175" s="9">
        <v>6.1777839027265602E-3</v>
      </c>
      <c r="W175" s="9">
        <v>92.7</v>
      </c>
      <c r="X175" s="9">
        <v>0</v>
      </c>
      <c r="Y175" s="10">
        <v>0</v>
      </c>
      <c r="Z175" s="9">
        <v>91.03</v>
      </c>
    </row>
    <row r="176" spans="1:26">
      <c r="A176" s="13" t="s">
        <v>376</v>
      </c>
      <c r="B176" s="16" t="s">
        <v>375</v>
      </c>
      <c r="C176" s="9">
        <v>-5.71</v>
      </c>
      <c r="D176" s="9">
        <v>74.84</v>
      </c>
      <c r="E176" s="9">
        <v>70</v>
      </c>
      <c r="F176" s="9">
        <v>4.5999999999999996</v>
      </c>
      <c r="G176" s="9">
        <v>551</v>
      </c>
      <c r="H176" s="9">
        <v>94</v>
      </c>
      <c r="I176" s="10">
        <v>9.82</v>
      </c>
      <c r="J176" s="9">
        <v>73.52</v>
      </c>
      <c r="K176" s="9">
        <v>0.15020097313306502</v>
      </c>
      <c r="L176" s="10">
        <v>0.19</v>
      </c>
      <c r="M176" s="10">
        <v>0.57999999999999996</v>
      </c>
      <c r="N176" s="9">
        <v>5.3</v>
      </c>
      <c r="O176" s="10">
        <v>0.03</v>
      </c>
      <c r="P176" s="9">
        <v>9.0556000000000001</v>
      </c>
      <c r="Q176" s="9">
        <v>66.747024390243894</v>
      </c>
      <c r="R176" s="11">
        <v>0.23178137700000001</v>
      </c>
      <c r="S176" s="9">
        <v>11.695573</v>
      </c>
      <c r="T176" s="10">
        <v>0.23464374199999999</v>
      </c>
      <c r="U176" s="9">
        <v>0</v>
      </c>
      <c r="V176" s="9">
        <v>0</v>
      </c>
      <c r="W176" s="9">
        <v>100</v>
      </c>
      <c r="X176" s="9">
        <v>0.99</v>
      </c>
      <c r="Y176" s="10">
        <v>12.860817376393255</v>
      </c>
      <c r="Z176" s="9">
        <v>82.699996949999999</v>
      </c>
    </row>
    <row r="177" spans="1:26">
      <c r="A177" s="13" t="s">
        <v>444</v>
      </c>
      <c r="B177" s="16" t="s">
        <v>377</v>
      </c>
      <c r="C177" s="9">
        <v>3.35</v>
      </c>
      <c r="D177" s="9">
        <v>5.3849999999999998</v>
      </c>
      <c r="E177" s="9">
        <v>54</v>
      </c>
      <c r="F177" s="9">
        <v>2.6</v>
      </c>
      <c r="G177" s="9">
        <v>322</v>
      </c>
      <c r="H177" s="9">
        <v>24</v>
      </c>
      <c r="I177" s="10">
        <v>40.270000000000003</v>
      </c>
      <c r="J177" s="9">
        <v>74.040000000000006</v>
      </c>
      <c r="K177" s="9">
        <v>9.9114583333333346E-3</v>
      </c>
      <c r="L177" s="10">
        <v>0.12</v>
      </c>
      <c r="M177" s="10">
        <v>0.15</v>
      </c>
      <c r="N177" s="9">
        <v>3.7</v>
      </c>
      <c r="O177" s="10">
        <v>0.16300000000000001</v>
      </c>
      <c r="P177" s="9">
        <v>0.25600000000000001</v>
      </c>
      <c r="Q177" s="9">
        <v>55.646804878048698</v>
      </c>
      <c r="R177" s="11">
        <v>0.47480267199999998</v>
      </c>
      <c r="S177" s="9">
        <v>56.46941649</v>
      </c>
      <c r="T177" s="10">
        <v>4.3752475950000003</v>
      </c>
      <c r="U177" s="9">
        <v>0.34233914853065761</v>
      </c>
      <c r="V177" s="9">
        <v>2.2521697348586101E-2</v>
      </c>
      <c r="W177" s="9">
        <v>11.5</v>
      </c>
      <c r="X177" s="9">
        <v>0.63</v>
      </c>
      <c r="Y177" s="10">
        <v>2.2013998645292392</v>
      </c>
      <c r="Z177" s="9">
        <v>7.38</v>
      </c>
    </row>
    <row r="178" spans="1:26">
      <c r="A178" s="13" t="s">
        <v>380</v>
      </c>
      <c r="B178" s="16" t="s">
        <v>379</v>
      </c>
      <c r="C178" s="9">
        <v>-1.97</v>
      </c>
      <c r="D178" s="9">
        <v>13.07</v>
      </c>
      <c r="E178" s="9">
        <v>98</v>
      </c>
      <c r="F178" s="9">
        <v>2.4</v>
      </c>
      <c r="G178" s="9">
        <v>59</v>
      </c>
      <c r="H178" s="9">
        <v>96</v>
      </c>
      <c r="I178" s="10">
        <v>43.59</v>
      </c>
      <c r="J178" s="9">
        <v>66.34</v>
      </c>
      <c r="K178" s="9">
        <v>0.21813508771933332</v>
      </c>
      <c r="L178" s="10">
        <v>0.25</v>
      </c>
      <c r="M178" s="10">
        <v>0.12</v>
      </c>
      <c r="N178" s="9">
        <v>0.4</v>
      </c>
      <c r="O178" s="10">
        <v>0.03</v>
      </c>
      <c r="P178" s="9">
        <v>2.1160000000000001</v>
      </c>
      <c r="Q178" s="9">
        <v>68.860121951219497</v>
      </c>
      <c r="R178" s="11">
        <v>0.16381156299999999</v>
      </c>
      <c r="S178" s="9">
        <v>0.53641322899999999</v>
      </c>
      <c r="T178" s="10">
        <v>8.4209901000000004E-2</v>
      </c>
      <c r="U178" s="9">
        <v>6.9209849247744089</v>
      </c>
      <c r="V178" s="9">
        <v>0.26319040322522902</v>
      </c>
      <c r="W178" s="9">
        <v>99.3</v>
      </c>
      <c r="X178" s="9">
        <v>0.43</v>
      </c>
      <c r="Y178" s="10">
        <v>8.8081583119653928</v>
      </c>
      <c r="Z178" s="9">
        <v>98.5</v>
      </c>
    </row>
    <row r="179" spans="1:26">
      <c r="A179" s="13" t="s">
        <v>382</v>
      </c>
      <c r="B179" s="16" t="s">
        <v>381</v>
      </c>
      <c r="C179" s="9">
        <v>0.1</v>
      </c>
      <c r="D179" s="9">
        <v>50</v>
      </c>
      <c r="E179" s="9">
        <v>69</v>
      </c>
      <c r="F179" s="9">
        <v>2.2000000000000002</v>
      </c>
      <c r="G179" s="9">
        <v>149</v>
      </c>
      <c r="H179" s="9">
        <v>50</v>
      </c>
      <c r="I179" s="10" t="e">
        <v>#N/A</v>
      </c>
      <c r="J179" s="9">
        <v>72.3</v>
      </c>
      <c r="K179" s="9">
        <v>0</v>
      </c>
      <c r="L179" s="10">
        <v>0.02</v>
      </c>
      <c r="M179" s="10">
        <v>0.33</v>
      </c>
      <c r="N179" s="9">
        <v>14.6</v>
      </c>
      <c r="O179" s="10">
        <v>0.18</v>
      </c>
      <c r="P179" s="9">
        <v>2.39</v>
      </c>
      <c r="Q179" s="9" t="e">
        <v>#N/A</v>
      </c>
      <c r="R179" s="11">
        <v>0.42085308100000002</v>
      </c>
      <c r="S179" s="9">
        <v>0</v>
      </c>
      <c r="T179" s="10">
        <v>2.2584445990000002</v>
      </c>
      <c r="U179" s="9">
        <v>75</v>
      </c>
      <c r="V179" s="9">
        <v>3.4949750731594703E-2</v>
      </c>
      <c r="W179" s="9">
        <v>22</v>
      </c>
      <c r="X179" s="9">
        <v>0.5</v>
      </c>
      <c r="Y179" s="10" t="e">
        <v>#N/A</v>
      </c>
      <c r="Z179" s="9">
        <v>50</v>
      </c>
    </row>
    <row r="180" spans="1:26">
      <c r="A180" s="13" t="s">
        <v>384</v>
      </c>
      <c r="B180" s="16" t="s">
        <v>383</v>
      </c>
      <c r="C180" s="9">
        <v>18.149999999999999</v>
      </c>
      <c r="D180" s="9">
        <v>1.1499999999999999</v>
      </c>
      <c r="E180" s="9">
        <v>60</v>
      </c>
      <c r="F180" s="9">
        <v>2.7</v>
      </c>
      <c r="G180" s="9">
        <v>419</v>
      </c>
      <c r="H180" s="9">
        <v>12</v>
      </c>
      <c r="I180" s="10">
        <v>54.41</v>
      </c>
      <c r="J180" s="9">
        <v>57.3</v>
      </c>
      <c r="K180" s="9">
        <v>8.0941734416666664E-3</v>
      </c>
      <c r="L180" s="10">
        <v>0.8</v>
      </c>
      <c r="M180" s="10">
        <v>0.17</v>
      </c>
      <c r="N180" s="9">
        <v>3.2</v>
      </c>
      <c r="O180" s="10">
        <v>8.3000000000000004E-2</v>
      </c>
      <c r="P180" s="9">
        <v>0.376</v>
      </c>
      <c r="Q180" s="9">
        <v>62.507463414634103</v>
      </c>
      <c r="R180" s="11">
        <v>0.44908062199999998</v>
      </c>
      <c r="S180" s="9">
        <v>17.411077410000001</v>
      </c>
      <c r="T180" s="10">
        <v>1.5009436380000001</v>
      </c>
      <c r="U180" s="9">
        <v>0.91709478619887708</v>
      </c>
      <c r="V180" s="9">
        <v>0.11909779706789</v>
      </c>
      <c r="W180" s="9">
        <v>20</v>
      </c>
      <c r="X180" s="9">
        <v>0.78</v>
      </c>
      <c r="Y180" s="10">
        <v>11.031439602868176</v>
      </c>
      <c r="Z180" s="9">
        <v>21</v>
      </c>
    </row>
    <row r="181" spans="1:26">
      <c r="A181" s="13" t="s">
        <v>386</v>
      </c>
      <c r="B181" s="16" t="s">
        <v>385</v>
      </c>
      <c r="C181" s="9">
        <v>2.5099999999999998</v>
      </c>
      <c r="D181" s="9">
        <v>50</v>
      </c>
      <c r="E181" s="9">
        <v>100</v>
      </c>
      <c r="F181" s="9">
        <v>1.7</v>
      </c>
      <c r="G181" s="9">
        <v>55</v>
      </c>
      <c r="H181" s="9">
        <v>96</v>
      </c>
      <c r="I181" s="10">
        <v>33.36</v>
      </c>
      <c r="J181" s="9">
        <v>74.959999999999994</v>
      </c>
      <c r="K181" s="9">
        <v>0.11233333333333334</v>
      </c>
      <c r="L181" s="10">
        <v>0.08</v>
      </c>
      <c r="M181" s="10">
        <v>1</v>
      </c>
      <c r="N181" s="9">
        <v>3</v>
      </c>
      <c r="O181" s="10">
        <v>0.307</v>
      </c>
      <c r="P181" s="9">
        <v>3.5124000000000004</v>
      </c>
      <c r="Q181" s="9">
        <v>71.876487804877996</v>
      </c>
      <c r="R181" s="11">
        <v>0.198394495</v>
      </c>
      <c r="S181" s="9">
        <v>4.1825095059999997</v>
      </c>
      <c r="T181" s="10">
        <v>2</v>
      </c>
      <c r="U181" s="9">
        <v>40.180280121320685</v>
      </c>
      <c r="V181" s="9">
        <v>0.42953491524639298</v>
      </c>
      <c r="W181" s="9">
        <v>92.3</v>
      </c>
      <c r="X181" s="9">
        <v>0</v>
      </c>
      <c r="Y181" s="10">
        <v>0</v>
      </c>
      <c r="Z181" s="9">
        <v>27</v>
      </c>
    </row>
    <row r="182" spans="1:26">
      <c r="A182" s="13" t="s">
        <v>445</v>
      </c>
      <c r="B182" s="16" t="s">
        <v>387</v>
      </c>
      <c r="C182" s="9">
        <v>-12.19</v>
      </c>
      <c r="D182" s="9">
        <v>6.0309999999999997</v>
      </c>
      <c r="E182" s="9">
        <v>94</v>
      </c>
      <c r="F182" s="9">
        <v>2.2999999999999998</v>
      </c>
      <c r="G182" s="9">
        <v>5</v>
      </c>
      <c r="H182" s="9">
        <v>92</v>
      </c>
      <c r="I182" s="10">
        <v>65.39</v>
      </c>
      <c r="J182" s="9">
        <v>86.44</v>
      </c>
      <c r="K182" s="9">
        <v>0.62727272727272698</v>
      </c>
      <c r="L182" s="10">
        <v>0.25</v>
      </c>
      <c r="M182" s="10">
        <v>1.2</v>
      </c>
      <c r="N182" s="9">
        <v>0.5</v>
      </c>
      <c r="O182" s="10">
        <v>0.127</v>
      </c>
      <c r="P182" s="9">
        <v>5.91</v>
      </c>
      <c r="Q182" s="9">
        <v>69.339268292682902</v>
      </c>
      <c r="R182" s="11">
        <v>0.122641509</v>
      </c>
      <c r="S182" s="9">
        <v>0.231982258</v>
      </c>
      <c r="T182" s="10">
        <v>9.4373174000000004E-2</v>
      </c>
      <c r="U182" s="9">
        <v>9.2918162989990165</v>
      </c>
      <c r="V182" s="9">
        <v>0.12578938824183999</v>
      </c>
      <c r="W182" s="9">
        <v>99</v>
      </c>
      <c r="X182" s="9">
        <v>0</v>
      </c>
      <c r="Y182" s="10">
        <v>58.479532163742689</v>
      </c>
      <c r="Z182" s="9">
        <v>51.099998470000003</v>
      </c>
    </row>
    <row r="183" spans="1:26">
      <c r="A183" s="13" t="s">
        <v>390</v>
      </c>
      <c r="B183" s="16" t="s">
        <v>389</v>
      </c>
      <c r="C183" s="9">
        <v>-20.79</v>
      </c>
      <c r="D183" s="9">
        <v>61.74</v>
      </c>
      <c r="E183" s="9">
        <v>94</v>
      </c>
      <c r="F183" s="9">
        <v>3.4</v>
      </c>
      <c r="G183" s="9">
        <v>64</v>
      </c>
      <c r="H183" s="9">
        <v>85</v>
      </c>
      <c r="I183" s="10">
        <v>59.9</v>
      </c>
      <c r="J183" s="9">
        <v>33.1</v>
      </c>
      <c r="K183" s="9">
        <v>9.3644228637141169E-2</v>
      </c>
      <c r="L183" s="10">
        <v>0.14000000000000001</v>
      </c>
      <c r="M183" s="10">
        <v>0.71</v>
      </c>
      <c r="N183" s="9">
        <v>0.2</v>
      </c>
      <c r="O183" s="10">
        <v>0.03</v>
      </c>
      <c r="P183" s="9">
        <v>5.66</v>
      </c>
      <c r="Q183" s="9">
        <v>74.302439024390196</v>
      </c>
      <c r="R183" s="11">
        <v>0.21102362199999999</v>
      </c>
      <c r="S183" s="9">
        <v>1.201888812</v>
      </c>
      <c r="T183" s="10">
        <v>0.116225727</v>
      </c>
      <c r="U183" s="9">
        <v>3.3031196831601517</v>
      </c>
      <c r="V183" s="9">
        <v>0.147664530976194</v>
      </c>
      <c r="W183" s="9">
        <v>99.5</v>
      </c>
      <c r="X183" s="9">
        <v>0.18</v>
      </c>
      <c r="Y183" s="10">
        <v>1.9309989701338826</v>
      </c>
      <c r="Z183" s="9">
        <v>75.180000000000007</v>
      </c>
    </row>
    <row r="184" spans="1:26">
      <c r="A184" s="13" t="s">
        <v>392</v>
      </c>
      <c r="B184" s="16" t="s">
        <v>391</v>
      </c>
      <c r="C184" s="9">
        <v>-21.34</v>
      </c>
      <c r="D184" s="9">
        <v>18.77</v>
      </c>
      <c r="E184" s="9">
        <v>99</v>
      </c>
      <c r="F184" s="9">
        <v>3.7</v>
      </c>
      <c r="G184" s="9">
        <v>85</v>
      </c>
      <c r="H184" s="9">
        <v>90</v>
      </c>
      <c r="I184" s="10">
        <v>26.96</v>
      </c>
      <c r="J184" s="9">
        <v>30.86</v>
      </c>
      <c r="K184" s="9">
        <v>0.28116912268917837</v>
      </c>
      <c r="L184" s="10">
        <v>0.19</v>
      </c>
      <c r="M184" s="10">
        <v>0.11</v>
      </c>
      <c r="N184" s="9">
        <v>0.3</v>
      </c>
      <c r="O184" s="10">
        <v>0.03</v>
      </c>
      <c r="P184" s="9">
        <v>4.7919999999999998</v>
      </c>
      <c r="Q184" s="9">
        <v>71.891536585365799</v>
      </c>
      <c r="R184" s="11">
        <v>7.8635015000000003E-2</v>
      </c>
      <c r="S184" s="9">
        <v>0</v>
      </c>
      <c r="T184" s="10">
        <v>5.3243403000000002E-2</v>
      </c>
      <c r="U184" s="9">
        <v>1.1706164787661333</v>
      </c>
      <c r="V184" s="9">
        <v>3.6734833849850199E-2</v>
      </c>
      <c r="W184" s="9">
        <v>100</v>
      </c>
      <c r="X184" s="9">
        <v>0.75</v>
      </c>
      <c r="Y184" s="10">
        <v>2.5336850174759298</v>
      </c>
      <c r="Z184" s="9">
        <v>34</v>
      </c>
    </row>
    <row r="185" spans="1:26">
      <c r="A185" s="13" t="s">
        <v>394</v>
      </c>
      <c r="B185" s="16" t="s">
        <v>393</v>
      </c>
      <c r="C185" s="9">
        <v>-7.35</v>
      </c>
      <c r="D185" s="9">
        <v>100.8</v>
      </c>
      <c r="E185" s="9">
        <v>83</v>
      </c>
      <c r="F185" s="9">
        <v>4</v>
      </c>
      <c r="G185" s="9">
        <v>449</v>
      </c>
      <c r="H185" s="9">
        <v>98</v>
      </c>
      <c r="I185" s="10">
        <v>9.82</v>
      </c>
      <c r="J185" s="9">
        <v>50.94</v>
      </c>
      <c r="K185" s="9">
        <v>0</v>
      </c>
      <c r="L185" s="10">
        <v>0.06</v>
      </c>
      <c r="M185" s="10">
        <v>0.06</v>
      </c>
      <c r="N185" s="9">
        <v>1.6</v>
      </c>
      <c r="O185" s="10">
        <v>0.03</v>
      </c>
      <c r="P185" s="9">
        <v>9.3960000000000008</v>
      </c>
      <c r="Q185" s="9">
        <v>64.8212195121951</v>
      </c>
      <c r="R185" s="11">
        <v>0.13216560499999999</v>
      </c>
      <c r="S185" s="9">
        <v>0.62367676500000002</v>
      </c>
      <c r="T185" s="10">
        <v>0.20011405800000001</v>
      </c>
      <c r="U185" s="9">
        <v>0</v>
      </c>
      <c r="V185" s="9">
        <v>0</v>
      </c>
      <c r="W185" s="9">
        <v>100</v>
      </c>
      <c r="X185" s="9">
        <v>0</v>
      </c>
      <c r="Y185" s="10">
        <v>0.31919647607090418</v>
      </c>
      <c r="Z185" s="9">
        <v>81.199996949999999</v>
      </c>
    </row>
    <row r="186" spans="1:26">
      <c r="A186" s="13" t="s">
        <v>396</v>
      </c>
      <c r="B186" s="16" t="s">
        <v>395</v>
      </c>
      <c r="C186" s="9">
        <v>9.2200000000000006</v>
      </c>
      <c r="D186" s="9" t="e">
        <v>#N/A</v>
      </c>
      <c r="E186" s="9">
        <v>97</v>
      </c>
      <c r="F186" s="9">
        <v>1.8</v>
      </c>
      <c r="G186" s="9">
        <v>148</v>
      </c>
      <c r="H186" s="9">
        <v>84</v>
      </c>
      <c r="I186" s="10">
        <v>33.36</v>
      </c>
      <c r="J186" s="9">
        <v>50.06</v>
      </c>
      <c r="K186" s="9">
        <v>0</v>
      </c>
      <c r="L186" s="10">
        <v>0.21</v>
      </c>
      <c r="M186" s="10">
        <v>1</v>
      </c>
      <c r="N186" s="9">
        <v>3</v>
      </c>
      <c r="O186" s="10">
        <v>0.307</v>
      </c>
      <c r="P186" s="9">
        <v>7.0920000000000005</v>
      </c>
      <c r="Q186" s="9" t="e">
        <v>#N/A</v>
      </c>
      <c r="R186" s="11">
        <v>0.199101796</v>
      </c>
      <c r="S186" s="9">
        <v>15.98915989</v>
      </c>
      <c r="T186" s="10" t="e">
        <v>#N/A</v>
      </c>
      <c r="U186" s="9">
        <v>75</v>
      </c>
      <c r="V186" s="9">
        <v>0.99495920975555097</v>
      </c>
      <c r="W186" s="9">
        <v>98</v>
      </c>
      <c r="X186" s="9">
        <v>0</v>
      </c>
      <c r="Y186" s="10" t="e">
        <v>#N/A</v>
      </c>
      <c r="Z186" s="9">
        <v>50</v>
      </c>
    </row>
    <row r="187" spans="1:26">
      <c r="A187" s="13" t="s">
        <v>398</v>
      </c>
      <c r="B187" s="16" t="s">
        <v>397</v>
      </c>
      <c r="C187" s="9">
        <v>11.55</v>
      </c>
      <c r="D187" s="9">
        <v>0.49940000000000001</v>
      </c>
      <c r="E187" s="9">
        <v>67</v>
      </c>
      <c r="F187" s="9">
        <v>2.6</v>
      </c>
      <c r="G187" s="9">
        <v>427</v>
      </c>
      <c r="H187" s="9">
        <v>48</v>
      </c>
      <c r="I187" s="10">
        <v>27.95</v>
      </c>
      <c r="J187" s="9">
        <v>86.86</v>
      </c>
      <c r="K187" s="9">
        <v>5.5976401180000005E-3</v>
      </c>
      <c r="L187" s="10">
        <v>0.12</v>
      </c>
      <c r="M187" s="10">
        <v>0.19</v>
      </c>
      <c r="N187" s="9">
        <v>4.5999999999999996</v>
      </c>
      <c r="O187" s="10">
        <v>0.16300000000000001</v>
      </c>
      <c r="P187" s="9">
        <v>1.544</v>
      </c>
      <c r="Q187" s="9">
        <v>52.6667804878048</v>
      </c>
      <c r="R187" s="11">
        <v>0.431539691</v>
      </c>
      <c r="S187" s="9">
        <v>20.898043739999999</v>
      </c>
      <c r="T187" s="10">
        <v>2.829816809</v>
      </c>
      <c r="U187" s="9">
        <v>0</v>
      </c>
      <c r="V187" s="9">
        <v>0</v>
      </c>
      <c r="W187" s="9">
        <v>9</v>
      </c>
      <c r="X187" s="9">
        <v>1</v>
      </c>
      <c r="Y187" s="10">
        <v>6.8493150684931505</v>
      </c>
      <c r="Z187" s="9">
        <v>23</v>
      </c>
    </row>
    <row r="188" spans="1:26">
      <c r="A188" s="13" t="s">
        <v>400</v>
      </c>
      <c r="B188" s="16" t="s">
        <v>399</v>
      </c>
      <c r="C188" s="9">
        <v>0.99</v>
      </c>
      <c r="D188" s="9">
        <v>27.56</v>
      </c>
      <c r="E188" s="9">
        <v>98</v>
      </c>
      <c r="F188" s="9">
        <v>4.4000000000000004</v>
      </c>
      <c r="G188" s="9">
        <v>3</v>
      </c>
      <c r="H188" s="9">
        <v>95</v>
      </c>
      <c r="I188" s="10">
        <v>8.65</v>
      </c>
      <c r="J188" s="9">
        <v>31.96</v>
      </c>
      <c r="K188" s="9">
        <v>0.10726994728517897</v>
      </c>
      <c r="L188" s="10">
        <v>0.8</v>
      </c>
      <c r="M188" s="10">
        <v>0.03</v>
      </c>
      <c r="N188" s="9">
        <v>0.2</v>
      </c>
      <c r="O188" s="10">
        <v>0.35</v>
      </c>
      <c r="P188" s="9">
        <v>14.700799999999999</v>
      </c>
      <c r="Q188" s="9">
        <v>68.251463414634102</v>
      </c>
      <c r="R188" s="11">
        <v>9.1350825999999996E-2</v>
      </c>
      <c r="S188" s="9">
        <v>0.52073768399999998</v>
      </c>
      <c r="T188" s="10">
        <v>3.3873710000000001E-2</v>
      </c>
      <c r="U188" s="9">
        <v>2.0583973291919251</v>
      </c>
      <c r="V188" s="9">
        <v>2.6547972431963201E-2</v>
      </c>
      <c r="W188" s="9">
        <v>100</v>
      </c>
      <c r="X188" s="9">
        <v>0.44</v>
      </c>
      <c r="Y188" s="10">
        <v>1.5535187199005747</v>
      </c>
      <c r="Z188" s="9">
        <v>97.81</v>
      </c>
    </row>
    <row r="189" spans="1:26">
      <c r="A189" s="13" t="s">
        <v>402</v>
      </c>
      <c r="B189" s="16" t="s">
        <v>401</v>
      </c>
      <c r="C189" s="9">
        <v>21.13</v>
      </c>
      <c r="D189" s="9">
        <v>2032</v>
      </c>
      <c r="E189" s="9">
        <v>100</v>
      </c>
      <c r="F189" s="9">
        <v>3.5</v>
      </c>
      <c r="G189" s="9">
        <v>10</v>
      </c>
      <c r="H189" s="9">
        <v>97</v>
      </c>
      <c r="I189" s="10">
        <v>44.93</v>
      </c>
      <c r="J189" s="9">
        <v>22.06</v>
      </c>
      <c r="K189" s="9">
        <v>0.5</v>
      </c>
      <c r="L189" s="10">
        <v>0.18</v>
      </c>
      <c r="M189" s="10">
        <v>2.2000000000000002</v>
      </c>
      <c r="N189" s="9">
        <v>3.2</v>
      </c>
      <c r="O189" s="10">
        <v>0.03</v>
      </c>
      <c r="P189" s="9">
        <v>7.9499999999999993</v>
      </c>
      <c r="Q189" s="9">
        <v>77.748073170731701</v>
      </c>
      <c r="R189" s="11">
        <v>0.14119922600000001</v>
      </c>
      <c r="S189" s="9">
        <v>0</v>
      </c>
      <c r="T189" s="10">
        <v>2.3932878000000001E-2</v>
      </c>
      <c r="U189" s="9">
        <v>6.0429217412360545</v>
      </c>
      <c r="V189" s="9">
        <v>0.21641434477615101</v>
      </c>
      <c r="W189" s="9">
        <v>100</v>
      </c>
      <c r="X189" s="9">
        <v>0</v>
      </c>
      <c r="Y189" s="10">
        <v>0</v>
      </c>
      <c r="Z189" s="9">
        <v>100</v>
      </c>
    </row>
    <row r="190" spans="1:26">
      <c r="A190" s="13" t="s">
        <v>404</v>
      </c>
      <c r="B190" s="16" t="s">
        <v>403</v>
      </c>
      <c r="C190" s="9">
        <v>3.12</v>
      </c>
      <c r="D190" s="9">
        <v>8.8160000000000007</v>
      </c>
      <c r="E190" s="9">
        <v>100</v>
      </c>
      <c r="F190" s="9">
        <v>2.7</v>
      </c>
      <c r="G190" s="9">
        <v>0</v>
      </c>
      <c r="H190" s="9">
        <v>100</v>
      </c>
      <c r="I190" s="10">
        <v>6.49</v>
      </c>
      <c r="J190" s="9">
        <v>9.98</v>
      </c>
      <c r="K190" s="9">
        <v>0.34693311129616666</v>
      </c>
      <c r="L190" s="10">
        <v>0.61</v>
      </c>
      <c r="M190" s="10">
        <v>0.23</v>
      </c>
      <c r="N190" s="9">
        <v>0</v>
      </c>
      <c r="O190" s="10">
        <v>2.7E-2</v>
      </c>
      <c r="P190" s="9">
        <v>15.778</v>
      </c>
      <c r="Q190" s="9">
        <v>79.903365853658499</v>
      </c>
      <c r="R190" s="11">
        <v>7.7922078000000006E-2</v>
      </c>
      <c r="S190" s="9">
        <v>0</v>
      </c>
      <c r="T190" s="10">
        <v>2.1318474E-2</v>
      </c>
      <c r="U190" s="9">
        <v>9.003375085838023</v>
      </c>
      <c r="V190" s="9">
        <v>0.117410344315455</v>
      </c>
      <c r="W190" s="9">
        <v>100</v>
      </c>
      <c r="X190" s="9">
        <v>0.2</v>
      </c>
      <c r="Y190" s="10">
        <v>8.680196751126358</v>
      </c>
      <c r="Z190" s="9">
        <v>100</v>
      </c>
    </row>
    <row r="191" spans="1:26">
      <c r="A191" s="13" t="s">
        <v>406</v>
      </c>
      <c r="B191" s="16" t="s">
        <v>405</v>
      </c>
      <c r="C191" s="9">
        <v>3.01</v>
      </c>
      <c r="D191" s="9">
        <v>15.57</v>
      </c>
      <c r="E191" s="9">
        <v>99</v>
      </c>
      <c r="F191" s="9">
        <v>4.0999999999999996</v>
      </c>
      <c r="G191" s="9">
        <v>0</v>
      </c>
      <c r="H191" s="9">
        <v>100</v>
      </c>
      <c r="I191" s="10">
        <v>7.49</v>
      </c>
      <c r="J191" s="9">
        <v>18</v>
      </c>
      <c r="K191" s="9">
        <v>0.1718025415445</v>
      </c>
      <c r="L191" s="10">
        <v>0.04</v>
      </c>
      <c r="M191" s="10">
        <v>0.03</v>
      </c>
      <c r="N191" s="9">
        <v>0</v>
      </c>
      <c r="O191" s="10">
        <v>0.37</v>
      </c>
      <c r="P191" s="9">
        <v>15.164000000000001</v>
      </c>
      <c r="Q191" s="9">
        <v>78.439024390200004</v>
      </c>
      <c r="R191" s="11">
        <v>6.7326733E-2</v>
      </c>
      <c r="S191" s="9">
        <v>0</v>
      </c>
      <c r="T191" s="10">
        <v>4.7451056999999998E-2</v>
      </c>
      <c r="U191" s="9">
        <v>2.5695687870945427</v>
      </c>
      <c r="V191" s="9">
        <v>8.0748953173138599E-2</v>
      </c>
      <c r="W191" s="9">
        <v>100</v>
      </c>
      <c r="X191" s="9">
        <v>0.27</v>
      </c>
      <c r="Y191" s="10">
        <v>0.81860570710069502</v>
      </c>
      <c r="Z191" s="9">
        <v>67.37</v>
      </c>
    </row>
    <row r="192" spans="1:26">
      <c r="A192" s="13" t="s">
        <v>408</v>
      </c>
      <c r="B192" s="16" t="s">
        <v>407</v>
      </c>
      <c r="C192" s="9">
        <v>12.69</v>
      </c>
      <c r="D192" s="9">
        <v>2.633</v>
      </c>
      <c r="E192" s="9">
        <v>100</v>
      </c>
      <c r="F192" s="9">
        <v>2.2000000000000002</v>
      </c>
      <c r="G192" s="9">
        <v>3</v>
      </c>
      <c r="H192" s="9">
        <v>100</v>
      </c>
      <c r="I192" s="10">
        <v>40.6</v>
      </c>
      <c r="J192" s="9">
        <v>7.5999999999999899</v>
      </c>
      <c r="K192" s="9">
        <v>0.20932117759284305</v>
      </c>
      <c r="L192" s="10">
        <v>0.06</v>
      </c>
      <c r="M192" s="10">
        <v>0.12</v>
      </c>
      <c r="N192" s="9">
        <v>0.8</v>
      </c>
      <c r="O192" s="10">
        <v>0.127</v>
      </c>
      <c r="P192" s="9">
        <v>13.022</v>
      </c>
      <c r="Q192" s="9">
        <v>75.980731707317005</v>
      </c>
      <c r="R192" s="11">
        <v>8.7579617999999998E-2</v>
      </c>
      <c r="S192" s="9">
        <v>3.5880119000000002E-2</v>
      </c>
      <c r="T192" s="10">
        <v>5.8464541000000002E-2</v>
      </c>
      <c r="U192" s="9">
        <v>3.7999023968467029</v>
      </c>
      <c r="V192" s="9">
        <v>0.10576699467832</v>
      </c>
      <c r="W192" s="9">
        <v>99.5</v>
      </c>
      <c r="X192" s="9">
        <v>0.84</v>
      </c>
      <c r="Y192" s="10">
        <v>4.2852245457661979</v>
      </c>
      <c r="Z192" s="9">
        <v>50</v>
      </c>
    </row>
    <row r="193" spans="1:26">
      <c r="A193" s="13" t="s">
        <v>410</v>
      </c>
      <c r="B193" s="16" t="s">
        <v>409</v>
      </c>
      <c r="C193" s="9">
        <v>-0.11</v>
      </c>
      <c r="D193" s="9">
        <v>118.3</v>
      </c>
      <c r="E193" s="9">
        <v>87</v>
      </c>
      <c r="F193" s="9">
        <v>4.4000000000000004</v>
      </c>
      <c r="G193" s="9">
        <v>325</v>
      </c>
      <c r="H193" s="9">
        <v>100</v>
      </c>
      <c r="I193" s="10">
        <v>20.13</v>
      </c>
      <c r="J193" s="9">
        <v>63.14</v>
      </c>
      <c r="K193" s="9">
        <v>0</v>
      </c>
      <c r="L193" s="10">
        <v>0.09</v>
      </c>
      <c r="M193" s="10">
        <v>0.15</v>
      </c>
      <c r="N193" s="9">
        <v>0.8</v>
      </c>
      <c r="O193" s="10">
        <v>0.03</v>
      </c>
      <c r="P193" s="9">
        <v>16.044</v>
      </c>
      <c r="Q193" s="9">
        <v>67.756121951219498</v>
      </c>
      <c r="R193" s="11">
        <v>0.10547667300000001</v>
      </c>
      <c r="S193" s="9">
        <v>1.8181242419999999</v>
      </c>
      <c r="T193" s="10">
        <v>7.3613139999999994E-2</v>
      </c>
      <c r="U193" s="9">
        <v>0</v>
      </c>
      <c r="V193" s="9">
        <v>0</v>
      </c>
      <c r="W193" s="9">
        <v>100</v>
      </c>
      <c r="X193" s="9">
        <v>0.05</v>
      </c>
      <c r="Y193" s="10">
        <v>0</v>
      </c>
      <c r="Z193" s="9">
        <v>87.300003050000001</v>
      </c>
    </row>
    <row r="194" spans="1:26">
      <c r="A194" s="13" t="s">
        <v>412</v>
      </c>
      <c r="B194" s="16" t="s">
        <v>411</v>
      </c>
      <c r="C194" s="9">
        <v>2.8</v>
      </c>
      <c r="D194" s="9">
        <v>50</v>
      </c>
      <c r="E194" s="9">
        <v>83</v>
      </c>
      <c r="F194" s="9">
        <v>1.9</v>
      </c>
      <c r="G194" s="9">
        <v>41</v>
      </c>
      <c r="H194" s="9">
        <v>52</v>
      </c>
      <c r="I194" s="10">
        <v>33.36</v>
      </c>
      <c r="J194" s="9">
        <v>74.819999999999993</v>
      </c>
      <c r="K194" s="9">
        <v>0</v>
      </c>
      <c r="L194" s="10">
        <v>7.0000000000000007E-2</v>
      </c>
      <c r="M194" s="10">
        <v>0.94</v>
      </c>
      <c r="N194" s="9">
        <v>2.2000000000000002</v>
      </c>
      <c r="O194" s="10">
        <v>0.307</v>
      </c>
      <c r="P194" s="9">
        <v>1.9319999999999999</v>
      </c>
      <c r="Q194" s="9">
        <v>70.292121951219499</v>
      </c>
      <c r="R194" s="11">
        <v>0.19618834099999999</v>
      </c>
      <c r="S194" s="9">
        <v>13.99997771</v>
      </c>
      <c r="T194" s="10">
        <v>2</v>
      </c>
      <c r="U194" s="9">
        <v>7.3794291779240906</v>
      </c>
      <c r="V194" s="9">
        <v>4.5264538682378903E-2</v>
      </c>
      <c r="W194" s="9">
        <v>19</v>
      </c>
      <c r="X194" s="9">
        <v>0</v>
      </c>
      <c r="Y194" s="10">
        <v>12.305168170631665</v>
      </c>
      <c r="Z194" s="9">
        <v>23.899999619999999</v>
      </c>
    </row>
    <row r="195" spans="1:26">
      <c r="A195" s="13" t="s">
        <v>446</v>
      </c>
      <c r="B195" s="16" t="s">
        <v>413</v>
      </c>
      <c r="C195" s="9">
        <v>4.38</v>
      </c>
      <c r="D195" s="9">
        <v>0.73470000000000002</v>
      </c>
      <c r="E195" s="9">
        <v>93</v>
      </c>
      <c r="F195" s="9">
        <v>2.7</v>
      </c>
      <c r="G195" s="9">
        <v>30</v>
      </c>
      <c r="H195" s="9">
        <v>91</v>
      </c>
      <c r="I195" s="10">
        <v>53.08</v>
      </c>
      <c r="J195" s="9">
        <v>6.34</v>
      </c>
      <c r="K195" s="9">
        <v>0.3881388888888333</v>
      </c>
      <c r="L195" s="10">
        <v>0.01</v>
      </c>
      <c r="M195" s="10">
        <v>0.39</v>
      </c>
      <c r="N195" s="9">
        <v>0.8</v>
      </c>
      <c r="O195" s="10">
        <v>0.127</v>
      </c>
      <c r="P195" s="9">
        <v>5.01</v>
      </c>
      <c r="Q195" s="9">
        <v>73.549073170731702</v>
      </c>
      <c r="R195" s="11">
        <v>0.117355372</v>
      </c>
      <c r="S195" s="9">
        <v>1.1870807000000001E-2</v>
      </c>
      <c r="T195" s="10">
        <v>0.186524457</v>
      </c>
      <c r="U195" s="9">
        <v>3.6076843881421334</v>
      </c>
      <c r="V195" s="9">
        <v>6.7862859324012301E-2</v>
      </c>
      <c r="W195" s="9">
        <v>99</v>
      </c>
      <c r="X195" s="9">
        <v>0.23</v>
      </c>
      <c r="Y195" s="10">
        <v>2.0407006405532564</v>
      </c>
      <c r="Z195" s="9">
        <v>33.599998470000003</v>
      </c>
    </row>
    <row r="196" spans="1:26">
      <c r="A196" s="13" t="s">
        <v>416</v>
      </c>
      <c r="B196" s="16" t="s">
        <v>415</v>
      </c>
      <c r="C196" s="9">
        <v>0.09</v>
      </c>
      <c r="D196" s="9">
        <v>9.2780000000000005</v>
      </c>
      <c r="E196" s="9">
        <v>94</v>
      </c>
      <c r="F196" s="9">
        <v>2.5</v>
      </c>
      <c r="G196" s="9">
        <v>65</v>
      </c>
      <c r="H196" s="9">
        <v>75</v>
      </c>
      <c r="I196" s="10">
        <v>25.12</v>
      </c>
      <c r="J196" s="9">
        <v>71.680000000000007</v>
      </c>
      <c r="K196" s="9">
        <v>0.47761798941799999</v>
      </c>
      <c r="L196" s="10">
        <v>0.03</v>
      </c>
      <c r="M196" s="10">
        <v>0.09</v>
      </c>
      <c r="N196" s="9">
        <v>5</v>
      </c>
      <c r="O196" s="10">
        <v>0.307</v>
      </c>
      <c r="P196" s="9">
        <v>3.4580000000000002</v>
      </c>
      <c r="Q196" s="9">
        <v>74.371463414634107</v>
      </c>
      <c r="R196" s="11">
        <v>0.153459119</v>
      </c>
      <c r="S196" s="9">
        <v>1.700000001</v>
      </c>
      <c r="T196" s="10">
        <v>0.117443882</v>
      </c>
      <c r="U196" s="9">
        <v>20.206007662727885</v>
      </c>
      <c r="V196" s="9">
        <v>0.55096713685635501</v>
      </c>
      <c r="W196" s="9">
        <v>89</v>
      </c>
      <c r="X196" s="9">
        <v>0.23</v>
      </c>
      <c r="Y196" s="10">
        <v>10.158996355661625</v>
      </c>
      <c r="Z196" s="9">
        <v>47.624134079999997</v>
      </c>
    </row>
    <row r="197" spans="1:26">
      <c r="A197" s="13" t="s">
        <v>418</v>
      </c>
      <c r="B197" s="16" t="s">
        <v>417</v>
      </c>
      <c r="C197" s="9">
        <v>7.23</v>
      </c>
      <c r="D197" s="9">
        <v>168.6</v>
      </c>
      <c r="E197" s="9">
        <v>62</v>
      </c>
      <c r="F197" s="9">
        <v>2.9</v>
      </c>
      <c r="G197" s="9">
        <v>377</v>
      </c>
      <c r="H197" s="9">
        <v>52</v>
      </c>
      <c r="I197" s="10">
        <v>46.92</v>
      </c>
      <c r="J197" s="9">
        <v>68.78</v>
      </c>
      <c r="K197" s="9">
        <v>5.6416989750485001E-2</v>
      </c>
      <c r="L197" s="10">
        <v>0.02</v>
      </c>
      <c r="M197" s="10">
        <v>0.81</v>
      </c>
      <c r="N197" s="9">
        <v>15.2</v>
      </c>
      <c r="O197" s="10">
        <v>0.313</v>
      </c>
      <c r="P197" s="9">
        <v>1.26</v>
      </c>
      <c r="Q197" s="9">
        <v>62.916439024390201</v>
      </c>
      <c r="R197" s="11">
        <v>0.20530973499999999</v>
      </c>
      <c r="S197" s="9">
        <v>5.2502450569999999</v>
      </c>
      <c r="T197" s="10">
        <v>1.1028864169999999</v>
      </c>
      <c r="U197" s="9">
        <v>0.76349217347524778</v>
      </c>
      <c r="V197" s="9">
        <v>2.3693721684414099E-2</v>
      </c>
      <c r="W197" s="9">
        <v>38.200000000000003</v>
      </c>
      <c r="X197" s="9">
        <v>0</v>
      </c>
      <c r="Y197" s="10">
        <v>3.1251775669072104</v>
      </c>
      <c r="Z197" s="9">
        <v>8.6999998089999995</v>
      </c>
    </row>
    <row r="198" spans="1:26">
      <c r="A198" s="13" t="s">
        <v>420</v>
      </c>
      <c r="B198" s="16" t="s">
        <v>419</v>
      </c>
      <c r="C198" s="9">
        <v>-9.06</v>
      </c>
      <c r="D198" s="9">
        <v>1.6539999999999999</v>
      </c>
      <c r="E198" s="9">
        <v>60</v>
      </c>
      <c r="F198" s="9">
        <v>2.8</v>
      </c>
      <c r="G198" s="9">
        <v>503</v>
      </c>
      <c r="H198" s="9">
        <v>49</v>
      </c>
      <c r="I198" s="10">
        <v>65.89</v>
      </c>
      <c r="J198" s="9">
        <v>64.44</v>
      </c>
      <c r="K198" s="9">
        <v>8.3494692144333332E-2</v>
      </c>
      <c r="L198" s="10">
        <v>0.11</v>
      </c>
      <c r="M198" s="10">
        <v>0.19</v>
      </c>
      <c r="N198" s="9">
        <v>2.9</v>
      </c>
      <c r="O198" s="10">
        <v>0.16300000000000001</v>
      </c>
      <c r="P198" s="9">
        <v>0.82</v>
      </c>
      <c r="Q198" s="9">
        <v>45.395756097560898</v>
      </c>
      <c r="R198" s="11">
        <v>0.46313252999999999</v>
      </c>
      <c r="S198" s="9">
        <v>50.302094650000001</v>
      </c>
      <c r="T198" s="10">
        <v>2.6597440560000001</v>
      </c>
      <c r="U198" s="9">
        <v>0</v>
      </c>
      <c r="V198" s="9">
        <v>0</v>
      </c>
      <c r="W198" s="9">
        <v>18.8</v>
      </c>
      <c r="X198" s="9">
        <v>1</v>
      </c>
      <c r="Y198" s="10">
        <v>1029.4117647058824</v>
      </c>
      <c r="Z198" s="9">
        <v>22</v>
      </c>
    </row>
    <row r="199" spans="1:26">
      <c r="A199" s="13" t="s">
        <v>422</v>
      </c>
      <c r="B199" s="16" t="s">
        <v>421</v>
      </c>
      <c r="C199" s="9">
        <v>-7.29</v>
      </c>
      <c r="D199" s="9">
        <v>21.02</v>
      </c>
      <c r="E199" s="9">
        <v>82</v>
      </c>
      <c r="F199" s="9">
        <v>2.9</v>
      </c>
      <c r="G199" s="9">
        <v>256</v>
      </c>
      <c r="H199" s="9">
        <v>44</v>
      </c>
      <c r="I199" s="10">
        <v>63.06</v>
      </c>
      <c r="J199" s="9">
        <v>62.18</v>
      </c>
      <c r="K199" s="9">
        <v>4.6511617515666667E-2</v>
      </c>
      <c r="L199" s="10">
        <v>0.22</v>
      </c>
      <c r="M199" s="10">
        <v>0.28000000000000003</v>
      </c>
      <c r="N199" s="9">
        <v>3.2</v>
      </c>
      <c r="O199" s="10">
        <v>0.16300000000000001</v>
      </c>
      <c r="P199" s="9">
        <v>1.04</v>
      </c>
      <c r="Q199" s="9">
        <v>44.214414634146301</v>
      </c>
      <c r="R199" s="11">
        <v>0.69069870899999997</v>
      </c>
      <c r="S199" s="9">
        <v>5.4838874129999997</v>
      </c>
      <c r="T199" s="10">
        <v>2.3664276950000001</v>
      </c>
      <c r="U199" s="9">
        <v>0</v>
      </c>
      <c r="V199" s="9">
        <v>0</v>
      </c>
      <c r="W199" s="9">
        <v>41.5</v>
      </c>
      <c r="X199" s="9">
        <v>0.57999999999999996</v>
      </c>
      <c r="Y199" s="10">
        <v>1.5509887553315238</v>
      </c>
      <c r="Z199" s="9">
        <v>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/>
  <dimension ref="A1:BC199"/>
  <sheetViews>
    <sheetView workbookViewId="0">
      <selection activeCell="N18" sqref="N18"/>
    </sheetView>
  </sheetViews>
  <sheetFormatPr baseColWidth="10" defaultRowHeight="15" x14ac:dyDescent="0"/>
  <cols>
    <col min="1" max="1" width="24.5" customWidth="1"/>
    <col min="30" max="30" width="12.83203125" bestFit="1" customWidth="1"/>
    <col min="32" max="32" width="12.83203125" bestFit="1" customWidth="1"/>
  </cols>
  <sheetData>
    <row r="1" spans="1:55">
      <c r="A1" s="60" t="s">
        <v>639</v>
      </c>
      <c r="C1" s="10">
        <f>mmean(C8:C199)</f>
        <v>0.50421839186305484</v>
      </c>
      <c r="D1" s="10">
        <f t="shared" ref="D1:AE1" si="0">mmean(D8:D199)</f>
        <v>0.23031676335928145</v>
      </c>
      <c r="E1" s="10">
        <f t="shared" si="0"/>
        <v>0.17683229086202737</v>
      </c>
      <c r="F1" s="10">
        <f t="shared" si="0"/>
        <v>0.3752604166666666</v>
      </c>
      <c r="G1" s="10">
        <f t="shared" si="0"/>
        <v>0.1292048611111111</v>
      </c>
      <c r="H1" s="10">
        <f t="shared" si="0"/>
        <v>0.31119895765577305</v>
      </c>
      <c r="I1" s="10">
        <f t="shared" si="0"/>
        <v>0.47301649305555538</v>
      </c>
      <c r="J1" s="10">
        <f t="shared" si="0"/>
        <v>0.45349619781838063</v>
      </c>
      <c r="K1" s="10">
        <f t="shared" si="0"/>
        <v>0.83435987820776925</v>
      </c>
      <c r="L1" s="10">
        <f t="shared" si="0"/>
        <v>0.28704941865877259</v>
      </c>
      <c r="M1" s="10">
        <f t="shared" si="0"/>
        <v>0.52581249962095211</v>
      </c>
      <c r="N1" s="10">
        <f t="shared" si="0"/>
        <v>0.29063541641381241</v>
      </c>
      <c r="O1" s="10">
        <f t="shared" si="0"/>
        <v>0.35755208333333383</v>
      </c>
      <c r="P1" s="10">
        <f t="shared" si="0"/>
        <v>0.72580199999999973</v>
      </c>
      <c r="Q1" s="10">
        <f t="shared" si="0"/>
        <v>0.38977298294202173</v>
      </c>
      <c r="R1" s="10">
        <f t="shared" si="0"/>
        <v>0.40687755297916656</v>
      </c>
      <c r="S1" s="10">
        <f t="shared" si="0"/>
        <v>9.7272119879167951E-2</v>
      </c>
      <c r="T1" s="10">
        <f t="shared" si="0"/>
        <v>0.2376213878835757</v>
      </c>
      <c r="U1" s="10">
        <f t="shared" si="0"/>
        <v>9.1038476131672805E-2</v>
      </c>
      <c r="V1" s="10">
        <f t="shared" si="0"/>
        <v>0.13124932668673278</v>
      </c>
      <c r="W1" s="10">
        <f t="shared" si="0"/>
        <v>0.26136979166666657</v>
      </c>
      <c r="X1" s="10">
        <f t="shared" si="0"/>
        <v>0.42716145833333324</v>
      </c>
      <c r="Y1" s="10">
        <f t="shared" si="0"/>
        <v>8.5857728995039129E-2</v>
      </c>
      <c r="Z1" s="10">
        <f t="shared" si="0"/>
        <v>0.5400991040077695</v>
      </c>
      <c r="AA1" s="10">
        <f t="shared" si="0"/>
        <v>0.587537727287886</v>
      </c>
      <c r="AB1" s="10">
        <f t="shared" si="0"/>
        <v>0.48989738610694006</v>
      </c>
      <c r="AC1" s="10">
        <f t="shared" si="0"/>
        <v>0.48758717109673161</v>
      </c>
      <c r="AD1" s="10">
        <f t="shared" si="0"/>
        <v>0.73549052081587918</v>
      </c>
      <c r="AE1" s="10">
        <f t="shared" si="0"/>
        <v>0.40239077584549504</v>
      </c>
    </row>
    <row r="2" spans="1:55">
      <c r="C2" s="10">
        <f>mstDev(C8:C199)</f>
        <v>0.30241302232957745</v>
      </c>
      <c r="D2" s="10">
        <f t="shared" ref="D2:AE2" si="1">mstDev(D8:D199)</f>
        <v>0.31287090444655841</v>
      </c>
      <c r="E2" s="10">
        <f t="shared" si="1"/>
        <v>0.16805711825060785</v>
      </c>
      <c r="F2" s="10">
        <f t="shared" si="1"/>
        <v>0.19794410574925639</v>
      </c>
      <c r="G2" s="10">
        <f t="shared" si="1"/>
        <v>0.19074201192436152</v>
      </c>
      <c r="H2" s="10">
        <f t="shared" si="1"/>
        <v>0.28780512880091663</v>
      </c>
      <c r="I2" s="10">
        <f t="shared" si="1"/>
        <v>0.20563964384566064</v>
      </c>
      <c r="J2" s="10">
        <f t="shared" si="1"/>
        <v>0.23591781729081404</v>
      </c>
      <c r="K2" s="10">
        <f t="shared" si="1"/>
        <v>0.20771605342865446</v>
      </c>
      <c r="L2" s="10">
        <f t="shared" si="1"/>
        <v>0.25089624996502058</v>
      </c>
      <c r="M2" s="10">
        <f t="shared" si="1"/>
        <v>0.36249345181304332</v>
      </c>
      <c r="N2" s="10">
        <f t="shared" si="1"/>
        <v>0.33320705487278801</v>
      </c>
      <c r="O2" s="10">
        <f t="shared" si="1"/>
        <v>0.28482898312697102</v>
      </c>
      <c r="P2" s="10">
        <f t="shared" si="1"/>
        <v>0.24361721253024224</v>
      </c>
      <c r="Q2" s="10">
        <f t="shared" si="1"/>
        <v>0.19569821220986486</v>
      </c>
      <c r="R2" s="10">
        <f t="shared" si="1"/>
        <v>0.31237328324498465</v>
      </c>
      <c r="S2" s="10">
        <f t="shared" si="1"/>
        <v>0.1665500648008541</v>
      </c>
      <c r="T2" s="10">
        <f t="shared" si="1"/>
        <v>0.31380474178934198</v>
      </c>
      <c r="U2" s="10">
        <f t="shared" si="1"/>
        <v>0.18951074116837349</v>
      </c>
      <c r="V2" s="10">
        <f t="shared" si="1"/>
        <v>0.19424046445451892</v>
      </c>
      <c r="W2" s="10">
        <f t="shared" si="1"/>
        <v>0.33948187149273196</v>
      </c>
      <c r="X2" s="10">
        <f t="shared" si="1"/>
        <v>0.37319532941803141</v>
      </c>
      <c r="Y2" s="10">
        <f t="shared" si="1"/>
        <v>0.16874616971580098</v>
      </c>
      <c r="Z2" s="10">
        <f t="shared" si="1"/>
        <v>0.30800872393876</v>
      </c>
      <c r="AA2" s="10">
        <f t="shared" si="1"/>
        <v>0.12187607264748422</v>
      </c>
      <c r="AB2" s="10">
        <f t="shared" si="1"/>
        <v>0.19518783600265543</v>
      </c>
      <c r="AC2" s="10">
        <f t="shared" si="1"/>
        <v>0.20055131711490665</v>
      </c>
      <c r="AD2" s="10">
        <f t="shared" si="1"/>
        <v>0.32176808613538543</v>
      </c>
      <c r="AE2" s="10">
        <f t="shared" si="1"/>
        <v>0.33618800565699009</v>
      </c>
    </row>
    <row r="3" spans="1:55" s="19" customFormat="1">
      <c r="A3" s="27"/>
      <c r="B3" s="27" t="s">
        <v>583</v>
      </c>
      <c r="C3">
        <v>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-2.5</v>
      </c>
      <c r="AC3">
        <v>-2.5</v>
      </c>
      <c r="AD3">
        <v>0</v>
      </c>
      <c r="AE3">
        <v>0</v>
      </c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>
      <c r="A4" s="28"/>
      <c r="B4" s="28" t="s">
        <v>584</v>
      </c>
      <c r="C4">
        <v>1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  <c r="AA4">
        <v>100</v>
      </c>
      <c r="AB4">
        <v>2.5</v>
      </c>
      <c r="AC4">
        <v>2.5</v>
      </c>
      <c r="AD4">
        <v>90</v>
      </c>
      <c r="AE4">
        <v>70</v>
      </c>
    </row>
    <row r="5" spans="1:55">
      <c r="A5" s="28"/>
      <c r="B5" s="29" t="s">
        <v>585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  <c r="AA5">
        <v>1</v>
      </c>
      <c r="AB5">
        <v>1</v>
      </c>
      <c r="AC5">
        <v>1</v>
      </c>
      <c r="AD5">
        <v>1</v>
      </c>
      <c r="AE5">
        <v>1</v>
      </c>
    </row>
    <row r="6" spans="1:55">
      <c r="A6" s="12"/>
      <c r="B6" s="12"/>
    </row>
    <row r="7" spans="1:55" s="78" customFormat="1" ht="30">
      <c r="A7" s="76"/>
      <c r="B7" s="76"/>
      <c r="C7" s="77" t="s">
        <v>483</v>
      </c>
      <c r="D7" s="77" t="s">
        <v>488</v>
      </c>
      <c r="E7" s="77" t="s">
        <v>489</v>
      </c>
      <c r="F7" s="77" t="s">
        <v>484</v>
      </c>
      <c r="G7" s="77" t="s">
        <v>480</v>
      </c>
      <c r="H7" s="77" t="s">
        <v>568</v>
      </c>
      <c r="I7" s="77" t="s">
        <v>582</v>
      </c>
      <c r="J7" s="77" t="s">
        <v>492</v>
      </c>
      <c r="K7" s="77" t="s">
        <v>477</v>
      </c>
      <c r="L7" s="77" t="s">
        <v>494</v>
      </c>
      <c r="M7" s="77" t="s">
        <v>485</v>
      </c>
      <c r="N7" s="77" t="s">
        <v>493</v>
      </c>
      <c r="O7" s="77" t="s">
        <v>534</v>
      </c>
      <c r="P7" s="77" t="s">
        <v>486</v>
      </c>
      <c r="Q7" s="77" t="s">
        <v>487</v>
      </c>
      <c r="R7" s="77" t="s">
        <v>579</v>
      </c>
      <c r="S7" s="77" t="s">
        <v>482</v>
      </c>
      <c r="T7" s="77" t="s">
        <v>495</v>
      </c>
      <c r="U7" s="77" t="s">
        <v>478</v>
      </c>
      <c r="V7" s="77" t="s">
        <v>479</v>
      </c>
      <c r="W7" s="77" t="s">
        <v>476</v>
      </c>
      <c r="X7" s="77" t="s">
        <v>481</v>
      </c>
      <c r="Y7" s="77" t="s">
        <v>490</v>
      </c>
      <c r="Z7" s="77" t="s">
        <v>491</v>
      </c>
      <c r="AA7" s="77" t="s">
        <v>496</v>
      </c>
      <c r="AB7" s="77" t="s">
        <v>567</v>
      </c>
      <c r="AC7" s="77" t="s">
        <v>535</v>
      </c>
      <c r="AD7" s="77" t="s">
        <v>497</v>
      </c>
      <c r="AE7" s="77" t="s">
        <v>565</v>
      </c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</row>
    <row r="8" spans="1:55">
      <c r="A8" s="12" t="s">
        <v>40</v>
      </c>
      <c r="B8" s="15" t="s">
        <v>39</v>
      </c>
      <c r="C8" s="10">
        <v>0.72079762845849804</v>
      </c>
      <c r="D8" s="10">
        <v>0.35570000000000002</v>
      </c>
      <c r="E8" s="10">
        <v>0.53919999957084652</v>
      </c>
      <c r="F8" s="10">
        <v>0.7</v>
      </c>
      <c r="G8" s="10">
        <v>0.93666666666666665</v>
      </c>
      <c r="H8" s="10">
        <v>0.64479999966919421</v>
      </c>
      <c r="I8" s="10">
        <v>0.50916666666666666</v>
      </c>
      <c r="J8" s="10">
        <v>0.76335799983106556</v>
      </c>
      <c r="K8" s="10">
        <v>0.93686692848183339</v>
      </c>
      <c r="L8" s="10">
        <v>0.95348838248433332</v>
      </c>
      <c r="M8" s="10">
        <v>0.44</v>
      </c>
      <c r="N8" s="10">
        <v>1</v>
      </c>
      <c r="O8" s="10">
        <v>0.78249999999999997</v>
      </c>
      <c r="P8" s="10">
        <v>0.96320000000000006</v>
      </c>
      <c r="Q8" s="10">
        <v>0.85623258458003448</v>
      </c>
      <c r="R8" s="10">
        <v>0.72056594200000001</v>
      </c>
      <c r="S8" s="10">
        <v>0.17691429857984808</v>
      </c>
      <c r="T8" s="10">
        <v>1</v>
      </c>
      <c r="U8" s="10">
        <v>0</v>
      </c>
      <c r="V8" s="10">
        <v>0</v>
      </c>
      <c r="W8" s="10">
        <v>0.85599999999999998</v>
      </c>
      <c r="X8" s="10">
        <v>0.58499999999999996</v>
      </c>
      <c r="Y8" s="10">
        <v>7.3593670944298792E-2</v>
      </c>
      <c r="Z8" s="10">
        <v>0.73043999947607519</v>
      </c>
      <c r="AA8" s="10" t="e">
        <v>#N/A</v>
      </c>
      <c r="AB8" s="10">
        <v>0</v>
      </c>
      <c r="AC8" s="10">
        <v>0.22558544482222903</v>
      </c>
      <c r="AD8" s="10">
        <v>0.44291253005190162</v>
      </c>
      <c r="AE8" s="10">
        <v>5.0936772868643114E-2</v>
      </c>
      <c r="AG8" s="10"/>
      <c r="AH8" s="10"/>
      <c r="AI8" s="10"/>
      <c r="AJ8" s="10"/>
      <c r="AK8" s="10"/>
    </row>
    <row r="9" spans="1:55">
      <c r="A9" s="12" t="s">
        <v>42</v>
      </c>
      <c r="B9" s="15" t="s">
        <v>41</v>
      </c>
      <c r="C9" s="10">
        <v>0.67574999999999996</v>
      </c>
      <c r="D9" s="10">
        <v>4.4080000000000001E-2</v>
      </c>
      <c r="E9" s="10">
        <v>6.8799999132752365E-2</v>
      </c>
      <c r="F9" s="10">
        <v>0.52500000000000002</v>
      </c>
      <c r="G9" s="10">
        <v>3.3333333333333333E-2</v>
      </c>
      <c r="H9" s="10">
        <v>5.9199999123811686E-2</v>
      </c>
      <c r="I9" s="10">
        <v>0.28591666666666671</v>
      </c>
      <c r="J9" s="10">
        <v>0.53166399988234048</v>
      </c>
      <c r="K9" s="10">
        <v>0.83609287072641369</v>
      </c>
      <c r="L9" s="10">
        <v>0.34</v>
      </c>
      <c r="M9" s="10">
        <v>0.56179999928921465</v>
      </c>
      <c r="N9" s="10">
        <v>0.13199999973177909</v>
      </c>
      <c r="O9" s="10">
        <v>7.4999999999999997E-2</v>
      </c>
      <c r="P9" s="10">
        <v>0.74712000000000001</v>
      </c>
      <c r="Q9" s="10">
        <v>0.22863281814187897</v>
      </c>
      <c r="R9" s="10">
        <v>0.11386138599999999</v>
      </c>
      <c r="S9" s="10">
        <v>2.6807414893567402E-2</v>
      </c>
      <c r="T9" s="10">
        <v>1.5390022686769469E-2</v>
      </c>
      <c r="U9" s="10">
        <v>6.0117243360477038E-2</v>
      </c>
      <c r="V9" s="10">
        <v>0.101428297547159</v>
      </c>
      <c r="W9" s="10">
        <v>0</v>
      </c>
      <c r="X9" s="10">
        <v>1</v>
      </c>
      <c r="Y9" s="10">
        <v>0.32846715328467158</v>
      </c>
      <c r="Z9" s="10">
        <v>0.67239999860525135</v>
      </c>
      <c r="AA9" s="10">
        <v>0.66</v>
      </c>
      <c r="AB9" s="10">
        <v>0.48595287141135773</v>
      </c>
      <c r="AC9" s="10">
        <v>0.5312012075853958</v>
      </c>
      <c r="AD9" s="10">
        <v>1</v>
      </c>
      <c r="AE9" s="10">
        <v>0.24220353216679932</v>
      </c>
      <c r="AG9" s="10"/>
      <c r="AH9" s="10"/>
      <c r="AI9" s="10"/>
      <c r="AJ9" s="10"/>
      <c r="AK9" s="10"/>
    </row>
    <row r="10" spans="1:55">
      <c r="A10" s="12" t="s">
        <v>44</v>
      </c>
      <c r="B10" s="15" t="s">
        <v>43</v>
      </c>
      <c r="C10" s="10">
        <v>0.42351724137931035</v>
      </c>
      <c r="D10" s="10">
        <v>0.52649999999999997</v>
      </c>
      <c r="E10" s="10">
        <v>0.2031999992579222</v>
      </c>
      <c r="F10" s="10">
        <v>0.57499999999999996</v>
      </c>
      <c r="G10" s="10">
        <v>6.7333333333333328E-2</v>
      </c>
      <c r="H10" s="10">
        <v>8.7999999150633834E-2</v>
      </c>
      <c r="I10" s="10">
        <v>0.66583333333333339</v>
      </c>
      <c r="J10" s="10">
        <v>0.34481399992369122</v>
      </c>
      <c r="K10" s="10">
        <v>0.9679067287719495</v>
      </c>
      <c r="L10" s="10">
        <v>0.08</v>
      </c>
      <c r="M10" s="10">
        <v>0.71019999910146003</v>
      </c>
      <c r="N10" s="10">
        <v>6.4799999892711638E-2</v>
      </c>
      <c r="O10" s="10">
        <v>0.20749999999999999</v>
      </c>
      <c r="P10" s="10">
        <v>0.82543999999999995</v>
      </c>
      <c r="Q10" s="10">
        <v>0.3101302621202171</v>
      </c>
      <c r="R10" s="10">
        <v>0.52331606200000003</v>
      </c>
      <c r="S10" s="10">
        <v>3.6429246601938048E-4</v>
      </c>
      <c r="T10" s="10">
        <v>7.6096982714580763E-2</v>
      </c>
      <c r="U10" s="10">
        <v>1.0060310681844005E-3</v>
      </c>
      <c r="V10" s="10">
        <v>3.96350430218027E-2</v>
      </c>
      <c r="W10" s="10">
        <v>7.0000000000000062E-3</v>
      </c>
      <c r="X10" s="10">
        <v>0</v>
      </c>
      <c r="Y10" s="10">
        <v>1.4485208293096644E-2</v>
      </c>
      <c r="Z10" s="10">
        <v>0.29478399934321642</v>
      </c>
      <c r="AA10" s="10">
        <v>0.56899999999999995</v>
      </c>
      <c r="AB10" s="10">
        <v>0.26295143870776844</v>
      </c>
      <c r="AC10" s="10">
        <v>0.29330459519904278</v>
      </c>
      <c r="AD10" s="10">
        <v>1</v>
      </c>
      <c r="AE10" s="10">
        <v>0.43301383724062092</v>
      </c>
      <c r="AG10" s="10"/>
      <c r="AH10" s="10"/>
      <c r="AI10" s="10"/>
      <c r="AJ10" s="10"/>
      <c r="AK10" s="10"/>
    </row>
    <row r="11" spans="1:55">
      <c r="A11" s="12" t="s">
        <v>46</v>
      </c>
      <c r="B11" s="15" t="s">
        <v>45</v>
      </c>
      <c r="C11" s="10">
        <v>0.39662449799196786</v>
      </c>
      <c r="D11" s="10">
        <v>0.52649999999999997</v>
      </c>
      <c r="E11" s="10">
        <v>0</v>
      </c>
      <c r="F11" s="10">
        <v>0.55000000000000004</v>
      </c>
      <c r="G11" s="10">
        <v>0</v>
      </c>
      <c r="H11" s="10">
        <v>0</v>
      </c>
      <c r="I11" s="10">
        <v>0.66583333333333339</v>
      </c>
      <c r="J11" s="10">
        <v>0.1165539999742061</v>
      </c>
      <c r="K11" s="10">
        <v>1</v>
      </c>
      <c r="L11" s="10">
        <v>0.32</v>
      </c>
      <c r="M11" s="10">
        <v>0.71019999910146003</v>
      </c>
      <c r="N11" s="10">
        <v>0</v>
      </c>
      <c r="O11" s="10">
        <v>6.7499999999999991E-2</v>
      </c>
      <c r="P11" s="10">
        <v>0.53552</v>
      </c>
      <c r="Q11" s="10">
        <v>0.3101302621202171</v>
      </c>
      <c r="R11" s="10">
        <v>8.3989501999999994E-2</v>
      </c>
      <c r="S11" s="10">
        <v>0</v>
      </c>
      <c r="T11" s="10">
        <v>7.6096982714580763E-2</v>
      </c>
      <c r="U11" s="10">
        <v>0</v>
      </c>
      <c r="V11" s="10">
        <v>0</v>
      </c>
      <c r="W11" s="10">
        <v>0</v>
      </c>
      <c r="X11" s="10">
        <v>0</v>
      </c>
      <c r="Y11" s="10">
        <v>1.4485208293096644E-2</v>
      </c>
      <c r="Z11" s="10">
        <v>0</v>
      </c>
      <c r="AA11" s="10" t="e">
        <v>#N/A</v>
      </c>
      <c r="AB11" s="10">
        <v>0.76255019762189513</v>
      </c>
      <c r="AC11" s="10">
        <v>0.77162951967828775</v>
      </c>
      <c r="AD11" s="10">
        <v>0.81710684695965674</v>
      </c>
      <c r="AE11" s="10">
        <v>0.14177609156061069</v>
      </c>
      <c r="AG11" s="10"/>
      <c r="AH11" s="10"/>
      <c r="AI11" s="10"/>
      <c r="AJ11" s="10"/>
      <c r="AK11" s="10"/>
    </row>
    <row r="12" spans="1:55">
      <c r="A12" s="12" t="s">
        <v>48</v>
      </c>
      <c r="B12" s="15" t="s">
        <v>47</v>
      </c>
      <c r="C12" s="10">
        <v>0.33537626176218988</v>
      </c>
      <c r="D12" s="10">
        <v>4.3270000000000001E-3</v>
      </c>
      <c r="E12" s="10">
        <v>0.51999999955296516</v>
      </c>
      <c r="F12" s="10">
        <v>0.35</v>
      </c>
      <c r="G12" s="10">
        <v>0.84399999999999997</v>
      </c>
      <c r="H12" s="10">
        <v>0.4527999994903803</v>
      </c>
      <c r="I12" s="10">
        <v>0.52441666666666664</v>
      </c>
      <c r="J12" s="10">
        <v>0.42823999990522865</v>
      </c>
      <c r="K12" s="10">
        <v>0.98623529411766664</v>
      </c>
      <c r="L12" s="10">
        <v>1</v>
      </c>
      <c r="M12" s="10">
        <v>0.58299999926239254</v>
      </c>
      <c r="N12" s="10">
        <v>0.84000000000000008</v>
      </c>
      <c r="O12" s="10">
        <v>0.20749999999999999</v>
      </c>
      <c r="P12" s="10">
        <v>0.93959999999999999</v>
      </c>
      <c r="Q12" s="10">
        <v>0.79687555037841329</v>
      </c>
      <c r="R12" s="10">
        <v>0.92385786800000003</v>
      </c>
      <c r="S12" s="10">
        <v>2.7604677270290964E-2</v>
      </c>
      <c r="T12" s="10">
        <v>0.90992258083775568</v>
      </c>
      <c r="U12" s="10">
        <v>2.8238353245001592E-3</v>
      </c>
      <c r="V12" s="10">
        <v>5.2795712771018903E-2</v>
      </c>
      <c r="W12" s="10">
        <v>0.73799999999999999</v>
      </c>
      <c r="X12" s="10">
        <v>0.64</v>
      </c>
      <c r="Y12" s="10">
        <v>1.8047645784872061E-2</v>
      </c>
      <c r="Z12" s="10">
        <v>0.91472000269757547</v>
      </c>
      <c r="AA12" s="10">
        <v>0.48399999999999999</v>
      </c>
      <c r="AB12" s="10">
        <v>0.45229970171283157</v>
      </c>
      <c r="AC12" s="10">
        <v>0.27392429019300557</v>
      </c>
      <c r="AD12" s="10">
        <v>0.48224351646816138</v>
      </c>
      <c r="AE12" s="10">
        <v>3.6642680071219805E-2</v>
      </c>
      <c r="AG12" s="10"/>
      <c r="AH12" s="10"/>
      <c r="AI12" s="10"/>
      <c r="AJ12" s="10"/>
      <c r="AK12" s="10"/>
    </row>
    <row r="13" spans="1:55">
      <c r="A13" s="12" t="s">
        <v>50</v>
      </c>
      <c r="B13" s="15" t="s">
        <v>49</v>
      </c>
      <c r="C13" s="10">
        <v>0.5</v>
      </c>
      <c r="D13" s="10">
        <v>0.5</v>
      </c>
      <c r="E13" s="10">
        <v>0.19919999755918982</v>
      </c>
      <c r="F13" s="10">
        <v>0.17500000000000004</v>
      </c>
      <c r="G13" s="10">
        <v>0</v>
      </c>
      <c r="H13" s="10">
        <v>0.16399999745190141</v>
      </c>
      <c r="I13" s="10">
        <v>0.71158333333333335</v>
      </c>
      <c r="J13" s="10">
        <v>0.70316199984438721</v>
      </c>
      <c r="K13" s="10">
        <v>0.99729166666666669</v>
      </c>
      <c r="L13" s="10">
        <v>0.46</v>
      </c>
      <c r="M13" s="10">
        <v>0.98579999875277291</v>
      </c>
      <c r="N13" s="10">
        <v>0</v>
      </c>
      <c r="O13" s="10">
        <v>0.3175</v>
      </c>
      <c r="P13" s="10">
        <v>0.85519999999999996</v>
      </c>
      <c r="Q13" s="10">
        <v>0.43528779949356944</v>
      </c>
      <c r="R13" s="10">
        <v>0.25294117599999999</v>
      </c>
      <c r="S13" s="10">
        <v>0</v>
      </c>
      <c r="T13" s="10">
        <v>5.0000000000000001E-3</v>
      </c>
      <c r="U13" s="10">
        <v>0.40674142063787289</v>
      </c>
      <c r="V13" s="10">
        <v>0.31135530638454401</v>
      </c>
      <c r="W13" s="10">
        <v>5.0000000000000044E-2</v>
      </c>
      <c r="X13" s="10">
        <v>0</v>
      </c>
      <c r="Y13" s="10">
        <v>0</v>
      </c>
      <c r="Z13" s="10">
        <v>0.67040000919999998</v>
      </c>
      <c r="AA13" s="10" t="e">
        <v>#N/A</v>
      </c>
      <c r="AB13" s="10">
        <v>0.64898105686399365</v>
      </c>
      <c r="AC13" s="10">
        <v>0.60052982470950489</v>
      </c>
      <c r="AD13" s="10">
        <v>1</v>
      </c>
      <c r="AE13" s="10">
        <v>0.21025099999999999</v>
      </c>
      <c r="AG13" s="10"/>
      <c r="AH13" s="10"/>
      <c r="AI13" s="10"/>
      <c r="AJ13" s="10"/>
      <c r="AK13" s="10"/>
    </row>
    <row r="14" spans="1:55">
      <c r="A14" s="12" t="s">
        <v>52</v>
      </c>
      <c r="B14" s="15" t="s">
        <v>51</v>
      </c>
      <c r="C14" s="10">
        <v>0.20756588419405322</v>
      </c>
      <c r="D14" s="10">
        <v>4.8011999821141363E-2</v>
      </c>
      <c r="E14" s="10">
        <v>6.8799999132752365E-2</v>
      </c>
      <c r="F14" s="10">
        <v>0.19999999999999996</v>
      </c>
      <c r="G14" s="10">
        <v>2E-3</v>
      </c>
      <c r="H14" s="10">
        <v>0.13599999919533734</v>
      </c>
      <c r="I14" s="10">
        <v>0.32058333333333333</v>
      </c>
      <c r="J14" s="10">
        <v>7.8779999982565643E-2</v>
      </c>
      <c r="K14" s="10">
        <v>0.92481438249048975</v>
      </c>
      <c r="L14" s="10">
        <v>0.08</v>
      </c>
      <c r="M14" s="10">
        <v>0</v>
      </c>
      <c r="N14" s="10">
        <v>0.12</v>
      </c>
      <c r="O14" s="10">
        <v>0.3175</v>
      </c>
      <c r="P14" s="10">
        <v>0.72840000000000005</v>
      </c>
      <c r="Q14" s="10">
        <v>0.25358766694560642</v>
      </c>
      <c r="R14" s="10">
        <v>0.27358490600000002</v>
      </c>
      <c r="S14" s="10">
        <v>0</v>
      </c>
      <c r="T14" s="10">
        <v>4.3189066662871124E-2</v>
      </c>
      <c r="U14" s="10">
        <v>1.8841976410093067E-2</v>
      </c>
      <c r="V14" s="10">
        <v>0.109338425914286</v>
      </c>
      <c r="W14" s="10">
        <v>2.8000000000000025E-2</v>
      </c>
      <c r="X14" s="10">
        <v>0.19</v>
      </c>
      <c r="Y14" s="10">
        <v>1.1510255089177072E-2</v>
      </c>
      <c r="Z14" s="10">
        <v>0.74199999906122682</v>
      </c>
      <c r="AA14" s="10">
        <v>0.51200000000000001</v>
      </c>
      <c r="AB14" s="10">
        <v>0.4968185249329885</v>
      </c>
      <c r="AC14" s="10">
        <v>0.54949827327755718</v>
      </c>
      <c r="AD14" s="10">
        <v>1</v>
      </c>
      <c r="AE14" s="10">
        <v>0.90956414415482434</v>
      </c>
      <c r="AG14" s="10"/>
      <c r="AH14" s="10"/>
      <c r="AI14" s="10"/>
      <c r="AJ14" s="10"/>
      <c r="AK14" s="10"/>
    </row>
    <row r="15" spans="1:55">
      <c r="A15" s="12" t="s">
        <v>54</v>
      </c>
      <c r="B15" s="15" t="s">
        <v>53</v>
      </c>
      <c r="C15" s="10">
        <v>0.62183219653179189</v>
      </c>
      <c r="D15" s="10">
        <v>0.40028999918662012</v>
      </c>
      <c r="E15" s="10">
        <v>7.8399999141693155E-2</v>
      </c>
      <c r="F15" s="10">
        <v>0.67500000000000004</v>
      </c>
      <c r="G15" s="10">
        <v>4.3333333333333335E-2</v>
      </c>
      <c r="H15" s="10">
        <v>0.13599999919533734</v>
      </c>
      <c r="I15" s="10">
        <v>0.27966666666666667</v>
      </c>
      <c r="J15" s="10">
        <v>0.36582199991904196</v>
      </c>
      <c r="K15" s="10">
        <v>0.88119770910725392</v>
      </c>
      <c r="L15" s="10">
        <v>0.14000000000000001</v>
      </c>
      <c r="M15" s="10">
        <v>0.8691999989002942</v>
      </c>
      <c r="N15" s="10">
        <v>1.0999999977648259E-2</v>
      </c>
      <c r="O15" s="10">
        <v>7.4999999999999997E-2</v>
      </c>
      <c r="P15" s="10">
        <v>0.50944</v>
      </c>
      <c r="Q15" s="10">
        <v>0.28808210600212303</v>
      </c>
      <c r="R15" s="10">
        <v>0.144249512</v>
      </c>
      <c r="S15" s="10">
        <v>8.5198686826045145E-2</v>
      </c>
      <c r="T15" s="10">
        <v>1.3915217148037333E-2</v>
      </c>
      <c r="U15" s="10">
        <v>0</v>
      </c>
      <c r="V15" s="10">
        <v>0</v>
      </c>
      <c r="W15" s="10">
        <v>0</v>
      </c>
      <c r="X15" s="10">
        <v>0.82</v>
      </c>
      <c r="Y15" s="10">
        <v>0.15957446808510639</v>
      </c>
      <c r="Z15" s="10">
        <v>0.13100799919068817</v>
      </c>
      <c r="AA15" s="10">
        <v>0.69200000000000006</v>
      </c>
      <c r="AB15" s="10">
        <v>0.51781823804118376</v>
      </c>
      <c r="AC15" s="10">
        <v>0.33679196889784435</v>
      </c>
      <c r="AD15" s="10">
        <v>0.93481862042266795</v>
      </c>
      <c r="AE15" s="10">
        <v>0.7092273730172689</v>
      </c>
      <c r="AG15" s="10"/>
      <c r="AH15" s="10"/>
      <c r="AI15" s="10"/>
      <c r="AJ15" s="10"/>
      <c r="AK15" s="10"/>
    </row>
    <row r="16" spans="1:55">
      <c r="A16" s="12" t="s">
        <v>56</v>
      </c>
      <c r="B16" s="15" t="s">
        <v>55</v>
      </c>
      <c r="C16" s="10">
        <v>0.29015336206896547</v>
      </c>
      <c r="D16" s="10">
        <v>5.4995999795123936E-2</v>
      </c>
      <c r="E16" s="10">
        <v>3.9999999105930328E-2</v>
      </c>
      <c r="F16" s="10">
        <v>0.27500000000000002</v>
      </c>
      <c r="G16" s="10">
        <v>0</v>
      </c>
      <c r="H16" s="10">
        <v>3.9999999105930328E-2</v>
      </c>
      <c r="I16" s="10">
        <v>0.49116666666666664</v>
      </c>
      <c r="J16" s="10">
        <v>0.11190799997523428</v>
      </c>
      <c r="K16" s="10">
        <v>0.93914510234079085</v>
      </c>
      <c r="L16" s="10">
        <v>0.32</v>
      </c>
      <c r="M16" s="10">
        <v>3.1799999959766866E-2</v>
      </c>
      <c r="N16" s="10">
        <v>0</v>
      </c>
      <c r="O16" s="10">
        <v>0.85</v>
      </c>
      <c r="P16" s="10">
        <v>0.37712000000000001</v>
      </c>
      <c r="Q16" s="10">
        <v>0.13721365708112754</v>
      </c>
      <c r="R16" s="10">
        <v>9.5238095999999994E-2</v>
      </c>
      <c r="S16" s="10">
        <v>0</v>
      </c>
      <c r="T16" s="10">
        <v>3.5177518969758508E-3</v>
      </c>
      <c r="U16" s="10">
        <v>1.604261631696664E-2</v>
      </c>
      <c r="V16" s="10">
        <v>0.121074922878081</v>
      </c>
      <c r="W16" s="10">
        <v>0</v>
      </c>
      <c r="X16" s="10">
        <v>0</v>
      </c>
      <c r="Y16" s="10">
        <v>4.6860966116918116E-3</v>
      </c>
      <c r="Z16" s="10">
        <v>0.70587999214797015</v>
      </c>
      <c r="AA16" s="10">
        <v>0.82599999999999996</v>
      </c>
      <c r="AB16" s="10">
        <v>0.66529548297940422</v>
      </c>
      <c r="AC16" s="10">
        <v>0.77581390451848464</v>
      </c>
      <c r="AD16" s="10">
        <v>1</v>
      </c>
      <c r="AE16" s="10">
        <v>1</v>
      </c>
      <c r="AG16" s="10"/>
      <c r="AH16" s="10"/>
      <c r="AI16" s="10"/>
      <c r="AJ16" s="10"/>
      <c r="AK16" s="10"/>
    </row>
    <row r="17" spans="1:37">
      <c r="A17" s="12" t="s">
        <v>58</v>
      </c>
      <c r="B17" s="15" t="s">
        <v>57</v>
      </c>
      <c r="C17" s="10">
        <v>0.43509673913043473</v>
      </c>
      <c r="D17" s="10">
        <v>5.6447999789714806E-2</v>
      </c>
      <c r="E17" s="10">
        <v>3.9999999105930328E-2</v>
      </c>
      <c r="F17" s="10">
        <v>0.57499999999999996</v>
      </c>
      <c r="G17" s="10">
        <v>0</v>
      </c>
      <c r="H17" s="10">
        <v>3.9999999105930328E-2</v>
      </c>
      <c r="I17" s="10">
        <v>0.23600000000000002</v>
      </c>
      <c r="J17" s="10">
        <v>0.32946199992708858</v>
      </c>
      <c r="K17" s="10">
        <v>0.80367836541058646</v>
      </c>
      <c r="L17" s="10">
        <v>0.42</v>
      </c>
      <c r="M17" s="10">
        <v>0.28619999963790183</v>
      </c>
      <c r="N17" s="10">
        <v>0</v>
      </c>
      <c r="O17" s="10">
        <v>6.7499999999999991E-2</v>
      </c>
      <c r="P17" s="10">
        <v>0.30647999999999997</v>
      </c>
      <c r="Q17" s="10">
        <v>0.1554068278297791</v>
      </c>
      <c r="R17" s="10">
        <v>6.6508313999999999E-2</v>
      </c>
      <c r="S17" s="10">
        <v>0</v>
      </c>
      <c r="T17" s="10">
        <v>1.8236082784322761E-3</v>
      </c>
      <c r="U17" s="10">
        <v>0</v>
      </c>
      <c r="V17" s="10">
        <v>0</v>
      </c>
      <c r="W17" s="10">
        <v>0</v>
      </c>
      <c r="X17" s="10">
        <v>0.86</v>
      </c>
      <c r="Y17" s="10">
        <v>7.2771376591873868E-2</v>
      </c>
      <c r="Z17" s="10">
        <v>3.9999999105930328E-2</v>
      </c>
      <c r="AA17" s="10">
        <v>0.71599999999999997</v>
      </c>
      <c r="AB17" s="10">
        <v>0.72331404306213398</v>
      </c>
      <c r="AC17" s="10">
        <v>0.77209766651353884</v>
      </c>
      <c r="AD17" s="10">
        <v>1</v>
      </c>
      <c r="AE17" s="10">
        <v>0.75037275498455336</v>
      </c>
      <c r="AG17" s="10"/>
      <c r="AH17" s="10"/>
      <c r="AI17" s="10"/>
      <c r="AJ17" s="10"/>
      <c r="AK17" s="10"/>
    </row>
    <row r="18" spans="1:37">
      <c r="A18" s="12" t="s">
        <v>60</v>
      </c>
      <c r="B18" s="15" t="s">
        <v>59</v>
      </c>
      <c r="C18" s="10">
        <v>0.48637371428571419</v>
      </c>
      <c r="D18" s="10">
        <v>0.38730999921299519</v>
      </c>
      <c r="E18" s="10">
        <v>0.23199999928474424</v>
      </c>
      <c r="F18" s="10">
        <v>0.625</v>
      </c>
      <c r="G18" s="10">
        <v>0.17933333333333334</v>
      </c>
      <c r="H18" s="10">
        <v>0.56799999959766867</v>
      </c>
      <c r="I18" s="10">
        <v>0.29150000000000004</v>
      </c>
      <c r="J18" s="10">
        <v>0.48419399989284573</v>
      </c>
      <c r="K18" s="10">
        <v>0.66468664936567667</v>
      </c>
      <c r="L18" s="10">
        <v>0.12</v>
      </c>
      <c r="M18" s="10">
        <v>0.49819999936968085</v>
      </c>
      <c r="N18" s="10">
        <v>0.16199999973177909</v>
      </c>
      <c r="O18" s="10">
        <v>7.4999999999999997E-2</v>
      </c>
      <c r="P18" s="10">
        <v>0.35968</v>
      </c>
      <c r="Q18" s="10">
        <v>0.3525884865500043</v>
      </c>
      <c r="R18" s="10">
        <v>0.19012115600000001</v>
      </c>
      <c r="S18" s="10">
        <v>5.9961190944730338E-3</v>
      </c>
      <c r="T18" s="10">
        <v>2.1693354261350602E-2</v>
      </c>
      <c r="U18" s="10">
        <v>0</v>
      </c>
      <c r="V18" s="10">
        <v>0</v>
      </c>
      <c r="W18" s="10">
        <v>0</v>
      </c>
      <c r="X18" s="10">
        <v>0</v>
      </c>
      <c r="Y18" s="10">
        <v>9.076716407072577E-2</v>
      </c>
      <c r="Z18" s="10">
        <v>0.53445657423915605</v>
      </c>
      <c r="AA18" s="10">
        <v>0.58799999999999997</v>
      </c>
      <c r="AB18" s="10">
        <v>0.42262266631384671</v>
      </c>
      <c r="AC18" s="10">
        <v>0.26208665187661195</v>
      </c>
      <c r="AD18" s="10">
        <v>0.97172700480879448</v>
      </c>
      <c r="AE18" s="10">
        <v>0.26953047006085329</v>
      </c>
      <c r="AG18" s="10"/>
      <c r="AH18" s="10"/>
      <c r="AI18" s="10"/>
      <c r="AJ18" s="10"/>
      <c r="AK18" s="10"/>
    </row>
    <row r="19" spans="1:37">
      <c r="A19" s="12" t="s">
        <v>62</v>
      </c>
      <c r="B19" s="15" t="s">
        <v>61</v>
      </c>
      <c r="C19" s="10">
        <v>0.54228291457286426</v>
      </c>
      <c r="D19" s="10">
        <v>0.5</v>
      </c>
      <c r="E19" s="10">
        <v>0.14639999739825726</v>
      </c>
      <c r="F19" s="10">
        <v>0.15000000000000002</v>
      </c>
      <c r="G19" s="10">
        <v>1.3333333333333333E-3</v>
      </c>
      <c r="H19" s="10">
        <v>3.9999999105930328E-2</v>
      </c>
      <c r="I19" s="10">
        <v>0.71158333333333335</v>
      </c>
      <c r="J19" s="10">
        <v>0.16260999996401371</v>
      </c>
      <c r="K19" s="10">
        <v>1</v>
      </c>
      <c r="L19" s="10">
        <v>0.24</v>
      </c>
      <c r="M19" s="10">
        <v>1</v>
      </c>
      <c r="N19" s="10">
        <v>0</v>
      </c>
      <c r="O19" s="10">
        <v>0.3175</v>
      </c>
      <c r="P19" s="10">
        <v>0.73719999999999997</v>
      </c>
      <c r="Q19" s="10">
        <v>0.28907910112500279</v>
      </c>
      <c r="R19" s="10">
        <v>0.30232558199999998</v>
      </c>
      <c r="S19" s="10">
        <v>0</v>
      </c>
      <c r="T19" s="10">
        <v>2.5923890177713689E-2</v>
      </c>
      <c r="U19" s="10">
        <v>0.93182496652727775</v>
      </c>
      <c r="V19" s="10">
        <v>0.87632329726901204</v>
      </c>
      <c r="W19" s="10">
        <v>6.0000000000000053E-2</v>
      </c>
      <c r="X19" s="10">
        <v>0</v>
      </c>
      <c r="Y19" s="10">
        <v>0</v>
      </c>
      <c r="Z19" s="10">
        <v>0.52931998514461798</v>
      </c>
      <c r="AA19" s="10" t="e">
        <v>#N/A</v>
      </c>
      <c r="AB19" s="10">
        <v>0.67483168073107025</v>
      </c>
      <c r="AC19" s="10">
        <v>0.69645015121661757</v>
      </c>
      <c r="AD19" s="10">
        <v>1</v>
      </c>
      <c r="AE19" s="10">
        <v>0.21383214285714286</v>
      </c>
      <c r="AG19" s="10"/>
      <c r="AH19" s="10"/>
      <c r="AI19" s="10"/>
      <c r="AJ19" s="10"/>
      <c r="AK19" s="10"/>
    </row>
    <row r="20" spans="1:37">
      <c r="A20" s="12" t="s">
        <v>64</v>
      </c>
      <c r="B20" s="15" t="s">
        <v>63</v>
      </c>
      <c r="C20" s="10">
        <v>1</v>
      </c>
      <c r="D20" s="10">
        <v>1</v>
      </c>
      <c r="E20" s="10">
        <v>0</v>
      </c>
      <c r="F20" s="10">
        <v>0.52500000000000002</v>
      </c>
      <c r="G20" s="10">
        <v>0</v>
      </c>
      <c r="H20" s="10">
        <v>0</v>
      </c>
      <c r="I20" s="10">
        <v>0.54108333333333336</v>
      </c>
      <c r="J20" s="10">
        <v>0.1155439999744296</v>
      </c>
      <c r="K20" s="10">
        <v>1</v>
      </c>
      <c r="L20" s="10">
        <v>0.1</v>
      </c>
      <c r="M20" s="10">
        <v>1</v>
      </c>
      <c r="N20" s="10">
        <v>0.18</v>
      </c>
      <c r="O20" s="10">
        <v>7.4999999999999997E-2</v>
      </c>
      <c r="P20" s="10">
        <v>0.73543999999999998</v>
      </c>
      <c r="Q20" s="10">
        <v>0.24249943278893904</v>
      </c>
      <c r="R20" s="10">
        <v>0.18367347000000001</v>
      </c>
      <c r="S20" s="10">
        <v>0</v>
      </c>
      <c r="T20" s="10">
        <v>1.1733990829912494E-2</v>
      </c>
      <c r="U20" s="10">
        <v>0.52112770970668865</v>
      </c>
      <c r="V20" s="10">
        <v>0.77416756354415095</v>
      </c>
      <c r="W20" s="10">
        <v>5.9999999999998943E-3</v>
      </c>
      <c r="X20" s="10">
        <v>0</v>
      </c>
      <c r="Y20" s="10">
        <v>0</v>
      </c>
      <c r="Z20" s="10">
        <v>0.21777777706349877</v>
      </c>
      <c r="AA20" s="10">
        <v>0.76300000000000001</v>
      </c>
      <c r="AB20" s="10">
        <v>0.48241327451690907</v>
      </c>
      <c r="AC20" s="10">
        <v>0.33654049910333539</v>
      </c>
      <c r="AD20" s="10">
        <v>1</v>
      </c>
      <c r="AE20" s="10">
        <v>0.24252618152896691</v>
      </c>
      <c r="AG20" s="10"/>
      <c r="AH20" s="10"/>
      <c r="AI20" s="10"/>
      <c r="AJ20" s="10"/>
      <c r="AK20" s="10"/>
    </row>
    <row r="21" spans="1:37">
      <c r="A21" s="12" t="s">
        <v>66</v>
      </c>
      <c r="B21" s="15" t="s">
        <v>65</v>
      </c>
      <c r="C21" s="10">
        <v>0.21798074210879784</v>
      </c>
      <c r="D21" s="10">
        <v>2.9229999999999999E-2</v>
      </c>
      <c r="E21" s="10">
        <v>0.23199999928474424</v>
      </c>
      <c r="F21" s="10">
        <v>0.27500000000000002</v>
      </c>
      <c r="G21" s="10">
        <v>0.22266666666666668</v>
      </c>
      <c r="H21" s="10">
        <v>0.49119999952614313</v>
      </c>
      <c r="I21" s="10">
        <v>0.46758333333333335</v>
      </c>
      <c r="J21" s="10">
        <v>0.73103799983821804</v>
      </c>
      <c r="K21" s="10">
        <v>0.22578902953583335</v>
      </c>
      <c r="L21" s="10">
        <v>1</v>
      </c>
      <c r="M21" s="10">
        <v>0.1165999998524785</v>
      </c>
      <c r="N21" s="10">
        <v>1</v>
      </c>
      <c r="O21" s="10">
        <v>0.44999999999999996</v>
      </c>
      <c r="P21" s="10">
        <v>0.96560000000000001</v>
      </c>
      <c r="Q21" s="10">
        <v>0.4300159988172354</v>
      </c>
      <c r="R21" s="10">
        <v>0.60510114400000004</v>
      </c>
      <c r="S21" s="10">
        <v>8.0815764153015127E-2</v>
      </c>
      <c r="T21" s="10">
        <v>0.2302348004420712</v>
      </c>
      <c r="U21" s="10">
        <v>0.39954954747682664</v>
      </c>
      <c r="V21" s="10">
        <v>0.455607547870235</v>
      </c>
      <c r="W21" s="10">
        <v>0.59000000000000008</v>
      </c>
      <c r="X21" s="10">
        <v>0.2</v>
      </c>
      <c r="Y21" s="10">
        <v>0.34570177460244295</v>
      </c>
      <c r="Z21" s="10">
        <v>0.9182999997027218</v>
      </c>
      <c r="AA21" s="10">
        <v>0.51100000000000001</v>
      </c>
      <c r="AB21" s="10">
        <v>0.19360548135508737</v>
      </c>
      <c r="AC21" s="10">
        <v>0.42651581643717018</v>
      </c>
      <c r="AD21" s="10">
        <v>0.34175650101136235</v>
      </c>
      <c r="AE21" s="10">
        <v>0.1111540885965244</v>
      </c>
      <c r="AG21" s="10"/>
      <c r="AH21" s="10"/>
      <c r="AI21" s="10"/>
      <c r="AJ21" s="10"/>
      <c r="AK21" s="10"/>
    </row>
    <row r="22" spans="1:37">
      <c r="A22" s="12" t="s">
        <v>68</v>
      </c>
      <c r="B22" s="15" t="s">
        <v>67</v>
      </c>
      <c r="C22" s="10">
        <v>0.70687246341463417</v>
      </c>
      <c r="D22" s="10">
        <v>0.7612000000000001</v>
      </c>
      <c r="E22" s="10">
        <v>3.9999999105930328E-2</v>
      </c>
      <c r="F22" s="10">
        <v>0.125</v>
      </c>
      <c r="G22" s="10">
        <v>0</v>
      </c>
      <c r="H22" s="10">
        <v>3.9999999105930328E-2</v>
      </c>
      <c r="I22" s="10">
        <v>0.71158333333333335</v>
      </c>
      <c r="J22" s="10">
        <v>0.60276799986660479</v>
      </c>
      <c r="K22" s="10">
        <v>0.81729166666666664</v>
      </c>
      <c r="L22" s="10">
        <v>0.08</v>
      </c>
      <c r="M22" s="10">
        <v>1</v>
      </c>
      <c r="N22" s="10">
        <v>0</v>
      </c>
      <c r="O22" s="10">
        <v>0.3175</v>
      </c>
      <c r="P22" s="10">
        <v>0.66071999999999997</v>
      </c>
      <c r="Q22" s="10">
        <v>0.22142907179370697</v>
      </c>
      <c r="R22" s="10">
        <v>0.28429752000000003</v>
      </c>
      <c r="S22" s="10">
        <v>1.8951080011406045E-2</v>
      </c>
      <c r="T22" s="10">
        <v>2.3760326179573663E-2</v>
      </c>
      <c r="U22" s="10">
        <v>4.3447176195445289E-2</v>
      </c>
      <c r="V22" s="10">
        <v>4.3447321860959502E-2</v>
      </c>
      <c r="W22" s="10">
        <v>0</v>
      </c>
      <c r="X22" s="10">
        <v>0</v>
      </c>
      <c r="Y22" s="10">
        <v>0</v>
      </c>
      <c r="Z22" s="10">
        <v>0.11999999731779099</v>
      </c>
      <c r="AA22" s="10">
        <v>0.68299999999999994</v>
      </c>
      <c r="AB22" s="10">
        <v>0.71668084540897781</v>
      </c>
      <c r="AC22" s="10">
        <v>0.72470513294565442</v>
      </c>
      <c r="AD22" s="10">
        <v>1</v>
      </c>
      <c r="AE22" s="10" t="e">
        <v>#N/A</v>
      </c>
      <c r="AG22" s="10"/>
      <c r="AH22" s="10"/>
      <c r="AI22" s="10"/>
      <c r="AJ22" s="10"/>
      <c r="AK22" s="10"/>
    </row>
    <row r="23" spans="1:37">
      <c r="A23" s="12" t="s">
        <v>70</v>
      </c>
      <c r="B23" s="15" t="s">
        <v>69</v>
      </c>
      <c r="C23" s="10">
        <v>0.56517705977382882</v>
      </c>
      <c r="D23" s="10">
        <v>7.4789999999999995E-2</v>
      </c>
      <c r="E23" s="10">
        <v>3.9999999105930328E-2</v>
      </c>
      <c r="F23" s="10">
        <v>0.75</v>
      </c>
      <c r="G23" s="10">
        <v>6.6666666666666664E-4</v>
      </c>
      <c r="H23" s="10">
        <v>0.10719999916851519</v>
      </c>
      <c r="I23" s="10">
        <v>0.27966666666666667</v>
      </c>
      <c r="J23" s="10">
        <v>0.26381199994161725</v>
      </c>
      <c r="K23" s="10">
        <v>0.59757391433783347</v>
      </c>
      <c r="L23" s="10">
        <v>0.04</v>
      </c>
      <c r="M23" s="10">
        <v>0.10599999986588955</v>
      </c>
      <c r="N23" s="10">
        <v>0.01</v>
      </c>
      <c r="O23" s="10">
        <v>0.87499999999999989</v>
      </c>
      <c r="P23" s="10">
        <v>0.10807999999999995</v>
      </c>
      <c r="Q23" s="10">
        <v>0.34384874020040035</v>
      </c>
      <c r="R23" s="10">
        <v>6.6371682000000001E-2</v>
      </c>
      <c r="S23" s="10">
        <v>2.4430074419593516E-3</v>
      </c>
      <c r="T23" s="10">
        <v>5.0996046356159598E-3</v>
      </c>
      <c r="U23" s="10">
        <v>0</v>
      </c>
      <c r="V23" s="10">
        <v>0</v>
      </c>
      <c r="W23" s="10">
        <v>0</v>
      </c>
      <c r="X23" s="10">
        <v>0.86</v>
      </c>
      <c r="Y23" s="10">
        <v>2.2178413011335635E-2</v>
      </c>
      <c r="Z23" s="10">
        <v>0.20224000350874161</v>
      </c>
      <c r="AA23" s="10">
        <v>0.48700000000000004</v>
      </c>
      <c r="AB23" s="10">
        <v>0.57256202869457451</v>
      </c>
      <c r="AC23" s="10">
        <v>0.19430019372068955</v>
      </c>
      <c r="AD23" s="10">
        <v>1</v>
      </c>
      <c r="AE23" s="10">
        <v>1</v>
      </c>
      <c r="AG23" s="10"/>
      <c r="AH23" s="10"/>
      <c r="AI23" s="10"/>
      <c r="AJ23" s="10"/>
      <c r="AK23" s="10"/>
    </row>
    <row r="24" spans="1:37">
      <c r="A24" s="12" t="s">
        <v>72</v>
      </c>
      <c r="B24" s="15" t="s">
        <v>71</v>
      </c>
      <c r="C24" s="10">
        <v>0.2099123475609756</v>
      </c>
      <c r="D24" s="10">
        <v>0.37366999924071131</v>
      </c>
      <c r="E24" s="10">
        <v>3.9999999105930328E-2</v>
      </c>
      <c r="F24" s="10">
        <v>0.44999999999999996</v>
      </c>
      <c r="G24" s="10">
        <v>0</v>
      </c>
      <c r="H24" s="10">
        <v>3.9999999105930328E-2</v>
      </c>
      <c r="I24" s="10">
        <v>0.25958333333333333</v>
      </c>
      <c r="J24" s="10">
        <v>2.6461999994143844E-2</v>
      </c>
      <c r="K24" s="10">
        <v>0.9832116788321168</v>
      </c>
      <c r="L24" s="10">
        <v>0.36</v>
      </c>
      <c r="M24" s="10">
        <v>1</v>
      </c>
      <c r="N24" s="10">
        <v>0</v>
      </c>
      <c r="O24" s="10">
        <v>6.7499999999999991E-2</v>
      </c>
      <c r="P24" s="10">
        <v>0.74903999999999993</v>
      </c>
      <c r="Q24" s="10">
        <v>0.16189642783582314</v>
      </c>
      <c r="R24" s="10">
        <v>0.14932126600000001</v>
      </c>
      <c r="S24" s="10">
        <v>0</v>
      </c>
      <c r="T24" s="10">
        <v>2.37456309795863E-3</v>
      </c>
      <c r="U24" s="10">
        <v>0.14447460360993447</v>
      </c>
      <c r="V24" s="10">
        <v>0.229527806512104</v>
      </c>
      <c r="W24" s="10">
        <v>0</v>
      </c>
      <c r="X24" s="10">
        <v>0.72</v>
      </c>
      <c r="Y24" s="10">
        <v>0.49537648612945839</v>
      </c>
      <c r="Z24" s="10">
        <v>0.24927999930083744</v>
      </c>
      <c r="AA24" s="10">
        <v>0.70099999999999996</v>
      </c>
      <c r="AB24" s="10">
        <v>0.65555473284442767</v>
      </c>
      <c r="AC24" s="10">
        <v>0.77593766767002303</v>
      </c>
      <c r="AD24" s="10">
        <v>1</v>
      </c>
      <c r="AE24" s="10">
        <v>0.8635988579471463</v>
      </c>
      <c r="AG24" s="10"/>
      <c r="AH24" s="10"/>
      <c r="AI24" s="10"/>
      <c r="AJ24" s="10"/>
      <c r="AK24" s="10"/>
    </row>
    <row r="25" spans="1:37">
      <c r="A25" s="12" t="s">
        <v>74</v>
      </c>
      <c r="B25" s="15" t="s">
        <v>73</v>
      </c>
      <c r="C25" s="10">
        <v>1</v>
      </c>
      <c r="D25" s="10">
        <v>9.7031999638527641E-3</v>
      </c>
      <c r="E25" s="10">
        <v>4.9599999114871007E-2</v>
      </c>
      <c r="F25" s="10">
        <v>0.30000000000000004</v>
      </c>
      <c r="G25" s="10">
        <v>1.7333333333333333E-2</v>
      </c>
      <c r="H25" s="10">
        <v>0.13599999919533734</v>
      </c>
      <c r="I25" s="10">
        <v>0.49525000000000002</v>
      </c>
      <c r="J25" s="10">
        <v>0.48277999989315867</v>
      </c>
      <c r="K25" s="10">
        <v>0.91707142857150004</v>
      </c>
      <c r="L25" s="10">
        <v>0.06</v>
      </c>
      <c r="M25" s="10">
        <v>0.33919999957084657</v>
      </c>
      <c r="N25" s="10">
        <v>6.9999999999999993E-2</v>
      </c>
      <c r="O25" s="10">
        <v>0.3175</v>
      </c>
      <c r="P25" s="10">
        <v>0.85536000000000001</v>
      </c>
      <c r="Q25" s="10">
        <v>0.23459277912303866</v>
      </c>
      <c r="R25" s="10">
        <v>0.33615819200000002</v>
      </c>
      <c r="S25" s="10">
        <v>7.5806153458223766E-3</v>
      </c>
      <c r="T25" s="10">
        <v>7.9420718971723411E-2</v>
      </c>
      <c r="U25" s="10">
        <v>0.1559046237035541</v>
      </c>
      <c r="V25" s="10">
        <v>0.40332035678730699</v>
      </c>
      <c r="W25" s="10">
        <v>8.2999999999999963E-2</v>
      </c>
      <c r="X25" s="10">
        <v>0.4</v>
      </c>
      <c r="Y25" s="10">
        <v>6.5760631302060502E-2</v>
      </c>
      <c r="Z25" s="10">
        <v>0.8605999993160367</v>
      </c>
      <c r="AA25" s="10">
        <v>0.61499999999999999</v>
      </c>
      <c r="AB25" s="10">
        <v>0.51526604506892071</v>
      </c>
      <c r="AC25" s="10">
        <v>0.64738695923946743</v>
      </c>
      <c r="AD25" s="10">
        <v>0.5340975391361924</v>
      </c>
      <c r="AE25" s="10">
        <v>0.15863915575010248</v>
      </c>
      <c r="AG25" s="10"/>
      <c r="AH25" s="10"/>
      <c r="AI25" s="10"/>
      <c r="AJ25" s="10"/>
      <c r="AK25" s="10"/>
    </row>
    <row r="26" spans="1:37">
      <c r="A26" s="12" t="s">
        <v>76</v>
      </c>
      <c r="B26" s="15" t="s">
        <v>75</v>
      </c>
      <c r="C26" s="10">
        <v>1</v>
      </c>
      <c r="D26" s="10">
        <v>4.9259999999999998E-3</v>
      </c>
      <c r="E26" s="10">
        <v>0.27999999932944775</v>
      </c>
      <c r="F26" s="10">
        <v>0.32499999999999996</v>
      </c>
      <c r="G26" s="10">
        <v>0.34533333333333333</v>
      </c>
      <c r="H26" s="10">
        <v>0.88479999989271163</v>
      </c>
      <c r="I26" s="10">
        <v>0.62008333333333332</v>
      </c>
      <c r="J26" s="10">
        <v>0.58983999986946589</v>
      </c>
      <c r="K26" s="10">
        <v>1</v>
      </c>
      <c r="L26" s="10">
        <v>0.26</v>
      </c>
      <c r="M26" s="10">
        <v>0.19079999975860118</v>
      </c>
      <c r="N26" s="10">
        <v>0.50759999915957454</v>
      </c>
      <c r="O26" s="10">
        <v>0.20749999999999999</v>
      </c>
      <c r="P26" s="10">
        <v>0.96448</v>
      </c>
      <c r="Q26" s="10">
        <v>0.52154286719516108</v>
      </c>
      <c r="R26" s="10">
        <v>0.81908548800000003</v>
      </c>
      <c r="S26" s="10">
        <v>0.22860650479040842</v>
      </c>
      <c r="T26" s="10">
        <v>0.599284210984806</v>
      </c>
      <c r="U26" s="10">
        <v>1.6341815777022133E-2</v>
      </c>
      <c r="V26" s="10">
        <v>0.209514596205015</v>
      </c>
      <c r="W26" s="10">
        <v>0.752</v>
      </c>
      <c r="X26" s="10">
        <v>0.39</v>
      </c>
      <c r="Y26" s="10">
        <v>8.1359609473874522E-2</v>
      </c>
      <c r="Z26" s="10">
        <v>0.91639999974519015</v>
      </c>
      <c r="AA26" s="10">
        <v>0.55399999999999994</v>
      </c>
      <c r="AB26" s="10">
        <v>0.5876629073427807</v>
      </c>
      <c r="AC26" s="10">
        <v>0.56097039439641783</v>
      </c>
      <c r="AD26" s="10">
        <v>0.61966348026885831</v>
      </c>
      <c r="AE26" s="10">
        <v>7.6845760149359704E-2</v>
      </c>
      <c r="AG26" s="10"/>
      <c r="AH26" s="10"/>
      <c r="AI26" s="10"/>
      <c r="AJ26" s="10"/>
      <c r="AK26" s="10"/>
    </row>
    <row r="27" spans="1:37">
      <c r="A27" s="12" t="s">
        <v>78</v>
      </c>
      <c r="B27" s="15" t="s">
        <v>77</v>
      </c>
      <c r="C27" s="10">
        <v>0.35093883702839357</v>
      </c>
      <c r="D27" s="10">
        <v>4.333E-3</v>
      </c>
      <c r="E27" s="10">
        <v>0.11679999917745587</v>
      </c>
      <c r="F27" s="10">
        <v>0.42500000000000004</v>
      </c>
      <c r="G27" s="10">
        <v>0.216</v>
      </c>
      <c r="H27" s="10">
        <v>0.37599999941885476</v>
      </c>
      <c r="I27" s="10">
        <v>0.45650000000000002</v>
      </c>
      <c r="J27" s="10">
        <v>0.65003599985614413</v>
      </c>
      <c r="K27" s="10">
        <v>0.91724111247034401</v>
      </c>
      <c r="L27" s="10">
        <v>0.14000000000000001</v>
      </c>
      <c r="M27" s="10">
        <v>1</v>
      </c>
      <c r="N27" s="10">
        <v>0.31</v>
      </c>
      <c r="O27" s="10">
        <v>0.44999999999999996</v>
      </c>
      <c r="P27" s="10">
        <v>0.98536000000000001</v>
      </c>
      <c r="Q27" s="10">
        <v>0.43023562808573357</v>
      </c>
      <c r="R27" s="10">
        <v>0.59883235999999995</v>
      </c>
      <c r="S27" s="10">
        <v>7.6644830177938161E-2</v>
      </c>
      <c r="T27" s="10">
        <v>0.15016319331090733</v>
      </c>
      <c r="U27" s="10">
        <v>0</v>
      </c>
      <c r="V27" s="10">
        <v>0</v>
      </c>
      <c r="W27" s="10">
        <v>0.31499999999999995</v>
      </c>
      <c r="X27" s="10">
        <v>1</v>
      </c>
      <c r="Y27" s="10">
        <v>0.15627441787779339</v>
      </c>
      <c r="Z27" s="10">
        <v>0.46679999805986883</v>
      </c>
      <c r="AA27" s="10">
        <v>0.56999999999999995</v>
      </c>
      <c r="AB27" s="10">
        <v>0.63568667363427778</v>
      </c>
      <c r="AC27" s="10">
        <v>0.37438833376859965</v>
      </c>
      <c r="AD27" s="10">
        <v>0.51590297357973458</v>
      </c>
      <c r="AE27" s="10">
        <v>9.0072137226743357E-2</v>
      </c>
      <c r="AG27" s="10"/>
      <c r="AH27" s="10"/>
      <c r="AI27" s="10"/>
      <c r="AJ27" s="10"/>
      <c r="AK27" s="10"/>
    </row>
    <row r="28" spans="1:37">
      <c r="A28" s="12" t="s">
        <v>430</v>
      </c>
      <c r="B28" s="15" t="s">
        <v>79</v>
      </c>
      <c r="C28" s="10">
        <v>0.45756889605157136</v>
      </c>
      <c r="D28" s="10">
        <v>3.2560000000000002E-3</v>
      </c>
      <c r="E28" s="10">
        <v>0.17439999923110006</v>
      </c>
      <c r="F28" s="10">
        <v>0.4</v>
      </c>
      <c r="G28" s="10">
        <v>0.16333333333333333</v>
      </c>
      <c r="H28" s="10">
        <v>0.75999999977648258</v>
      </c>
      <c r="I28" s="10">
        <v>0.76291666666666669</v>
      </c>
      <c r="J28" s="10">
        <v>0.34299599992409346</v>
      </c>
      <c r="K28" s="10">
        <v>0.99090925925933337</v>
      </c>
      <c r="L28" s="10">
        <v>0.38</v>
      </c>
      <c r="M28" s="10">
        <v>0.26499999966472387</v>
      </c>
      <c r="N28" s="10">
        <v>8.3199999928474433E-2</v>
      </c>
      <c r="O28" s="10">
        <v>0.22499999999999998</v>
      </c>
      <c r="P28" s="10">
        <v>0.81719999999999993</v>
      </c>
      <c r="Q28" s="10">
        <v>0.43887141345963043</v>
      </c>
      <c r="R28" s="10">
        <v>0.52653486000000005</v>
      </c>
      <c r="S28" s="10">
        <v>7.5184845736761263E-2</v>
      </c>
      <c r="T28" s="10">
        <v>0.17315199003114429</v>
      </c>
      <c r="U28" s="10">
        <v>0</v>
      </c>
      <c r="V28" s="10">
        <v>0</v>
      </c>
      <c r="W28" s="10">
        <v>0.22499999999999998</v>
      </c>
      <c r="X28" s="10">
        <v>0</v>
      </c>
      <c r="Y28" s="10">
        <v>1.3846579894765992E-2</v>
      </c>
      <c r="Z28" s="10">
        <v>0.93839999981224542</v>
      </c>
      <c r="AA28" s="10">
        <v>0.49399999999999999</v>
      </c>
      <c r="AB28" s="10">
        <v>0.33700914080961936</v>
      </c>
      <c r="AC28" s="10">
        <v>0.4834855914305809</v>
      </c>
      <c r="AD28" s="10">
        <v>0.79725759077745473</v>
      </c>
      <c r="AE28" s="10">
        <v>0.51463549787709117</v>
      </c>
      <c r="AG28" s="10"/>
      <c r="AH28" s="10"/>
      <c r="AI28" s="10"/>
      <c r="AJ28" s="10"/>
      <c r="AK28" s="10"/>
    </row>
    <row r="29" spans="1:37">
      <c r="A29" s="12" t="s">
        <v>447</v>
      </c>
      <c r="B29" s="15" t="s">
        <v>81</v>
      </c>
      <c r="C29" s="10">
        <v>0.5</v>
      </c>
      <c r="D29" s="10">
        <v>0</v>
      </c>
      <c r="E29" s="10">
        <v>4.9599999114871007E-2</v>
      </c>
      <c r="F29" s="10">
        <v>0.47499999999999998</v>
      </c>
      <c r="G29" s="10">
        <v>1.3333333333333333E-3</v>
      </c>
      <c r="H29" s="10">
        <v>8.7999999150633834E-2</v>
      </c>
      <c r="I29" s="10">
        <v>0.28591666666666671</v>
      </c>
      <c r="J29" s="10">
        <v>0.52499799988381557</v>
      </c>
      <c r="K29" s="10">
        <v>0.9802166005291667</v>
      </c>
      <c r="L29" s="10">
        <v>0.16</v>
      </c>
      <c r="M29" s="10">
        <v>0.48759999938309195</v>
      </c>
      <c r="N29" s="10">
        <v>4.3999999910593036E-2</v>
      </c>
      <c r="O29" s="10">
        <v>7.4999999999999997E-2</v>
      </c>
      <c r="P29" s="10">
        <v>0.69896800000000003</v>
      </c>
      <c r="Q29" s="10">
        <v>0.25795871085211697</v>
      </c>
      <c r="R29" s="10">
        <v>6.9291337999999994E-2</v>
      </c>
      <c r="S29" s="10">
        <v>1.039129936990036E-2</v>
      </c>
      <c r="T29" s="10">
        <v>2.7889357576024007E-3</v>
      </c>
      <c r="U29" s="10">
        <v>2.7250118542791936E-4</v>
      </c>
      <c r="V29" s="10">
        <v>1.7602833475632599E-4</v>
      </c>
      <c r="W29" s="10">
        <v>0</v>
      </c>
      <c r="X29" s="10">
        <v>0.52</v>
      </c>
      <c r="Y29" s="10">
        <v>0.146484375</v>
      </c>
      <c r="Z29" s="10">
        <v>0.52930000567100399</v>
      </c>
      <c r="AA29" s="10">
        <v>0.56200000000000006</v>
      </c>
      <c r="AB29" s="10">
        <v>0.38679346110792978</v>
      </c>
      <c r="AC29" s="10">
        <v>0.49046661607713371</v>
      </c>
      <c r="AD29" s="10">
        <v>0.95125122845131971</v>
      </c>
      <c r="AE29" s="10">
        <v>0.52333111297529811</v>
      </c>
      <c r="AG29" s="10"/>
      <c r="AH29" s="10"/>
      <c r="AI29" s="10"/>
      <c r="AJ29" s="10"/>
      <c r="AK29" s="10"/>
    </row>
    <row r="30" spans="1:37">
      <c r="A30" s="12" t="s">
        <v>84</v>
      </c>
      <c r="B30" s="15" t="s">
        <v>83</v>
      </c>
      <c r="C30" s="10">
        <v>0.78532292659675873</v>
      </c>
      <c r="D30" s="10">
        <v>1.9019999929144979E-2</v>
      </c>
      <c r="E30" s="10">
        <v>8.7999999150633834E-2</v>
      </c>
      <c r="F30" s="10">
        <v>0.44999999999999996</v>
      </c>
      <c r="G30" s="10">
        <v>0.22733333333333333</v>
      </c>
      <c r="H30" s="10">
        <v>0.42399999946355815</v>
      </c>
      <c r="I30" s="10">
        <v>0.81700000000000006</v>
      </c>
      <c r="J30" s="10">
        <v>0.400565999911353</v>
      </c>
      <c r="K30" s="10">
        <v>0.99992260511193232</v>
      </c>
      <c r="L30" s="10">
        <v>0.3</v>
      </c>
      <c r="M30" s="10">
        <v>0.8691999989002942</v>
      </c>
      <c r="N30" s="10">
        <v>0.28799999892711636</v>
      </c>
      <c r="O30" s="10">
        <v>0.40749999999999997</v>
      </c>
      <c r="P30" s="10">
        <v>0.85952000000000006</v>
      </c>
      <c r="Q30" s="10">
        <v>0.65857233073741206</v>
      </c>
      <c r="R30" s="10">
        <v>1</v>
      </c>
      <c r="S30" s="10">
        <v>0.18976884450900328</v>
      </c>
      <c r="T30" s="10">
        <v>0.14255909031744446</v>
      </c>
      <c r="U30" s="10">
        <v>0</v>
      </c>
      <c r="V30" s="10">
        <v>0</v>
      </c>
      <c r="W30" s="10">
        <v>0.54600000000000004</v>
      </c>
      <c r="X30" s="10">
        <v>0.53</v>
      </c>
      <c r="Y30" s="10">
        <v>1.0587052035360754E-2</v>
      </c>
      <c r="Z30" s="10">
        <v>0.70660001304133324</v>
      </c>
      <c r="AA30" s="10">
        <v>0.70299999999999996</v>
      </c>
      <c r="AB30" s="10">
        <v>0.67951541845383223</v>
      </c>
      <c r="AC30" s="10">
        <v>0.58105687687513341</v>
      </c>
      <c r="AD30" s="10">
        <v>1</v>
      </c>
      <c r="AE30" s="10">
        <v>9.9596703050721963E-2</v>
      </c>
      <c r="AG30" s="10"/>
      <c r="AH30" s="10"/>
      <c r="AI30" s="10"/>
      <c r="AJ30" s="10"/>
      <c r="AK30" s="10"/>
    </row>
    <row r="31" spans="1:37">
      <c r="A31" s="12" t="s">
        <v>86</v>
      </c>
      <c r="B31" s="15" t="s">
        <v>85</v>
      </c>
      <c r="C31" s="10">
        <v>0.29277539608574094</v>
      </c>
      <c r="D31" s="10">
        <v>7.7582999842353171E-3</v>
      </c>
      <c r="E31" s="10">
        <v>6.8799999132752365E-2</v>
      </c>
      <c r="F31" s="10">
        <v>0.32499999999999996</v>
      </c>
      <c r="G31" s="10">
        <v>8.2000000000000003E-2</v>
      </c>
      <c r="H31" s="10">
        <v>0.23199999928474424</v>
      </c>
      <c r="I31" s="10">
        <v>0.4356666666666667</v>
      </c>
      <c r="J31" s="10">
        <v>0.14099599996879697</v>
      </c>
      <c r="K31" s="10">
        <v>0.72380797814199993</v>
      </c>
      <c r="L31" s="10">
        <v>1</v>
      </c>
      <c r="M31" s="10">
        <v>0.16959999978542328</v>
      </c>
      <c r="N31" s="10">
        <v>0.06</v>
      </c>
      <c r="O31" s="10">
        <v>0.3175</v>
      </c>
      <c r="P31" s="10">
        <v>0.60240000000000005</v>
      </c>
      <c r="Q31" s="10">
        <v>0.30987925724193477</v>
      </c>
      <c r="R31" s="10">
        <v>0.27439886800000002</v>
      </c>
      <c r="S31" s="10">
        <v>1.4208339626855631E-4</v>
      </c>
      <c r="T31" s="10">
        <v>3.019828107403907E-2</v>
      </c>
      <c r="U31" s="10">
        <v>1.4378442478146191E-2</v>
      </c>
      <c r="V31" s="10">
        <v>6.6733880428496498E-2</v>
      </c>
      <c r="W31" s="10">
        <v>2.200000000000002E-2</v>
      </c>
      <c r="X31" s="10">
        <v>0.81</v>
      </c>
      <c r="Y31" s="10">
        <v>5.6741478730220271E-3</v>
      </c>
      <c r="Z31" s="10">
        <v>0.95599999975413086</v>
      </c>
      <c r="AA31" s="10">
        <v>0.55600000000000005</v>
      </c>
      <c r="AB31" s="10">
        <v>0.55702180270909574</v>
      </c>
      <c r="AC31" s="10">
        <v>0.60065632427729976</v>
      </c>
      <c r="AD31" s="10">
        <v>0.98772284950699174</v>
      </c>
      <c r="AE31" s="10">
        <v>0.53133038435610402</v>
      </c>
      <c r="AG31" s="10"/>
      <c r="AH31" s="10"/>
      <c r="AI31" s="10"/>
      <c r="AJ31" s="10"/>
      <c r="AK31" s="10"/>
    </row>
    <row r="32" spans="1:37">
      <c r="A32" s="12" t="s">
        <v>88</v>
      </c>
      <c r="B32" s="15" t="s">
        <v>87</v>
      </c>
      <c r="C32" s="10">
        <v>0.16650760295670536</v>
      </c>
      <c r="D32" s="10">
        <v>1.0820000000000001E-2</v>
      </c>
      <c r="E32" s="10">
        <v>1.0000000000000009E-2</v>
      </c>
      <c r="F32" s="10">
        <v>0.125</v>
      </c>
      <c r="G32" s="10">
        <v>0</v>
      </c>
      <c r="H32" s="10">
        <v>0</v>
      </c>
      <c r="I32" s="10">
        <v>0.49116666666666664</v>
      </c>
      <c r="J32" s="10">
        <v>0.24987399994470177</v>
      </c>
      <c r="K32" s="10">
        <v>0.83611111111116665</v>
      </c>
      <c r="L32" s="10">
        <v>0.12</v>
      </c>
      <c r="M32" s="10">
        <v>1</v>
      </c>
      <c r="N32" s="10">
        <v>0</v>
      </c>
      <c r="O32" s="10">
        <v>0.85</v>
      </c>
      <c r="P32" s="10">
        <v>0.69144000000000005</v>
      </c>
      <c r="Q32" s="10">
        <v>0.21460932544589073</v>
      </c>
      <c r="R32" s="10">
        <v>0.18363939800000001</v>
      </c>
      <c r="S32" s="10">
        <v>0</v>
      </c>
      <c r="T32" s="10">
        <v>1.2899355548910651E-2</v>
      </c>
      <c r="U32" s="10">
        <v>5.4343307561017108E-2</v>
      </c>
      <c r="V32" s="10">
        <v>9.4738862994147605E-2</v>
      </c>
      <c r="W32" s="10">
        <v>3.0000000000000027E-3</v>
      </c>
      <c r="X32" s="10">
        <v>0</v>
      </c>
      <c r="Y32" s="10">
        <v>0</v>
      </c>
      <c r="Z32" s="10">
        <v>0.30492996803377492</v>
      </c>
      <c r="AA32" s="10" t="e">
        <v>#N/A</v>
      </c>
      <c r="AB32" s="10">
        <v>0.76722005874011856</v>
      </c>
      <c r="AC32" s="10">
        <v>0.34345094613003618</v>
      </c>
      <c r="AD32" s="10">
        <v>1</v>
      </c>
      <c r="AE32" s="10">
        <v>0.24251139005475306</v>
      </c>
      <c r="AG32" s="10"/>
      <c r="AH32" s="10"/>
      <c r="AI32" s="10"/>
      <c r="AJ32" s="10"/>
      <c r="AK32" s="10"/>
    </row>
    <row r="33" spans="1:37">
      <c r="A33" s="12" t="s">
        <v>90</v>
      </c>
      <c r="B33" s="15" t="s">
        <v>89</v>
      </c>
      <c r="C33" s="10">
        <v>0.91680882352941173</v>
      </c>
      <c r="D33" s="10">
        <v>0</v>
      </c>
      <c r="E33" s="10">
        <v>3.9999999105930328E-2</v>
      </c>
      <c r="F33" s="10">
        <v>0.6</v>
      </c>
      <c r="G33" s="10">
        <v>1.3333333333333333E-3</v>
      </c>
      <c r="H33" s="10">
        <v>3.9999999105930328E-2</v>
      </c>
      <c r="I33" s="10">
        <v>0.28591666666666671</v>
      </c>
      <c r="J33" s="10">
        <v>0.28885999993607403</v>
      </c>
      <c r="K33" s="10">
        <v>0.849486348597569</v>
      </c>
      <c r="L33" s="10">
        <v>0.68</v>
      </c>
      <c r="M33" s="10">
        <v>0.1165999998524785</v>
      </c>
      <c r="N33" s="10">
        <v>0</v>
      </c>
      <c r="O33" s="10">
        <v>7.4999999999999997E-2</v>
      </c>
      <c r="P33" s="10">
        <v>0.52040000000000008</v>
      </c>
      <c r="Q33" s="10">
        <v>0.29232155966460827</v>
      </c>
      <c r="R33" s="10">
        <v>8.0939947999999998E-2</v>
      </c>
      <c r="S33" s="10">
        <v>0</v>
      </c>
      <c r="T33" s="10">
        <v>4.5186780561153718E-3</v>
      </c>
      <c r="U33" s="10">
        <v>4.462614037092162E-3</v>
      </c>
      <c r="V33" s="10">
        <v>1.5294866726029499E-2</v>
      </c>
      <c r="W33" s="10">
        <v>0</v>
      </c>
      <c r="X33" s="10">
        <v>0.51</v>
      </c>
      <c r="Y33" s="10">
        <v>9.6676180830494438E-2</v>
      </c>
      <c r="Z33" s="10">
        <v>0.11439998403058871</v>
      </c>
      <c r="AA33" s="10">
        <v>0.623</v>
      </c>
      <c r="AB33" s="10">
        <v>0.5932214891610943</v>
      </c>
      <c r="AC33" s="10">
        <v>0.60640502867313073</v>
      </c>
      <c r="AD33" s="10">
        <v>1</v>
      </c>
      <c r="AE33" s="10">
        <v>0.69981846922318536</v>
      </c>
      <c r="AG33" s="10"/>
      <c r="AH33" s="10"/>
      <c r="AI33" s="10"/>
      <c r="AJ33" s="10"/>
      <c r="AK33" s="10"/>
    </row>
    <row r="34" spans="1:37">
      <c r="A34" s="12" t="s">
        <v>92</v>
      </c>
      <c r="B34" s="15" t="s">
        <v>91</v>
      </c>
      <c r="C34" s="10">
        <v>0.48413735691987514</v>
      </c>
      <c r="D34" s="10">
        <v>7.8799999999999995E-2</v>
      </c>
      <c r="E34" s="10">
        <v>0.27039999932050707</v>
      </c>
      <c r="F34" s="10">
        <v>0.35</v>
      </c>
      <c r="G34" s="10">
        <v>0.52400000000000002</v>
      </c>
      <c r="H34" s="10">
        <v>0.89439999990165231</v>
      </c>
      <c r="I34" s="10">
        <v>0.50358333333333338</v>
      </c>
      <c r="J34" s="10">
        <v>0.80820199982114138</v>
      </c>
      <c r="K34" s="10">
        <v>0.99350714285716668</v>
      </c>
      <c r="L34" s="10">
        <v>0.38</v>
      </c>
      <c r="M34" s="10">
        <v>7.4199999906122693E-2</v>
      </c>
      <c r="N34" s="10">
        <v>1</v>
      </c>
      <c r="O34" s="10">
        <v>0.20749999999999999</v>
      </c>
      <c r="P34" s="10">
        <v>0.96567999999999998</v>
      </c>
      <c r="Q34" s="10">
        <v>0.68263648685738576</v>
      </c>
      <c r="R34" s="10">
        <v>0.93193717200000004</v>
      </c>
      <c r="S34" s="10">
        <v>0.22143490172099548</v>
      </c>
      <c r="T34" s="10">
        <v>0.92567525542421336</v>
      </c>
      <c r="U34" s="10">
        <v>0</v>
      </c>
      <c r="V34" s="10">
        <v>0</v>
      </c>
      <c r="W34" s="10">
        <v>0.9</v>
      </c>
      <c r="X34" s="10">
        <v>0.26</v>
      </c>
      <c r="Y34" s="10">
        <v>1.6447368421052631E-2</v>
      </c>
      <c r="Z34" s="10">
        <v>0.96330399921935184</v>
      </c>
      <c r="AA34" s="10">
        <v>0.59399999999999997</v>
      </c>
      <c r="AB34" s="10">
        <v>0.47719847431580054</v>
      </c>
      <c r="AC34" s="10">
        <v>0.4504318756576044</v>
      </c>
      <c r="AD34" s="10">
        <v>0.23030505890008335</v>
      </c>
      <c r="AE34" s="10">
        <v>4.8175945725162643E-2</v>
      </c>
      <c r="AG34" s="10"/>
      <c r="AH34" s="10"/>
      <c r="AI34" s="10"/>
      <c r="AJ34" s="10"/>
      <c r="AK34" s="10"/>
    </row>
    <row r="35" spans="1:37">
      <c r="A35" s="12" t="s">
        <v>94</v>
      </c>
      <c r="B35" s="15" t="s">
        <v>93</v>
      </c>
      <c r="C35" s="10">
        <v>0.99825260180995468</v>
      </c>
      <c r="D35" s="10">
        <v>2.2970000000000001E-2</v>
      </c>
      <c r="E35" s="10">
        <v>0.30879999935626978</v>
      </c>
      <c r="F35" s="10">
        <v>0.30000000000000004</v>
      </c>
      <c r="G35" s="10">
        <v>0.72533333333333339</v>
      </c>
      <c r="H35" s="10">
        <v>0.55839999958872788</v>
      </c>
      <c r="I35" s="10">
        <v>0.71575</v>
      </c>
      <c r="J35" s="10">
        <v>0.90192999980039901</v>
      </c>
      <c r="K35" s="10">
        <v>0.99638703703700005</v>
      </c>
      <c r="L35" s="10">
        <v>0.18</v>
      </c>
      <c r="M35" s="10">
        <v>0.33919999957084657</v>
      </c>
      <c r="N35" s="10">
        <v>1</v>
      </c>
      <c r="O35" s="10">
        <v>0.40749999999999997</v>
      </c>
      <c r="P35" s="10">
        <v>0.99</v>
      </c>
      <c r="Q35" s="10">
        <v>0.73167375519573818</v>
      </c>
      <c r="R35" s="10">
        <v>0.98950682000000001</v>
      </c>
      <c r="S35" s="10">
        <v>0.45674144896392116</v>
      </c>
      <c r="T35" s="10">
        <v>1</v>
      </c>
      <c r="U35" s="10">
        <v>0</v>
      </c>
      <c r="V35" s="10">
        <v>0</v>
      </c>
      <c r="W35" s="10">
        <v>0.97199999999999998</v>
      </c>
      <c r="X35" s="10">
        <v>0.99</v>
      </c>
      <c r="Y35" s="10">
        <v>0.35046728971962615</v>
      </c>
      <c r="Z35" s="10">
        <v>0.90812800341597744</v>
      </c>
      <c r="AA35" s="10">
        <v>0.47499999999999998</v>
      </c>
      <c r="AB35" s="10">
        <v>0.21791769594131843</v>
      </c>
      <c r="AC35" s="10">
        <v>0.35622395130434314</v>
      </c>
      <c r="AD35" s="10">
        <v>0.11107054642031837</v>
      </c>
      <c r="AE35" s="10">
        <v>3.7914312865702966E-2</v>
      </c>
      <c r="AG35" s="10"/>
      <c r="AH35" s="10"/>
      <c r="AI35" s="10"/>
      <c r="AJ35" s="10"/>
      <c r="AK35" s="10"/>
    </row>
    <row r="36" spans="1:37">
      <c r="A36" s="12" t="s">
        <v>96</v>
      </c>
      <c r="B36" s="15" t="s">
        <v>95</v>
      </c>
      <c r="C36" s="10">
        <v>0.51401978609625665</v>
      </c>
      <c r="D36" s="10">
        <v>4.5869999999999999E-3</v>
      </c>
      <c r="E36" s="10">
        <v>0.41439999945461747</v>
      </c>
      <c r="F36" s="10">
        <v>0.25</v>
      </c>
      <c r="G36" s="10">
        <v>0.39733333333333332</v>
      </c>
      <c r="H36" s="10">
        <v>0.72159999974071987</v>
      </c>
      <c r="I36" s="10">
        <v>0.54241666666666666</v>
      </c>
      <c r="J36" s="10">
        <v>0.78598199982605876</v>
      </c>
      <c r="K36" s="10">
        <v>0.96221581196583328</v>
      </c>
      <c r="L36" s="10">
        <v>0.08</v>
      </c>
      <c r="M36" s="10">
        <v>2.119999997317791E-2</v>
      </c>
      <c r="N36" s="10">
        <v>0.75899999845772981</v>
      </c>
      <c r="O36" s="10">
        <v>0.76749999999999996</v>
      </c>
      <c r="P36" s="10">
        <v>0.95023999999999997</v>
      </c>
      <c r="Q36" s="10">
        <v>0.52940456476345743</v>
      </c>
      <c r="R36" s="10">
        <v>0.74051123200000002</v>
      </c>
      <c r="S36" s="10">
        <v>9.1819454540179951E-2</v>
      </c>
      <c r="T36" s="10">
        <v>0.23067866828168962</v>
      </c>
      <c r="U36" s="10">
        <v>7.4136725619909305E-2</v>
      </c>
      <c r="V36" s="10">
        <v>0.238716185799286</v>
      </c>
      <c r="W36" s="10">
        <v>0.76</v>
      </c>
      <c r="X36" s="10">
        <v>0.33</v>
      </c>
      <c r="Y36" s="10">
        <v>7.6478585995921139E-2</v>
      </c>
      <c r="Z36" s="10">
        <v>0.94464800016568906</v>
      </c>
      <c r="AA36" s="10">
        <v>0.56600000000000006</v>
      </c>
      <c r="AB36" s="10">
        <v>0.37611042994634603</v>
      </c>
      <c r="AC36" s="10">
        <v>0.32546384228513736</v>
      </c>
      <c r="AD36" s="10">
        <v>0.41554550733518436</v>
      </c>
      <c r="AE36" s="10">
        <v>0.1414285714605025</v>
      </c>
      <c r="AG36" s="10"/>
      <c r="AH36" s="10"/>
      <c r="AI36" s="10"/>
      <c r="AJ36" s="10"/>
      <c r="AK36" s="10"/>
    </row>
    <row r="37" spans="1:37">
      <c r="A37" s="12" t="s">
        <v>98</v>
      </c>
      <c r="B37" s="15" t="s">
        <v>97</v>
      </c>
      <c r="C37" s="10">
        <v>1</v>
      </c>
      <c r="D37" s="10">
        <v>3.3600000000000001E-3</v>
      </c>
      <c r="E37" s="10">
        <v>0.28959999933838843</v>
      </c>
      <c r="F37" s="10">
        <v>0.27500000000000002</v>
      </c>
      <c r="G37" s="10">
        <v>0.33133333333333331</v>
      </c>
      <c r="H37" s="10">
        <v>0.5487999995797872</v>
      </c>
      <c r="I37" s="10">
        <v>0.44400000000000001</v>
      </c>
      <c r="J37" s="10">
        <v>0.42844199990518389</v>
      </c>
      <c r="K37" s="10">
        <v>0.98570965397733334</v>
      </c>
      <c r="L37" s="10">
        <v>0.14000000000000001</v>
      </c>
      <c r="M37" s="10">
        <v>0.28619999963790183</v>
      </c>
      <c r="N37" s="10">
        <v>0.56159999907016755</v>
      </c>
      <c r="O37" s="10">
        <v>0.20749999999999999</v>
      </c>
      <c r="P37" s="10">
        <v>0.92080000000000006</v>
      </c>
      <c r="Q37" s="10">
        <v>0.71956417469665479</v>
      </c>
      <c r="R37" s="10">
        <v>0.930307942</v>
      </c>
      <c r="S37" s="10">
        <v>8.2065578542638531E-2</v>
      </c>
      <c r="T37" s="10">
        <v>0.7415437992425078</v>
      </c>
      <c r="U37" s="10">
        <v>1.8746089557963445E-3</v>
      </c>
      <c r="V37" s="10">
        <v>2.8944314952209001E-2</v>
      </c>
      <c r="W37" s="10">
        <v>0.70599999999999996</v>
      </c>
      <c r="X37" s="10">
        <v>0.66</v>
      </c>
      <c r="Y37" s="10">
        <v>1.5865964333312176E-2</v>
      </c>
      <c r="Z37" s="10">
        <v>0.92634400077869916</v>
      </c>
      <c r="AA37" s="10">
        <v>0.52300000000000002</v>
      </c>
      <c r="AB37" s="10">
        <v>0.41898744151628531</v>
      </c>
      <c r="AC37" s="10">
        <v>0.2965453061718451</v>
      </c>
      <c r="AD37" s="10">
        <v>0.41681297359096003</v>
      </c>
      <c r="AE37" s="10">
        <v>0.12763730574310306</v>
      </c>
      <c r="AG37" s="10"/>
      <c r="AH37" s="10"/>
      <c r="AI37" s="10"/>
      <c r="AJ37" s="10"/>
      <c r="AK37" s="10"/>
    </row>
    <row r="38" spans="1:37">
      <c r="A38" s="12" t="s">
        <v>100</v>
      </c>
      <c r="B38" s="15" t="s">
        <v>99</v>
      </c>
      <c r="C38" s="10">
        <v>1</v>
      </c>
      <c r="D38" s="10">
        <v>1.584E-2</v>
      </c>
      <c r="E38" s="10">
        <v>3.9999999105930328E-2</v>
      </c>
      <c r="F38" s="10">
        <v>0.875</v>
      </c>
      <c r="G38" s="10">
        <v>0</v>
      </c>
      <c r="H38" s="10">
        <v>3.9999999105930328E-2</v>
      </c>
      <c r="I38" s="10">
        <v>0.19575000000000001</v>
      </c>
      <c r="J38" s="10">
        <v>0.1969499999564141</v>
      </c>
      <c r="K38" s="10">
        <v>0.90510088691799995</v>
      </c>
      <c r="L38" s="10">
        <v>0.36</v>
      </c>
      <c r="M38" s="10">
        <v>0.13779999982565641</v>
      </c>
      <c r="N38" s="10">
        <v>0</v>
      </c>
      <c r="O38" s="10">
        <v>0.92499999999999993</v>
      </c>
      <c r="P38" s="10">
        <v>0.44494400000000001</v>
      </c>
      <c r="Q38" s="10">
        <v>0.14547434001564941</v>
      </c>
      <c r="R38" s="10">
        <v>0.11471321600000001</v>
      </c>
      <c r="S38" s="10">
        <v>0</v>
      </c>
      <c r="T38" s="10">
        <v>4.6281658760212478E-3</v>
      </c>
      <c r="U38" s="10">
        <v>2.7718634934874982E-2</v>
      </c>
      <c r="V38" s="10">
        <v>4.2564618421112303E-2</v>
      </c>
      <c r="W38" s="10">
        <v>0</v>
      </c>
      <c r="X38" s="10">
        <v>0.37</v>
      </c>
      <c r="Y38" s="10">
        <v>2.3093392980268346E-3</v>
      </c>
      <c r="Z38" s="10">
        <v>0.64914400834660335</v>
      </c>
      <c r="AA38" s="10">
        <v>0.80400000000000005</v>
      </c>
      <c r="AB38" s="10">
        <v>0.70106129152128849</v>
      </c>
      <c r="AC38" s="10">
        <v>0.78513610234486875</v>
      </c>
      <c r="AD38" s="10">
        <v>0.75249482084215535</v>
      </c>
      <c r="AE38" s="10">
        <v>0.78281116810026652</v>
      </c>
      <c r="AG38" s="10"/>
      <c r="AH38" s="10"/>
      <c r="AI38" s="10"/>
      <c r="AJ38" s="10"/>
      <c r="AK38" s="10"/>
    </row>
    <row r="39" spans="1:37">
      <c r="A39" s="12" t="s">
        <v>102</v>
      </c>
      <c r="B39" s="15" t="s">
        <v>101</v>
      </c>
      <c r="C39" s="10">
        <v>0.12519287790697678</v>
      </c>
      <c r="D39" s="10">
        <v>6.7670000000000008E-2</v>
      </c>
      <c r="E39" s="10">
        <v>0.19359999924898152</v>
      </c>
      <c r="F39" s="10">
        <v>0.19999999999999996</v>
      </c>
      <c r="G39" s="10">
        <v>6.2E-2</v>
      </c>
      <c r="H39" s="10">
        <v>0.48159999951720234</v>
      </c>
      <c r="I39" s="10">
        <v>0.62008333333333332</v>
      </c>
      <c r="J39" s="10">
        <v>0.40036399991139776</v>
      </c>
      <c r="K39" s="10">
        <v>1</v>
      </c>
      <c r="L39" s="10">
        <v>0.16</v>
      </c>
      <c r="M39" s="10">
        <v>0.8691999989002942</v>
      </c>
      <c r="N39" s="10">
        <v>0.16</v>
      </c>
      <c r="O39" s="10">
        <v>0.20749999999999999</v>
      </c>
      <c r="P39" s="10">
        <v>0.90144000000000002</v>
      </c>
      <c r="Q39" s="10">
        <v>0.33602497433945611</v>
      </c>
      <c r="R39" s="10">
        <v>0.51824817599999995</v>
      </c>
      <c r="S39" s="10">
        <v>7.4237911217670829E-2</v>
      </c>
      <c r="T39" s="10">
        <v>7.5019346415507185E-2</v>
      </c>
      <c r="U39" s="10">
        <v>0.10878458276764212</v>
      </c>
      <c r="V39" s="10">
        <v>0.126841776144479</v>
      </c>
      <c r="W39" s="10">
        <v>0.29599999999999993</v>
      </c>
      <c r="X39" s="10">
        <v>0</v>
      </c>
      <c r="Y39" s="10">
        <v>0</v>
      </c>
      <c r="Z39" s="10">
        <v>0.43387198967830432</v>
      </c>
      <c r="AA39" s="10">
        <v>0.61799999999999999</v>
      </c>
      <c r="AB39" s="10">
        <v>0.66160925951789884</v>
      </c>
      <c r="AC39" s="10">
        <v>0.66777132156381136</v>
      </c>
      <c r="AD39" s="10">
        <v>0.85283798075448947</v>
      </c>
      <c r="AE39" s="10">
        <v>0.2109255814761932</v>
      </c>
      <c r="AG39" s="10"/>
      <c r="AH39" s="10"/>
      <c r="AI39" s="10"/>
      <c r="AJ39" s="10"/>
      <c r="AK39" s="10"/>
    </row>
    <row r="40" spans="1:37">
      <c r="A40" s="12" t="s">
        <v>448</v>
      </c>
      <c r="B40" s="15" t="s">
        <v>103</v>
      </c>
      <c r="C40" s="10">
        <v>1</v>
      </c>
      <c r="D40" s="10">
        <v>4.6300000000000003E-4</v>
      </c>
      <c r="E40" s="10">
        <v>0.35679999940097329</v>
      </c>
      <c r="F40" s="10">
        <v>0.30000000000000004</v>
      </c>
      <c r="G40" s="10">
        <v>0.34066666666666667</v>
      </c>
      <c r="H40" s="10">
        <v>0.67359999969601625</v>
      </c>
      <c r="I40" s="10">
        <v>1</v>
      </c>
      <c r="J40" s="10">
        <v>0.61872599986307319</v>
      </c>
      <c r="K40" s="10">
        <v>1</v>
      </c>
      <c r="L40" s="10">
        <v>1</v>
      </c>
      <c r="M40" s="10">
        <v>0.233199999704957</v>
      </c>
      <c r="N40" s="10">
        <v>0.89639999851584451</v>
      </c>
      <c r="O40" s="10">
        <v>0.40749999999999997</v>
      </c>
      <c r="P40" s="10">
        <v>0.97719999999999996</v>
      </c>
      <c r="Q40" s="10">
        <v>0.79839469184324252</v>
      </c>
      <c r="R40" s="10">
        <v>1</v>
      </c>
      <c r="S40" s="10">
        <v>0.40835046795063024</v>
      </c>
      <c r="T40" s="10">
        <v>0.9692629369267417</v>
      </c>
      <c r="U40" s="10">
        <v>0</v>
      </c>
      <c r="V40" s="10">
        <v>0</v>
      </c>
      <c r="W40" s="10">
        <v>0.94899999999999995</v>
      </c>
      <c r="X40" s="10">
        <v>0.81</v>
      </c>
      <c r="Y40" s="10">
        <v>1.4446227929373995E-2</v>
      </c>
      <c r="Z40" s="10">
        <v>0.97947999949036069</v>
      </c>
      <c r="AA40" s="10">
        <v>0.48399999999999999</v>
      </c>
      <c r="AB40" s="10">
        <v>9.787269099734637E-2</v>
      </c>
      <c r="AC40" s="10">
        <v>0.30542268041711773</v>
      </c>
      <c r="AD40" s="10">
        <v>4.1787293190033215E-2</v>
      </c>
      <c r="AE40" s="10">
        <v>3.4766820007849489E-2</v>
      </c>
      <c r="AG40" s="10"/>
      <c r="AH40" s="10"/>
      <c r="AI40" s="10"/>
      <c r="AJ40" s="10"/>
      <c r="AK40" s="10"/>
    </row>
    <row r="41" spans="1:37">
      <c r="A41" s="12" t="s">
        <v>106</v>
      </c>
      <c r="B41" s="15" t="s">
        <v>105</v>
      </c>
      <c r="C41" s="10">
        <v>0.78847685840707959</v>
      </c>
      <c r="D41" s="10">
        <v>8.5350000000000009E-3</v>
      </c>
      <c r="E41" s="10">
        <v>0.51999999955296516</v>
      </c>
      <c r="F41" s="10">
        <v>0.375</v>
      </c>
      <c r="G41" s="10">
        <v>0.41199999999999998</v>
      </c>
      <c r="H41" s="10">
        <v>0.91359999991953367</v>
      </c>
      <c r="I41" s="10">
        <v>0.63950000000000007</v>
      </c>
      <c r="J41" s="10">
        <v>0.7358859998371452</v>
      </c>
      <c r="K41" s="10">
        <v>1</v>
      </c>
      <c r="L41" s="10">
        <v>0.08</v>
      </c>
      <c r="M41" s="10">
        <v>8.4799999892711642E-2</v>
      </c>
      <c r="N41" s="10">
        <v>1</v>
      </c>
      <c r="O41" s="10">
        <v>0.20749999999999999</v>
      </c>
      <c r="P41" s="10">
        <v>0.98560000000000003</v>
      </c>
      <c r="Q41" s="10">
        <v>0.76437229181155675</v>
      </c>
      <c r="R41" s="10">
        <v>1</v>
      </c>
      <c r="S41" s="10">
        <v>6.9494770842820491E-2</v>
      </c>
      <c r="T41" s="10">
        <v>1</v>
      </c>
      <c r="U41" s="10">
        <v>0</v>
      </c>
      <c r="V41" s="10">
        <v>0</v>
      </c>
      <c r="W41" s="10">
        <v>0.96499999999999997</v>
      </c>
      <c r="X41" s="10">
        <v>1</v>
      </c>
      <c r="Y41" s="10">
        <v>4.7649301143583237E-3</v>
      </c>
      <c r="Z41" s="10">
        <v>0.99359999986823722</v>
      </c>
      <c r="AA41" s="10">
        <v>0.47499999999999998</v>
      </c>
      <c r="AB41" s="10">
        <v>0.15319697546013558</v>
      </c>
      <c r="AC41" s="10">
        <v>0.2222876301812092</v>
      </c>
      <c r="AD41" s="10">
        <v>0.2636587475046811</v>
      </c>
      <c r="AE41" s="10">
        <v>2.8303251434961603E-2</v>
      </c>
      <c r="AG41" s="10"/>
      <c r="AH41" s="10"/>
      <c r="AI41" s="10"/>
      <c r="AJ41" s="10"/>
      <c r="AK41" s="10"/>
    </row>
    <row r="42" spans="1:37">
      <c r="A42" s="12" t="s">
        <v>108</v>
      </c>
      <c r="B42" s="15" t="s">
        <v>107</v>
      </c>
      <c r="C42" s="10">
        <v>9.0088050314465415E-2</v>
      </c>
      <c r="D42" s="10">
        <v>1.23E-2</v>
      </c>
      <c r="E42" s="10">
        <v>7.8399999141693155E-2</v>
      </c>
      <c r="F42" s="10">
        <v>0.15000000000000002</v>
      </c>
      <c r="G42" s="10">
        <v>6.6666666666666664E-4</v>
      </c>
      <c r="H42" s="10">
        <v>7.8399999141693155E-2</v>
      </c>
      <c r="I42" s="10">
        <v>0.505</v>
      </c>
      <c r="J42" s="10">
        <v>0.11392799997478723</v>
      </c>
      <c r="K42" s="10">
        <v>0.44369598373157093</v>
      </c>
      <c r="L42" s="10">
        <v>0.22</v>
      </c>
      <c r="M42" s="10">
        <v>0.61479999922215933</v>
      </c>
      <c r="N42" s="10">
        <v>0</v>
      </c>
      <c r="O42" s="10">
        <v>0.3175</v>
      </c>
      <c r="P42" s="10">
        <v>0.88759999999999994</v>
      </c>
      <c r="Q42" s="10">
        <v>0.1906121351796386</v>
      </c>
      <c r="R42" s="10">
        <v>0.16962524600000001</v>
      </c>
      <c r="S42" s="10">
        <v>2.3388176094824096E-4</v>
      </c>
      <c r="T42" s="10">
        <v>1.2929487728884746E-2</v>
      </c>
      <c r="U42" s="10">
        <v>2.4630565365612207E-2</v>
      </c>
      <c r="V42" s="10">
        <v>2.21323952882077E-2</v>
      </c>
      <c r="W42" s="10">
        <v>1.5000000000000013E-2</v>
      </c>
      <c r="X42" s="10">
        <v>0.83</v>
      </c>
      <c r="Y42" s="10">
        <v>3.0250067222371606E-2</v>
      </c>
      <c r="Z42" s="10">
        <v>0.83435999295529062</v>
      </c>
      <c r="AA42" s="10">
        <v>0.77200000000000002</v>
      </c>
      <c r="AB42" s="10">
        <v>0.62439848879948978</v>
      </c>
      <c r="AC42" s="10">
        <v>0.69061900223125738</v>
      </c>
      <c r="AD42" s="10">
        <v>1</v>
      </c>
      <c r="AE42" s="10">
        <v>0.75146578355699989</v>
      </c>
      <c r="AG42" s="10"/>
      <c r="AH42" s="10"/>
      <c r="AI42" s="10"/>
      <c r="AJ42" s="10"/>
      <c r="AK42" s="10"/>
    </row>
    <row r="43" spans="1:37">
      <c r="A43" s="12" t="s">
        <v>110</v>
      </c>
      <c r="B43" s="15" t="s">
        <v>109</v>
      </c>
      <c r="C43" s="10">
        <v>1</v>
      </c>
      <c r="D43" s="10">
        <v>0.21460999956391752</v>
      </c>
      <c r="E43" s="10">
        <v>0.14559999920427802</v>
      </c>
      <c r="F43" s="10">
        <v>0.625</v>
      </c>
      <c r="G43" s="10">
        <v>3.7333333333333336E-2</v>
      </c>
      <c r="H43" s="10">
        <v>0.47199999950826166</v>
      </c>
      <c r="I43" s="10">
        <v>0.20825000000000002</v>
      </c>
      <c r="J43" s="10">
        <v>0.56559999987483023</v>
      </c>
      <c r="K43" s="10">
        <v>0.39848461559326898</v>
      </c>
      <c r="L43" s="10">
        <v>0.12</v>
      </c>
      <c r="M43" s="10">
        <v>2.119999997317791E-2</v>
      </c>
      <c r="N43" s="10">
        <v>0.12</v>
      </c>
      <c r="O43" s="10">
        <v>0.76749999999999996</v>
      </c>
      <c r="P43" s="10">
        <v>0.83160000000000001</v>
      </c>
      <c r="Q43" s="10">
        <v>0.29600842796072468</v>
      </c>
      <c r="R43" s="10">
        <v>0.158469946</v>
      </c>
      <c r="S43" s="10">
        <v>0</v>
      </c>
      <c r="T43" s="10">
        <v>1.7002356265383375E-2</v>
      </c>
      <c r="U43" s="10">
        <v>1.9791169039169651E-2</v>
      </c>
      <c r="V43" s="10">
        <v>0.11397905071265001</v>
      </c>
      <c r="W43" s="10">
        <v>5.9999999999998943E-3</v>
      </c>
      <c r="X43" s="10">
        <v>0.22</v>
      </c>
      <c r="Y43" s="10">
        <v>1.2865198768929132E-2</v>
      </c>
      <c r="Z43" s="10">
        <v>0.48639999952167268</v>
      </c>
      <c r="AA43" s="10">
        <v>0.51</v>
      </c>
      <c r="AB43" s="10">
        <v>0.41302304259828426</v>
      </c>
      <c r="AC43" s="10">
        <v>0.17266158490423161</v>
      </c>
      <c r="AD43" s="10">
        <v>0.61714208476823917</v>
      </c>
      <c r="AE43" s="10">
        <v>0.34695624864976271</v>
      </c>
      <c r="AG43" s="10"/>
      <c r="AH43" s="10"/>
      <c r="AI43" s="10"/>
      <c r="AJ43" s="10"/>
      <c r="AK43" s="10"/>
    </row>
    <row r="44" spans="1:37">
      <c r="A44" s="12" t="s">
        <v>112</v>
      </c>
      <c r="B44" s="15" t="s">
        <v>111</v>
      </c>
      <c r="C44" s="10">
        <v>1</v>
      </c>
      <c r="D44" s="10">
        <v>7.1195999734774244E-3</v>
      </c>
      <c r="E44" s="10">
        <v>0.11679999917745587</v>
      </c>
      <c r="F44" s="10">
        <v>0.27500000000000002</v>
      </c>
      <c r="G44" s="10">
        <v>2.1999999999999999E-2</v>
      </c>
      <c r="H44" s="10">
        <v>0.28959999933838843</v>
      </c>
      <c r="I44" s="10">
        <v>0.48833333333333334</v>
      </c>
      <c r="J44" s="10">
        <v>0.25451999994367364</v>
      </c>
      <c r="K44" s="10">
        <v>0.5</v>
      </c>
      <c r="L44" s="10">
        <v>0.06</v>
      </c>
      <c r="M44" s="10">
        <v>0.64659999918192623</v>
      </c>
      <c r="N44" s="10">
        <v>6.5999999865889544E-2</v>
      </c>
      <c r="O44" s="10">
        <v>0.3175</v>
      </c>
      <c r="P44" s="10">
        <v>0.87</v>
      </c>
      <c r="Q44" s="10">
        <v>0.29877463284134964</v>
      </c>
      <c r="R44" s="10">
        <v>0.22654867200000001</v>
      </c>
      <c r="S44" s="10">
        <v>5.3652469558126471E-4</v>
      </c>
      <c r="T44" s="10">
        <v>5.711278529090115E-2</v>
      </c>
      <c r="U44" s="10">
        <v>1.4399118745604797E-2</v>
      </c>
      <c r="V44" s="10">
        <v>3.5307722344131397E-2</v>
      </c>
      <c r="W44" s="10">
        <v>6.4000000000000057E-2</v>
      </c>
      <c r="X44" s="10">
        <v>0.48</v>
      </c>
      <c r="Y44" s="10">
        <v>3.7854889589905363E-2</v>
      </c>
      <c r="Z44" s="10">
        <v>0.88768000225589683</v>
      </c>
      <c r="AA44" s="10">
        <v>0.65500000000000003</v>
      </c>
      <c r="AB44" s="10">
        <v>0.1693740416413359</v>
      </c>
      <c r="AC44" s="10">
        <v>0.45796696356710892</v>
      </c>
      <c r="AD44" s="10">
        <v>1</v>
      </c>
      <c r="AE44" s="10">
        <v>0.52302902154665831</v>
      </c>
      <c r="AG44" s="10"/>
      <c r="AH44" s="10"/>
      <c r="AI44" s="10"/>
      <c r="AJ44" s="10"/>
      <c r="AK44" s="10"/>
    </row>
    <row r="45" spans="1:37">
      <c r="A45" s="12" t="s">
        <v>114</v>
      </c>
      <c r="B45" s="15" t="s">
        <v>113</v>
      </c>
      <c r="C45" s="10">
        <v>0.11008845200540784</v>
      </c>
      <c r="D45" s="10">
        <v>8.3330000000000001E-3</v>
      </c>
      <c r="E45" s="10">
        <v>8.7999999150633834E-2</v>
      </c>
      <c r="F45" s="10">
        <v>0.125</v>
      </c>
      <c r="G45" s="10">
        <v>0.11799999999999999</v>
      </c>
      <c r="H45" s="10">
        <v>0.65439999967813489</v>
      </c>
      <c r="I45" s="10">
        <v>0.44466666666666665</v>
      </c>
      <c r="J45" s="10">
        <v>0.7257859998393803</v>
      </c>
      <c r="K45" s="10">
        <v>1</v>
      </c>
      <c r="L45" s="10">
        <v>0.06</v>
      </c>
      <c r="M45" s="10">
        <v>0.79499999899417162</v>
      </c>
      <c r="N45" s="10">
        <v>1</v>
      </c>
      <c r="O45" s="10">
        <v>0.20749999999999999</v>
      </c>
      <c r="P45" s="10">
        <v>0.95840000000000003</v>
      </c>
      <c r="Q45" s="10">
        <v>0.44536195005104096</v>
      </c>
      <c r="R45" s="10">
        <v>0.70605834000000001</v>
      </c>
      <c r="S45" s="10">
        <v>0.1545912350537883</v>
      </c>
      <c r="T45" s="10">
        <v>0.36714934562436818</v>
      </c>
      <c r="U45" s="10">
        <v>0.10385718663663485</v>
      </c>
      <c r="V45" s="10">
        <v>0.14288783379352599</v>
      </c>
      <c r="W45" s="10">
        <v>0.59899999999999998</v>
      </c>
      <c r="X45" s="10">
        <v>0.5</v>
      </c>
      <c r="Y45" s="10">
        <v>0.80645161290322576</v>
      </c>
      <c r="Z45" s="10">
        <v>0.37269999692216516</v>
      </c>
      <c r="AA45" s="10">
        <v>0.44900000000000001</v>
      </c>
      <c r="AB45" s="10">
        <v>0.2996401997304261</v>
      </c>
      <c r="AC45" s="10">
        <v>0.44181178669012855</v>
      </c>
      <c r="AD45" s="10">
        <v>0.16689466734934419</v>
      </c>
      <c r="AE45" s="10">
        <v>7.3313177159409451E-2</v>
      </c>
      <c r="AG45" s="10"/>
      <c r="AH45" s="10"/>
      <c r="AI45" s="10"/>
      <c r="AJ45" s="10"/>
      <c r="AK45" s="10"/>
    </row>
    <row r="46" spans="1:37">
      <c r="A46" s="12" t="s">
        <v>116</v>
      </c>
      <c r="B46" s="15" t="s">
        <v>115</v>
      </c>
      <c r="C46" s="10">
        <v>0.36947381742738594</v>
      </c>
      <c r="D46" s="10">
        <v>5.4999999999999995E-5</v>
      </c>
      <c r="E46" s="10">
        <v>0.31839999936521057</v>
      </c>
      <c r="F46" s="10">
        <v>0.25</v>
      </c>
      <c r="G46" s="10">
        <v>0.14666666666666667</v>
      </c>
      <c r="H46" s="10">
        <v>0.71199999973177908</v>
      </c>
      <c r="I46" s="10">
        <v>1</v>
      </c>
      <c r="J46" s="10">
        <v>0.38662799991443753</v>
      </c>
      <c r="K46" s="10">
        <v>0.99815986394550005</v>
      </c>
      <c r="L46" s="10">
        <v>0.02</v>
      </c>
      <c r="M46" s="10">
        <v>0.89039999887347221</v>
      </c>
      <c r="N46" s="10">
        <v>0.29699999939650301</v>
      </c>
      <c r="O46" s="10">
        <v>0.40749999999999997</v>
      </c>
      <c r="P46" s="10">
        <v>0.95960000000000001</v>
      </c>
      <c r="Q46" s="10">
        <v>0.67180394050583403</v>
      </c>
      <c r="R46" s="10">
        <v>0.84236153400000002</v>
      </c>
      <c r="S46" s="10">
        <v>7.2331323542392759E-2</v>
      </c>
      <c r="T46" s="10">
        <v>0.67257017016180332</v>
      </c>
      <c r="U46" s="10">
        <v>5.2343314521500583E-4</v>
      </c>
      <c r="V46" s="10">
        <v>2.9502723996677201E-2</v>
      </c>
      <c r="W46" s="10">
        <v>0.7</v>
      </c>
      <c r="X46" s="10">
        <v>0</v>
      </c>
      <c r="Y46" s="10">
        <v>1.7569546120058562E-2</v>
      </c>
      <c r="Z46" s="10">
        <v>0.93440941163451618</v>
      </c>
      <c r="AA46" s="10">
        <v>0.43200000000000005</v>
      </c>
      <c r="AB46" s="10">
        <v>0.41860965905357495</v>
      </c>
      <c r="AC46" s="10">
        <v>0.29473414571591394</v>
      </c>
      <c r="AD46" s="10">
        <v>0.64837958062869971</v>
      </c>
      <c r="AE46" s="10">
        <v>9.1145057163435433E-2</v>
      </c>
      <c r="AG46" s="10"/>
      <c r="AH46" s="10"/>
      <c r="AI46" s="10"/>
      <c r="AJ46" s="10"/>
      <c r="AK46" s="10"/>
    </row>
    <row r="47" spans="1:37">
      <c r="A47" s="12" t="s">
        <v>431</v>
      </c>
      <c r="B47" s="15" t="s">
        <v>117</v>
      </c>
      <c r="C47" s="10">
        <v>0.60429571788413083</v>
      </c>
      <c r="D47" s="10">
        <v>4.8500000000000003E-4</v>
      </c>
      <c r="E47" s="10">
        <v>0.75</v>
      </c>
      <c r="F47" s="10">
        <v>0.30000000000000004</v>
      </c>
      <c r="G47" s="10">
        <v>0.52400000000000002</v>
      </c>
      <c r="H47" s="10">
        <v>0.75</v>
      </c>
      <c r="I47" s="10">
        <v>1</v>
      </c>
      <c r="J47" s="10">
        <v>0.9</v>
      </c>
      <c r="K47" s="10">
        <v>1</v>
      </c>
      <c r="L47" s="10">
        <v>0.1</v>
      </c>
      <c r="M47" s="10">
        <v>0.29679999962449077</v>
      </c>
      <c r="N47" s="10">
        <v>0.8585999989137052</v>
      </c>
      <c r="O47" s="10">
        <v>0.40749999999999997</v>
      </c>
      <c r="P47" s="10">
        <v>0.97</v>
      </c>
      <c r="Q47" s="10">
        <v>0.67180394050583403</v>
      </c>
      <c r="R47" s="10">
        <v>0.968814968</v>
      </c>
      <c r="S47" s="10">
        <v>0.36154580717798834</v>
      </c>
      <c r="T47" s="10">
        <v>1</v>
      </c>
      <c r="U47" s="10">
        <v>2.5902310534874307E-4</v>
      </c>
      <c r="V47" s="10">
        <v>3.69403006291977E-4</v>
      </c>
      <c r="W47" s="10">
        <v>0.7</v>
      </c>
      <c r="X47" s="10">
        <v>0</v>
      </c>
      <c r="Y47" s="10">
        <v>1.7569546120058562E-2</v>
      </c>
      <c r="Z47" s="10">
        <v>0.98179999947999996</v>
      </c>
      <c r="AA47" s="10">
        <v>0.41399999999999998</v>
      </c>
      <c r="AB47" s="10">
        <v>7.8212531084525597E-2</v>
      </c>
      <c r="AC47" s="10">
        <v>0.21387509585849154</v>
      </c>
      <c r="AD47" s="10">
        <v>0.16933759912602891</v>
      </c>
      <c r="AE47" s="10">
        <v>8.5383540019277476E-2</v>
      </c>
      <c r="AG47" s="10"/>
      <c r="AH47" s="10"/>
      <c r="AI47" s="10"/>
      <c r="AJ47" s="10"/>
      <c r="AK47" s="10"/>
    </row>
    <row r="48" spans="1:37">
      <c r="A48" s="12" t="s">
        <v>120</v>
      </c>
      <c r="B48" s="15" t="s">
        <v>119</v>
      </c>
      <c r="C48" s="10">
        <v>0.10794467213114751</v>
      </c>
      <c r="D48" s="10">
        <v>2.8607999893426894E-2</v>
      </c>
      <c r="E48" s="10">
        <v>6.8799999132752365E-2</v>
      </c>
      <c r="F48" s="10">
        <v>0.22499999999999998</v>
      </c>
      <c r="G48" s="10">
        <v>2.6666666666666666E-3</v>
      </c>
      <c r="H48" s="10">
        <v>8.7999999150633834E-2</v>
      </c>
      <c r="I48" s="10">
        <v>0.49525000000000002</v>
      </c>
      <c r="J48" s="10">
        <v>0.36582199991904196</v>
      </c>
      <c r="K48" s="10">
        <v>0.5</v>
      </c>
      <c r="L48" s="10">
        <v>1</v>
      </c>
      <c r="M48" s="10">
        <v>1</v>
      </c>
      <c r="N48" s="10">
        <v>0.04</v>
      </c>
      <c r="O48" s="10">
        <v>0.3175</v>
      </c>
      <c r="P48" s="10">
        <v>0.85719999999999996</v>
      </c>
      <c r="Q48" s="10">
        <v>0.18477393029615286</v>
      </c>
      <c r="R48" s="10">
        <v>0.128772636</v>
      </c>
      <c r="S48" s="10">
        <v>1.5741417818516358E-3</v>
      </c>
      <c r="T48" s="10">
        <v>2.4489166498947095E-2</v>
      </c>
      <c r="U48" s="10">
        <v>3.509733604268795E-2</v>
      </c>
      <c r="V48" s="10">
        <v>2.3556027702306501E-2</v>
      </c>
      <c r="W48" s="10">
        <v>9.000000000000008E-3</v>
      </c>
      <c r="X48" s="10">
        <v>0.88</v>
      </c>
      <c r="Y48" s="10">
        <v>0.41128084606345483</v>
      </c>
      <c r="Z48" s="10">
        <v>0.75731199977397923</v>
      </c>
      <c r="AA48" s="10">
        <v>0.65900000000000003</v>
      </c>
      <c r="AB48" s="10">
        <v>0.62890604859166011</v>
      </c>
      <c r="AC48" s="10">
        <v>0.69203283702402296</v>
      </c>
      <c r="AD48" s="10">
        <v>0.46852491141177016</v>
      </c>
      <c r="AE48" s="10">
        <v>0.32577081509477485</v>
      </c>
      <c r="AG48" s="10"/>
      <c r="AH48" s="10"/>
      <c r="AI48" s="10"/>
      <c r="AJ48" s="10"/>
      <c r="AK48" s="10"/>
    </row>
    <row r="49" spans="1:37">
      <c r="A49" s="12" t="s">
        <v>122</v>
      </c>
      <c r="B49" s="15" t="s">
        <v>121</v>
      </c>
      <c r="C49" s="10">
        <v>0.82539500670241284</v>
      </c>
      <c r="D49" s="10">
        <v>2.0843999922350052E-2</v>
      </c>
      <c r="E49" s="10">
        <v>0.23199999928474424</v>
      </c>
      <c r="F49" s="10">
        <v>0.27500000000000002</v>
      </c>
      <c r="G49" s="10">
        <v>0.374</v>
      </c>
      <c r="H49" s="10">
        <v>0.77919999979436394</v>
      </c>
      <c r="I49" s="10">
        <v>0.36491666666666667</v>
      </c>
      <c r="J49" s="10">
        <v>0.51065599988698962</v>
      </c>
      <c r="K49" s="10">
        <v>0.96856369047616664</v>
      </c>
      <c r="L49" s="10">
        <v>0.16</v>
      </c>
      <c r="M49" s="10">
        <v>0.56179999928921465</v>
      </c>
      <c r="N49" s="10">
        <v>0.46439999923110004</v>
      </c>
      <c r="O49" s="10">
        <v>0.40749999999999997</v>
      </c>
      <c r="P49" s="10">
        <v>0.96928000000000003</v>
      </c>
      <c r="Q49" s="10">
        <v>0.5971051697045574</v>
      </c>
      <c r="R49" s="10">
        <v>0.89593657000000004</v>
      </c>
      <c r="S49" s="10">
        <v>0.10738127703723606</v>
      </c>
      <c r="T49" s="10">
        <v>0.58465209531738482</v>
      </c>
      <c r="U49" s="10">
        <v>3.4615097838185433E-3</v>
      </c>
      <c r="V49" s="10">
        <v>6.3369439124179597E-2</v>
      </c>
      <c r="W49" s="10">
        <v>0.52700000000000002</v>
      </c>
      <c r="X49" s="10">
        <v>0.25</v>
      </c>
      <c r="Y49" s="10">
        <v>4.7169811320754715E-3</v>
      </c>
      <c r="Z49" s="10">
        <v>0.92546124190665502</v>
      </c>
      <c r="AA49" s="10">
        <v>0.54100000000000004</v>
      </c>
      <c r="AB49" s="10">
        <v>0.19731061650160181</v>
      </c>
      <c r="AC49" s="10">
        <v>0.27012659221199031</v>
      </c>
      <c r="AD49" s="10">
        <v>0.69658230308381719</v>
      </c>
      <c r="AE49" s="10">
        <v>0.11242131444610656</v>
      </c>
      <c r="AG49" s="10"/>
      <c r="AH49" s="10"/>
      <c r="AI49" s="10"/>
      <c r="AJ49" s="10"/>
      <c r="AK49" s="10"/>
    </row>
    <row r="50" spans="1:37">
      <c r="A50" s="12" t="s">
        <v>124</v>
      </c>
      <c r="B50" s="15" t="s">
        <v>123</v>
      </c>
      <c r="C50" s="10">
        <v>0.14696972814107276</v>
      </c>
      <c r="D50" s="10">
        <v>5.9809999999999993E-3</v>
      </c>
      <c r="E50" s="10">
        <v>4.9599999114871007E-2</v>
      </c>
      <c r="F50" s="10">
        <v>0.57499999999999996</v>
      </c>
      <c r="G50" s="10">
        <v>0</v>
      </c>
      <c r="H50" s="10">
        <v>4.9599999114871007E-2</v>
      </c>
      <c r="I50" s="10">
        <v>0.28591666666666671</v>
      </c>
      <c r="J50" s="10">
        <v>0.42884599990509448</v>
      </c>
      <c r="K50" s="10">
        <v>0.49334442595673877</v>
      </c>
      <c r="L50" s="10">
        <v>0.32</v>
      </c>
      <c r="M50" s="10">
        <v>0.1165999998524785</v>
      </c>
      <c r="N50" s="10">
        <v>0</v>
      </c>
      <c r="O50" s="10">
        <v>6.7499999999999991E-2</v>
      </c>
      <c r="P50" s="10">
        <v>0.5696</v>
      </c>
      <c r="Q50" s="10">
        <v>0.2424858523011213</v>
      </c>
      <c r="R50" s="10">
        <v>6.3694267999999998E-2</v>
      </c>
      <c r="S50" s="10">
        <v>0</v>
      </c>
      <c r="T50" s="10">
        <v>5.0000168357015734E-3</v>
      </c>
      <c r="U50" s="10">
        <v>2.2483917506110417E-2</v>
      </c>
      <c r="V50" s="10">
        <v>3.0071427716422398E-2</v>
      </c>
      <c r="W50" s="10">
        <v>0</v>
      </c>
      <c r="X50" s="10">
        <v>0.75</v>
      </c>
      <c r="Y50" s="10">
        <v>8.347245409015025E-2</v>
      </c>
      <c r="Z50" s="10">
        <v>0.16595199922323234</v>
      </c>
      <c r="AA50" s="10">
        <v>0.59200000000000008</v>
      </c>
      <c r="AB50" s="10">
        <v>0.61859775958347107</v>
      </c>
      <c r="AC50" s="10">
        <v>0.6106462987074126</v>
      </c>
      <c r="AD50" s="10">
        <v>1</v>
      </c>
      <c r="AE50" s="10">
        <v>0.71560122107369351</v>
      </c>
      <c r="AG50" s="10"/>
      <c r="AH50" s="10"/>
      <c r="AI50" s="10"/>
      <c r="AJ50" s="10"/>
      <c r="AK50" s="10"/>
    </row>
    <row r="51" spans="1:37">
      <c r="A51" s="12" t="s">
        <v>126</v>
      </c>
      <c r="B51" s="15" t="s">
        <v>125</v>
      </c>
      <c r="C51" s="10">
        <v>0.42513732186732189</v>
      </c>
      <c r="D51" s="10">
        <v>0.23759999911487104</v>
      </c>
      <c r="E51" s="10">
        <v>9.7599999159574513E-2</v>
      </c>
      <c r="F51" s="10">
        <v>0.15000000000000002</v>
      </c>
      <c r="G51" s="10">
        <v>6.6666666666666664E-4</v>
      </c>
      <c r="H51" s="10">
        <v>0.12639999918639655</v>
      </c>
      <c r="I51" s="10">
        <v>0.71158333333333335</v>
      </c>
      <c r="J51" s="10">
        <v>0.24563199994564058</v>
      </c>
      <c r="K51" s="10">
        <v>0.93384033613450002</v>
      </c>
      <c r="L51" s="10">
        <v>0.26</v>
      </c>
      <c r="M51" s="10">
        <v>0.79499999899417162</v>
      </c>
      <c r="N51" s="10">
        <v>0.04</v>
      </c>
      <c r="O51" s="10">
        <v>0.92499999999999993</v>
      </c>
      <c r="P51" s="10">
        <v>0.14247999999999994</v>
      </c>
      <c r="Q51" s="10">
        <v>0.18855024249479246</v>
      </c>
      <c r="R51" s="10">
        <v>0.16696269999999999</v>
      </c>
      <c r="S51" s="10">
        <v>1.1468873803461887E-3</v>
      </c>
      <c r="T51" s="10">
        <v>1.883066222381161E-2</v>
      </c>
      <c r="U51" s="10">
        <v>0.21099075596255706</v>
      </c>
      <c r="V51" s="10">
        <v>0.133394075491963</v>
      </c>
      <c r="W51" s="10">
        <v>3.0000000000000027E-2</v>
      </c>
      <c r="X51" s="10">
        <v>0.57999999999999996</v>
      </c>
      <c r="Y51" s="10">
        <v>0.13658714259697688</v>
      </c>
      <c r="Z51" s="10">
        <v>0.59819999802857637</v>
      </c>
      <c r="AA51" s="10">
        <v>0.26700000000000002</v>
      </c>
      <c r="AB51" s="10">
        <v>0.5050996664168188</v>
      </c>
      <c r="AC51" s="10">
        <v>0.16063817444416731</v>
      </c>
      <c r="AD51" s="10">
        <v>4.3492696485599107E-2</v>
      </c>
      <c r="AE51" s="10">
        <v>1</v>
      </c>
      <c r="AG51" s="10"/>
      <c r="AH51" s="10"/>
      <c r="AI51" s="10"/>
      <c r="AJ51" s="10"/>
      <c r="AK51" s="10"/>
    </row>
    <row r="52" spans="1:37">
      <c r="A52" s="12" t="s">
        <v>128</v>
      </c>
      <c r="B52" s="15" t="s">
        <v>127</v>
      </c>
      <c r="C52" s="10">
        <v>0.70532148562300312</v>
      </c>
      <c r="D52" s="10">
        <v>0</v>
      </c>
      <c r="E52" s="10">
        <v>3.9999999105930328E-2</v>
      </c>
      <c r="F52" s="10">
        <v>0.4</v>
      </c>
      <c r="G52" s="10">
        <v>9.3333333333333341E-3</v>
      </c>
      <c r="H52" s="10">
        <v>3.9999999105930328E-2</v>
      </c>
      <c r="I52" s="10">
        <v>0.23600000000000002</v>
      </c>
      <c r="J52" s="10">
        <v>0.30198999993316827</v>
      </c>
      <c r="K52" s="10">
        <v>0.59970954972509505</v>
      </c>
      <c r="L52" s="10">
        <v>0.3</v>
      </c>
      <c r="M52" s="10">
        <v>1</v>
      </c>
      <c r="N52" s="10">
        <v>0</v>
      </c>
      <c r="O52" s="10">
        <v>6.7499999999999991E-2</v>
      </c>
      <c r="P52" s="10">
        <v>0.65680000000000005</v>
      </c>
      <c r="Q52" s="10">
        <v>0.17049943272188384</v>
      </c>
      <c r="R52" s="10">
        <v>8.1145584000000007E-2</v>
      </c>
      <c r="S52" s="10">
        <v>0</v>
      </c>
      <c r="T52" s="10">
        <v>3.9249326966258047E-3</v>
      </c>
      <c r="U52" s="10">
        <v>5.8787831093118748E-2</v>
      </c>
      <c r="V52" s="10">
        <v>8.1660770395557095E-2</v>
      </c>
      <c r="W52" s="10">
        <v>0</v>
      </c>
      <c r="X52" s="10">
        <v>0.97</v>
      </c>
      <c r="Y52" s="10">
        <v>0.16233766233766234</v>
      </c>
      <c r="Z52" s="10">
        <v>0.3797439994223416</v>
      </c>
      <c r="AA52" s="10">
        <v>0.70900000000000007</v>
      </c>
      <c r="AB52" s="10">
        <v>0.57336745918526399</v>
      </c>
      <c r="AC52" s="10">
        <v>0.71028166059100106</v>
      </c>
      <c r="AD52" s="10">
        <v>1</v>
      </c>
      <c r="AE52" s="10">
        <v>0.58447542911576378</v>
      </c>
      <c r="AG52" s="10"/>
      <c r="AH52" s="10"/>
      <c r="AI52" s="10"/>
      <c r="AJ52" s="10"/>
      <c r="AK52" s="10"/>
    </row>
    <row r="53" spans="1:37">
      <c r="A53" s="12" t="s">
        <v>130</v>
      </c>
      <c r="B53" s="15" t="s">
        <v>129</v>
      </c>
      <c r="C53" s="10">
        <v>0.38817651245551604</v>
      </c>
      <c r="D53" s="10">
        <v>0</v>
      </c>
      <c r="E53" s="10">
        <v>3.9999999105930328E-2</v>
      </c>
      <c r="F53" s="10">
        <v>0.55000000000000004</v>
      </c>
      <c r="G53" s="10">
        <v>6.6666666666666664E-4</v>
      </c>
      <c r="H53" s="10">
        <v>5.9199999123811686E-2</v>
      </c>
      <c r="I53" s="10">
        <v>0.23600000000000002</v>
      </c>
      <c r="J53" s="10">
        <v>0.26764999994076788</v>
      </c>
      <c r="K53" s="10">
        <v>0.7725231153326042</v>
      </c>
      <c r="L53" s="10">
        <v>0.56000000000000005</v>
      </c>
      <c r="M53" s="10">
        <v>0.12719999983906746</v>
      </c>
      <c r="N53" s="10">
        <v>0</v>
      </c>
      <c r="O53" s="10">
        <v>6.7499999999999991E-2</v>
      </c>
      <c r="P53" s="10">
        <v>0.36799999999999999</v>
      </c>
      <c r="Q53" s="10">
        <v>0.21754458398520993</v>
      </c>
      <c r="R53" s="10">
        <v>8.8652482000000005E-2</v>
      </c>
      <c r="S53" s="10">
        <v>0</v>
      </c>
      <c r="T53" s="10">
        <v>3.0579382573711444E-3</v>
      </c>
      <c r="U53" s="10">
        <v>0</v>
      </c>
      <c r="V53" s="10">
        <v>0</v>
      </c>
      <c r="W53" s="10">
        <v>0</v>
      </c>
      <c r="X53" s="10">
        <v>0.3</v>
      </c>
      <c r="Y53" s="10">
        <v>3.8834951456310683E-2</v>
      </c>
      <c r="Z53" s="10">
        <v>0.11999999731779099</v>
      </c>
      <c r="AA53" s="10">
        <v>0.69799999999999995</v>
      </c>
      <c r="AB53" s="10">
        <v>0.68202669453998832</v>
      </c>
      <c r="AC53" s="10">
        <v>0.7095477033546379</v>
      </c>
      <c r="AD53" s="10">
        <v>1</v>
      </c>
      <c r="AE53" s="10">
        <v>0.79910194360136455</v>
      </c>
      <c r="AG53" s="10"/>
      <c r="AH53" s="10"/>
      <c r="AI53" s="10"/>
      <c r="AJ53" s="10"/>
      <c r="AK53" s="10"/>
    </row>
    <row r="54" spans="1:37">
      <c r="A54" s="12" t="s">
        <v>132</v>
      </c>
      <c r="B54" s="15" t="s">
        <v>131</v>
      </c>
      <c r="C54" s="10">
        <v>0.67252222914072235</v>
      </c>
      <c r="D54" s="10">
        <v>0</v>
      </c>
      <c r="E54" s="10">
        <v>3.9999999105930328E-2</v>
      </c>
      <c r="F54" s="10">
        <v>0.47499999999999998</v>
      </c>
      <c r="G54" s="10">
        <v>6.6666666666666664E-4</v>
      </c>
      <c r="H54" s="10">
        <v>3.9999999105930328E-2</v>
      </c>
      <c r="I54" s="10">
        <v>1.5499999999999995E-2</v>
      </c>
      <c r="J54" s="10">
        <v>0.13190599997080862</v>
      </c>
      <c r="K54" s="10">
        <v>0.69095801786606703</v>
      </c>
      <c r="L54" s="10">
        <v>0.16</v>
      </c>
      <c r="M54" s="10">
        <v>0.14839999981224539</v>
      </c>
      <c r="N54" s="10">
        <v>0</v>
      </c>
      <c r="O54" s="10">
        <v>6.7499999999999991E-2</v>
      </c>
      <c r="P54" s="10">
        <v>0.14488000000000001</v>
      </c>
      <c r="Q54" s="10">
        <v>0.18895063273906798</v>
      </c>
      <c r="R54" s="10">
        <v>0.108</v>
      </c>
      <c r="S54" s="10">
        <v>0</v>
      </c>
      <c r="T54" s="10">
        <v>2.3787948579549923E-3</v>
      </c>
      <c r="U54" s="10">
        <v>0.26090374567946506</v>
      </c>
      <c r="V54" s="10">
        <v>0.27046939186906199</v>
      </c>
      <c r="W54" s="10">
        <v>0</v>
      </c>
      <c r="X54" s="10">
        <v>0</v>
      </c>
      <c r="Y54" s="10">
        <v>0</v>
      </c>
      <c r="Z54" s="10">
        <v>3.9999999105930328E-2</v>
      </c>
      <c r="AA54" s="10">
        <v>0.77900000000000003</v>
      </c>
      <c r="AB54" s="10">
        <v>0.70505317106573839</v>
      </c>
      <c r="AC54" s="10">
        <v>0.80891019669505904</v>
      </c>
      <c r="AD54" s="10">
        <v>1</v>
      </c>
      <c r="AE54" s="10">
        <v>1</v>
      </c>
      <c r="AG54" s="10"/>
      <c r="AH54" s="10"/>
      <c r="AI54" s="10"/>
      <c r="AJ54" s="10"/>
      <c r="AK54" s="10"/>
    </row>
    <row r="55" spans="1:37">
      <c r="A55" s="12" t="s">
        <v>134</v>
      </c>
      <c r="B55" s="15" t="s">
        <v>133</v>
      </c>
      <c r="C55" s="10">
        <v>0.31926553846153854</v>
      </c>
      <c r="D55" s="10">
        <v>6.3E-2</v>
      </c>
      <c r="E55" s="10">
        <v>0.11679999917745587</v>
      </c>
      <c r="F55" s="10">
        <v>0.35</v>
      </c>
      <c r="G55" s="10">
        <v>0.30266666666666664</v>
      </c>
      <c r="H55" s="10">
        <v>0.46239999949932098</v>
      </c>
      <c r="I55" s="10">
        <v>0.39683333333333337</v>
      </c>
      <c r="J55" s="10">
        <v>0.12422999997250736</v>
      </c>
      <c r="K55" s="10">
        <v>1</v>
      </c>
      <c r="L55" s="10">
        <v>0.14000000000000001</v>
      </c>
      <c r="M55" s="10">
        <v>1</v>
      </c>
      <c r="N55" s="10">
        <v>0.8585999989137052</v>
      </c>
      <c r="O55" s="10">
        <v>0.78249999999999997</v>
      </c>
      <c r="P55" s="10">
        <v>0.94967999999999997</v>
      </c>
      <c r="Q55" s="10">
        <v>0.63652651608273425</v>
      </c>
      <c r="R55" s="10">
        <v>0.69168506200000002</v>
      </c>
      <c r="S55" s="10">
        <v>0.30532022930043135</v>
      </c>
      <c r="T55" s="10">
        <v>0.27954640091967892</v>
      </c>
      <c r="U55" s="10">
        <v>1.8642547827821387E-2</v>
      </c>
      <c r="V55" s="10">
        <v>0.40578297067453101</v>
      </c>
      <c r="W55" s="10">
        <v>0.50299999999999989</v>
      </c>
      <c r="X55" s="10">
        <v>0.5</v>
      </c>
      <c r="Y55" s="10">
        <v>0.25884383088869717</v>
      </c>
      <c r="Z55" s="10">
        <v>0.63099999818950891</v>
      </c>
      <c r="AA55" s="10">
        <v>0.51</v>
      </c>
      <c r="AB55" s="10">
        <v>0.59407542796888779</v>
      </c>
      <c r="AC55" s="10">
        <v>0.28111834266032265</v>
      </c>
      <c r="AD55" s="10">
        <v>0.16391260380325612</v>
      </c>
      <c r="AE55" s="10">
        <v>4.9050115725360013E-2</v>
      </c>
      <c r="AG55" s="10"/>
      <c r="AH55" s="10"/>
      <c r="AI55" s="10"/>
      <c r="AJ55" s="10"/>
      <c r="AK55" s="10"/>
    </row>
    <row r="56" spans="1:37">
      <c r="A56" s="12" t="s">
        <v>136</v>
      </c>
      <c r="B56" s="15" t="s">
        <v>135</v>
      </c>
      <c r="C56" s="10">
        <v>0.76711554941915816</v>
      </c>
      <c r="D56" s="10">
        <v>0.5</v>
      </c>
      <c r="E56" s="10">
        <v>0.14499999787658457</v>
      </c>
      <c r="F56" s="10">
        <v>0.125</v>
      </c>
      <c r="G56" s="10">
        <v>0</v>
      </c>
      <c r="H56" s="10">
        <v>0.27099999818950893</v>
      </c>
      <c r="I56" s="10">
        <v>0.71158333333333335</v>
      </c>
      <c r="J56" s="10">
        <v>0.25997399994246662</v>
      </c>
      <c r="K56" s="10">
        <v>0.92600000000000005</v>
      </c>
      <c r="L56" s="10">
        <v>0.08</v>
      </c>
      <c r="M56" s="10">
        <v>1</v>
      </c>
      <c r="N56" s="10">
        <v>0.3</v>
      </c>
      <c r="O56" s="10">
        <v>0.3175</v>
      </c>
      <c r="P56" s="10">
        <v>0.79320000000000002</v>
      </c>
      <c r="Q56" s="10">
        <v>0.41316097013107256</v>
      </c>
      <c r="R56" s="10">
        <v>0.20995962400000001</v>
      </c>
      <c r="S56" s="10">
        <v>4.661490227568392E-3</v>
      </c>
      <c r="T56" s="10">
        <v>0.5</v>
      </c>
      <c r="U56" s="10">
        <v>4.5390711380742771E-2</v>
      </c>
      <c r="V56" s="10">
        <v>6.7322767800189906E-2</v>
      </c>
      <c r="W56" s="10">
        <v>1.0000000000000009E-2</v>
      </c>
      <c r="X56" s="10">
        <v>1</v>
      </c>
      <c r="Y56" s="10">
        <v>1</v>
      </c>
      <c r="Z56" s="10">
        <v>0.58671998542624992</v>
      </c>
      <c r="AA56" s="10">
        <v>0.63200000000000001</v>
      </c>
      <c r="AB56" s="10">
        <v>0.64862971613243192</v>
      </c>
      <c r="AC56" s="10">
        <v>0.69515766102081011</v>
      </c>
      <c r="AD56" s="10">
        <v>1</v>
      </c>
      <c r="AE56" s="10">
        <v>4.9477142857142858E-2</v>
      </c>
      <c r="AG56" s="10"/>
      <c r="AH56" s="10"/>
      <c r="AI56" s="10"/>
      <c r="AJ56" s="10"/>
      <c r="AK56" s="10"/>
    </row>
    <row r="57" spans="1:37">
      <c r="A57" s="12" t="s">
        <v>432</v>
      </c>
      <c r="B57" s="15" t="s">
        <v>137</v>
      </c>
      <c r="C57" s="10">
        <v>9.3121022019110947E-2</v>
      </c>
      <c r="D57" s="10">
        <v>0.1991999992579222</v>
      </c>
      <c r="E57" s="10">
        <v>0.17439999923110006</v>
      </c>
      <c r="F57" s="10">
        <v>0.15000000000000002</v>
      </c>
      <c r="G57" s="10">
        <v>4.8666666666666664E-2</v>
      </c>
      <c r="H57" s="10">
        <v>0.2031999992579222</v>
      </c>
      <c r="I57" s="10">
        <v>0.71158333333333335</v>
      </c>
      <c r="J57" s="10">
        <v>0.30542399993240832</v>
      </c>
      <c r="K57" s="10">
        <v>0.91140246324990071</v>
      </c>
      <c r="L57" s="10">
        <v>0.06</v>
      </c>
      <c r="M57" s="10">
        <v>0.85859999891370542</v>
      </c>
      <c r="N57" s="10">
        <v>3.1799999959766859E-2</v>
      </c>
      <c r="O57" s="10">
        <v>0.3175</v>
      </c>
      <c r="P57" s="10">
        <v>0.77600000000000002</v>
      </c>
      <c r="Q57" s="10">
        <v>0.30664148162916438</v>
      </c>
      <c r="R57" s="10">
        <v>0.37309644600000003</v>
      </c>
      <c r="S57" s="10">
        <v>1.3940989879714798E-2</v>
      </c>
      <c r="T57" s="10">
        <v>8.039243335088804E-2</v>
      </c>
      <c r="U57" s="10">
        <v>4.7492985867917337E-2</v>
      </c>
      <c r="V57" s="10">
        <v>3.2537844220995198E-2</v>
      </c>
      <c r="W57" s="10">
        <v>4.0999999999999925E-2</v>
      </c>
      <c r="X57" s="10">
        <v>0.82</v>
      </c>
      <c r="Y57" s="10">
        <v>0.18625827814569537</v>
      </c>
      <c r="Z57" s="10">
        <v>0.59491998546648306</v>
      </c>
      <c r="AA57" s="10">
        <v>0.60299999999999998</v>
      </c>
      <c r="AB57" s="10">
        <v>0.5244780309355257</v>
      </c>
      <c r="AC57" s="10">
        <v>0.52284582950422198</v>
      </c>
      <c r="AD57" s="10">
        <v>0.940798259822201</v>
      </c>
      <c r="AE57" s="10">
        <v>0.41801998984553879</v>
      </c>
      <c r="AG57" s="10"/>
      <c r="AH57" s="10"/>
      <c r="AI57" s="10"/>
      <c r="AJ57" s="10"/>
      <c r="AK57" s="10"/>
    </row>
    <row r="58" spans="1:37">
      <c r="A58" s="12" t="s">
        <v>140</v>
      </c>
      <c r="B58" s="15" t="s">
        <v>139</v>
      </c>
      <c r="C58" s="10">
        <v>0.21469053635280091</v>
      </c>
      <c r="D58" s="10">
        <v>4.311599983938038E-2</v>
      </c>
      <c r="E58" s="10">
        <v>9.7599999159574513E-2</v>
      </c>
      <c r="F58" s="10">
        <v>0.19999999999999996</v>
      </c>
      <c r="G58" s="10">
        <v>4.2000000000000003E-2</v>
      </c>
      <c r="H58" s="10">
        <v>0.11679999917745587</v>
      </c>
      <c r="I58" s="10">
        <v>0.56600000000000006</v>
      </c>
      <c r="J58" s="10">
        <v>0.34097599992454053</v>
      </c>
      <c r="K58" s="10">
        <v>0.54132316418938897</v>
      </c>
      <c r="L58" s="10">
        <v>0.12</v>
      </c>
      <c r="M58" s="10">
        <v>0.39219999950379131</v>
      </c>
      <c r="N58" s="10">
        <v>0.14559999965131282</v>
      </c>
      <c r="O58" s="10">
        <v>0.22499999999999998</v>
      </c>
      <c r="P58" s="10">
        <v>0.81520000000000004</v>
      </c>
      <c r="Q58" s="10">
        <v>0.25741502304673336</v>
      </c>
      <c r="R58" s="10">
        <v>0.35836177400000002</v>
      </c>
      <c r="S58" s="10">
        <v>8.9940190112095843E-3</v>
      </c>
      <c r="T58" s="10">
        <v>9.7770543435948376E-2</v>
      </c>
      <c r="U58" s="10">
        <v>3.1503549813468812E-2</v>
      </c>
      <c r="V58" s="10">
        <v>0.14018808640081201</v>
      </c>
      <c r="W58" s="10">
        <v>7.7999999999999958E-2</v>
      </c>
      <c r="X58" s="10">
        <v>0</v>
      </c>
      <c r="Y58" s="10">
        <v>4.3346337234503679E-2</v>
      </c>
      <c r="Z58" s="10">
        <v>0.86073276825930645</v>
      </c>
      <c r="AA58" s="10">
        <v>0.49299999999999999</v>
      </c>
      <c r="AB58" s="10">
        <v>0.35174311724946661</v>
      </c>
      <c r="AC58" s="10">
        <v>0.44801705060026598</v>
      </c>
      <c r="AD58" s="10">
        <v>1</v>
      </c>
      <c r="AE58" s="10">
        <v>0.58164164625598169</v>
      </c>
      <c r="AG58" s="10"/>
      <c r="AH58" s="10"/>
      <c r="AI58" s="10"/>
      <c r="AJ58" s="10"/>
      <c r="AK58" s="10"/>
    </row>
    <row r="59" spans="1:37">
      <c r="A59" s="12" t="s">
        <v>142</v>
      </c>
      <c r="B59" s="15" t="s">
        <v>141</v>
      </c>
      <c r="C59" s="10">
        <v>0.19544250000000005</v>
      </c>
      <c r="D59" s="10">
        <v>1</v>
      </c>
      <c r="E59" s="10">
        <v>4.9599999114871007E-2</v>
      </c>
      <c r="F59" s="10">
        <v>0.5</v>
      </c>
      <c r="G59" s="10">
        <v>5.7333333333333333E-2</v>
      </c>
      <c r="H59" s="10">
        <v>9.7599999159574513E-2</v>
      </c>
      <c r="I59" s="10">
        <v>9.9999999999999933E-3</v>
      </c>
      <c r="J59" s="10">
        <v>0.57812399987205865</v>
      </c>
      <c r="K59" s="10">
        <v>0.5</v>
      </c>
      <c r="L59" s="10">
        <v>0.16</v>
      </c>
      <c r="M59" s="10">
        <v>0.39219999950379131</v>
      </c>
      <c r="N59" s="10">
        <v>0.13519999988377093</v>
      </c>
      <c r="O59" s="10">
        <v>0.78249999999999997</v>
      </c>
      <c r="P59" s="10">
        <v>0.63280000000000003</v>
      </c>
      <c r="Q59" s="10">
        <v>0.35334571581900176</v>
      </c>
      <c r="R59" s="10">
        <v>0.176949942</v>
      </c>
      <c r="S59" s="10">
        <v>1.4741637635037609E-2</v>
      </c>
      <c r="T59" s="10">
        <v>6.8097975081457374E-2</v>
      </c>
      <c r="U59" s="10">
        <v>2.5178027340616502E-2</v>
      </c>
      <c r="V59" s="10">
        <v>0.38190865236555699</v>
      </c>
      <c r="W59" s="10">
        <v>5.9999999999998943E-3</v>
      </c>
      <c r="X59" s="10">
        <v>0</v>
      </c>
      <c r="Y59" s="10">
        <v>6.0274247827615656E-3</v>
      </c>
      <c r="Z59" s="10">
        <v>0.16585599922314287</v>
      </c>
      <c r="AA59" s="10">
        <v>0.59</v>
      </c>
      <c r="AB59" s="10">
        <v>0.37548384375252014</v>
      </c>
      <c r="AC59" s="10">
        <v>0.27868710896603216</v>
      </c>
      <c r="AD59" s="10">
        <v>0.73358916267913998</v>
      </c>
      <c r="AE59" s="10">
        <v>0.39020818322055256</v>
      </c>
      <c r="AG59" s="10"/>
      <c r="AH59" s="10"/>
      <c r="AI59" s="10"/>
      <c r="AJ59" s="10"/>
      <c r="AK59" s="10"/>
    </row>
    <row r="60" spans="1:37">
      <c r="A60" s="12" t="s">
        <v>144</v>
      </c>
      <c r="B60" s="15" t="s">
        <v>143</v>
      </c>
      <c r="C60" s="10">
        <v>0.36271567919075143</v>
      </c>
      <c r="D60" s="10">
        <v>5.4539999999999998E-2</v>
      </c>
      <c r="E60" s="10">
        <v>0.16479999922215938</v>
      </c>
      <c r="F60" s="10">
        <v>0.27500000000000002</v>
      </c>
      <c r="G60" s="10">
        <v>5.4666666666666669E-2</v>
      </c>
      <c r="H60" s="10">
        <v>0.16479999922215938</v>
      </c>
      <c r="I60" s="10">
        <v>0.49525000000000002</v>
      </c>
      <c r="J60" s="10">
        <v>0.3938999999128282</v>
      </c>
      <c r="K60" s="10">
        <v>0.78218870520827122</v>
      </c>
      <c r="L60" s="10">
        <v>0.08</v>
      </c>
      <c r="M60" s="10">
        <v>0.61479999922215933</v>
      </c>
      <c r="N60" s="10">
        <v>6.8399999812245371E-2</v>
      </c>
      <c r="O60" s="10">
        <v>0.3175</v>
      </c>
      <c r="P60" s="10">
        <v>0.85592000000000001</v>
      </c>
      <c r="Q60" s="10">
        <v>0.33179816457942224</v>
      </c>
      <c r="R60" s="10">
        <v>0.32944228199999998</v>
      </c>
      <c r="S60" s="10">
        <v>8.0229289402444906E-2</v>
      </c>
      <c r="T60" s="10">
        <v>7.439926721604026E-2</v>
      </c>
      <c r="U60" s="10">
        <v>4.3472853616803676E-2</v>
      </c>
      <c r="V60" s="10">
        <v>2.62202474048286E-2</v>
      </c>
      <c r="W60" s="10">
        <v>0.1359999999999999</v>
      </c>
      <c r="X60" s="10">
        <v>0.59</v>
      </c>
      <c r="Y60" s="10">
        <v>0.36196911196911197</v>
      </c>
      <c r="Z60" s="10">
        <v>0.83764000543538397</v>
      </c>
      <c r="AA60" s="10">
        <v>0.69900000000000007</v>
      </c>
      <c r="AB60" s="10">
        <v>0.50594730347095973</v>
      </c>
      <c r="AC60" s="10">
        <v>0.51547876284467642</v>
      </c>
      <c r="AD60" s="10">
        <v>1</v>
      </c>
      <c r="AE60" s="10">
        <v>0.33686907459944804</v>
      </c>
      <c r="AG60" s="10"/>
      <c r="AH60" s="10"/>
      <c r="AI60" s="10"/>
      <c r="AJ60" s="10"/>
      <c r="AK60" s="10"/>
    </row>
    <row r="61" spans="1:37">
      <c r="A61" s="12" t="s">
        <v>146</v>
      </c>
      <c r="B61" s="15" t="s">
        <v>145</v>
      </c>
      <c r="C61" s="10">
        <v>0.5170630843263061</v>
      </c>
      <c r="D61" s="10">
        <v>6.69E-4</v>
      </c>
      <c r="E61" s="10">
        <v>0.61299999903887503</v>
      </c>
      <c r="F61" s="10">
        <v>0.19999999999999996</v>
      </c>
      <c r="G61" s="10">
        <v>0.33733333333333332</v>
      </c>
      <c r="H61" s="10">
        <v>0.54099999886006112</v>
      </c>
      <c r="I61" s="10">
        <v>1</v>
      </c>
      <c r="J61" s="10">
        <v>0.61064599986486134</v>
      </c>
      <c r="K61" s="10">
        <v>1</v>
      </c>
      <c r="L61" s="10">
        <v>0.18</v>
      </c>
      <c r="M61" s="10">
        <v>1</v>
      </c>
      <c r="N61" s="10">
        <v>0.43</v>
      </c>
      <c r="O61" s="10">
        <v>0.20749999999999999</v>
      </c>
      <c r="P61" s="10">
        <v>0.95479999999999998</v>
      </c>
      <c r="Q61" s="10">
        <v>0.73563223324820481</v>
      </c>
      <c r="R61" s="10">
        <v>0.85156712000000001</v>
      </c>
      <c r="S61" s="10">
        <v>3.2716447556159704E-2</v>
      </c>
      <c r="T61" s="10">
        <v>0.35682552303324339</v>
      </c>
      <c r="U61" s="10">
        <v>8.5895172234649406E-3</v>
      </c>
      <c r="V61" s="10">
        <v>6.3768804303994703E-2</v>
      </c>
      <c r="W61" s="10">
        <v>0.73</v>
      </c>
      <c r="X61" s="10">
        <v>0</v>
      </c>
      <c r="Y61" s="10">
        <v>0</v>
      </c>
      <c r="Z61" s="10">
        <v>0.5</v>
      </c>
      <c r="AA61" s="10">
        <v>0.48599999999999999</v>
      </c>
      <c r="AB61" s="10">
        <v>0.49518408945026832</v>
      </c>
      <c r="AC61" s="10">
        <v>0.13886399765517435</v>
      </c>
      <c r="AD61" s="10">
        <v>0.7238201142297821</v>
      </c>
      <c r="AE61" s="10">
        <v>4.6556142857142858E-2</v>
      </c>
      <c r="AG61" s="10"/>
      <c r="AH61" s="10"/>
      <c r="AI61" s="10"/>
      <c r="AJ61" s="10"/>
      <c r="AK61" s="10"/>
    </row>
    <row r="62" spans="1:37">
      <c r="A62" s="12" t="s">
        <v>148</v>
      </c>
      <c r="B62" s="15" t="s">
        <v>147</v>
      </c>
      <c r="C62" s="10">
        <v>0.27111204188481675</v>
      </c>
      <c r="D62" s="10">
        <v>0.1016179997935146</v>
      </c>
      <c r="E62" s="10">
        <v>0.41439999945461747</v>
      </c>
      <c r="F62" s="10">
        <v>0.35</v>
      </c>
      <c r="G62" s="10">
        <v>0.25266666666666665</v>
      </c>
      <c r="H62" s="10">
        <v>0.86559999987483027</v>
      </c>
      <c r="I62" s="10">
        <v>0.45091666666666669</v>
      </c>
      <c r="J62" s="10">
        <v>0.79628399982377884</v>
      </c>
      <c r="K62" s="10">
        <v>1</v>
      </c>
      <c r="L62" s="10">
        <v>0.32</v>
      </c>
      <c r="M62" s="10">
        <v>0.29679999962449077</v>
      </c>
      <c r="N62" s="10">
        <v>1</v>
      </c>
      <c r="O62" s="10">
        <v>0.40749999999999997</v>
      </c>
      <c r="P62" s="10">
        <v>0.9728</v>
      </c>
      <c r="Q62" s="10">
        <v>0.55851738430276554</v>
      </c>
      <c r="R62" s="10">
        <v>0.56901408399999998</v>
      </c>
      <c r="S62" s="10">
        <v>0.66268936964234404</v>
      </c>
      <c r="T62" s="10">
        <v>0.36025806565029245</v>
      </c>
      <c r="U62" s="10">
        <v>2.7702704181438453E-2</v>
      </c>
      <c r="V62" s="10">
        <v>1.6661373158518102E-2</v>
      </c>
      <c r="W62" s="10">
        <v>0.67999999999999994</v>
      </c>
      <c r="X62" s="10">
        <v>0.2</v>
      </c>
      <c r="Y62" s="10">
        <v>1.4851485148514851E-2</v>
      </c>
      <c r="Z62" s="10">
        <v>0.8212400053549177</v>
      </c>
      <c r="AA62" s="10">
        <v>0.35299999999999998</v>
      </c>
      <c r="AB62" s="10">
        <v>0.34189910986728539</v>
      </c>
      <c r="AC62" s="10">
        <v>7.2419854913889997E-2</v>
      </c>
      <c r="AD62" s="10">
        <v>3.0600130612775327E-2</v>
      </c>
      <c r="AE62" s="10">
        <v>2.8171722863503331E-2</v>
      </c>
      <c r="AG62" s="10"/>
      <c r="AH62" s="10"/>
      <c r="AI62" s="10"/>
      <c r="AJ62" s="10"/>
      <c r="AK62" s="10"/>
    </row>
    <row r="63" spans="1:37">
      <c r="A63" s="12" t="s">
        <v>150</v>
      </c>
      <c r="B63" s="15" t="s">
        <v>149</v>
      </c>
      <c r="C63" s="10">
        <v>0.50653302433371972</v>
      </c>
      <c r="D63" s="10">
        <v>0.15421999968662858</v>
      </c>
      <c r="E63" s="10">
        <v>5.9199999123811686E-2</v>
      </c>
      <c r="F63" s="10">
        <v>0.77499999999999991</v>
      </c>
      <c r="G63" s="10">
        <v>0</v>
      </c>
      <c r="H63" s="10">
        <v>8.7999999150633834E-2</v>
      </c>
      <c r="I63" s="10">
        <v>0.27966666666666667</v>
      </c>
      <c r="J63" s="10">
        <v>0.30825199993178248</v>
      </c>
      <c r="K63" s="10">
        <v>0.83278428093650003</v>
      </c>
      <c r="L63" s="10">
        <v>0.9</v>
      </c>
      <c r="M63" s="10">
        <v>0.15899999979883431</v>
      </c>
      <c r="N63" s="10">
        <v>0</v>
      </c>
      <c r="O63" s="10">
        <v>0.87499999999999989</v>
      </c>
      <c r="P63" s="10">
        <v>0.45448</v>
      </c>
      <c r="Q63" s="10">
        <v>0.27971512062847637</v>
      </c>
      <c r="R63" s="10">
        <v>6.0869566E-2</v>
      </c>
      <c r="S63" s="10">
        <v>3.9249541866813904E-2</v>
      </c>
      <c r="T63" s="10">
        <v>4.925837795765344E-3</v>
      </c>
      <c r="U63" s="10">
        <v>5.5642862298984942E-2</v>
      </c>
      <c r="V63" s="10">
        <v>0.116181230255992</v>
      </c>
      <c r="W63" s="10">
        <v>0</v>
      </c>
      <c r="X63" s="10">
        <v>0.22</v>
      </c>
      <c r="Y63" s="10">
        <v>0</v>
      </c>
      <c r="Z63" s="10">
        <v>0.72376468943873584</v>
      </c>
      <c r="AA63" s="10">
        <v>0.747</v>
      </c>
      <c r="AB63" s="10">
        <v>0.61587980736678005</v>
      </c>
      <c r="AC63" s="10">
        <v>0.71947627614071141</v>
      </c>
      <c r="AD63" s="10">
        <v>1</v>
      </c>
      <c r="AE63" s="10">
        <v>0.87369092652797375</v>
      </c>
      <c r="AG63" s="10"/>
      <c r="AH63" s="10"/>
      <c r="AI63" s="10"/>
      <c r="AJ63" s="10"/>
      <c r="AK63" s="10"/>
    </row>
    <row r="64" spans="1:37">
      <c r="A64" s="12" t="s">
        <v>152</v>
      </c>
      <c r="B64" s="15" t="s">
        <v>151</v>
      </c>
      <c r="C64" s="10">
        <v>1</v>
      </c>
      <c r="D64" s="10">
        <v>4.5560000000000003E-2</v>
      </c>
      <c r="E64" s="10">
        <v>0.63519999966025353</v>
      </c>
      <c r="F64" s="10">
        <v>0.30000000000000004</v>
      </c>
      <c r="G64" s="10">
        <v>0.47</v>
      </c>
      <c r="H64" s="10">
        <v>0.88479999989271163</v>
      </c>
      <c r="I64" s="10">
        <v>0.60066666666666668</v>
      </c>
      <c r="J64" s="10">
        <v>0.83526999981515104</v>
      </c>
      <c r="K64" s="10">
        <v>0.98249934749080781</v>
      </c>
      <c r="L64" s="10">
        <v>0.32</v>
      </c>
      <c r="M64" s="10">
        <v>6.3599999919533731E-2</v>
      </c>
      <c r="N64" s="10">
        <v>1</v>
      </c>
      <c r="O64" s="10">
        <v>0.40749999999999997</v>
      </c>
      <c r="P64" s="10">
        <v>0.98863999999999996</v>
      </c>
      <c r="Q64" s="10">
        <v>0.64025599901303654</v>
      </c>
      <c r="R64" s="10">
        <v>0.81792399400000004</v>
      </c>
      <c r="S64" s="10">
        <v>0.39868966776576825</v>
      </c>
      <c r="T64" s="10">
        <v>0.65156662267985965</v>
      </c>
      <c r="U64" s="10">
        <v>0</v>
      </c>
      <c r="V64" s="10">
        <v>0</v>
      </c>
      <c r="W64" s="10">
        <v>0.84699999999999998</v>
      </c>
      <c r="X64" s="10">
        <v>0.88</v>
      </c>
      <c r="Y64" s="10">
        <v>0.03</v>
      </c>
      <c r="Z64" s="10">
        <v>0.8714569758846068</v>
      </c>
      <c r="AA64" s="10">
        <v>0.51200000000000001</v>
      </c>
      <c r="AB64" s="10">
        <v>0.15667350730681071</v>
      </c>
      <c r="AC64" s="10">
        <v>0.25013297349212776</v>
      </c>
      <c r="AD64" s="10">
        <v>5.3810899152758544E-2</v>
      </c>
      <c r="AE64" s="10">
        <v>4.934578290309969E-2</v>
      </c>
      <c r="AG64" s="10"/>
      <c r="AH64" s="10"/>
      <c r="AI64" s="10"/>
      <c r="AJ64" s="10"/>
      <c r="AK64" s="10"/>
    </row>
    <row r="65" spans="1:37">
      <c r="A65" s="12" t="s">
        <v>154</v>
      </c>
      <c r="B65" s="15" t="s">
        <v>153</v>
      </c>
      <c r="C65" s="10">
        <v>0.67049507853403123</v>
      </c>
      <c r="D65" s="10">
        <v>2.862E-3</v>
      </c>
      <c r="E65" s="10">
        <v>0.36</v>
      </c>
      <c r="F65" s="10">
        <v>7.5000000000000011E-2</v>
      </c>
      <c r="G65" s="10">
        <v>7.3333333333333332E-3</v>
      </c>
      <c r="H65" s="10">
        <v>0.13</v>
      </c>
      <c r="I65" s="10">
        <v>0.44466666666666665</v>
      </c>
      <c r="J65" s="10">
        <v>0.47591199989467853</v>
      </c>
      <c r="K65" s="10">
        <v>0.92227450980399994</v>
      </c>
      <c r="L65" s="10">
        <v>0.2</v>
      </c>
      <c r="M65" s="10">
        <v>1</v>
      </c>
      <c r="N65" s="10">
        <v>0.3</v>
      </c>
      <c r="O65" s="10">
        <v>0.76749999999999996</v>
      </c>
      <c r="P65" s="10">
        <v>0.88456800000000002</v>
      </c>
      <c r="Q65" s="10">
        <v>0.37777794998809844</v>
      </c>
      <c r="R65" s="10">
        <v>0.34837355800000003</v>
      </c>
      <c r="S65" s="10">
        <v>3.3638712047555606E-2</v>
      </c>
      <c r="T65" s="10">
        <v>1.9477713563255353E-2</v>
      </c>
      <c r="U65" s="10">
        <v>0.10631031837790682</v>
      </c>
      <c r="V65" s="10">
        <v>0.175616459497798</v>
      </c>
      <c r="W65" s="10">
        <v>0.4</v>
      </c>
      <c r="X65" s="10">
        <v>0</v>
      </c>
      <c r="Y65" s="10">
        <v>0.16420361247947454</v>
      </c>
      <c r="Z65" s="10">
        <v>0.59655999178852981</v>
      </c>
      <c r="AA65" s="10">
        <v>0.60299999999999998</v>
      </c>
      <c r="AB65" s="10">
        <v>0.45637526565943698</v>
      </c>
      <c r="AC65" s="10">
        <v>0.35765390290888982</v>
      </c>
      <c r="AD65" s="10">
        <v>0.82899797243928597</v>
      </c>
      <c r="AE65" s="10">
        <v>0.19815582906355389</v>
      </c>
      <c r="AG65" s="10"/>
      <c r="AH65" s="10"/>
      <c r="AI65" s="10"/>
      <c r="AJ65" s="10"/>
      <c r="AK65" s="10"/>
    </row>
    <row r="66" spans="1:37">
      <c r="A66" s="12" t="s">
        <v>156</v>
      </c>
      <c r="B66" s="15" t="s">
        <v>155</v>
      </c>
      <c r="C66" s="10">
        <v>1</v>
      </c>
      <c r="D66" s="10">
        <v>1.6334999966807665E-2</v>
      </c>
      <c r="E66" s="10">
        <v>3.9999999105930328E-2</v>
      </c>
      <c r="F66" s="10">
        <v>0.82499999999999996</v>
      </c>
      <c r="G66" s="10">
        <v>0</v>
      </c>
      <c r="H66" s="10">
        <v>3.9999999105930328E-2</v>
      </c>
      <c r="I66" s="10">
        <v>1.5499999999999995E-2</v>
      </c>
      <c r="J66" s="10">
        <v>0.36763999991863971</v>
      </c>
      <c r="K66" s="10">
        <v>0.74816108849146656</v>
      </c>
      <c r="L66" s="10">
        <v>0.38</v>
      </c>
      <c r="M66" s="10">
        <v>8.4799999892711642E-2</v>
      </c>
      <c r="N66" s="10">
        <v>0</v>
      </c>
      <c r="O66" s="10">
        <v>6.7499999999999991E-2</v>
      </c>
      <c r="P66" s="10">
        <v>0.1604000000000001</v>
      </c>
      <c r="Q66" s="10">
        <v>0.16799453515857432</v>
      </c>
      <c r="R66" s="10">
        <v>4.9327353999999997E-2</v>
      </c>
      <c r="S66" s="10">
        <v>0</v>
      </c>
      <c r="T66" s="10">
        <v>3.4423271970406922E-3</v>
      </c>
      <c r="U66" s="10">
        <v>1.4548119865928784E-2</v>
      </c>
      <c r="V66" s="10">
        <v>4.2678871958731997E-2</v>
      </c>
      <c r="W66" s="10">
        <v>0</v>
      </c>
      <c r="X66" s="10">
        <v>0.59</v>
      </c>
      <c r="Y66" s="10">
        <v>0</v>
      </c>
      <c r="Z66" s="10">
        <v>0.3714879994146526</v>
      </c>
      <c r="AA66" s="10">
        <v>0.73799999999999999</v>
      </c>
      <c r="AB66" s="10">
        <v>0.7687162647436272</v>
      </c>
      <c r="AC66" s="10">
        <v>0.80289221647182707</v>
      </c>
      <c r="AD66" s="10">
        <v>1</v>
      </c>
      <c r="AE66" s="10">
        <v>1</v>
      </c>
      <c r="AG66" s="10"/>
      <c r="AH66" s="10"/>
      <c r="AI66" s="10"/>
      <c r="AJ66" s="10"/>
      <c r="AK66" s="10"/>
    </row>
    <row r="67" spans="1:37">
      <c r="A67" s="12" t="s">
        <v>158</v>
      </c>
      <c r="B67" s="15" t="s">
        <v>157</v>
      </c>
      <c r="C67" s="10">
        <v>0.16682081497797357</v>
      </c>
      <c r="D67" s="10">
        <v>0.16477999966517093</v>
      </c>
      <c r="E67" s="10">
        <v>3.9999999105930328E-2</v>
      </c>
      <c r="F67" s="10">
        <v>0.47499999999999998</v>
      </c>
      <c r="G67" s="10">
        <v>0</v>
      </c>
      <c r="H67" s="10">
        <v>3.9999999105930328E-2</v>
      </c>
      <c r="I67" s="10">
        <v>0.25958333333333333</v>
      </c>
      <c r="J67" s="10">
        <v>0.2264419999498874</v>
      </c>
      <c r="K67" s="10">
        <v>0.70256013269770889</v>
      </c>
      <c r="L67" s="10">
        <v>0.22</v>
      </c>
      <c r="M67" s="10">
        <v>0.1165999998524785</v>
      </c>
      <c r="N67" s="10">
        <v>0</v>
      </c>
      <c r="O67" s="10">
        <v>6.7499999999999991E-2</v>
      </c>
      <c r="P67" s="10">
        <v>0.36264000000000007</v>
      </c>
      <c r="Q67" s="10">
        <v>0.13480663268864246</v>
      </c>
      <c r="R67" s="10">
        <v>0.115869018</v>
      </c>
      <c r="S67" s="10">
        <v>0</v>
      </c>
      <c r="T67" s="10">
        <v>3.9672627765894143E-3</v>
      </c>
      <c r="U67" s="10">
        <v>2.4862700279103735E-2</v>
      </c>
      <c r="V67" s="10">
        <v>4.7248629961730002E-2</v>
      </c>
      <c r="W67" s="10">
        <v>0</v>
      </c>
      <c r="X67" s="10">
        <v>0.54</v>
      </c>
      <c r="Y67" s="10">
        <v>6.8473140269510277E-2</v>
      </c>
      <c r="Z67" s="10">
        <v>3.9999999105930328E-2</v>
      </c>
      <c r="AA67" s="10">
        <v>0.64200000000000002</v>
      </c>
      <c r="AB67" s="10">
        <v>0.60821703484086265</v>
      </c>
      <c r="AC67" s="10">
        <v>0.74957389642861094</v>
      </c>
      <c r="AD67" s="10">
        <v>1</v>
      </c>
      <c r="AE67" s="10">
        <v>0.74850363498281258</v>
      </c>
      <c r="AG67" s="10"/>
      <c r="AH67" s="10"/>
      <c r="AI67" s="10"/>
      <c r="AJ67" s="10"/>
      <c r="AK67" s="10"/>
    </row>
    <row r="68" spans="1:37">
      <c r="A68" s="12" t="s">
        <v>160</v>
      </c>
      <c r="B68" s="15" t="s">
        <v>159</v>
      </c>
      <c r="C68" s="10">
        <v>0.21115623417721519</v>
      </c>
      <c r="D68" s="10">
        <v>7.9299999999999998E-4</v>
      </c>
      <c r="E68" s="10">
        <v>0.16479999922215938</v>
      </c>
      <c r="F68" s="10">
        <v>0.22499999999999998</v>
      </c>
      <c r="G68" s="10">
        <v>6.8000000000000005E-2</v>
      </c>
      <c r="H68" s="10">
        <v>0.68319999970495693</v>
      </c>
      <c r="I68" s="10">
        <v>1</v>
      </c>
      <c r="J68" s="10">
        <v>0.14624799996763468</v>
      </c>
      <c r="K68" s="10">
        <v>0.9765641025641667</v>
      </c>
      <c r="L68" s="10">
        <v>0.12</v>
      </c>
      <c r="M68" s="10">
        <v>0.77379999902099372</v>
      </c>
      <c r="N68" s="10">
        <v>0.21000000000000002</v>
      </c>
      <c r="O68" s="10">
        <v>0.20749999999999999</v>
      </c>
      <c r="P68" s="10">
        <v>0.77600000000000002</v>
      </c>
      <c r="Q68" s="10">
        <v>0.53947660379722706</v>
      </c>
      <c r="R68" s="10">
        <v>0.84693084600000001</v>
      </c>
      <c r="S68" s="10">
        <v>1.7296911243172116E-2</v>
      </c>
      <c r="T68" s="10">
        <v>0.23266934033997827</v>
      </c>
      <c r="U68" s="10">
        <v>7.5199763091118562E-3</v>
      </c>
      <c r="V68" s="10">
        <v>0.14052803853743301</v>
      </c>
      <c r="W68" s="10">
        <v>0.63300000000000001</v>
      </c>
      <c r="X68" s="10">
        <v>0</v>
      </c>
      <c r="Y68" s="10">
        <v>0</v>
      </c>
      <c r="Z68" s="10">
        <v>0.91015199937414648</v>
      </c>
      <c r="AA68" s="10">
        <v>0.55399999999999994</v>
      </c>
      <c r="AB68" s="10">
        <v>0.52284200723022345</v>
      </c>
      <c r="AC68" s="10">
        <v>0.29133955624294899</v>
      </c>
      <c r="AD68" s="10">
        <v>1</v>
      </c>
      <c r="AE68" s="10">
        <v>0.100797</v>
      </c>
      <c r="AG68" s="10"/>
      <c r="AH68" s="10"/>
      <c r="AI68" s="10"/>
      <c r="AJ68" s="10"/>
      <c r="AK68" s="10"/>
    </row>
    <row r="69" spans="1:37">
      <c r="A69" s="12" t="s">
        <v>162</v>
      </c>
      <c r="B69" s="15" t="s">
        <v>161</v>
      </c>
      <c r="C69" s="10">
        <v>0.16863569257490227</v>
      </c>
      <c r="D69" s="10">
        <v>8.9119999999999998E-3</v>
      </c>
      <c r="E69" s="10">
        <v>0.11679999917745587</v>
      </c>
      <c r="F69" s="10">
        <v>0.30000000000000004</v>
      </c>
      <c r="G69" s="10">
        <v>0.19066666666666668</v>
      </c>
      <c r="H69" s="10">
        <v>0.35679999940097329</v>
      </c>
      <c r="I69" s="10">
        <v>0.62008333333333332</v>
      </c>
      <c r="J69" s="10">
        <v>0.4316739999044687</v>
      </c>
      <c r="K69" s="10">
        <v>0.99573076923083337</v>
      </c>
      <c r="L69" s="10">
        <v>0.18</v>
      </c>
      <c r="M69" s="10">
        <v>0.50879999935626985</v>
      </c>
      <c r="N69" s="10">
        <v>0.42119999930262564</v>
      </c>
      <c r="O69" s="10">
        <v>0.20749999999999999</v>
      </c>
      <c r="P69" s="10">
        <v>0.97416000000000003</v>
      </c>
      <c r="Q69" s="10">
        <v>0.62609810631692497</v>
      </c>
      <c r="R69" s="10">
        <v>0.78828828799999995</v>
      </c>
      <c r="S69" s="10">
        <v>0.26541790428426187</v>
      </c>
      <c r="T69" s="10">
        <v>0.53599427185921511</v>
      </c>
      <c r="U69" s="10">
        <v>0.26353320917090606</v>
      </c>
      <c r="V69" s="10">
        <v>0.37547217491297002</v>
      </c>
      <c r="W69" s="10">
        <v>0.91700000000000004</v>
      </c>
      <c r="X69" s="10">
        <v>0</v>
      </c>
      <c r="Y69" s="10">
        <v>0.45</v>
      </c>
      <c r="Z69" s="10">
        <v>0.82998400220979718</v>
      </c>
      <c r="AA69" s="10">
        <v>0.55100000000000005</v>
      </c>
      <c r="AB69" s="10">
        <v>0.55207107399916711</v>
      </c>
      <c r="AC69" s="10">
        <v>0.29180802214499729</v>
      </c>
      <c r="AD69" s="10">
        <v>0.92440118903449497</v>
      </c>
      <c r="AE69" s="10">
        <v>6.3126994344505888E-2</v>
      </c>
      <c r="AG69" s="10"/>
      <c r="AH69" s="10"/>
      <c r="AI69" s="10"/>
      <c r="AJ69" s="10"/>
      <c r="AK69" s="10"/>
    </row>
    <row r="70" spans="1:37">
      <c r="A70" s="12" t="s">
        <v>164</v>
      </c>
      <c r="B70" s="15" t="s">
        <v>163</v>
      </c>
      <c r="C70" s="10">
        <v>0.93013021276595753</v>
      </c>
      <c r="D70" s="10">
        <v>2.5600000000000001E-2</v>
      </c>
      <c r="E70" s="10">
        <v>5.9199999123811686E-2</v>
      </c>
      <c r="F70" s="10">
        <v>0.6</v>
      </c>
      <c r="G70" s="10">
        <v>0.11266666666666666</v>
      </c>
      <c r="H70" s="10">
        <v>8.7999999150633834E-2</v>
      </c>
      <c r="I70" s="10">
        <v>0.27966666666666667</v>
      </c>
      <c r="J70" s="10">
        <v>0.47651799989454446</v>
      </c>
      <c r="K70" s="10">
        <v>0.89817341992137756</v>
      </c>
      <c r="L70" s="10">
        <v>0.24</v>
      </c>
      <c r="M70" s="10">
        <v>0.78439999900758262</v>
      </c>
      <c r="N70" s="10">
        <v>3.2999999932944772E-2</v>
      </c>
      <c r="O70" s="10">
        <v>7.4999999999999997E-2</v>
      </c>
      <c r="P70" s="10">
        <v>0.48136000000000001</v>
      </c>
      <c r="Q70" s="10">
        <v>0.32627605725720543</v>
      </c>
      <c r="R70" s="10">
        <v>0.18274111600000001</v>
      </c>
      <c r="S70" s="10">
        <v>5.8292932282599519E-2</v>
      </c>
      <c r="T70" s="10">
        <v>1.959568882315393E-2</v>
      </c>
      <c r="U70" s="10">
        <v>2.2428939057860257E-2</v>
      </c>
      <c r="V70" s="10">
        <v>6.2409597162269403E-2</v>
      </c>
      <c r="W70" s="10">
        <v>0</v>
      </c>
      <c r="X70" s="10">
        <v>0.95</v>
      </c>
      <c r="Y70" s="10">
        <v>4.3171679378327818E-2</v>
      </c>
      <c r="Z70" s="10">
        <v>0.11576466994045542</v>
      </c>
      <c r="AA70" s="10">
        <v>0.70400000000000007</v>
      </c>
      <c r="AB70" s="10">
        <v>0.30374683956898618</v>
      </c>
      <c r="AC70" s="10">
        <v>0.46528985416629592</v>
      </c>
      <c r="AD70" s="10">
        <v>0.7325014266970622</v>
      </c>
      <c r="AE70" s="10">
        <v>0.36064130150999529</v>
      </c>
      <c r="AG70" s="10"/>
      <c r="AH70" s="10"/>
      <c r="AI70" s="10"/>
      <c r="AJ70" s="10"/>
      <c r="AK70" s="10"/>
    </row>
    <row r="71" spans="1:37">
      <c r="A71" s="12" t="s">
        <v>166</v>
      </c>
      <c r="B71" s="15" t="s">
        <v>165</v>
      </c>
      <c r="C71" s="10">
        <v>0.26133119612068972</v>
      </c>
      <c r="D71" s="10">
        <v>0.23066999953128395</v>
      </c>
      <c r="E71" s="10">
        <v>3.9999999105930328E-2</v>
      </c>
      <c r="F71" s="10">
        <v>0.5</v>
      </c>
      <c r="G71" s="10">
        <v>0</v>
      </c>
      <c r="H71" s="10">
        <v>3.9999999105930328E-2</v>
      </c>
      <c r="I71" s="10">
        <v>0.20691666666666667</v>
      </c>
      <c r="J71" s="10">
        <v>0.26542799994125965</v>
      </c>
      <c r="K71" s="10">
        <v>0.73265440375433333</v>
      </c>
      <c r="L71" s="10">
        <v>0.28000000000000003</v>
      </c>
      <c r="M71" s="10">
        <v>0.233199999704957</v>
      </c>
      <c r="N71" s="10">
        <v>0</v>
      </c>
      <c r="O71" s="10">
        <v>6.7499999999999991E-2</v>
      </c>
      <c r="P71" s="10">
        <v>0.28471999999999997</v>
      </c>
      <c r="Q71" s="10">
        <v>0.16230009612888208</v>
      </c>
      <c r="R71" s="10">
        <v>9.5454546000000001E-2</v>
      </c>
      <c r="S71" s="10">
        <v>0</v>
      </c>
      <c r="T71" s="10">
        <v>2.344620197984371E-3</v>
      </c>
      <c r="U71" s="10">
        <v>6.4755094715215372E-2</v>
      </c>
      <c r="V71" s="10">
        <v>5.6247942458081603E-2</v>
      </c>
      <c r="W71" s="10">
        <v>0</v>
      </c>
      <c r="X71" s="10">
        <v>0.61</v>
      </c>
      <c r="Y71" s="10">
        <v>3.0105800384207355E-2</v>
      </c>
      <c r="Z71" s="10">
        <v>0.13999999687075615</v>
      </c>
      <c r="AA71" s="10">
        <v>0.71099999999999997</v>
      </c>
      <c r="AB71" s="10">
        <v>0.66927654153289873</v>
      </c>
      <c r="AC71" s="10">
        <v>0.77467835093140502</v>
      </c>
      <c r="AD71" s="10">
        <v>1</v>
      </c>
      <c r="AE71" s="10">
        <v>0.49863282963020611</v>
      </c>
      <c r="AG71" s="10"/>
      <c r="AH71" s="10"/>
      <c r="AI71" s="10"/>
      <c r="AJ71" s="10"/>
      <c r="AK71" s="10"/>
    </row>
    <row r="72" spans="1:37">
      <c r="A72" s="12" t="s">
        <v>168</v>
      </c>
      <c r="B72" s="15" t="s">
        <v>167</v>
      </c>
      <c r="C72" s="10">
        <v>0.81698090211132424</v>
      </c>
      <c r="D72" s="10">
        <v>1.8460000000000001E-2</v>
      </c>
      <c r="E72" s="10">
        <v>0.21279999926686288</v>
      </c>
      <c r="F72" s="10">
        <v>0.30000000000000004</v>
      </c>
      <c r="G72" s="10">
        <v>0.15066666666666667</v>
      </c>
      <c r="H72" s="10">
        <v>0.87519999988377095</v>
      </c>
      <c r="I72" s="10">
        <v>0.36075000000000002</v>
      </c>
      <c r="J72" s="10">
        <v>0.49732399988994003</v>
      </c>
      <c r="K72" s="10">
        <v>0.98927878787883339</v>
      </c>
      <c r="L72" s="10">
        <v>0.14000000000000001</v>
      </c>
      <c r="M72" s="10">
        <v>0.34979999955743551</v>
      </c>
      <c r="N72" s="10">
        <v>0.34559999942779546</v>
      </c>
      <c r="O72" s="10">
        <v>0.20749999999999999</v>
      </c>
      <c r="P72" s="10">
        <v>0.95120000000000005</v>
      </c>
      <c r="Q72" s="10">
        <v>0.61295453557297574</v>
      </c>
      <c r="R72" s="10">
        <v>0.86241134799999997</v>
      </c>
      <c r="S72" s="10">
        <v>0.16956295086047496</v>
      </c>
      <c r="T72" s="10">
        <v>0.39254123160253923</v>
      </c>
      <c r="U72" s="10">
        <v>9.535094905076584E-3</v>
      </c>
      <c r="V72" s="10">
        <v>3.67696197318437E-2</v>
      </c>
      <c r="W72" s="10">
        <v>0.45999999999999996</v>
      </c>
      <c r="X72" s="10">
        <v>0.81</v>
      </c>
      <c r="Y72" s="10">
        <v>3.2961237584600511E-2</v>
      </c>
      <c r="Z72" s="10">
        <v>0.86562736194628198</v>
      </c>
      <c r="AA72" s="10">
        <v>0.60199999999999998</v>
      </c>
      <c r="AB72" s="10">
        <v>0.53213295526975701</v>
      </c>
      <c r="AC72" s="10">
        <v>0.59806255458008351</v>
      </c>
      <c r="AD72" s="10">
        <v>0.69721968491901598</v>
      </c>
      <c r="AE72" s="10">
        <v>0.12204522002755479</v>
      </c>
      <c r="AG72" s="10"/>
      <c r="AH72" s="10"/>
      <c r="AI72" s="10"/>
      <c r="AJ72" s="10"/>
      <c r="AK72" s="10"/>
    </row>
    <row r="73" spans="1:37">
      <c r="A73" s="12" t="s">
        <v>170</v>
      </c>
      <c r="B73" s="15" t="s">
        <v>169</v>
      </c>
      <c r="C73" s="10">
        <v>1</v>
      </c>
      <c r="D73" s="10">
        <v>0.14013999971523883</v>
      </c>
      <c r="E73" s="10">
        <v>3.9999999105930328E-2</v>
      </c>
      <c r="F73" s="10">
        <v>0.44999999999999996</v>
      </c>
      <c r="G73" s="10">
        <v>0</v>
      </c>
      <c r="H73" s="10">
        <v>5.9199999123811686E-2</v>
      </c>
      <c r="I73" s="10">
        <v>0.27483333333333337</v>
      </c>
      <c r="J73" s="10">
        <v>0.39187999991327521</v>
      </c>
      <c r="K73" s="10">
        <v>0.48669736662625029</v>
      </c>
      <c r="L73" s="10">
        <v>0.12</v>
      </c>
      <c r="M73" s="10">
        <v>0.39219999950379131</v>
      </c>
      <c r="N73" s="10">
        <v>0</v>
      </c>
      <c r="O73" s="10">
        <v>6.7499999999999991E-2</v>
      </c>
      <c r="P73" s="10">
        <v>0.37015999999999993</v>
      </c>
      <c r="Q73" s="10">
        <v>0.16470712052136693</v>
      </c>
      <c r="R73" s="10">
        <v>0.11312217199999999</v>
      </c>
      <c r="S73" s="10">
        <v>0</v>
      </c>
      <c r="T73" s="10">
        <v>8.1728009929739863E-4</v>
      </c>
      <c r="U73" s="10">
        <v>5.7487527822710896E-2</v>
      </c>
      <c r="V73" s="10">
        <v>8.6387275857641999E-2</v>
      </c>
      <c r="W73" s="10">
        <v>0</v>
      </c>
      <c r="X73" s="10">
        <v>0.69</v>
      </c>
      <c r="Y73" s="10">
        <v>0.15128006206361522</v>
      </c>
      <c r="Z73" s="10">
        <v>0.26559997149622006</v>
      </c>
      <c r="AA73" s="10">
        <v>0.627</v>
      </c>
      <c r="AB73" s="10">
        <v>0.48717944478452402</v>
      </c>
      <c r="AC73" s="10">
        <v>0.67456238521244072</v>
      </c>
      <c r="AD73" s="10">
        <v>1</v>
      </c>
      <c r="AE73" s="10">
        <v>1</v>
      </c>
      <c r="AG73" s="10"/>
      <c r="AH73" s="10"/>
      <c r="AI73" s="10"/>
      <c r="AJ73" s="10"/>
      <c r="AK73" s="10"/>
    </row>
    <row r="74" spans="1:37">
      <c r="A74" s="12" t="s">
        <v>172</v>
      </c>
      <c r="B74" s="15" t="s">
        <v>171</v>
      </c>
      <c r="C74" s="10">
        <v>0.66502776048152767</v>
      </c>
      <c r="D74" s="10">
        <v>0.5</v>
      </c>
      <c r="E74" s="10">
        <v>0.16399999745190141</v>
      </c>
      <c r="F74" s="10">
        <v>0.15000000000000002</v>
      </c>
      <c r="G74" s="10">
        <v>3.3333333333333335E-3</v>
      </c>
      <c r="H74" s="10">
        <v>6.8799999132752365E-2</v>
      </c>
      <c r="I74" s="10">
        <v>0.71158333333333335</v>
      </c>
      <c r="J74" s="10">
        <v>0.69770799984559417</v>
      </c>
      <c r="K74" s="10">
        <v>1</v>
      </c>
      <c r="L74" s="10">
        <v>0.08</v>
      </c>
      <c r="M74" s="10">
        <v>1</v>
      </c>
      <c r="N74" s="10">
        <v>0.3</v>
      </c>
      <c r="O74" s="10">
        <v>0.3175</v>
      </c>
      <c r="P74" s="10">
        <v>0.76275199999999999</v>
      </c>
      <c r="Q74" s="10">
        <v>0.25382181328728937</v>
      </c>
      <c r="R74" s="10">
        <v>0.24259520400000001</v>
      </c>
      <c r="S74" s="10">
        <v>8.0606361065161461E-3</v>
      </c>
      <c r="T74" s="10">
        <v>0.5</v>
      </c>
      <c r="U74" s="10">
        <v>6.468703783605248E-2</v>
      </c>
      <c r="V74" s="10">
        <v>6.4317113546627294E-2</v>
      </c>
      <c r="W74" s="10">
        <v>5.0000000000000044E-3</v>
      </c>
      <c r="X74" s="10">
        <v>0</v>
      </c>
      <c r="Y74" s="10">
        <v>0</v>
      </c>
      <c r="Z74" s="10">
        <v>0.50012800509138811</v>
      </c>
      <c r="AA74" s="10" t="e">
        <v>#N/A</v>
      </c>
      <c r="AB74" s="10">
        <v>0.59116705310728723</v>
      </c>
      <c r="AC74" s="10">
        <v>0.67243378316271452</v>
      </c>
      <c r="AD74" s="10">
        <v>0.67737900525252115</v>
      </c>
      <c r="AE74" s="10">
        <v>0.76421257142857146</v>
      </c>
      <c r="AG74" s="10"/>
      <c r="AH74" s="10"/>
      <c r="AI74" s="10"/>
      <c r="AJ74" s="10"/>
      <c r="AK74" s="10"/>
    </row>
    <row r="75" spans="1:37">
      <c r="A75" s="12" t="s">
        <v>174</v>
      </c>
      <c r="B75" s="15" t="s">
        <v>173</v>
      </c>
      <c r="C75" s="10">
        <v>0.82895636317907451</v>
      </c>
      <c r="D75" s="10">
        <v>2.6349999999999998E-2</v>
      </c>
      <c r="E75" s="10">
        <v>9.7599999159574513E-2</v>
      </c>
      <c r="F75" s="10">
        <v>0.30000000000000004</v>
      </c>
      <c r="G75" s="10">
        <v>8.4000000000000005E-2</v>
      </c>
      <c r="H75" s="10">
        <v>0.22239999927580356</v>
      </c>
      <c r="I75" s="10">
        <v>0.49525000000000002</v>
      </c>
      <c r="J75" s="10">
        <v>0.51469599988609549</v>
      </c>
      <c r="K75" s="10">
        <v>0.84666037735849997</v>
      </c>
      <c r="L75" s="10">
        <v>0.02</v>
      </c>
      <c r="M75" s="10">
        <v>0.59359999924898155</v>
      </c>
      <c r="N75" s="10">
        <v>0.42919999867677694</v>
      </c>
      <c r="O75" s="10">
        <v>0.22499999999999998</v>
      </c>
      <c r="P75" s="10">
        <v>0.76600000000000001</v>
      </c>
      <c r="Q75" s="10">
        <v>0.34956753044962885</v>
      </c>
      <c r="R75" s="10">
        <v>0.54479418800000001</v>
      </c>
      <c r="S75" s="10">
        <v>2.3368542159428438E-2</v>
      </c>
      <c r="T75" s="10">
        <v>0.12619722533151048</v>
      </c>
      <c r="U75" s="10">
        <v>2.0877355243907183E-2</v>
      </c>
      <c r="V75" s="10">
        <v>1.3658502977646401E-2</v>
      </c>
      <c r="W75" s="10">
        <v>0.19499999999999995</v>
      </c>
      <c r="X75" s="10">
        <v>0.62</v>
      </c>
      <c r="Y75" s="10">
        <v>8.3986562150055982E-2</v>
      </c>
      <c r="Z75" s="10">
        <v>0.71709999861195683</v>
      </c>
      <c r="AA75" s="10">
        <v>0.61</v>
      </c>
      <c r="AB75" s="10">
        <v>0.35450696159341105</v>
      </c>
      <c r="AC75" s="10">
        <v>0.43511414751701177</v>
      </c>
      <c r="AD75" s="10">
        <v>1</v>
      </c>
      <c r="AE75" s="10">
        <v>0.23786109176792947</v>
      </c>
      <c r="AG75" s="10"/>
      <c r="AH75" s="10"/>
      <c r="AI75" s="10"/>
      <c r="AJ75" s="10"/>
      <c r="AK75" s="10"/>
    </row>
    <row r="76" spans="1:37">
      <c r="A76" s="12" t="s">
        <v>176</v>
      </c>
      <c r="B76" s="15" t="s">
        <v>175</v>
      </c>
      <c r="C76" s="10">
        <v>1</v>
      </c>
      <c r="D76" s="10">
        <v>7.1679999999999999E-3</v>
      </c>
      <c r="E76" s="10">
        <v>0.31839999936521057</v>
      </c>
      <c r="F76" s="10">
        <v>0.30000000000000004</v>
      </c>
      <c r="G76" s="10">
        <v>0.32</v>
      </c>
      <c r="H76" s="10">
        <v>0.81759999983012677</v>
      </c>
      <c r="I76" s="10">
        <v>0.62008333333333332</v>
      </c>
      <c r="J76" s="10">
        <v>0.65730799985453492</v>
      </c>
      <c r="K76" s="10">
        <v>0.9974340277778333</v>
      </c>
      <c r="L76" s="10">
        <v>0.14000000000000001</v>
      </c>
      <c r="M76" s="10">
        <v>0.20139999974519016</v>
      </c>
      <c r="N76" s="10">
        <v>0.75919999934732918</v>
      </c>
      <c r="O76" s="10">
        <v>0.20749999999999999</v>
      </c>
      <c r="P76" s="10">
        <v>0.99039999999999995</v>
      </c>
      <c r="Q76" s="10">
        <v>0.58983211603924679</v>
      </c>
      <c r="R76" s="10">
        <v>0.83774834399999998</v>
      </c>
      <c r="S76" s="10">
        <v>0.15750855632214264</v>
      </c>
      <c r="T76" s="10">
        <v>0.98262141685525772</v>
      </c>
      <c r="U76" s="10">
        <v>1.7244564853889397E-2</v>
      </c>
      <c r="V76" s="10">
        <v>7.9528671305662296E-2</v>
      </c>
      <c r="W76" s="10">
        <v>0.79800000000000004</v>
      </c>
      <c r="X76" s="10">
        <v>0.36</v>
      </c>
      <c r="Y76" s="10">
        <v>1.2209018394921048E-2</v>
      </c>
      <c r="Z76" s="10">
        <v>0.91580600002044699</v>
      </c>
      <c r="AA76" s="10">
        <v>0.51800000000000002</v>
      </c>
      <c r="AB76" s="10">
        <v>0.12431400526022714</v>
      </c>
      <c r="AC76" s="10">
        <v>0.21764055054120721</v>
      </c>
      <c r="AD76" s="10">
        <v>0.61256024113805407</v>
      </c>
      <c r="AE76" s="10">
        <v>0.12642020583202371</v>
      </c>
      <c r="AG76" s="10"/>
      <c r="AH76" s="10"/>
      <c r="AI76" s="10"/>
      <c r="AJ76" s="10"/>
      <c r="AK76" s="10"/>
    </row>
    <row r="77" spans="1:37">
      <c r="A77" s="12" t="s">
        <v>178</v>
      </c>
      <c r="B77" s="15" t="s">
        <v>177</v>
      </c>
      <c r="C77" s="10">
        <v>7.2205805439330542E-2</v>
      </c>
      <c r="D77" s="10">
        <v>6.7739999747648836E-3</v>
      </c>
      <c r="E77" s="10">
        <v>0.41439999945461747</v>
      </c>
      <c r="F77" s="10">
        <v>0.30000000000000004</v>
      </c>
      <c r="G77" s="10">
        <v>0.58199999999999996</v>
      </c>
      <c r="H77" s="10">
        <v>0.79839999981224541</v>
      </c>
      <c r="I77" s="10">
        <v>0.62008333333333332</v>
      </c>
      <c r="J77" s="10">
        <v>0.70780799984335896</v>
      </c>
      <c r="K77" s="10">
        <v>1</v>
      </c>
      <c r="L77" s="10">
        <v>0.06</v>
      </c>
      <c r="M77" s="10">
        <v>0.20139999974519016</v>
      </c>
      <c r="N77" s="10">
        <v>0.43199999928474425</v>
      </c>
      <c r="O77" s="10">
        <v>0.20749999999999999</v>
      </c>
      <c r="P77" s="10">
        <v>0.97440000000000004</v>
      </c>
      <c r="Q77" s="10">
        <v>0.78178996987655847</v>
      </c>
      <c r="R77" s="10">
        <v>0.94984646800000005</v>
      </c>
      <c r="S77" s="10">
        <v>0.42387523036619457</v>
      </c>
      <c r="T77" s="10">
        <v>1</v>
      </c>
      <c r="U77" s="10">
        <v>0.19435727150643195</v>
      </c>
      <c r="V77" s="10">
        <v>0.26108433765315697</v>
      </c>
      <c r="W77" s="10">
        <v>0.88500000000000001</v>
      </c>
      <c r="X77" s="10">
        <v>0</v>
      </c>
      <c r="Y77" s="10">
        <v>5.3342816500711238E-2</v>
      </c>
      <c r="Z77" s="10">
        <v>0.76530399454878772</v>
      </c>
      <c r="AA77" s="10">
        <v>0.436</v>
      </c>
      <c r="AB77" s="10">
        <v>0.40328546135063947</v>
      </c>
      <c r="AC77" s="10">
        <v>0.34997200960820107</v>
      </c>
      <c r="AD77" s="10">
        <v>0.38266709967876</v>
      </c>
      <c r="AE77" s="10">
        <v>3.7465948644248501E-2</v>
      </c>
      <c r="AG77" s="10"/>
      <c r="AH77" s="10"/>
      <c r="AI77" s="10"/>
      <c r="AJ77" s="10"/>
      <c r="AK77" s="10"/>
    </row>
    <row r="78" spans="1:37">
      <c r="A78" s="12" t="s">
        <v>180</v>
      </c>
      <c r="B78" s="15" t="s">
        <v>179</v>
      </c>
      <c r="C78" s="10">
        <v>0.6629667816620668</v>
      </c>
      <c r="D78" s="10">
        <v>6.8050000000000003E-3</v>
      </c>
      <c r="E78" s="10">
        <v>9.7599999159574513E-2</v>
      </c>
      <c r="F78" s="10">
        <v>0.32499999999999996</v>
      </c>
      <c r="G78" s="10">
        <v>8.7999999999999995E-2</v>
      </c>
      <c r="H78" s="10">
        <v>0.22239999927580356</v>
      </c>
      <c r="I78" s="10">
        <v>0.52233333333333332</v>
      </c>
      <c r="J78" s="10">
        <v>0.72275599984005101</v>
      </c>
      <c r="K78" s="10">
        <v>0.90534126984133334</v>
      </c>
      <c r="L78" s="10">
        <v>0.3</v>
      </c>
      <c r="M78" s="10">
        <v>0.37099999953061341</v>
      </c>
      <c r="N78" s="10">
        <v>0.24839999958872791</v>
      </c>
      <c r="O78" s="10">
        <v>0.3175</v>
      </c>
      <c r="P78" s="10">
        <v>0.87</v>
      </c>
      <c r="Q78" s="10">
        <v>0.41158259392201924</v>
      </c>
      <c r="R78" s="10">
        <v>0.39390862999999998</v>
      </c>
      <c r="S78" s="10">
        <v>0.31148003931706808</v>
      </c>
      <c r="T78" s="10">
        <v>0.1689349241947696</v>
      </c>
      <c r="U78" s="10">
        <v>3.7247819623189168E-2</v>
      </c>
      <c r="V78" s="10">
        <v>0.54630976702912604</v>
      </c>
      <c r="W78" s="10">
        <v>0.22499999999999998</v>
      </c>
      <c r="X78" s="10">
        <v>0</v>
      </c>
      <c r="Y78" s="10">
        <v>7.6200152400304798E-3</v>
      </c>
      <c r="Z78" s="10">
        <v>0.93931999892327478</v>
      </c>
      <c r="AA78" s="10">
        <v>0.48399999999999999</v>
      </c>
      <c r="AB78" s="10">
        <v>0.39585881695370573</v>
      </c>
      <c r="AC78" s="10">
        <v>0.52176444250398979</v>
      </c>
      <c r="AD78" s="10">
        <v>0.36836276036257176</v>
      </c>
      <c r="AE78" s="10">
        <v>0.1586448128929609</v>
      </c>
      <c r="AG78" s="10"/>
      <c r="AH78" s="10"/>
      <c r="AI78" s="10"/>
      <c r="AJ78" s="10"/>
      <c r="AK78" s="10"/>
    </row>
    <row r="79" spans="1:37">
      <c r="A79" s="12" t="s">
        <v>182</v>
      </c>
      <c r="B79" s="15" t="s">
        <v>181</v>
      </c>
      <c r="C79" s="10">
        <v>0.16745359477124186</v>
      </c>
      <c r="D79" s="10">
        <v>8.5530000000000009E-2</v>
      </c>
      <c r="E79" s="10">
        <v>0.39519999943673612</v>
      </c>
      <c r="F79" s="10">
        <v>0.17500000000000004</v>
      </c>
      <c r="G79" s="10">
        <v>0.28533333333333333</v>
      </c>
      <c r="H79" s="10">
        <v>0.83679999984800812</v>
      </c>
      <c r="I79" s="10">
        <v>0.71158333333333335</v>
      </c>
      <c r="J79" s="10">
        <v>0.52297799988426275</v>
      </c>
      <c r="K79" s="10">
        <v>1</v>
      </c>
      <c r="L79" s="10">
        <v>0.08</v>
      </c>
      <c r="M79" s="10">
        <v>0.58299999926239254</v>
      </c>
      <c r="N79" s="10">
        <v>0.64799999892711635</v>
      </c>
      <c r="O79" s="10">
        <v>0.22499999999999998</v>
      </c>
      <c r="P79" s="10">
        <v>0.97560000000000002</v>
      </c>
      <c r="Q79" s="10">
        <v>0.5246785550029589</v>
      </c>
      <c r="R79" s="10">
        <v>0.84234930399999997</v>
      </c>
      <c r="S79" s="10">
        <v>0.37830666405227908</v>
      </c>
      <c r="T79" s="10">
        <v>0.27849223664058514</v>
      </c>
      <c r="U79" s="10">
        <v>5.1016964782746872E-2</v>
      </c>
      <c r="V79" s="10">
        <v>9.1850650691748303E-2</v>
      </c>
      <c r="W79" s="10">
        <v>0.61499999999999999</v>
      </c>
      <c r="X79" s="10">
        <v>0.55000000000000004</v>
      </c>
      <c r="Y79" s="10">
        <v>0.59869375907111755</v>
      </c>
      <c r="Z79" s="10">
        <v>0.80074000525433486</v>
      </c>
      <c r="AA79" s="10">
        <v>0.50800000000000001</v>
      </c>
      <c r="AB79" s="10">
        <v>0.32693400904164893</v>
      </c>
      <c r="AC79" s="10">
        <v>0.38162454701636711</v>
      </c>
      <c r="AD79" s="10">
        <v>0.39997532059235852</v>
      </c>
      <c r="AE79" s="10" t="e">
        <v>#N/A</v>
      </c>
      <c r="AG79" s="10"/>
      <c r="AH79" s="10"/>
      <c r="AI79" s="10"/>
      <c r="AJ79" s="10"/>
      <c r="AK79" s="10"/>
    </row>
    <row r="80" spans="1:37">
      <c r="A80" s="12" t="s">
        <v>184</v>
      </c>
      <c r="B80" s="15" t="s">
        <v>183</v>
      </c>
      <c r="C80" s="10">
        <v>0.41525364349775784</v>
      </c>
      <c r="D80" s="10">
        <v>1.2450000000000001E-2</v>
      </c>
      <c r="E80" s="10">
        <v>0.17439999923110006</v>
      </c>
      <c r="F80" s="10">
        <v>0.27500000000000002</v>
      </c>
      <c r="G80" s="10">
        <v>7.0666666666666669E-2</v>
      </c>
      <c r="H80" s="10">
        <v>0.31839999936521057</v>
      </c>
      <c r="I80" s="10">
        <v>0.49525000000000002</v>
      </c>
      <c r="J80" s="10">
        <v>0.52176599988453087</v>
      </c>
      <c r="K80" s="10">
        <v>0.82044859201050002</v>
      </c>
      <c r="L80" s="10">
        <v>0.1</v>
      </c>
      <c r="M80" s="10">
        <v>0.49819999936968085</v>
      </c>
      <c r="N80" s="10">
        <v>0.15119999974966047</v>
      </c>
      <c r="O80" s="10">
        <v>0.3175</v>
      </c>
      <c r="P80" s="10">
        <v>0.90159999999999996</v>
      </c>
      <c r="Q80" s="10">
        <v>0.31383586212366821</v>
      </c>
      <c r="R80" s="10">
        <v>0.32271762199999998</v>
      </c>
      <c r="S80" s="10">
        <v>7.9590914155586182E-2</v>
      </c>
      <c r="T80" s="10">
        <v>0.10882521640644488</v>
      </c>
      <c r="U80" s="10">
        <v>5.6285481636305333E-2</v>
      </c>
      <c r="V80" s="10">
        <v>4.6211245771682702E-2</v>
      </c>
      <c r="W80" s="10">
        <v>0.29700000000000004</v>
      </c>
      <c r="X80" s="10">
        <v>0.71</v>
      </c>
      <c r="Y80" s="10">
        <v>0.14746626150683706</v>
      </c>
      <c r="Z80" s="10">
        <v>0.83272000229524401</v>
      </c>
      <c r="AA80" s="10">
        <v>0.58299999999999996</v>
      </c>
      <c r="AB80" s="10">
        <v>0.44572870310939799</v>
      </c>
      <c r="AC80" s="10">
        <v>0.40811688732661561</v>
      </c>
      <c r="AD80" s="10">
        <v>1</v>
      </c>
      <c r="AE80" s="10">
        <v>0.2558165488096763</v>
      </c>
      <c r="AG80" s="10"/>
      <c r="AH80" s="10"/>
      <c r="AI80" s="10"/>
      <c r="AJ80" s="10"/>
      <c r="AK80" s="10"/>
    </row>
    <row r="81" spans="1:37">
      <c r="A81" s="12" t="s">
        <v>186</v>
      </c>
      <c r="B81" s="15" t="s">
        <v>185</v>
      </c>
      <c r="C81" s="10">
        <v>8.5789501231527093E-2</v>
      </c>
      <c r="D81" s="10">
        <v>5.9124999879859391E-2</v>
      </c>
      <c r="E81" s="10">
        <v>3.9999999105930328E-2</v>
      </c>
      <c r="F81" s="10">
        <v>0.625</v>
      </c>
      <c r="G81" s="10">
        <v>0</v>
      </c>
      <c r="H81" s="10">
        <v>3.9999999105930328E-2</v>
      </c>
      <c r="I81" s="10">
        <v>0.23600000000000002</v>
      </c>
      <c r="J81" s="10">
        <v>0.32420999992825089</v>
      </c>
      <c r="K81" s="10">
        <v>0.82924602901577138</v>
      </c>
      <c r="L81" s="10">
        <v>0.2</v>
      </c>
      <c r="M81" s="10">
        <v>5.2999999932944776E-2</v>
      </c>
      <c r="N81" s="10">
        <v>0</v>
      </c>
      <c r="O81" s="10">
        <v>0.87499999999999989</v>
      </c>
      <c r="P81" s="10">
        <v>0.49903999999999993</v>
      </c>
      <c r="Q81" s="10">
        <v>0.27902673038393289</v>
      </c>
      <c r="R81" s="10">
        <v>4.4755244E-2</v>
      </c>
      <c r="S81" s="10">
        <v>0</v>
      </c>
      <c r="T81" s="10">
        <v>4.7595160559083284E-3</v>
      </c>
      <c r="U81" s="10">
        <v>0</v>
      </c>
      <c r="V81" s="10">
        <v>0</v>
      </c>
      <c r="W81" s="10">
        <v>0</v>
      </c>
      <c r="X81" s="10">
        <v>0.56999999999999995</v>
      </c>
      <c r="Y81" s="10">
        <v>0.11717442249748912</v>
      </c>
      <c r="Z81" s="10">
        <v>0.63855999966338284</v>
      </c>
      <c r="AA81" s="10">
        <v>0.66099999999999992</v>
      </c>
      <c r="AB81" s="10">
        <v>0.61868963859530146</v>
      </c>
      <c r="AC81" s="10">
        <v>0.69938667370946317</v>
      </c>
      <c r="AD81" s="10">
        <v>1</v>
      </c>
      <c r="AE81" s="10">
        <v>0.89166473225899889</v>
      </c>
      <c r="AG81" s="10"/>
      <c r="AH81" s="10"/>
      <c r="AI81" s="10"/>
      <c r="AJ81" s="10"/>
      <c r="AK81" s="10"/>
    </row>
    <row r="82" spans="1:37">
      <c r="A82" s="12" t="s">
        <v>188</v>
      </c>
      <c r="B82" s="15" t="s">
        <v>187</v>
      </c>
      <c r="C82" s="10">
        <v>0.60381584158415857</v>
      </c>
      <c r="D82" s="10">
        <v>1.068099997829646E-3</v>
      </c>
      <c r="E82" s="10">
        <v>3.9999999105930328E-2</v>
      </c>
      <c r="F82" s="10">
        <v>0.42500000000000004</v>
      </c>
      <c r="G82" s="10">
        <v>0</v>
      </c>
      <c r="H82" s="10">
        <v>3.9999999105930328E-2</v>
      </c>
      <c r="I82" s="10">
        <v>0.44466666666666665</v>
      </c>
      <c r="J82" s="10">
        <v>7.7971999982744455E-2</v>
      </c>
      <c r="K82" s="10">
        <v>1</v>
      </c>
      <c r="L82" s="10">
        <v>0.3</v>
      </c>
      <c r="M82" s="10">
        <v>1</v>
      </c>
      <c r="N82" s="10">
        <v>0</v>
      </c>
      <c r="O82" s="10">
        <v>6.7499999999999991E-2</v>
      </c>
      <c r="P82" s="10">
        <v>2.6079999999999992E-2</v>
      </c>
      <c r="Q82" s="10">
        <v>0.13375765707790865</v>
      </c>
      <c r="R82" s="10">
        <v>9.3994778000000001E-2</v>
      </c>
      <c r="S82" s="10">
        <v>0</v>
      </c>
      <c r="T82" s="10">
        <v>2.7712513376176038E-3</v>
      </c>
      <c r="U82" s="10">
        <v>5.0171683975983053E-2</v>
      </c>
      <c r="V82" s="10">
        <v>0.17163011571269601</v>
      </c>
      <c r="W82" s="10">
        <v>0</v>
      </c>
      <c r="X82" s="10">
        <v>0.77</v>
      </c>
      <c r="Y82" s="10">
        <v>0</v>
      </c>
      <c r="Z82" s="10">
        <v>0.64824034303239819</v>
      </c>
      <c r="AA82" s="10">
        <v>0.73699999999999999</v>
      </c>
      <c r="AB82" s="10">
        <v>0.73897714944990212</v>
      </c>
      <c r="AC82" s="10">
        <v>0.7910657238494303</v>
      </c>
      <c r="AD82" s="10">
        <v>1</v>
      </c>
      <c r="AE82" s="10">
        <v>1</v>
      </c>
      <c r="AG82" s="10"/>
      <c r="AH82" s="10"/>
      <c r="AI82" s="10"/>
      <c r="AJ82" s="10"/>
      <c r="AK82" s="10"/>
    </row>
    <row r="83" spans="1:37">
      <c r="A83" s="12" t="s">
        <v>190</v>
      </c>
      <c r="B83" s="15" t="s">
        <v>189</v>
      </c>
      <c r="C83" s="10">
        <v>1</v>
      </c>
      <c r="D83" s="10">
        <v>0</v>
      </c>
      <c r="E83" s="10">
        <v>0.1551999992132187</v>
      </c>
      <c r="F83" s="10">
        <v>0.30000000000000004</v>
      </c>
      <c r="G83" s="10">
        <v>0.21066666666666667</v>
      </c>
      <c r="H83" s="10">
        <v>0.7023999997228384</v>
      </c>
      <c r="I83" s="10">
        <v>0.6825</v>
      </c>
      <c r="J83" s="10">
        <v>0.70881799984313543</v>
      </c>
      <c r="K83" s="10">
        <v>0.43856067276565125</v>
      </c>
      <c r="L83" s="10">
        <v>1</v>
      </c>
      <c r="M83" s="10">
        <v>1.0599999986588955E-2</v>
      </c>
      <c r="N83" s="10">
        <v>1</v>
      </c>
      <c r="O83" s="10">
        <v>0.44999999999999996</v>
      </c>
      <c r="P83" s="10">
        <v>0.90007999999999999</v>
      </c>
      <c r="Q83" s="10">
        <v>0.47662095495820178</v>
      </c>
      <c r="R83" s="10">
        <v>0.63295553599999999</v>
      </c>
      <c r="S83" s="10">
        <v>1.1457939129364308E-2</v>
      </c>
      <c r="T83" s="10">
        <v>0.18297242948270184</v>
      </c>
      <c r="U83" s="10">
        <v>2.5453535405301771E-2</v>
      </c>
      <c r="V83" s="10">
        <v>6.2694538166016806E-2</v>
      </c>
      <c r="W83" s="10">
        <v>0.35499999999999998</v>
      </c>
      <c r="X83" s="10">
        <v>0.35</v>
      </c>
      <c r="Y83" s="10">
        <v>2.5729939896205759E-2</v>
      </c>
      <c r="Z83" s="10">
        <v>0.52632967018286014</v>
      </c>
      <c r="AA83" s="10">
        <v>0.53799999999999992</v>
      </c>
      <c r="AB83" s="10">
        <v>0.26479032885753834</v>
      </c>
      <c r="AC83" s="10">
        <v>0.59255845827353359</v>
      </c>
      <c r="AD83" s="10">
        <v>0.49993520869475783</v>
      </c>
      <c r="AE83" s="10">
        <v>0.18102560311541332</v>
      </c>
      <c r="AG83" s="10"/>
      <c r="AH83" s="10"/>
      <c r="AI83" s="10"/>
      <c r="AJ83" s="10"/>
      <c r="AK83" s="10"/>
    </row>
    <row r="84" spans="1:37">
      <c r="A84" s="12" t="s">
        <v>192</v>
      </c>
      <c r="B84" s="15" t="s">
        <v>191</v>
      </c>
      <c r="C84" s="10">
        <v>6.9100988210818295E-2</v>
      </c>
      <c r="D84" s="10">
        <v>5.6120000000000003E-2</v>
      </c>
      <c r="E84" s="10">
        <v>0.23199999928474424</v>
      </c>
      <c r="F84" s="10">
        <v>0.125</v>
      </c>
      <c r="G84" s="10">
        <v>8.666666666666667E-2</v>
      </c>
      <c r="H84" s="10">
        <v>0.50079999953508381</v>
      </c>
      <c r="I84" s="10">
        <v>0.41483333333333333</v>
      </c>
      <c r="J84" s="10">
        <v>0.47894199989400804</v>
      </c>
      <c r="K84" s="10">
        <v>0.52210044439674363</v>
      </c>
      <c r="L84" s="10">
        <v>0.06</v>
      </c>
      <c r="M84" s="10">
        <v>0.14839999981224539</v>
      </c>
      <c r="N84" s="10">
        <v>0.9803999973088503</v>
      </c>
      <c r="O84" s="10">
        <v>7.4999999999999997E-2</v>
      </c>
      <c r="P84" s="10">
        <v>0.89535999999999993</v>
      </c>
      <c r="Q84" s="10">
        <v>0.34076877922192272</v>
      </c>
      <c r="R84" s="10">
        <v>0.50780437</v>
      </c>
      <c r="S84" s="10">
        <v>1.8342910481040631E-2</v>
      </c>
      <c r="T84" s="10">
        <v>0.139408469340153</v>
      </c>
      <c r="U84" s="10">
        <v>9.3275490516031942E-2</v>
      </c>
      <c r="V84" s="10">
        <v>0.19620963744431999</v>
      </c>
      <c r="W84" s="10">
        <v>0.35499999999999998</v>
      </c>
      <c r="X84" s="10">
        <v>0</v>
      </c>
      <c r="Y84" s="10">
        <v>3.3120442489111654E-2</v>
      </c>
      <c r="Z84" s="10">
        <v>0.43257765063954678</v>
      </c>
      <c r="AA84" s="10">
        <v>0.55500000000000005</v>
      </c>
      <c r="AB84" s="10">
        <v>0.37286946779469771</v>
      </c>
      <c r="AC84" s="10">
        <v>0.48959980652055829</v>
      </c>
      <c r="AD84" s="10">
        <v>0.76173594347142315</v>
      </c>
      <c r="AE84" s="10">
        <v>0.33236393150361093</v>
      </c>
      <c r="AG84" s="10"/>
      <c r="AH84" s="10"/>
      <c r="AI84" s="10"/>
      <c r="AJ84" s="10"/>
      <c r="AK84" s="10"/>
    </row>
    <row r="85" spans="1:37">
      <c r="A85" s="12" t="s">
        <v>433</v>
      </c>
      <c r="B85" s="15" t="s">
        <v>193</v>
      </c>
      <c r="C85" s="10">
        <v>5.9731161971830975E-2</v>
      </c>
      <c r="D85" s="10">
        <v>0.74480999848656348</v>
      </c>
      <c r="E85" s="10">
        <v>0.25599999584257604</v>
      </c>
      <c r="F85" s="10">
        <v>0.625</v>
      </c>
      <c r="G85" s="10">
        <v>0.2</v>
      </c>
      <c r="H85" s="10">
        <v>0.33599999628961086</v>
      </c>
      <c r="I85" s="10">
        <v>0.56741666666666668</v>
      </c>
      <c r="J85" s="10">
        <v>0.31330199993066488</v>
      </c>
      <c r="K85" s="10">
        <v>0.65828986972465331</v>
      </c>
      <c r="L85" s="10">
        <v>0.04</v>
      </c>
      <c r="M85" s="10">
        <v>0.20139999974519016</v>
      </c>
      <c r="N85" s="10">
        <v>0.1859999991953373</v>
      </c>
      <c r="O85" s="10">
        <v>7.4999999999999997E-2</v>
      </c>
      <c r="P85" s="10">
        <v>0.86480000000000001</v>
      </c>
      <c r="Q85" s="10">
        <v>0.32833326701521881</v>
      </c>
      <c r="R85" s="10">
        <v>0.212710766</v>
      </c>
      <c r="S85" s="10">
        <v>4.7186893959557329E-4</v>
      </c>
      <c r="T85" s="10">
        <v>1.7112243445288906E-2</v>
      </c>
      <c r="U85" s="10">
        <v>1.6313158811002971E-2</v>
      </c>
      <c r="V85" s="10">
        <v>2.1085371934435899E-2</v>
      </c>
      <c r="W85" s="10">
        <v>1.5999999999999903E-2</v>
      </c>
      <c r="X85" s="10">
        <v>0</v>
      </c>
      <c r="Y85" s="10">
        <v>2.6710877774707563E-2</v>
      </c>
      <c r="Z85" s="10">
        <v>0.32566445274934142</v>
      </c>
      <c r="AA85" s="10">
        <v>0.434</v>
      </c>
      <c r="AB85" s="10">
        <v>0.19939607163812417</v>
      </c>
      <c r="AC85" s="10">
        <v>0.20572301823337388</v>
      </c>
      <c r="AD85" s="10">
        <v>0.79296831993763672</v>
      </c>
      <c r="AE85" s="10">
        <v>0.51602463011650557</v>
      </c>
      <c r="AG85" s="10"/>
      <c r="AH85" s="10"/>
      <c r="AI85" s="10"/>
      <c r="AJ85" s="10"/>
      <c r="AK85" s="10"/>
    </row>
    <row r="86" spans="1:37">
      <c r="A86" s="12" t="s">
        <v>196</v>
      </c>
      <c r="B86" s="15" t="s">
        <v>195</v>
      </c>
      <c r="C86" s="10">
        <v>1</v>
      </c>
      <c r="D86" s="10">
        <v>1</v>
      </c>
      <c r="E86" s="10">
        <v>0.24159999929368492</v>
      </c>
      <c r="F86" s="10">
        <v>0.64999999999999991</v>
      </c>
      <c r="G86" s="10">
        <v>0.25533333333333336</v>
      </c>
      <c r="H86" s="10">
        <v>0.2991999993473291</v>
      </c>
      <c r="I86" s="10">
        <v>0.73658333333333337</v>
      </c>
      <c r="J86" s="10">
        <v>0.33834999992512166</v>
      </c>
      <c r="K86" s="10">
        <v>0.92700000000000005</v>
      </c>
      <c r="L86" s="10">
        <v>0.12</v>
      </c>
      <c r="M86" s="10">
        <v>1</v>
      </c>
      <c r="N86" s="10">
        <v>0.15119999974966047</v>
      </c>
      <c r="O86" s="10">
        <v>0.78249999999999997</v>
      </c>
      <c r="P86" s="10">
        <v>0.88959999999999995</v>
      </c>
      <c r="Q86" s="10">
        <v>0.39575055488288546</v>
      </c>
      <c r="R86" s="10">
        <v>0.29499561000000002</v>
      </c>
      <c r="S86" s="10">
        <v>3.1366376253858484E-2</v>
      </c>
      <c r="T86" s="10">
        <v>8.6817460005364569E-2</v>
      </c>
      <c r="U86" s="10">
        <v>8.0217657215723964E-2</v>
      </c>
      <c r="V86" s="10">
        <v>0.115953866963715</v>
      </c>
      <c r="W86" s="10">
        <v>0.15000000000000002</v>
      </c>
      <c r="X86" s="10">
        <v>0</v>
      </c>
      <c r="Y86" s="10">
        <v>3.4295905068934766E-3</v>
      </c>
      <c r="Z86" s="10">
        <v>0.30873997159834654</v>
      </c>
      <c r="AA86" s="10">
        <v>0.13104000055789947</v>
      </c>
      <c r="AB86" s="10">
        <v>3.8575723119595826E-2</v>
      </c>
      <c r="AC86" s="10">
        <v>0.26816118209764772</v>
      </c>
      <c r="AD86" s="10">
        <v>0.68882969879380629</v>
      </c>
      <c r="AE86" s="10">
        <v>0.19516300630913569</v>
      </c>
      <c r="AG86" s="10"/>
      <c r="AH86" s="10"/>
      <c r="AI86" s="10"/>
      <c r="AJ86" s="10"/>
      <c r="AK86" s="10"/>
    </row>
    <row r="87" spans="1:37">
      <c r="A87" s="12" t="s">
        <v>198</v>
      </c>
      <c r="B87" s="15" t="s">
        <v>197</v>
      </c>
      <c r="C87" s="10">
        <v>0.16738239024390247</v>
      </c>
      <c r="D87" s="10">
        <v>0</v>
      </c>
      <c r="E87" s="10">
        <v>3.9999999105930328E-2</v>
      </c>
      <c r="F87" s="10">
        <v>0.19999999999999996</v>
      </c>
      <c r="G87" s="10">
        <v>0</v>
      </c>
      <c r="H87" s="10">
        <v>4.9599999114871007E-2</v>
      </c>
      <c r="I87" s="10">
        <v>0.23600000000000002</v>
      </c>
      <c r="J87" s="10">
        <v>0.3876379999142141</v>
      </c>
      <c r="K87" s="10">
        <v>0.5</v>
      </c>
      <c r="L87" s="10">
        <v>0.66</v>
      </c>
      <c r="M87" s="10">
        <v>0.476999999396503</v>
      </c>
      <c r="N87" s="10">
        <v>0</v>
      </c>
      <c r="O87" s="10">
        <v>6.7499999999999991E-2</v>
      </c>
      <c r="P87" s="10">
        <v>0.11824000000000001</v>
      </c>
      <c r="Q87" s="10">
        <v>0.16674887662083082</v>
      </c>
      <c r="R87" s="10">
        <v>0.129753914</v>
      </c>
      <c r="S87" s="10">
        <v>0</v>
      </c>
      <c r="T87" s="10">
        <v>1.463092798742205E-3</v>
      </c>
      <c r="U87" s="10">
        <v>4.4979883013078564E-2</v>
      </c>
      <c r="V87" s="10">
        <v>0.102094065942684</v>
      </c>
      <c r="W87" s="10">
        <v>0</v>
      </c>
      <c r="X87" s="10">
        <v>0.9</v>
      </c>
      <c r="Y87" s="10">
        <v>4.3547684714762669E-2</v>
      </c>
      <c r="Z87" s="10">
        <v>3.9999999105930328E-2</v>
      </c>
      <c r="AA87" s="10">
        <v>0.81299999999999994</v>
      </c>
      <c r="AB87" s="10">
        <v>0.69325868437685723</v>
      </c>
      <c r="AC87" s="10">
        <v>0.77133728926698553</v>
      </c>
      <c r="AD87" s="10">
        <v>1</v>
      </c>
      <c r="AE87" s="10">
        <v>0.79965216074473411</v>
      </c>
      <c r="AG87" s="10"/>
      <c r="AH87" s="10"/>
      <c r="AI87" s="10"/>
      <c r="AJ87" s="10"/>
      <c r="AK87" s="10"/>
    </row>
    <row r="88" spans="1:37">
      <c r="A88" s="12" t="s">
        <v>200</v>
      </c>
      <c r="B88" s="15" t="s">
        <v>199</v>
      </c>
      <c r="C88" s="10">
        <v>0.5130555555555556</v>
      </c>
      <c r="D88" s="10">
        <v>1</v>
      </c>
      <c r="E88" s="10">
        <v>3.9999999105930328E-2</v>
      </c>
      <c r="F88" s="10">
        <v>0.44999999999999996</v>
      </c>
      <c r="G88" s="10">
        <v>0</v>
      </c>
      <c r="H88" s="10">
        <v>3.9999999105930328E-2</v>
      </c>
      <c r="I88" s="10">
        <v>0.54108333333333336</v>
      </c>
      <c r="J88" s="10">
        <v>8.4031999981403246E-2</v>
      </c>
      <c r="K88" s="10">
        <v>0.26999342388400227</v>
      </c>
      <c r="L88" s="10">
        <v>0.14000000000000001</v>
      </c>
      <c r="M88" s="10">
        <v>0.82679999895393852</v>
      </c>
      <c r="N88" s="10">
        <v>0</v>
      </c>
      <c r="O88" s="10">
        <v>6.7499999999999991E-2</v>
      </c>
      <c r="P88" s="10">
        <v>0.46335999999999999</v>
      </c>
      <c r="Q88" s="10">
        <v>0.14475316928327175</v>
      </c>
      <c r="R88" s="10">
        <v>0.158163266</v>
      </c>
      <c r="S88" s="10">
        <v>0</v>
      </c>
      <c r="T88" s="10">
        <v>5.0770966956353095E-3</v>
      </c>
      <c r="U88" s="10">
        <v>1.1046744062714104E-2</v>
      </c>
      <c r="V88" s="10">
        <v>5.3787903926616601E-2</v>
      </c>
      <c r="W88" s="10">
        <v>0</v>
      </c>
      <c r="X88" s="10">
        <v>0.85</v>
      </c>
      <c r="Y88" s="10">
        <v>0.13863216266173753</v>
      </c>
      <c r="Z88" s="10">
        <v>3.9999999105930328E-2</v>
      </c>
      <c r="AA88" s="10">
        <v>0.67700000000000005</v>
      </c>
      <c r="AB88" s="10">
        <v>0.21279886697174016</v>
      </c>
      <c r="AC88" s="10">
        <v>0.61474630544096187</v>
      </c>
      <c r="AD88" s="10">
        <v>1</v>
      </c>
      <c r="AE88" s="10">
        <v>0.81914989790574988</v>
      </c>
      <c r="AG88" s="10"/>
      <c r="AH88" s="10"/>
      <c r="AI88" s="10"/>
      <c r="AJ88" s="10"/>
      <c r="AK88" s="10"/>
    </row>
    <row r="89" spans="1:37">
      <c r="A89" s="12" t="s">
        <v>202</v>
      </c>
      <c r="B89" s="15" t="s">
        <v>201</v>
      </c>
      <c r="C89" s="10">
        <v>0.51637460732984286</v>
      </c>
      <c r="D89" s="10">
        <v>0.2369</v>
      </c>
      <c r="E89" s="10">
        <v>3.9999999105930328E-2</v>
      </c>
      <c r="F89" s="10">
        <v>0.47499999999999998</v>
      </c>
      <c r="G89" s="10">
        <v>0</v>
      </c>
      <c r="H89" s="10">
        <v>0</v>
      </c>
      <c r="I89" s="10">
        <v>0.26925000000000004</v>
      </c>
      <c r="J89" s="10">
        <v>0.32077599992901085</v>
      </c>
      <c r="K89" s="10">
        <v>0.54802589936704726</v>
      </c>
      <c r="L89" s="10">
        <v>0.36</v>
      </c>
      <c r="M89" s="10">
        <v>0.42399999946355821</v>
      </c>
      <c r="N89" s="10">
        <v>0</v>
      </c>
      <c r="O89" s="10">
        <v>6.7499999999999991E-2</v>
      </c>
      <c r="P89" s="10">
        <v>0.39983999999999997</v>
      </c>
      <c r="Q89" s="10">
        <v>0.12665197121763361</v>
      </c>
      <c r="R89" s="10">
        <v>8.3550914000000004E-2</v>
      </c>
      <c r="S89" s="10">
        <v>0</v>
      </c>
      <c r="T89" s="10">
        <v>1.7071883385323602E-3</v>
      </c>
      <c r="U89" s="10">
        <v>6.2864670518158736E-2</v>
      </c>
      <c r="V89" s="10">
        <v>9.2841981604747201E-2</v>
      </c>
      <c r="W89" s="10">
        <v>0</v>
      </c>
      <c r="X89" s="10">
        <v>0.87</v>
      </c>
      <c r="Y89" s="10">
        <v>7.6494186441830425E-2</v>
      </c>
      <c r="Z89" s="10">
        <v>0.13999999687075615</v>
      </c>
      <c r="AA89" s="10">
        <v>0.627</v>
      </c>
      <c r="AB89" s="10">
        <v>0.60486450111260115</v>
      </c>
      <c r="AC89" s="10">
        <v>0.70597202273570625</v>
      </c>
      <c r="AD89" s="10">
        <v>1</v>
      </c>
      <c r="AE89" s="10">
        <v>0.92155926942969746</v>
      </c>
      <c r="AG89" s="10"/>
      <c r="AH89" s="10"/>
      <c r="AI89" s="10"/>
      <c r="AJ89" s="10"/>
      <c r="AK89" s="10"/>
    </row>
    <row r="90" spans="1:37">
      <c r="A90" s="12" t="s">
        <v>204</v>
      </c>
      <c r="B90" s="15" t="s">
        <v>203</v>
      </c>
      <c r="C90" s="10">
        <v>0.28841650992685469</v>
      </c>
      <c r="D90" s="10">
        <v>7.4543999722301954E-2</v>
      </c>
      <c r="E90" s="10">
        <v>9.7599999159574513E-2</v>
      </c>
      <c r="F90" s="10">
        <v>0.15000000000000002</v>
      </c>
      <c r="G90" s="10">
        <v>3.1333333333333331E-2</v>
      </c>
      <c r="H90" s="10">
        <v>0.2031999992579222</v>
      </c>
      <c r="I90" s="10">
        <v>0.71158333333333335</v>
      </c>
      <c r="J90" s="10">
        <v>0.46964999989606437</v>
      </c>
      <c r="K90" s="10">
        <v>0.91453333333333331</v>
      </c>
      <c r="L90" s="10">
        <v>0.1</v>
      </c>
      <c r="M90" s="10">
        <v>1</v>
      </c>
      <c r="N90" s="10">
        <v>0.3</v>
      </c>
      <c r="O90" s="10">
        <v>0.3175</v>
      </c>
      <c r="P90" s="10">
        <v>0.86599999999999999</v>
      </c>
      <c r="Q90" s="10">
        <v>0.32061158895924735</v>
      </c>
      <c r="R90" s="10">
        <v>0.41623036600000002</v>
      </c>
      <c r="S90" s="10">
        <v>1.845507404131581E-2</v>
      </c>
      <c r="T90" s="10">
        <v>5.7642531650445729E-2</v>
      </c>
      <c r="U90" s="10">
        <v>6.9241615689747987E-2</v>
      </c>
      <c r="V90" s="10">
        <v>7.8784836407009506E-2</v>
      </c>
      <c r="W90" s="10">
        <v>7.999999999999996E-2</v>
      </c>
      <c r="X90" s="10">
        <v>0.89</v>
      </c>
      <c r="Y90" s="10">
        <v>0.27700831024930744</v>
      </c>
      <c r="Z90" s="10">
        <v>0.34048000934206446</v>
      </c>
      <c r="AA90" s="10">
        <v>0.65500000000000003</v>
      </c>
      <c r="AB90" s="10">
        <v>0.43381127236666661</v>
      </c>
      <c r="AC90" s="10">
        <v>0.60507814694169815</v>
      </c>
      <c r="AD90" s="10">
        <v>1</v>
      </c>
      <c r="AE90" s="10">
        <v>0.33191794316626549</v>
      </c>
      <c r="AG90" s="10"/>
      <c r="AH90" s="10"/>
      <c r="AI90" s="10"/>
      <c r="AJ90" s="10"/>
      <c r="AK90" s="10"/>
    </row>
    <row r="91" spans="1:37">
      <c r="A91" s="12" t="s">
        <v>206</v>
      </c>
      <c r="B91" s="15" t="s">
        <v>205</v>
      </c>
      <c r="C91" s="10">
        <v>0.44775485804416404</v>
      </c>
      <c r="D91" s="10">
        <v>0.2511599990643561</v>
      </c>
      <c r="E91" s="10">
        <v>3.9999999105930328E-2</v>
      </c>
      <c r="F91" s="10">
        <v>0.375</v>
      </c>
      <c r="G91" s="10">
        <v>0</v>
      </c>
      <c r="H91" s="10">
        <v>3.9999999105930328E-2</v>
      </c>
      <c r="I91" s="10">
        <v>0.24566666666666667</v>
      </c>
      <c r="J91" s="10">
        <v>0.33693599992543455</v>
      </c>
      <c r="K91" s="10">
        <v>0.18537884700315499</v>
      </c>
      <c r="L91" s="10">
        <v>0.14000000000000001</v>
      </c>
      <c r="M91" s="10">
        <v>0.82679999895393852</v>
      </c>
      <c r="N91" s="10">
        <v>0</v>
      </c>
      <c r="O91" s="10">
        <v>0.85</v>
      </c>
      <c r="P91" s="10">
        <v>0.66935999999999996</v>
      </c>
      <c r="Q91" s="10">
        <v>0.11431882779151292</v>
      </c>
      <c r="R91" s="10">
        <v>0.22922636199999999</v>
      </c>
      <c r="S91" s="10">
        <v>0</v>
      </c>
      <c r="T91" s="10">
        <v>2.1239581981740709E-3</v>
      </c>
      <c r="U91" s="10">
        <v>7.192555178211299E-2</v>
      </c>
      <c r="V91" s="10">
        <v>0.24077713962792199</v>
      </c>
      <c r="W91" s="10">
        <v>0</v>
      </c>
      <c r="X91" s="10">
        <v>0.82</v>
      </c>
      <c r="Y91" s="10">
        <v>3.2921810699588473E-2</v>
      </c>
      <c r="Z91" s="10">
        <v>0.25175686816847642</v>
      </c>
      <c r="AA91" s="10">
        <v>0.72900000000000009</v>
      </c>
      <c r="AB91" s="10">
        <v>0.68888856877185334</v>
      </c>
      <c r="AC91" s="10">
        <v>0.70429152124380145</v>
      </c>
      <c r="AD91" s="10">
        <v>0.99097444362292164</v>
      </c>
      <c r="AE91" s="10">
        <v>0.79584699502690448</v>
      </c>
      <c r="AG91" s="10"/>
      <c r="AH91" s="10"/>
      <c r="AI91" s="10"/>
      <c r="AJ91" s="10"/>
      <c r="AK91" s="10"/>
    </row>
    <row r="92" spans="1:37">
      <c r="A92" s="12" t="s">
        <v>208</v>
      </c>
      <c r="B92" s="15" t="s">
        <v>207</v>
      </c>
      <c r="C92" s="10">
        <v>0.42288625776397515</v>
      </c>
      <c r="D92" s="10">
        <v>0.99370000000000003</v>
      </c>
      <c r="E92" s="10">
        <v>7.8399999141693155E-2</v>
      </c>
      <c r="F92" s="10">
        <v>0.5</v>
      </c>
      <c r="G92" s="10">
        <v>3.9333333333333331E-2</v>
      </c>
      <c r="H92" s="10">
        <v>5.9199999123811686E-2</v>
      </c>
      <c r="I92" s="10">
        <v>0.54108333333333336</v>
      </c>
      <c r="J92" s="10">
        <v>0.21755399995185434</v>
      </c>
      <c r="K92" s="10">
        <v>0.90549563430919355</v>
      </c>
      <c r="L92" s="10">
        <v>0.14000000000000001</v>
      </c>
      <c r="M92" s="10">
        <v>1</v>
      </c>
      <c r="N92" s="10">
        <v>5.7999999821186067E-2</v>
      </c>
      <c r="O92" s="10">
        <v>7.4999999999999997E-2</v>
      </c>
      <c r="P92" s="10">
        <v>0.64280000000000004</v>
      </c>
      <c r="Q92" s="10">
        <v>0.3038996279680739</v>
      </c>
      <c r="R92" s="10">
        <v>0.19243986199999999</v>
      </c>
      <c r="S92" s="10">
        <v>1.7436683557441185E-2</v>
      </c>
      <c r="T92" s="10">
        <v>5.1323467735878113E-2</v>
      </c>
      <c r="U92" s="10">
        <v>6.914763723476438E-5</v>
      </c>
      <c r="V92" s="10">
        <v>2.8998202182263998E-4</v>
      </c>
      <c r="W92" s="10">
        <v>9.9999999999988987E-4</v>
      </c>
      <c r="X92" s="10">
        <v>0.96</v>
      </c>
      <c r="Y92" s="10">
        <v>0</v>
      </c>
      <c r="Z92" s="10">
        <v>3.9999999105930328E-2</v>
      </c>
      <c r="AA92" s="10">
        <v>0.66099999999999992</v>
      </c>
      <c r="AB92" s="10">
        <v>0.45514112974950383</v>
      </c>
      <c r="AC92" s="10">
        <v>0.33188061466156454</v>
      </c>
      <c r="AD92" s="10">
        <v>1</v>
      </c>
      <c r="AE92" s="10">
        <v>0.55754550909068323</v>
      </c>
      <c r="AG92" s="10"/>
      <c r="AH92" s="10"/>
      <c r="AI92" s="10"/>
      <c r="AJ92" s="10"/>
      <c r="AK92" s="10"/>
    </row>
    <row r="93" spans="1:37">
      <c r="A93" s="12" t="s">
        <v>210</v>
      </c>
      <c r="B93" s="15" t="s">
        <v>209</v>
      </c>
      <c r="C93" s="10">
        <v>0.35263255813953481</v>
      </c>
      <c r="D93" s="10">
        <v>0.34727999870628118</v>
      </c>
      <c r="E93" s="10">
        <v>8.7999999150633834E-2</v>
      </c>
      <c r="F93" s="10">
        <v>0.8</v>
      </c>
      <c r="G93" s="10">
        <v>0.16600000000000001</v>
      </c>
      <c r="H93" s="10">
        <v>6.8799999132752365E-2</v>
      </c>
      <c r="I93" s="10">
        <v>8.5833333333333421E-3</v>
      </c>
      <c r="J93" s="10">
        <v>0.42197799990661444</v>
      </c>
      <c r="K93" s="10">
        <v>0.99487129221733328</v>
      </c>
      <c r="L93" s="10">
        <v>0.72</v>
      </c>
      <c r="M93" s="10">
        <v>3.1799999959766866E-2</v>
      </c>
      <c r="N93" s="10">
        <v>8.6399999856948864E-2</v>
      </c>
      <c r="O93" s="10">
        <v>0.87499999999999989</v>
      </c>
      <c r="P93" s="10">
        <v>0.37663999999999997</v>
      </c>
      <c r="Q93" s="10">
        <v>0.42431078905582453</v>
      </c>
      <c r="R93" s="10">
        <v>0.15384615400000001</v>
      </c>
      <c r="S93" s="10">
        <v>3.3521999578581436E-3</v>
      </c>
      <c r="T93" s="10">
        <v>2.7395674516448421E-2</v>
      </c>
      <c r="U93" s="10">
        <v>0</v>
      </c>
      <c r="V93" s="10">
        <v>0</v>
      </c>
      <c r="W93" s="10">
        <v>0</v>
      </c>
      <c r="X93" s="10">
        <v>0</v>
      </c>
      <c r="Y93" s="10">
        <v>1.66685187243027E-3</v>
      </c>
      <c r="Z93" s="10">
        <v>0.13715199919641019</v>
      </c>
      <c r="AA93" s="10">
        <v>0.61</v>
      </c>
      <c r="AB93" s="10">
        <v>0.62718768726342589</v>
      </c>
      <c r="AC93" s="10">
        <v>0.2948069617063595</v>
      </c>
      <c r="AD93" s="10">
        <v>1</v>
      </c>
      <c r="AE93" s="10">
        <v>0.58153052584558085</v>
      </c>
      <c r="AG93" s="10"/>
      <c r="AH93" s="10"/>
      <c r="AI93" s="10"/>
      <c r="AJ93" s="10"/>
      <c r="AK93" s="10"/>
    </row>
    <row r="94" spans="1:37">
      <c r="A94" s="12" t="s">
        <v>212</v>
      </c>
      <c r="B94" s="15" t="s">
        <v>211</v>
      </c>
      <c r="C94" s="10">
        <v>0.92359132469402438</v>
      </c>
      <c r="D94" s="10">
        <v>8.9090000000000003E-2</v>
      </c>
      <c r="E94" s="10">
        <v>0.43359999947249894</v>
      </c>
      <c r="F94" s="10">
        <v>0.22499999999999998</v>
      </c>
      <c r="G94" s="10">
        <v>0.24133333333333334</v>
      </c>
      <c r="H94" s="10">
        <v>0.7023999997228384</v>
      </c>
      <c r="I94" s="10">
        <v>0.24158333333333334</v>
      </c>
      <c r="J94" s="10">
        <v>0.78880999982543287</v>
      </c>
      <c r="K94" s="10">
        <v>0.94400358563091769</v>
      </c>
      <c r="L94" s="10">
        <v>0.46</v>
      </c>
      <c r="M94" s="10">
        <v>0.26499999966472387</v>
      </c>
      <c r="N94" s="10">
        <v>0.45359999924898153</v>
      </c>
      <c r="O94" s="10">
        <v>0.40749999999999997</v>
      </c>
      <c r="P94" s="10">
        <v>0.94159999999999999</v>
      </c>
      <c r="Q94" s="10">
        <v>0.65864116976186726</v>
      </c>
      <c r="R94" s="10">
        <v>0.87825474999999997</v>
      </c>
      <c r="S94" s="10">
        <v>0.3642714248913852</v>
      </c>
      <c r="T94" s="10">
        <v>0.68755778720891869</v>
      </c>
      <c r="U94" s="10">
        <v>4.1383757508185841E-3</v>
      </c>
      <c r="V94" s="10">
        <v>9.1353185574827907E-3</v>
      </c>
      <c r="W94" s="10">
        <v>0.85</v>
      </c>
      <c r="X94" s="10">
        <v>0.5</v>
      </c>
      <c r="Y94" s="10">
        <v>2.8991109393119444E-2</v>
      </c>
      <c r="Z94" s="10">
        <v>0.87574400058927204</v>
      </c>
      <c r="AA94" s="10">
        <v>0.57499999999999996</v>
      </c>
      <c r="AB94" s="10">
        <v>0.24313750078835064</v>
      </c>
      <c r="AC94" s="10">
        <v>0.43589330841896839</v>
      </c>
      <c r="AD94" s="10">
        <v>0.53517431227562784</v>
      </c>
      <c r="AE94" s="10">
        <v>5.7307705727224371E-2</v>
      </c>
      <c r="AG94" s="10"/>
      <c r="AH94" s="10"/>
      <c r="AI94" s="10"/>
      <c r="AJ94" s="10"/>
      <c r="AK94" s="10"/>
    </row>
    <row r="95" spans="1:37">
      <c r="A95" s="12" t="s">
        <v>214</v>
      </c>
      <c r="B95" s="15" t="s">
        <v>213</v>
      </c>
      <c r="C95" s="10">
        <v>0.42247009028601545</v>
      </c>
      <c r="D95" s="10">
        <v>0.5</v>
      </c>
      <c r="E95" s="10">
        <v>0.45099999863654372</v>
      </c>
      <c r="F95" s="10">
        <v>0.125</v>
      </c>
      <c r="G95" s="10">
        <v>0.13733333333333334</v>
      </c>
      <c r="H95" s="10">
        <v>0.72099999930709602</v>
      </c>
      <c r="I95" s="10">
        <v>0.44466666666666665</v>
      </c>
      <c r="J95" s="10">
        <v>0.5664079998746514</v>
      </c>
      <c r="K95" s="10">
        <v>1</v>
      </c>
      <c r="L95" s="10">
        <v>0.2</v>
      </c>
      <c r="M95" s="10">
        <v>0.8691999989002942</v>
      </c>
      <c r="N95" s="10">
        <v>0.3</v>
      </c>
      <c r="O95" s="10">
        <v>0.76749999999999996</v>
      </c>
      <c r="P95" s="10">
        <v>0.85543999999999998</v>
      </c>
      <c r="Q95" s="10">
        <v>0.60292194849489078</v>
      </c>
      <c r="R95" s="10">
        <v>0.53185035400000003</v>
      </c>
      <c r="S95" s="10">
        <v>0.27287719292561108</v>
      </c>
      <c r="T95" s="10">
        <v>0.5</v>
      </c>
      <c r="U95" s="10">
        <v>4.1383757508185841E-3</v>
      </c>
      <c r="V95" s="10" t="e">
        <v>#N/A</v>
      </c>
      <c r="W95" s="10">
        <v>0.4</v>
      </c>
      <c r="X95" s="10">
        <v>0</v>
      </c>
      <c r="Y95" s="10">
        <v>0</v>
      </c>
      <c r="Z95" s="10">
        <v>0.5</v>
      </c>
      <c r="AA95" s="10">
        <v>0.43700000000000006</v>
      </c>
      <c r="AB95" s="10">
        <v>0.78707871663121698</v>
      </c>
      <c r="AC95" s="10">
        <v>0.6451161245314212</v>
      </c>
      <c r="AD95" s="10">
        <v>1.121933806158756E-2</v>
      </c>
      <c r="AE95" s="10" t="e">
        <v>#N/A</v>
      </c>
      <c r="AG95" s="10"/>
      <c r="AH95" s="10"/>
      <c r="AI95" s="10"/>
      <c r="AJ95" s="10"/>
      <c r="AK95" s="10"/>
    </row>
    <row r="96" spans="1:37">
      <c r="A96" s="12" t="s">
        <v>434</v>
      </c>
      <c r="B96" s="15" t="s">
        <v>215</v>
      </c>
      <c r="C96" s="10">
        <v>0.78105296442687766</v>
      </c>
      <c r="D96" s="10">
        <v>8.9510000000000006E-2</v>
      </c>
      <c r="E96" s="10">
        <v>3.9999999105930328E-2</v>
      </c>
      <c r="F96" s="10">
        <v>0.625</v>
      </c>
      <c r="G96" s="10">
        <v>0.2</v>
      </c>
      <c r="H96" s="10">
        <v>0.52799999736249448</v>
      </c>
      <c r="I96" s="10">
        <v>0.26791666666666664</v>
      </c>
      <c r="J96" s="10">
        <v>0.37329599991738793</v>
      </c>
      <c r="K96" s="10">
        <v>1</v>
      </c>
      <c r="L96" s="10">
        <v>0.64</v>
      </c>
      <c r="M96" s="10">
        <v>0.24379999969154598</v>
      </c>
      <c r="N96" s="10">
        <v>0.90719999782741068</v>
      </c>
      <c r="O96" s="10">
        <v>0.76749999999999996</v>
      </c>
      <c r="P96" s="10">
        <v>0.57200000000000006</v>
      </c>
      <c r="Q96" s="10">
        <v>0.41059824270159051</v>
      </c>
      <c r="R96" s="10">
        <v>0.61538461600000005</v>
      </c>
      <c r="S96" s="10">
        <v>0.27287719292561108</v>
      </c>
      <c r="T96" s="10">
        <v>0.11169616448397678</v>
      </c>
      <c r="U96" s="10">
        <v>3.8317234314162271E-2</v>
      </c>
      <c r="V96" s="10">
        <v>0.102154823842261</v>
      </c>
      <c r="W96" s="10">
        <v>0.4</v>
      </c>
      <c r="X96" s="10">
        <v>0.6</v>
      </c>
      <c r="Y96" s="10">
        <v>9.9659496719541565E-2</v>
      </c>
      <c r="Z96" s="10">
        <v>0.9739344131909381</v>
      </c>
      <c r="AA96" s="10">
        <v>0.01</v>
      </c>
      <c r="AB96" s="10">
        <v>0.45156871352949646</v>
      </c>
      <c r="AC96" s="10">
        <v>5.6468443513168334E-2</v>
      </c>
      <c r="AD96" s="10">
        <v>3.2191266346441112E-3</v>
      </c>
      <c r="AE96" s="10" t="e">
        <v>#N/A</v>
      </c>
      <c r="AG96" s="10"/>
      <c r="AH96" s="10"/>
      <c r="AI96" s="10"/>
      <c r="AJ96" s="10"/>
      <c r="AK96" s="10"/>
    </row>
    <row r="97" spans="1:37">
      <c r="A97" s="12" t="s">
        <v>435</v>
      </c>
      <c r="B97" s="15" t="s">
        <v>217</v>
      </c>
      <c r="C97" s="10">
        <v>0.44048862325804905</v>
      </c>
      <c r="D97" s="10">
        <v>0.3654</v>
      </c>
      <c r="E97" s="10">
        <v>5.9199999123811686E-2</v>
      </c>
      <c r="F97" s="10">
        <v>0.44999999999999996</v>
      </c>
      <c r="G97" s="10">
        <v>0</v>
      </c>
      <c r="H97" s="10">
        <v>3.9999999105930328E-2</v>
      </c>
      <c r="I97" s="10">
        <v>0.29558333333333331</v>
      </c>
      <c r="J97" s="10">
        <v>0.18503199995905162</v>
      </c>
      <c r="K97" s="10">
        <v>0</v>
      </c>
      <c r="L97" s="10">
        <v>0.64</v>
      </c>
      <c r="M97" s="10">
        <v>0.81619999896734952</v>
      </c>
      <c r="N97" s="10">
        <v>0</v>
      </c>
      <c r="O97" s="10">
        <v>0.76749999999999996</v>
      </c>
      <c r="P97" s="10">
        <v>0.63104000000000005</v>
      </c>
      <c r="Q97" s="10">
        <v>0.16721248637735986</v>
      </c>
      <c r="R97" s="10">
        <v>0.13302752200000001</v>
      </c>
      <c r="S97" s="10">
        <v>0</v>
      </c>
      <c r="T97" s="10">
        <v>5.5628572952177097E-3</v>
      </c>
      <c r="U97" s="10">
        <v>5.0105846966243005E-2</v>
      </c>
      <c r="V97" s="10">
        <v>6.1584707616121198E-2</v>
      </c>
      <c r="W97" s="10">
        <v>0.74</v>
      </c>
      <c r="X97" s="10">
        <v>0.81</v>
      </c>
      <c r="Y97" s="10">
        <v>0.17024349979364423</v>
      </c>
      <c r="Z97" s="10">
        <v>0.24639999929815526</v>
      </c>
      <c r="AA97" s="10">
        <v>0.69900000000000007</v>
      </c>
      <c r="AB97" s="10">
        <v>0.54213973221287803</v>
      </c>
      <c r="AC97" s="10">
        <v>0.63689524712285162</v>
      </c>
      <c r="AD97" s="10">
        <v>1</v>
      </c>
      <c r="AE97" s="10">
        <v>1</v>
      </c>
      <c r="AG97" s="10"/>
      <c r="AH97" s="10"/>
      <c r="AI97" s="10"/>
      <c r="AJ97" s="10"/>
      <c r="AK97" s="10"/>
    </row>
    <row r="98" spans="1:37">
      <c r="A98" s="12" t="s">
        <v>220</v>
      </c>
      <c r="B98" s="15" t="s">
        <v>219</v>
      </c>
      <c r="C98" s="10">
        <v>0.25986313364055308</v>
      </c>
      <c r="D98" s="10">
        <v>1</v>
      </c>
      <c r="E98" s="10">
        <v>4.9599999114871007E-2</v>
      </c>
      <c r="F98" s="10">
        <v>0.6</v>
      </c>
      <c r="G98" s="10">
        <v>0</v>
      </c>
      <c r="H98" s="10">
        <v>3.9999999105930328E-2</v>
      </c>
      <c r="I98" s="10">
        <v>0.54108333333333336</v>
      </c>
      <c r="J98" s="10">
        <v>1.6361999996379016E-2</v>
      </c>
      <c r="K98" s="10">
        <v>1</v>
      </c>
      <c r="L98" s="10">
        <v>0.1</v>
      </c>
      <c r="M98" s="10">
        <v>1</v>
      </c>
      <c r="N98" s="10">
        <v>0.28999999999999998</v>
      </c>
      <c r="O98" s="10">
        <v>7.4999999999999997E-2</v>
      </c>
      <c r="P98" s="10">
        <v>0.67456000000000005</v>
      </c>
      <c r="Q98" s="10">
        <v>0.20298302299603932</v>
      </c>
      <c r="R98" s="10">
        <v>0.22083333399999999</v>
      </c>
      <c r="S98" s="10">
        <v>0</v>
      </c>
      <c r="T98" s="10">
        <v>5.7666970350424718E-3</v>
      </c>
      <c r="U98" s="10">
        <v>8.079863216672134E-2</v>
      </c>
      <c r="V98" s="10">
        <v>0.24163408012917101</v>
      </c>
      <c r="W98" s="10">
        <v>0</v>
      </c>
      <c r="X98" s="10">
        <v>0</v>
      </c>
      <c r="Y98" s="10">
        <v>8.4175084175084167E-2</v>
      </c>
      <c r="Z98" s="10">
        <v>0.25199999772012238</v>
      </c>
      <c r="AA98" s="10">
        <v>0.67700000000000005</v>
      </c>
      <c r="AB98" s="10">
        <v>0.5826689174844214</v>
      </c>
      <c r="AC98" s="10">
        <v>0.39249897457111194</v>
      </c>
      <c r="AD98" s="10">
        <v>1</v>
      </c>
      <c r="AE98" s="10">
        <v>0.23765141786721031</v>
      </c>
      <c r="AG98" s="10"/>
      <c r="AH98" s="10"/>
      <c r="AI98" s="10"/>
      <c r="AJ98" s="10"/>
      <c r="AK98" s="10"/>
    </row>
    <row r="99" spans="1:37">
      <c r="A99" s="12" t="s">
        <v>222</v>
      </c>
      <c r="B99" s="15" t="s">
        <v>221</v>
      </c>
      <c r="C99" s="10">
        <v>5.8536198347107445E-2</v>
      </c>
      <c r="D99" s="10">
        <v>0.52403999804779888</v>
      </c>
      <c r="E99" s="10">
        <v>0.13599999919533734</v>
      </c>
      <c r="F99" s="10">
        <v>0.8</v>
      </c>
      <c r="G99" s="10">
        <v>0.16266666666666665</v>
      </c>
      <c r="H99" s="10">
        <v>0.10719999916851519</v>
      </c>
      <c r="I99" s="10">
        <v>0.2485</v>
      </c>
      <c r="J99" s="10">
        <v>0.64195599985793239</v>
      </c>
      <c r="K99" s="10">
        <v>0.87534244112301207</v>
      </c>
      <c r="L99" s="10">
        <v>0.6</v>
      </c>
      <c r="M99" s="10">
        <v>0.30739999961107967</v>
      </c>
      <c r="N99" s="10">
        <v>3.2399999946355819E-2</v>
      </c>
      <c r="O99" s="10">
        <v>7.4999999999999997E-2</v>
      </c>
      <c r="P99" s="10">
        <v>0.58952000000000004</v>
      </c>
      <c r="Q99" s="10">
        <v>0.4065006817221658</v>
      </c>
      <c r="R99" s="10">
        <v>0.20162016199999999</v>
      </c>
      <c r="S99" s="10">
        <v>0.12236787206291945</v>
      </c>
      <c r="T99" s="10">
        <v>5.7469047690594875E-2</v>
      </c>
      <c r="U99" s="10">
        <v>0</v>
      </c>
      <c r="V99" s="10">
        <v>0</v>
      </c>
      <c r="W99" s="10">
        <v>0</v>
      </c>
      <c r="X99" s="10">
        <v>0.96</v>
      </c>
      <c r="Y99" s="10">
        <v>7.8206465067778945E-3</v>
      </c>
      <c r="Z99" s="10">
        <v>0.25298000888076144</v>
      </c>
      <c r="AA99" s="10">
        <v>0.61299999999999999</v>
      </c>
      <c r="AB99" s="10">
        <v>0.39279498300567989</v>
      </c>
      <c r="AC99" s="10">
        <v>0.31075250883847244</v>
      </c>
      <c r="AD99" s="10">
        <v>0.92755236832413679</v>
      </c>
      <c r="AE99" s="10">
        <v>0.71876616444799379</v>
      </c>
      <c r="AG99" s="10"/>
      <c r="AH99" s="10"/>
      <c r="AI99" s="10"/>
      <c r="AJ99" s="10"/>
      <c r="AK99" s="10"/>
    </row>
    <row r="100" spans="1:37">
      <c r="A100" s="12" t="s">
        <v>436</v>
      </c>
      <c r="B100" s="15" t="s">
        <v>223</v>
      </c>
      <c r="C100" s="10">
        <v>0.23213225806451618</v>
      </c>
      <c r="D100" s="10">
        <v>8.9959999999999988E-3</v>
      </c>
      <c r="E100" s="10">
        <v>0.4527999994903803</v>
      </c>
      <c r="F100" s="10">
        <v>0.27500000000000002</v>
      </c>
      <c r="G100" s="10">
        <v>0.16133333333333333</v>
      </c>
      <c r="H100" s="10">
        <v>0.49119999952614313</v>
      </c>
      <c r="I100" s="10">
        <v>0.49116666666666664</v>
      </c>
      <c r="J100" s="10">
        <v>0.68639599984809752</v>
      </c>
      <c r="K100" s="10">
        <v>1</v>
      </c>
      <c r="L100" s="10">
        <v>0.26</v>
      </c>
      <c r="M100" s="10">
        <v>3.1799999959766866E-2</v>
      </c>
      <c r="N100" s="10">
        <v>0.97199999839067464</v>
      </c>
      <c r="O100" s="10">
        <v>0.76749999999999996</v>
      </c>
      <c r="P100" s="10">
        <v>0.93944000000000005</v>
      </c>
      <c r="Q100" s="10">
        <v>0.45251933542356082</v>
      </c>
      <c r="R100" s="10">
        <v>0.59968102000000001</v>
      </c>
      <c r="S100" s="10">
        <v>0</v>
      </c>
      <c r="T100" s="10">
        <v>0.52798588524609991</v>
      </c>
      <c r="U100" s="10">
        <v>0</v>
      </c>
      <c r="V100" s="10">
        <v>0</v>
      </c>
      <c r="W100" s="10">
        <v>0.44999999999999996</v>
      </c>
      <c r="X100" s="10">
        <v>1</v>
      </c>
      <c r="Y100" s="10">
        <v>4.5493934142114389E-2</v>
      </c>
      <c r="Z100" s="10">
        <v>0.87001599987894296</v>
      </c>
      <c r="AA100" s="10">
        <v>0.51100000000000001</v>
      </c>
      <c r="AB100" s="10">
        <v>0.4991933340631759</v>
      </c>
      <c r="AC100" s="10">
        <v>0.16132517851708003</v>
      </c>
      <c r="AD100" s="10">
        <v>0.56295327434313902</v>
      </c>
      <c r="AE100" s="10">
        <v>0.18329280017070473</v>
      </c>
      <c r="AG100" s="10"/>
      <c r="AH100" s="10"/>
      <c r="AI100" s="10"/>
      <c r="AJ100" s="10"/>
      <c r="AK100" s="10"/>
    </row>
    <row r="101" spans="1:37">
      <c r="A101" s="12" t="s">
        <v>226</v>
      </c>
      <c r="B101" s="15" t="s">
        <v>225</v>
      </c>
      <c r="C101" s="10">
        <v>0.4265325315005728</v>
      </c>
      <c r="D101" s="10">
        <v>1.3979999947920443E-2</v>
      </c>
      <c r="E101" s="10">
        <v>4.9599999114871007E-2</v>
      </c>
      <c r="F101" s="10">
        <v>0.75</v>
      </c>
      <c r="G101" s="10">
        <v>0</v>
      </c>
      <c r="H101" s="10">
        <v>0.25119999930262571</v>
      </c>
      <c r="I101" s="10">
        <v>0.27966666666666667</v>
      </c>
      <c r="J101" s="10">
        <v>0.32158399992883202</v>
      </c>
      <c r="K101" s="10">
        <v>0.79290455840450003</v>
      </c>
      <c r="L101" s="10">
        <v>0.08</v>
      </c>
      <c r="M101" s="10">
        <v>0.15899999979883431</v>
      </c>
      <c r="N101" s="10">
        <v>0</v>
      </c>
      <c r="O101" s="10">
        <v>0.87499999999999989</v>
      </c>
      <c r="P101" s="10">
        <v>0.56736000000000009</v>
      </c>
      <c r="Q101" s="10">
        <v>0.31302477919608407</v>
      </c>
      <c r="R101" s="10">
        <v>7.6628351999999997E-2</v>
      </c>
      <c r="S101" s="10">
        <v>0</v>
      </c>
      <c r="T101" s="10">
        <v>7.2923811937308678E-3</v>
      </c>
      <c r="U101" s="10">
        <v>4.3853889263716993E-2</v>
      </c>
      <c r="V101" s="10">
        <v>0.33647723622301101</v>
      </c>
      <c r="W101" s="10">
        <v>0</v>
      </c>
      <c r="X101" s="10">
        <v>0.84</v>
      </c>
      <c r="Y101" s="10">
        <v>0</v>
      </c>
      <c r="Z101" s="10">
        <v>3.9999999105930328E-2</v>
      </c>
      <c r="AA101" s="10">
        <v>0.66200000000000003</v>
      </c>
      <c r="AB101" s="10">
        <v>0.5872568256200017</v>
      </c>
      <c r="AC101" s="10">
        <v>0.65683798695842466</v>
      </c>
      <c r="AD101" s="10">
        <v>1</v>
      </c>
      <c r="AE101" s="10">
        <v>0.94907108659817718</v>
      </c>
      <c r="AG101" s="10"/>
      <c r="AH101" s="10"/>
      <c r="AI101" s="10"/>
      <c r="AJ101" s="10"/>
      <c r="AK101" s="10"/>
    </row>
    <row r="102" spans="1:37">
      <c r="A102" s="12" t="s">
        <v>228</v>
      </c>
      <c r="B102" s="15" t="s">
        <v>227</v>
      </c>
      <c r="C102" s="10">
        <v>0.69269723113964699</v>
      </c>
      <c r="D102" s="10">
        <v>0.30854999937303362</v>
      </c>
      <c r="E102" s="10">
        <v>3.9999999105930328E-2</v>
      </c>
      <c r="F102" s="10">
        <v>0.44999999999999996</v>
      </c>
      <c r="G102" s="10">
        <v>2.6666666666666668E-2</v>
      </c>
      <c r="H102" s="10">
        <v>0.1179999978095293</v>
      </c>
      <c r="I102" s="10">
        <v>0.54108333333333336</v>
      </c>
      <c r="J102" s="10">
        <v>0.13049199997112154</v>
      </c>
      <c r="K102" s="10">
        <v>0.70697700547651265</v>
      </c>
      <c r="L102" s="10">
        <v>0.16</v>
      </c>
      <c r="M102" s="10">
        <v>0.94339999880641701</v>
      </c>
      <c r="N102" s="10">
        <v>0.03</v>
      </c>
      <c r="O102" s="10">
        <v>7.4999999999999997E-2</v>
      </c>
      <c r="P102" s="10">
        <v>0.62759999999999994</v>
      </c>
      <c r="Q102" s="10">
        <v>0.31669151090681591</v>
      </c>
      <c r="R102" s="10">
        <v>0.133333334</v>
      </c>
      <c r="S102" s="10">
        <v>1.3600463925690158E-2</v>
      </c>
      <c r="T102" s="10">
        <v>1.2943824648872422E-2</v>
      </c>
      <c r="U102" s="10">
        <v>1.6118995598252122E-2</v>
      </c>
      <c r="V102" s="10">
        <v>0.137457171820657</v>
      </c>
      <c r="W102" s="10">
        <v>9.9999999999988987E-4</v>
      </c>
      <c r="X102" s="10">
        <v>0.96</v>
      </c>
      <c r="Y102" s="10">
        <v>0.1466275659824047</v>
      </c>
      <c r="Z102" s="10">
        <v>0.33777998389114161</v>
      </c>
      <c r="AA102" s="10">
        <v>0.59499999999999997</v>
      </c>
      <c r="AB102" s="10">
        <v>0.20171420649406943</v>
      </c>
      <c r="AC102" s="10">
        <v>0.43381617407221845</v>
      </c>
      <c r="AD102" s="10">
        <v>0.39743789183632511</v>
      </c>
      <c r="AE102" s="10">
        <v>0.74276390588198338</v>
      </c>
      <c r="AG102" s="10"/>
      <c r="AH102" s="10"/>
      <c r="AI102" s="10"/>
      <c r="AJ102" s="10"/>
      <c r="AK102" s="10"/>
    </row>
    <row r="103" spans="1:37">
      <c r="A103" s="12" t="s">
        <v>230</v>
      </c>
      <c r="B103" s="15" t="s">
        <v>229</v>
      </c>
      <c r="C103" s="10">
        <v>0.57349992890995261</v>
      </c>
      <c r="D103" s="10">
        <v>1.6549999999999999E-2</v>
      </c>
      <c r="E103" s="10">
        <v>0.18399999924004073</v>
      </c>
      <c r="F103" s="10">
        <v>0.375</v>
      </c>
      <c r="G103" s="10">
        <v>2.9333333333333333E-2</v>
      </c>
      <c r="H103" s="10">
        <v>0.72159999974071987</v>
      </c>
      <c r="I103" s="10">
        <v>0.69216666666666671</v>
      </c>
      <c r="J103" s="10">
        <v>0.74558199983499951</v>
      </c>
      <c r="K103" s="10">
        <v>1</v>
      </c>
      <c r="L103" s="10">
        <v>0.28000000000000003</v>
      </c>
      <c r="M103" s="10">
        <v>0.57239999927580365</v>
      </c>
      <c r="N103" s="10">
        <v>0.40319999903440473</v>
      </c>
      <c r="O103" s="10">
        <v>0.40749999999999997</v>
      </c>
      <c r="P103" s="10">
        <v>0.97119999999999995</v>
      </c>
      <c r="Q103" s="10">
        <v>0.83609740407347855</v>
      </c>
      <c r="R103" s="10">
        <v>1</v>
      </c>
      <c r="S103" s="10">
        <v>0.30706302278104564</v>
      </c>
      <c r="T103" s="10">
        <v>0.42066837477835878</v>
      </c>
      <c r="U103" s="10">
        <v>0</v>
      </c>
      <c r="V103" s="10">
        <v>0</v>
      </c>
      <c r="W103" s="10">
        <v>0.84</v>
      </c>
      <c r="X103" s="10">
        <v>1</v>
      </c>
      <c r="Y103" s="10">
        <v>0</v>
      </c>
      <c r="Z103" s="10">
        <v>0.84994000549573367</v>
      </c>
      <c r="AA103" s="10">
        <v>0.48100000000000004</v>
      </c>
      <c r="AB103" s="10">
        <v>0.57039806243706037</v>
      </c>
      <c r="AC103" s="10">
        <v>0.47315855403249413</v>
      </c>
      <c r="AD103" s="10">
        <v>0.35177962956659692</v>
      </c>
      <c r="AE103" s="10">
        <v>4.7731571521343927E-2</v>
      </c>
      <c r="AG103" s="10"/>
      <c r="AH103" s="10"/>
      <c r="AI103" s="10"/>
      <c r="AJ103" s="10"/>
      <c r="AK103" s="10"/>
    </row>
    <row r="104" spans="1:37">
      <c r="A104" s="13" t="s">
        <v>232</v>
      </c>
      <c r="B104" s="16" t="s">
        <v>231</v>
      </c>
      <c r="C104" s="10">
        <v>0.64721813333333333</v>
      </c>
      <c r="D104" s="10">
        <v>7.6899999999999994E-4</v>
      </c>
      <c r="E104" s="10">
        <v>0.34719999939203261</v>
      </c>
      <c r="F104" s="10">
        <v>0.22499999999999998</v>
      </c>
      <c r="G104" s="10">
        <v>0.59</v>
      </c>
      <c r="H104" s="10">
        <v>0.83679999984800812</v>
      </c>
      <c r="I104" s="10">
        <v>0.62008333333333332</v>
      </c>
      <c r="J104" s="10">
        <v>0.39571799991242584</v>
      </c>
      <c r="K104" s="10">
        <v>1</v>
      </c>
      <c r="L104" s="10">
        <v>0.52</v>
      </c>
      <c r="M104" s="10">
        <v>0.64659999918192623</v>
      </c>
      <c r="N104" s="10">
        <v>0.62539999920874834</v>
      </c>
      <c r="O104" s="10">
        <v>0.20749999999999999</v>
      </c>
      <c r="P104" s="10">
        <v>0.98807999999999996</v>
      </c>
      <c r="Q104" s="10">
        <v>0.58134805749475971</v>
      </c>
      <c r="R104" s="10">
        <v>0.97082557400000002</v>
      </c>
      <c r="S104" s="10">
        <v>0.47469999989494682</v>
      </c>
      <c r="T104" s="10">
        <v>1</v>
      </c>
      <c r="U104" s="10">
        <v>0.1</v>
      </c>
      <c r="V104" s="10">
        <v>0.150830003833124</v>
      </c>
      <c r="W104" s="10">
        <v>0.96699999999999997</v>
      </c>
      <c r="X104" s="10">
        <v>0</v>
      </c>
      <c r="Y104" s="10">
        <v>1.5573089700996679E-2</v>
      </c>
      <c r="Z104" s="10">
        <v>0.9491600013167546</v>
      </c>
      <c r="AA104" s="10">
        <v>0.46200000000000002</v>
      </c>
      <c r="AB104" s="10">
        <v>0.30333453848940961</v>
      </c>
      <c r="AC104" s="10">
        <v>0.43646025219082951</v>
      </c>
      <c r="AD104" s="10">
        <v>0.2341858200028652</v>
      </c>
      <c r="AE104" s="10">
        <v>0.19872114396758378</v>
      </c>
      <c r="AG104" s="10"/>
      <c r="AH104" s="10"/>
      <c r="AI104" s="10"/>
      <c r="AJ104" s="10"/>
      <c r="AK104" s="10"/>
    </row>
    <row r="105" spans="1:37">
      <c r="A105" s="13" t="s">
        <v>437</v>
      </c>
      <c r="B105" s="16" t="s">
        <v>233</v>
      </c>
      <c r="C105" s="10">
        <v>0.53898026315789471</v>
      </c>
      <c r="D105" s="10">
        <v>1</v>
      </c>
      <c r="E105" s="10">
        <v>0.56799999758601194</v>
      </c>
      <c r="F105" s="10">
        <v>0.5</v>
      </c>
      <c r="G105" s="10">
        <v>0.2</v>
      </c>
      <c r="H105" s="10">
        <v>6.8799999132752365E-2</v>
      </c>
      <c r="I105" s="10">
        <v>0.66583333333333339</v>
      </c>
      <c r="J105" s="10">
        <v>0.22502799995020034</v>
      </c>
      <c r="K105" s="10">
        <v>0.9545523809523333</v>
      </c>
      <c r="L105" s="10">
        <v>0.32</v>
      </c>
      <c r="M105" s="10">
        <v>0.89039999887347221</v>
      </c>
      <c r="N105" s="10">
        <v>0.06</v>
      </c>
      <c r="O105" s="10">
        <v>7.4999999999999997E-2</v>
      </c>
      <c r="P105" s="10">
        <v>0.57600000000000007</v>
      </c>
      <c r="Q105" s="10">
        <v>0.27288319867089394</v>
      </c>
      <c r="R105" s="10">
        <v>0.17602040799999999</v>
      </c>
      <c r="S105" s="10">
        <v>1.0540326940367379E-2</v>
      </c>
      <c r="T105" s="10">
        <v>4.8432602618363345E-2</v>
      </c>
      <c r="U105" s="10">
        <v>7.179170747141932E-3</v>
      </c>
      <c r="V105" s="10">
        <v>0.15559427165075801</v>
      </c>
      <c r="W105" s="10">
        <v>2.0000000000000018E-3</v>
      </c>
      <c r="X105" s="10">
        <v>0</v>
      </c>
      <c r="Y105" s="10">
        <v>8.5249553860668127E-4</v>
      </c>
      <c r="Z105" s="10">
        <v>0.53095999146666473</v>
      </c>
      <c r="AA105" s="10">
        <v>0.40200000000000002</v>
      </c>
      <c r="AB105" s="10">
        <v>0.62281522980751114</v>
      </c>
      <c r="AC105" s="10">
        <v>0.12591005686827056</v>
      </c>
      <c r="AD105" s="10">
        <v>0.8573931940393007</v>
      </c>
      <c r="AE105" s="10">
        <v>0.68484195963476124</v>
      </c>
      <c r="AG105" s="10"/>
      <c r="AH105" s="10"/>
      <c r="AI105" s="10"/>
      <c r="AJ105" s="10"/>
      <c r="AK105" s="10"/>
    </row>
    <row r="106" spans="1:37">
      <c r="A106" s="13" t="s">
        <v>236</v>
      </c>
      <c r="B106" s="16" t="s">
        <v>235</v>
      </c>
      <c r="C106" s="10">
        <v>0.41684782082324451</v>
      </c>
      <c r="D106" s="10">
        <v>1</v>
      </c>
      <c r="E106" s="10">
        <v>0</v>
      </c>
      <c r="F106" s="10">
        <v>0.55000000000000004</v>
      </c>
      <c r="G106" s="10">
        <v>0</v>
      </c>
      <c r="H106" s="10">
        <v>0</v>
      </c>
      <c r="I106" s="10">
        <v>0.23600000000000002</v>
      </c>
      <c r="J106" s="10">
        <v>0.86597399980835599</v>
      </c>
      <c r="K106" s="10">
        <v>1</v>
      </c>
      <c r="L106" s="10">
        <v>0.14000000000000001</v>
      </c>
      <c r="M106" s="10">
        <v>0.89039999887347221</v>
      </c>
      <c r="N106" s="10">
        <v>0</v>
      </c>
      <c r="O106" s="10">
        <v>6.7499999999999991E-2</v>
      </c>
      <c r="P106" s="10">
        <v>0.57600000000000007</v>
      </c>
      <c r="Q106" s="10">
        <v>0.11342438876628902</v>
      </c>
      <c r="R106" s="10">
        <v>0.17602040799999999</v>
      </c>
      <c r="S106" s="10">
        <v>1.0540326940367379E-2</v>
      </c>
      <c r="T106" s="10">
        <v>4.8432602618363345E-2</v>
      </c>
      <c r="U106" s="10">
        <v>0</v>
      </c>
      <c r="V106" s="10">
        <v>0</v>
      </c>
      <c r="W106" s="10">
        <v>0</v>
      </c>
      <c r="X106" s="10">
        <v>0</v>
      </c>
      <c r="Y106" s="10">
        <v>0</v>
      </c>
      <c r="Z106" s="10">
        <v>0</v>
      </c>
      <c r="AA106" s="10" t="e">
        <v>#N/A</v>
      </c>
      <c r="AB106" s="10">
        <v>0.81608627997516336</v>
      </c>
      <c r="AC106" s="10">
        <v>0.78876039866281078</v>
      </c>
      <c r="AD106" s="10">
        <v>1</v>
      </c>
      <c r="AE106" s="10">
        <v>0.50489773761307977</v>
      </c>
      <c r="AG106" s="10"/>
      <c r="AH106" s="10"/>
      <c r="AI106" s="10"/>
      <c r="AJ106" s="10"/>
      <c r="AK106" s="10"/>
    </row>
    <row r="107" spans="1:37">
      <c r="A107" s="13" t="s">
        <v>238</v>
      </c>
      <c r="B107" s="16" t="s">
        <v>237</v>
      </c>
      <c r="C107" s="10">
        <v>0.3801749143835616</v>
      </c>
      <c r="D107" s="10">
        <v>0.10504999978654088</v>
      </c>
      <c r="E107" s="10">
        <v>0</v>
      </c>
      <c r="F107" s="10">
        <v>0.7</v>
      </c>
      <c r="G107" s="10">
        <v>0</v>
      </c>
      <c r="H107" s="10">
        <v>0</v>
      </c>
      <c r="I107" s="10">
        <v>0.27966666666666667</v>
      </c>
      <c r="J107" s="10">
        <v>0.33249199992641804</v>
      </c>
      <c r="K107" s="10">
        <v>0.8681126331811666</v>
      </c>
      <c r="L107" s="10">
        <v>0.4</v>
      </c>
      <c r="M107" s="10">
        <v>0.13779999982565641</v>
      </c>
      <c r="N107" s="10">
        <v>0</v>
      </c>
      <c r="O107" s="10">
        <v>0.87499999999999989</v>
      </c>
      <c r="P107" s="10">
        <v>0.41408</v>
      </c>
      <c r="Q107" s="10">
        <v>0.32102321822792423</v>
      </c>
      <c r="R107" s="10">
        <v>8.5967130000000003E-2</v>
      </c>
      <c r="S107" s="10">
        <v>0</v>
      </c>
      <c r="T107" s="10">
        <v>4.4708195961565148E-3</v>
      </c>
      <c r="U107" s="10">
        <v>2.3867680699263968E-2</v>
      </c>
      <c r="V107" s="10">
        <v>5.0568407302369098E-2</v>
      </c>
      <c r="W107" s="10">
        <v>0</v>
      </c>
      <c r="X107" s="10">
        <v>0.59</v>
      </c>
      <c r="Y107" s="10">
        <v>0</v>
      </c>
      <c r="Z107" s="10">
        <v>0.72543999974429607</v>
      </c>
      <c r="AA107" s="10">
        <v>0.70299999999999996</v>
      </c>
      <c r="AB107" s="10">
        <v>0.63080823504411365</v>
      </c>
      <c r="AC107" s="10">
        <v>0.67416955163366032</v>
      </c>
      <c r="AD107" s="10">
        <v>1</v>
      </c>
      <c r="AE107" s="10">
        <v>1</v>
      </c>
      <c r="AG107" s="10"/>
      <c r="AH107" s="10"/>
      <c r="AI107" s="10"/>
      <c r="AJ107" s="10"/>
      <c r="AK107" s="10"/>
    </row>
    <row r="108" spans="1:37">
      <c r="A108" s="13" t="s">
        <v>240</v>
      </c>
      <c r="B108" s="16" t="s">
        <v>239</v>
      </c>
      <c r="C108" s="10">
        <v>0.220648381294964</v>
      </c>
      <c r="D108" s="10">
        <v>2.3303999913185835E-2</v>
      </c>
      <c r="E108" s="10">
        <v>3.9999999105930328E-2</v>
      </c>
      <c r="F108" s="10">
        <v>0.47499999999999998</v>
      </c>
      <c r="G108" s="10">
        <v>1.3333333333333333E-3</v>
      </c>
      <c r="H108" s="10">
        <v>3.9999999105930328E-2</v>
      </c>
      <c r="I108" s="10">
        <v>0.23600000000000002</v>
      </c>
      <c r="J108" s="10">
        <v>0.17856799996048209</v>
      </c>
      <c r="K108" s="10">
        <v>0.53887096774200005</v>
      </c>
      <c r="L108" s="10">
        <v>0.28000000000000003</v>
      </c>
      <c r="M108" s="10">
        <v>0.98579999875277291</v>
      </c>
      <c r="N108" s="10">
        <v>0</v>
      </c>
      <c r="O108" s="10">
        <v>6.7499999999999991E-2</v>
      </c>
      <c r="P108" s="10">
        <v>0.31823999999999997</v>
      </c>
      <c r="Q108" s="10">
        <v>0.15392702295035232</v>
      </c>
      <c r="R108" s="10">
        <v>0.117924528</v>
      </c>
      <c r="S108" s="10">
        <v>0</v>
      </c>
      <c r="T108" s="10">
        <v>6.9039760340647727E-3</v>
      </c>
      <c r="U108" s="10">
        <v>0</v>
      </c>
      <c r="V108" s="10">
        <v>0</v>
      </c>
      <c r="W108" s="10">
        <v>0</v>
      </c>
      <c r="X108" s="10">
        <v>0.98</v>
      </c>
      <c r="Y108" s="10">
        <v>0</v>
      </c>
      <c r="Z108" s="10">
        <v>0.11999999731779099</v>
      </c>
      <c r="AA108" s="10">
        <v>0.754</v>
      </c>
      <c r="AB108" s="10">
        <v>0.78583236363450792</v>
      </c>
      <c r="AC108" s="10">
        <v>0.80678811199964251</v>
      </c>
      <c r="AD108" s="10">
        <v>1</v>
      </c>
      <c r="AE108" s="10">
        <v>0.13082110882569636</v>
      </c>
      <c r="AG108" s="10"/>
      <c r="AH108" s="10"/>
      <c r="AI108" s="10"/>
      <c r="AJ108" s="10"/>
      <c r="AK108" s="10"/>
    </row>
    <row r="109" spans="1:37">
      <c r="A109" s="13" t="s">
        <v>242</v>
      </c>
      <c r="B109" s="16" t="s">
        <v>241</v>
      </c>
      <c r="C109" s="10">
        <v>0.61482713498622588</v>
      </c>
      <c r="D109" s="10">
        <v>4.3560000000000001E-2</v>
      </c>
      <c r="E109" s="10">
        <v>0.6063999996334315</v>
      </c>
      <c r="F109" s="10">
        <v>0.19999999999999996</v>
      </c>
      <c r="G109" s="10">
        <v>0.36</v>
      </c>
      <c r="H109" s="10">
        <v>0.89439999990165231</v>
      </c>
      <c r="I109" s="10">
        <v>0.5299166666666667</v>
      </c>
      <c r="J109" s="10">
        <v>0.70841399984322495</v>
      </c>
      <c r="K109" s="10">
        <v>0.97099900782415038</v>
      </c>
      <c r="L109" s="10">
        <v>0.1</v>
      </c>
      <c r="M109" s="10">
        <v>0.13779999982565641</v>
      </c>
      <c r="N109" s="10">
        <v>1</v>
      </c>
      <c r="O109" s="10">
        <v>0.20749999999999999</v>
      </c>
      <c r="P109" s="10">
        <v>0.97431999999999996</v>
      </c>
      <c r="Q109" s="10">
        <v>0.54144343306735254</v>
      </c>
      <c r="R109" s="10">
        <v>0.698032506</v>
      </c>
      <c r="S109" s="10">
        <v>0.28594786925971849</v>
      </c>
      <c r="T109" s="10">
        <v>0.57738278522363418</v>
      </c>
      <c r="U109" s="10">
        <v>2.736861370894195E-2</v>
      </c>
      <c r="V109" s="10">
        <v>5.52040884424553E-2</v>
      </c>
      <c r="W109" s="10">
        <v>0.81</v>
      </c>
      <c r="X109" s="10">
        <v>0.67</v>
      </c>
      <c r="Y109" s="10">
        <v>5.1587165113319809E-3</v>
      </c>
      <c r="Z109" s="10">
        <v>0.90487999641729555</v>
      </c>
      <c r="AA109" s="10">
        <v>0.63200000000000001</v>
      </c>
      <c r="AB109" s="10">
        <v>0.36734380584781179</v>
      </c>
      <c r="AC109" s="10">
        <v>0.3770260547603459</v>
      </c>
      <c r="AD109" s="10">
        <v>0.33616150403283385</v>
      </c>
      <c r="AE109" s="10">
        <v>5.0668624297154005E-2</v>
      </c>
      <c r="AG109" s="10"/>
      <c r="AH109" s="10"/>
      <c r="AI109" s="10"/>
      <c r="AJ109" s="10"/>
      <c r="AK109" s="10"/>
    </row>
    <row r="110" spans="1:37">
      <c r="A110" s="13" t="s">
        <v>244</v>
      </c>
      <c r="B110" s="16" t="s">
        <v>243</v>
      </c>
      <c r="C110" s="10">
        <v>0.12312357320099258</v>
      </c>
      <c r="D110" s="10">
        <v>6.7331999749168758E-2</v>
      </c>
      <c r="E110" s="10">
        <v>0.23199999928474424</v>
      </c>
      <c r="F110" s="10">
        <v>0.30000000000000004</v>
      </c>
      <c r="G110" s="10">
        <v>0.41133333333333333</v>
      </c>
      <c r="H110" s="10">
        <v>0.46239999949932098</v>
      </c>
      <c r="I110" s="10">
        <v>0.60066666666666668</v>
      </c>
      <c r="J110" s="10">
        <v>0.81506999981962136</v>
      </c>
      <c r="K110" s="10">
        <v>0.997229047619</v>
      </c>
      <c r="L110" s="10">
        <v>0.12</v>
      </c>
      <c r="M110" s="10">
        <v>5.2999999932944776E-2</v>
      </c>
      <c r="N110" s="10">
        <v>0.38879999935626985</v>
      </c>
      <c r="O110" s="10">
        <v>0.40749999999999997</v>
      </c>
      <c r="P110" s="10">
        <v>0.98728000000000005</v>
      </c>
      <c r="Q110" s="10">
        <v>0.68126532588049782</v>
      </c>
      <c r="R110" s="10">
        <v>0.98634812199999999</v>
      </c>
      <c r="S110" s="10">
        <v>1</v>
      </c>
      <c r="T110" s="10">
        <v>0.71236130358759553</v>
      </c>
      <c r="U110" s="10">
        <v>0</v>
      </c>
      <c r="V110" s="10">
        <v>0</v>
      </c>
      <c r="W110" s="10">
        <v>0.91</v>
      </c>
      <c r="X110" s="10">
        <v>0.98</v>
      </c>
      <c r="Y110" s="10">
        <v>0.19132653061224492</v>
      </c>
      <c r="Z110" s="10">
        <v>0.54979999540000002</v>
      </c>
      <c r="AA110" s="10">
        <v>0.54100000000000004</v>
      </c>
      <c r="AB110" s="10">
        <v>0.48832321804568446</v>
      </c>
      <c r="AC110" s="10">
        <v>0.45709268523705049</v>
      </c>
      <c r="AD110" s="10">
        <v>0.17296258109151075</v>
      </c>
      <c r="AE110" s="10">
        <v>6.6228371523059902E-3</v>
      </c>
      <c r="AG110" s="10"/>
      <c r="AH110" s="10"/>
      <c r="AI110" s="10"/>
      <c r="AJ110" s="10"/>
      <c r="AK110" s="10"/>
    </row>
    <row r="111" spans="1:37">
      <c r="A111" s="13" t="s">
        <v>246</v>
      </c>
      <c r="B111" s="16" t="s">
        <v>245</v>
      </c>
      <c r="C111" s="10">
        <v>1.8463235294117648E-2</v>
      </c>
      <c r="D111" s="10">
        <v>2.138E-2</v>
      </c>
      <c r="E111" s="10">
        <v>3.9999999105930328E-2</v>
      </c>
      <c r="F111" s="10">
        <v>0.15000000000000002</v>
      </c>
      <c r="G111" s="10">
        <v>2.1999999999999999E-2</v>
      </c>
      <c r="H111" s="10">
        <v>7.8399999141693155E-2</v>
      </c>
      <c r="I111" s="10">
        <v>0.47866666666666663</v>
      </c>
      <c r="J111" s="10">
        <v>0.29007199993580579</v>
      </c>
      <c r="K111" s="10">
        <v>0.5</v>
      </c>
      <c r="L111" s="10">
        <v>0.64</v>
      </c>
      <c r="M111" s="10">
        <v>0.87979999888688321</v>
      </c>
      <c r="N111" s="10">
        <v>6.5999999865889544E-2</v>
      </c>
      <c r="O111" s="10">
        <v>0.76749999999999996</v>
      </c>
      <c r="P111" s="10">
        <v>0.81552000000000002</v>
      </c>
      <c r="Q111" s="10">
        <v>0.27190961818218373</v>
      </c>
      <c r="R111" s="10">
        <v>0.485564304</v>
      </c>
      <c r="S111" s="10">
        <v>0</v>
      </c>
      <c r="T111" s="10">
        <v>2.1405690261597905E-2</v>
      </c>
      <c r="U111" s="10">
        <v>6.2196356209579855E-2</v>
      </c>
      <c r="V111" s="10">
        <v>0.235062208213485</v>
      </c>
      <c r="W111" s="10">
        <v>5.9999999999998943E-3</v>
      </c>
      <c r="X111" s="10">
        <v>0</v>
      </c>
      <c r="Y111" s="10">
        <v>6.3917211992086442E-2</v>
      </c>
      <c r="Z111" s="10">
        <v>0.23849011588390667</v>
      </c>
      <c r="AA111" s="10">
        <v>0.64800000000000002</v>
      </c>
      <c r="AB111" s="10">
        <v>0.5129015784705756</v>
      </c>
      <c r="AC111" s="10">
        <v>0.3949269474309019</v>
      </c>
      <c r="AD111" s="10">
        <v>1</v>
      </c>
      <c r="AE111" s="10">
        <v>0.49997005760849061</v>
      </c>
      <c r="AG111" s="10"/>
      <c r="AH111" s="10"/>
      <c r="AI111" s="10"/>
      <c r="AJ111" s="10"/>
      <c r="AK111" s="10"/>
    </row>
    <row r="112" spans="1:37">
      <c r="A112" s="13" t="s">
        <v>248</v>
      </c>
      <c r="B112" s="16" t="s">
        <v>247</v>
      </c>
      <c r="C112" s="10">
        <v>0.12949722772277228</v>
      </c>
      <c r="D112" s="10">
        <v>0.15670000000000001</v>
      </c>
      <c r="E112" s="10">
        <v>0.12639999918639655</v>
      </c>
      <c r="F112" s="10">
        <v>0.125</v>
      </c>
      <c r="G112" s="10">
        <v>0.11133333333333334</v>
      </c>
      <c r="H112" s="10">
        <v>5.9199999123811686E-2</v>
      </c>
      <c r="I112" s="10">
        <v>0.44466666666666665</v>
      </c>
      <c r="J112" s="10">
        <v>0.61428199986405674</v>
      </c>
      <c r="K112" s="10">
        <v>0.99124999999999996</v>
      </c>
      <c r="L112" s="10">
        <v>0.08</v>
      </c>
      <c r="M112" s="10">
        <v>1</v>
      </c>
      <c r="N112" s="10">
        <v>0.84959999710321432</v>
      </c>
      <c r="O112" s="10">
        <v>0.44999999999999996</v>
      </c>
      <c r="P112" s="10">
        <v>0.69439999999999991</v>
      </c>
      <c r="Q112" s="10">
        <v>0.32562325725659746</v>
      </c>
      <c r="R112" s="10">
        <v>0.166197184</v>
      </c>
      <c r="S112" s="10">
        <v>1.2313090938775058E-2</v>
      </c>
      <c r="T112" s="10">
        <v>2.1161294161808009E-2</v>
      </c>
      <c r="U112" s="10">
        <v>1</v>
      </c>
      <c r="V112" s="10">
        <v>1</v>
      </c>
      <c r="W112" s="10">
        <v>0</v>
      </c>
      <c r="X112" s="10">
        <v>0.5</v>
      </c>
      <c r="Y112" s="10">
        <v>0</v>
      </c>
      <c r="Z112" s="10">
        <v>0</v>
      </c>
      <c r="AA112" s="10">
        <v>0.49</v>
      </c>
      <c r="AB112" s="10">
        <v>0.47100411821427468</v>
      </c>
      <c r="AC112" s="10">
        <v>0.47221927494023053</v>
      </c>
      <c r="AD112" s="10">
        <v>1</v>
      </c>
      <c r="AE112" s="10">
        <v>2.5768914364257029E-3</v>
      </c>
      <c r="AG112" s="10"/>
      <c r="AH112" s="10"/>
      <c r="AI112" s="10"/>
      <c r="AJ112" s="10"/>
      <c r="AK112" s="10"/>
    </row>
    <row r="113" spans="1:37">
      <c r="A113" s="13" t="s">
        <v>250</v>
      </c>
      <c r="B113" s="16" t="s">
        <v>249</v>
      </c>
      <c r="C113" s="10">
        <v>0.21302745995423344</v>
      </c>
      <c r="D113" s="10">
        <v>6.5460000000000004E-2</v>
      </c>
      <c r="E113" s="10">
        <v>0.46239999949932098</v>
      </c>
      <c r="F113" s="10">
        <v>0.44999999999999996</v>
      </c>
      <c r="G113" s="10">
        <v>0.58666666666666667</v>
      </c>
      <c r="H113" s="10">
        <v>0.65439999967813489</v>
      </c>
      <c r="I113" s="10">
        <v>0.66024999999999989</v>
      </c>
      <c r="J113" s="10">
        <v>0.67932599984966235</v>
      </c>
      <c r="K113" s="10">
        <v>0.98493092783500003</v>
      </c>
      <c r="L113" s="10">
        <v>0.88</v>
      </c>
      <c r="M113" s="10">
        <v>9.539999987930059E-2</v>
      </c>
      <c r="N113" s="10">
        <v>1</v>
      </c>
      <c r="O113" s="10">
        <v>0.20749999999999999</v>
      </c>
      <c r="P113" s="10">
        <v>0.98407999999999995</v>
      </c>
      <c r="Q113" s="10">
        <v>0.77016273084133857</v>
      </c>
      <c r="R113" s="10">
        <v>1</v>
      </c>
      <c r="S113" s="10">
        <v>0.25854136120078364</v>
      </c>
      <c r="T113" s="10">
        <v>1</v>
      </c>
      <c r="U113" s="10">
        <v>0</v>
      </c>
      <c r="V113" s="10">
        <v>0</v>
      </c>
      <c r="W113" s="10">
        <v>0.82600000000000007</v>
      </c>
      <c r="X113" s="10">
        <v>0</v>
      </c>
      <c r="Y113" s="10">
        <v>8.6052172202689733E-3</v>
      </c>
      <c r="Z113" s="10">
        <v>0.82868020266452269</v>
      </c>
      <c r="AA113" s="10">
        <v>0.55600000000000005</v>
      </c>
      <c r="AB113" s="10">
        <v>0.44737104953779988</v>
      </c>
      <c r="AC113" s="10">
        <v>0.53000484221707089</v>
      </c>
      <c r="AD113" s="10">
        <v>0.31638231183905885</v>
      </c>
      <c r="AE113" s="10">
        <v>8.4947515733464748E-2</v>
      </c>
      <c r="AG113" s="10"/>
      <c r="AH113" s="10"/>
      <c r="AI113" s="10"/>
      <c r="AJ113" s="10"/>
      <c r="AK113" s="10"/>
    </row>
    <row r="114" spans="1:37">
      <c r="A114" s="13" t="s">
        <v>252</v>
      </c>
      <c r="B114" s="16" t="s">
        <v>251</v>
      </c>
      <c r="C114" s="10">
        <v>0.64158529411764709</v>
      </c>
      <c r="D114" s="10">
        <v>0.85547999681308862</v>
      </c>
      <c r="E114" s="10">
        <v>3.9999999105930328E-2</v>
      </c>
      <c r="F114" s="10">
        <v>0.375</v>
      </c>
      <c r="G114" s="10">
        <v>0</v>
      </c>
      <c r="H114" s="10">
        <v>3.9999999105930328E-2</v>
      </c>
      <c r="I114" s="10">
        <v>0.23600000000000002</v>
      </c>
      <c r="J114" s="10">
        <v>5.5751999987661838E-2</v>
      </c>
      <c r="K114" s="10">
        <v>0.68392156862749998</v>
      </c>
      <c r="L114" s="10">
        <v>0.28000000000000003</v>
      </c>
      <c r="M114" s="10">
        <v>1</v>
      </c>
      <c r="N114" s="10">
        <v>0</v>
      </c>
      <c r="O114" s="10">
        <v>6.7499999999999991E-2</v>
      </c>
      <c r="P114" s="10">
        <v>0.48896000000000006</v>
      </c>
      <c r="Q114" s="10">
        <v>0.17089326686859119</v>
      </c>
      <c r="R114" s="10">
        <v>0.11818181799999999</v>
      </c>
      <c r="S114" s="10">
        <v>0</v>
      </c>
      <c r="T114" s="10">
        <v>2.8310736975661758E-3</v>
      </c>
      <c r="U114" s="10">
        <v>0.16291566062593044</v>
      </c>
      <c r="V114" s="10">
        <v>0.12943246848923701</v>
      </c>
      <c r="W114" s="10">
        <v>0</v>
      </c>
      <c r="X114" s="10">
        <v>1</v>
      </c>
      <c r="Y114" s="10">
        <v>0</v>
      </c>
      <c r="Z114" s="10">
        <v>0.15971199921742085</v>
      </c>
      <c r="AA114" s="10">
        <v>0.67200000000000004</v>
      </c>
      <c r="AB114" s="10">
        <v>0.71038114996933432</v>
      </c>
      <c r="AC114" s="10">
        <v>0.73861618120814188</v>
      </c>
      <c r="AD114" s="10">
        <v>1</v>
      </c>
      <c r="AE114" s="10">
        <v>0.44146710898257679</v>
      </c>
      <c r="AG114" s="10"/>
      <c r="AH114" s="10"/>
      <c r="AI114" s="10"/>
      <c r="AJ114" s="10"/>
      <c r="AK114" s="10"/>
    </row>
    <row r="115" spans="1:37">
      <c r="A115" s="13" t="s">
        <v>254</v>
      </c>
      <c r="B115" s="16" t="s">
        <v>253</v>
      </c>
      <c r="C115" s="10">
        <v>0.81649827558025512</v>
      </c>
      <c r="D115" s="10">
        <v>0.5</v>
      </c>
      <c r="E115" s="10">
        <v>9.7599999159574513E-2</v>
      </c>
      <c r="F115" s="10">
        <v>9.9999999999999978E-2</v>
      </c>
      <c r="G115" s="10">
        <v>0.13466666666666666</v>
      </c>
      <c r="H115" s="10">
        <v>0.2991999993473291</v>
      </c>
      <c r="I115" s="10">
        <v>0.44466666666666665</v>
      </c>
      <c r="J115" s="10">
        <v>0.28845599993616339</v>
      </c>
      <c r="K115" s="10">
        <v>1</v>
      </c>
      <c r="L115" s="10">
        <v>0.2</v>
      </c>
      <c r="M115" s="10">
        <v>1</v>
      </c>
      <c r="N115" s="10">
        <v>0.3</v>
      </c>
      <c r="O115" s="10">
        <v>0.76749999999999996</v>
      </c>
      <c r="P115" s="10">
        <v>0.85407999999999995</v>
      </c>
      <c r="Q115" s="10">
        <v>0.65617560392327434</v>
      </c>
      <c r="R115" s="10">
        <v>0.40400471199999999</v>
      </c>
      <c r="S115" s="10">
        <v>0.58252623384608437</v>
      </c>
      <c r="T115" s="10">
        <v>0.5</v>
      </c>
      <c r="U115" s="10">
        <v>0.75</v>
      </c>
      <c r="V115" s="10">
        <v>0.99778454556316598</v>
      </c>
      <c r="W115" s="10">
        <v>0.255</v>
      </c>
      <c r="X115" s="10">
        <v>0.5</v>
      </c>
      <c r="Y115" s="10">
        <v>0</v>
      </c>
      <c r="Z115" s="10">
        <v>0.5</v>
      </c>
      <c r="AA115" s="10" t="e">
        <v>#N/A</v>
      </c>
      <c r="AB115" s="10">
        <v>0.78916907601115227</v>
      </c>
      <c r="AC115" s="10">
        <v>0.72035672882714508</v>
      </c>
      <c r="AD115" s="10">
        <v>1.802522976977633E-2</v>
      </c>
      <c r="AE115" s="10">
        <v>0.19503497785252227</v>
      </c>
      <c r="AG115" s="10"/>
      <c r="AH115" s="10"/>
      <c r="AI115" s="10"/>
      <c r="AJ115" s="10"/>
      <c r="AK115" s="10"/>
    </row>
    <row r="116" spans="1:37">
      <c r="A116" s="13" t="s">
        <v>256</v>
      </c>
      <c r="B116" s="16" t="s">
        <v>255</v>
      </c>
      <c r="C116" s="10">
        <v>0.46430437062937063</v>
      </c>
      <c r="D116" s="10">
        <v>0.14029999999999998</v>
      </c>
      <c r="E116" s="10">
        <v>0.52959999956190584</v>
      </c>
      <c r="F116" s="10">
        <v>0.47499999999999998</v>
      </c>
      <c r="G116" s="10">
        <v>0.26</v>
      </c>
      <c r="H116" s="10">
        <v>0.7503999997675419</v>
      </c>
      <c r="I116" s="10">
        <v>0.63950000000000007</v>
      </c>
      <c r="J116" s="10">
        <v>0.59387999986857176</v>
      </c>
      <c r="K116" s="10">
        <v>1</v>
      </c>
      <c r="L116" s="10">
        <v>0.5</v>
      </c>
      <c r="M116" s="10">
        <v>0.67839999914169313</v>
      </c>
      <c r="N116" s="10">
        <v>0.75919999934732918</v>
      </c>
      <c r="O116" s="10">
        <v>0.20749999999999999</v>
      </c>
      <c r="P116" s="10">
        <v>0.96279999999999999</v>
      </c>
      <c r="Q116" s="10">
        <v>0.6108064770343915</v>
      </c>
      <c r="R116" s="10">
        <v>0.81618168999999996</v>
      </c>
      <c r="S116" s="10">
        <v>0.25820560073985793</v>
      </c>
      <c r="T116" s="10">
        <v>0.63159392423702987</v>
      </c>
      <c r="U116" s="10">
        <v>1.6717658802714697E-2</v>
      </c>
      <c r="V116" s="10">
        <v>0.29248158080123798</v>
      </c>
      <c r="W116" s="10">
        <v>0.69900000000000007</v>
      </c>
      <c r="X116" s="10">
        <v>0.15</v>
      </c>
      <c r="Y116" s="10">
        <v>8.7319297564761814E-3</v>
      </c>
      <c r="Z116" s="10">
        <v>0.74762879963994022</v>
      </c>
      <c r="AA116" s="10">
        <v>0.52</v>
      </c>
      <c r="AB116" s="10">
        <v>0.26861798536648129</v>
      </c>
      <c r="AC116" s="10">
        <v>0.29987800997042602</v>
      </c>
      <c r="AD116" s="10">
        <v>0.72948763627085655</v>
      </c>
      <c r="AE116" s="10">
        <v>5.3892488583596153E-2</v>
      </c>
      <c r="AG116" s="10"/>
      <c r="AH116" s="10"/>
      <c r="AI116" s="10"/>
      <c r="AJ116" s="10"/>
      <c r="AK116" s="10"/>
    </row>
    <row r="117" spans="1:37">
      <c r="A117" s="13" t="s">
        <v>258</v>
      </c>
      <c r="B117" s="16" t="s">
        <v>257</v>
      </c>
      <c r="C117" s="10">
        <v>0.35880865856508531</v>
      </c>
      <c r="D117" s="10">
        <v>0.28984999941103162</v>
      </c>
      <c r="E117" s="10">
        <v>4.9599999114871007E-2</v>
      </c>
      <c r="F117" s="10">
        <v>7.5000000000000011E-2</v>
      </c>
      <c r="G117" s="10">
        <v>4.6666666666666671E-3</v>
      </c>
      <c r="H117" s="10">
        <v>0.12639999918639655</v>
      </c>
      <c r="I117" s="10">
        <v>0.44466666666666665</v>
      </c>
      <c r="J117" s="10">
        <v>0.58034599987156688</v>
      </c>
      <c r="K117" s="10">
        <v>0.43559934318561933</v>
      </c>
      <c r="L117" s="10">
        <v>0.34</v>
      </c>
      <c r="M117" s="10">
        <v>1</v>
      </c>
      <c r="N117" s="10">
        <v>0.2</v>
      </c>
      <c r="O117" s="10">
        <v>0.20749999999999999</v>
      </c>
      <c r="P117" s="10">
        <v>0.76600000000000001</v>
      </c>
      <c r="Q117" s="10">
        <v>0.30664194992184801</v>
      </c>
      <c r="R117" s="10">
        <v>0.13720316599999999</v>
      </c>
      <c r="S117" s="10">
        <v>1.658701902752922E-2</v>
      </c>
      <c r="T117" s="10">
        <v>1.6745494725604194E-2</v>
      </c>
      <c r="U117" s="10">
        <v>0.75</v>
      </c>
      <c r="V117" s="10">
        <v>9.4130101380787701E-2</v>
      </c>
      <c r="W117" s="10">
        <v>5.9999999999998943E-3</v>
      </c>
      <c r="X117" s="10">
        <v>0</v>
      </c>
      <c r="Y117" s="10">
        <v>0</v>
      </c>
      <c r="Z117" s="10">
        <v>5.8911999123543501E-2</v>
      </c>
      <c r="AA117" s="10">
        <v>0.76300000000000001</v>
      </c>
      <c r="AB117" s="10">
        <v>0.62082049030160036</v>
      </c>
      <c r="AC117" s="10">
        <v>0.65680073051561727</v>
      </c>
      <c r="AD117" s="10">
        <v>0.93734904825671339</v>
      </c>
      <c r="AE117" s="10">
        <v>0.35525664033085852</v>
      </c>
      <c r="AG117" s="10"/>
      <c r="AH117" s="10"/>
      <c r="AI117" s="10"/>
      <c r="AJ117" s="10"/>
      <c r="AK117" s="10"/>
    </row>
    <row r="118" spans="1:37">
      <c r="A118" s="13" t="s">
        <v>260</v>
      </c>
      <c r="B118" s="16" t="s">
        <v>259</v>
      </c>
      <c r="C118" s="10">
        <v>1</v>
      </c>
      <c r="D118" s="10">
        <v>0</v>
      </c>
      <c r="E118" s="10">
        <v>9.7599999159574513E-2</v>
      </c>
      <c r="F118" s="10">
        <v>0.32499999999999996</v>
      </c>
      <c r="G118" s="10">
        <v>1.5333333333333332E-2</v>
      </c>
      <c r="H118" s="10">
        <v>0.18399999924004073</v>
      </c>
      <c r="I118" s="10">
        <v>0.65750000000000008</v>
      </c>
      <c r="J118" s="10">
        <v>0.22724999994970857</v>
      </c>
      <c r="K118" s="10">
        <v>0.87364513006088507</v>
      </c>
      <c r="L118" s="10">
        <v>0.5</v>
      </c>
      <c r="M118" s="10">
        <v>0.41339999947696926</v>
      </c>
      <c r="N118" s="10">
        <v>0.12</v>
      </c>
      <c r="O118" s="10">
        <v>0.3175</v>
      </c>
      <c r="P118" s="10">
        <v>0.60936000000000001</v>
      </c>
      <c r="Q118" s="10">
        <v>0.25874330903743326</v>
      </c>
      <c r="R118" s="10">
        <v>0.22006472399999999</v>
      </c>
      <c r="S118" s="10">
        <v>1.2321354607273231E-4</v>
      </c>
      <c r="T118" s="10">
        <v>5.2498170094868249E-2</v>
      </c>
      <c r="U118" s="10">
        <v>4.7688665635733873E-2</v>
      </c>
      <c r="V118" s="10">
        <v>5.6621088264455201E-2</v>
      </c>
      <c r="W118" s="10">
        <v>1.5000000000000013E-2</v>
      </c>
      <c r="X118" s="10">
        <v>0</v>
      </c>
      <c r="Y118" s="10">
        <v>1.4660870907173537E-2</v>
      </c>
      <c r="Z118" s="10">
        <v>0.66131199968457222</v>
      </c>
      <c r="AA118" s="10">
        <v>0.68299999999999994</v>
      </c>
      <c r="AB118" s="10">
        <v>0.36468278903407747</v>
      </c>
      <c r="AC118" s="10">
        <v>0.52593641238080058</v>
      </c>
      <c r="AD118" s="10">
        <v>0.85525096807177226</v>
      </c>
      <c r="AE118" s="10">
        <v>0.3728870403472781</v>
      </c>
      <c r="AG118" s="10"/>
      <c r="AH118" s="10"/>
      <c r="AI118" s="10"/>
      <c r="AJ118" s="10"/>
      <c r="AK118" s="10"/>
    </row>
    <row r="119" spans="1:37">
      <c r="A119" s="13" t="s">
        <v>438</v>
      </c>
      <c r="B119" s="16" t="s">
        <v>261</v>
      </c>
      <c r="C119" s="10">
        <v>0.5</v>
      </c>
      <c r="D119" s="10">
        <v>0.5</v>
      </c>
      <c r="E119" s="10">
        <v>0.15399999789893626</v>
      </c>
      <c r="F119" s="10">
        <v>0.125</v>
      </c>
      <c r="G119" s="10">
        <v>5.5333333333333332E-2</v>
      </c>
      <c r="H119" s="10">
        <v>0.75699999939650298</v>
      </c>
      <c r="I119" s="10">
        <v>0.44466666666666665</v>
      </c>
      <c r="J119" s="10">
        <v>0.7815379998270422</v>
      </c>
      <c r="K119" s="10">
        <v>1</v>
      </c>
      <c r="L119" s="10">
        <v>0.08</v>
      </c>
      <c r="M119" s="10">
        <v>1</v>
      </c>
      <c r="N119" s="10">
        <v>0.3</v>
      </c>
      <c r="O119" s="10">
        <v>0.76749999999999996</v>
      </c>
      <c r="P119" s="10">
        <v>0.86448000000000003</v>
      </c>
      <c r="Q119" s="10">
        <v>0.38320593048095697</v>
      </c>
      <c r="R119" s="10">
        <v>0.430997876</v>
      </c>
      <c r="S119" s="10">
        <v>0.69400268081941419</v>
      </c>
      <c r="T119" s="10">
        <v>0.5</v>
      </c>
      <c r="U119" s="10">
        <v>0.75</v>
      </c>
      <c r="V119" s="10">
        <v>0.31234039898698202</v>
      </c>
      <c r="W119" s="10">
        <v>0.45999999999999996</v>
      </c>
      <c r="X119" s="10">
        <v>0</v>
      </c>
      <c r="Y119" s="10">
        <v>0</v>
      </c>
      <c r="Z119" s="10">
        <v>0.85649999929592013</v>
      </c>
      <c r="AA119" s="10">
        <v>0.50600000000000001</v>
      </c>
      <c r="AB119" s="10">
        <v>0.75782101169708871</v>
      </c>
      <c r="AC119" s="10">
        <v>0.70811810239197415</v>
      </c>
      <c r="AD119" s="10">
        <v>0.37750162569031687</v>
      </c>
      <c r="AE119" s="10">
        <v>0.16109702947162838</v>
      </c>
      <c r="AG119" s="10"/>
      <c r="AH119" s="10"/>
      <c r="AI119" s="10"/>
      <c r="AJ119" s="10"/>
      <c r="AK119" s="10"/>
    </row>
    <row r="120" spans="1:37">
      <c r="A120" s="13" t="s">
        <v>439</v>
      </c>
      <c r="B120" s="16" t="s">
        <v>263</v>
      </c>
      <c r="C120" s="10">
        <v>4.8980454545454563E-2</v>
      </c>
      <c r="D120" s="10">
        <v>0.16440000000000002</v>
      </c>
      <c r="E120" s="10">
        <v>0.13599999919533734</v>
      </c>
      <c r="F120" s="10">
        <v>0.55000000000000004</v>
      </c>
      <c r="G120" s="10">
        <v>0.01</v>
      </c>
      <c r="H120" s="10">
        <v>0.24159999929368492</v>
      </c>
      <c r="I120" s="10">
        <v>0.27966666666666667</v>
      </c>
      <c r="J120" s="10">
        <v>0.59105199986919765</v>
      </c>
      <c r="K120" s="10">
        <v>0.88869201303682255</v>
      </c>
      <c r="L120" s="10">
        <v>0.08</v>
      </c>
      <c r="M120" s="10">
        <v>0.15899999979883431</v>
      </c>
      <c r="N120" s="10">
        <v>0.05</v>
      </c>
      <c r="O120" s="10">
        <v>0.87499999999999989</v>
      </c>
      <c r="P120" s="10">
        <v>0.52055999999999991</v>
      </c>
      <c r="Q120" s="10">
        <v>0.38600678902015118</v>
      </c>
      <c r="R120" s="10">
        <v>0.120408164</v>
      </c>
      <c r="S120" s="10">
        <v>3.9603223161735632E-2</v>
      </c>
      <c r="T120" s="10">
        <v>1.2796799848998817E-2</v>
      </c>
      <c r="U120" s="10">
        <v>2.2383562445238349E-2</v>
      </c>
      <c r="V120" s="10">
        <v>2.0423356933776698E-2</v>
      </c>
      <c r="W120" s="10">
        <v>0</v>
      </c>
      <c r="X120" s="10">
        <v>0.97</v>
      </c>
      <c r="Y120" s="10">
        <v>0.18242626938279113</v>
      </c>
      <c r="Z120" s="10">
        <v>0.17631999923288832</v>
      </c>
      <c r="AA120" s="10">
        <v>0.53700000000000003</v>
      </c>
      <c r="AB120" s="10">
        <v>0.4000261029317877</v>
      </c>
      <c r="AC120" s="10">
        <v>0.43870645173674949</v>
      </c>
      <c r="AD120" s="10">
        <v>0.85009299296063967</v>
      </c>
      <c r="AE120" s="10">
        <v>0.54157044869370163</v>
      </c>
      <c r="AG120" s="10"/>
      <c r="AH120" s="10"/>
      <c r="AI120" s="10"/>
      <c r="AJ120" s="10"/>
      <c r="AK120" s="10"/>
    </row>
    <row r="121" spans="1:37">
      <c r="A121" s="13" t="s">
        <v>266</v>
      </c>
      <c r="B121" s="16" t="s">
        <v>265</v>
      </c>
      <c r="C121" s="10">
        <v>3.4316583885209723E-2</v>
      </c>
      <c r="D121" s="10">
        <v>0.16440000000000002</v>
      </c>
      <c r="E121" s="10">
        <v>3.9999999105930328E-2</v>
      </c>
      <c r="F121" s="10">
        <v>0.5</v>
      </c>
      <c r="G121" s="10">
        <v>1.3333333333333333E-3</v>
      </c>
      <c r="H121" s="10">
        <v>3.9999999105930328E-2</v>
      </c>
      <c r="I121" s="10">
        <v>0.23600000000000002</v>
      </c>
      <c r="J121" s="10">
        <v>0</v>
      </c>
      <c r="K121" s="10">
        <v>1</v>
      </c>
      <c r="L121" s="10">
        <v>0.46</v>
      </c>
      <c r="M121" s="10">
        <v>1</v>
      </c>
      <c r="N121" s="10">
        <v>0</v>
      </c>
      <c r="O121" s="10">
        <v>6.7499999999999991E-2</v>
      </c>
      <c r="P121" s="10">
        <v>0</v>
      </c>
      <c r="Q121" s="10">
        <v>0.38600678902015118</v>
      </c>
      <c r="R121" s="10">
        <v>0.114583334</v>
      </c>
      <c r="S121" s="10">
        <v>0</v>
      </c>
      <c r="T121" s="10">
        <v>1.2796799848998817E-2</v>
      </c>
      <c r="U121" s="10">
        <v>0.72699505478522253</v>
      </c>
      <c r="V121" s="10">
        <v>0.727018195805616</v>
      </c>
      <c r="W121" s="10">
        <v>0</v>
      </c>
      <c r="X121" s="10">
        <v>0.97</v>
      </c>
      <c r="Y121" s="10">
        <v>0</v>
      </c>
      <c r="Z121" s="10">
        <v>3.9999999105930328E-2</v>
      </c>
      <c r="AA121" s="10" t="e">
        <v>#N/A</v>
      </c>
      <c r="AB121" s="10">
        <v>0.71573041748424115</v>
      </c>
      <c r="AC121" s="10">
        <v>0.68038565788557248</v>
      </c>
      <c r="AD121" s="10" t="e">
        <v>#N/A</v>
      </c>
      <c r="AE121" s="10" t="e">
        <v>#N/A</v>
      </c>
      <c r="AG121" s="10"/>
      <c r="AH121" s="10"/>
      <c r="AI121" s="10"/>
      <c r="AJ121" s="10"/>
      <c r="AK121" s="10"/>
    </row>
    <row r="122" spans="1:37">
      <c r="A122" s="13" t="s">
        <v>268</v>
      </c>
      <c r="B122" s="16" t="s">
        <v>267</v>
      </c>
      <c r="C122" s="10">
        <v>0.65254618284637145</v>
      </c>
      <c r="D122" s="10">
        <v>0.17665999964103102</v>
      </c>
      <c r="E122" s="10">
        <v>3.9999999105930328E-2</v>
      </c>
      <c r="F122" s="10">
        <v>0.6</v>
      </c>
      <c r="G122" s="10">
        <v>0</v>
      </c>
      <c r="H122" s="10">
        <v>0.14559999920427802</v>
      </c>
      <c r="I122" s="10">
        <v>0.28591666666666671</v>
      </c>
      <c r="J122" s="10">
        <v>0.32925999992713328</v>
      </c>
      <c r="K122" s="10">
        <v>0.8794024938042132</v>
      </c>
      <c r="L122" s="10">
        <v>0.32</v>
      </c>
      <c r="M122" s="10">
        <v>0.29679999962449077</v>
      </c>
      <c r="N122" s="10">
        <v>3.2399999946355819E-2</v>
      </c>
      <c r="O122" s="10">
        <v>7.4999999999999997E-2</v>
      </c>
      <c r="P122" s="10">
        <v>0.62269599999999992</v>
      </c>
      <c r="Q122" s="10">
        <v>0.2751427108681207</v>
      </c>
      <c r="R122" s="10">
        <v>6.5217391999999999E-2</v>
      </c>
      <c r="S122" s="10">
        <v>1.0225622232237023E-2</v>
      </c>
      <c r="T122" s="10">
        <v>3.550900856947353E-3</v>
      </c>
      <c r="U122" s="10">
        <v>0</v>
      </c>
      <c r="V122" s="10">
        <v>0</v>
      </c>
      <c r="W122" s="10">
        <v>0</v>
      </c>
      <c r="X122" s="10">
        <v>0.52</v>
      </c>
      <c r="Y122" s="10">
        <v>0.29492725127801811</v>
      </c>
      <c r="Z122" s="10">
        <v>0.45721599949449299</v>
      </c>
      <c r="AA122" s="10">
        <v>0.65700000000000003</v>
      </c>
      <c r="AB122" s="10">
        <v>0.45714816390081603</v>
      </c>
      <c r="AC122" s="10">
        <v>0.52549863357577031</v>
      </c>
      <c r="AD122" s="10">
        <v>1</v>
      </c>
      <c r="AE122" s="10">
        <v>0.55380644623005826</v>
      </c>
      <c r="AG122" s="10"/>
      <c r="AH122" s="10"/>
      <c r="AI122" s="10"/>
      <c r="AJ122" s="10"/>
      <c r="AK122" s="10"/>
    </row>
    <row r="123" spans="1:37">
      <c r="A123" s="13" t="s">
        <v>270</v>
      </c>
      <c r="B123" s="16" t="s">
        <v>269</v>
      </c>
      <c r="C123" s="10">
        <v>1</v>
      </c>
      <c r="D123" s="10">
        <v>1.7243999935761093E-2</v>
      </c>
      <c r="E123" s="10">
        <v>0.27039999932050707</v>
      </c>
      <c r="F123" s="10">
        <v>0.77499999999999991</v>
      </c>
      <c r="G123" s="10">
        <v>0.13</v>
      </c>
      <c r="H123" s="10">
        <v>0.51999999955296516</v>
      </c>
      <c r="I123" s="10">
        <v>0.26791666666666664</v>
      </c>
      <c r="J123" s="10">
        <v>0.43086599990464747</v>
      </c>
      <c r="K123" s="10">
        <v>0.98639215686266668</v>
      </c>
      <c r="L123" s="10">
        <v>0.5</v>
      </c>
      <c r="M123" s="10">
        <v>0.74199999906122682</v>
      </c>
      <c r="N123" s="10">
        <v>0.12099999975413085</v>
      </c>
      <c r="O123" s="10">
        <v>0.76749999999999996</v>
      </c>
      <c r="P123" s="10">
        <v>0.63895999999999997</v>
      </c>
      <c r="Q123" s="10">
        <v>0.42186723783403723</v>
      </c>
      <c r="R123" s="10">
        <v>0.20227272800000001</v>
      </c>
      <c r="S123" s="10">
        <v>0</v>
      </c>
      <c r="T123" s="10">
        <v>3.5420577369549552E-2</v>
      </c>
      <c r="U123" s="10">
        <v>0</v>
      </c>
      <c r="V123" s="10">
        <v>0</v>
      </c>
      <c r="W123" s="10">
        <v>0.32999999999999996</v>
      </c>
      <c r="X123" s="10">
        <v>0</v>
      </c>
      <c r="Y123" s="10">
        <v>3.8620973763485154E-3</v>
      </c>
      <c r="Z123" s="10">
        <v>0.97059999987483025</v>
      </c>
      <c r="AA123" s="10">
        <v>0.6</v>
      </c>
      <c r="AB123" s="10">
        <v>0.56443183673286279</v>
      </c>
      <c r="AC123" s="10">
        <v>0.4901837554111147</v>
      </c>
      <c r="AD123" s="10">
        <v>0.92622867552733712</v>
      </c>
      <c r="AE123" s="10">
        <v>0.74592511731126843</v>
      </c>
      <c r="AG123" s="10"/>
      <c r="AH123" s="10"/>
      <c r="AI123" s="10"/>
      <c r="AJ123" s="10"/>
      <c r="AK123" s="10"/>
    </row>
    <row r="124" spans="1:37">
      <c r="A124" s="13" t="s">
        <v>272</v>
      </c>
      <c r="B124" s="16" t="s">
        <v>271</v>
      </c>
      <c r="C124" s="10">
        <v>0.5</v>
      </c>
      <c r="D124" s="10">
        <v>1.7243999935761093E-2</v>
      </c>
      <c r="E124" s="10">
        <v>5.9199999123811686E-2</v>
      </c>
      <c r="F124" s="10">
        <v>0.5</v>
      </c>
      <c r="G124" s="10">
        <v>0</v>
      </c>
      <c r="H124" s="10">
        <v>0.11679999917745587</v>
      </c>
      <c r="I124" s="10">
        <v>0.28333333333333333</v>
      </c>
      <c r="J124" s="10">
        <v>0.40561599991023539</v>
      </c>
      <c r="K124" s="10">
        <v>1</v>
      </c>
      <c r="L124" s="10">
        <v>0.5</v>
      </c>
      <c r="M124" s="10">
        <v>0.466399999409914</v>
      </c>
      <c r="N124" s="10">
        <v>6.9999999999999993E-2</v>
      </c>
      <c r="O124" s="10">
        <v>7.4999999999999997E-2</v>
      </c>
      <c r="P124" s="10">
        <v>0.61951999999999996</v>
      </c>
      <c r="Q124" s="10">
        <v>0.27732729623600927</v>
      </c>
      <c r="R124" s="10">
        <v>4.9275362000000003E-2</v>
      </c>
      <c r="S124" s="10">
        <v>1.097542265867109E-2</v>
      </c>
      <c r="T124" s="10">
        <v>6.5502972543688247E-3</v>
      </c>
      <c r="U124" s="10">
        <v>0</v>
      </c>
      <c r="V124" s="10" t="e">
        <v>#N/A</v>
      </c>
      <c r="W124" s="10">
        <v>0</v>
      </c>
      <c r="X124" s="10">
        <v>0</v>
      </c>
      <c r="Y124" s="10">
        <v>3.8620973763485154E-3</v>
      </c>
      <c r="Z124" s="10">
        <v>0.5</v>
      </c>
      <c r="AA124" s="10">
        <v>0.63600000000000001</v>
      </c>
      <c r="AB124" s="10">
        <v>0.60862536803699696</v>
      </c>
      <c r="AC124" s="10">
        <v>0.5592284894392956</v>
      </c>
      <c r="AD124" s="10">
        <v>1</v>
      </c>
      <c r="AE124" s="10" t="e">
        <v>#N/A</v>
      </c>
      <c r="AG124" s="10"/>
      <c r="AH124" s="10"/>
      <c r="AI124" s="10"/>
      <c r="AJ124" s="10"/>
      <c r="AK124" s="10"/>
    </row>
    <row r="125" spans="1:37">
      <c r="A125" s="13" t="s">
        <v>274</v>
      </c>
      <c r="B125" s="16" t="s">
        <v>273</v>
      </c>
      <c r="C125" s="10">
        <v>0.7247233353884095</v>
      </c>
      <c r="D125" s="10">
        <v>0.52091999805942168</v>
      </c>
      <c r="E125" s="10">
        <v>0.22239999927580356</v>
      </c>
      <c r="F125" s="10">
        <v>0.44999999999999996</v>
      </c>
      <c r="G125" s="10">
        <v>7.5999999999999998E-2</v>
      </c>
      <c r="H125" s="10">
        <v>0.33759999938309193</v>
      </c>
      <c r="I125" s="10">
        <v>0.70741666666666669</v>
      </c>
      <c r="J125" s="10">
        <v>0.44076399990245707</v>
      </c>
      <c r="K125" s="10">
        <v>0.86602764707050672</v>
      </c>
      <c r="L125" s="10">
        <v>0.5</v>
      </c>
      <c r="M125" s="10">
        <v>0.66779999915510413</v>
      </c>
      <c r="N125" s="10">
        <v>0.2239999994635582</v>
      </c>
      <c r="O125" s="10">
        <v>0.78249999999999997</v>
      </c>
      <c r="P125" s="10">
        <v>0.91480000000000006</v>
      </c>
      <c r="Q125" s="10">
        <v>0.33119781335935161</v>
      </c>
      <c r="R125" s="10">
        <v>0.28184281799999999</v>
      </c>
      <c r="S125" s="10">
        <v>1.9831854692611123E-3</v>
      </c>
      <c r="T125" s="10">
        <v>7.2238892897897491E-2</v>
      </c>
      <c r="U125" s="10">
        <v>9.5991834659469189E-3</v>
      </c>
      <c r="V125" s="10">
        <v>8.0356733011789E-2</v>
      </c>
      <c r="W125" s="10">
        <v>3.0000000000000027E-2</v>
      </c>
      <c r="X125" s="10">
        <v>0.96</v>
      </c>
      <c r="Y125" s="10">
        <v>3.3609679587721264E-2</v>
      </c>
      <c r="Z125" s="10">
        <v>0.34940799939408906</v>
      </c>
      <c r="AA125" s="10">
        <v>0.59200000000000008</v>
      </c>
      <c r="AB125" s="10">
        <v>0.4153893729269319</v>
      </c>
      <c r="AC125" s="10">
        <v>0.34332688980426557</v>
      </c>
      <c r="AD125" s="10">
        <v>0.87025884011792409</v>
      </c>
      <c r="AE125" s="10">
        <v>0.18220257004113682</v>
      </c>
      <c r="AG125" s="10"/>
      <c r="AH125" s="10"/>
      <c r="AI125" s="10"/>
      <c r="AJ125" s="10"/>
      <c r="AK125" s="10"/>
    </row>
    <row r="126" spans="1:37">
      <c r="A126" s="13" t="s">
        <v>276</v>
      </c>
      <c r="B126" s="16" t="s">
        <v>275</v>
      </c>
      <c r="C126" s="10">
        <v>7.2339473684210509E-2</v>
      </c>
      <c r="D126" s="10">
        <v>3.4280000000000001E-3</v>
      </c>
      <c r="E126" s="10">
        <v>0.5487999995797872</v>
      </c>
      <c r="F126" s="10">
        <v>0.27500000000000002</v>
      </c>
      <c r="G126" s="10">
        <v>0.25866666666666666</v>
      </c>
      <c r="H126" s="10">
        <v>0.83679999984800812</v>
      </c>
      <c r="I126" s="10">
        <v>0.46758333333333335</v>
      </c>
      <c r="J126" s="10">
        <v>0.63003799986056985</v>
      </c>
      <c r="K126" s="10">
        <v>1</v>
      </c>
      <c r="L126" s="10">
        <v>0.9</v>
      </c>
      <c r="M126" s="10">
        <v>0.34979999955743551</v>
      </c>
      <c r="N126" s="10">
        <v>0.44719999961555007</v>
      </c>
      <c r="O126" s="10">
        <v>0.40749999999999997</v>
      </c>
      <c r="P126" s="10">
        <v>0.98543999999999998</v>
      </c>
      <c r="Q126" s="10">
        <v>0.78042630158260551</v>
      </c>
      <c r="R126" s="10">
        <v>0.94846382600000001</v>
      </c>
      <c r="S126" s="10">
        <v>0.72671984947517376</v>
      </c>
      <c r="T126" s="10">
        <v>0.69840056199959732</v>
      </c>
      <c r="U126" s="10">
        <v>3.1629364680636235E-2</v>
      </c>
      <c r="V126" s="10">
        <v>0.117911485471342</v>
      </c>
      <c r="W126" s="10">
        <v>0.88300000000000001</v>
      </c>
      <c r="X126" s="10">
        <v>1</v>
      </c>
      <c r="Y126" s="10">
        <v>1.9074747577507059E-2</v>
      </c>
      <c r="Z126" s="10">
        <v>0.80051199981421228</v>
      </c>
      <c r="AA126" s="10">
        <v>0.56000000000000005</v>
      </c>
      <c r="AB126" s="10">
        <v>0.59484168253265013</v>
      </c>
      <c r="AC126" s="10">
        <v>0.48660115823023292</v>
      </c>
      <c r="AD126" s="10">
        <v>0.28687755566879936</v>
      </c>
      <c r="AE126" s="10">
        <v>1.8697628617864635E-2</v>
      </c>
      <c r="AG126" s="10"/>
      <c r="AH126" s="10"/>
      <c r="AI126" s="10"/>
      <c r="AJ126" s="10"/>
      <c r="AK126" s="10"/>
    </row>
    <row r="127" spans="1:37">
      <c r="A127" s="13" t="s">
        <v>278</v>
      </c>
      <c r="B127" s="16" t="s">
        <v>277</v>
      </c>
      <c r="C127" s="10">
        <v>0.37213686528497414</v>
      </c>
      <c r="D127" s="10">
        <v>2.8450000000000003E-2</v>
      </c>
      <c r="E127" s="10">
        <v>0.31839999936521057</v>
      </c>
      <c r="F127" s="10">
        <v>0.25</v>
      </c>
      <c r="G127" s="10">
        <v>0.252</v>
      </c>
      <c r="H127" s="10">
        <v>0.22239999927580356</v>
      </c>
      <c r="I127" s="10">
        <v>0.71158333333333335</v>
      </c>
      <c r="J127" s="10">
        <v>0.67427599985077991</v>
      </c>
      <c r="K127" s="10">
        <v>0.74693986174442095</v>
      </c>
      <c r="L127" s="10">
        <v>0.5</v>
      </c>
      <c r="M127" s="10">
        <v>1.0599999986588955E-2</v>
      </c>
      <c r="N127" s="10">
        <v>0.84359999768435956</v>
      </c>
      <c r="O127" s="10">
        <v>0.44999999999999996</v>
      </c>
      <c r="P127" s="10">
        <v>0.93144000000000005</v>
      </c>
      <c r="Q127" s="10">
        <v>0.51814680865541263</v>
      </c>
      <c r="R127" s="10">
        <v>0.62508474599999997</v>
      </c>
      <c r="S127" s="10">
        <v>0.10262967345828759</v>
      </c>
      <c r="T127" s="10">
        <v>0.14809522975268516</v>
      </c>
      <c r="U127" s="10">
        <v>7.2616102553006254E-2</v>
      </c>
      <c r="V127" s="10">
        <v>0.25779434714865301</v>
      </c>
      <c r="W127" s="10">
        <v>0.87</v>
      </c>
      <c r="X127" s="10">
        <v>0.42</v>
      </c>
      <c r="Y127" s="10">
        <v>1.1476312890194639E-2</v>
      </c>
      <c r="Z127" s="10">
        <v>0.8933499963151319</v>
      </c>
      <c r="AA127" s="10" t="e">
        <v>#N/A</v>
      </c>
      <c r="AB127" s="10">
        <v>0.16033615674082058</v>
      </c>
      <c r="AC127" s="10">
        <v>7.0412521202307052E-2</v>
      </c>
      <c r="AD127" s="10">
        <v>9.8521034952928997E-3</v>
      </c>
      <c r="AE127" s="10">
        <v>0.14418284020570665</v>
      </c>
      <c r="AG127" s="10"/>
      <c r="AH127" s="10"/>
      <c r="AI127" s="10"/>
      <c r="AJ127" s="10"/>
      <c r="AK127" s="10"/>
    </row>
    <row r="128" spans="1:37">
      <c r="A128" s="13" t="s">
        <v>280</v>
      </c>
      <c r="B128" s="16" t="s">
        <v>279</v>
      </c>
      <c r="C128" s="10">
        <v>0.64910205128205134</v>
      </c>
      <c r="D128" s="10">
        <v>2.0291999924406411E-2</v>
      </c>
      <c r="E128" s="10">
        <v>0.11679999917745587</v>
      </c>
      <c r="F128" s="10">
        <v>0.375</v>
      </c>
      <c r="G128" s="10">
        <v>1.4E-2</v>
      </c>
      <c r="H128" s="10">
        <v>0.68319999970495693</v>
      </c>
      <c r="I128" s="10">
        <v>0.81700000000000006</v>
      </c>
      <c r="J128" s="10">
        <v>0.63205799986012279</v>
      </c>
      <c r="K128" s="10">
        <v>0.99952291666666671</v>
      </c>
      <c r="L128" s="10">
        <v>0.06</v>
      </c>
      <c r="M128" s="10">
        <v>0.63599999919533723</v>
      </c>
      <c r="N128" s="10">
        <v>0.35639999940991396</v>
      </c>
      <c r="O128" s="10">
        <v>0.40749999999999997</v>
      </c>
      <c r="P128" s="10">
        <v>0.85887999999999998</v>
      </c>
      <c r="Q128" s="10">
        <v>0.52853915988460298</v>
      </c>
      <c r="R128" s="10">
        <v>0.82665021599999999</v>
      </c>
      <c r="S128" s="10">
        <v>0.15067138223065576</v>
      </c>
      <c r="T128" s="10">
        <v>0.15914293342318764</v>
      </c>
      <c r="U128" s="10">
        <v>3.3172498624044629E-3</v>
      </c>
      <c r="V128" s="10">
        <v>2.5929763944944E-2</v>
      </c>
      <c r="W128" s="10">
        <v>0.65999999999999992</v>
      </c>
      <c r="X128" s="10">
        <v>0.94</v>
      </c>
      <c r="Y128" s="10">
        <v>7.2878329628684908E-3</v>
      </c>
      <c r="Z128" s="10">
        <v>0.89247999794623634</v>
      </c>
      <c r="AA128" s="10">
        <v>0.622</v>
      </c>
      <c r="AB128" s="10">
        <v>0.65928587525059368</v>
      </c>
      <c r="AC128" s="10">
        <v>0.5602012347690597</v>
      </c>
      <c r="AD128" s="10">
        <v>0.61658937243584566</v>
      </c>
      <c r="AE128" s="10">
        <v>0.12254194297126893</v>
      </c>
      <c r="AG128" s="10"/>
      <c r="AH128" s="10"/>
      <c r="AI128" s="10"/>
      <c r="AJ128" s="10"/>
      <c r="AK128" s="10"/>
    </row>
    <row r="129" spans="1:37">
      <c r="A129" s="13" t="s">
        <v>282</v>
      </c>
      <c r="B129" s="16" t="s">
        <v>281</v>
      </c>
      <c r="C129" s="10">
        <v>0.3058360316494218</v>
      </c>
      <c r="D129" s="10">
        <v>0.5</v>
      </c>
      <c r="E129" s="10">
        <v>0.12</v>
      </c>
      <c r="F129" s="10">
        <v>0.125</v>
      </c>
      <c r="G129" s="10">
        <v>1.4E-2</v>
      </c>
      <c r="H129" s="10">
        <v>0.5</v>
      </c>
      <c r="I129" s="10">
        <v>0.44466666666666665</v>
      </c>
      <c r="J129" s="10">
        <v>0.9</v>
      </c>
      <c r="K129" s="10">
        <v>1</v>
      </c>
      <c r="L129" s="10">
        <v>0.46</v>
      </c>
      <c r="M129" s="10">
        <v>1</v>
      </c>
      <c r="N129" s="10">
        <v>0.3</v>
      </c>
      <c r="O129" s="10">
        <v>0.76749999999999996</v>
      </c>
      <c r="P129" s="10">
        <v>0.85887999999999998</v>
      </c>
      <c r="Q129" s="10">
        <v>0.52853915988460298</v>
      </c>
      <c r="R129" s="10">
        <v>0.32410533400000002</v>
      </c>
      <c r="S129" s="10">
        <v>0.15067138223065576</v>
      </c>
      <c r="T129" s="10">
        <v>0.15914293342318764</v>
      </c>
      <c r="U129" s="10">
        <v>0.75</v>
      </c>
      <c r="V129" s="10">
        <v>0.41984947043494902</v>
      </c>
      <c r="W129" s="10">
        <v>9.9999999999988987E-4</v>
      </c>
      <c r="X129" s="10">
        <v>0</v>
      </c>
      <c r="Y129" s="10">
        <v>7.2878329628684908E-3</v>
      </c>
      <c r="Z129" s="10">
        <v>0.5</v>
      </c>
      <c r="AA129" s="10" t="e">
        <v>#N/A</v>
      </c>
      <c r="AB129" s="10">
        <v>0.78916907601115227</v>
      </c>
      <c r="AC129" s="10">
        <v>0.71005393028246799</v>
      </c>
      <c r="AD129" s="10" t="e">
        <v>#N/A</v>
      </c>
      <c r="AE129" s="10" t="e">
        <v>#N/A</v>
      </c>
      <c r="AG129" s="10"/>
      <c r="AH129" s="10"/>
      <c r="AI129" s="10"/>
      <c r="AJ129" s="10"/>
      <c r="AK129" s="10"/>
    </row>
    <row r="130" spans="1:37">
      <c r="A130" s="13" t="s">
        <v>284</v>
      </c>
      <c r="B130" s="16" t="s">
        <v>283</v>
      </c>
      <c r="C130" s="10">
        <v>0.50508637812002122</v>
      </c>
      <c r="D130" s="10">
        <v>4.7859999999999993E-2</v>
      </c>
      <c r="E130" s="10">
        <v>0.1551999992132187</v>
      </c>
      <c r="F130" s="10">
        <v>0.44999999999999996</v>
      </c>
      <c r="G130" s="10">
        <v>0.22466666666666665</v>
      </c>
      <c r="H130" s="10">
        <v>0.7023999997228384</v>
      </c>
      <c r="I130" s="10">
        <v>0.40658333333333335</v>
      </c>
      <c r="J130" s="10">
        <v>0.83102799981608999</v>
      </c>
      <c r="K130" s="10">
        <v>0.70967888310324967</v>
      </c>
      <c r="L130" s="10">
        <v>0.5</v>
      </c>
      <c r="M130" s="10">
        <v>5.2999999932944776E-2</v>
      </c>
      <c r="N130" s="10">
        <v>1</v>
      </c>
      <c r="O130" s="10">
        <v>0.44999999999999996</v>
      </c>
      <c r="P130" s="10">
        <v>0.96479999999999999</v>
      </c>
      <c r="Q130" s="10">
        <v>0.41955059392944005</v>
      </c>
      <c r="R130" s="10">
        <v>0.66535432999999999</v>
      </c>
      <c r="S130" s="10">
        <v>0.13879903281928319</v>
      </c>
      <c r="T130" s="10">
        <v>0.32304285232228575</v>
      </c>
      <c r="U130" s="10">
        <v>0</v>
      </c>
      <c r="V130" s="10">
        <v>0</v>
      </c>
      <c r="W130" s="10">
        <v>0.56400000000000006</v>
      </c>
      <c r="X130" s="10">
        <v>1</v>
      </c>
      <c r="Y130" s="10">
        <v>9.4175095919079174E-2</v>
      </c>
      <c r="Z130" s="10">
        <v>0.48617999900132414</v>
      </c>
      <c r="AA130" s="10">
        <v>0.52700000000000002</v>
      </c>
      <c r="AB130" s="10">
        <v>0.14197259158576053</v>
      </c>
      <c r="AC130" s="10">
        <v>0.38606601658648099</v>
      </c>
      <c r="AD130" s="10">
        <v>0.28569388429868076</v>
      </c>
      <c r="AE130" s="10">
        <v>6.9785005926987956E-2</v>
      </c>
      <c r="AG130" s="10"/>
      <c r="AH130" s="10"/>
      <c r="AI130" s="10"/>
      <c r="AJ130" s="10"/>
      <c r="AK130" s="10"/>
    </row>
    <row r="131" spans="1:37">
      <c r="A131" s="13" t="s">
        <v>286</v>
      </c>
      <c r="B131" s="16" t="s">
        <v>285</v>
      </c>
      <c r="C131" s="10">
        <v>3.2364950495049526E-2</v>
      </c>
      <c r="D131" s="10">
        <v>0</v>
      </c>
      <c r="E131" s="10">
        <v>3.9999999105930328E-2</v>
      </c>
      <c r="F131" s="10">
        <v>0.42500000000000004</v>
      </c>
      <c r="G131" s="10">
        <v>0</v>
      </c>
      <c r="H131" s="10">
        <v>3.9999999105930328E-2</v>
      </c>
      <c r="I131" s="10">
        <v>0.26374999999999998</v>
      </c>
      <c r="J131" s="10">
        <v>0.17816399996057153</v>
      </c>
      <c r="K131" s="10">
        <v>0.445976192175774</v>
      </c>
      <c r="L131" s="10">
        <v>0.06</v>
      </c>
      <c r="M131" s="10">
        <v>1</v>
      </c>
      <c r="N131" s="10">
        <v>0</v>
      </c>
      <c r="O131" s="10">
        <v>6.7499999999999991E-2</v>
      </c>
      <c r="P131" s="10">
        <v>0.68032000000000004</v>
      </c>
      <c r="Q131" s="10">
        <v>0.15630594978183665</v>
      </c>
      <c r="R131" s="10">
        <v>0.13114754000000001</v>
      </c>
      <c r="S131" s="10">
        <v>0</v>
      </c>
      <c r="T131" s="10">
        <v>3.6862825968309678E-3</v>
      </c>
      <c r="U131" s="10">
        <v>0.74871754482898178</v>
      </c>
      <c r="V131" s="10">
        <v>0.73900016982005901</v>
      </c>
      <c r="W131" s="10">
        <v>0</v>
      </c>
      <c r="X131" s="10">
        <v>0.19</v>
      </c>
      <c r="Y131" s="10">
        <v>0.13329383886255924</v>
      </c>
      <c r="Z131" s="10">
        <v>0.27999999597668646</v>
      </c>
      <c r="AA131" s="10">
        <v>0.75</v>
      </c>
      <c r="AB131" s="10">
        <v>0.687461967940452</v>
      </c>
      <c r="AC131" s="10">
        <v>0.80717997052215584</v>
      </c>
      <c r="AD131" s="10">
        <v>1</v>
      </c>
      <c r="AE131" s="10">
        <v>0.83111026363117468</v>
      </c>
      <c r="AG131" s="10"/>
      <c r="AH131" s="10"/>
      <c r="AI131" s="10"/>
      <c r="AJ131" s="10"/>
      <c r="AK131" s="10"/>
    </row>
    <row r="132" spans="1:37">
      <c r="A132" s="13" t="s">
        <v>288</v>
      </c>
      <c r="B132" s="16" t="s">
        <v>287</v>
      </c>
      <c r="C132" s="10">
        <v>1</v>
      </c>
      <c r="D132" s="10">
        <v>1.4539999999999999E-2</v>
      </c>
      <c r="E132" s="10">
        <v>3.9999999105930328E-2</v>
      </c>
      <c r="F132" s="10">
        <v>9.9999999999999978E-2</v>
      </c>
      <c r="G132" s="10">
        <v>0</v>
      </c>
      <c r="H132" s="10">
        <v>0</v>
      </c>
      <c r="I132" s="10">
        <v>0.13616666666666666</v>
      </c>
      <c r="J132" s="10">
        <v>0.13453199997022749</v>
      </c>
      <c r="K132" s="10">
        <v>0.46826183982147285</v>
      </c>
      <c r="L132" s="10">
        <v>0.12</v>
      </c>
      <c r="M132" s="10">
        <v>0.4451999994367361</v>
      </c>
      <c r="N132" s="10">
        <v>0</v>
      </c>
      <c r="O132" s="10">
        <v>0.85</v>
      </c>
      <c r="P132" s="10">
        <v>0.37448000000000004</v>
      </c>
      <c r="Q132" s="10">
        <v>0.16109658393263859</v>
      </c>
      <c r="R132" s="10">
        <v>7.1258907999999996E-2</v>
      </c>
      <c r="S132" s="10">
        <v>0</v>
      </c>
      <c r="T132" s="10">
        <v>6.869097814094758E-3</v>
      </c>
      <c r="U132" s="10">
        <v>3.0978471862597327E-2</v>
      </c>
      <c r="V132" s="10">
        <v>0.14685605728470399</v>
      </c>
      <c r="W132" s="10">
        <v>0</v>
      </c>
      <c r="X132" s="10">
        <v>0.62</v>
      </c>
      <c r="Y132" s="10">
        <v>3.9221545702439208E-2</v>
      </c>
      <c r="Z132" s="10">
        <v>0.36745599941089746</v>
      </c>
      <c r="AA132" s="10">
        <v>0.82099999999999995</v>
      </c>
      <c r="AB132" s="10">
        <v>0.69639742039330454</v>
      </c>
      <c r="AC132" s="10">
        <v>0.79534878859862412</v>
      </c>
      <c r="AD132" s="10">
        <v>1</v>
      </c>
      <c r="AE132" s="10">
        <v>1</v>
      </c>
      <c r="AG132" s="10"/>
      <c r="AH132" s="10"/>
      <c r="AI132" s="10"/>
      <c r="AJ132" s="10"/>
      <c r="AK132" s="10"/>
    </row>
    <row r="133" spans="1:37">
      <c r="A133" s="13" t="s">
        <v>290</v>
      </c>
      <c r="B133" s="16" t="s">
        <v>289</v>
      </c>
      <c r="C133" s="10">
        <v>0.24933190490167303</v>
      </c>
      <c r="D133" s="10">
        <v>6.5510000000000004E-3</v>
      </c>
      <c r="E133" s="10">
        <v>0.18399999924004073</v>
      </c>
      <c r="F133" s="10">
        <v>0.25</v>
      </c>
      <c r="G133" s="10">
        <v>6.8000000000000005E-2</v>
      </c>
      <c r="H133" s="10">
        <v>0.50079999953508381</v>
      </c>
      <c r="I133" s="10">
        <v>0.49525000000000002</v>
      </c>
      <c r="J133" s="10">
        <v>0.43409799990393216</v>
      </c>
      <c r="K133" s="10">
        <v>0.94622105263150003</v>
      </c>
      <c r="L133" s="10">
        <v>0.08</v>
      </c>
      <c r="M133" s="10">
        <v>0.42399999946355821</v>
      </c>
      <c r="N133" s="10">
        <v>6.4799999892711638E-2</v>
      </c>
      <c r="O133" s="10">
        <v>0.22499999999999998</v>
      </c>
      <c r="P133" s="10">
        <v>0.92759999999999998</v>
      </c>
      <c r="Q133" s="10">
        <v>0.29567359869211918</v>
      </c>
      <c r="R133" s="10">
        <v>0.27060653200000001</v>
      </c>
      <c r="S133" s="10">
        <v>0.11893083873068008</v>
      </c>
      <c r="T133" s="10">
        <v>8.6426016225701077E-2</v>
      </c>
      <c r="U133" s="10">
        <v>6.150532955580687E-2</v>
      </c>
      <c r="V133" s="10">
        <v>2.08678450589668E-2</v>
      </c>
      <c r="W133" s="10">
        <v>0.27900000000000003</v>
      </c>
      <c r="X133" s="10">
        <v>0.48</v>
      </c>
      <c r="Y133" s="10">
        <v>5.0004167013917827E-2</v>
      </c>
      <c r="Z133" s="10">
        <v>0.8871999998390675</v>
      </c>
      <c r="AA133" s="10">
        <v>0.58299999999999996</v>
      </c>
      <c r="AB133" s="10">
        <v>0.39903375048016698</v>
      </c>
      <c r="AC133" s="10">
        <v>0.40258765523834905</v>
      </c>
      <c r="AD133" s="10">
        <v>0.61377789593853371</v>
      </c>
      <c r="AE133" s="10">
        <v>0.2217238493782053</v>
      </c>
      <c r="AG133" s="10"/>
      <c r="AH133" s="10"/>
      <c r="AI133" s="10"/>
      <c r="AJ133" s="10"/>
      <c r="AK133" s="10"/>
    </row>
    <row r="134" spans="1:37">
      <c r="A134" s="13" t="s">
        <v>292</v>
      </c>
      <c r="B134" s="16" t="s">
        <v>291</v>
      </c>
      <c r="C134" s="10">
        <v>2.9723684210526274E-2</v>
      </c>
      <c r="D134" s="10">
        <v>7.0250000000000007E-2</v>
      </c>
      <c r="E134" s="10">
        <v>0.53919999957084652</v>
      </c>
      <c r="F134" s="10">
        <v>0.4</v>
      </c>
      <c r="G134" s="10">
        <v>0.81933333333333336</v>
      </c>
      <c r="H134" s="10">
        <v>0.91359999991953367</v>
      </c>
      <c r="I134" s="10">
        <v>0.63950000000000007</v>
      </c>
      <c r="J134" s="10">
        <v>0.84213799981363113</v>
      </c>
      <c r="K134" s="10">
        <v>0.9992782722693333</v>
      </c>
      <c r="L134" s="10">
        <v>0.06</v>
      </c>
      <c r="M134" s="10">
        <v>8.4799999892711642E-2</v>
      </c>
      <c r="N134" s="10">
        <v>1</v>
      </c>
      <c r="O134" s="10">
        <v>0.20749999999999999</v>
      </c>
      <c r="P134" s="10">
        <v>0.99287999999999998</v>
      </c>
      <c r="Q134" s="10">
        <v>0.71309190151989532</v>
      </c>
      <c r="R134" s="10">
        <v>1</v>
      </c>
      <c r="S134" s="10">
        <v>0.32969012872803816</v>
      </c>
      <c r="T134" s="10">
        <v>1</v>
      </c>
      <c r="U134" s="10">
        <v>0</v>
      </c>
      <c r="V134" s="10">
        <v>0</v>
      </c>
      <c r="W134" s="10">
        <v>0.90700000000000003</v>
      </c>
      <c r="X134" s="10">
        <v>0.55000000000000004</v>
      </c>
      <c r="Y134" s="10">
        <v>8.2892555459066868E-3</v>
      </c>
      <c r="Z134" s="10">
        <v>0.8017599998153746</v>
      </c>
      <c r="AA134" s="10">
        <v>0.52900000000000003</v>
      </c>
      <c r="AB134" s="10">
        <v>0.26898486265313065</v>
      </c>
      <c r="AC134" s="10">
        <v>0.36177742895559473</v>
      </c>
      <c r="AD134" s="10">
        <v>0.1869771699786871</v>
      </c>
      <c r="AE134" s="10">
        <v>1.9660551433010293E-2</v>
      </c>
      <c r="AG134" s="10"/>
      <c r="AH134" s="10"/>
      <c r="AI134" s="10"/>
      <c r="AJ134" s="10"/>
      <c r="AK134" s="10"/>
    </row>
    <row r="135" spans="1:37">
      <c r="A135" s="13" t="s">
        <v>294</v>
      </c>
      <c r="B135" s="16" t="s">
        <v>293</v>
      </c>
      <c r="C135" s="10">
        <v>1</v>
      </c>
      <c r="D135" s="10">
        <v>3.6019999999999996E-2</v>
      </c>
      <c r="E135" s="10">
        <v>0.44319999948143962</v>
      </c>
      <c r="F135" s="10">
        <v>0.30000000000000004</v>
      </c>
      <c r="G135" s="10">
        <v>0.37333333333333335</v>
      </c>
      <c r="H135" s="10">
        <v>0.69279999971389772</v>
      </c>
      <c r="I135" s="10">
        <v>0.42316666666666669</v>
      </c>
      <c r="J135" s="10">
        <v>0.5142919998861849</v>
      </c>
      <c r="K135" s="10">
        <v>0.97788013333333335</v>
      </c>
      <c r="L135" s="10">
        <v>0.22</v>
      </c>
      <c r="M135" s="10">
        <v>0.12719999983906746</v>
      </c>
      <c r="N135" s="10">
        <v>0.93599999919533727</v>
      </c>
      <c r="O135" s="10">
        <v>0.20749999999999999</v>
      </c>
      <c r="P135" s="10">
        <v>0.90400000000000003</v>
      </c>
      <c r="Q135" s="10">
        <v>0.78015516011893871</v>
      </c>
      <c r="R135" s="10">
        <v>0.96913220799999999</v>
      </c>
      <c r="S135" s="10">
        <v>4.9074339609839639E-2</v>
      </c>
      <c r="T135" s="10">
        <v>1</v>
      </c>
      <c r="U135" s="10">
        <v>1.4878801093305617E-2</v>
      </c>
      <c r="V135" s="10">
        <v>6.0776866111679401E-2</v>
      </c>
      <c r="W135" s="10">
        <v>0.53200000000000003</v>
      </c>
      <c r="X135" s="10">
        <v>0</v>
      </c>
      <c r="Y135" s="10">
        <v>2.9645245232056392E-2</v>
      </c>
      <c r="Z135" s="10">
        <v>0.85</v>
      </c>
      <c r="AA135" s="10">
        <v>0.56799999999999995</v>
      </c>
      <c r="AB135" s="10">
        <v>0.11331812525617391</v>
      </c>
      <c r="AC135" s="10">
        <v>0.33119187302119585</v>
      </c>
      <c r="AD135" s="10">
        <v>0.51967827196846006</v>
      </c>
      <c r="AE135" s="10">
        <v>0.1295065288930615</v>
      </c>
      <c r="AG135" s="10"/>
      <c r="AH135" s="10"/>
      <c r="AI135" s="10"/>
      <c r="AJ135" s="10"/>
      <c r="AK135" s="10"/>
    </row>
    <row r="136" spans="1:37">
      <c r="A136" s="13" t="s">
        <v>296</v>
      </c>
      <c r="B136" s="16" t="s">
        <v>295</v>
      </c>
      <c r="C136" s="10">
        <v>0.92627742112986045</v>
      </c>
      <c r="D136" s="10">
        <v>8.4633999828025702E-3</v>
      </c>
      <c r="E136" s="10">
        <v>3.9999999105930328E-2</v>
      </c>
      <c r="F136" s="10">
        <v>0.55000000000000004</v>
      </c>
      <c r="G136" s="10">
        <v>0</v>
      </c>
      <c r="H136" s="10">
        <v>3.9999999105930328E-2</v>
      </c>
      <c r="I136" s="10">
        <v>1.5499999999999995E-2</v>
      </c>
      <c r="J136" s="10">
        <v>0.22684599994979798</v>
      </c>
      <c r="K136" s="10">
        <v>0.58098112756492992</v>
      </c>
      <c r="L136" s="10">
        <v>0.1</v>
      </c>
      <c r="M136" s="10">
        <v>0.466399999409914</v>
      </c>
      <c r="N136" s="10">
        <v>0</v>
      </c>
      <c r="O136" s="10">
        <v>6.7499999999999991E-2</v>
      </c>
      <c r="P136" s="10">
        <v>8.3520000000000039E-2</v>
      </c>
      <c r="Q136" s="10">
        <v>0.14976390099525561</v>
      </c>
      <c r="R136" s="10">
        <v>0.12676056399999999</v>
      </c>
      <c r="S136" s="10">
        <v>0</v>
      </c>
      <c r="T136" s="10">
        <v>3.4375067970448363E-3</v>
      </c>
      <c r="U136" s="10">
        <v>4.1550519834411048E-2</v>
      </c>
      <c r="V136" s="10">
        <v>8.6320587824525202E-2</v>
      </c>
      <c r="W136" s="10">
        <v>0</v>
      </c>
      <c r="X136" s="10">
        <v>0.64</v>
      </c>
      <c r="Y136" s="10">
        <v>1.4789010122255817E-2</v>
      </c>
      <c r="Z136" s="10">
        <v>0.24376999892108142</v>
      </c>
      <c r="AA136" s="10">
        <v>0.69400000000000006</v>
      </c>
      <c r="AB136" s="10">
        <v>0.73522581753230631</v>
      </c>
      <c r="AC136" s="10">
        <v>0.81046269790276604</v>
      </c>
      <c r="AD136" s="10">
        <v>1</v>
      </c>
      <c r="AE136" s="10">
        <v>1</v>
      </c>
      <c r="AG136" s="10"/>
      <c r="AH136" s="10"/>
      <c r="AI136" s="10"/>
      <c r="AJ136" s="10"/>
      <c r="AK136" s="10"/>
    </row>
    <row r="137" spans="1:37">
      <c r="A137" s="13" t="s">
        <v>298</v>
      </c>
      <c r="B137" s="16" t="s">
        <v>297</v>
      </c>
      <c r="C137" s="10">
        <v>0.4216333333333333</v>
      </c>
      <c r="D137" s="10">
        <v>0.95226999806500967</v>
      </c>
      <c r="E137" s="10">
        <v>0.1551999992132187</v>
      </c>
      <c r="F137" s="10">
        <v>0.35</v>
      </c>
      <c r="G137" s="10">
        <v>0</v>
      </c>
      <c r="H137" s="10">
        <v>0.30399999611079698</v>
      </c>
      <c r="I137" s="10">
        <v>0.54108333333333336</v>
      </c>
      <c r="J137" s="10">
        <v>0.28623399993665516</v>
      </c>
      <c r="K137" s="10">
        <v>0.5</v>
      </c>
      <c r="L137" s="10">
        <v>0.18</v>
      </c>
      <c r="M137" s="10">
        <v>1</v>
      </c>
      <c r="N137" s="10">
        <v>0.16119999930262566</v>
      </c>
      <c r="O137" s="10">
        <v>7.4999999999999997E-2</v>
      </c>
      <c r="P137" s="10">
        <v>0.68351999999999991</v>
      </c>
      <c r="Q137" s="10">
        <v>0.24246618400842013</v>
      </c>
      <c r="R137" s="10">
        <v>6.2059238000000003E-2</v>
      </c>
      <c r="S137" s="10">
        <v>0</v>
      </c>
      <c r="T137" s="10">
        <v>1.6706202745637971E-2</v>
      </c>
      <c r="U137" s="10">
        <v>1.3777088819041827E-2</v>
      </c>
      <c r="V137" s="10">
        <v>0.18263317430403</v>
      </c>
      <c r="W137" s="10">
        <v>2.0000000000000018E-2</v>
      </c>
      <c r="X137" s="10">
        <v>0</v>
      </c>
      <c r="Y137" s="10">
        <v>0</v>
      </c>
      <c r="Z137" s="10">
        <v>0.58278399961143734</v>
      </c>
      <c r="AA137" s="10">
        <v>0.67700000000000005</v>
      </c>
      <c r="AB137" s="10">
        <v>0.6608168136597834</v>
      </c>
      <c r="AC137" s="10">
        <v>0.28708463802264494</v>
      </c>
      <c r="AD137" s="10">
        <v>1</v>
      </c>
      <c r="AE137" s="10">
        <v>0.37388976437012927</v>
      </c>
      <c r="AG137" s="10"/>
      <c r="AH137" s="10"/>
      <c r="AI137" s="10"/>
      <c r="AJ137" s="10"/>
      <c r="AK137" s="10"/>
    </row>
    <row r="138" spans="1:37">
      <c r="A138" s="13" t="s">
        <v>300</v>
      </c>
      <c r="B138" s="16" t="s">
        <v>299</v>
      </c>
      <c r="C138" s="10">
        <v>1</v>
      </c>
      <c r="D138" s="10">
        <v>0</v>
      </c>
      <c r="E138" s="10">
        <v>0.13599999919533734</v>
      </c>
      <c r="F138" s="10">
        <v>0.5</v>
      </c>
      <c r="G138" s="10">
        <v>0.13666666666666666</v>
      </c>
      <c r="H138" s="10">
        <v>0.56799999959766867</v>
      </c>
      <c r="I138" s="10">
        <v>0.58816666666666662</v>
      </c>
      <c r="J138" s="10">
        <v>0.64054199985824523</v>
      </c>
      <c r="K138" s="10">
        <v>0.22778001670999992</v>
      </c>
      <c r="L138" s="10">
        <v>0.1</v>
      </c>
      <c r="M138" s="10">
        <v>1.0599999986588955E-2</v>
      </c>
      <c r="N138" s="10">
        <v>1</v>
      </c>
      <c r="O138" s="10">
        <v>0.78249999999999997</v>
      </c>
      <c r="P138" s="10">
        <v>0.91256000000000004</v>
      </c>
      <c r="Q138" s="10">
        <v>0.42264132563963552</v>
      </c>
      <c r="R138" s="10">
        <v>0.65042016800000002</v>
      </c>
      <c r="S138" s="10">
        <v>3.733892799823673E-2</v>
      </c>
      <c r="T138" s="10">
        <v>0.27845489362061721</v>
      </c>
      <c r="U138" s="10">
        <v>2.826456720282975E-2</v>
      </c>
      <c r="V138" s="10">
        <v>2.9429240533700302E-2</v>
      </c>
      <c r="W138" s="10">
        <v>0.42399999999999993</v>
      </c>
      <c r="X138" s="10">
        <v>0.47</v>
      </c>
      <c r="Y138" s="10">
        <v>3.6970734744707349E-2</v>
      </c>
      <c r="Z138" s="10">
        <v>0.39868630860726884</v>
      </c>
      <c r="AA138" s="10">
        <v>0.55200000000000005</v>
      </c>
      <c r="AB138" s="10">
        <v>0</v>
      </c>
      <c r="AC138" s="10">
        <v>0.30253102867078063</v>
      </c>
      <c r="AD138" s="10">
        <v>0.66748649471350952</v>
      </c>
      <c r="AE138" s="10">
        <v>9.0671695734757127E-2</v>
      </c>
      <c r="AG138" s="10"/>
      <c r="AH138" s="10"/>
      <c r="AI138" s="10"/>
      <c r="AJ138" s="10"/>
      <c r="AK138" s="10"/>
    </row>
    <row r="139" spans="1:37">
      <c r="A139" s="13" t="s">
        <v>302</v>
      </c>
      <c r="B139" s="16" t="s">
        <v>301</v>
      </c>
      <c r="C139" s="10">
        <v>0.40596198751018192</v>
      </c>
      <c r="D139" s="10">
        <v>0.5</v>
      </c>
      <c r="E139" s="10">
        <v>0.24399999812245365</v>
      </c>
      <c r="F139" s="10">
        <v>9.9999999999999978E-2</v>
      </c>
      <c r="G139" s="10">
        <v>2.6666666666666668E-2</v>
      </c>
      <c r="H139" s="10">
        <v>0.25299999814480545</v>
      </c>
      <c r="I139" s="10">
        <v>0.44466666666666665</v>
      </c>
      <c r="J139" s="10">
        <v>0.18604199995882809</v>
      </c>
      <c r="K139" s="10">
        <v>1</v>
      </c>
      <c r="L139" s="10">
        <v>0.06</v>
      </c>
      <c r="M139" s="10">
        <v>1</v>
      </c>
      <c r="N139" s="10">
        <v>0.3</v>
      </c>
      <c r="O139" s="10">
        <v>0.76749999999999996</v>
      </c>
      <c r="P139" s="10">
        <v>0.65999999999999992</v>
      </c>
      <c r="Q139" s="10">
        <v>0.45567316764138877</v>
      </c>
      <c r="R139" s="10">
        <v>0.37696334999999997</v>
      </c>
      <c r="S139" s="10">
        <v>0.46459999989718198</v>
      </c>
      <c r="T139" s="10">
        <v>0.5</v>
      </c>
      <c r="U139" s="10">
        <v>0.19322973000418731</v>
      </c>
      <c r="V139" s="10">
        <v>0.51496675914453205</v>
      </c>
      <c r="W139" s="10">
        <v>5.0000000000000044E-3</v>
      </c>
      <c r="X139" s="10">
        <v>0.5</v>
      </c>
      <c r="Y139" s="10">
        <v>0</v>
      </c>
      <c r="Z139" s="10">
        <v>0.5</v>
      </c>
      <c r="AA139" s="10" t="e">
        <v>#N/A</v>
      </c>
      <c r="AB139" s="10">
        <v>0.78916907601115227</v>
      </c>
      <c r="AC139" s="10">
        <v>0.75158939559427762</v>
      </c>
      <c r="AD139" s="10">
        <v>0.70947344356965836</v>
      </c>
      <c r="AE139" s="10">
        <v>0.45446004193485212</v>
      </c>
      <c r="AG139" s="10"/>
      <c r="AH139" s="10"/>
      <c r="AI139" s="10"/>
      <c r="AJ139" s="10"/>
      <c r="AK139" s="10"/>
    </row>
    <row r="140" spans="1:37">
      <c r="A140" s="13" t="s">
        <v>304</v>
      </c>
      <c r="B140" s="16" t="s">
        <v>303</v>
      </c>
      <c r="C140" s="10">
        <v>0.63399782939832439</v>
      </c>
      <c r="D140" s="10">
        <v>3.0520000000000005E-3</v>
      </c>
      <c r="E140" s="10">
        <v>0.10719999916851519</v>
      </c>
      <c r="F140" s="10">
        <v>0.19999999999999996</v>
      </c>
      <c r="G140" s="10">
        <v>3.6666666666666667E-2</v>
      </c>
      <c r="H140" s="10">
        <v>0.33759999938309193</v>
      </c>
      <c r="I140" s="10">
        <v>0.49525000000000002</v>
      </c>
      <c r="J140" s="10">
        <v>0.26259999994188549</v>
      </c>
      <c r="K140" s="10">
        <v>0.94121958637466663</v>
      </c>
      <c r="L140" s="10">
        <v>0.08</v>
      </c>
      <c r="M140" s="10">
        <v>0.80559999898076062</v>
      </c>
      <c r="N140" s="10">
        <v>0.3</v>
      </c>
      <c r="O140" s="10">
        <v>0.3175</v>
      </c>
      <c r="P140" s="10">
        <v>0.76919999999999999</v>
      </c>
      <c r="Q140" s="10">
        <v>0.24731348157391098</v>
      </c>
      <c r="R140" s="10">
        <v>0.337614678</v>
      </c>
      <c r="S140" s="10">
        <v>9.9005047978089743E-4</v>
      </c>
      <c r="T140" s="10">
        <v>5.0055551736968129E-2</v>
      </c>
      <c r="U140" s="10">
        <v>4.4881928840523271E-2</v>
      </c>
      <c r="V140" s="10">
        <v>7.3612317997076598E-2</v>
      </c>
      <c r="W140" s="10">
        <v>0.11900000000000011</v>
      </c>
      <c r="X140" s="10">
        <v>0.91</v>
      </c>
      <c r="Y140" s="10">
        <v>0.14124293785310735</v>
      </c>
      <c r="Z140" s="10">
        <v>0.63385599965900186</v>
      </c>
      <c r="AA140" s="10">
        <v>0.64800000000000002</v>
      </c>
      <c r="AB140" s="10">
        <v>0.52887625106546776</v>
      </c>
      <c r="AC140" s="10">
        <v>0.61179903537911084</v>
      </c>
      <c r="AD140" s="10">
        <v>1</v>
      </c>
      <c r="AE140" s="10">
        <v>0.61860685771897961</v>
      </c>
      <c r="AG140" s="10"/>
      <c r="AH140" s="10"/>
      <c r="AI140" s="10"/>
      <c r="AJ140" s="10"/>
      <c r="AK140" s="10"/>
    </row>
    <row r="141" spans="1:37">
      <c r="A141" s="13" t="s">
        <v>306</v>
      </c>
      <c r="B141" s="16" t="s">
        <v>305</v>
      </c>
      <c r="C141" s="10">
        <v>0.63714336252189141</v>
      </c>
      <c r="D141" s="10">
        <v>3.39E-4</v>
      </c>
      <c r="E141" s="10">
        <v>0.61599999964237218</v>
      </c>
      <c r="F141" s="10">
        <v>0.125</v>
      </c>
      <c r="G141" s="10">
        <v>0.192</v>
      </c>
      <c r="H141" s="10">
        <v>0.56799999959766867</v>
      </c>
      <c r="I141" s="10">
        <v>0.49116666666666664</v>
      </c>
      <c r="J141" s="10">
        <v>0.88354799980446697</v>
      </c>
      <c r="K141" s="10">
        <v>0.86906790123449995</v>
      </c>
      <c r="L141" s="10">
        <v>0.14000000000000001</v>
      </c>
      <c r="M141" s="10">
        <v>1</v>
      </c>
      <c r="N141" s="10">
        <v>0.54</v>
      </c>
      <c r="O141" s="10">
        <v>0.76749999999999996</v>
      </c>
      <c r="P141" s="10">
        <v>0.97536</v>
      </c>
      <c r="Q141" s="10">
        <v>0.52686033061474569</v>
      </c>
      <c r="R141" s="10">
        <v>0.617549668</v>
      </c>
      <c r="S141" s="10">
        <v>0.20199403045129785</v>
      </c>
      <c r="T141" s="10">
        <v>0.2774654394414679</v>
      </c>
      <c r="U141" s="10">
        <v>2.1615336702716526E-2</v>
      </c>
      <c r="V141" s="10">
        <v>2.7365348741470199E-2</v>
      </c>
      <c r="W141" s="10">
        <v>0.9</v>
      </c>
      <c r="X141" s="10">
        <v>0.3</v>
      </c>
      <c r="Y141" s="10">
        <v>9.9368458243165661E-3</v>
      </c>
      <c r="Z141" s="10">
        <v>0.97129999985918403</v>
      </c>
      <c r="AA141" s="10">
        <v>0.53500000000000003</v>
      </c>
      <c r="AB141" s="10">
        <v>0.37891925353308498</v>
      </c>
      <c r="AC141" s="10">
        <v>0.52221526662297113</v>
      </c>
      <c r="AD141" s="10">
        <v>0.14705535033018624</v>
      </c>
      <c r="AE141" s="10">
        <v>2.2517597284815671E-2</v>
      </c>
      <c r="AG141" s="10"/>
      <c r="AH141" s="10"/>
      <c r="AI141" s="10"/>
      <c r="AJ141" s="10"/>
      <c r="AK141" s="10"/>
    </row>
    <row r="142" spans="1:37">
      <c r="A142" s="13" t="s">
        <v>308</v>
      </c>
      <c r="B142" s="16" t="s">
        <v>307</v>
      </c>
      <c r="C142" s="10">
        <v>0.23660553851397409</v>
      </c>
      <c r="D142" s="10">
        <v>1.4580000000000001E-3</v>
      </c>
      <c r="E142" s="10">
        <v>0.17439999923110006</v>
      </c>
      <c r="F142" s="10">
        <v>0.32499999999999996</v>
      </c>
      <c r="G142" s="10">
        <v>3.7333333333333336E-2</v>
      </c>
      <c r="H142" s="10">
        <v>0.32799999937415125</v>
      </c>
      <c r="I142" s="10">
        <v>0.76291666666666669</v>
      </c>
      <c r="J142" s="10">
        <v>0.39490999991260467</v>
      </c>
      <c r="K142" s="10">
        <v>0.88862579365083338</v>
      </c>
      <c r="L142" s="10">
        <v>0.24</v>
      </c>
      <c r="M142" s="10">
        <v>9.539999987930059E-2</v>
      </c>
      <c r="N142" s="10">
        <v>0.54</v>
      </c>
      <c r="O142" s="10">
        <v>0.3175</v>
      </c>
      <c r="P142" s="10">
        <v>0.83960000000000001</v>
      </c>
      <c r="Q142" s="10">
        <v>0.31981221334874765</v>
      </c>
      <c r="R142" s="10">
        <v>0.29855537799999998</v>
      </c>
      <c r="S142" s="10">
        <v>1.7366341824656753E-2</v>
      </c>
      <c r="T142" s="10">
        <v>8.2867576408760205E-2</v>
      </c>
      <c r="U142" s="10">
        <v>0</v>
      </c>
      <c r="V142" s="10">
        <v>0</v>
      </c>
      <c r="W142" s="10">
        <v>5.5000000000000049E-2</v>
      </c>
      <c r="X142" s="10">
        <v>1</v>
      </c>
      <c r="Y142" s="10">
        <v>1.5101938082053862E-2</v>
      </c>
      <c r="Z142" s="10">
        <v>0.58344000418815667</v>
      </c>
      <c r="AA142" s="10">
        <v>0.61299999999999999</v>
      </c>
      <c r="AB142" s="10">
        <v>0.30445980820243262</v>
      </c>
      <c r="AC142" s="10">
        <v>0.45235901622879027</v>
      </c>
      <c r="AD142" s="10">
        <v>0.97347357059407247</v>
      </c>
      <c r="AE142" s="10">
        <v>0.38341002054701373</v>
      </c>
      <c r="AG142" s="10"/>
      <c r="AH142" s="10"/>
      <c r="AI142" s="10"/>
      <c r="AJ142" s="10"/>
      <c r="AK142" s="10"/>
    </row>
    <row r="143" spans="1:37">
      <c r="A143" s="13" t="s">
        <v>310</v>
      </c>
      <c r="B143" s="16" t="s">
        <v>309</v>
      </c>
      <c r="C143" s="10">
        <v>0.43419003984063748</v>
      </c>
      <c r="D143" s="10">
        <v>1.01E-2</v>
      </c>
      <c r="E143" s="10">
        <v>0.21279999926686288</v>
      </c>
      <c r="F143" s="10">
        <v>0.32499999999999996</v>
      </c>
      <c r="G143" s="10">
        <v>4.5999999999999999E-2</v>
      </c>
      <c r="H143" s="10">
        <v>0.34719999939203261</v>
      </c>
      <c r="I143" s="10">
        <v>0.59099999999999997</v>
      </c>
      <c r="J143" s="10">
        <v>0.28784999993629756</v>
      </c>
      <c r="K143" s="10">
        <v>0.86407031963466663</v>
      </c>
      <c r="L143" s="10">
        <v>0.36</v>
      </c>
      <c r="M143" s="10">
        <v>0.54059999931603675</v>
      </c>
      <c r="N143" s="10">
        <v>5.3999999910593031E-2</v>
      </c>
      <c r="O143" s="10">
        <v>0.22499999999999998</v>
      </c>
      <c r="P143" s="10">
        <v>0.87559999999999993</v>
      </c>
      <c r="Q143" s="10">
        <v>0.29337147186070867</v>
      </c>
      <c r="R143" s="10">
        <v>0.56535947799999997</v>
      </c>
      <c r="S143" s="10">
        <v>9.6788237863580338E-3</v>
      </c>
      <c r="T143" s="10">
        <v>7.0005117199817835E-2</v>
      </c>
      <c r="U143" s="10">
        <v>4.6021735040835728E-3</v>
      </c>
      <c r="V143" s="10">
        <v>1.7865612563228599E-2</v>
      </c>
      <c r="W143" s="10">
        <v>0.23099999999999998</v>
      </c>
      <c r="X143" s="10">
        <v>0.65</v>
      </c>
      <c r="Y143" s="10">
        <v>1.8749999999999999E-2</v>
      </c>
      <c r="Z143" s="10">
        <v>0.87229534319578939</v>
      </c>
      <c r="AA143" s="10">
        <v>0.67599999999999993</v>
      </c>
      <c r="AB143" s="10">
        <v>0.31603427278685325</v>
      </c>
      <c r="AC143" s="10">
        <v>0.50871854191908772</v>
      </c>
      <c r="AD143" s="10">
        <v>0.93161340664848258</v>
      </c>
      <c r="AE143" s="10">
        <v>0.45310249802352059</v>
      </c>
      <c r="AG143" s="10"/>
      <c r="AH143" s="10"/>
      <c r="AI143" s="10"/>
      <c r="AJ143" s="10"/>
      <c r="AK143" s="10"/>
    </row>
    <row r="144" spans="1:37">
      <c r="A144" s="13" t="s">
        <v>312</v>
      </c>
      <c r="B144" s="16" t="s">
        <v>311</v>
      </c>
      <c r="C144" s="10">
        <v>0.12827533666794924</v>
      </c>
      <c r="D144" s="10">
        <v>0</v>
      </c>
      <c r="E144" s="10">
        <v>0.12639999918639655</v>
      </c>
      <c r="F144" s="10">
        <v>9.9999999999999978E-2</v>
      </c>
      <c r="G144" s="10">
        <v>6.4000000000000001E-2</v>
      </c>
      <c r="H144" s="10">
        <v>0.27039999932050707</v>
      </c>
      <c r="I144" s="10">
        <v>0.49116666666666664</v>
      </c>
      <c r="J144" s="10">
        <v>0.3468339999232441</v>
      </c>
      <c r="K144" s="10">
        <v>0.7813801886791667</v>
      </c>
      <c r="L144" s="10">
        <v>0.08</v>
      </c>
      <c r="M144" s="10">
        <v>0.26499999966472387</v>
      </c>
      <c r="N144" s="10">
        <v>0.3</v>
      </c>
      <c r="O144" s="10">
        <v>0.76749999999999996</v>
      </c>
      <c r="P144" s="10">
        <v>0.66775999999999991</v>
      </c>
      <c r="Q144" s="10">
        <v>0.32077830115452488</v>
      </c>
      <c r="R144" s="10">
        <v>0.522033898</v>
      </c>
      <c r="S144" s="10">
        <v>4.3430002434588749E-2</v>
      </c>
      <c r="T144" s="10">
        <v>8.0018194811209767E-2</v>
      </c>
      <c r="U144" s="10">
        <v>7.677140298733115E-2</v>
      </c>
      <c r="V144" s="10">
        <v>0.17703882549799699</v>
      </c>
      <c r="W144" s="10">
        <v>0.14000000000000001</v>
      </c>
      <c r="X144" s="10">
        <v>0.53</v>
      </c>
      <c r="Y144" s="10">
        <v>0.13582855418050105</v>
      </c>
      <c r="Z144" s="10">
        <v>0.91486000296680481</v>
      </c>
      <c r="AA144" s="10">
        <v>0.56299999999999994</v>
      </c>
      <c r="AB144" s="10">
        <v>0.21938916482529569</v>
      </c>
      <c r="AC144" s="10">
        <v>0.47685928067759492</v>
      </c>
      <c r="AD144" s="10">
        <v>0.89079296345647885</v>
      </c>
      <c r="AE144" s="10">
        <v>0.39348864036646491</v>
      </c>
      <c r="AG144" s="10"/>
      <c r="AH144" s="10"/>
      <c r="AI144" s="10"/>
      <c r="AJ144" s="10"/>
      <c r="AK144" s="10"/>
    </row>
    <row r="145" spans="1:37">
      <c r="A145" s="13" t="s">
        <v>314</v>
      </c>
      <c r="B145" s="16" t="s">
        <v>313</v>
      </c>
      <c r="C145" s="10">
        <v>0.33954403794037941</v>
      </c>
      <c r="D145" s="10">
        <v>0</v>
      </c>
      <c r="E145" s="10">
        <v>3.9999999105930328E-2</v>
      </c>
      <c r="F145" s="10">
        <v>0.625</v>
      </c>
      <c r="G145" s="10">
        <v>0</v>
      </c>
      <c r="H145" s="10">
        <v>0.13599999919533734</v>
      </c>
      <c r="I145" s="10">
        <v>0.23183333333333334</v>
      </c>
      <c r="J145" s="10">
        <v>0.39127399991340939</v>
      </c>
      <c r="K145" s="10">
        <v>0.67822152464093954</v>
      </c>
      <c r="L145" s="10">
        <v>0.06</v>
      </c>
      <c r="M145" s="10">
        <v>0.1165999998524785</v>
      </c>
      <c r="N145" s="10">
        <v>0</v>
      </c>
      <c r="O145" s="10">
        <v>7.4999999999999997E-2</v>
      </c>
      <c r="P145" s="10">
        <v>0.59928000000000003</v>
      </c>
      <c r="Q145" s="10">
        <v>0.24976312060058148</v>
      </c>
      <c r="R145" s="10">
        <v>8.9171974000000001E-2</v>
      </c>
      <c r="S145" s="10">
        <v>0</v>
      </c>
      <c r="T145" s="10">
        <v>1.9598667383151371E-3</v>
      </c>
      <c r="U145" s="10">
        <v>1.9555589171861513E-2</v>
      </c>
      <c r="V145" s="10">
        <v>2.5313311200472002E-2</v>
      </c>
      <c r="W145" s="10">
        <v>0</v>
      </c>
      <c r="X145" s="10">
        <v>0.3</v>
      </c>
      <c r="Y145" s="10">
        <v>1.4790468364831553E-2</v>
      </c>
      <c r="Z145" s="10">
        <v>0.34574759167867997</v>
      </c>
      <c r="AA145" s="10">
        <v>0.63200000000000001</v>
      </c>
      <c r="AB145" s="10">
        <v>0.67951576829747018</v>
      </c>
      <c r="AC145" s="10">
        <v>0.70306514086893412</v>
      </c>
      <c r="AD145" s="10">
        <v>1</v>
      </c>
      <c r="AE145" s="10">
        <v>0.95217586374392582</v>
      </c>
      <c r="AG145" s="10"/>
      <c r="AH145" s="10"/>
      <c r="AI145" s="10"/>
      <c r="AJ145" s="10"/>
      <c r="AK145" s="10"/>
    </row>
    <row r="146" spans="1:37">
      <c r="A146" s="13" t="s">
        <v>316</v>
      </c>
      <c r="B146" s="16" t="s">
        <v>315</v>
      </c>
      <c r="C146" s="10">
        <v>0.94999198949441888</v>
      </c>
      <c r="D146" s="10">
        <v>0.1232</v>
      </c>
      <c r="E146" s="10">
        <v>4.9599999114871007E-2</v>
      </c>
      <c r="F146" s="10">
        <v>0.375</v>
      </c>
      <c r="G146" s="10">
        <v>0</v>
      </c>
      <c r="H146" s="10">
        <v>3.9999999105930328E-2</v>
      </c>
      <c r="I146" s="10">
        <v>0.29975000000000002</v>
      </c>
      <c r="J146" s="10">
        <v>0.40319199991077181</v>
      </c>
      <c r="K146" s="10">
        <v>0.48544967491190205</v>
      </c>
      <c r="L146" s="10">
        <v>0.18</v>
      </c>
      <c r="M146" s="10">
        <v>0.85859999891370542</v>
      </c>
      <c r="N146" s="10">
        <v>0</v>
      </c>
      <c r="O146" s="10">
        <v>6.7499999999999991E-2</v>
      </c>
      <c r="P146" s="10">
        <v>0.48640000000000005</v>
      </c>
      <c r="Q146" s="10">
        <v>0.17840468150973465</v>
      </c>
      <c r="R146" s="10">
        <v>0.19658119600000001</v>
      </c>
      <c r="S146" s="10">
        <v>0</v>
      </c>
      <c r="T146" s="10">
        <v>2.6539590977184384E-3</v>
      </c>
      <c r="U146" s="10">
        <v>2.3553347609705032E-2</v>
      </c>
      <c r="V146" s="10">
        <v>5.4811007844475602E-2</v>
      </c>
      <c r="W146" s="10">
        <v>0</v>
      </c>
      <c r="X146" s="10">
        <v>0.82</v>
      </c>
      <c r="Y146" s="10">
        <v>8.1967213114754092E-2</v>
      </c>
      <c r="Z146" s="10">
        <v>0.24319999769330025</v>
      </c>
      <c r="AA146" s="10">
        <v>0.64400000000000002</v>
      </c>
      <c r="AB146" s="10">
        <v>0.65657857531574848</v>
      </c>
      <c r="AC146" s="10">
        <v>0.73980171758287794</v>
      </c>
      <c r="AD146" s="10">
        <v>1</v>
      </c>
      <c r="AE146" s="10">
        <v>0.82544173791160969</v>
      </c>
      <c r="AG146" s="10"/>
      <c r="AH146" s="10"/>
      <c r="AI146" s="10"/>
      <c r="AJ146" s="10"/>
      <c r="AK146" s="10"/>
    </row>
    <row r="147" spans="1:37">
      <c r="A147" s="13" t="s">
        <v>318</v>
      </c>
      <c r="B147" s="16" t="s">
        <v>317</v>
      </c>
      <c r="C147" s="10">
        <v>1</v>
      </c>
      <c r="D147" s="10">
        <v>1</v>
      </c>
      <c r="E147" s="10">
        <v>3.9999999105930328E-2</v>
      </c>
      <c r="F147" s="10">
        <v>0.52500000000000002</v>
      </c>
      <c r="G147" s="10">
        <v>4.0000000000000001E-3</v>
      </c>
      <c r="H147" s="10">
        <v>3.9999999105930328E-2</v>
      </c>
      <c r="I147" s="10">
        <v>0.54108333333333336</v>
      </c>
      <c r="J147" s="10">
        <v>4.3227999990433454E-2</v>
      </c>
      <c r="K147" s="10">
        <v>0.53846153846150002</v>
      </c>
      <c r="L147" s="10">
        <v>0.28000000000000003</v>
      </c>
      <c r="M147" s="10">
        <v>1</v>
      </c>
      <c r="N147" s="10">
        <v>0</v>
      </c>
      <c r="O147" s="10">
        <v>7.4999999999999997E-2</v>
      </c>
      <c r="P147" s="10">
        <v>0.48463999999999996</v>
      </c>
      <c r="Q147" s="10">
        <v>0.24191172547131801</v>
      </c>
      <c r="R147" s="10">
        <v>0.13507625200000001</v>
      </c>
      <c r="S147" s="10">
        <v>0</v>
      </c>
      <c r="T147" s="10">
        <v>5.8659853149571157E-3</v>
      </c>
      <c r="U147" s="10">
        <v>0.22988831188903622</v>
      </c>
      <c r="V147" s="10">
        <v>0.33104463039743398</v>
      </c>
      <c r="W147" s="10">
        <v>1.3000000000000012E-2</v>
      </c>
      <c r="X147" s="10">
        <v>0</v>
      </c>
      <c r="Y147" s="10">
        <v>0</v>
      </c>
      <c r="Z147" s="10">
        <v>0.27999999597668646</v>
      </c>
      <c r="AA147" s="10">
        <v>0.69</v>
      </c>
      <c r="AB147" s="10">
        <v>0.72127978737970633</v>
      </c>
      <c r="AC147" s="10">
        <v>0.32379710394941413</v>
      </c>
      <c r="AD147" s="10">
        <v>1</v>
      </c>
      <c r="AE147" s="10">
        <v>0.14481154288983769</v>
      </c>
      <c r="AG147" s="10"/>
      <c r="AH147" s="10"/>
      <c r="AI147" s="10"/>
      <c r="AJ147" s="10"/>
      <c r="AK147" s="10"/>
    </row>
    <row r="148" spans="1:37">
      <c r="A148" s="13" t="s">
        <v>320</v>
      </c>
      <c r="B148" s="16" t="s">
        <v>319</v>
      </c>
      <c r="C148" s="10">
        <v>0.21017202797202805</v>
      </c>
      <c r="D148" s="10">
        <v>0</v>
      </c>
      <c r="E148" s="10">
        <v>0</v>
      </c>
      <c r="F148" s="10">
        <v>0.67500000000000004</v>
      </c>
      <c r="G148" s="10">
        <v>4.0000000000000001E-3</v>
      </c>
      <c r="H148" s="10">
        <v>0.28000000000000003</v>
      </c>
      <c r="I148" s="10">
        <v>0.54108333333333336</v>
      </c>
      <c r="J148" s="10">
        <v>0.46035799989812076</v>
      </c>
      <c r="K148" s="10">
        <v>1</v>
      </c>
      <c r="L148" s="10">
        <v>0.16</v>
      </c>
      <c r="M148" s="10">
        <v>0.13779999982565641</v>
      </c>
      <c r="N148" s="10">
        <v>0.03</v>
      </c>
      <c r="O148" s="10">
        <v>7.4999999999999997E-2</v>
      </c>
      <c r="P148" s="10">
        <v>0.6790719999999999</v>
      </c>
      <c r="Q148" s="10">
        <v>0.24191172547131801</v>
      </c>
      <c r="R148" s="10">
        <v>0.103683492</v>
      </c>
      <c r="S148" s="10">
        <v>0</v>
      </c>
      <c r="T148" s="10">
        <v>9.5357792318022591E-3</v>
      </c>
      <c r="U148" s="10">
        <v>3.6266029652120037E-2</v>
      </c>
      <c r="V148" s="10">
        <v>3.41823568080762E-2</v>
      </c>
      <c r="W148" s="10">
        <v>0</v>
      </c>
      <c r="X148" s="10">
        <v>0.1</v>
      </c>
      <c r="Y148" s="10">
        <v>0</v>
      </c>
      <c r="Z148" s="10">
        <v>0.73423999250197292</v>
      </c>
      <c r="AA148" s="10">
        <v>0.64200000000000002</v>
      </c>
      <c r="AB148" s="10">
        <v>0.57935871402902195</v>
      </c>
      <c r="AC148" s="10">
        <v>0.59149415170244202</v>
      </c>
      <c r="AD148" s="10">
        <v>1</v>
      </c>
      <c r="AE148" s="10">
        <v>0.89906345226588946</v>
      </c>
      <c r="AG148" s="10"/>
      <c r="AH148" s="10"/>
      <c r="AI148" s="10"/>
      <c r="AJ148" s="10"/>
      <c r="AK148" s="10"/>
    </row>
    <row r="149" spans="1:37">
      <c r="A149" s="13" t="s">
        <v>440</v>
      </c>
      <c r="B149" s="16" t="s">
        <v>321</v>
      </c>
      <c r="C149" s="10">
        <v>1</v>
      </c>
      <c r="D149" s="10">
        <v>1.7627999934330583E-2</v>
      </c>
      <c r="E149" s="10">
        <v>7.8399999141693155E-2</v>
      </c>
      <c r="F149" s="10">
        <v>0.97500000000000009</v>
      </c>
      <c r="G149" s="10">
        <v>3.3333333333333335E-3</v>
      </c>
      <c r="H149" s="10">
        <v>0.16479999922215938</v>
      </c>
      <c r="I149" s="10">
        <v>0.2734166666666667</v>
      </c>
      <c r="J149" s="10">
        <v>0.27451799993924797</v>
      </c>
      <c r="K149" s="10">
        <v>0.95382055363763696</v>
      </c>
      <c r="L149" s="10">
        <v>1</v>
      </c>
      <c r="M149" s="10">
        <v>3.1799999959766866E-2</v>
      </c>
      <c r="N149" s="10">
        <v>0.05</v>
      </c>
      <c r="O149" s="10">
        <v>0.87499999999999989</v>
      </c>
      <c r="P149" s="10">
        <v>0.3144880000000001</v>
      </c>
      <c r="Q149" s="10">
        <v>0.3973830231770884</v>
      </c>
      <c r="R149" s="10">
        <v>0.138266796</v>
      </c>
      <c r="S149" s="10">
        <v>0</v>
      </c>
      <c r="T149" s="10">
        <v>1.3998009467966158E-2</v>
      </c>
      <c r="U149" s="10">
        <v>1.6662488420424136E-2</v>
      </c>
      <c r="V149" s="10">
        <v>2.44347857486415E-2</v>
      </c>
      <c r="W149" s="10">
        <v>0</v>
      </c>
      <c r="X149" s="10">
        <v>0</v>
      </c>
      <c r="Y149" s="10">
        <v>2.5644563901979149E-3</v>
      </c>
      <c r="Z149" s="10">
        <v>0.24743599892631163</v>
      </c>
      <c r="AA149" s="10">
        <v>0.503</v>
      </c>
      <c r="AB149" s="10">
        <v>0.35647173602925253</v>
      </c>
      <c r="AC149" s="10">
        <v>0.31224242879055453</v>
      </c>
      <c r="AD149" s="10">
        <v>1</v>
      </c>
      <c r="AE149" s="10">
        <v>1</v>
      </c>
      <c r="AG149" s="10"/>
      <c r="AH149" s="10"/>
      <c r="AI149" s="10"/>
      <c r="AJ149" s="10"/>
      <c r="AK149" s="10"/>
    </row>
    <row r="150" spans="1:37">
      <c r="A150" s="13" t="s">
        <v>324</v>
      </c>
      <c r="B150" s="16" t="s">
        <v>323</v>
      </c>
      <c r="C150" s="10">
        <v>0.37583349535080302</v>
      </c>
      <c r="D150" s="10">
        <v>1.5789999999999998E-2</v>
      </c>
      <c r="E150" s="10">
        <v>0.37599999941885476</v>
      </c>
      <c r="F150" s="10">
        <v>0.30000000000000004</v>
      </c>
      <c r="G150" s="10">
        <v>0.64666666666666661</v>
      </c>
      <c r="H150" s="10">
        <v>0.48159999951720234</v>
      </c>
      <c r="I150" s="10">
        <v>0.71575</v>
      </c>
      <c r="J150" s="10">
        <v>0.82193799981810145</v>
      </c>
      <c r="K150" s="10">
        <v>0.98610852713183328</v>
      </c>
      <c r="L150" s="10">
        <v>0.24</v>
      </c>
      <c r="M150" s="10">
        <v>0.28619999963790183</v>
      </c>
      <c r="N150" s="10">
        <v>0.48399999901652341</v>
      </c>
      <c r="O150" s="10">
        <v>0.40749999999999997</v>
      </c>
      <c r="P150" s="10">
        <v>0.98007999999999995</v>
      </c>
      <c r="Q150" s="10">
        <v>0.73748620398163978</v>
      </c>
      <c r="R150" s="10">
        <v>0.83391731000000002</v>
      </c>
      <c r="S150" s="10">
        <v>0.5372269186851093</v>
      </c>
      <c r="T150" s="10">
        <v>0.74553174683907941</v>
      </c>
      <c r="U150" s="10">
        <v>0</v>
      </c>
      <c r="V150" s="10">
        <v>0</v>
      </c>
      <c r="W150" s="10">
        <v>0.95199999999999996</v>
      </c>
      <c r="X150" s="10">
        <v>0.33</v>
      </c>
      <c r="Y150" s="10">
        <v>0.24321037697608427</v>
      </c>
      <c r="Z150" s="10">
        <v>0.8327999994903803</v>
      </c>
      <c r="AA150" s="10">
        <v>0.59099999999999997</v>
      </c>
      <c r="AB150" s="10">
        <v>0.43549390309242914</v>
      </c>
      <c r="AC150" s="10">
        <v>0.2455031720329349</v>
      </c>
      <c r="AD150" s="10">
        <v>0.26728149342466173</v>
      </c>
      <c r="AE150" s="10">
        <v>6.8147074301100188E-2</v>
      </c>
      <c r="AG150" s="10"/>
      <c r="AH150" s="10"/>
      <c r="AI150" s="10"/>
      <c r="AJ150" s="10"/>
      <c r="AK150" s="10"/>
    </row>
    <row r="151" spans="1:37">
      <c r="A151" s="13" t="s">
        <v>326</v>
      </c>
      <c r="B151" s="16" t="s">
        <v>325</v>
      </c>
      <c r="C151" s="10">
        <v>0.57196935856688802</v>
      </c>
      <c r="D151" s="10">
        <v>0.5</v>
      </c>
      <c r="E151" s="10">
        <v>4.9599999114871007E-2</v>
      </c>
      <c r="F151" s="10">
        <v>0.15000000000000002</v>
      </c>
      <c r="G151" s="10">
        <v>1.8666666666666668E-2</v>
      </c>
      <c r="H151" s="10">
        <v>7.8399999141693155E-2</v>
      </c>
      <c r="I151" s="10">
        <v>0.71158333333333335</v>
      </c>
      <c r="J151" s="10">
        <v>0.68316399984881282</v>
      </c>
      <c r="K151" s="10">
        <v>0.97791666666666666</v>
      </c>
      <c r="L151" s="10">
        <v>0.3</v>
      </c>
      <c r="M151" s="10">
        <v>0.83739999894052752</v>
      </c>
      <c r="N151" s="10">
        <v>0.3</v>
      </c>
      <c r="O151" s="10">
        <v>0.3175</v>
      </c>
      <c r="P151" s="10">
        <v>0.72398399999999996</v>
      </c>
      <c r="Q151" s="10">
        <v>0.50154536075126943</v>
      </c>
      <c r="R151" s="10">
        <v>0.15762274000000001</v>
      </c>
      <c r="S151" s="10">
        <v>0</v>
      </c>
      <c r="T151" s="10">
        <v>0.5</v>
      </c>
      <c r="U151" s="10">
        <v>0.17441193075236577</v>
      </c>
      <c r="V151" s="10">
        <v>0.170847449676337</v>
      </c>
      <c r="W151" s="10">
        <v>0.13</v>
      </c>
      <c r="X151" s="10">
        <v>0</v>
      </c>
      <c r="Y151" s="10">
        <v>0</v>
      </c>
      <c r="Z151" s="10">
        <v>0.66849999791011216</v>
      </c>
      <c r="AA151" s="10" t="e">
        <v>#N/A</v>
      </c>
      <c r="AB151" s="10">
        <v>0.73248306884888659</v>
      </c>
      <c r="AC151" s="10">
        <v>0.7030148045536595</v>
      </c>
      <c r="AD151" s="10">
        <v>1</v>
      </c>
      <c r="AE151" s="10">
        <v>0.26299671428571431</v>
      </c>
      <c r="AG151" s="10"/>
      <c r="AH151" s="10"/>
      <c r="AI151" s="10"/>
      <c r="AJ151" s="10"/>
      <c r="AK151" s="10"/>
    </row>
    <row r="152" spans="1:37">
      <c r="A152" s="13" t="s">
        <v>328</v>
      </c>
      <c r="B152" s="16" t="s">
        <v>327</v>
      </c>
      <c r="C152" s="10">
        <v>0.76809602743641048</v>
      </c>
      <c r="D152" s="10">
        <v>0.5</v>
      </c>
      <c r="E152" s="10">
        <v>5.9199999123811686E-2</v>
      </c>
      <c r="F152" s="10">
        <v>0.125</v>
      </c>
      <c r="G152" s="10">
        <v>1.3333333333333333E-3</v>
      </c>
      <c r="H152" s="10">
        <v>0.21679999761283397</v>
      </c>
      <c r="I152" s="10">
        <v>0.71158333333333335</v>
      </c>
      <c r="J152" s="10">
        <v>0.72800799983888864</v>
      </c>
      <c r="K152" s="10">
        <v>1</v>
      </c>
      <c r="L152" s="10">
        <v>0.3</v>
      </c>
      <c r="M152" s="10">
        <v>1</v>
      </c>
      <c r="N152" s="10">
        <v>0.3</v>
      </c>
      <c r="O152" s="10">
        <v>0.3175</v>
      </c>
      <c r="P152" s="10">
        <v>0.87575999999999998</v>
      </c>
      <c r="Q152" s="10">
        <v>0.39069316748000915</v>
      </c>
      <c r="R152" s="10">
        <v>0.248847926</v>
      </c>
      <c r="S152" s="10">
        <v>1.9634822296854728E-2</v>
      </c>
      <c r="T152" s="10">
        <v>0.5</v>
      </c>
      <c r="U152" s="10">
        <v>4.0567494042948862E-2</v>
      </c>
      <c r="V152" s="10">
        <v>4.2824159881293102E-2</v>
      </c>
      <c r="W152" s="10">
        <v>1.0000000000000009E-2</v>
      </c>
      <c r="X152" s="10">
        <v>0</v>
      </c>
      <c r="Y152" s="10">
        <v>0</v>
      </c>
      <c r="Z152" s="10">
        <v>0.5</v>
      </c>
      <c r="AA152" s="10">
        <v>0.70499999999999996</v>
      </c>
      <c r="AB152" s="10">
        <v>0.64845468361798442</v>
      </c>
      <c r="AC152" s="10">
        <v>0.7508318882541748</v>
      </c>
      <c r="AD152" s="10">
        <v>1</v>
      </c>
      <c r="AE152" s="10">
        <v>0.22685694433693296</v>
      </c>
      <c r="AG152" s="10"/>
      <c r="AH152" s="10"/>
      <c r="AI152" s="10"/>
      <c r="AJ152" s="10"/>
      <c r="AK152" s="10"/>
    </row>
    <row r="153" spans="1:37">
      <c r="A153" s="13" t="s">
        <v>441</v>
      </c>
      <c r="B153" s="16" t="s">
        <v>329</v>
      </c>
      <c r="C153" s="10">
        <v>0.60079080267558527</v>
      </c>
      <c r="D153" s="10">
        <v>0.5</v>
      </c>
      <c r="E153" s="10">
        <v>6.9999999999999951E-2</v>
      </c>
      <c r="F153" s="10">
        <v>0.125</v>
      </c>
      <c r="G153" s="10">
        <v>0</v>
      </c>
      <c r="H153" s="10">
        <v>4.0000000000000036E-2</v>
      </c>
      <c r="I153" s="10">
        <v>0.71158333333333335</v>
      </c>
      <c r="J153" s="10">
        <v>0.5310579998824746</v>
      </c>
      <c r="K153" s="10">
        <v>1</v>
      </c>
      <c r="L153" s="10">
        <v>0.3</v>
      </c>
      <c r="M153" s="10">
        <v>1</v>
      </c>
      <c r="N153" s="10">
        <v>0.3</v>
      </c>
      <c r="O153" s="10">
        <v>0.3175</v>
      </c>
      <c r="P153" s="10">
        <v>0.78806399999999999</v>
      </c>
      <c r="Q153" s="10">
        <v>0.32417389140159003</v>
      </c>
      <c r="R153" s="10">
        <v>0.299089726</v>
      </c>
      <c r="S153" s="10">
        <v>2.2734526870468751E-2</v>
      </c>
      <c r="T153" s="10">
        <v>0.5</v>
      </c>
      <c r="U153" s="10">
        <v>0.10892550279601591</v>
      </c>
      <c r="V153" s="10">
        <v>9.1147246059120904E-2</v>
      </c>
      <c r="W153" s="10">
        <v>1.0000000000000009E-2</v>
      </c>
      <c r="X153" s="10">
        <v>0</v>
      </c>
      <c r="Y153" s="10">
        <v>0</v>
      </c>
      <c r="Z153" s="10">
        <v>0.39799999780952933</v>
      </c>
      <c r="AA153" s="10">
        <v>0.66900000000000004</v>
      </c>
      <c r="AB153" s="10">
        <v>0.6777123885521108</v>
      </c>
      <c r="AC153" s="10">
        <v>0.71652456621968186</v>
      </c>
      <c r="AD153" s="10">
        <v>1</v>
      </c>
      <c r="AE153" s="10" t="e">
        <v>#N/A</v>
      </c>
      <c r="AG153" s="10"/>
      <c r="AH153" s="10"/>
      <c r="AI153" s="10"/>
      <c r="AJ153" s="10"/>
      <c r="AK153" s="10"/>
    </row>
    <row r="154" spans="1:37">
      <c r="A154" s="13" t="s">
        <v>332</v>
      </c>
      <c r="B154" s="16" t="s">
        <v>331</v>
      </c>
      <c r="C154" s="10">
        <v>0.2086134938998738</v>
      </c>
      <c r="D154" s="10">
        <v>0.5</v>
      </c>
      <c r="E154" s="10">
        <v>0.2079999980330467</v>
      </c>
      <c r="F154" s="10">
        <v>4.9999999999999989E-2</v>
      </c>
      <c r="G154" s="10">
        <v>4.2000000000000003E-2</v>
      </c>
      <c r="H154" s="10">
        <v>3.9999999105930328E-2</v>
      </c>
      <c r="I154" s="10">
        <v>0.44466666666666665</v>
      </c>
      <c r="J154" s="10">
        <v>0.77567999982833868</v>
      </c>
      <c r="K154" s="10">
        <v>0.99693333333333334</v>
      </c>
      <c r="L154" s="10">
        <v>0.08</v>
      </c>
      <c r="M154" s="10">
        <v>1</v>
      </c>
      <c r="N154" s="10">
        <v>0.3</v>
      </c>
      <c r="O154" s="10">
        <v>0.76749999999999996</v>
      </c>
      <c r="P154" s="10">
        <v>0.94079999999999997</v>
      </c>
      <c r="Q154" s="10">
        <v>0.32233865237548998</v>
      </c>
      <c r="R154" s="10">
        <v>0.425438596</v>
      </c>
      <c r="S154" s="10">
        <v>0.12711532726886884</v>
      </c>
      <c r="T154" s="10">
        <v>0.5</v>
      </c>
      <c r="U154" s="10">
        <v>8.3589982106898345E-2</v>
      </c>
      <c r="V154" s="10">
        <v>0.235714343154588</v>
      </c>
      <c r="W154" s="10">
        <v>3.0000000000000027E-2</v>
      </c>
      <c r="X154" s="10">
        <v>0</v>
      </c>
      <c r="Y154" s="10">
        <v>0.53003533568904593</v>
      </c>
      <c r="Z154" s="10">
        <v>0.85789999959999996</v>
      </c>
      <c r="AA154" s="10">
        <v>0.60399999999999998</v>
      </c>
      <c r="AB154" s="10">
        <v>0.71463586031967297</v>
      </c>
      <c r="AC154" s="10">
        <v>0.60709802990041195</v>
      </c>
      <c r="AD154" s="10">
        <v>0.92873198191461548</v>
      </c>
      <c r="AE154" s="10">
        <v>8.7246594713787942E-2</v>
      </c>
      <c r="AG154" s="10"/>
      <c r="AH154" s="10"/>
      <c r="AI154" s="10"/>
      <c r="AJ154" s="10"/>
      <c r="AK154" s="10"/>
    </row>
    <row r="155" spans="1:37">
      <c r="A155" s="13" t="s">
        <v>334</v>
      </c>
      <c r="B155" s="16" t="s">
        <v>333</v>
      </c>
      <c r="C155" s="10">
        <v>0.16512093023255814</v>
      </c>
      <c r="D155" s="10">
        <v>0.5</v>
      </c>
      <c r="E155" s="10">
        <v>0</v>
      </c>
      <c r="F155" s="10">
        <v>0.52500000000000002</v>
      </c>
      <c r="G155" s="10">
        <v>0</v>
      </c>
      <c r="H155" s="10">
        <v>0</v>
      </c>
      <c r="I155" s="10">
        <v>0.23600000000000002</v>
      </c>
      <c r="J155" s="10">
        <v>5.7973999987170101E-2</v>
      </c>
      <c r="K155" s="10">
        <v>1</v>
      </c>
      <c r="L155" s="10">
        <v>0.08</v>
      </c>
      <c r="M155" s="10">
        <v>1</v>
      </c>
      <c r="N155" s="10">
        <v>0</v>
      </c>
      <c r="O155" s="10">
        <v>6.7499999999999991E-2</v>
      </c>
      <c r="P155" s="10">
        <v>0.94079999999999997</v>
      </c>
      <c r="Q155" s="10">
        <v>5.62731707317079E-2</v>
      </c>
      <c r="R155" s="10">
        <v>0.110144928</v>
      </c>
      <c r="S155" s="10">
        <v>0</v>
      </c>
      <c r="T155" s="10">
        <v>0.5</v>
      </c>
      <c r="U155" s="10">
        <v>0</v>
      </c>
      <c r="V155" s="10">
        <v>0</v>
      </c>
      <c r="W155" s="10">
        <v>0</v>
      </c>
      <c r="X155" s="10">
        <v>0</v>
      </c>
      <c r="Y155" s="10">
        <v>0</v>
      </c>
      <c r="Z155" s="10">
        <v>0</v>
      </c>
      <c r="AA155" s="10" t="e">
        <v>#N/A</v>
      </c>
      <c r="AB155" s="10">
        <v>0.78916907601115227</v>
      </c>
      <c r="AC155" s="10">
        <v>0.7426889387417468</v>
      </c>
      <c r="AD155" s="10">
        <v>0.83940097313155304</v>
      </c>
      <c r="AE155" s="10" t="e">
        <v>#N/A</v>
      </c>
      <c r="AG155" s="10"/>
      <c r="AH155" s="10"/>
      <c r="AI155" s="10"/>
      <c r="AJ155" s="10"/>
      <c r="AK155" s="10"/>
    </row>
    <row r="156" spans="1:37">
      <c r="A156" s="13" t="s">
        <v>442</v>
      </c>
      <c r="B156" s="16" t="s">
        <v>335</v>
      </c>
      <c r="C156" s="10">
        <v>0.56146163873370569</v>
      </c>
      <c r="D156" s="10">
        <v>3.2109999999999999E-3</v>
      </c>
      <c r="E156" s="10">
        <v>0.14559999920427802</v>
      </c>
      <c r="F156" s="10">
        <v>0.15000000000000002</v>
      </c>
      <c r="G156" s="10">
        <v>0.28533333333333333</v>
      </c>
      <c r="H156" s="10">
        <v>0.7503999997675419</v>
      </c>
      <c r="I156" s="10">
        <v>0.62008333333333332</v>
      </c>
      <c r="J156" s="10">
        <v>0.39006199991367752</v>
      </c>
      <c r="K156" s="10">
        <v>1</v>
      </c>
      <c r="L156" s="10">
        <v>0.08</v>
      </c>
      <c r="M156" s="10">
        <v>1</v>
      </c>
      <c r="N156" s="10">
        <v>0.12959999978542328</v>
      </c>
      <c r="O156" s="10">
        <v>0.20749999999999999</v>
      </c>
      <c r="P156" s="10">
        <v>0.88600000000000001</v>
      </c>
      <c r="Q156" s="10">
        <v>0.44180339395016444</v>
      </c>
      <c r="R156" s="10">
        <v>0.60064585599999998</v>
      </c>
      <c r="S156" s="10">
        <v>0.39098554997347323</v>
      </c>
      <c r="T156" s="10">
        <v>0.5</v>
      </c>
      <c r="U156" s="10">
        <v>0.75</v>
      </c>
      <c r="V156" s="10">
        <v>0.26040545514607499</v>
      </c>
      <c r="W156" s="10">
        <v>0.51500000000000001</v>
      </c>
      <c r="X156" s="10">
        <v>0</v>
      </c>
      <c r="Y156" s="10">
        <v>0</v>
      </c>
      <c r="Z156" s="10">
        <v>0.44158000980612355</v>
      </c>
      <c r="AA156" s="10">
        <v>0.48799999999999999</v>
      </c>
      <c r="AB156" s="10">
        <v>0.54276296869204677</v>
      </c>
      <c r="AC156" s="10">
        <v>0.5338364436143459</v>
      </c>
      <c r="AD156" s="10">
        <v>0.43255199542806388</v>
      </c>
      <c r="AE156" s="10">
        <v>5.8150571428571433E-2</v>
      </c>
      <c r="AG156" s="10"/>
      <c r="AH156" s="10"/>
      <c r="AI156" s="10"/>
      <c r="AJ156" s="10"/>
      <c r="AK156" s="10"/>
    </row>
    <row r="157" spans="1:37">
      <c r="A157" s="13" t="s">
        <v>338</v>
      </c>
      <c r="B157" s="16" t="s">
        <v>337</v>
      </c>
      <c r="C157" s="10">
        <v>0.28689601648351654</v>
      </c>
      <c r="D157" s="10">
        <v>1</v>
      </c>
      <c r="E157" s="10">
        <v>9.9999999999999978E-2</v>
      </c>
      <c r="F157" s="10">
        <v>0.52500000000000002</v>
      </c>
      <c r="G157" s="10">
        <v>0</v>
      </c>
      <c r="H157" s="10">
        <v>0.7503999997675419</v>
      </c>
      <c r="I157" s="10">
        <v>0.47033333333333333</v>
      </c>
      <c r="J157" s="10">
        <v>0.179173999960348</v>
      </c>
      <c r="K157" s="10">
        <v>0.87469046237183334</v>
      </c>
      <c r="L157" s="10">
        <v>0.1</v>
      </c>
      <c r="M157" s="10">
        <v>0.932799998819828</v>
      </c>
      <c r="N157" s="10">
        <v>0.27999999999999997</v>
      </c>
      <c r="O157" s="10">
        <v>7.4999999999999997E-2</v>
      </c>
      <c r="P157" s="10">
        <v>0.84088000000000007</v>
      </c>
      <c r="Q157" s="10">
        <v>0.29611426210716363</v>
      </c>
      <c r="R157" s="10">
        <v>0.21553884800000001</v>
      </c>
      <c r="S157" s="10">
        <v>0</v>
      </c>
      <c r="T157" s="10">
        <v>2.0632234982262833E-2</v>
      </c>
      <c r="U157" s="10">
        <v>7.0476808090587902E-3</v>
      </c>
      <c r="V157" s="10">
        <v>0.13462215009415199</v>
      </c>
      <c r="W157" s="10">
        <v>1.0000000000000009E-2</v>
      </c>
      <c r="X157" s="10">
        <v>0</v>
      </c>
      <c r="Y157" s="10">
        <v>3.0000000000000001E-3</v>
      </c>
      <c r="Z157" s="10">
        <v>0.80677000573010815</v>
      </c>
      <c r="AA157" s="10">
        <v>0.6409999999999999</v>
      </c>
      <c r="AB157" s="10">
        <v>0.42726489378908683</v>
      </c>
      <c r="AC157" s="10">
        <v>0.14879869426740142</v>
      </c>
      <c r="AD157" s="10">
        <v>1</v>
      </c>
      <c r="AE157" s="10">
        <v>0.46354246724751352</v>
      </c>
      <c r="AG157" s="10"/>
      <c r="AH157" s="10"/>
      <c r="AI157" s="10"/>
      <c r="AJ157" s="10"/>
      <c r="AK157" s="10"/>
    </row>
    <row r="158" spans="1:37">
      <c r="A158" s="13" t="s">
        <v>340</v>
      </c>
      <c r="B158" s="16" t="s">
        <v>339</v>
      </c>
      <c r="C158" s="10">
        <v>0.30450518867924531</v>
      </c>
      <c r="D158" s="10">
        <v>5.7239999999999999E-2</v>
      </c>
      <c r="E158" s="10">
        <v>0.33759999938309193</v>
      </c>
      <c r="F158" s="10">
        <v>0.32499999999999996</v>
      </c>
      <c r="G158" s="10">
        <v>0.35333333333333333</v>
      </c>
      <c r="H158" s="10">
        <v>0.51039999954402449</v>
      </c>
      <c r="I158" s="10">
        <v>0.88633333333333331</v>
      </c>
      <c r="J158" s="10">
        <v>0.57933599987179041</v>
      </c>
      <c r="K158" s="10">
        <v>0.98873807362822608</v>
      </c>
      <c r="L158" s="10">
        <v>0.5</v>
      </c>
      <c r="M158" s="10">
        <v>0.75259999904781572</v>
      </c>
      <c r="N158" s="10">
        <v>0.32999999932944774</v>
      </c>
      <c r="O158" s="10">
        <v>0.20749999999999999</v>
      </c>
      <c r="P158" s="10">
        <v>0.97848000000000002</v>
      </c>
      <c r="Q158" s="10">
        <v>0.63257037949368422</v>
      </c>
      <c r="R158" s="10">
        <v>0.826298702</v>
      </c>
      <c r="S158" s="10">
        <v>0.141361846612716</v>
      </c>
      <c r="T158" s="10">
        <v>0.55968555607884818</v>
      </c>
      <c r="U158" s="10">
        <v>7.4530056941375461E-2</v>
      </c>
      <c r="V158" s="10">
        <v>0.31479057632968399</v>
      </c>
      <c r="W158" s="10">
        <v>0.58000000000000007</v>
      </c>
      <c r="X158" s="10">
        <v>0.61</v>
      </c>
      <c r="Y158" s="10">
        <v>4.674596166831143E-2</v>
      </c>
      <c r="Z158" s="10">
        <v>0.74836399710638324</v>
      </c>
      <c r="AA158" s="10">
        <v>0.54600000000000004</v>
      </c>
      <c r="AB158" s="10">
        <v>0.47095986241941146</v>
      </c>
      <c r="AC158" s="10">
        <v>0.4382938106842923</v>
      </c>
      <c r="AD158" s="10">
        <v>0.60567281859832167</v>
      </c>
      <c r="AE158" s="10">
        <v>0.11379116573997694</v>
      </c>
      <c r="AG158" s="10"/>
      <c r="AH158" s="10"/>
      <c r="AI158" s="10"/>
      <c r="AJ158" s="10"/>
      <c r="AK158" s="10"/>
    </row>
    <row r="159" spans="1:37">
      <c r="A159" s="13" t="s">
        <v>342</v>
      </c>
      <c r="B159" s="16" t="s">
        <v>341</v>
      </c>
      <c r="C159" s="10">
        <v>0.5</v>
      </c>
      <c r="D159" s="10">
        <v>5.7239999999999999E-2</v>
      </c>
      <c r="E159" s="10">
        <v>4.9599999114871007E-2</v>
      </c>
      <c r="F159" s="10">
        <v>0.5</v>
      </c>
      <c r="G159" s="10">
        <v>0</v>
      </c>
      <c r="H159" s="10">
        <v>0.11679999917745587</v>
      </c>
      <c r="I159" s="10">
        <v>0.28666666666666668</v>
      </c>
      <c r="J159" s="10">
        <v>0.48257799989320338</v>
      </c>
      <c r="K159" s="10">
        <v>0.80281337930987551</v>
      </c>
      <c r="L159" s="10">
        <v>0.32</v>
      </c>
      <c r="M159" s="10">
        <v>1.0999999977648259E-2</v>
      </c>
      <c r="N159" s="10">
        <v>0.01</v>
      </c>
      <c r="O159" s="10">
        <v>7.4999999999999997E-2</v>
      </c>
      <c r="P159" s="10">
        <v>0.65999999999999992</v>
      </c>
      <c r="Q159" s="10">
        <v>0.28617755965888592</v>
      </c>
      <c r="R159" s="10">
        <v>4.4444444E-2</v>
      </c>
      <c r="S159" s="10">
        <v>4.3848969503296033E-3</v>
      </c>
      <c r="T159" s="10">
        <v>3.4519614970324095E-3</v>
      </c>
      <c r="U159" s="10">
        <v>7.4530056941375461E-2</v>
      </c>
      <c r="V159" s="10" t="e">
        <v>#N/A</v>
      </c>
      <c r="W159" s="10">
        <v>0</v>
      </c>
      <c r="X159" s="10">
        <v>0.54</v>
      </c>
      <c r="Y159" s="10">
        <v>4.674596166831143E-2</v>
      </c>
      <c r="Z159" s="10">
        <v>0.54169599957317116</v>
      </c>
      <c r="AA159" s="10">
        <v>0.56899999999999995</v>
      </c>
      <c r="AB159" s="10">
        <v>0.4009055779157854</v>
      </c>
      <c r="AC159" s="10">
        <v>0.56299703082245756</v>
      </c>
      <c r="AD159" s="10">
        <v>1</v>
      </c>
      <c r="AE159" s="10">
        <v>0.70501676158774684</v>
      </c>
      <c r="AG159" s="10"/>
      <c r="AH159" s="10"/>
      <c r="AI159" s="10"/>
      <c r="AJ159" s="10"/>
      <c r="AK159" s="10"/>
    </row>
    <row r="160" spans="1:37">
      <c r="A160" s="13" t="s">
        <v>344</v>
      </c>
      <c r="B160" s="16" t="s">
        <v>343</v>
      </c>
      <c r="C160" s="10">
        <v>0.3914651453224342</v>
      </c>
      <c r="D160" s="10">
        <v>0.5</v>
      </c>
      <c r="E160" s="10">
        <v>0</v>
      </c>
      <c r="F160" s="10">
        <v>0.125</v>
      </c>
      <c r="G160" s="10">
        <v>0</v>
      </c>
      <c r="H160" s="10">
        <v>3.0000000000000027E-2</v>
      </c>
      <c r="I160" s="10">
        <v>0.44466666666666665</v>
      </c>
      <c r="J160" s="10">
        <v>0.45631799989901478</v>
      </c>
      <c r="K160" s="10">
        <v>0.95166666666666666</v>
      </c>
      <c r="L160" s="10">
        <v>0</v>
      </c>
      <c r="M160" s="10">
        <v>1</v>
      </c>
      <c r="N160" s="10">
        <v>0.3</v>
      </c>
      <c r="O160" s="10">
        <v>0.20749999999999999</v>
      </c>
      <c r="P160" s="10">
        <v>0.56200000000000006</v>
      </c>
      <c r="Q160" s="10">
        <v>0.29526243771612715</v>
      </c>
      <c r="R160" s="10">
        <v>0.37817258799999998</v>
      </c>
      <c r="S160" s="10">
        <v>1.4451198883901886E-2</v>
      </c>
      <c r="T160" s="10">
        <v>0.5</v>
      </c>
      <c r="U160" s="10">
        <v>0.2003868703324948</v>
      </c>
      <c r="V160" s="10">
        <v>0.17425087683402701</v>
      </c>
      <c r="W160" s="10">
        <v>4.0000000000000036E-2</v>
      </c>
      <c r="X160" s="10">
        <v>0</v>
      </c>
      <c r="Y160" s="10">
        <v>1</v>
      </c>
      <c r="Z160" s="10">
        <v>7.4015747201609972E-2</v>
      </c>
      <c r="AA160" s="10">
        <v>0.47899999999999998</v>
      </c>
      <c r="AB160" s="10">
        <v>0.64086223293576539</v>
      </c>
      <c r="AC160" s="10">
        <v>0.507650718355807</v>
      </c>
      <c r="AD160" s="10">
        <v>1</v>
      </c>
      <c r="AE160" s="10" t="e">
        <v>#N/A</v>
      </c>
      <c r="AG160" s="10"/>
      <c r="AH160" s="10"/>
      <c r="AI160" s="10"/>
      <c r="AJ160" s="10"/>
      <c r="AK160" s="10"/>
    </row>
    <row r="161" spans="1:37">
      <c r="A161" s="13" t="s">
        <v>346</v>
      </c>
      <c r="B161" s="16" t="s">
        <v>345</v>
      </c>
      <c r="C161" s="10">
        <v>1</v>
      </c>
      <c r="D161" s="10">
        <v>3.0830000000000002E-3</v>
      </c>
      <c r="E161" s="10">
        <v>0.52959999956190584</v>
      </c>
      <c r="F161" s="10">
        <v>0.25</v>
      </c>
      <c r="G161" s="10">
        <v>0.98199999999999998</v>
      </c>
      <c r="H161" s="10">
        <v>0.87519999988377095</v>
      </c>
      <c r="I161" s="10">
        <v>0.62008333333333332</v>
      </c>
      <c r="J161" s="10">
        <v>0.62539199986159799</v>
      </c>
      <c r="K161" s="10">
        <v>1</v>
      </c>
      <c r="L161" s="10">
        <v>0.24</v>
      </c>
      <c r="M161" s="10">
        <v>0.22259999971836805</v>
      </c>
      <c r="N161" s="10">
        <v>0.9239999981224537</v>
      </c>
      <c r="O161" s="10">
        <v>0.20749999999999999</v>
      </c>
      <c r="P161" s="10">
        <v>0.99192000000000002</v>
      </c>
      <c r="Q161" s="10">
        <v>0.78608046744152904</v>
      </c>
      <c r="R161" s="10">
        <v>1</v>
      </c>
      <c r="S161" s="10">
        <v>0.20585358617344368</v>
      </c>
      <c r="T161" s="10">
        <v>1</v>
      </c>
      <c r="U161" s="10">
        <v>6.4526520341839505E-2</v>
      </c>
      <c r="V161" s="10">
        <v>9.6793483454035698E-2</v>
      </c>
      <c r="W161" s="10">
        <v>0.94899999999999995</v>
      </c>
      <c r="X161" s="10">
        <v>0</v>
      </c>
      <c r="Y161" s="10">
        <v>2.0943870427254957E-2</v>
      </c>
      <c r="Z161" s="10">
        <v>0.93279999971389771</v>
      </c>
      <c r="AA161" s="10">
        <v>0.47899999999999998</v>
      </c>
      <c r="AB161" s="10">
        <v>0.4209007457587205</v>
      </c>
      <c r="AC161" s="10">
        <v>0.44855964457686931</v>
      </c>
      <c r="AD161" s="10">
        <v>0.22399833164920718</v>
      </c>
      <c r="AE161" s="10">
        <v>2.4599520104731831E-2</v>
      </c>
      <c r="AG161" s="10"/>
      <c r="AH161" s="10"/>
      <c r="AI161" s="10"/>
      <c r="AJ161" s="10"/>
      <c r="AK161" s="10"/>
    </row>
    <row r="162" spans="1:37">
      <c r="A162" s="13" t="s">
        <v>348</v>
      </c>
      <c r="B162" s="16" t="s">
        <v>347</v>
      </c>
      <c r="C162" s="10">
        <v>0.27339188514357055</v>
      </c>
      <c r="D162" s="10">
        <v>0.5</v>
      </c>
      <c r="E162" s="10">
        <v>3.9999999105930328E-2</v>
      </c>
      <c r="F162" s="10">
        <v>0.17500000000000004</v>
      </c>
      <c r="G162" s="10">
        <v>0</v>
      </c>
      <c r="H162" s="10">
        <v>3.9999999105930328E-2</v>
      </c>
      <c r="I162" s="10">
        <v>0.49116666666666664</v>
      </c>
      <c r="J162" s="10">
        <v>0</v>
      </c>
      <c r="K162" s="10">
        <v>1</v>
      </c>
      <c r="L162" s="10">
        <v>0.08</v>
      </c>
      <c r="M162" s="10">
        <v>1</v>
      </c>
      <c r="N162" s="10">
        <v>0.02</v>
      </c>
      <c r="O162" s="10">
        <v>0.85</v>
      </c>
      <c r="P162" s="10">
        <v>0.61735999999999991</v>
      </c>
      <c r="Q162" s="10">
        <v>0.14976390099525561</v>
      </c>
      <c r="R162" s="10">
        <v>0.33</v>
      </c>
      <c r="S162" s="10">
        <v>0</v>
      </c>
      <c r="T162" s="10">
        <v>2.6091574577569534E-3</v>
      </c>
      <c r="U162" s="10">
        <v>0.17942110480394582</v>
      </c>
      <c r="V162" s="10">
        <v>0.149891532087291</v>
      </c>
      <c r="W162" s="10">
        <v>0</v>
      </c>
      <c r="X162" s="10">
        <v>1</v>
      </c>
      <c r="Y162" s="10">
        <v>0</v>
      </c>
      <c r="Z162" s="10">
        <v>3.9999999105930328E-2</v>
      </c>
      <c r="AA162" s="10">
        <v>0.86099999999999999</v>
      </c>
      <c r="AB162" s="10">
        <v>0.7275778076445748</v>
      </c>
      <c r="AC162" s="10">
        <v>0.41981092725156693</v>
      </c>
      <c r="AD162" s="10">
        <v>1</v>
      </c>
      <c r="AE162" s="10" t="e">
        <v>#N/A</v>
      </c>
      <c r="AG162" s="10"/>
      <c r="AH162" s="10"/>
      <c r="AI162" s="10"/>
      <c r="AJ162" s="10"/>
      <c r="AK162" s="10"/>
    </row>
    <row r="163" spans="1:37">
      <c r="A163" s="13" t="s">
        <v>350</v>
      </c>
      <c r="B163" s="16" t="s">
        <v>349</v>
      </c>
      <c r="C163" s="10">
        <v>0.33009416332665337</v>
      </c>
      <c r="D163" s="10">
        <v>1.5102999969311059E-2</v>
      </c>
      <c r="E163" s="10">
        <v>3.9999999105930328E-2</v>
      </c>
      <c r="F163" s="10">
        <v>0.625</v>
      </c>
      <c r="G163" s="10">
        <v>0</v>
      </c>
      <c r="H163" s="10">
        <v>3.9999999105930328E-2</v>
      </c>
      <c r="I163" s="10">
        <v>0.23600000000000002</v>
      </c>
      <c r="J163" s="10">
        <v>0.43753199990317226</v>
      </c>
      <c r="K163" s="10">
        <v>0.76987312910972039</v>
      </c>
      <c r="L163" s="10">
        <v>0.56000000000000005</v>
      </c>
      <c r="M163" s="10">
        <v>0.19079999975860118</v>
      </c>
      <c r="N163" s="10">
        <v>0</v>
      </c>
      <c r="O163" s="10">
        <v>7.4999999999999997E-2</v>
      </c>
      <c r="P163" s="10">
        <v>0.49680000000000002</v>
      </c>
      <c r="Q163" s="10">
        <v>0.26363394988179356</v>
      </c>
      <c r="R163" s="10">
        <v>0.103397342</v>
      </c>
      <c r="S163" s="10">
        <v>0</v>
      </c>
      <c r="T163" s="10">
        <v>1.9485198183248919E-3</v>
      </c>
      <c r="U163" s="10">
        <v>0</v>
      </c>
      <c r="V163" s="10">
        <v>0</v>
      </c>
      <c r="W163" s="10">
        <v>0</v>
      </c>
      <c r="X163" s="10">
        <v>0.71</v>
      </c>
      <c r="Y163" s="10">
        <v>9.355509355509356E-2</v>
      </c>
      <c r="Z163" s="10">
        <v>0.1993240096677823</v>
      </c>
      <c r="AA163" s="10">
        <v>0.69700000000000006</v>
      </c>
      <c r="AB163" s="10">
        <v>0.67549996866899331</v>
      </c>
      <c r="AC163" s="10">
        <v>0.67255971943457116</v>
      </c>
      <c r="AD163" s="10">
        <v>1</v>
      </c>
      <c r="AE163" s="10">
        <v>0.73534285782769848</v>
      </c>
      <c r="AG163" s="10"/>
      <c r="AH163" s="10"/>
      <c r="AI163" s="10"/>
      <c r="AJ163" s="10"/>
      <c r="AK163" s="10"/>
    </row>
    <row r="164" spans="1:37">
      <c r="A164" s="13" t="s">
        <v>352</v>
      </c>
      <c r="B164" s="16" t="s">
        <v>351</v>
      </c>
      <c r="C164" s="10">
        <v>8.6843070229956465E-2</v>
      </c>
      <c r="D164" s="10">
        <v>2.9559999999999999E-2</v>
      </c>
      <c r="E164" s="10">
        <v>4.9599999114871007E-2</v>
      </c>
      <c r="F164" s="10">
        <v>0.6</v>
      </c>
      <c r="G164" s="10">
        <v>0</v>
      </c>
      <c r="H164" s="10">
        <v>3.9999999105930328E-2</v>
      </c>
      <c r="I164" s="10">
        <v>0.28591666666666671</v>
      </c>
      <c r="J164" s="10">
        <v>0.52216999988444146</v>
      </c>
      <c r="K164" s="10">
        <v>0.51944182053169374</v>
      </c>
      <c r="L164" s="10">
        <v>0.28000000000000003</v>
      </c>
      <c r="M164" s="10">
        <v>0.57239999927580365</v>
      </c>
      <c r="N164" s="10">
        <v>0</v>
      </c>
      <c r="O164" s="10">
        <v>6.7499999999999991E-2</v>
      </c>
      <c r="P164" s="10">
        <v>0.47575999999999996</v>
      </c>
      <c r="Q164" s="10">
        <v>0.1837010717585682</v>
      </c>
      <c r="R164" s="10">
        <v>8.8235294000000006E-2</v>
      </c>
      <c r="S164" s="10">
        <v>0</v>
      </c>
      <c r="T164" s="10">
        <v>6.2771924746036082E-3</v>
      </c>
      <c r="U164" s="10">
        <v>1.6441820291072341E-3</v>
      </c>
      <c r="V164" s="10">
        <v>1.48715457560635E-2</v>
      </c>
      <c r="W164" s="10">
        <v>0</v>
      </c>
      <c r="X164" s="10">
        <v>0.64</v>
      </c>
      <c r="Y164" s="10">
        <v>0</v>
      </c>
      <c r="Z164" s="10">
        <v>3.9999999105930328E-2</v>
      </c>
      <c r="AA164" s="10">
        <v>0.64700000000000002</v>
      </c>
      <c r="AB164" s="10">
        <v>0.67206189756230983</v>
      </c>
      <c r="AC164" s="10">
        <v>0.69539418644437156</v>
      </c>
      <c r="AD164" s="10">
        <v>1</v>
      </c>
      <c r="AE164" s="10">
        <v>1</v>
      </c>
      <c r="AG164" s="10"/>
      <c r="AH164" s="10"/>
      <c r="AI164" s="10"/>
      <c r="AJ164" s="10"/>
      <c r="AK164" s="10"/>
    </row>
    <row r="165" spans="1:37">
      <c r="A165" s="13" t="s">
        <v>354</v>
      </c>
      <c r="B165" s="16" t="s">
        <v>353</v>
      </c>
      <c r="C165" s="10">
        <v>1</v>
      </c>
      <c r="D165" s="10">
        <v>0.5</v>
      </c>
      <c r="E165" s="10">
        <v>0.3789999984577298</v>
      </c>
      <c r="F165" s="10">
        <v>9.9999999999999978E-2</v>
      </c>
      <c r="G165" s="10">
        <v>5.6000000000000001E-2</v>
      </c>
      <c r="H165" s="10">
        <v>0.7389999993517995</v>
      </c>
      <c r="I165" s="10">
        <v>0.44466666666666665</v>
      </c>
      <c r="J165" s="10">
        <v>0.82537199981734144</v>
      </c>
      <c r="K165" s="10">
        <v>1</v>
      </c>
      <c r="L165" s="10">
        <v>0.26</v>
      </c>
      <c r="M165" s="10">
        <v>1</v>
      </c>
      <c r="N165" s="10">
        <v>0.3</v>
      </c>
      <c r="O165" s="10">
        <v>0.76749999999999996</v>
      </c>
      <c r="P165" s="10">
        <v>0.92711999999999994</v>
      </c>
      <c r="Q165" s="10">
        <v>0.42790353052258501</v>
      </c>
      <c r="R165" s="10">
        <v>0.46335697399999998</v>
      </c>
      <c r="S165" s="10">
        <v>0.29674641767832877</v>
      </c>
      <c r="T165" s="10">
        <v>0.1115926179240658</v>
      </c>
      <c r="U165" s="10">
        <v>0.10354566382345434</v>
      </c>
      <c r="V165" s="10">
        <v>0.194672185468558</v>
      </c>
      <c r="W165" s="10">
        <v>0.85599999999999998</v>
      </c>
      <c r="X165" s="10">
        <v>0</v>
      </c>
      <c r="Y165" s="10">
        <v>0</v>
      </c>
      <c r="Z165" s="10">
        <v>0.97999199943443116</v>
      </c>
      <c r="AA165" s="10">
        <v>0.42899999999999999</v>
      </c>
      <c r="AB165" s="10">
        <v>0.56904746623346336</v>
      </c>
      <c r="AC165" s="10">
        <v>0.53694099683360896</v>
      </c>
      <c r="AD165" s="10">
        <v>6.3077011310760545E-2</v>
      </c>
      <c r="AE165" s="10" t="e">
        <v>#N/A</v>
      </c>
      <c r="AG165" s="10"/>
      <c r="AH165" s="10"/>
      <c r="AI165" s="10"/>
      <c r="AJ165" s="10"/>
      <c r="AK165" s="10"/>
    </row>
    <row r="166" spans="1:37">
      <c r="A166" s="13" t="s">
        <v>356</v>
      </c>
      <c r="B166" s="16" t="s">
        <v>355</v>
      </c>
      <c r="C166" s="10">
        <v>0.50159030837004404</v>
      </c>
      <c r="D166" s="10">
        <v>0.24683999949842694</v>
      </c>
      <c r="E166" s="10">
        <v>0.71199999973177908</v>
      </c>
      <c r="F166" s="10">
        <v>0.25</v>
      </c>
      <c r="G166" s="10">
        <v>0.59</v>
      </c>
      <c r="H166" s="10">
        <v>0.77919999979436394</v>
      </c>
      <c r="I166" s="10">
        <v>0.39683333333333337</v>
      </c>
      <c r="J166" s="10">
        <v>0.63670399985909454</v>
      </c>
      <c r="K166" s="10">
        <v>1</v>
      </c>
      <c r="L166" s="10">
        <v>0.02</v>
      </c>
      <c r="M166" s="10">
        <v>1</v>
      </c>
      <c r="N166" s="10">
        <v>1</v>
      </c>
      <c r="O166" s="10">
        <v>0.78249999999999997</v>
      </c>
      <c r="P166" s="10">
        <v>0.99280000000000002</v>
      </c>
      <c r="Q166" s="10">
        <v>0.74315956984058118</v>
      </c>
      <c r="R166" s="10">
        <v>0.77392218800000001</v>
      </c>
      <c r="S166" s="10">
        <v>0.29674641767832877</v>
      </c>
      <c r="T166" s="10">
        <v>1</v>
      </c>
      <c r="U166" s="10">
        <v>1.0012375942229652E-2</v>
      </c>
      <c r="V166" s="10">
        <v>4.9785423036339198E-2</v>
      </c>
      <c r="W166" s="10">
        <v>0</v>
      </c>
      <c r="X166" s="10">
        <v>0</v>
      </c>
      <c r="Y166" s="10">
        <v>2.6301527082602735E-2</v>
      </c>
      <c r="Z166" s="10">
        <v>0.90323999796724896</v>
      </c>
      <c r="AA166" s="10" t="e">
        <v>#N/A</v>
      </c>
      <c r="AB166" s="10">
        <v>0</v>
      </c>
      <c r="AC166" s="10">
        <v>0.10551059612433597</v>
      </c>
      <c r="AD166" s="10">
        <v>7.72024994031828E-2</v>
      </c>
      <c r="AE166" s="10" t="e">
        <v>#N/A</v>
      </c>
      <c r="AG166" s="10"/>
      <c r="AH166" s="10"/>
      <c r="AI166" s="10"/>
      <c r="AJ166" s="10"/>
      <c r="AK166" s="10"/>
    </row>
    <row r="167" spans="1:37">
      <c r="A167" s="13" t="s">
        <v>358</v>
      </c>
      <c r="B167" s="16" t="s">
        <v>357</v>
      </c>
      <c r="C167" s="10">
        <v>0.6071823549257761</v>
      </c>
      <c r="D167" s="10">
        <v>0.29951999888420106</v>
      </c>
      <c r="E167" s="10">
        <v>0.12639999918639655</v>
      </c>
      <c r="F167" s="10">
        <v>0.35</v>
      </c>
      <c r="G167" s="10">
        <v>6.933333333333333E-2</v>
      </c>
      <c r="H167" s="10">
        <v>0.26079999931156639</v>
      </c>
      <c r="I167" s="10">
        <v>0.62974999999999992</v>
      </c>
      <c r="J167" s="10">
        <v>0.39167799991331997</v>
      </c>
      <c r="K167" s="10">
        <v>0.91717804597700003</v>
      </c>
      <c r="L167" s="10">
        <v>0.5</v>
      </c>
      <c r="M167" s="10">
        <v>0.26499999966472387</v>
      </c>
      <c r="N167" s="10">
        <v>0.3305999990925193</v>
      </c>
      <c r="O167" s="10">
        <v>0.40749999999999997</v>
      </c>
      <c r="P167" s="10">
        <v>0.7752</v>
      </c>
      <c r="Q167" s="10">
        <v>0.71163691615268632</v>
      </c>
      <c r="R167" s="10">
        <v>1</v>
      </c>
      <c r="S167" s="10">
        <v>1.9222745599645923E-2</v>
      </c>
      <c r="T167" s="10">
        <v>0.25767633089848019</v>
      </c>
      <c r="U167" s="10">
        <v>1.4127374470356338E-3</v>
      </c>
      <c r="V167" s="10">
        <v>1.04820979531015E-2</v>
      </c>
      <c r="W167" s="10">
        <v>0.25</v>
      </c>
      <c r="X167" s="10">
        <v>0</v>
      </c>
      <c r="Y167" s="10">
        <v>1.8526600080693637E-2</v>
      </c>
      <c r="Z167" s="10">
        <v>0.85814000553596681</v>
      </c>
      <c r="AA167" s="10">
        <v>0.628</v>
      </c>
      <c r="AB167" s="10">
        <v>0.50381562540425118</v>
      </c>
      <c r="AC167" s="10">
        <v>0.61181914366412937</v>
      </c>
      <c r="AD167" s="10">
        <v>1</v>
      </c>
      <c r="AE167" s="10" t="e">
        <v>#N/A</v>
      </c>
      <c r="AG167" s="10"/>
      <c r="AH167" s="10"/>
      <c r="AI167" s="10"/>
      <c r="AJ167" s="10"/>
      <c r="AK167" s="10"/>
    </row>
    <row r="168" spans="1:37">
      <c r="A168" s="13" t="s">
        <v>360</v>
      </c>
      <c r="B168" s="16" t="s">
        <v>359</v>
      </c>
      <c r="C168" s="10">
        <v>0.95494868735083527</v>
      </c>
      <c r="D168" s="10">
        <v>0</v>
      </c>
      <c r="E168" s="10">
        <v>3.9999999105930328E-2</v>
      </c>
      <c r="F168" s="10">
        <v>0.5</v>
      </c>
      <c r="G168" s="10">
        <v>0</v>
      </c>
      <c r="H168" s="10">
        <v>3.9999999105930328E-2</v>
      </c>
      <c r="I168" s="10">
        <v>0.29008333333333336</v>
      </c>
      <c r="J168" s="10">
        <v>0.22967399994917212</v>
      </c>
      <c r="K168" s="10">
        <v>0.70410359282007362</v>
      </c>
      <c r="L168" s="10">
        <v>0.32</v>
      </c>
      <c r="M168" s="10">
        <v>0.39219999950379131</v>
      </c>
      <c r="N168" s="10">
        <v>0</v>
      </c>
      <c r="O168" s="10">
        <v>6.7499999999999991E-2</v>
      </c>
      <c r="P168" s="10">
        <v>0.49719999999999998</v>
      </c>
      <c r="Q168" s="10">
        <v>0.1431094619646669</v>
      </c>
      <c r="R168" s="10">
        <v>0.12060301599999999</v>
      </c>
      <c r="S168" s="10">
        <v>0</v>
      </c>
      <c r="T168" s="10">
        <v>2.2772838380422595E-3</v>
      </c>
      <c r="U168" s="10">
        <v>1.3060807626335526E-2</v>
      </c>
      <c r="V168" s="10">
        <v>7.7373712561670305E-2</v>
      </c>
      <c r="W168" s="10">
        <v>0</v>
      </c>
      <c r="X168" s="10">
        <v>0.79</v>
      </c>
      <c r="Y168" s="10">
        <v>1.803679506192633E-2</v>
      </c>
      <c r="Z168" s="10">
        <v>0.14859999690204861</v>
      </c>
      <c r="AA168" s="10">
        <v>0.69599999999999995</v>
      </c>
      <c r="AB168" s="10">
        <v>0.46439941265175955</v>
      </c>
      <c r="AC168" s="10">
        <v>0.73507898920429127</v>
      </c>
      <c r="AD168" s="10">
        <v>1</v>
      </c>
      <c r="AE168" s="10">
        <v>0.96797718947292766</v>
      </c>
      <c r="AG168" s="10"/>
      <c r="AH168" s="10"/>
      <c r="AI168" s="10"/>
      <c r="AJ168" s="10"/>
      <c r="AK168" s="10"/>
    </row>
    <row r="169" spans="1:37">
      <c r="A169" s="13" t="s">
        <v>362</v>
      </c>
      <c r="B169" s="16" t="s">
        <v>361</v>
      </c>
      <c r="C169" s="10">
        <v>7.758574057037719E-2</v>
      </c>
      <c r="D169" s="10">
        <v>0.26982999945171182</v>
      </c>
      <c r="E169" s="10">
        <v>0.13599999919533734</v>
      </c>
      <c r="F169" s="10">
        <v>0.15000000000000002</v>
      </c>
      <c r="G169" s="10">
        <v>2.8000000000000001E-2</v>
      </c>
      <c r="H169" s="10">
        <v>0.12639999918639655</v>
      </c>
      <c r="I169" s="10">
        <v>0.4453333333333333</v>
      </c>
      <c r="J169" s="10">
        <v>0.85748999981023377</v>
      </c>
      <c r="K169" s="10">
        <v>0.52618133333333339</v>
      </c>
      <c r="L169" s="10">
        <v>0.36</v>
      </c>
      <c r="M169" s="10">
        <v>0.40279999949038031</v>
      </c>
      <c r="N169" s="10">
        <v>0.3</v>
      </c>
      <c r="O169" s="10">
        <v>7.4999999999999997E-2</v>
      </c>
      <c r="P169" s="10">
        <v>0.88344</v>
      </c>
      <c r="Q169" s="10">
        <v>0.2767592572110894</v>
      </c>
      <c r="R169" s="10">
        <v>0.16898395799999999</v>
      </c>
      <c r="S169" s="10">
        <v>1.9719256670736041E-2</v>
      </c>
      <c r="T169" s="10">
        <v>2.3545144979758657E-2</v>
      </c>
      <c r="U169" s="10">
        <v>8.2579139883161373E-2</v>
      </c>
      <c r="V169" s="10">
        <v>0.117909652069053</v>
      </c>
      <c r="W169" s="10">
        <v>0.2340000000000001</v>
      </c>
      <c r="X169" s="10">
        <v>0.69</v>
      </c>
      <c r="Y169" s="10">
        <v>0.37134457682190936</v>
      </c>
      <c r="Z169" s="10">
        <v>0.30339999746531243</v>
      </c>
      <c r="AA169" s="10">
        <v>0.54600000000000004</v>
      </c>
      <c r="AB169" s="10">
        <v>0.23700116534278201</v>
      </c>
      <c r="AC169" s="10">
        <v>0.40082935296658972</v>
      </c>
      <c r="AD169" s="10">
        <v>0.76365642490228258</v>
      </c>
      <c r="AE169" s="10" t="e">
        <v>#N/A</v>
      </c>
      <c r="AG169" s="10"/>
      <c r="AH169" s="10"/>
      <c r="AI169" s="10"/>
      <c r="AJ169" s="10"/>
      <c r="AK169" s="10"/>
    </row>
    <row r="170" spans="1:37">
      <c r="A170" s="13" t="s">
        <v>364</v>
      </c>
      <c r="B170" s="16" t="s">
        <v>363</v>
      </c>
      <c r="C170" s="10">
        <v>1</v>
      </c>
      <c r="D170" s="10">
        <v>0.69095999742597347</v>
      </c>
      <c r="E170" s="10">
        <v>0.4527999994903803</v>
      </c>
      <c r="F170" s="10">
        <v>0.375</v>
      </c>
      <c r="G170" s="10">
        <v>0.17</v>
      </c>
      <c r="H170" s="10">
        <v>0.67359999969601625</v>
      </c>
      <c r="I170" s="10">
        <v>0.94450000000000001</v>
      </c>
      <c r="J170" s="10">
        <v>0.56236799987554553</v>
      </c>
      <c r="K170" s="10">
        <v>0.98148871620895217</v>
      </c>
      <c r="L170" s="10">
        <v>0.06</v>
      </c>
      <c r="M170" s="10">
        <v>0.24379999969154598</v>
      </c>
      <c r="N170" s="10">
        <v>1</v>
      </c>
      <c r="O170" s="10">
        <v>0.78249999999999997</v>
      </c>
      <c r="P170" s="10">
        <v>0.94399999999999995</v>
      </c>
      <c r="Q170" s="10">
        <v>0.58356120871633466</v>
      </c>
      <c r="R170" s="10">
        <v>0.53023909999999996</v>
      </c>
      <c r="S170" s="10">
        <v>3.1826035535756754E-2</v>
      </c>
      <c r="T170" s="10">
        <v>0.81290215508116237</v>
      </c>
      <c r="U170" s="10">
        <v>1.3117162498819748E-3</v>
      </c>
      <c r="V170" s="10">
        <v>5.5283365736773201E-3</v>
      </c>
      <c r="W170" s="10">
        <v>0.68599999999999994</v>
      </c>
      <c r="X170" s="10">
        <v>0</v>
      </c>
      <c r="Y170" s="10">
        <v>7.575757575757576E-3</v>
      </c>
      <c r="Z170" s="10">
        <v>0.70234000477153724</v>
      </c>
      <c r="AA170" s="10">
        <v>0.37760000211000444</v>
      </c>
      <c r="AB170" s="10">
        <v>0</v>
      </c>
      <c r="AC170" s="10">
        <v>0.1859858584863982</v>
      </c>
      <c r="AD170" s="10">
        <v>0.39916992015741909</v>
      </c>
      <c r="AE170" s="10">
        <v>6.7760800378642974E-2</v>
      </c>
      <c r="AG170" s="10"/>
      <c r="AH170" s="10"/>
      <c r="AI170" s="10"/>
      <c r="AJ170" s="10"/>
      <c r="AK170" s="10"/>
    </row>
    <row r="171" spans="1:37">
      <c r="A171" s="13" t="s">
        <v>366</v>
      </c>
      <c r="B171" s="16" t="s">
        <v>365</v>
      </c>
      <c r="C171" s="10">
        <v>0.54557938972162734</v>
      </c>
      <c r="D171" s="10">
        <v>5.4920000000000004E-3</v>
      </c>
      <c r="E171" s="10">
        <v>0.10719999916851519</v>
      </c>
      <c r="F171" s="10">
        <v>0.32499999999999996</v>
      </c>
      <c r="G171" s="10">
        <v>2.8666666666666667E-2</v>
      </c>
      <c r="H171" s="10">
        <v>0.19359999924898152</v>
      </c>
      <c r="I171" s="10">
        <v>0.52233333333333332</v>
      </c>
      <c r="J171" s="10">
        <v>0.24987399994470177</v>
      </c>
      <c r="K171" s="10">
        <v>0.5</v>
      </c>
      <c r="L171" s="10">
        <v>0.28000000000000003</v>
      </c>
      <c r="M171" s="10">
        <v>0.27559999965131282</v>
      </c>
      <c r="N171" s="10">
        <v>8.6399999856948864E-2</v>
      </c>
      <c r="O171" s="10">
        <v>0.3175</v>
      </c>
      <c r="P171" s="10">
        <v>0.8992</v>
      </c>
      <c r="Q171" s="10">
        <v>0.37478696461945871</v>
      </c>
      <c r="R171" s="10">
        <v>0.32642486999999998</v>
      </c>
      <c r="S171" s="10">
        <v>3.2994211898098237E-2</v>
      </c>
      <c r="T171" s="10">
        <v>6.4557249064501263E-2</v>
      </c>
      <c r="U171" s="10">
        <v>5.3078200158802706E-2</v>
      </c>
      <c r="V171" s="10">
        <v>0.76156668254306104</v>
      </c>
      <c r="W171" s="10">
        <v>0.21400000000000008</v>
      </c>
      <c r="X171" s="10">
        <v>0.75</v>
      </c>
      <c r="Y171" s="10">
        <v>0</v>
      </c>
      <c r="Z171" s="10">
        <v>0.77424999917857351</v>
      </c>
      <c r="AA171" s="10">
        <v>0.52500000000000002</v>
      </c>
      <c r="AB171" s="10">
        <v>0.53515303771765566</v>
      </c>
      <c r="AC171" s="10">
        <v>0.58140836112451222</v>
      </c>
      <c r="AD171" s="10">
        <v>1</v>
      </c>
      <c r="AE171" s="10">
        <v>0.17596300000000001</v>
      </c>
      <c r="AG171" s="10"/>
      <c r="AH171" s="10"/>
      <c r="AI171" s="10"/>
      <c r="AJ171" s="10"/>
      <c r="AK171" s="10"/>
    </row>
    <row r="172" spans="1:37">
      <c r="A172" s="13" t="s">
        <v>368</v>
      </c>
      <c r="B172" s="16" t="s">
        <v>367</v>
      </c>
      <c r="C172" s="10">
        <v>8.0657869040781163E-2</v>
      </c>
      <c r="D172" s="10">
        <v>0.23100000000000001</v>
      </c>
      <c r="E172" s="10">
        <v>0.33759999938309193</v>
      </c>
      <c r="F172" s="10">
        <v>0.30000000000000004</v>
      </c>
      <c r="G172" s="10">
        <v>0.16800000000000001</v>
      </c>
      <c r="H172" s="10">
        <v>0.47199999950826166</v>
      </c>
      <c r="I172" s="10">
        <v>0.69216666666666671</v>
      </c>
      <c r="J172" s="10">
        <v>0.75527799983285382</v>
      </c>
      <c r="K172" s="10">
        <v>1</v>
      </c>
      <c r="L172" s="10">
        <v>0.1</v>
      </c>
      <c r="M172" s="10">
        <v>0.8691999989002942</v>
      </c>
      <c r="N172" s="10">
        <v>0.22000000000000003</v>
      </c>
      <c r="O172" s="10">
        <v>0.40749999999999997</v>
      </c>
      <c r="P172" s="10">
        <v>0.73520000000000008</v>
      </c>
      <c r="Q172" s="10">
        <v>0.82130825284019149</v>
      </c>
      <c r="R172" s="10">
        <v>1</v>
      </c>
      <c r="S172" s="10">
        <v>0.12333193049570611</v>
      </c>
      <c r="T172" s="10">
        <v>0.34451997888382224</v>
      </c>
      <c r="U172" s="10">
        <v>0</v>
      </c>
      <c r="V172" s="10">
        <v>0</v>
      </c>
      <c r="W172" s="10">
        <v>0.70300000000000007</v>
      </c>
      <c r="X172" s="10">
        <v>0.7</v>
      </c>
      <c r="Y172" s="10">
        <v>8.7209302325581384E-2</v>
      </c>
      <c r="Z172" s="10">
        <v>0.70010000229999991</v>
      </c>
      <c r="AA172" s="10">
        <v>0.57399999999999995</v>
      </c>
      <c r="AB172" s="10">
        <v>0.50467641830273202</v>
      </c>
      <c r="AC172" s="10">
        <v>0.26000782690941382</v>
      </c>
      <c r="AD172" s="10">
        <v>0.60897803776990489</v>
      </c>
      <c r="AE172" s="10">
        <v>5.7659948683498156E-2</v>
      </c>
      <c r="AG172" s="10"/>
      <c r="AH172" s="10"/>
      <c r="AI172" s="10"/>
      <c r="AJ172" s="10"/>
      <c r="AK172" s="10"/>
    </row>
    <row r="173" spans="1:37">
      <c r="A173" s="13" t="s">
        <v>370</v>
      </c>
      <c r="B173" s="16" t="s">
        <v>369</v>
      </c>
      <c r="C173" s="10">
        <v>1</v>
      </c>
      <c r="D173" s="10">
        <v>1.653299996640533E-2</v>
      </c>
      <c r="E173" s="10">
        <v>3.9999999105930328E-2</v>
      </c>
      <c r="F173" s="10">
        <v>0.64999999999999991</v>
      </c>
      <c r="G173" s="10">
        <v>0</v>
      </c>
      <c r="H173" s="10">
        <v>3.9999999105930328E-2</v>
      </c>
      <c r="I173" s="10">
        <v>1.5499999999999995E-2</v>
      </c>
      <c r="J173" s="10">
        <v>0.15533799996562303</v>
      </c>
      <c r="K173" s="10">
        <v>0.76312135059666675</v>
      </c>
      <c r="L173" s="10">
        <v>0.52</v>
      </c>
      <c r="M173" s="10">
        <v>0.14839999981224539</v>
      </c>
      <c r="N173" s="10">
        <v>0</v>
      </c>
      <c r="O173" s="10">
        <v>6.7499999999999991E-2</v>
      </c>
      <c r="P173" s="10">
        <v>0.25056</v>
      </c>
      <c r="Q173" s="10">
        <v>0.1402463204985861</v>
      </c>
      <c r="R173" s="10">
        <v>9.7560975999999994E-2</v>
      </c>
      <c r="S173" s="10">
        <v>0</v>
      </c>
      <c r="T173" s="10">
        <v>2.2753996180438791E-3</v>
      </c>
      <c r="U173" s="10">
        <v>1.8779315698323262E-2</v>
      </c>
      <c r="V173" s="10">
        <v>7.1766598898714201E-2</v>
      </c>
      <c r="W173" s="10">
        <v>0</v>
      </c>
      <c r="X173" s="10">
        <v>0.66</v>
      </c>
      <c r="Y173" s="10">
        <v>0</v>
      </c>
      <c r="Z173" s="10">
        <v>0.77372799978926776</v>
      </c>
      <c r="AA173" s="10">
        <v>0.72400000000000009</v>
      </c>
      <c r="AB173" s="10">
        <v>0.71785948516003972</v>
      </c>
      <c r="AC173" s="10">
        <v>0.80802204038196024</v>
      </c>
      <c r="AD173" s="10">
        <v>1</v>
      </c>
      <c r="AE173" s="10">
        <v>0.97444553233609443</v>
      </c>
      <c r="AG173" s="10"/>
      <c r="AH173" s="10"/>
      <c r="AI173" s="10"/>
      <c r="AJ173" s="10"/>
      <c r="AK173" s="10"/>
    </row>
    <row r="174" spans="1:37">
      <c r="A174" s="13" t="s">
        <v>372</v>
      </c>
      <c r="B174" s="16" t="s">
        <v>371</v>
      </c>
      <c r="C174" s="10">
        <v>0.37857357954545451</v>
      </c>
      <c r="D174" s="10">
        <v>4.8860000000000001E-2</v>
      </c>
      <c r="E174" s="10">
        <v>3.9999999105930328E-2</v>
      </c>
      <c r="F174" s="10">
        <v>0.55000000000000004</v>
      </c>
      <c r="G174" s="10">
        <v>0</v>
      </c>
      <c r="H174" s="10">
        <v>3.9999999105930328E-2</v>
      </c>
      <c r="I174" s="10">
        <v>0.23600000000000002</v>
      </c>
      <c r="J174" s="10">
        <v>0.26724599994085729</v>
      </c>
      <c r="K174" s="10">
        <v>0.622814107274</v>
      </c>
      <c r="L174" s="10">
        <v>0.16</v>
      </c>
      <c r="M174" s="10">
        <v>0.57239999927580365</v>
      </c>
      <c r="N174" s="10">
        <v>0</v>
      </c>
      <c r="O174" s="10">
        <v>6.7499999999999991E-2</v>
      </c>
      <c r="P174" s="10">
        <v>3.5999999999999921E-2</v>
      </c>
      <c r="Q174" s="10">
        <v>0.12249521804303076</v>
      </c>
      <c r="R174" s="10">
        <v>9.1891892000000003E-2</v>
      </c>
      <c r="S174" s="10">
        <v>0</v>
      </c>
      <c r="T174" s="10">
        <v>3.4187670370609464E-3</v>
      </c>
      <c r="U174" s="10">
        <v>0</v>
      </c>
      <c r="V174" s="10">
        <v>0</v>
      </c>
      <c r="W174" s="10">
        <v>0</v>
      </c>
      <c r="X174" s="10">
        <v>0.78</v>
      </c>
      <c r="Y174" s="10">
        <v>0.1125</v>
      </c>
      <c r="Z174" s="10">
        <v>3.9999999105930328E-2</v>
      </c>
      <c r="AA174" s="10">
        <v>0.81099999999999994</v>
      </c>
      <c r="AB174" s="10">
        <v>0.74030236048084674</v>
      </c>
      <c r="AC174" s="10">
        <v>0.80881904776689029</v>
      </c>
      <c r="AD174" s="10">
        <v>1</v>
      </c>
      <c r="AE174" s="10">
        <v>0.67745101777378258</v>
      </c>
      <c r="AG174" s="10"/>
      <c r="AH174" s="10"/>
      <c r="AI174" s="10"/>
      <c r="AJ174" s="10"/>
      <c r="AK174" s="10"/>
    </row>
    <row r="175" spans="1:37">
      <c r="A175" s="13" t="s">
        <v>443</v>
      </c>
      <c r="B175" s="16" t="s">
        <v>373</v>
      </c>
      <c r="C175" s="10">
        <v>0.86647558139534886</v>
      </c>
      <c r="D175" s="10">
        <v>1</v>
      </c>
      <c r="E175" s="10">
        <v>0.14559999920427802</v>
      </c>
      <c r="F175" s="10">
        <v>0.57499999999999996</v>
      </c>
      <c r="G175" s="10">
        <v>3.5999999999999997E-2</v>
      </c>
      <c r="H175" s="10">
        <v>7.8399999141693155E-2</v>
      </c>
      <c r="I175" s="10">
        <v>0.54108333333333336</v>
      </c>
      <c r="J175" s="10">
        <v>0.45894399989843365</v>
      </c>
      <c r="K175" s="10">
        <v>0.7557820081518124</v>
      </c>
      <c r="L175" s="10">
        <v>0.14000000000000001</v>
      </c>
      <c r="M175" s="10">
        <v>0.28619999963790183</v>
      </c>
      <c r="N175" s="10">
        <v>0.19439999967813493</v>
      </c>
      <c r="O175" s="10">
        <v>7.4999999999999997E-2</v>
      </c>
      <c r="P175" s="10">
        <v>0.80559999999999998</v>
      </c>
      <c r="Q175" s="10">
        <v>0.27487391086787061</v>
      </c>
      <c r="R175" s="10">
        <v>0.15555555600000001</v>
      </c>
      <c r="S175" s="10">
        <v>1.0254021432430739E-2</v>
      </c>
      <c r="T175" s="10">
        <v>4.252679232344047E-2</v>
      </c>
      <c r="U175" s="10">
        <v>5.3849077602487064E-4</v>
      </c>
      <c r="V175" s="10">
        <v>6.1777839027265602E-3</v>
      </c>
      <c r="W175" s="10">
        <v>7.2999999999999954E-2</v>
      </c>
      <c r="X175" s="10">
        <v>0</v>
      </c>
      <c r="Y175" s="10">
        <v>0</v>
      </c>
      <c r="Z175" s="10">
        <v>0.12611199918612837</v>
      </c>
      <c r="AA175" s="10">
        <v>0.49399999999999999</v>
      </c>
      <c r="AB175" s="10">
        <v>0.36473254260419841</v>
      </c>
      <c r="AC175" s="10">
        <v>0.17676060729329618</v>
      </c>
      <c r="AD175" s="10">
        <v>0.50571945902621995</v>
      </c>
      <c r="AE175" s="10">
        <v>0.21103642857142857</v>
      </c>
      <c r="AG175" s="10"/>
      <c r="AH175" s="10"/>
      <c r="AI175" s="10"/>
      <c r="AJ175" s="10"/>
      <c r="AK175" s="10"/>
    </row>
    <row r="176" spans="1:37">
      <c r="A176" s="13" t="s">
        <v>376</v>
      </c>
      <c r="B176" s="16" t="s">
        <v>375</v>
      </c>
      <c r="C176" s="10">
        <v>0.28319159999999999</v>
      </c>
      <c r="D176" s="10">
        <v>0.89807999665439131</v>
      </c>
      <c r="E176" s="10">
        <v>0.32799999937415125</v>
      </c>
      <c r="F176" s="10">
        <v>0.77499999999999991</v>
      </c>
      <c r="G176" s="10">
        <v>0.36733333333333335</v>
      </c>
      <c r="H176" s="10">
        <v>9.7599999159574513E-2</v>
      </c>
      <c r="I176" s="10">
        <v>0.2485</v>
      </c>
      <c r="J176" s="10">
        <v>0.74255199983567</v>
      </c>
      <c r="K176" s="10">
        <v>0.84979902686693498</v>
      </c>
      <c r="L176" s="10">
        <v>0.38</v>
      </c>
      <c r="M176" s="10">
        <v>0.61479999922215933</v>
      </c>
      <c r="N176" s="10">
        <v>0.56179999928921454</v>
      </c>
      <c r="O176" s="10">
        <v>7.4999999999999997E-2</v>
      </c>
      <c r="P176" s="10">
        <v>0.63777600000000001</v>
      </c>
      <c r="Q176" s="10">
        <v>0.41845713051378741</v>
      </c>
      <c r="R176" s="10">
        <v>0.46356275400000002</v>
      </c>
      <c r="S176" s="10">
        <v>0.11812528727385835</v>
      </c>
      <c r="T176" s="10">
        <v>6.1007372867553034E-2</v>
      </c>
      <c r="U176" s="10">
        <v>0</v>
      </c>
      <c r="V176" s="10">
        <v>0</v>
      </c>
      <c r="W176" s="10">
        <v>0</v>
      </c>
      <c r="X176" s="10">
        <v>0.99</v>
      </c>
      <c r="Y176" s="10">
        <v>0.12860817376393255</v>
      </c>
      <c r="Z176" s="10">
        <v>0.17300003050000001</v>
      </c>
      <c r="AA176" s="10">
        <v>0.53</v>
      </c>
      <c r="AB176" s="10">
        <v>0.30163261337661695</v>
      </c>
      <c r="AC176" s="10">
        <v>0.23764635307041929</v>
      </c>
      <c r="AD176" s="10">
        <v>0.77529158676540311</v>
      </c>
      <c r="AE176" s="10">
        <v>0.27936923149164605</v>
      </c>
      <c r="AG176" s="10"/>
      <c r="AH176" s="10"/>
      <c r="AI176" s="10"/>
      <c r="AJ176" s="10"/>
      <c r="AK176" s="10"/>
    </row>
    <row r="177" spans="1:37">
      <c r="A177" s="13" t="s">
        <v>444</v>
      </c>
      <c r="B177" s="16" t="s">
        <v>377</v>
      </c>
      <c r="C177" s="10">
        <v>0.33765399373531713</v>
      </c>
      <c r="D177" s="10">
        <v>5.3849999999999995E-2</v>
      </c>
      <c r="E177" s="10">
        <v>0.48159999951720234</v>
      </c>
      <c r="F177" s="10">
        <v>0.27500000000000002</v>
      </c>
      <c r="G177" s="10">
        <v>0.21466666666666667</v>
      </c>
      <c r="H177" s="10">
        <v>0.76959999978542326</v>
      </c>
      <c r="I177" s="10">
        <v>0.50224999999999997</v>
      </c>
      <c r="J177" s="10">
        <v>0.74780399983450774</v>
      </c>
      <c r="K177" s="10">
        <v>0.99008854166666671</v>
      </c>
      <c r="L177" s="10">
        <v>0.24</v>
      </c>
      <c r="M177" s="10">
        <v>0.15899999979883431</v>
      </c>
      <c r="N177" s="10">
        <v>0.41439999900758268</v>
      </c>
      <c r="O177" s="10">
        <v>0.40749999999999997</v>
      </c>
      <c r="P177" s="10">
        <v>0.98975999999999997</v>
      </c>
      <c r="Q177" s="10">
        <v>0.63158134534642252</v>
      </c>
      <c r="R177" s="10">
        <v>0.94960534399999996</v>
      </c>
      <c r="S177" s="10">
        <v>0.57034110642278102</v>
      </c>
      <c r="T177" s="10">
        <v>1</v>
      </c>
      <c r="U177" s="10">
        <v>3.4233914853065762E-3</v>
      </c>
      <c r="V177" s="10">
        <v>2.2521697348586101E-2</v>
      </c>
      <c r="W177" s="10">
        <v>0.88500000000000001</v>
      </c>
      <c r="X177" s="10">
        <v>0.63</v>
      </c>
      <c r="Y177" s="10">
        <v>2.2013998645292392E-2</v>
      </c>
      <c r="Z177" s="10">
        <v>0.92915199993401765</v>
      </c>
      <c r="AA177" s="10">
        <v>0.58299999999999996</v>
      </c>
      <c r="AB177" s="10">
        <v>0.51641733450866789</v>
      </c>
      <c r="AC177" s="10">
        <v>0.47209683833776683</v>
      </c>
      <c r="AD177" s="10">
        <v>0.43934274212621999</v>
      </c>
      <c r="AE177" s="10">
        <v>1.8612642903367855E-2</v>
      </c>
      <c r="AG177" s="10"/>
      <c r="AH177" s="10"/>
      <c r="AI177" s="10"/>
      <c r="AJ177" s="10"/>
      <c r="AK177" s="10"/>
    </row>
    <row r="178" spans="1:37">
      <c r="A178" s="13" t="s">
        <v>380</v>
      </c>
      <c r="B178" s="16" t="s">
        <v>379</v>
      </c>
      <c r="C178" s="10">
        <v>0.38206340579710146</v>
      </c>
      <c r="D178" s="10">
        <v>0.13070000000000001</v>
      </c>
      <c r="E178" s="10">
        <v>5.9199999123811686E-2</v>
      </c>
      <c r="F178" s="10">
        <v>0.22499999999999998</v>
      </c>
      <c r="G178" s="10">
        <v>3.9333333333333331E-2</v>
      </c>
      <c r="H178" s="10">
        <v>7.8399999141693155E-2</v>
      </c>
      <c r="I178" s="10">
        <v>0.5299166666666667</v>
      </c>
      <c r="J178" s="10">
        <v>0.67003399985171852</v>
      </c>
      <c r="K178" s="10">
        <v>0.78186491228066668</v>
      </c>
      <c r="L178" s="10">
        <v>0.5</v>
      </c>
      <c r="M178" s="10">
        <v>0.12719999983906746</v>
      </c>
      <c r="N178" s="10">
        <v>4.3999999910593036E-2</v>
      </c>
      <c r="O178" s="10">
        <v>7.4999999999999997E-2</v>
      </c>
      <c r="P178" s="10">
        <v>0.91535999999999995</v>
      </c>
      <c r="Q178" s="10">
        <v>0.37788565730527068</v>
      </c>
      <c r="R178" s="10">
        <v>0.32762312599999999</v>
      </c>
      <c r="S178" s="10">
        <v>5.4177736117010222E-3</v>
      </c>
      <c r="T178" s="10">
        <v>2.1894574241177623E-2</v>
      </c>
      <c r="U178" s="10">
        <v>6.9209849247744093E-2</v>
      </c>
      <c r="V178" s="10">
        <v>0.26319040322522902</v>
      </c>
      <c r="W178" s="10">
        <v>7.0000000000000062E-3</v>
      </c>
      <c r="X178" s="10">
        <v>0.43</v>
      </c>
      <c r="Y178" s="10">
        <v>8.8081583119653931E-2</v>
      </c>
      <c r="Z178" s="10">
        <v>0.2119999955967069</v>
      </c>
      <c r="AA178" s="10">
        <v>0.6409999999999999</v>
      </c>
      <c r="AB178" s="10">
        <v>0.28117429668784027</v>
      </c>
      <c r="AC178" s="10">
        <v>0.4201411808586869</v>
      </c>
      <c r="AD178" s="10">
        <v>1</v>
      </c>
      <c r="AE178" s="10">
        <v>0.63082418157099585</v>
      </c>
      <c r="AG178" s="10"/>
      <c r="AH178" s="10"/>
      <c r="AI178" s="10"/>
      <c r="AJ178" s="10"/>
      <c r="AK178" s="10"/>
    </row>
    <row r="179" spans="1:37">
      <c r="A179" s="13" t="s">
        <v>382</v>
      </c>
      <c r="B179" s="16" t="s">
        <v>381</v>
      </c>
      <c r="C179" s="10">
        <v>0.5</v>
      </c>
      <c r="D179" s="10">
        <v>0.5</v>
      </c>
      <c r="E179" s="10">
        <v>0.31000000000000005</v>
      </c>
      <c r="F179" s="10">
        <v>0.17500000000000004</v>
      </c>
      <c r="G179" s="10">
        <v>9.9333333333333329E-2</v>
      </c>
      <c r="H179" s="10">
        <v>0.5</v>
      </c>
      <c r="I179" s="10">
        <v>0.5299166666666667</v>
      </c>
      <c r="J179" s="10">
        <v>0.73022999983839698</v>
      </c>
      <c r="K179" s="10">
        <v>1</v>
      </c>
      <c r="L179" s="10">
        <v>0.04</v>
      </c>
      <c r="M179" s="10">
        <v>0.34979999955743551</v>
      </c>
      <c r="N179" s="10">
        <v>1</v>
      </c>
      <c r="O179" s="10">
        <v>0.44999999999999996</v>
      </c>
      <c r="P179" s="10">
        <v>0.90439999999999998</v>
      </c>
      <c r="Q179" s="10">
        <v>0.37788565730527068</v>
      </c>
      <c r="R179" s="10">
        <v>0.84170616200000004</v>
      </c>
      <c r="S179" s="10">
        <v>0</v>
      </c>
      <c r="T179" s="10">
        <v>0.58719559523519838</v>
      </c>
      <c r="U179" s="10">
        <v>0.75</v>
      </c>
      <c r="V179" s="10">
        <v>3.4949750731594703E-2</v>
      </c>
      <c r="W179" s="10">
        <v>0.78</v>
      </c>
      <c r="X179" s="10">
        <v>0.5</v>
      </c>
      <c r="Y179" s="10">
        <v>8.8081583119653931E-2</v>
      </c>
      <c r="Z179" s="10">
        <v>0.5</v>
      </c>
      <c r="AA179" s="10">
        <v>0.45799999999999996</v>
      </c>
      <c r="AB179" s="10">
        <v>0.40431720445399605</v>
      </c>
      <c r="AC179" s="10">
        <v>0.51750519303001563</v>
      </c>
      <c r="AD179" s="10" t="e">
        <v>#N/A</v>
      </c>
      <c r="AE179" s="10" t="e">
        <v>#N/A</v>
      </c>
      <c r="AG179" s="10"/>
      <c r="AH179" s="10"/>
      <c r="AI179" s="10"/>
      <c r="AJ179" s="10"/>
      <c r="AK179" s="10"/>
    </row>
    <row r="180" spans="1:37">
      <c r="A180" s="13" t="s">
        <v>384</v>
      </c>
      <c r="B180" s="16" t="s">
        <v>383</v>
      </c>
      <c r="C180" s="10">
        <v>0.97807481159420295</v>
      </c>
      <c r="D180" s="10">
        <v>1.15E-2</v>
      </c>
      <c r="E180" s="10">
        <v>0.42399999946355815</v>
      </c>
      <c r="F180" s="10">
        <v>0.30000000000000004</v>
      </c>
      <c r="G180" s="10">
        <v>0.27933333333333332</v>
      </c>
      <c r="H180" s="10">
        <v>0.88479999989271163</v>
      </c>
      <c r="I180" s="10">
        <v>0.62008333333333332</v>
      </c>
      <c r="J180" s="10">
        <v>0.57872999987192453</v>
      </c>
      <c r="K180" s="10">
        <v>0.99190582655833337</v>
      </c>
      <c r="L180" s="10">
        <v>1</v>
      </c>
      <c r="M180" s="10">
        <v>0.18019999977201226</v>
      </c>
      <c r="N180" s="10">
        <v>0.33279999971389773</v>
      </c>
      <c r="O180" s="10">
        <v>0.20749999999999999</v>
      </c>
      <c r="P180" s="10">
        <v>0.98495999999999995</v>
      </c>
      <c r="Q180" s="10">
        <v>0.49985670132130466</v>
      </c>
      <c r="R180" s="10">
        <v>0.89816124399999997</v>
      </c>
      <c r="S180" s="10">
        <v>0.17585188180208319</v>
      </c>
      <c r="T180" s="10">
        <v>0.39024534554451296</v>
      </c>
      <c r="U180" s="10">
        <v>9.1709478619887708E-3</v>
      </c>
      <c r="V180" s="10">
        <v>0.11909779706789</v>
      </c>
      <c r="W180" s="10">
        <v>0.8</v>
      </c>
      <c r="X180" s="10">
        <v>0.78</v>
      </c>
      <c r="Y180" s="10">
        <v>0.11031439602868176</v>
      </c>
      <c r="Z180" s="10">
        <v>0.80259999971836804</v>
      </c>
      <c r="AA180" s="10">
        <v>0.47100000000000003</v>
      </c>
      <c r="AB180" s="10">
        <v>0.4577518873795528</v>
      </c>
      <c r="AC180" s="10">
        <v>0.29478296996356046</v>
      </c>
      <c r="AD180" s="10">
        <v>0.36353045578329329</v>
      </c>
      <c r="AE180" s="10">
        <v>7.1095422958575183E-2</v>
      </c>
      <c r="AG180" s="10"/>
      <c r="AH180" s="10"/>
      <c r="AI180" s="10"/>
      <c r="AJ180" s="10"/>
      <c r="AK180" s="10"/>
    </row>
    <row r="181" spans="1:37">
      <c r="A181" s="13" t="s">
        <v>386</v>
      </c>
      <c r="B181" s="16" t="s">
        <v>385</v>
      </c>
      <c r="C181" s="10">
        <v>0.14074945606694558</v>
      </c>
      <c r="D181" s="10">
        <v>0.5</v>
      </c>
      <c r="E181" s="10">
        <v>3.9999999105930328E-2</v>
      </c>
      <c r="F181" s="10">
        <v>4.9999999999999989E-2</v>
      </c>
      <c r="G181" s="10">
        <v>3.6666666666666667E-2</v>
      </c>
      <c r="H181" s="10">
        <v>7.8399999141693155E-2</v>
      </c>
      <c r="I181" s="10">
        <v>0.44466666666666665</v>
      </c>
      <c r="J181" s="10">
        <v>0.75709599983245124</v>
      </c>
      <c r="K181" s="10">
        <v>0.8876666666666666</v>
      </c>
      <c r="L181" s="10">
        <v>0.16</v>
      </c>
      <c r="M181" s="10">
        <v>1</v>
      </c>
      <c r="N181" s="10">
        <v>0.3</v>
      </c>
      <c r="O181" s="10">
        <v>0.76749999999999996</v>
      </c>
      <c r="P181" s="10">
        <v>0.85950400000000005</v>
      </c>
      <c r="Q181" s="10">
        <v>0.31997143286109064</v>
      </c>
      <c r="R181" s="10">
        <v>0.39678899000000001</v>
      </c>
      <c r="S181" s="10">
        <v>4.2243346001251361E-2</v>
      </c>
      <c r="T181" s="10">
        <v>0.5</v>
      </c>
      <c r="U181" s="10">
        <v>0.40180280121320683</v>
      </c>
      <c r="V181" s="10">
        <v>0.42953491524639298</v>
      </c>
      <c r="W181" s="10">
        <v>7.7000000000000068E-2</v>
      </c>
      <c r="X181" s="10">
        <v>0</v>
      </c>
      <c r="Y181" s="10">
        <v>0</v>
      </c>
      <c r="Z181" s="10">
        <v>0.77859999891370535</v>
      </c>
      <c r="AA181" s="10">
        <v>0.53400000000000003</v>
      </c>
      <c r="AB181" s="10">
        <v>0.53978976129933487</v>
      </c>
      <c r="AC181" s="10">
        <v>0.48931439398326215</v>
      </c>
      <c r="AD181" s="10">
        <v>0.56075485503248756</v>
      </c>
      <c r="AE181" s="10">
        <v>8.0204205958745306E-2</v>
      </c>
      <c r="AG181" s="10"/>
      <c r="AH181" s="10"/>
      <c r="AI181" s="10"/>
      <c r="AJ181" s="10"/>
      <c r="AK181" s="10"/>
    </row>
    <row r="182" spans="1:37">
      <c r="A182" s="13" t="s">
        <v>445</v>
      </c>
      <c r="B182" s="16" t="s">
        <v>387</v>
      </c>
      <c r="C182" s="10">
        <v>0.71039423489069853</v>
      </c>
      <c r="D182" s="10">
        <v>7.237199973039328E-2</v>
      </c>
      <c r="E182" s="10">
        <v>9.7599999159574513E-2</v>
      </c>
      <c r="F182" s="10">
        <v>0.19999999999999996</v>
      </c>
      <c r="G182" s="10">
        <v>3.3333333333333335E-3</v>
      </c>
      <c r="H182" s="10">
        <v>0.11679999917745587</v>
      </c>
      <c r="I182" s="10">
        <v>0.71158333333333335</v>
      </c>
      <c r="J182" s="10">
        <v>0.87304399980679148</v>
      </c>
      <c r="K182" s="10">
        <v>0.37272727272727302</v>
      </c>
      <c r="L182" s="10">
        <v>0.5</v>
      </c>
      <c r="M182" s="10">
        <v>1</v>
      </c>
      <c r="N182" s="10">
        <v>0.05</v>
      </c>
      <c r="O182" s="10">
        <v>0.3175</v>
      </c>
      <c r="P182" s="10">
        <v>0.76360000000000006</v>
      </c>
      <c r="Q182" s="10">
        <v>0.36868604754060552</v>
      </c>
      <c r="R182" s="10">
        <v>0.24528301799999999</v>
      </c>
      <c r="S182" s="10">
        <v>2.3430208052814794E-3</v>
      </c>
      <c r="T182" s="10">
        <v>2.4537025218905953E-2</v>
      </c>
      <c r="U182" s="10">
        <v>9.2918162989990172E-2</v>
      </c>
      <c r="V182" s="10">
        <v>0.12578938824183999</v>
      </c>
      <c r="W182" s="10">
        <v>1.0000000000000009E-2</v>
      </c>
      <c r="X182" s="10">
        <v>0</v>
      </c>
      <c r="Y182" s="10">
        <v>0.58479532163742687</v>
      </c>
      <c r="Z182" s="10">
        <v>0.58098001049008685</v>
      </c>
      <c r="AA182" s="10">
        <v>0.65700000000000003</v>
      </c>
      <c r="AB182" s="10">
        <v>0.50426371228540312</v>
      </c>
      <c r="AC182" s="10">
        <v>0.59868000976297298</v>
      </c>
      <c r="AD182" s="10">
        <v>1</v>
      </c>
      <c r="AE182" s="10">
        <v>0.14879712894097022</v>
      </c>
      <c r="AG182" s="10"/>
      <c r="AH182" s="10"/>
      <c r="AI182" s="10"/>
      <c r="AJ182" s="10"/>
      <c r="AK182" s="10"/>
    </row>
    <row r="183" spans="1:37">
      <c r="A183" s="13" t="s">
        <v>390</v>
      </c>
      <c r="B183" s="16" t="s">
        <v>389</v>
      </c>
      <c r="C183" s="10">
        <v>0.74961259484066767</v>
      </c>
      <c r="D183" s="10">
        <v>0.74087999724000697</v>
      </c>
      <c r="E183" s="10">
        <v>9.7599999159574513E-2</v>
      </c>
      <c r="F183" s="10">
        <v>0.47499999999999998</v>
      </c>
      <c r="G183" s="10">
        <v>4.2666666666666665E-2</v>
      </c>
      <c r="H183" s="10">
        <v>0.18399999924004073</v>
      </c>
      <c r="I183" s="10">
        <v>0.66583333333333339</v>
      </c>
      <c r="J183" s="10">
        <v>0.33430999992601573</v>
      </c>
      <c r="K183" s="10">
        <v>0.90635577136285883</v>
      </c>
      <c r="L183" s="10">
        <v>0.28000000000000003</v>
      </c>
      <c r="M183" s="10">
        <v>0.75259999904781572</v>
      </c>
      <c r="N183" s="10">
        <v>2.1599999964237216E-2</v>
      </c>
      <c r="O183" s="10">
        <v>7.4999999999999997E-2</v>
      </c>
      <c r="P183" s="10">
        <v>0.77359999999999995</v>
      </c>
      <c r="Q183" s="10">
        <v>0.27339316940307701</v>
      </c>
      <c r="R183" s="10">
        <v>0.42204724399999999</v>
      </c>
      <c r="S183" s="10">
        <v>1.2139076998513569E-2</v>
      </c>
      <c r="T183" s="10">
        <v>3.0218688994021525E-2</v>
      </c>
      <c r="U183" s="10">
        <v>3.3031196831601516E-2</v>
      </c>
      <c r="V183" s="10">
        <v>0.147664530976194</v>
      </c>
      <c r="W183" s="10">
        <v>5.0000000000000044E-3</v>
      </c>
      <c r="X183" s="10">
        <v>0.18</v>
      </c>
      <c r="Y183" s="10">
        <v>1.9309989701338827E-2</v>
      </c>
      <c r="Z183" s="10">
        <v>0.27827199932783842</v>
      </c>
      <c r="AA183" s="10">
        <v>0.58899999999999997</v>
      </c>
      <c r="AB183" s="10">
        <v>0.54503549918383265</v>
      </c>
      <c r="AC183" s="10">
        <v>0.24879720437488304</v>
      </c>
      <c r="AD183" s="10">
        <v>1</v>
      </c>
      <c r="AE183" s="10">
        <v>0.46216992043042932</v>
      </c>
      <c r="AG183" s="10"/>
      <c r="AH183" s="10"/>
      <c r="AI183" s="10"/>
      <c r="AJ183" s="10"/>
      <c r="AK183" s="10"/>
    </row>
    <row r="184" spans="1:37">
      <c r="A184" s="13" t="s">
        <v>392</v>
      </c>
      <c r="B184" s="16" t="s">
        <v>391</v>
      </c>
      <c r="C184" s="10">
        <v>1</v>
      </c>
      <c r="D184" s="10">
        <v>0.20646999958045778</v>
      </c>
      <c r="E184" s="10">
        <v>4.9599999114871007E-2</v>
      </c>
      <c r="F184" s="10">
        <v>0.55000000000000004</v>
      </c>
      <c r="G184" s="10">
        <v>5.6666666666666664E-2</v>
      </c>
      <c r="H184" s="10">
        <v>0.13599999919533734</v>
      </c>
      <c r="I184" s="10">
        <v>0.39133333333333337</v>
      </c>
      <c r="J184" s="10">
        <v>0.31168599993102253</v>
      </c>
      <c r="K184" s="10">
        <v>0.71883087731082163</v>
      </c>
      <c r="L184" s="10">
        <v>0.38</v>
      </c>
      <c r="M184" s="10">
        <v>0.1165999998524785</v>
      </c>
      <c r="N184" s="10">
        <v>3.1199999973177912E-2</v>
      </c>
      <c r="O184" s="10">
        <v>7.4999999999999997E-2</v>
      </c>
      <c r="P184" s="10">
        <v>0.80832000000000004</v>
      </c>
      <c r="Q184" s="10">
        <v>0.31968249627545586</v>
      </c>
      <c r="R184" s="10">
        <v>0.15727003000000001</v>
      </c>
      <c r="S184" s="10">
        <v>0</v>
      </c>
      <c r="T184" s="10">
        <v>1.3843284768099172E-2</v>
      </c>
      <c r="U184" s="10">
        <v>1.1706164787661334E-2</v>
      </c>
      <c r="V184" s="10">
        <v>3.6734833849850199E-2</v>
      </c>
      <c r="W184" s="10">
        <v>0</v>
      </c>
      <c r="X184" s="10">
        <v>0.75</v>
      </c>
      <c r="Y184" s="10">
        <v>2.5336850174759298E-2</v>
      </c>
      <c r="Z184" s="10">
        <v>0.73479999832808973</v>
      </c>
      <c r="AA184" s="10">
        <v>0.63800000000000001</v>
      </c>
      <c r="AB184" s="10">
        <v>0.32528327762879378</v>
      </c>
      <c r="AC184" s="10">
        <v>0.4765269404461499</v>
      </c>
      <c r="AD184" s="10">
        <v>0.92303493045559515</v>
      </c>
      <c r="AE184" s="10">
        <v>0.52615734906145073</v>
      </c>
      <c r="AG184" s="10"/>
      <c r="AH184" s="10"/>
      <c r="AI184" s="10"/>
      <c r="AJ184" s="10"/>
      <c r="AK184" s="10"/>
    </row>
    <row r="185" spans="1:37">
      <c r="A185" s="13" t="s">
        <v>394</v>
      </c>
      <c r="B185" s="16" t="s">
        <v>393</v>
      </c>
      <c r="C185" s="10">
        <v>0.336379268292683</v>
      </c>
      <c r="D185" s="10">
        <v>1</v>
      </c>
      <c r="E185" s="10">
        <v>0.17000000000000004</v>
      </c>
      <c r="F185" s="10">
        <v>0.625</v>
      </c>
      <c r="G185" s="10">
        <v>0.29933333333333334</v>
      </c>
      <c r="H185" s="10">
        <v>5.9199999123811686E-2</v>
      </c>
      <c r="I185" s="10">
        <v>0.2485</v>
      </c>
      <c r="J185" s="10">
        <v>0.5144939998861402</v>
      </c>
      <c r="K185" s="10">
        <v>1</v>
      </c>
      <c r="L185" s="10">
        <v>0.12</v>
      </c>
      <c r="M185" s="10">
        <v>6.3599999919533731E-2</v>
      </c>
      <c r="N185" s="10">
        <v>0.17599999964237215</v>
      </c>
      <c r="O185" s="10">
        <v>7.4999999999999997E-2</v>
      </c>
      <c r="P185" s="10">
        <v>0.62416000000000005</v>
      </c>
      <c r="Q185" s="10">
        <v>0.45543258420676036</v>
      </c>
      <c r="R185" s="10">
        <v>0.26433120999999998</v>
      </c>
      <c r="S185" s="10">
        <v>6.2991353251059734E-3</v>
      </c>
      <c r="T185" s="10">
        <v>5.2029655035271023E-2</v>
      </c>
      <c r="U185" s="10">
        <v>0</v>
      </c>
      <c r="V185" s="10">
        <v>0</v>
      </c>
      <c r="W185" s="10">
        <v>0</v>
      </c>
      <c r="X185" s="10">
        <v>0</v>
      </c>
      <c r="Y185" s="10">
        <v>3.1919647607090416E-3</v>
      </c>
      <c r="Z185" s="10">
        <v>0.33416002174306958</v>
      </c>
      <c r="AA185" s="10">
        <v>0.42499999999999999</v>
      </c>
      <c r="AB185" s="10">
        <v>0.53586897401464328</v>
      </c>
      <c r="AC185" s="10">
        <v>9.2466610388722087E-2</v>
      </c>
      <c r="AD185" s="10">
        <v>0.32290380155086351</v>
      </c>
      <c r="AE185" s="10" t="e">
        <v>#N/A</v>
      </c>
      <c r="AG185" s="10"/>
      <c r="AH185" s="10"/>
      <c r="AI185" s="10"/>
      <c r="AJ185" s="10"/>
      <c r="AK185" s="10"/>
    </row>
    <row r="186" spans="1:37">
      <c r="A186" s="13" t="s">
        <v>396</v>
      </c>
      <c r="B186" s="16" t="s">
        <v>395</v>
      </c>
      <c r="C186" s="10">
        <v>0.67020999717593899</v>
      </c>
      <c r="D186" s="10">
        <v>1</v>
      </c>
      <c r="E186" s="10">
        <v>6.8799999132752365E-2</v>
      </c>
      <c r="F186" s="10">
        <v>7.5000000000000011E-2</v>
      </c>
      <c r="G186" s="10">
        <v>9.8666666666666666E-2</v>
      </c>
      <c r="H186" s="10">
        <v>0.19359999924898152</v>
      </c>
      <c r="I186" s="10">
        <v>0.44466666666666665</v>
      </c>
      <c r="J186" s="10">
        <v>0.50560599988810717</v>
      </c>
      <c r="K186" s="10">
        <v>1</v>
      </c>
      <c r="L186" s="10">
        <v>0.42</v>
      </c>
      <c r="M186" s="10">
        <v>1</v>
      </c>
      <c r="N186" s="10">
        <v>0.3</v>
      </c>
      <c r="O186" s="10">
        <v>0.76749999999999996</v>
      </c>
      <c r="P186" s="10">
        <v>0.71631999999999996</v>
      </c>
      <c r="Q186" s="10">
        <v>0.45543258420676036</v>
      </c>
      <c r="R186" s="10">
        <v>0.398203592</v>
      </c>
      <c r="S186" s="10">
        <v>0.16149051485326144</v>
      </c>
      <c r="T186" s="10">
        <v>5.2029655035271023E-2</v>
      </c>
      <c r="U186" s="10">
        <v>0.75</v>
      </c>
      <c r="V186" s="10">
        <v>0.99495920975555097</v>
      </c>
      <c r="W186" s="10">
        <v>2.0000000000000018E-2</v>
      </c>
      <c r="X186" s="10">
        <v>0</v>
      </c>
      <c r="Y186" s="10">
        <v>3.1919647607090416E-3</v>
      </c>
      <c r="Z186" s="10">
        <v>0.5</v>
      </c>
      <c r="AA186" s="10" t="e">
        <v>#N/A</v>
      </c>
      <c r="AB186" s="10">
        <v>0.78707871663121698</v>
      </c>
      <c r="AC186" s="10">
        <v>0.66012875213592914</v>
      </c>
      <c r="AD186" s="10">
        <v>0.13834349625940442</v>
      </c>
      <c r="AE186" s="10" t="e">
        <v>#N/A</v>
      </c>
      <c r="AG186" s="10"/>
      <c r="AH186" s="10"/>
      <c r="AI186" s="10"/>
      <c r="AJ186" s="10"/>
      <c r="AK186" s="10"/>
    </row>
    <row r="187" spans="1:37">
      <c r="A187" s="13" t="s">
        <v>398</v>
      </c>
      <c r="B187" s="16" t="s">
        <v>397</v>
      </c>
      <c r="C187" s="10">
        <v>0.86128743789921924</v>
      </c>
      <c r="D187" s="10">
        <v>4.9940000000000002E-3</v>
      </c>
      <c r="E187" s="10">
        <v>0.35679999940097329</v>
      </c>
      <c r="F187" s="10">
        <v>0.27500000000000002</v>
      </c>
      <c r="G187" s="10">
        <v>0.28466666666666668</v>
      </c>
      <c r="H187" s="10">
        <v>0.53919999957084652</v>
      </c>
      <c r="I187" s="10">
        <v>0.39958333333333335</v>
      </c>
      <c r="J187" s="10">
        <v>0.87728599980585276</v>
      </c>
      <c r="K187" s="10">
        <v>0.99440235988199999</v>
      </c>
      <c r="L187" s="10">
        <v>0.24</v>
      </c>
      <c r="M187" s="10">
        <v>0.20139999974519016</v>
      </c>
      <c r="N187" s="10">
        <v>0.49679999917745582</v>
      </c>
      <c r="O187" s="10">
        <v>0.40749999999999997</v>
      </c>
      <c r="P187" s="10">
        <v>0.93823999999999996</v>
      </c>
      <c r="Q187" s="10">
        <v>0.68879781369239246</v>
      </c>
      <c r="R187" s="10">
        <v>0.86307938200000001</v>
      </c>
      <c r="S187" s="10">
        <v>0.21107024172728919</v>
      </c>
      <c r="T187" s="10">
        <v>0.7357523697074867</v>
      </c>
      <c r="U187" s="10">
        <v>0</v>
      </c>
      <c r="V187" s="10">
        <v>0</v>
      </c>
      <c r="W187" s="10">
        <v>0.91</v>
      </c>
      <c r="X187" s="10">
        <v>1</v>
      </c>
      <c r="Y187" s="10">
        <v>6.8493150684931503E-2</v>
      </c>
      <c r="Z187" s="10">
        <v>0.77</v>
      </c>
      <c r="AA187" s="10">
        <v>0.622</v>
      </c>
      <c r="AB187" s="10">
        <v>0.28998112225394962</v>
      </c>
      <c r="AC187" s="10">
        <v>0.40369123284423847</v>
      </c>
      <c r="AD187" s="10">
        <v>0.3155655763889727</v>
      </c>
      <c r="AE187" s="10">
        <v>5.7924900013077998E-2</v>
      </c>
      <c r="AG187" s="10"/>
      <c r="AH187" s="10"/>
      <c r="AI187" s="10"/>
      <c r="AJ187" s="10"/>
      <c r="AK187" s="10"/>
    </row>
    <row r="188" spans="1:37">
      <c r="A188" s="13" t="s">
        <v>400</v>
      </c>
      <c r="B188" s="16" t="s">
        <v>399</v>
      </c>
      <c r="C188" s="10">
        <v>0.12170258620689652</v>
      </c>
      <c r="D188" s="10">
        <v>0.27560000000000001</v>
      </c>
      <c r="E188" s="10">
        <v>5.9199999123811686E-2</v>
      </c>
      <c r="F188" s="10">
        <v>0.72500000000000009</v>
      </c>
      <c r="G188" s="10">
        <v>2E-3</v>
      </c>
      <c r="H188" s="10">
        <v>8.7999999150633834E-2</v>
      </c>
      <c r="I188" s="10">
        <v>0.23874999999999999</v>
      </c>
      <c r="J188" s="10">
        <v>0.32279599992856384</v>
      </c>
      <c r="K188" s="10">
        <v>0.89273005271482098</v>
      </c>
      <c r="L188" s="10">
        <v>1</v>
      </c>
      <c r="M188" s="10">
        <v>3.1799999959766866E-2</v>
      </c>
      <c r="N188" s="10">
        <v>2.3199999928474428E-2</v>
      </c>
      <c r="O188" s="10">
        <v>0.87499999999999989</v>
      </c>
      <c r="P188" s="10">
        <v>0.411968</v>
      </c>
      <c r="Q188" s="10">
        <v>0.38957190121859386</v>
      </c>
      <c r="R188" s="10">
        <v>0.18270165199999999</v>
      </c>
      <c r="S188" s="10">
        <v>5.2594506072360606E-3</v>
      </c>
      <c r="T188" s="10">
        <v>8.8071645924286367E-3</v>
      </c>
      <c r="U188" s="10">
        <v>2.0583973291919251E-2</v>
      </c>
      <c r="V188" s="10">
        <v>2.6547972431963201E-2</v>
      </c>
      <c r="W188" s="10">
        <v>0</v>
      </c>
      <c r="X188" s="10">
        <v>0.44</v>
      </c>
      <c r="Y188" s="10">
        <v>1.5535187199005747E-2</v>
      </c>
      <c r="Z188" s="10">
        <v>6.1023999125510486E-2</v>
      </c>
      <c r="AA188" s="10">
        <v>0.46399999999999997</v>
      </c>
      <c r="AB188" s="10">
        <v>0.44651697973539023</v>
      </c>
      <c r="AC188" s="10">
        <v>0.4875299229882864</v>
      </c>
      <c r="AD188" s="10">
        <v>1</v>
      </c>
      <c r="AE188" s="10">
        <v>1</v>
      </c>
      <c r="AG188" s="10"/>
      <c r="AH188" s="10"/>
      <c r="AI188" s="10"/>
      <c r="AJ188" s="10"/>
      <c r="AK188" s="10"/>
    </row>
    <row r="189" spans="1:37">
      <c r="A189" s="13" t="s">
        <v>402</v>
      </c>
      <c r="B189" s="16" t="s">
        <v>401</v>
      </c>
      <c r="C189" s="10">
        <v>0.67665259900990105</v>
      </c>
      <c r="D189" s="10">
        <v>1</v>
      </c>
      <c r="E189" s="10">
        <v>3.9999999105930328E-2</v>
      </c>
      <c r="F189" s="10">
        <v>0.5</v>
      </c>
      <c r="G189" s="10">
        <v>6.6666666666666671E-3</v>
      </c>
      <c r="H189" s="10">
        <v>6.8799999132752365E-2</v>
      </c>
      <c r="I189" s="10">
        <v>0.54108333333333336</v>
      </c>
      <c r="J189" s="10">
        <v>0.22280599995069203</v>
      </c>
      <c r="K189" s="10">
        <v>0.5</v>
      </c>
      <c r="L189" s="10">
        <v>0.36</v>
      </c>
      <c r="M189" s="10">
        <v>1</v>
      </c>
      <c r="N189" s="10">
        <v>0.32</v>
      </c>
      <c r="O189" s="10">
        <v>7.4999999999999997E-2</v>
      </c>
      <c r="P189" s="10">
        <v>0.68200000000000005</v>
      </c>
      <c r="Q189" s="10">
        <v>0.20723699373170745</v>
      </c>
      <c r="R189" s="10">
        <v>0.28239845200000002</v>
      </c>
      <c r="S189" s="10">
        <v>0</v>
      </c>
      <c r="T189" s="10">
        <v>6.2225482746505849E-3</v>
      </c>
      <c r="U189" s="10">
        <v>6.0429217412360542E-2</v>
      </c>
      <c r="V189" s="10">
        <v>0.21641434477615101</v>
      </c>
      <c r="W189" s="10">
        <v>0</v>
      </c>
      <c r="X189" s="10">
        <v>0</v>
      </c>
      <c r="Y189" s="10">
        <v>0</v>
      </c>
      <c r="Z189" s="10">
        <v>0.19999999552965164</v>
      </c>
      <c r="AA189" s="10">
        <v>0.67299999999999993</v>
      </c>
      <c r="AB189" s="10">
        <v>0.67966484047546849</v>
      </c>
      <c r="AC189" s="10">
        <v>0.32745398763697581</v>
      </c>
      <c r="AD189" s="10">
        <v>1</v>
      </c>
      <c r="AE189" s="10">
        <v>0.42998641723993741</v>
      </c>
      <c r="AG189" s="10"/>
      <c r="AH189" s="10"/>
      <c r="AI189" s="10"/>
      <c r="AJ189" s="10"/>
      <c r="AK189" s="10"/>
    </row>
    <row r="190" spans="1:37">
      <c r="A190" s="13" t="s">
        <v>404</v>
      </c>
      <c r="B190" s="16" t="s">
        <v>403</v>
      </c>
      <c r="C190" s="10">
        <v>0.30024881808838644</v>
      </c>
      <c r="D190" s="10">
        <v>9.6975999802947049E-2</v>
      </c>
      <c r="E190" s="10">
        <v>3.9999999105930328E-2</v>
      </c>
      <c r="F190" s="10">
        <v>0.30000000000000004</v>
      </c>
      <c r="G190" s="10">
        <v>0</v>
      </c>
      <c r="H190" s="10">
        <v>3.9999999105930328E-2</v>
      </c>
      <c r="I190" s="10">
        <v>0.22075000000000003</v>
      </c>
      <c r="J190" s="10">
        <v>0.10079799997769295</v>
      </c>
      <c r="K190" s="10">
        <v>0.65306688870383334</v>
      </c>
      <c r="L190" s="10">
        <v>1</v>
      </c>
      <c r="M190" s="10">
        <v>0.24379999969154598</v>
      </c>
      <c r="N190" s="10">
        <v>0</v>
      </c>
      <c r="O190" s="10">
        <v>6.7499999999999991E-2</v>
      </c>
      <c r="P190" s="10">
        <v>0.36887999999999999</v>
      </c>
      <c r="Q190" s="10">
        <v>0.16585537418097318</v>
      </c>
      <c r="R190" s="10">
        <v>0.15584415600000001</v>
      </c>
      <c r="S190" s="10">
        <v>0</v>
      </c>
      <c r="T190" s="10">
        <v>5.5428032352349502E-3</v>
      </c>
      <c r="U190" s="10">
        <v>9.0033750858380224E-2</v>
      </c>
      <c r="V190" s="10">
        <v>0.117410344315455</v>
      </c>
      <c r="W190" s="10">
        <v>0</v>
      </c>
      <c r="X190" s="10">
        <v>0.2</v>
      </c>
      <c r="Y190" s="10">
        <v>8.6801967511263581E-2</v>
      </c>
      <c r="Z190" s="10">
        <v>3.9999999105930328E-2</v>
      </c>
      <c r="AA190" s="10">
        <v>0.76500000000000001</v>
      </c>
      <c r="AB190" s="10">
        <v>0.56016589819177176</v>
      </c>
      <c r="AC190" s="10">
        <v>0.75849673413325946</v>
      </c>
      <c r="AD190" s="10">
        <v>1</v>
      </c>
      <c r="AE190" s="10">
        <v>0.78740832073333122</v>
      </c>
      <c r="AG190" s="10"/>
      <c r="AH190" s="10"/>
      <c r="AI190" s="10"/>
      <c r="AJ190" s="10"/>
      <c r="AK190" s="10"/>
    </row>
    <row r="191" spans="1:37">
      <c r="A191" s="13" t="s">
        <v>406</v>
      </c>
      <c r="B191" s="16" t="s">
        <v>405</v>
      </c>
      <c r="C191" s="10">
        <v>0.44886118421052623</v>
      </c>
      <c r="D191" s="10">
        <v>0.17126999965198336</v>
      </c>
      <c r="E191" s="10">
        <v>4.9599999114871007E-2</v>
      </c>
      <c r="F191" s="10">
        <v>0.64999999999999991</v>
      </c>
      <c r="G191" s="10">
        <v>0</v>
      </c>
      <c r="H191" s="10">
        <v>3.9999999105930328E-2</v>
      </c>
      <c r="I191" s="10">
        <v>0.22908333333333336</v>
      </c>
      <c r="J191" s="10">
        <v>0.18179999995976687</v>
      </c>
      <c r="K191" s="10">
        <v>0.82819745845549997</v>
      </c>
      <c r="L191" s="10">
        <v>0.08</v>
      </c>
      <c r="M191" s="10">
        <v>3.1799999959766866E-2</v>
      </c>
      <c r="N191" s="10">
        <v>0</v>
      </c>
      <c r="O191" s="10">
        <v>0.92499999999999993</v>
      </c>
      <c r="P191" s="10">
        <v>0.3934399999999999</v>
      </c>
      <c r="Q191" s="10">
        <v>0.193970730305561</v>
      </c>
      <c r="R191" s="10">
        <v>0.134653466</v>
      </c>
      <c r="S191" s="10">
        <v>0</v>
      </c>
      <c r="T191" s="10">
        <v>1.2337274809393861E-2</v>
      </c>
      <c r="U191" s="10">
        <v>2.5695687870945429E-2</v>
      </c>
      <c r="V191" s="10">
        <v>8.0748953173138599E-2</v>
      </c>
      <c r="W191" s="10">
        <v>0</v>
      </c>
      <c r="X191" s="10">
        <v>0.27</v>
      </c>
      <c r="Y191" s="10">
        <v>8.1860570710069504E-3</v>
      </c>
      <c r="Z191" s="10">
        <v>0.35324799939766516</v>
      </c>
      <c r="AA191" s="10">
        <v>0.78</v>
      </c>
      <c r="AB191" s="10">
        <v>0.58115889124083031</v>
      </c>
      <c r="AC191" s="10">
        <v>0.72076941128638194</v>
      </c>
      <c r="AD191" s="10">
        <v>1</v>
      </c>
      <c r="AE191" s="10">
        <v>1</v>
      </c>
      <c r="AG191" s="10"/>
      <c r="AH191" s="10"/>
      <c r="AI191" s="10"/>
      <c r="AJ191" s="10"/>
      <c r="AK191" s="10"/>
    </row>
    <row r="192" spans="1:37">
      <c r="A192" s="13" t="s">
        <v>408</v>
      </c>
      <c r="B192" s="16" t="s">
        <v>407</v>
      </c>
      <c r="C192" s="10">
        <v>0.45199570312499998</v>
      </c>
      <c r="D192" s="10">
        <v>2.6329999999999999E-2</v>
      </c>
      <c r="E192" s="10">
        <v>3.9999999105930328E-2</v>
      </c>
      <c r="F192" s="10">
        <v>0.17500000000000004</v>
      </c>
      <c r="G192" s="10">
        <v>2E-3</v>
      </c>
      <c r="H192" s="10">
        <v>3.9999999105930328E-2</v>
      </c>
      <c r="I192" s="10">
        <v>0.505</v>
      </c>
      <c r="J192" s="10">
        <v>7.6759999983012583E-2</v>
      </c>
      <c r="K192" s="10">
        <v>0.79067882240715692</v>
      </c>
      <c r="L192" s="10">
        <v>0.12</v>
      </c>
      <c r="M192" s="10">
        <v>0.12719999983906746</v>
      </c>
      <c r="N192" s="10">
        <v>9.2799999713897713E-2</v>
      </c>
      <c r="O192" s="10">
        <v>0.3175</v>
      </c>
      <c r="P192" s="10">
        <v>0.47911999999999999</v>
      </c>
      <c r="Q192" s="10">
        <v>0.24116994986087203</v>
      </c>
      <c r="R192" s="10">
        <v>0.175159236</v>
      </c>
      <c r="S192" s="10">
        <v>3.6238920181980177E-4</v>
      </c>
      <c r="T192" s="10">
        <v>1.5200780646932158E-2</v>
      </c>
      <c r="U192" s="10">
        <v>3.7999023968467029E-2</v>
      </c>
      <c r="V192" s="10">
        <v>0.10576699467832</v>
      </c>
      <c r="W192" s="10">
        <v>5.0000000000000044E-3</v>
      </c>
      <c r="X192" s="10">
        <v>0.84</v>
      </c>
      <c r="Y192" s="10">
        <v>4.2852245457661982E-2</v>
      </c>
      <c r="Z192" s="10">
        <v>0.5</v>
      </c>
      <c r="AA192" s="10">
        <v>0.69799999999999995</v>
      </c>
      <c r="AB192" s="10">
        <v>0.67486130431561031</v>
      </c>
      <c r="AC192" s="10">
        <v>0.71741357176995135</v>
      </c>
      <c r="AD192" s="10">
        <v>1</v>
      </c>
      <c r="AE192" s="10">
        <v>0.89021773797193704</v>
      </c>
      <c r="AG192" s="10"/>
      <c r="AH192" s="10"/>
      <c r="AI192" s="10"/>
      <c r="AJ192" s="10"/>
      <c r="AK192" s="10"/>
    </row>
    <row r="193" spans="1:37">
      <c r="A193" s="13" t="s">
        <v>410</v>
      </c>
      <c r="B193" s="16" t="s">
        <v>409</v>
      </c>
      <c r="C193" s="10">
        <v>2.9275647668393752E-2</v>
      </c>
      <c r="D193" s="10">
        <v>1</v>
      </c>
      <c r="E193" s="10">
        <v>0.16479999922215938</v>
      </c>
      <c r="F193" s="10">
        <v>0.72500000000000009</v>
      </c>
      <c r="G193" s="10">
        <v>0.21666666666666667</v>
      </c>
      <c r="H193" s="10">
        <v>3.9999999105930328E-2</v>
      </c>
      <c r="I193" s="10">
        <v>0.33441666666666664</v>
      </c>
      <c r="J193" s="10">
        <v>0.63771399985887112</v>
      </c>
      <c r="K193" s="10">
        <v>1</v>
      </c>
      <c r="L193" s="10">
        <v>0.18</v>
      </c>
      <c r="M193" s="10">
        <v>0.15899999979883431</v>
      </c>
      <c r="N193" s="10">
        <v>8.6399999856948864E-2</v>
      </c>
      <c r="O193" s="10">
        <v>7.4999999999999997E-2</v>
      </c>
      <c r="P193" s="10">
        <v>0.35824</v>
      </c>
      <c r="Q193" s="10">
        <v>0.39908245732501169</v>
      </c>
      <c r="R193" s="10">
        <v>0.21095334600000001</v>
      </c>
      <c r="S193" s="10">
        <v>1.8363054840136176E-2</v>
      </c>
      <c r="T193" s="10">
        <v>1.913941638354618E-2</v>
      </c>
      <c r="U193" s="10">
        <v>0</v>
      </c>
      <c r="V193" s="10">
        <v>0</v>
      </c>
      <c r="W193" s="10">
        <v>0</v>
      </c>
      <c r="X193" s="10">
        <v>0.05</v>
      </c>
      <c r="Y193" s="10">
        <v>0</v>
      </c>
      <c r="Z193" s="10">
        <v>0.28413997147764714</v>
      </c>
      <c r="AA193" s="10">
        <v>0.47499999999999998</v>
      </c>
      <c r="AB193" s="10">
        <v>0.3203320740805734</v>
      </c>
      <c r="AC193" s="10">
        <v>0.11797251771908349</v>
      </c>
      <c r="AD193" s="10">
        <v>0.65039940807925334</v>
      </c>
      <c r="AE193" s="10">
        <v>0.13825406574550003</v>
      </c>
      <c r="AG193" s="10"/>
      <c r="AH193" s="10"/>
      <c r="AI193" s="10"/>
      <c r="AJ193" s="10"/>
      <c r="AK193" s="10"/>
    </row>
    <row r="194" spans="1:37">
      <c r="A194" s="13" t="s">
        <v>412</v>
      </c>
      <c r="B194" s="16" t="s">
        <v>411</v>
      </c>
      <c r="C194" s="10">
        <v>0.21233297236743837</v>
      </c>
      <c r="D194" s="10">
        <v>0.5</v>
      </c>
      <c r="E194" s="10">
        <v>0.2031999992579222</v>
      </c>
      <c r="F194" s="10">
        <v>9.9999999999999978E-2</v>
      </c>
      <c r="G194" s="10">
        <v>2.7333333333333334E-2</v>
      </c>
      <c r="H194" s="10">
        <v>0.50079999953508381</v>
      </c>
      <c r="I194" s="10">
        <v>0.44466666666666665</v>
      </c>
      <c r="J194" s="10">
        <v>0.7556819998327643</v>
      </c>
      <c r="K194" s="10">
        <v>1</v>
      </c>
      <c r="L194" s="10">
        <v>0.14000000000000001</v>
      </c>
      <c r="M194" s="10">
        <v>0.99639999873936169</v>
      </c>
      <c r="N194" s="10">
        <v>0.22000000000000003</v>
      </c>
      <c r="O194" s="10">
        <v>0.76749999999999996</v>
      </c>
      <c r="P194" s="10">
        <v>0.92271999999999998</v>
      </c>
      <c r="Q194" s="10">
        <v>0.35039125727966447</v>
      </c>
      <c r="R194" s="10">
        <v>0.39237668199999998</v>
      </c>
      <c r="S194" s="10">
        <v>0.14139977483970761</v>
      </c>
      <c r="T194" s="10">
        <v>0.5</v>
      </c>
      <c r="U194" s="10">
        <v>7.3794291779240906E-2</v>
      </c>
      <c r="V194" s="10">
        <v>4.5264538682378903E-2</v>
      </c>
      <c r="W194" s="10">
        <v>0.81</v>
      </c>
      <c r="X194" s="10">
        <v>0</v>
      </c>
      <c r="Y194" s="10">
        <v>0.12305168170631665</v>
      </c>
      <c r="Z194" s="10">
        <v>0.80402000215442804</v>
      </c>
      <c r="AA194" s="10">
        <v>0.56399999999999995</v>
      </c>
      <c r="AB194" s="10">
        <v>0.75050658559521666</v>
      </c>
      <c r="AC194" s="10">
        <v>0.61497757682337872</v>
      </c>
      <c r="AD194" s="10">
        <v>0.58008407439656995</v>
      </c>
      <c r="AE194" s="10">
        <v>5.9920708754064779E-2</v>
      </c>
      <c r="AG194" s="10"/>
      <c r="AH194" s="10"/>
      <c r="AI194" s="10"/>
      <c r="AJ194" s="10"/>
      <c r="AK194" s="10"/>
    </row>
    <row r="195" spans="1:37">
      <c r="A195" s="13" t="s">
        <v>446</v>
      </c>
      <c r="B195" s="16" t="s">
        <v>413</v>
      </c>
      <c r="C195" s="10">
        <v>0.58033781906906901</v>
      </c>
      <c r="D195" s="10">
        <v>7.3470000000000002E-3</v>
      </c>
      <c r="E195" s="10">
        <v>0.16299999792128805</v>
      </c>
      <c r="F195" s="10">
        <v>0.30000000000000004</v>
      </c>
      <c r="G195" s="10">
        <v>0.02</v>
      </c>
      <c r="H195" s="10">
        <v>0.18099999796599153</v>
      </c>
      <c r="I195" s="10">
        <v>0.60899999999999999</v>
      </c>
      <c r="J195" s="10">
        <v>6.4033999985828996E-2</v>
      </c>
      <c r="K195" s="10">
        <v>0.6118611111111667</v>
      </c>
      <c r="L195" s="10">
        <v>0.02</v>
      </c>
      <c r="M195" s="10">
        <v>0.41339999947696926</v>
      </c>
      <c r="N195" s="10">
        <v>8.9599999785423282E-2</v>
      </c>
      <c r="O195" s="10">
        <v>0.3175</v>
      </c>
      <c r="P195" s="10">
        <v>0.79959999999999998</v>
      </c>
      <c r="Q195" s="10">
        <v>0.28785779380679144</v>
      </c>
      <c r="R195" s="10">
        <v>0.234710744</v>
      </c>
      <c r="S195" s="10">
        <v>1.1989515067346669E-4</v>
      </c>
      <c r="T195" s="10">
        <v>4.8496358778308539E-2</v>
      </c>
      <c r="U195" s="10">
        <v>3.6076843881421336E-2</v>
      </c>
      <c r="V195" s="10">
        <v>6.7862859324012301E-2</v>
      </c>
      <c r="W195" s="10">
        <v>1.0000000000000009E-2</v>
      </c>
      <c r="X195" s="10">
        <v>0.23</v>
      </c>
      <c r="Y195" s="10">
        <v>2.0407006405532564E-2</v>
      </c>
      <c r="Z195" s="10">
        <v>0.72448001119416672</v>
      </c>
      <c r="AA195" s="10">
        <v>0.371</v>
      </c>
      <c r="AB195" s="10">
        <v>0.22071325590783819</v>
      </c>
      <c r="AC195" s="10">
        <v>0.34305110793078836</v>
      </c>
      <c r="AD195" s="10">
        <v>1</v>
      </c>
      <c r="AE195" s="10">
        <v>1</v>
      </c>
      <c r="AG195" s="10"/>
      <c r="AH195" s="10"/>
      <c r="AI195" s="10"/>
      <c r="AJ195" s="10"/>
      <c r="AK195" s="10"/>
    </row>
    <row r="196" spans="1:37">
      <c r="A196" s="13" t="s">
        <v>416</v>
      </c>
      <c r="B196" s="16" t="s">
        <v>415</v>
      </c>
      <c r="C196" s="10">
        <v>0.13173223684210525</v>
      </c>
      <c r="D196" s="10">
        <v>9.2780000000000001E-2</v>
      </c>
      <c r="E196" s="10">
        <v>9.7599999159574513E-2</v>
      </c>
      <c r="F196" s="10">
        <v>0.25</v>
      </c>
      <c r="G196" s="10">
        <v>4.3333333333333335E-2</v>
      </c>
      <c r="H196" s="10">
        <v>0.27999999932944775</v>
      </c>
      <c r="I196" s="10">
        <v>0.37600000000000006</v>
      </c>
      <c r="J196" s="10">
        <v>0.72396799983978266</v>
      </c>
      <c r="K196" s="10">
        <v>0.52238201058200007</v>
      </c>
      <c r="L196" s="10">
        <v>0.06</v>
      </c>
      <c r="M196" s="10">
        <v>9.539999987930059E-2</v>
      </c>
      <c r="N196" s="10">
        <v>0.53999999910593033</v>
      </c>
      <c r="O196" s="10">
        <v>0.76749999999999996</v>
      </c>
      <c r="P196" s="10">
        <v>0.86168</v>
      </c>
      <c r="Q196" s="10">
        <v>0.2720679011091599</v>
      </c>
      <c r="R196" s="10">
        <v>0.30691823800000001</v>
      </c>
      <c r="S196" s="10">
        <v>1.7170000006300205E-2</v>
      </c>
      <c r="T196" s="10">
        <v>3.0535409293749247E-2</v>
      </c>
      <c r="U196" s="10">
        <v>0.20206007662727885</v>
      </c>
      <c r="V196" s="10">
        <v>0.55096713685635501</v>
      </c>
      <c r="W196" s="10">
        <v>0.10999999999999999</v>
      </c>
      <c r="X196" s="10">
        <v>0.23</v>
      </c>
      <c r="Y196" s="10">
        <v>0.10158996355661624</v>
      </c>
      <c r="Z196" s="10">
        <v>0.55233313900931058</v>
      </c>
      <c r="AA196" s="10">
        <v>0.498</v>
      </c>
      <c r="AB196" s="10">
        <v>0.53813285466140914</v>
      </c>
      <c r="AC196" s="10">
        <v>0.19836249464841962</v>
      </c>
      <c r="AD196" s="10">
        <v>1</v>
      </c>
      <c r="AE196" s="10">
        <v>0.11343774627086572</v>
      </c>
      <c r="AG196" s="10"/>
      <c r="AH196" s="10"/>
      <c r="AI196" s="10"/>
      <c r="AJ196" s="10"/>
      <c r="AK196" s="10"/>
    </row>
    <row r="197" spans="1:37">
      <c r="A197" s="13" t="s">
        <v>418</v>
      </c>
      <c r="B197" s="16" t="s">
        <v>417</v>
      </c>
      <c r="C197" s="10">
        <v>0.3762800391389432</v>
      </c>
      <c r="D197" s="10">
        <v>1</v>
      </c>
      <c r="E197" s="10">
        <v>0.40479999944567679</v>
      </c>
      <c r="F197" s="10">
        <v>0.35</v>
      </c>
      <c r="G197" s="10">
        <v>0.25133333333333335</v>
      </c>
      <c r="H197" s="10">
        <v>0.50079999953508381</v>
      </c>
      <c r="I197" s="10">
        <v>0.55766666666666664</v>
      </c>
      <c r="J197" s="10">
        <v>0.69467799984626477</v>
      </c>
      <c r="K197" s="10">
        <v>0.94358301024951496</v>
      </c>
      <c r="L197" s="10">
        <v>0.04</v>
      </c>
      <c r="M197" s="10">
        <v>0.85859999891370542</v>
      </c>
      <c r="N197" s="10">
        <v>1</v>
      </c>
      <c r="O197" s="10">
        <v>0.78249999999999997</v>
      </c>
      <c r="P197" s="10">
        <v>0.9496</v>
      </c>
      <c r="Q197" s="10">
        <v>0.4920043696066746</v>
      </c>
      <c r="R197" s="10">
        <v>0.41061946999999999</v>
      </c>
      <c r="S197" s="10">
        <v>5.3027475063964789E-2</v>
      </c>
      <c r="T197" s="10">
        <v>0.28675046817348565</v>
      </c>
      <c r="U197" s="10">
        <v>7.6349217347524779E-3</v>
      </c>
      <c r="V197" s="10">
        <v>2.3693721684414099E-2</v>
      </c>
      <c r="W197" s="10">
        <v>0.61799999999999999</v>
      </c>
      <c r="X197" s="10">
        <v>0</v>
      </c>
      <c r="Y197" s="10">
        <v>3.1251775669072106E-2</v>
      </c>
      <c r="Z197" s="10">
        <v>0.92170000152453979</v>
      </c>
      <c r="AA197" s="10">
        <v>0.54400000000000004</v>
      </c>
      <c r="AB197" s="10">
        <v>4.3367034878583864E-2</v>
      </c>
      <c r="AC197" s="10">
        <v>0.24896760382781657</v>
      </c>
      <c r="AD197" s="10">
        <v>0.17922648732514707</v>
      </c>
      <c r="AE197" s="10">
        <v>0.13732876305307076</v>
      </c>
      <c r="AG197" s="10"/>
      <c r="AH197" s="10"/>
      <c r="AI197" s="10"/>
      <c r="AJ197" s="10"/>
      <c r="AK197" s="10"/>
    </row>
    <row r="198" spans="1:37">
      <c r="A198" s="13" t="s">
        <v>420</v>
      </c>
      <c r="B198" s="16" t="s">
        <v>419</v>
      </c>
      <c r="C198" s="10">
        <v>0.39770447347585114</v>
      </c>
      <c r="D198" s="10">
        <v>1.9847999926060438E-2</v>
      </c>
      <c r="E198" s="10">
        <v>0.42399999946355815</v>
      </c>
      <c r="F198" s="10">
        <v>0.32499999999999996</v>
      </c>
      <c r="G198" s="10">
        <v>0.33533333333333332</v>
      </c>
      <c r="H198" s="10">
        <v>0.52959999956190584</v>
      </c>
      <c r="I198" s="10">
        <v>0.71575</v>
      </c>
      <c r="J198" s="10">
        <v>0.65084399985596531</v>
      </c>
      <c r="K198" s="10">
        <v>0.91650530785566664</v>
      </c>
      <c r="L198" s="10">
        <v>0.22</v>
      </c>
      <c r="M198" s="10">
        <v>0.20139999974519016</v>
      </c>
      <c r="N198" s="10">
        <v>0.30739999961107967</v>
      </c>
      <c r="O198" s="10">
        <v>0.40749999999999997</v>
      </c>
      <c r="P198" s="10">
        <v>0.96720000000000006</v>
      </c>
      <c r="Q198" s="10">
        <v>0.82840148211509135</v>
      </c>
      <c r="R198" s="10">
        <v>0.92626505999999997</v>
      </c>
      <c r="S198" s="10">
        <v>0.50805115585256599</v>
      </c>
      <c r="T198" s="10">
        <v>0.69153345396550092</v>
      </c>
      <c r="U198" s="10">
        <v>0</v>
      </c>
      <c r="V198" s="10">
        <v>0</v>
      </c>
      <c r="W198" s="10">
        <v>0.81200000000000006</v>
      </c>
      <c r="X198" s="10">
        <v>1</v>
      </c>
      <c r="Y198" s="10">
        <v>1</v>
      </c>
      <c r="Z198" s="10">
        <v>0.78</v>
      </c>
      <c r="AA198" s="10">
        <v>0.57999999999999996</v>
      </c>
      <c r="AB198" s="10">
        <v>0.60058659603918341</v>
      </c>
      <c r="AC198" s="10">
        <v>0.44660018796961082</v>
      </c>
      <c r="AD198" s="10">
        <v>0.3747361653023259</v>
      </c>
      <c r="AE198" s="10">
        <v>2.7473143010661005E-2</v>
      </c>
      <c r="AG198" s="10"/>
      <c r="AH198" s="10"/>
      <c r="AI198" s="10"/>
      <c r="AJ198" s="10"/>
      <c r="AK198" s="10"/>
    </row>
    <row r="199" spans="1:37">
      <c r="A199" s="13" t="s">
        <v>422</v>
      </c>
      <c r="B199" s="16" t="s">
        <v>421</v>
      </c>
      <c r="C199" s="10">
        <v>0.328224506683641</v>
      </c>
      <c r="D199" s="10">
        <v>0.2102</v>
      </c>
      <c r="E199" s="10">
        <v>0.21279999926686288</v>
      </c>
      <c r="F199" s="10">
        <v>0.35</v>
      </c>
      <c r="G199" s="10">
        <v>0.17066666666666666</v>
      </c>
      <c r="H199" s="10">
        <v>0.57759999960660935</v>
      </c>
      <c r="I199" s="10">
        <v>0.69216666666666671</v>
      </c>
      <c r="J199" s="10">
        <v>0.62801799986101681</v>
      </c>
      <c r="K199" s="10">
        <v>0.95348838248433332</v>
      </c>
      <c r="L199" s="10">
        <v>0.44</v>
      </c>
      <c r="M199" s="10">
        <v>0.29679999962449077</v>
      </c>
      <c r="N199" s="10">
        <v>0.35199999928474429</v>
      </c>
      <c r="O199" s="10">
        <v>0.40749999999999997</v>
      </c>
      <c r="P199" s="10">
        <v>0.95840000000000003</v>
      </c>
      <c r="Q199" s="10">
        <v>0.85108323823377563</v>
      </c>
      <c r="R199" s="10">
        <v>1</v>
      </c>
      <c r="S199" s="10">
        <v>6.4709871252766019E-2</v>
      </c>
      <c r="T199" s="10">
        <v>0.61527120017106218</v>
      </c>
      <c r="U199" s="10">
        <v>0</v>
      </c>
      <c r="V199" s="10">
        <v>0</v>
      </c>
      <c r="W199" s="10">
        <v>0.58499999999999996</v>
      </c>
      <c r="X199" s="10">
        <v>0.57999999999999996</v>
      </c>
      <c r="Y199" s="10">
        <v>1.5509887553315237E-2</v>
      </c>
      <c r="Z199" s="10">
        <v>0.84039999932050702</v>
      </c>
      <c r="AA199" s="10">
        <v>0.214</v>
      </c>
      <c r="AB199" s="10">
        <v>0.21563486489252465</v>
      </c>
      <c r="AC199" s="10">
        <v>0.19237459735243459</v>
      </c>
      <c r="AD199" s="10">
        <v>0.2627291184406616</v>
      </c>
      <c r="AE199" s="10">
        <v>4.5351834977471119E-2</v>
      </c>
      <c r="AG199" s="10"/>
      <c r="AH199" s="10"/>
      <c r="AI199" s="10"/>
      <c r="AJ199" s="10"/>
      <c r="AK199" s="10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2:BC199"/>
  <sheetViews>
    <sheetView workbookViewId="0">
      <selection activeCell="A16" sqref="A16:XFD16"/>
    </sheetView>
  </sheetViews>
  <sheetFormatPr baseColWidth="10" defaultRowHeight="15" x14ac:dyDescent="0"/>
  <cols>
    <col min="1" max="1" width="24.5" customWidth="1"/>
    <col min="30" max="30" width="12.83203125" bestFit="1" customWidth="1"/>
    <col min="32" max="32" width="12.83203125" bestFit="1" customWidth="1"/>
  </cols>
  <sheetData>
    <row r="2" spans="1:55">
      <c r="E2" s="60" t="s">
        <v>619</v>
      </c>
    </row>
    <row r="3" spans="1:55" s="19" customFormat="1">
      <c r="A3" s="27"/>
      <c r="B3" s="27" t="s">
        <v>583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>
      <c r="A4" s="28"/>
      <c r="B4" s="28" t="s">
        <v>584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</row>
    <row r="5" spans="1:55">
      <c r="A5" s="28"/>
      <c r="B5" s="29" t="s">
        <v>585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55">
      <c r="A6" s="12"/>
      <c r="B6" s="12"/>
      <c r="C6" t="s">
        <v>483</v>
      </c>
      <c r="D6" t="s">
        <v>488</v>
      </c>
      <c r="E6" t="s">
        <v>489</v>
      </c>
      <c r="F6" t="s">
        <v>484</v>
      </c>
      <c r="G6" t="s">
        <v>480</v>
      </c>
      <c r="H6" t="s">
        <v>568</v>
      </c>
      <c r="I6" t="s">
        <v>582</v>
      </c>
      <c r="J6" t="s">
        <v>492</v>
      </c>
      <c r="K6" t="s">
        <v>477</v>
      </c>
      <c r="L6" t="s">
        <v>494</v>
      </c>
      <c r="M6" t="s">
        <v>485</v>
      </c>
      <c r="N6" t="s">
        <v>493</v>
      </c>
      <c r="O6" t="s">
        <v>534</v>
      </c>
      <c r="P6" t="s">
        <v>486</v>
      </c>
      <c r="Q6" t="s">
        <v>487</v>
      </c>
      <c r="R6" t="s">
        <v>579</v>
      </c>
      <c r="S6" t="s">
        <v>482</v>
      </c>
      <c r="T6" t="s">
        <v>495</v>
      </c>
      <c r="U6" t="s">
        <v>478</v>
      </c>
      <c r="V6" t="s">
        <v>479</v>
      </c>
      <c r="W6" t="s">
        <v>476</v>
      </c>
      <c r="X6" t="s">
        <v>481</v>
      </c>
      <c r="Y6" t="s">
        <v>490</v>
      </c>
      <c r="Z6" t="s">
        <v>491</v>
      </c>
    </row>
    <row r="7" spans="1:55" s="61" customFormat="1" ht="30">
      <c r="A7" s="63"/>
      <c r="B7" s="63"/>
      <c r="C7" s="62" t="s">
        <v>483</v>
      </c>
      <c r="D7" s="62" t="s">
        <v>488</v>
      </c>
      <c r="E7" s="62" t="s">
        <v>489</v>
      </c>
      <c r="F7" s="62" t="s">
        <v>484</v>
      </c>
      <c r="G7" s="62" t="s">
        <v>480</v>
      </c>
      <c r="H7" s="62" t="s">
        <v>568</v>
      </c>
      <c r="I7" s="62" t="s">
        <v>582</v>
      </c>
      <c r="J7" s="62" t="s">
        <v>492</v>
      </c>
      <c r="K7" s="62" t="s">
        <v>477</v>
      </c>
      <c r="L7" s="62" t="s">
        <v>494</v>
      </c>
      <c r="M7" s="62" t="s">
        <v>485</v>
      </c>
      <c r="N7" s="62" t="s">
        <v>493</v>
      </c>
      <c r="O7" s="62" t="s">
        <v>534</v>
      </c>
      <c r="P7" s="62" t="s">
        <v>486</v>
      </c>
      <c r="Q7" s="62" t="s">
        <v>487</v>
      </c>
      <c r="R7" s="62" t="s">
        <v>579</v>
      </c>
      <c r="S7" s="62" t="s">
        <v>482</v>
      </c>
      <c r="T7" s="62" t="s">
        <v>495</v>
      </c>
      <c r="U7" s="62" t="s">
        <v>478</v>
      </c>
      <c r="V7" s="62" t="s">
        <v>479</v>
      </c>
      <c r="W7" s="62" t="s">
        <v>476</v>
      </c>
      <c r="X7" s="62" t="s">
        <v>481</v>
      </c>
      <c r="Y7" s="62" t="s">
        <v>490</v>
      </c>
      <c r="Z7" s="62" t="s">
        <v>491</v>
      </c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</row>
    <row r="8" spans="1:55">
      <c r="A8" s="12" t="s">
        <v>40</v>
      </c>
      <c r="B8" s="15" t="s">
        <v>39</v>
      </c>
      <c r="C8" s="10">
        <v>0.62149999999999994</v>
      </c>
      <c r="D8" s="10">
        <v>0.35570000000000002</v>
      </c>
      <c r="E8" s="10">
        <v>0.53919999957084652</v>
      </c>
      <c r="F8" s="10">
        <v>0.7</v>
      </c>
      <c r="G8" s="10">
        <v>0.93666666666666665</v>
      </c>
      <c r="H8" s="10">
        <v>0.64479999966919421</v>
      </c>
      <c r="I8" s="10">
        <v>0.50916666666666666</v>
      </c>
      <c r="J8" s="10">
        <v>0.76335799983106556</v>
      </c>
      <c r="K8" s="10">
        <v>0.93686692848183339</v>
      </c>
      <c r="L8" s="10">
        <v>0.95348838248433332</v>
      </c>
      <c r="M8" s="10">
        <v>0.44</v>
      </c>
      <c r="N8" s="10">
        <v>1</v>
      </c>
      <c r="O8" s="10">
        <v>0.78249999999999997</v>
      </c>
      <c r="P8" s="10">
        <v>0.96320000000000006</v>
      </c>
      <c r="Q8" s="10">
        <v>0.85623258458003448</v>
      </c>
      <c r="R8" s="10">
        <v>0.72056594200000001</v>
      </c>
      <c r="S8" s="10">
        <v>0.17691429857984808</v>
      </c>
      <c r="T8" s="10">
        <v>1</v>
      </c>
      <c r="U8" s="10">
        <v>0</v>
      </c>
      <c r="V8" s="10">
        <v>0</v>
      </c>
      <c r="W8" s="10">
        <v>0.85599999999999998</v>
      </c>
      <c r="X8" s="10">
        <v>0.58499999999999996</v>
      </c>
      <c r="Y8" s="10">
        <v>7.3593670944298792E-2</v>
      </c>
      <c r="Z8" s="10">
        <v>0.73043999947607519</v>
      </c>
    </row>
    <row r="9" spans="1:55">
      <c r="A9" s="12" t="s">
        <v>42</v>
      </c>
      <c r="B9" s="15" t="s">
        <v>41</v>
      </c>
      <c r="C9" s="10">
        <v>0.21950000000000003</v>
      </c>
      <c r="D9" s="10">
        <v>4.4080000000000001E-2</v>
      </c>
      <c r="E9" s="10">
        <v>6.8799999132752365E-2</v>
      </c>
      <c r="F9" s="10">
        <v>0.52500000000000002</v>
      </c>
      <c r="G9" s="10">
        <v>3.3333333333333333E-2</v>
      </c>
      <c r="H9" s="10">
        <v>5.9199999123811686E-2</v>
      </c>
      <c r="I9" s="10">
        <v>0.28591666666666671</v>
      </c>
      <c r="J9" s="10">
        <v>0.53166399988234048</v>
      </c>
      <c r="K9" s="10">
        <v>0.83609287072641369</v>
      </c>
      <c r="L9" s="10">
        <v>0.34</v>
      </c>
      <c r="M9" s="10">
        <v>0.56179999928921465</v>
      </c>
      <c r="N9" s="10">
        <v>0.13199999973177909</v>
      </c>
      <c r="O9" s="10">
        <v>7.4999999999999997E-2</v>
      </c>
      <c r="P9" s="10">
        <v>0.74712000000000001</v>
      </c>
      <c r="Q9" s="10">
        <v>0.22863281814187897</v>
      </c>
      <c r="R9" s="10">
        <v>0.11386138599999999</v>
      </c>
      <c r="S9" s="10">
        <v>2.6807414893567402E-2</v>
      </c>
      <c r="T9" s="10">
        <v>1.5390022686769469E-2</v>
      </c>
      <c r="U9" s="10">
        <v>6.0117243360477038E-2</v>
      </c>
      <c r="V9" s="10">
        <v>0.101428297547159</v>
      </c>
      <c r="W9" s="10">
        <v>0</v>
      </c>
      <c r="X9" s="10">
        <v>1</v>
      </c>
      <c r="Y9" s="10">
        <v>0.32846715328467158</v>
      </c>
      <c r="Z9" s="10">
        <v>0.67239999860525135</v>
      </c>
    </row>
    <row r="10" spans="1:55">
      <c r="A10" s="12" t="s">
        <v>44</v>
      </c>
      <c r="B10" s="15" t="s">
        <v>43</v>
      </c>
      <c r="C10" s="10">
        <v>0.35316666666666663</v>
      </c>
      <c r="D10" s="10">
        <v>0.52649999999999997</v>
      </c>
      <c r="E10" s="10">
        <v>0.2031999992579222</v>
      </c>
      <c r="F10" s="10">
        <v>0.57499999999999996</v>
      </c>
      <c r="G10" s="10">
        <v>6.7333333333333328E-2</v>
      </c>
      <c r="H10" s="10">
        <v>8.7999999150633834E-2</v>
      </c>
      <c r="I10" s="10">
        <v>0.66583333333333339</v>
      </c>
      <c r="J10" s="10">
        <v>0.34481399992369122</v>
      </c>
      <c r="K10" s="10">
        <v>0.9679067287719495</v>
      </c>
      <c r="L10" s="10">
        <v>0.08</v>
      </c>
      <c r="M10" s="10">
        <v>0.71019999910146003</v>
      </c>
      <c r="N10" s="10">
        <v>6.4799999892711638E-2</v>
      </c>
      <c r="O10" s="10">
        <v>0.20749999999999999</v>
      </c>
      <c r="P10" s="10">
        <v>0.82543999999999995</v>
      </c>
      <c r="Q10" s="10">
        <v>0.3101302621202171</v>
      </c>
      <c r="R10" s="10">
        <v>0.52331606200000003</v>
      </c>
      <c r="S10" s="10">
        <v>3.6429246601938048E-4</v>
      </c>
      <c r="T10" s="10">
        <v>7.6096982714580763E-2</v>
      </c>
      <c r="U10" s="10">
        <v>1.0060310681844005E-3</v>
      </c>
      <c r="V10" s="10">
        <v>3.96350430218027E-2</v>
      </c>
      <c r="W10" s="10">
        <v>7.0000000000000062E-3</v>
      </c>
      <c r="X10" s="10">
        <v>0</v>
      </c>
      <c r="Y10" s="10">
        <v>1.4485208293096644E-2</v>
      </c>
      <c r="Z10" s="10">
        <v>0.29478399934321642</v>
      </c>
    </row>
    <row r="11" spans="1:55">
      <c r="A11" s="12" t="s">
        <v>46</v>
      </c>
      <c r="B11" s="15" t="s">
        <v>45</v>
      </c>
      <c r="C11" s="10">
        <v>0.33866666666666667</v>
      </c>
      <c r="D11" s="10">
        <v>0.52649999999999997</v>
      </c>
      <c r="E11" s="10">
        <v>0</v>
      </c>
      <c r="F11" s="10">
        <v>0.55000000000000004</v>
      </c>
      <c r="G11" s="10">
        <v>0</v>
      </c>
      <c r="H11" s="10">
        <v>0</v>
      </c>
      <c r="I11" s="10">
        <v>0.66583333333333339</v>
      </c>
      <c r="J11" s="10">
        <v>0.1165539999742061</v>
      </c>
      <c r="K11" s="10">
        <v>1</v>
      </c>
      <c r="L11" s="10">
        <v>0.32</v>
      </c>
      <c r="M11" s="10">
        <v>0.71019999910146003</v>
      </c>
      <c r="N11" s="10">
        <v>0</v>
      </c>
      <c r="O11" s="10">
        <v>6.7499999999999991E-2</v>
      </c>
      <c r="P11" s="10">
        <v>0.53552</v>
      </c>
      <c r="Q11" s="10">
        <v>0.3101302621202171</v>
      </c>
      <c r="R11" s="10">
        <v>8.3989501999999994E-2</v>
      </c>
      <c r="S11" s="10">
        <v>0</v>
      </c>
      <c r="T11" s="10">
        <v>7.6096982714580763E-2</v>
      </c>
      <c r="U11" s="10">
        <v>0</v>
      </c>
      <c r="V11" s="10">
        <v>0</v>
      </c>
      <c r="W11" s="10">
        <v>0</v>
      </c>
      <c r="X11" s="10">
        <v>0</v>
      </c>
      <c r="Y11" s="10">
        <v>1.4485208293096644E-2</v>
      </c>
      <c r="Z11" s="10">
        <v>0</v>
      </c>
    </row>
    <row r="12" spans="1:55">
      <c r="A12" s="12" t="s">
        <v>48</v>
      </c>
      <c r="B12" s="15" t="s">
        <v>47</v>
      </c>
      <c r="C12" s="10">
        <v>0.56566666666666665</v>
      </c>
      <c r="D12" s="10">
        <v>4.3270000000000001E-3</v>
      </c>
      <c r="E12" s="10">
        <v>0.51999999955296516</v>
      </c>
      <c r="F12" s="10">
        <v>0.35</v>
      </c>
      <c r="G12" s="10">
        <v>0.84399999999999997</v>
      </c>
      <c r="H12" s="10">
        <v>0.4527999994903803</v>
      </c>
      <c r="I12" s="10">
        <v>0.52441666666666664</v>
      </c>
      <c r="J12" s="10">
        <v>0.42823999990522865</v>
      </c>
      <c r="K12" s="10">
        <v>0.98623529411766664</v>
      </c>
      <c r="L12" s="10">
        <v>1</v>
      </c>
      <c r="M12" s="10">
        <v>0.58299999926239254</v>
      </c>
      <c r="N12" s="10">
        <v>0.84000000000000008</v>
      </c>
      <c r="O12" s="10">
        <v>0.20749999999999999</v>
      </c>
      <c r="P12" s="10">
        <v>0.93959999999999999</v>
      </c>
      <c r="Q12" s="10">
        <v>0.79687555037841329</v>
      </c>
      <c r="R12" s="10">
        <v>0.92385786800000003</v>
      </c>
      <c r="S12" s="10">
        <v>2.7604677270290964E-2</v>
      </c>
      <c r="T12" s="10">
        <v>0.90992258083775568</v>
      </c>
      <c r="U12" s="10">
        <v>2.8238353245001592E-3</v>
      </c>
      <c r="V12" s="10">
        <v>5.2795712771018903E-2</v>
      </c>
      <c r="W12" s="10">
        <v>0.73799999999999999</v>
      </c>
      <c r="X12" s="10">
        <v>0.64</v>
      </c>
      <c r="Y12" s="10">
        <v>1.8047645784872061E-2</v>
      </c>
      <c r="Z12" s="10">
        <v>0.91472000269757547</v>
      </c>
    </row>
    <row r="13" spans="1:55">
      <c r="A13" s="12" t="s">
        <v>50</v>
      </c>
      <c r="B13" s="15" t="s">
        <v>49</v>
      </c>
      <c r="C13" s="10">
        <v>0.33</v>
      </c>
      <c r="D13" s="10">
        <v>0.5</v>
      </c>
      <c r="E13" s="10">
        <v>0.19919999755918982</v>
      </c>
      <c r="F13" s="10">
        <v>0.17500000000000004</v>
      </c>
      <c r="G13" s="10">
        <v>0</v>
      </c>
      <c r="H13" s="10">
        <v>0.16399999745190141</v>
      </c>
      <c r="I13" s="10">
        <v>0.71158333333333335</v>
      </c>
      <c r="J13" s="10">
        <v>0.70316199984438721</v>
      </c>
      <c r="K13" s="10">
        <v>0.99729166666666669</v>
      </c>
      <c r="L13" s="10">
        <v>0.46</v>
      </c>
      <c r="M13" s="10">
        <v>0.98579999875277291</v>
      </c>
      <c r="N13" s="10">
        <v>0</v>
      </c>
      <c r="O13" s="10">
        <v>0.3175</v>
      </c>
      <c r="P13" s="10">
        <v>0.85519999999999996</v>
      </c>
      <c r="Q13" s="10">
        <v>0.43528779949356944</v>
      </c>
      <c r="R13" s="10">
        <v>0.25294117599999999</v>
      </c>
      <c r="S13" s="10">
        <v>0</v>
      </c>
      <c r="T13" s="10">
        <v>5.0000000000000001E-3</v>
      </c>
      <c r="U13" s="10">
        <v>0.40674142063787289</v>
      </c>
      <c r="V13" s="10">
        <v>0.31135530638454401</v>
      </c>
      <c r="W13" s="10">
        <v>5.0000000000000044E-2</v>
      </c>
      <c r="X13" s="10">
        <v>0</v>
      </c>
      <c r="Y13" s="10">
        <v>0</v>
      </c>
      <c r="Z13" s="10">
        <v>0.67040000919999998</v>
      </c>
    </row>
    <row r="14" spans="1:55">
      <c r="A14" s="12" t="s">
        <v>52</v>
      </c>
      <c r="B14" s="15" t="s">
        <v>51</v>
      </c>
      <c r="C14" s="10">
        <v>0.54483333333333328</v>
      </c>
      <c r="D14" s="10">
        <v>4.8011999821141363E-2</v>
      </c>
      <c r="E14" s="10">
        <v>6.8799999132752365E-2</v>
      </c>
      <c r="F14" s="10">
        <v>0.19999999999999996</v>
      </c>
      <c r="G14" s="10">
        <v>2E-3</v>
      </c>
      <c r="H14" s="10">
        <v>0.13599999919533734</v>
      </c>
      <c r="I14" s="10">
        <v>0.32058333333333333</v>
      </c>
      <c r="J14" s="10">
        <v>7.8779999982565643E-2</v>
      </c>
      <c r="K14" s="10">
        <v>0.92481438249048975</v>
      </c>
      <c r="L14" s="10">
        <v>0.08</v>
      </c>
      <c r="M14" s="10">
        <v>0</v>
      </c>
      <c r="N14" s="10">
        <v>0.12</v>
      </c>
      <c r="O14" s="10">
        <v>0.3175</v>
      </c>
      <c r="P14" s="10">
        <v>0.72840000000000005</v>
      </c>
      <c r="Q14" s="10">
        <v>0.25358766694560642</v>
      </c>
      <c r="R14" s="10">
        <v>0.27358490600000002</v>
      </c>
      <c r="S14" s="10">
        <v>0</v>
      </c>
      <c r="T14" s="10">
        <v>4.3189066662871124E-2</v>
      </c>
      <c r="U14" s="10">
        <v>1.8841976410093067E-2</v>
      </c>
      <c r="V14" s="10">
        <v>0.109338425914286</v>
      </c>
      <c r="W14" s="10">
        <v>2.8000000000000025E-2</v>
      </c>
      <c r="X14" s="10">
        <v>0.19</v>
      </c>
      <c r="Y14" s="10">
        <v>1.1510255089177072E-2</v>
      </c>
      <c r="Z14" s="10">
        <v>0.74199999906122682</v>
      </c>
    </row>
    <row r="15" spans="1:55">
      <c r="A15" s="12" t="s">
        <v>54</v>
      </c>
      <c r="B15" s="15" t="s">
        <v>53</v>
      </c>
      <c r="C15" s="10">
        <v>0.34049999999999997</v>
      </c>
      <c r="D15" s="10">
        <v>0.40028999918662012</v>
      </c>
      <c r="E15" s="10">
        <v>7.8399999141693155E-2</v>
      </c>
      <c r="F15" s="10">
        <v>0.67500000000000004</v>
      </c>
      <c r="G15" s="10">
        <v>4.3333333333333335E-2</v>
      </c>
      <c r="H15" s="10">
        <v>0.13599999919533734</v>
      </c>
      <c r="I15" s="10">
        <v>0.27966666666666667</v>
      </c>
      <c r="J15" s="10">
        <v>0.36582199991904196</v>
      </c>
      <c r="K15" s="10">
        <v>0.88119770910725392</v>
      </c>
      <c r="L15" s="10">
        <v>0.14000000000000001</v>
      </c>
      <c r="M15" s="10">
        <v>0.8691999989002942</v>
      </c>
      <c r="N15" s="10">
        <v>1.0999999977648259E-2</v>
      </c>
      <c r="O15" s="10">
        <v>7.4999999999999997E-2</v>
      </c>
      <c r="P15" s="10">
        <v>0.50944</v>
      </c>
      <c r="Q15" s="10">
        <v>0.28808210600212303</v>
      </c>
      <c r="R15" s="10">
        <v>0.144249512</v>
      </c>
      <c r="S15" s="10">
        <v>8.5198686826045145E-2</v>
      </c>
      <c r="T15" s="10">
        <v>1.3915217148037333E-2</v>
      </c>
      <c r="U15" s="10">
        <v>0</v>
      </c>
      <c r="V15" s="10">
        <v>0</v>
      </c>
      <c r="W15" s="10">
        <v>0</v>
      </c>
      <c r="X15" s="10">
        <v>0.82</v>
      </c>
      <c r="Y15" s="10">
        <v>0.15957446808510639</v>
      </c>
      <c r="Z15" s="10">
        <v>0.13100799919068817</v>
      </c>
    </row>
    <row r="16" spans="1:55">
      <c r="A16" s="12" t="s">
        <v>56</v>
      </c>
      <c r="B16" s="15" t="s">
        <v>55</v>
      </c>
      <c r="C16" s="10">
        <v>0.41816666666666669</v>
      </c>
      <c r="D16" s="10">
        <v>5.4995999795123936E-2</v>
      </c>
      <c r="E16" s="10">
        <v>3.9999999105930328E-2</v>
      </c>
      <c r="F16" s="10">
        <v>0.27500000000000002</v>
      </c>
      <c r="G16" s="10">
        <v>0</v>
      </c>
      <c r="H16" s="10">
        <v>3.9999999105930328E-2</v>
      </c>
      <c r="I16" s="10">
        <v>0.49116666666666664</v>
      </c>
      <c r="J16" s="10">
        <v>0.11190799997523428</v>
      </c>
      <c r="K16" s="10">
        <v>0.93914510234079085</v>
      </c>
      <c r="L16" s="10">
        <v>0.32</v>
      </c>
      <c r="M16" s="10">
        <v>3.1799999959766866E-2</v>
      </c>
      <c r="N16" s="10">
        <v>0</v>
      </c>
      <c r="O16" s="10">
        <v>0.85</v>
      </c>
      <c r="P16" s="10">
        <v>0.37712000000000001</v>
      </c>
      <c r="Q16" s="10">
        <v>0.13721365708112754</v>
      </c>
      <c r="R16" s="10">
        <v>9.5238095999999994E-2</v>
      </c>
      <c r="S16" s="10">
        <v>0</v>
      </c>
      <c r="T16" s="10">
        <v>3.5177518969758508E-3</v>
      </c>
      <c r="U16" s="10">
        <v>1.604261631696664E-2</v>
      </c>
      <c r="V16" s="10">
        <v>0.121074922878081</v>
      </c>
      <c r="W16" s="10">
        <v>0</v>
      </c>
      <c r="X16" s="10">
        <v>0</v>
      </c>
      <c r="Y16" s="10">
        <v>4.6860966116918116E-3</v>
      </c>
      <c r="Z16" s="10">
        <v>0.70587999214797015</v>
      </c>
    </row>
    <row r="17" spans="1:26">
      <c r="A17" s="12" t="s">
        <v>58</v>
      </c>
      <c r="B17" s="15" t="s">
        <v>57</v>
      </c>
      <c r="C17" s="10">
        <v>0.5675</v>
      </c>
      <c r="D17" s="10">
        <v>5.6447999789714806E-2</v>
      </c>
      <c r="E17" s="10">
        <v>3.9999999105930328E-2</v>
      </c>
      <c r="F17" s="10">
        <v>0.57499999999999996</v>
      </c>
      <c r="G17" s="10">
        <v>0</v>
      </c>
      <c r="H17" s="10">
        <v>3.9999999105930328E-2</v>
      </c>
      <c r="I17" s="10">
        <v>0.23600000000000002</v>
      </c>
      <c r="J17" s="10">
        <v>0.32946199992708858</v>
      </c>
      <c r="K17" s="10">
        <v>0.80367836541058646</v>
      </c>
      <c r="L17" s="10">
        <v>0.42</v>
      </c>
      <c r="M17" s="10">
        <v>0.28619999963790183</v>
      </c>
      <c r="N17" s="10">
        <v>0</v>
      </c>
      <c r="O17" s="10">
        <v>6.7499999999999991E-2</v>
      </c>
      <c r="P17" s="10">
        <v>0.30647999999999997</v>
      </c>
      <c r="Q17" s="10">
        <v>0.1554068278297791</v>
      </c>
      <c r="R17" s="10">
        <v>6.6508313999999999E-2</v>
      </c>
      <c r="S17" s="10">
        <v>0</v>
      </c>
      <c r="T17" s="10">
        <v>1.8236082784322761E-3</v>
      </c>
      <c r="U17" s="10">
        <v>0</v>
      </c>
      <c r="V17" s="10">
        <v>0</v>
      </c>
      <c r="W17" s="10">
        <v>0</v>
      </c>
      <c r="X17" s="10">
        <v>0.86</v>
      </c>
      <c r="Y17" s="10">
        <v>7.2771376591873868E-2</v>
      </c>
      <c r="Z17" s="10">
        <v>3.9999999105930328E-2</v>
      </c>
    </row>
    <row r="18" spans="1:26">
      <c r="A18" s="12" t="s">
        <v>60</v>
      </c>
      <c r="B18" s="15" t="s">
        <v>59</v>
      </c>
      <c r="C18" s="10">
        <v>0.35233333333333333</v>
      </c>
      <c r="D18" s="10">
        <v>0.38730999921299519</v>
      </c>
      <c r="E18" s="10">
        <v>0.23199999928474424</v>
      </c>
      <c r="F18" s="10">
        <v>0.625</v>
      </c>
      <c r="G18" s="10">
        <v>0.17933333333333334</v>
      </c>
      <c r="H18" s="10">
        <v>0.56799999959766867</v>
      </c>
      <c r="I18" s="10">
        <v>0.29150000000000004</v>
      </c>
      <c r="J18" s="10">
        <v>0.48419399989284573</v>
      </c>
      <c r="K18" s="10">
        <v>0.66468664936567667</v>
      </c>
      <c r="L18" s="10">
        <v>0.12</v>
      </c>
      <c r="M18" s="10">
        <v>0.49819999936968085</v>
      </c>
      <c r="N18" s="10">
        <v>0.16199999973177909</v>
      </c>
      <c r="O18" s="10">
        <v>7.4999999999999997E-2</v>
      </c>
      <c r="P18" s="10">
        <v>0.35968</v>
      </c>
      <c r="Q18" s="10">
        <v>0.3525884865500043</v>
      </c>
      <c r="R18" s="10">
        <v>0.19012115600000001</v>
      </c>
      <c r="S18" s="10">
        <v>5.9961190944730338E-3</v>
      </c>
      <c r="T18" s="10">
        <v>2.1693354261350602E-2</v>
      </c>
      <c r="U18" s="10">
        <v>0</v>
      </c>
      <c r="V18" s="10">
        <v>0</v>
      </c>
      <c r="W18" s="10">
        <v>0</v>
      </c>
      <c r="X18" s="10">
        <v>0</v>
      </c>
      <c r="Y18" s="10">
        <v>9.076716407072577E-2</v>
      </c>
      <c r="Z18" s="10">
        <v>0.53445657423915605</v>
      </c>
    </row>
    <row r="19" spans="1:26">
      <c r="A19" s="12" t="s">
        <v>62</v>
      </c>
      <c r="B19" s="15" t="s">
        <v>61</v>
      </c>
      <c r="C19" s="10">
        <v>0.28249999999999997</v>
      </c>
      <c r="D19" s="10">
        <v>0.5</v>
      </c>
      <c r="E19" s="10">
        <v>0.14639999739825726</v>
      </c>
      <c r="F19" s="10">
        <v>0.15000000000000002</v>
      </c>
      <c r="G19" s="10">
        <v>1.3333333333333333E-3</v>
      </c>
      <c r="H19" s="10">
        <v>3.9999999105930328E-2</v>
      </c>
      <c r="I19" s="10">
        <v>0.71158333333333335</v>
      </c>
      <c r="J19" s="10">
        <v>0.16260999996401371</v>
      </c>
      <c r="K19" s="10">
        <v>1</v>
      </c>
      <c r="L19" s="10">
        <v>0.24</v>
      </c>
      <c r="M19" s="10">
        <v>1</v>
      </c>
      <c r="N19" s="10">
        <v>0</v>
      </c>
      <c r="O19" s="10">
        <v>0.3175</v>
      </c>
      <c r="P19" s="10">
        <v>0.73719999999999997</v>
      </c>
      <c r="Q19" s="10">
        <v>0.28907910112500279</v>
      </c>
      <c r="R19" s="10">
        <v>0.30232558199999998</v>
      </c>
      <c r="S19" s="10">
        <v>0</v>
      </c>
      <c r="T19" s="10">
        <v>2.5923890177713689E-2</v>
      </c>
      <c r="U19" s="10">
        <v>0.93182496652727775</v>
      </c>
      <c r="V19" s="10">
        <v>0.87632329726901204</v>
      </c>
      <c r="W19" s="10">
        <v>6.0000000000000053E-2</v>
      </c>
      <c r="X19" s="10">
        <v>0</v>
      </c>
      <c r="Y19" s="10">
        <v>0</v>
      </c>
      <c r="Z19" s="10">
        <v>0.52931998514461798</v>
      </c>
    </row>
    <row r="20" spans="1:26">
      <c r="A20" s="12" t="s">
        <v>64</v>
      </c>
      <c r="B20" s="15" t="s">
        <v>63</v>
      </c>
      <c r="C20" s="10">
        <v>0.71733333333333327</v>
      </c>
      <c r="D20" s="10">
        <v>1</v>
      </c>
      <c r="E20" s="10">
        <v>0</v>
      </c>
      <c r="F20" s="10">
        <v>0.52500000000000002</v>
      </c>
      <c r="G20" s="10">
        <v>0</v>
      </c>
      <c r="H20" s="10">
        <v>0</v>
      </c>
      <c r="I20" s="10">
        <v>0.54108333333333336</v>
      </c>
      <c r="J20" s="10">
        <v>0.1155439999744296</v>
      </c>
      <c r="K20" s="10">
        <v>1</v>
      </c>
      <c r="L20" s="10">
        <v>0.1</v>
      </c>
      <c r="M20" s="10">
        <v>1</v>
      </c>
      <c r="N20" s="10">
        <v>0.18</v>
      </c>
      <c r="O20" s="10">
        <v>7.4999999999999997E-2</v>
      </c>
      <c r="P20" s="10">
        <v>0.73543999999999998</v>
      </c>
      <c r="Q20" s="10">
        <v>0.24249943278893904</v>
      </c>
      <c r="R20" s="10">
        <v>0.18367347000000001</v>
      </c>
      <c r="S20" s="10">
        <v>0</v>
      </c>
      <c r="T20" s="10">
        <v>1.1733990829912494E-2</v>
      </c>
      <c r="U20" s="10">
        <v>0.52112770970668865</v>
      </c>
      <c r="V20" s="10">
        <v>0.77416756354415095</v>
      </c>
      <c r="W20" s="10">
        <v>5.9999999999998943E-3</v>
      </c>
      <c r="X20" s="10">
        <v>0</v>
      </c>
      <c r="Y20" s="10">
        <v>0</v>
      </c>
      <c r="Z20" s="10">
        <v>0.21777777706349877</v>
      </c>
    </row>
    <row r="21" spans="1:26">
      <c r="A21" s="12" t="s">
        <v>66</v>
      </c>
      <c r="B21" s="15" t="s">
        <v>65</v>
      </c>
      <c r="C21" s="10">
        <v>0.62966666666666671</v>
      </c>
      <c r="D21" s="10">
        <v>2.9229999999999999E-2</v>
      </c>
      <c r="E21" s="10">
        <v>0.23199999928474424</v>
      </c>
      <c r="F21" s="10">
        <v>0.27500000000000002</v>
      </c>
      <c r="G21" s="10">
        <v>0.22266666666666668</v>
      </c>
      <c r="H21" s="10">
        <v>0.49119999952614313</v>
      </c>
      <c r="I21" s="10">
        <v>0.46758333333333335</v>
      </c>
      <c r="J21" s="10">
        <v>0.73103799983821804</v>
      </c>
      <c r="K21" s="10">
        <v>0.22578902953583335</v>
      </c>
      <c r="L21" s="10">
        <v>1</v>
      </c>
      <c r="M21" s="10">
        <v>0.1165999998524785</v>
      </c>
      <c r="N21" s="10">
        <v>1</v>
      </c>
      <c r="O21" s="10">
        <v>0.44999999999999996</v>
      </c>
      <c r="P21" s="10">
        <v>0.96560000000000001</v>
      </c>
      <c r="Q21" s="10">
        <v>0.4300159988172354</v>
      </c>
      <c r="R21" s="10">
        <v>0.60510114400000004</v>
      </c>
      <c r="S21" s="10">
        <v>8.0815764153015127E-2</v>
      </c>
      <c r="T21" s="10">
        <v>0.2302348004420712</v>
      </c>
      <c r="U21" s="10">
        <v>0.39954954747682664</v>
      </c>
      <c r="V21" s="10">
        <v>0.455607547870235</v>
      </c>
      <c r="W21" s="10">
        <v>0.59000000000000008</v>
      </c>
      <c r="X21" s="10">
        <v>0.2</v>
      </c>
      <c r="Y21" s="10">
        <v>0.34570177460244295</v>
      </c>
      <c r="Z21" s="10">
        <v>0.9182999997027218</v>
      </c>
    </row>
    <row r="22" spans="1:26">
      <c r="A22" s="12" t="s">
        <v>68</v>
      </c>
      <c r="B22" s="15" t="s">
        <v>67</v>
      </c>
      <c r="C22" s="10">
        <v>0.26233333333333336</v>
      </c>
      <c r="D22" s="10">
        <v>0.7612000000000001</v>
      </c>
      <c r="E22" s="10">
        <v>3.9999999105930328E-2</v>
      </c>
      <c r="F22" s="10">
        <v>0.125</v>
      </c>
      <c r="G22" s="10">
        <v>0</v>
      </c>
      <c r="H22" s="10">
        <v>3.9999999105930328E-2</v>
      </c>
      <c r="I22" s="10">
        <v>0.71158333333333335</v>
      </c>
      <c r="J22" s="10">
        <v>0.60276799986660479</v>
      </c>
      <c r="K22" s="10">
        <v>0.81729166666666664</v>
      </c>
      <c r="L22" s="10">
        <v>0.08</v>
      </c>
      <c r="M22" s="10">
        <v>1</v>
      </c>
      <c r="N22" s="10">
        <v>0</v>
      </c>
      <c r="O22" s="10">
        <v>0.3175</v>
      </c>
      <c r="P22" s="10">
        <v>0.66071999999999997</v>
      </c>
      <c r="Q22" s="10">
        <v>0.22142907179370697</v>
      </c>
      <c r="R22" s="10">
        <v>0.28429752000000003</v>
      </c>
      <c r="S22" s="10">
        <v>1.8951080011406045E-2</v>
      </c>
      <c r="T22" s="10">
        <v>2.3760326179573663E-2</v>
      </c>
      <c r="U22" s="10">
        <v>4.3447176195445289E-2</v>
      </c>
      <c r="V22" s="10">
        <v>4.3447321860959502E-2</v>
      </c>
      <c r="W22" s="10">
        <v>0</v>
      </c>
      <c r="X22" s="10">
        <v>0</v>
      </c>
      <c r="Y22" s="10">
        <v>0</v>
      </c>
      <c r="Z22" s="10">
        <v>0.11999999731779099</v>
      </c>
    </row>
    <row r="23" spans="1:26">
      <c r="A23" s="12" t="s">
        <v>70</v>
      </c>
      <c r="B23" s="15" t="s">
        <v>69</v>
      </c>
      <c r="C23" s="10">
        <v>0.61216666666666675</v>
      </c>
      <c r="D23" s="10">
        <v>7.4789999999999995E-2</v>
      </c>
      <c r="E23" s="10">
        <v>3.9999999105930328E-2</v>
      </c>
      <c r="F23" s="10">
        <v>0.75</v>
      </c>
      <c r="G23" s="10">
        <v>6.6666666666666664E-4</v>
      </c>
      <c r="H23" s="10">
        <v>0.10719999916851519</v>
      </c>
      <c r="I23" s="10">
        <v>0.27966666666666667</v>
      </c>
      <c r="J23" s="10">
        <v>0.26381199994161725</v>
      </c>
      <c r="K23" s="10">
        <v>0.59757391433783347</v>
      </c>
      <c r="L23" s="10">
        <v>0.04</v>
      </c>
      <c r="M23" s="10">
        <v>0.10599999986588955</v>
      </c>
      <c r="N23" s="10">
        <v>0.01</v>
      </c>
      <c r="O23" s="10">
        <v>0.87499999999999989</v>
      </c>
      <c r="P23" s="10">
        <v>0.10807999999999995</v>
      </c>
      <c r="Q23" s="10">
        <v>0.34384874020040035</v>
      </c>
      <c r="R23" s="10">
        <v>6.6371682000000001E-2</v>
      </c>
      <c r="S23" s="10">
        <v>2.4430074419593516E-3</v>
      </c>
      <c r="T23" s="10">
        <v>5.0996046356159598E-3</v>
      </c>
      <c r="U23" s="10">
        <v>0</v>
      </c>
      <c r="V23" s="10">
        <v>0</v>
      </c>
      <c r="W23" s="10">
        <v>0</v>
      </c>
      <c r="X23" s="10">
        <v>0.86</v>
      </c>
      <c r="Y23" s="10">
        <v>2.2178413011335635E-2</v>
      </c>
      <c r="Z23" s="10">
        <v>0.20224000350874161</v>
      </c>
    </row>
    <row r="24" spans="1:26">
      <c r="A24" s="12" t="s">
        <v>72</v>
      </c>
      <c r="B24" s="15" t="s">
        <v>71</v>
      </c>
      <c r="C24" s="10">
        <v>0.43349999999999994</v>
      </c>
      <c r="D24" s="10">
        <v>0.37366999924071131</v>
      </c>
      <c r="E24" s="10">
        <v>3.9999999105930328E-2</v>
      </c>
      <c r="F24" s="10">
        <v>0.44999999999999996</v>
      </c>
      <c r="G24" s="10">
        <v>0</v>
      </c>
      <c r="H24" s="10">
        <v>3.9999999105930328E-2</v>
      </c>
      <c r="I24" s="10">
        <v>0.25958333333333333</v>
      </c>
      <c r="J24" s="10">
        <v>2.6461999994143844E-2</v>
      </c>
      <c r="K24" s="10">
        <v>0.9832116788321168</v>
      </c>
      <c r="L24" s="10">
        <v>0.36</v>
      </c>
      <c r="M24" s="10">
        <v>1</v>
      </c>
      <c r="N24" s="10">
        <v>0</v>
      </c>
      <c r="O24" s="10">
        <v>6.7499999999999991E-2</v>
      </c>
      <c r="P24" s="10">
        <v>0.74903999999999993</v>
      </c>
      <c r="Q24" s="10">
        <v>0.16189642783582314</v>
      </c>
      <c r="R24" s="10">
        <v>0.14932126600000001</v>
      </c>
      <c r="S24" s="10">
        <v>0</v>
      </c>
      <c r="T24" s="10">
        <v>2.37456309795863E-3</v>
      </c>
      <c r="U24" s="10">
        <v>0.14447460360993447</v>
      </c>
      <c r="V24" s="10">
        <v>0.229527806512104</v>
      </c>
      <c r="W24" s="10">
        <v>0</v>
      </c>
      <c r="X24" s="10">
        <v>0.72</v>
      </c>
      <c r="Y24" s="10">
        <v>0.49537648612945839</v>
      </c>
      <c r="Z24" s="10">
        <v>0.24927999930083744</v>
      </c>
    </row>
    <row r="25" spans="1:26">
      <c r="A25" s="12" t="s">
        <v>74</v>
      </c>
      <c r="B25" s="15" t="s">
        <v>73</v>
      </c>
      <c r="C25" s="10">
        <v>0.17283333333333334</v>
      </c>
      <c r="D25" s="10">
        <v>9.7031999638527641E-3</v>
      </c>
      <c r="E25" s="10">
        <v>4.9599999114871007E-2</v>
      </c>
      <c r="F25" s="10">
        <v>0.30000000000000004</v>
      </c>
      <c r="G25" s="10">
        <v>1.7333333333333333E-2</v>
      </c>
      <c r="H25" s="10">
        <v>0.13599999919533734</v>
      </c>
      <c r="I25" s="10">
        <v>0.49525000000000002</v>
      </c>
      <c r="J25" s="10">
        <v>0.48277999989315867</v>
      </c>
      <c r="K25" s="10">
        <v>0.91707142857150004</v>
      </c>
      <c r="L25" s="10">
        <v>0.06</v>
      </c>
      <c r="M25" s="10">
        <v>0.33919999957084657</v>
      </c>
      <c r="N25" s="10">
        <v>6.9999999999999993E-2</v>
      </c>
      <c r="O25" s="10">
        <v>0.3175</v>
      </c>
      <c r="P25" s="10">
        <v>0.85536000000000001</v>
      </c>
      <c r="Q25" s="10">
        <v>0.23459277912303866</v>
      </c>
      <c r="R25" s="10">
        <v>0.33615819200000002</v>
      </c>
      <c r="S25" s="10">
        <v>7.5806153458223766E-3</v>
      </c>
      <c r="T25" s="10">
        <v>7.9420718971723411E-2</v>
      </c>
      <c r="U25" s="10">
        <v>0.1559046237035541</v>
      </c>
      <c r="V25" s="10">
        <v>0.40332035678730699</v>
      </c>
      <c r="W25" s="10">
        <v>8.2999999999999963E-2</v>
      </c>
      <c r="X25" s="10">
        <v>0.4</v>
      </c>
      <c r="Y25" s="10">
        <v>6.5760631302060502E-2</v>
      </c>
      <c r="Z25" s="10">
        <v>0.8605999993160367</v>
      </c>
    </row>
    <row r="26" spans="1:26">
      <c r="A26" s="12" t="s">
        <v>76</v>
      </c>
      <c r="B26" s="15" t="s">
        <v>75</v>
      </c>
      <c r="C26" s="10">
        <v>0.86149999999999993</v>
      </c>
      <c r="D26" s="10">
        <v>4.9259999999999998E-3</v>
      </c>
      <c r="E26" s="10">
        <v>0.27999999932944775</v>
      </c>
      <c r="F26" s="10">
        <v>0.32499999999999996</v>
      </c>
      <c r="G26" s="10">
        <v>0.34533333333333333</v>
      </c>
      <c r="H26" s="10">
        <v>0.88479999989271163</v>
      </c>
      <c r="I26" s="10">
        <v>0.62008333333333332</v>
      </c>
      <c r="J26" s="10">
        <v>0.58983999986946589</v>
      </c>
      <c r="K26" s="10">
        <v>1</v>
      </c>
      <c r="L26" s="10">
        <v>0.26</v>
      </c>
      <c r="M26" s="10">
        <v>0.19079999975860118</v>
      </c>
      <c r="N26" s="10">
        <v>0.50759999915957454</v>
      </c>
      <c r="O26" s="10">
        <v>0.20749999999999999</v>
      </c>
      <c r="P26" s="10">
        <v>0.96448</v>
      </c>
      <c r="Q26" s="10">
        <v>0.52154286719516108</v>
      </c>
      <c r="R26" s="10">
        <v>0.81908548800000003</v>
      </c>
      <c r="S26" s="10">
        <v>0.22860650479040842</v>
      </c>
      <c r="T26" s="10">
        <v>0.599284210984806</v>
      </c>
      <c r="U26" s="10">
        <v>1.6341815777022133E-2</v>
      </c>
      <c r="V26" s="10">
        <v>0.209514596205015</v>
      </c>
      <c r="W26" s="10">
        <v>0.752</v>
      </c>
      <c r="X26" s="10">
        <v>0.39</v>
      </c>
      <c r="Y26" s="10">
        <v>8.1359609473874522E-2</v>
      </c>
      <c r="Z26" s="10">
        <v>0.91639999974519015</v>
      </c>
    </row>
    <row r="27" spans="1:26">
      <c r="A27" s="12" t="s">
        <v>78</v>
      </c>
      <c r="B27" s="15" t="s">
        <v>77</v>
      </c>
      <c r="C27" s="10">
        <v>0.60866666666666658</v>
      </c>
      <c r="D27" s="10">
        <v>4.333E-3</v>
      </c>
      <c r="E27" s="10">
        <v>0.11679999917745587</v>
      </c>
      <c r="F27" s="10">
        <v>0.42500000000000004</v>
      </c>
      <c r="G27" s="10">
        <v>0.216</v>
      </c>
      <c r="H27" s="10">
        <v>0.37599999941885476</v>
      </c>
      <c r="I27" s="10">
        <v>0.45650000000000002</v>
      </c>
      <c r="J27" s="10">
        <v>0.65003599985614413</v>
      </c>
      <c r="K27" s="10">
        <v>0.91724111247034401</v>
      </c>
      <c r="L27" s="10">
        <v>0.14000000000000001</v>
      </c>
      <c r="M27" s="10">
        <v>1</v>
      </c>
      <c r="N27" s="10">
        <v>0.31</v>
      </c>
      <c r="O27" s="10">
        <v>0.44999999999999996</v>
      </c>
      <c r="P27" s="10">
        <v>0.98536000000000001</v>
      </c>
      <c r="Q27" s="10">
        <v>0.43023562808573357</v>
      </c>
      <c r="R27" s="10">
        <v>0.59883235999999995</v>
      </c>
      <c r="S27" s="10">
        <v>7.6644830177938161E-2</v>
      </c>
      <c r="T27" s="10">
        <v>0.15016319331090733</v>
      </c>
      <c r="U27" s="10">
        <v>0</v>
      </c>
      <c r="V27" s="10">
        <v>0</v>
      </c>
      <c r="W27" s="10">
        <v>0.31499999999999995</v>
      </c>
      <c r="X27" s="10">
        <v>1</v>
      </c>
      <c r="Y27" s="10">
        <v>0.15627441787779339</v>
      </c>
      <c r="Z27" s="10">
        <v>0.46679999805986883</v>
      </c>
    </row>
    <row r="28" spans="1:26">
      <c r="A28" s="12" t="s">
        <v>430</v>
      </c>
      <c r="B28" s="15" t="s">
        <v>79</v>
      </c>
      <c r="C28" s="10">
        <v>0.39583333333333331</v>
      </c>
      <c r="D28" s="10">
        <v>3.2560000000000002E-3</v>
      </c>
      <c r="E28" s="10">
        <v>0.17439999923110006</v>
      </c>
      <c r="F28" s="10">
        <v>0.4</v>
      </c>
      <c r="G28" s="10">
        <v>0.16333333333333333</v>
      </c>
      <c r="H28" s="10">
        <v>0.75999999977648258</v>
      </c>
      <c r="I28" s="10">
        <v>0.76291666666666669</v>
      </c>
      <c r="J28" s="10">
        <v>0.34299599992409346</v>
      </c>
      <c r="K28" s="10">
        <v>0.99090925925933337</v>
      </c>
      <c r="L28" s="10">
        <v>0.38</v>
      </c>
      <c r="M28" s="10">
        <v>0.26499999966472387</v>
      </c>
      <c r="N28" s="10">
        <v>8.3199999928474433E-2</v>
      </c>
      <c r="O28" s="10">
        <v>0.22499999999999998</v>
      </c>
      <c r="P28" s="10">
        <v>0.81719999999999993</v>
      </c>
      <c r="Q28" s="10">
        <v>0.43887141345963043</v>
      </c>
      <c r="R28" s="10">
        <v>0.52653486000000005</v>
      </c>
      <c r="S28" s="10">
        <v>7.5184845736761263E-2</v>
      </c>
      <c r="T28" s="10">
        <v>0.17315199003114429</v>
      </c>
      <c r="U28" s="10">
        <v>0</v>
      </c>
      <c r="V28" s="10">
        <v>0</v>
      </c>
      <c r="W28" s="10">
        <v>0.22499999999999998</v>
      </c>
      <c r="X28" s="10">
        <v>0</v>
      </c>
      <c r="Y28" s="10">
        <v>1.3846579894765992E-2</v>
      </c>
      <c r="Z28" s="10">
        <v>0.93839999981224542</v>
      </c>
    </row>
    <row r="29" spans="1:26">
      <c r="A29" s="12" t="s">
        <v>447</v>
      </c>
      <c r="B29" s="15" t="s">
        <v>81</v>
      </c>
      <c r="C29" s="10">
        <v>0.36166666666666664</v>
      </c>
      <c r="D29" s="10">
        <v>0</v>
      </c>
      <c r="E29" s="10">
        <v>4.9599999114871007E-2</v>
      </c>
      <c r="F29" s="10">
        <v>0.47499999999999998</v>
      </c>
      <c r="G29" s="10">
        <v>1.3333333333333333E-3</v>
      </c>
      <c r="H29" s="10">
        <v>8.7999999150633834E-2</v>
      </c>
      <c r="I29" s="10">
        <v>0.28591666666666671</v>
      </c>
      <c r="J29" s="10">
        <v>0.52499799988381557</v>
      </c>
      <c r="K29" s="10">
        <v>0.9802166005291667</v>
      </c>
      <c r="L29" s="10">
        <v>0.16</v>
      </c>
      <c r="M29" s="10">
        <v>0.48759999938309195</v>
      </c>
      <c r="N29" s="10">
        <v>4.3999999910593036E-2</v>
      </c>
      <c r="O29" s="10">
        <v>7.4999999999999997E-2</v>
      </c>
      <c r="P29" s="10">
        <v>0.69896800000000003</v>
      </c>
      <c r="Q29" s="10">
        <v>0.25795871085211697</v>
      </c>
      <c r="R29" s="10">
        <v>6.9291337999999994E-2</v>
      </c>
      <c r="S29" s="10">
        <v>1.039129936990036E-2</v>
      </c>
      <c r="T29" s="10">
        <v>2.7889357576024007E-3</v>
      </c>
      <c r="U29" s="10">
        <v>2.7250118542791936E-4</v>
      </c>
      <c r="V29" s="10">
        <v>1.7602833475632599E-4</v>
      </c>
      <c r="W29" s="10">
        <v>0</v>
      </c>
      <c r="X29" s="10">
        <v>0.52</v>
      </c>
      <c r="Y29" s="10">
        <v>0.146484375</v>
      </c>
      <c r="Z29" s="10">
        <v>0.52930000567100399</v>
      </c>
    </row>
    <row r="30" spans="1:26">
      <c r="A30" s="12" t="s">
        <v>84</v>
      </c>
      <c r="B30" s="15" t="s">
        <v>83</v>
      </c>
      <c r="C30" s="10">
        <v>0.14566666666666664</v>
      </c>
      <c r="D30" s="10">
        <v>1.9019999929144979E-2</v>
      </c>
      <c r="E30" s="10">
        <v>8.7999999150633834E-2</v>
      </c>
      <c r="F30" s="10">
        <v>0.44999999999999996</v>
      </c>
      <c r="G30" s="10">
        <v>0.22733333333333333</v>
      </c>
      <c r="H30" s="10">
        <v>0.42399999946355815</v>
      </c>
      <c r="I30" s="10">
        <v>0.81700000000000006</v>
      </c>
      <c r="J30" s="10">
        <v>0.400565999911353</v>
      </c>
      <c r="K30" s="10">
        <v>0.99992260511193232</v>
      </c>
      <c r="L30" s="10">
        <v>0.3</v>
      </c>
      <c r="M30" s="10">
        <v>0.8691999989002942</v>
      </c>
      <c r="N30" s="10">
        <v>0.28799999892711636</v>
      </c>
      <c r="O30" s="10">
        <v>0.40749999999999997</v>
      </c>
      <c r="P30" s="10">
        <v>0.85952000000000006</v>
      </c>
      <c r="Q30" s="10">
        <v>0.65857233073741206</v>
      </c>
      <c r="R30" s="10">
        <v>1</v>
      </c>
      <c r="S30" s="10">
        <v>0.18976884450900328</v>
      </c>
      <c r="T30" s="10">
        <v>0.14255909031744446</v>
      </c>
      <c r="U30" s="10">
        <v>0</v>
      </c>
      <c r="V30" s="10">
        <v>0</v>
      </c>
      <c r="W30" s="10">
        <v>0.54600000000000004</v>
      </c>
      <c r="X30" s="10">
        <v>0.53</v>
      </c>
      <c r="Y30" s="10">
        <v>1.0587052035360754E-2</v>
      </c>
      <c r="Z30" s="10">
        <v>0.70660001304133324</v>
      </c>
    </row>
    <row r="31" spans="1:26">
      <c r="A31" s="12" t="s">
        <v>86</v>
      </c>
      <c r="B31" s="15" t="s">
        <v>85</v>
      </c>
      <c r="C31" s="10">
        <v>0.45016666666666666</v>
      </c>
      <c r="D31" s="10">
        <v>7.7582999842353171E-3</v>
      </c>
      <c r="E31" s="10">
        <v>6.8799999132752365E-2</v>
      </c>
      <c r="F31" s="10">
        <v>0.32499999999999996</v>
      </c>
      <c r="G31" s="10">
        <v>8.2000000000000003E-2</v>
      </c>
      <c r="H31" s="10">
        <v>0.23199999928474424</v>
      </c>
      <c r="I31" s="10">
        <v>0.4356666666666667</v>
      </c>
      <c r="J31" s="10">
        <v>0.14099599996879697</v>
      </c>
      <c r="K31" s="10">
        <v>0.72380797814199993</v>
      </c>
      <c r="L31" s="10">
        <v>1</v>
      </c>
      <c r="M31" s="10">
        <v>0.16959999978542328</v>
      </c>
      <c r="N31" s="10">
        <v>0.06</v>
      </c>
      <c r="O31" s="10">
        <v>0.3175</v>
      </c>
      <c r="P31" s="10">
        <v>0.60240000000000005</v>
      </c>
      <c r="Q31" s="10">
        <v>0.30987925724193477</v>
      </c>
      <c r="R31" s="10">
        <v>0.27439886800000002</v>
      </c>
      <c r="S31" s="10">
        <v>1.4208339626855631E-4</v>
      </c>
      <c r="T31" s="10">
        <v>3.019828107403907E-2</v>
      </c>
      <c r="U31" s="10">
        <v>1.4378442478146191E-2</v>
      </c>
      <c r="V31" s="10">
        <v>6.6733880428496498E-2</v>
      </c>
      <c r="W31" s="10">
        <v>2.200000000000002E-2</v>
      </c>
      <c r="X31" s="10">
        <v>0.81</v>
      </c>
      <c r="Y31" s="10">
        <v>5.6741478730220271E-3</v>
      </c>
      <c r="Z31" s="10">
        <v>0.95599999975413086</v>
      </c>
    </row>
    <row r="32" spans="1:26">
      <c r="A32" s="12" t="s">
        <v>88</v>
      </c>
      <c r="B32" s="15" t="s">
        <v>87</v>
      </c>
      <c r="C32" s="10">
        <v>0.53133333333333332</v>
      </c>
      <c r="D32" s="10">
        <v>1.0820000000000001E-2</v>
      </c>
      <c r="E32" s="10">
        <v>1.0000000000000009E-2</v>
      </c>
      <c r="F32" s="10">
        <v>0.125</v>
      </c>
      <c r="G32" s="10">
        <v>0</v>
      </c>
      <c r="H32" s="10">
        <v>0</v>
      </c>
      <c r="I32" s="10">
        <v>0.49116666666666664</v>
      </c>
      <c r="J32" s="10">
        <v>0.24987399994470177</v>
      </c>
      <c r="K32" s="10">
        <v>0.83611111111116665</v>
      </c>
      <c r="L32" s="10">
        <v>0.12</v>
      </c>
      <c r="M32" s="10">
        <v>1</v>
      </c>
      <c r="N32" s="10">
        <v>0</v>
      </c>
      <c r="O32" s="10">
        <v>0.85</v>
      </c>
      <c r="P32" s="10">
        <v>0.69144000000000005</v>
      </c>
      <c r="Q32" s="10">
        <v>0.21460932544589073</v>
      </c>
      <c r="R32" s="10">
        <v>0.18363939800000001</v>
      </c>
      <c r="S32" s="10">
        <v>0</v>
      </c>
      <c r="T32" s="10">
        <v>1.2899355548910651E-2</v>
      </c>
      <c r="U32" s="10">
        <v>5.4343307561017108E-2</v>
      </c>
      <c r="V32" s="10">
        <v>9.4738862994147605E-2</v>
      </c>
      <c r="W32" s="10">
        <v>3.0000000000000027E-3</v>
      </c>
      <c r="X32" s="10">
        <v>0</v>
      </c>
      <c r="Y32" s="10">
        <v>0</v>
      </c>
      <c r="Z32" s="10">
        <v>0.30492996803377492</v>
      </c>
    </row>
    <row r="33" spans="1:26">
      <c r="A33" s="12" t="s">
        <v>90</v>
      </c>
      <c r="B33" s="15" t="s">
        <v>89</v>
      </c>
      <c r="C33" s="10">
        <v>0.26016666666666666</v>
      </c>
      <c r="D33" s="10">
        <v>0</v>
      </c>
      <c r="E33" s="10">
        <v>3.9999999105930328E-2</v>
      </c>
      <c r="F33" s="10">
        <v>0.6</v>
      </c>
      <c r="G33" s="10">
        <v>1.3333333333333333E-3</v>
      </c>
      <c r="H33" s="10">
        <v>3.9999999105930328E-2</v>
      </c>
      <c r="I33" s="10">
        <v>0.28591666666666671</v>
      </c>
      <c r="J33" s="10">
        <v>0.28885999993607403</v>
      </c>
      <c r="K33" s="10">
        <v>0.849486348597569</v>
      </c>
      <c r="L33" s="10">
        <v>0.68</v>
      </c>
      <c r="M33" s="10">
        <v>0.1165999998524785</v>
      </c>
      <c r="N33" s="10">
        <v>0</v>
      </c>
      <c r="O33" s="10">
        <v>7.4999999999999997E-2</v>
      </c>
      <c r="P33" s="10">
        <v>0.52040000000000008</v>
      </c>
      <c r="Q33" s="10">
        <v>0.29232155966460827</v>
      </c>
      <c r="R33" s="10">
        <v>8.0939947999999998E-2</v>
      </c>
      <c r="S33" s="10">
        <v>0</v>
      </c>
      <c r="T33" s="10">
        <v>4.5186780561153718E-3</v>
      </c>
      <c r="U33" s="10">
        <v>4.462614037092162E-3</v>
      </c>
      <c r="V33" s="10">
        <v>1.5294866726029499E-2</v>
      </c>
      <c r="W33" s="10">
        <v>0</v>
      </c>
      <c r="X33" s="10">
        <v>0.51</v>
      </c>
      <c r="Y33" s="10">
        <v>9.6676180830494438E-2</v>
      </c>
      <c r="Z33" s="10">
        <v>0.11439998403058871</v>
      </c>
    </row>
    <row r="34" spans="1:26">
      <c r="A34" s="12" t="s">
        <v>92</v>
      </c>
      <c r="B34" s="15" t="s">
        <v>91</v>
      </c>
      <c r="C34" s="10">
        <v>0.52216666666666667</v>
      </c>
      <c r="D34" s="10">
        <v>7.8799999999999995E-2</v>
      </c>
      <c r="E34" s="10">
        <v>0.27039999932050707</v>
      </c>
      <c r="F34" s="10">
        <v>0.35</v>
      </c>
      <c r="G34" s="10">
        <v>0.52400000000000002</v>
      </c>
      <c r="H34" s="10">
        <v>0.89439999990165231</v>
      </c>
      <c r="I34" s="10">
        <v>0.50358333333333338</v>
      </c>
      <c r="J34" s="10">
        <v>0.80820199982114138</v>
      </c>
      <c r="K34" s="10">
        <v>0.99350714285716668</v>
      </c>
      <c r="L34" s="10">
        <v>0.38</v>
      </c>
      <c r="M34" s="10">
        <v>7.4199999906122693E-2</v>
      </c>
      <c r="N34" s="10">
        <v>1</v>
      </c>
      <c r="O34" s="10">
        <v>0.20749999999999999</v>
      </c>
      <c r="P34" s="10">
        <v>0.96567999999999998</v>
      </c>
      <c r="Q34" s="10">
        <v>0.68263648685738576</v>
      </c>
      <c r="R34" s="10">
        <v>0.93193717200000004</v>
      </c>
      <c r="S34" s="10">
        <v>0.22143490172099548</v>
      </c>
      <c r="T34" s="10">
        <v>0.92567525542421336</v>
      </c>
      <c r="U34" s="10">
        <v>0</v>
      </c>
      <c r="V34" s="10">
        <v>0</v>
      </c>
      <c r="W34" s="10">
        <v>0.9</v>
      </c>
      <c r="X34" s="10">
        <v>0.26</v>
      </c>
      <c r="Y34" s="10">
        <v>1.6447368421052631E-2</v>
      </c>
      <c r="Z34" s="10">
        <v>0.96330399921935184</v>
      </c>
    </row>
    <row r="35" spans="1:26">
      <c r="A35" s="12" t="s">
        <v>94</v>
      </c>
      <c r="B35" s="15" t="s">
        <v>93</v>
      </c>
      <c r="C35" s="10">
        <v>0.71766666666666667</v>
      </c>
      <c r="D35" s="10">
        <v>2.2970000000000001E-2</v>
      </c>
      <c r="E35" s="10">
        <v>0.30879999935626978</v>
      </c>
      <c r="F35" s="10">
        <v>0.30000000000000004</v>
      </c>
      <c r="G35" s="10">
        <v>0.72533333333333339</v>
      </c>
      <c r="H35" s="10">
        <v>0.55839999958872788</v>
      </c>
      <c r="I35" s="10">
        <v>0.71575</v>
      </c>
      <c r="J35" s="10">
        <v>0.90192999980039901</v>
      </c>
      <c r="K35" s="10">
        <v>0.99638703703700005</v>
      </c>
      <c r="L35" s="10">
        <v>0.18</v>
      </c>
      <c r="M35" s="10">
        <v>0.33919999957084657</v>
      </c>
      <c r="N35" s="10">
        <v>1</v>
      </c>
      <c r="O35" s="10">
        <v>0.40749999999999997</v>
      </c>
      <c r="P35" s="10">
        <v>0.99</v>
      </c>
      <c r="Q35" s="10">
        <v>0.73167375519573818</v>
      </c>
      <c r="R35" s="10">
        <v>0.98950682000000001</v>
      </c>
      <c r="S35" s="10">
        <v>0.45674144896392116</v>
      </c>
      <c r="T35" s="10">
        <v>1</v>
      </c>
      <c r="U35" s="10">
        <v>0</v>
      </c>
      <c r="V35" s="10">
        <v>0</v>
      </c>
      <c r="W35" s="10">
        <v>0.97199999999999998</v>
      </c>
      <c r="X35" s="10">
        <v>0.99</v>
      </c>
      <c r="Y35" s="10">
        <v>0.35046728971962615</v>
      </c>
      <c r="Z35" s="10">
        <v>0.90812800341597744</v>
      </c>
    </row>
    <row r="36" spans="1:26">
      <c r="A36" s="12" t="s">
        <v>96</v>
      </c>
      <c r="B36" s="15" t="s">
        <v>95</v>
      </c>
      <c r="C36" s="10">
        <v>0.39116666666666666</v>
      </c>
      <c r="D36" s="10">
        <v>4.5869999999999999E-3</v>
      </c>
      <c r="E36" s="10">
        <v>0.41439999945461747</v>
      </c>
      <c r="F36" s="10">
        <v>0.25</v>
      </c>
      <c r="G36" s="10">
        <v>0.39733333333333332</v>
      </c>
      <c r="H36" s="10">
        <v>0.72159999974071987</v>
      </c>
      <c r="I36" s="10">
        <v>0.54241666666666666</v>
      </c>
      <c r="J36" s="10">
        <v>0.78598199982605876</v>
      </c>
      <c r="K36" s="10">
        <v>0.96221581196583328</v>
      </c>
      <c r="L36" s="10">
        <v>0.08</v>
      </c>
      <c r="M36" s="10">
        <v>2.119999997317791E-2</v>
      </c>
      <c r="N36" s="10">
        <v>0.75899999845772981</v>
      </c>
      <c r="O36" s="10">
        <v>0.76749999999999996</v>
      </c>
      <c r="P36" s="10">
        <v>0.95023999999999997</v>
      </c>
      <c r="Q36" s="10">
        <v>0.52940456476345743</v>
      </c>
      <c r="R36" s="10">
        <v>0.74051123200000002</v>
      </c>
      <c r="S36" s="10">
        <v>9.1819454540179951E-2</v>
      </c>
      <c r="T36" s="10">
        <v>0.23067866828168962</v>
      </c>
      <c r="U36" s="10">
        <v>7.4136725619909305E-2</v>
      </c>
      <c r="V36" s="10">
        <v>0.238716185799286</v>
      </c>
      <c r="W36" s="10">
        <v>0.76</v>
      </c>
      <c r="X36" s="10">
        <v>0.33</v>
      </c>
      <c r="Y36" s="10">
        <v>7.6478585995921139E-2</v>
      </c>
      <c r="Z36" s="10">
        <v>0.94464800016568906</v>
      </c>
    </row>
    <row r="37" spans="1:26">
      <c r="A37" s="12" t="s">
        <v>98</v>
      </c>
      <c r="B37" s="15" t="s">
        <v>97</v>
      </c>
      <c r="C37" s="10">
        <v>0.6705000000000001</v>
      </c>
      <c r="D37" s="10">
        <v>3.3600000000000001E-3</v>
      </c>
      <c r="E37" s="10">
        <v>0.28959999933838843</v>
      </c>
      <c r="F37" s="10">
        <v>0.27500000000000002</v>
      </c>
      <c r="G37" s="10">
        <v>0.33133333333333331</v>
      </c>
      <c r="H37" s="10">
        <v>0.5487999995797872</v>
      </c>
      <c r="I37" s="10">
        <v>0.44400000000000001</v>
      </c>
      <c r="J37" s="10">
        <v>0.42844199990518389</v>
      </c>
      <c r="K37" s="10">
        <v>0.98570965397733334</v>
      </c>
      <c r="L37" s="10">
        <v>0.14000000000000001</v>
      </c>
      <c r="M37" s="10">
        <v>0.28619999963790183</v>
      </c>
      <c r="N37" s="10">
        <v>0.56159999907016755</v>
      </c>
      <c r="O37" s="10">
        <v>0.20749999999999999</v>
      </c>
      <c r="P37" s="10">
        <v>0.92080000000000006</v>
      </c>
      <c r="Q37" s="10">
        <v>0.71956417469665479</v>
      </c>
      <c r="R37" s="10">
        <v>0.930307942</v>
      </c>
      <c r="S37" s="10">
        <v>8.2065578542638531E-2</v>
      </c>
      <c r="T37" s="10">
        <v>0.7415437992425078</v>
      </c>
      <c r="U37" s="10">
        <v>1.8746089557963445E-3</v>
      </c>
      <c r="V37" s="10">
        <v>2.8944314952209001E-2</v>
      </c>
      <c r="W37" s="10">
        <v>0.70599999999999996</v>
      </c>
      <c r="X37" s="10">
        <v>0.66</v>
      </c>
      <c r="Y37" s="10">
        <v>1.5865964333312176E-2</v>
      </c>
      <c r="Z37" s="10">
        <v>0.92634400077869916</v>
      </c>
    </row>
    <row r="38" spans="1:26">
      <c r="A38" s="12" t="s">
        <v>100</v>
      </c>
      <c r="B38" s="15" t="s">
        <v>99</v>
      </c>
      <c r="C38" s="10">
        <v>0.72716666666666674</v>
      </c>
      <c r="D38" s="10">
        <v>1.584E-2</v>
      </c>
      <c r="E38" s="10">
        <v>3.9999999105930328E-2</v>
      </c>
      <c r="F38" s="10">
        <v>0.875</v>
      </c>
      <c r="G38" s="10">
        <v>0</v>
      </c>
      <c r="H38" s="10">
        <v>3.9999999105930328E-2</v>
      </c>
      <c r="I38" s="10">
        <v>0.19575000000000001</v>
      </c>
      <c r="J38" s="10">
        <v>0.1969499999564141</v>
      </c>
      <c r="K38" s="10">
        <v>0.90510088691799995</v>
      </c>
      <c r="L38" s="10">
        <v>0.36</v>
      </c>
      <c r="M38" s="10">
        <v>0.13779999982565641</v>
      </c>
      <c r="N38" s="10">
        <v>0</v>
      </c>
      <c r="O38" s="10">
        <v>0.92499999999999993</v>
      </c>
      <c r="P38" s="10">
        <v>0.44494400000000001</v>
      </c>
      <c r="Q38" s="10">
        <v>0.14547434001564941</v>
      </c>
      <c r="R38" s="10">
        <v>0.11471321600000001</v>
      </c>
      <c r="S38" s="10">
        <v>0</v>
      </c>
      <c r="T38" s="10">
        <v>4.6281658760212478E-3</v>
      </c>
      <c r="U38" s="10">
        <v>2.7718634934874982E-2</v>
      </c>
      <c r="V38" s="10">
        <v>4.2564618421112303E-2</v>
      </c>
      <c r="W38" s="10">
        <v>0</v>
      </c>
      <c r="X38" s="10">
        <v>0.37</v>
      </c>
      <c r="Y38" s="10">
        <v>2.3093392980268346E-3</v>
      </c>
      <c r="Z38" s="10">
        <v>0.64914400834660335</v>
      </c>
    </row>
    <row r="39" spans="1:26">
      <c r="A39" s="12" t="s">
        <v>102</v>
      </c>
      <c r="B39" s="15" t="s">
        <v>101</v>
      </c>
      <c r="C39" s="10">
        <v>0.46283333333333332</v>
      </c>
      <c r="D39" s="10">
        <v>6.7670000000000008E-2</v>
      </c>
      <c r="E39" s="10">
        <v>0.19359999924898152</v>
      </c>
      <c r="F39" s="10">
        <v>0.19999999999999996</v>
      </c>
      <c r="G39" s="10">
        <v>6.2E-2</v>
      </c>
      <c r="H39" s="10">
        <v>0.48159999951720234</v>
      </c>
      <c r="I39" s="10">
        <v>0.62008333333333332</v>
      </c>
      <c r="J39" s="10">
        <v>0.40036399991139776</v>
      </c>
      <c r="K39" s="10">
        <v>1</v>
      </c>
      <c r="L39" s="10">
        <v>0.16</v>
      </c>
      <c r="M39" s="10">
        <v>0.8691999989002942</v>
      </c>
      <c r="N39" s="10">
        <v>0.16</v>
      </c>
      <c r="O39" s="10">
        <v>0.20749999999999999</v>
      </c>
      <c r="P39" s="10">
        <v>0.90144000000000002</v>
      </c>
      <c r="Q39" s="10">
        <v>0.33602497433945611</v>
      </c>
      <c r="R39" s="10">
        <v>0.51824817599999995</v>
      </c>
      <c r="S39" s="10">
        <v>7.4237911217670829E-2</v>
      </c>
      <c r="T39" s="10">
        <v>7.5019346415507185E-2</v>
      </c>
      <c r="U39" s="10">
        <v>0.10878458276764212</v>
      </c>
      <c r="V39" s="10">
        <v>0.126841776144479</v>
      </c>
      <c r="W39" s="10">
        <v>0.29599999999999993</v>
      </c>
      <c r="X39" s="10">
        <v>0</v>
      </c>
      <c r="Y39" s="10">
        <v>0</v>
      </c>
      <c r="Z39" s="10">
        <v>0.43387198967830432</v>
      </c>
    </row>
    <row r="40" spans="1:26">
      <c r="A40" s="12" t="s">
        <v>448</v>
      </c>
      <c r="B40" s="15" t="s">
        <v>103</v>
      </c>
      <c r="C40" s="10">
        <v>0.6851666666666667</v>
      </c>
      <c r="D40" s="10">
        <v>4.6300000000000003E-4</v>
      </c>
      <c r="E40" s="10">
        <v>0.35679999940097329</v>
      </c>
      <c r="F40" s="10">
        <v>0.30000000000000004</v>
      </c>
      <c r="G40" s="10">
        <v>0.34066666666666667</v>
      </c>
      <c r="H40" s="10">
        <v>0.67359999969601625</v>
      </c>
      <c r="I40" s="10">
        <v>1</v>
      </c>
      <c r="J40" s="10">
        <v>0.61872599986307319</v>
      </c>
      <c r="K40" s="10">
        <v>1</v>
      </c>
      <c r="L40" s="10">
        <v>1</v>
      </c>
      <c r="M40" s="10">
        <v>0.233199999704957</v>
      </c>
      <c r="N40" s="10">
        <v>0.89639999851584451</v>
      </c>
      <c r="O40" s="10">
        <v>0.40749999999999997</v>
      </c>
      <c r="P40" s="10">
        <v>0.97719999999999996</v>
      </c>
      <c r="Q40" s="10">
        <v>0.79839469184324252</v>
      </c>
      <c r="R40" s="10">
        <v>1</v>
      </c>
      <c r="S40" s="10">
        <v>0.40835046795063024</v>
      </c>
      <c r="T40" s="10">
        <v>0.9692629369267417</v>
      </c>
      <c r="U40" s="10">
        <v>0</v>
      </c>
      <c r="V40" s="10">
        <v>0</v>
      </c>
      <c r="W40" s="10">
        <v>0.94899999999999995</v>
      </c>
      <c r="X40" s="10">
        <v>0.81</v>
      </c>
      <c r="Y40" s="10">
        <v>1.4446227929373995E-2</v>
      </c>
      <c r="Z40" s="10">
        <v>0.97947999949036069</v>
      </c>
    </row>
    <row r="41" spans="1:26">
      <c r="A41" s="12" t="s">
        <v>106</v>
      </c>
      <c r="B41" s="15" t="s">
        <v>105</v>
      </c>
      <c r="C41" s="10">
        <v>0.87033333333333329</v>
      </c>
      <c r="D41" s="10">
        <v>8.5350000000000009E-3</v>
      </c>
      <c r="E41" s="10">
        <v>0.51999999955296516</v>
      </c>
      <c r="F41" s="10">
        <v>0.375</v>
      </c>
      <c r="G41" s="10">
        <v>0.41199999999999998</v>
      </c>
      <c r="H41" s="10">
        <v>0.91359999991953367</v>
      </c>
      <c r="I41" s="10">
        <v>0.63950000000000007</v>
      </c>
      <c r="J41" s="10">
        <v>0.7358859998371452</v>
      </c>
      <c r="K41" s="10">
        <v>1</v>
      </c>
      <c r="L41" s="10">
        <v>0.08</v>
      </c>
      <c r="M41" s="10">
        <v>8.4799999892711642E-2</v>
      </c>
      <c r="N41" s="10">
        <v>1</v>
      </c>
      <c r="O41" s="10">
        <v>0.20749999999999999</v>
      </c>
      <c r="P41" s="10">
        <v>0.98560000000000003</v>
      </c>
      <c r="Q41" s="10">
        <v>0.76437229181155675</v>
      </c>
      <c r="R41" s="10">
        <v>1</v>
      </c>
      <c r="S41" s="10">
        <v>6.9494770842820491E-2</v>
      </c>
      <c r="T41" s="10">
        <v>1</v>
      </c>
      <c r="U41" s="10">
        <v>0</v>
      </c>
      <c r="V41" s="10">
        <v>0</v>
      </c>
      <c r="W41" s="10">
        <v>0.96499999999999997</v>
      </c>
      <c r="X41" s="10">
        <v>1</v>
      </c>
      <c r="Y41" s="10">
        <v>4.7649301143583237E-3</v>
      </c>
      <c r="Z41" s="10">
        <v>0.99359999986823722</v>
      </c>
    </row>
    <row r="42" spans="1:26">
      <c r="A42" s="12" t="s">
        <v>108</v>
      </c>
      <c r="B42" s="15" t="s">
        <v>107</v>
      </c>
      <c r="C42" s="10">
        <v>0.46799999999999997</v>
      </c>
      <c r="D42" s="10">
        <v>1.23E-2</v>
      </c>
      <c r="E42" s="10">
        <v>7.8399999141693155E-2</v>
      </c>
      <c r="F42" s="10">
        <v>0.15000000000000002</v>
      </c>
      <c r="G42" s="10">
        <v>6.6666666666666664E-4</v>
      </c>
      <c r="H42" s="10">
        <v>7.8399999141693155E-2</v>
      </c>
      <c r="I42" s="10">
        <v>0.505</v>
      </c>
      <c r="J42" s="10">
        <v>0.11392799997478723</v>
      </c>
      <c r="K42" s="10">
        <v>0.44369598373157093</v>
      </c>
      <c r="L42" s="10">
        <v>0.22</v>
      </c>
      <c r="M42" s="10">
        <v>0.61479999922215933</v>
      </c>
      <c r="N42" s="10">
        <v>0</v>
      </c>
      <c r="O42" s="10">
        <v>0.3175</v>
      </c>
      <c r="P42" s="10">
        <v>0.88759999999999994</v>
      </c>
      <c r="Q42" s="10">
        <v>0.1906121351796386</v>
      </c>
      <c r="R42" s="10">
        <v>0.16962524600000001</v>
      </c>
      <c r="S42" s="10">
        <v>2.3388176094824096E-4</v>
      </c>
      <c r="T42" s="10">
        <v>1.2929487728884746E-2</v>
      </c>
      <c r="U42" s="10">
        <v>2.4630565365612207E-2</v>
      </c>
      <c r="V42" s="10">
        <v>2.21323952882077E-2</v>
      </c>
      <c r="W42" s="10">
        <v>1.5000000000000013E-2</v>
      </c>
      <c r="X42" s="10">
        <v>0.83</v>
      </c>
      <c r="Y42" s="10">
        <v>3.0250067222371606E-2</v>
      </c>
      <c r="Z42" s="10">
        <v>0.83435999295529062</v>
      </c>
    </row>
    <row r="43" spans="1:26">
      <c r="A43" s="12" t="s">
        <v>110</v>
      </c>
      <c r="B43" s="15" t="s">
        <v>109</v>
      </c>
      <c r="C43" s="10">
        <v>0.65083333333333326</v>
      </c>
      <c r="D43" s="10">
        <v>0.21460999956391752</v>
      </c>
      <c r="E43" s="10">
        <v>0.14559999920427802</v>
      </c>
      <c r="F43" s="10">
        <v>0.625</v>
      </c>
      <c r="G43" s="10">
        <v>3.7333333333333336E-2</v>
      </c>
      <c r="H43" s="10">
        <v>0.47199999950826166</v>
      </c>
      <c r="I43" s="10">
        <v>0.20825000000000002</v>
      </c>
      <c r="J43" s="10">
        <v>0.56559999987483023</v>
      </c>
      <c r="K43" s="10">
        <v>0.39848461559326898</v>
      </c>
      <c r="L43" s="10">
        <v>0.12</v>
      </c>
      <c r="M43" s="10">
        <v>2.119999997317791E-2</v>
      </c>
      <c r="N43" s="10">
        <v>0.12</v>
      </c>
      <c r="O43" s="10">
        <v>0.76749999999999996</v>
      </c>
      <c r="P43" s="10">
        <v>0.83160000000000001</v>
      </c>
      <c r="Q43" s="10">
        <v>0.29600842796072468</v>
      </c>
      <c r="R43" s="10">
        <v>0.158469946</v>
      </c>
      <c r="S43" s="10">
        <v>0</v>
      </c>
      <c r="T43" s="10">
        <v>1.7002356265383375E-2</v>
      </c>
      <c r="U43" s="10">
        <v>1.9791169039169651E-2</v>
      </c>
      <c r="V43" s="10">
        <v>0.11397905071265001</v>
      </c>
      <c r="W43" s="10">
        <v>5.9999999999998943E-3</v>
      </c>
      <c r="X43" s="10">
        <v>0.22</v>
      </c>
      <c r="Y43" s="10">
        <v>1.2865198768929132E-2</v>
      </c>
      <c r="Z43" s="10">
        <v>0.48639999952167268</v>
      </c>
    </row>
    <row r="44" spans="1:26">
      <c r="A44" s="12" t="s">
        <v>112</v>
      </c>
      <c r="B44" s="15" t="s">
        <v>111</v>
      </c>
      <c r="C44" s="10">
        <v>0.6346666666666666</v>
      </c>
      <c r="D44" s="10">
        <v>7.1195999734774244E-3</v>
      </c>
      <c r="E44" s="10">
        <v>0.11679999917745587</v>
      </c>
      <c r="F44" s="10">
        <v>0.27500000000000002</v>
      </c>
      <c r="G44" s="10">
        <v>2.1999999999999999E-2</v>
      </c>
      <c r="H44" s="10">
        <v>0.28959999933838843</v>
      </c>
      <c r="I44" s="10">
        <v>0.48833333333333334</v>
      </c>
      <c r="J44" s="10">
        <v>0.25451999994367364</v>
      </c>
      <c r="K44" s="10">
        <v>0.5</v>
      </c>
      <c r="L44" s="10">
        <v>0.06</v>
      </c>
      <c r="M44" s="10">
        <v>0.64659999918192623</v>
      </c>
      <c r="N44" s="10">
        <v>6.5999999865889544E-2</v>
      </c>
      <c r="O44" s="10">
        <v>0.3175</v>
      </c>
      <c r="P44" s="10">
        <v>0.87</v>
      </c>
      <c r="Q44" s="10">
        <v>0.29877463284134964</v>
      </c>
      <c r="R44" s="10">
        <v>0.22654867200000001</v>
      </c>
      <c r="S44" s="10">
        <v>5.3652469558126471E-4</v>
      </c>
      <c r="T44" s="10">
        <v>5.711278529090115E-2</v>
      </c>
      <c r="U44" s="10">
        <v>1.4399118745604797E-2</v>
      </c>
      <c r="V44" s="10">
        <v>3.5307722344131397E-2</v>
      </c>
      <c r="W44" s="10">
        <v>6.4000000000000057E-2</v>
      </c>
      <c r="X44" s="10">
        <v>0.48</v>
      </c>
      <c r="Y44" s="10">
        <v>3.7854889589905363E-2</v>
      </c>
      <c r="Z44" s="10">
        <v>0.88768000225589683</v>
      </c>
    </row>
    <row r="45" spans="1:26">
      <c r="A45" s="12" t="s">
        <v>114</v>
      </c>
      <c r="B45" s="15" t="s">
        <v>113</v>
      </c>
      <c r="C45" s="10">
        <v>0.45200000000000001</v>
      </c>
      <c r="D45" s="10">
        <v>8.3330000000000001E-3</v>
      </c>
      <c r="E45" s="10">
        <v>8.7999999150633834E-2</v>
      </c>
      <c r="F45" s="10">
        <v>0.125</v>
      </c>
      <c r="G45" s="10">
        <v>0.11799999999999999</v>
      </c>
      <c r="H45" s="10">
        <v>0.65439999967813489</v>
      </c>
      <c r="I45" s="10">
        <v>0.44466666666666665</v>
      </c>
      <c r="J45" s="10">
        <v>0.7257859998393803</v>
      </c>
      <c r="K45" s="10">
        <v>1</v>
      </c>
      <c r="L45" s="10">
        <v>0.06</v>
      </c>
      <c r="M45" s="10">
        <v>0.79499999899417162</v>
      </c>
      <c r="N45" s="10">
        <v>1</v>
      </c>
      <c r="O45" s="10">
        <v>0.20749999999999999</v>
      </c>
      <c r="P45" s="10">
        <v>0.95840000000000003</v>
      </c>
      <c r="Q45" s="10">
        <v>0.44536195005104096</v>
      </c>
      <c r="R45" s="10">
        <v>0.70605834000000001</v>
      </c>
      <c r="S45" s="10">
        <v>0.1545912350537883</v>
      </c>
      <c r="T45" s="10">
        <v>0.36714934562436818</v>
      </c>
      <c r="U45" s="10">
        <v>0.10385718663663485</v>
      </c>
      <c r="V45" s="10">
        <v>0.14288783379352599</v>
      </c>
      <c r="W45" s="10">
        <v>0.59899999999999998</v>
      </c>
      <c r="X45" s="10">
        <v>0.5</v>
      </c>
      <c r="Y45" s="10">
        <v>0.80645161290322576</v>
      </c>
      <c r="Z45" s="10">
        <v>0.37269999692216516</v>
      </c>
    </row>
    <row r="46" spans="1:26">
      <c r="A46" s="12" t="s">
        <v>116</v>
      </c>
      <c r="B46" s="15" t="s">
        <v>115</v>
      </c>
      <c r="C46" s="10">
        <v>0.53100000000000003</v>
      </c>
      <c r="D46" s="10">
        <v>5.4999999999999995E-5</v>
      </c>
      <c r="E46" s="10">
        <v>0.31839999936521057</v>
      </c>
      <c r="F46" s="10">
        <v>0.25</v>
      </c>
      <c r="G46" s="10">
        <v>0.14666666666666667</v>
      </c>
      <c r="H46" s="10">
        <v>0.71199999973177908</v>
      </c>
      <c r="I46" s="10">
        <v>1</v>
      </c>
      <c r="J46" s="10">
        <v>0.38662799991443753</v>
      </c>
      <c r="K46" s="10">
        <v>0.99815986394550005</v>
      </c>
      <c r="L46" s="10">
        <v>0.02</v>
      </c>
      <c r="M46" s="10">
        <v>0.89039999887347221</v>
      </c>
      <c r="N46" s="10">
        <v>0.29699999939650301</v>
      </c>
      <c r="O46" s="10">
        <v>0.40749999999999997</v>
      </c>
      <c r="P46" s="10">
        <v>0.95960000000000001</v>
      </c>
      <c r="Q46" s="10">
        <v>0.67180394050583403</v>
      </c>
      <c r="R46" s="10">
        <v>0.84236153400000002</v>
      </c>
      <c r="S46" s="10">
        <v>7.2331323542392759E-2</v>
      </c>
      <c r="T46" s="10">
        <v>0.67257017016180332</v>
      </c>
      <c r="U46" s="10">
        <v>5.2343314521500583E-4</v>
      </c>
      <c r="V46" s="10">
        <v>2.9502723996677201E-2</v>
      </c>
      <c r="W46" s="10">
        <v>0.7</v>
      </c>
      <c r="X46" s="10">
        <v>0</v>
      </c>
      <c r="Y46" s="10">
        <v>1.7569546120058562E-2</v>
      </c>
      <c r="Z46" s="10">
        <v>0.93440941163451618</v>
      </c>
    </row>
    <row r="47" spans="1:26">
      <c r="A47" s="12" t="s">
        <v>431</v>
      </c>
      <c r="B47" s="15" t="s">
        <v>117</v>
      </c>
      <c r="C47" s="10">
        <v>0.55033333333333334</v>
      </c>
      <c r="D47" s="10">
        <v>4.8500000000000003E-4</v>
      </c>
      <c r="E47" s="10">
        <v>0.75</v>
      </c>
      <c r="F47" s="10">
        <v>0.30000000000000004</v>
      </c>
      <c r="G47" s="10">
        <v>0.52400000000000002</v>
      </c>
      <c r="H47" s="10">
        <v>0.75</v>
      </c>
      <c r="I47" s="10">
        <v>1</v>
      </c>
      <c r="J47" s="10">
        <v>0.9</v>
      </c>
      <c r="K47" s="10">
        <v>1</v>
      </c>
      <c r="L47" s="10">
        <v>0.1</v>
      </c>
      <c r="M47" s="10">
        <v>0.29679999962449077</v>
      </c>
      <c r="N47" s="10">
        <v>0.8585999989137052</v>
      </c>
      <c r="O47" s="10">
        <v>0.40749999999999997</v>
      </c>
      <c r="P47" s="10">
        <v>0.97</v>
      </c>
      <c r="Q47" s="10">
        <v>0.67180394050583403</v>
      </c>
      <c r="R47" s="10">
        <v>0.968814968</v>
      </c>
      <c r="S47" s="10">
        <v>0.36154580717798834</v>
      </c>
      <c r="T47" s="10">
        <v>1</v>
      </c>
      <c r="U47" s="10">
        <v>2.5902310534874307E-4</v>
      </c>
      <c r="V47" s="10">
        <v>3.69403006291977E-4</v>
      </c>
      <c r="W47" s="10">
        <v>0.7</v>
      </c>
      <c r="X47" s="10">
        <v>0</v>
      </c>
      <c r="Y47" s="10">
        <v>1.7569546120058562E-2</v>
      </c>
      <c r="Z47" s="10">
        <v>0.98179999947999996</v>
      </c>
    </row>
    <row r="48" spans="1:26">
      <c r="A48" s="12" t="s">
        <v>120</v>
      </c>
      <c r="B48" s="15" t="s">
        <v>119</v>
      </c>
      <c r="C48" s="10">
        <v>0.43049999999999999</v>
      </c>
      <c r="D48" s="10">
        <v>2.8607999893426894E-2</v>
      </c>
      <c r="E48" s="10">
        <v>6.8799999132752365E-2</v>
      </c>
      <c r="F48" s="10">
        <v>0.22499999999999998</v>
      </c>
      <c r="G48" s="10">
        <v>2.6666666666666666E-3</v>
      </c>
      <c r="H48" s="10">
        <v>8.7999999150633834E-2</v>
      </c>
      <c r="I48" s="10">
        <v>0.49525000000000002</v>
      </c>
      <c r="J48" s="10">
        <v>0.36582199991904196</v>
      </c>
      <c r="K48" s="10">
        <v>0.5</v>
      </c>
      <c r="L48" s="10">
        <v>1</v>
      </c>
      <c r="M48" s="10">
        <v>1</v>
      </c>
      <c r="N48" s="10">
        <v>0.04</v>
      </c>
      <c r="O48" s="10">
        <v>0.3175</v>
      </c>
      <c r="P48" s="10">
        <v>0.85719999999999996</v>
      </c>
      <c r="Q48" s="10">
        <v>0.18477393029615286</v>
      </c>
      <c r="R48" s="10">
        <v>0.128772636</v>
      </c>
      <c r="S48" s="10">
        <v>1.5741417818516358E-3</v>
      </c>
      <c r="T48" s="10">
        <v>2.4489166498947095E-2</v>
      </c>
      <c r="U48" s="10">
        <v>3.509733604268795E-2</v>
      </c>
      <c r="V48" s="10">
        <v>2.3556027702306501E-2</v>
      </c>
      <c r="W48" s="10">
        <v>9.000000000000008E-3</v>
      </c>
      <c r="X48" s="10">
        <v>0.88</v>
      </c>
      <c r="Y48" s="10">
        <v>0.41128084606345483</v>
      </c>
      <c r="Z48" s="10">
        <v>0.75731199977397923</v>
      </c>
    </row>
    <row r="49" spans="1:26">
      <c r="A49" s="12" t="s">
        <v>122</v>
      </c>
      <c r="B49" s="15" t="s">
        <v>121</v>
      </c>
      <c r="C49" s="10">
        <v>0.66366666666666663</v>
      </c>
      <c r="D49" s="10">
        <v>2.0843999922350052E-2</v>
      </c>
      <c r="E49" s="10">
        <v>0.23199999928474424</v>
      </c>
      <c r="F49" s="10">
        <v>0.27500000000000002</v>
      </c>
      <c r="G49" s="10">
        <v>0.374</v>
      </c>
      <c r="H49" s="10">
        <v>0.77919999979436394</v>
      </c>
      <c r="I49" s="10">
        <v>0.36491666666666667</v>
      </c>
      <c r="J49" s="10">
        <v>0.51065599988698962</v>
      </c>
      <c r="K49" s="10">
        <v>0.96856369047616664</v>
      </c>
      <c r="L49" s="10">
        <v>0.16</v>
      </c>
      <c r="M49" s="10">
        <v>0.56179999928921465</v>
      </c>
      <c r="N49" s="10">
        <v>0.46439999923110004</v>
      </c>
      <c r="O49" s="10">
        <v>0.40749999999999997</v>
      </c>
      <c r="P49" s="10">
        <v>0.96928000000000003</v>
      </c>
      <c r="Q49" s="10">
        <v>0.5971051697045574</v>
      </c>
      <c r="R49" s="10">
        <v>0.89593657000000004</v>
      </c>
      <c r="S49" s="10">
        <v>0.10738127703723606</v>
      </c>
      <c r="T49" s="10">
        <v>0.58465209531738482</v>
      </c>
      <c r="U49" s="10">
        <v>3.4615097838185433E-3</v>
      </c>
      <c r="V49" s="10">
        <v>6.3369439124179597E-2</v>
      </c>
      <c r="W49" s="10">
        <v>0.52700000000000002</v>
      </c>
      <c r="X49" s="10">
        <v>0.25</v>
      </c>
      <c r="Y49" s="10">
        <v>4.7169811320754715E-3</v>
      </c>
      <c r="Z49" s="10">
        <v>0.92546124190665502</v>
      </c>
    </row>
    <row r="50" spans="1:26">
      <c r="A50" s="12" t="s">
        <v>124</v>
      </c>
      <c r="B50" s="15" t="s">
        <v>123</v>
      </c>
      <c r="C50" s="10">
        <v>0.39900000000000002</v>
      </c>
      <c r="D50" s="10">
        <v>5.9809999999999993E-3</v>
      </c>
      <c r="E50" s="10">
        <v>4.9599999114871007E-2</v>
      </c>
      <c r="F50" s="10">
        <v>0.57499999999999996</v>
      </c>
      <c r="G50" s="10">
        <v>0</v>
      </c>
      <c r="H50" s="10">
        <v>4.9599999114871007E-2</v>
      </c>
      <c r="I50" s="10">
        <v>0.28591666666666671</v>
      </c>
      <c r="J50" s="10">
        <v>0.42884599990509448</v>
      </c>
      <c r="K50" s="10">
        <v>0.49334442595673877</v>
      </c>
      <c r="L50" s="10">
        <v>0.32</v>
      </c>
      <c r="M50" s="10">
        <v>0.1165999998524785</v>
      </c>
      <c r="N50" s="10">
        <v>0</v>
      </c>
      <c r="O50" s="10">
        <v>6.7499999999999991E-2</v>
      </c>
      <c r="P50" s="10">
        <v>0.5696</v>
      </c>
      <c r="Q50" s="10">
        <v>0.2424858523011213</v>
      </c>
      <c r="R50" s="10">
        <v>6.3694267999999998E-2</v>
      </c>
      <c r="S50" s="10">
        <v>0</v>
      </c>
      <c r="T50" s="10">
        <v>5.0000168357015734E-3</v>
      </c>
      <c r="U50" s="10">
        <v>2.2483917506110417E-2</v>
      </c>
      <c r="V50" s="10">
        <v>3.0071427716422398E-2</v>
      </c>
      <c r="W50" s="10">
        <v>0</v>
      </c>
      <c r="X50" s="10">
        <v>0.75</v>
      </c>
      <c r="Y50" s="10">
        <v>8.347245409015025E-2</v>
      </c>
      <c r="Z50" s="10">
        <v>0.16595199922323234</v>
      </c>
    </row>
    <row r="51" spans="1:26">
      <c r="A51" s="12" t="s">
        <v>126</v>
      </c>
      <c r="B51" s="15" t="s">
        <v>125</v>
      </c>
      <c r="C51" s="10">
        <v>0.36233333333333334</v>
      </c>
      <c r="D51" s="10">
        <v>0.23759999911487104</v>
      </c>
      <c r="E51" s="10">
        <v>9.7599999159574513E-2</v>
      </c>
      <c r="F51" s="10">
        <v>0.15000000000000002</v>
      </c>
      <c r="G51" s="10">
        <v>6.6666666666666664E-4</v>
      </c>
      <c r="H51" s="10">
        <v>0.12639999918639655</v>
      </c>
      <c r="I51" s="10">
        <v>0.71158333333333335</v>
      </c>
      <c r="J51" s="10">
        <v>0.24563199994564058</v>
      </c>
      <c r="K51" s="10">
        <v>0.93384033613450002</v>
      </c>
      <c r="L51" s="10">
        <v>0.26</v>
      </c>
      <c r="M51" s="10">
        <v>0.79499999899417162</v>
      </c>
      <c r="N51" s="10">
        <v>0.04</v>
      </c>
      <c r="O51" s="10">
        <v>0.92499999999999993</v>
      </c>
      <c r="P51" s="10">
        <v>0.14247999999999994</v>
      </c>
      <c r="Q51" s="10">
        <v>0.18855024249479246</v>
      </c>
      <c r="R51" s="10">
        <v>0.16696269999999999</v>
      </c>
      <c r="S51" s="10">
        <v>1.1468873803461887E-3</v>
      </c>
      <c r="T51" s="10">
        <v>1.883066222381161E-2</v>
      </c>
      <c r="U51" s="10">
        <v>0.21099075596255706</v>
      </c>
      <c r="V51" s="10">
        <v>0.133394075491963</v>
      </c>
      <c r="W51" s="10">
        <v>3.0000000000000027E-2</v>
      </c>
      <c r="X51" s="10">
        <v>0.57999999999999996</v>
      </c>
      <c r="Y51" s="10">
        <v>0.13658714259697688</v>
      </c>
      <c r="Z51" s="10">
        <v>0.59819999802857637</v>
      </c>
    </row>
    <row r="52" spans="1:26">
      <c r="A52" s="12" t="s">
        <v>128</v>
      </c>
      <c r="B52" s="15" t="s">
        <v>127</v>
      </c>
      <c r="C52" s="10">
        <v>0.2495</v>
      </c>
      <c r="D52" s="10">
        <v>0</v>
      </c>
      <c r="E52" s="10">
        <v>3.9999999105930328E-2</v>
      </c>
      <c r="F52" s="10">
        <v>0.4</v>
      </c>
      <c r="G52" s="10">
        <v>9.3333333333333341E-3</v>
      </c>
      <c r="H52" s="10">
        <v>3.9999999105930328E-2</v>
      </c>
      <c r="I52" s="10">
        <v>0.23600000000000002</v>
      </c>
      <c r="J52" s="10">
        <v>0.30198999993316827</v>
      </c>
      <c r="K52" s="10">
        <v>0.59970954972509505</v>
      </c>
      <c r="L52" s="10">
        <v>0.3</v>
      </c>
      <c r="M52" s="10">
        <v>1</v>
      </c>
      <c r="N52" s="10">
        <v>0</v>
      </c>
      <c r="O52" s="10">
        <v>6.7499999999999991E-2</v>
      </c>
      <c r="P52" s="10">
        <v>0.65680000000000005</v>
      </c>
      <c r="Q52" s="10">
        <v>0.17049943272188384</v>
      </c>
      <c r="R52" s="10">
        <v>8.1145584000000007E-2</v>
      </c>
      <c r="S52" s="10">
        <v>0</v>
      </c>
      <c r="T52" s="10">
        <v>3.9249326966258047E-3</v>
      </c>
      <c r="U52" s="10">
        <v>5.8787831093118748E-2</v>
      </c>
      <c r="V52" s="10">
        <v>8.1660770395557095E-2</v>
      </c>
      <c r="W52" s="10">
        <v>0</v>
      </c>
      <c r="X52" s="10">
        <v>0.97</v>
      </c>
      <c r="Y52" s="10">
        <v>0.16233766233766234</v>
      </c>
      <c r="Z52" s="10">
        <v>0.3797439994223416</v>
      </c>
    </row>
    <row r="53" spans="1:26">
      <c r="A53" s="12" t="s">
        <v>130</v>
      </c>
      <c r="B53" s="15" t="s">
        <v>129</v>
      </c>
      <c r="C53" s="10">
        <v>0.58416666666666661</v>
      </c>
      <c r="D53" s="10">
        <v>0</v>
      </c>
      <c r="E53" s="10">
        <v>3.9999999105930328E-2</v>
      </c>
      <c r="F53" s="10">
        <v>0.55000000000000004</v>
      </c>
      <c r="G53" s="10">
        <v>6.6666666666666664E-4</v>
      </c>
      <c r="H53" s="10">
        <v>5.9199999123811686E-2</v>
      </c>
      <c r="I53" s="10">
        <v>0.23600000000000002</v>
      </c>
      <c r="J53" s="10">
        <v>0.26764999994076788</v>
      </c>
      <c r="K53" s="10">
        <v>0.7725231153326042</v>
      </c>
      <c r="L53" s="10">
        <v>0.56000000000000005</v>
      </c>
      <c r="M53" s="10">
        <v>0.12719999983906746</v>
      </c>
      <c r="N53" s="10">
        <v>0</v>
      </c>
      <c r="O53" s="10">
        <v>6.7499999999999991E-2</v>
      </c>
      <c r="P53" s="10">
        <v>0.36799999999999999</v>
      </c>
      <c r="Q53" s="10">
        <v>0.21754458398520993</v>
      </c>
      <c r="R53" s="10">
        <v>8.8652482000000005E-2</v>
      </c>
      <c r="S53" s="10">
        <v>0</v>
      </c>
      <c r="T53" s="10">
        <v>3.0579382573711444E-3</v>
      </c>
      <c r="U53" s="10">
        <v>0</v>
      </c>
      <c r="V53" s="10">
        <v>0</v>
      </c>
      <c r="W53" s="10">
        <v>0</v>
      </c>
      <c r="X53" s="10">
        <v>0.3</v>
      </c>
      <c r="Y53" s="10">
        <v>3.8834951456310683E-2</v>
      </c>
      <c r="Z53" s="10">
        <v>0.11999999731779099</v>
      </c>
    </row>
    <row r="54" spans="1:26">
      <c r="A54" s="12" t="s">
        <v>132</v>
      </c>
      <c r="B54" s="15" t="s">
        <v>131</v>
      </c>
      <c r="C54" s="10">
        <v>0.64733333333333343</v>
      </c>
      <c r="D54" s="10">
        <v>0</v>
      </c>
      <c r="E54" s="10">
        <v>3.9999999105930328E-2</v>
      </c>
      <c r="F54" s="10">
        <v>0.47499999999999998</v>
      </c>
      <c r="G54" s="10">
        <v>6.6666666666666664E-4</v>
      </c>
      <c r="H54" s="10">
        <v>3.9999999105930328E-2</v>
      </c>
      <c r="I54" s="10">
        <v>1.5499999999999995E-2</v>
      </c>
      <c r="J54" s="10">
        <v>0.13190599997080862</v>
      </c>
      <c r="K54" s="10">
        <v>0.69095801786606703</v>
      </c>
      <c r="L54" s="10">
        <v>0.16</v>
      </c>
      <c r="M54" s="10">
        <v>0.14839999981224539</v>
      </c>
      <c r="N54" s="10">
        <v>0</v>
      </c>
      <c r="O54" s="10">
        <v>6.7499999999999991E-2</v>
      </c>
      <c r="P54" s="10">
        <v>0.14488000000000001</v>
      </c>
      <c r="Q54" s="10">
        <v>0.18895063273906798</v>
      </c>
      <c r="R54" s="10">
        <v>0.108</v>
      </c>
      <c r="S54" s="10">
        <v>0</v>
      </c>
      <c r="T54" s="10">
        <v>2.3787948579549923E-3</v>
      </c>
      <c r="U54" s="10">
        <v>0.26090374567946506</v>
      </c>
      <c r="V54" s="10">
        <v>0.27046939186906199</v>
      </c>
      <c r="W54" s="10">
        <v>0</v>
      </c>
      <c r="X54" s="10">
        <v>0</v>
      </c>
      <c r="Y54" s="10">
        <v>0</v>
      </c>
      <c r="Z54" s="10">
        <v>3.9999999105930328E-2</v>
      </c>
    </row>
    <row r="55" spans="1:26">
      <c r="A55" s="12" t="s">
        <v>134</v>
      </c>
      <c r="B55" s="15" t="s">
        <v>133</v>
      </c>
      <c r="C55" s="10">
        <v>0.62116666666666664</v>
      </c>
      <c r="D55" s="10">
        <v>6.3E-2</v>
      </c>
      <c r="E55" s="10">
        <v>0.11679999917745587</v>
      </c>
      <c r="F55" s="10">
        <v>0.35</v>
      </c>
      <c r="G55" s="10">
        <v>0.30266666666666664</v>
      </c>
      <c r="H55" s="10">
        <v>0.46239999949932098</v>
      </c>
      <c r="I55" s="10">
        <v>0.39683333333333337</v>
      </c>
      <c r="J55" s="10">
        <v>0.12422999997250736</v>
      </c>
      <c r="K55" s="10">
        <v>1</v>
      </c>
      <c r="L55" s="10">
        <v>0.14000000000000001</v>
      </c>
      <c r="M55" s="10">
        <v>1</v>
      </c>
      <c r="N55" s="10">
        <v>0.8585999989137052</v>
      </c>
      <c r="O55" s="10">
        <v>0.78249999999999997</v>
      </c>
      <c r="P55" s="10">
        <v>0.94967999999999997</v>
      </c>
      <c r="Q55" s="10">
        <v>0.63652651608273425</v>
      </c>
      <c r="R55" s="10">
        <v>0.69168506200000002</v>
      </c>
      <c r="S55" s="10">
        <v>0.30532022930043135</v>
      </c>
      <c r="T55" s="10">
        <v>0.27954640091967892</v>
      </c>
      <c r="U55" s="10">
        <v>1.8642547827821387E-2</v>
      </c>
      <c r="V55" s="10">
        <v>0.40578297067453101</v>
      </c>
      <c r="W55" s="10">
        <v>0.50299999999999989</v>
      </c>
      <c r="X55" s="10">
        <v>0.5</v>
      </c>
      <c r="Y55" s="10">
        <v>0.25884383088869717</v>
      </c>
      <c r="Z55" s="10">
        <v>0.63099999818950891</v>
      </c>
    </row>
    <row r="56" spans="1:26">
      <c r="A56" s="12" t="s">
        <v>136</v>
      </c>
      <c r="B56" s="15" t="s">
        <v>135</v>
      </c>
      <c r="C56" s="10">
        <v>0.27799999999999997</v>
      </c>
      <c r="D56" s="10">
        <v>0.5</v>
      </c>
      <c r="E56" s="10">
        <v>0.14499999787658457</v>
      </c>
      <c r="F56" s="10">
        <v>0.125</v>
      </c>
      <c r="G56" s="10">
        <v>0</v>
      </c>
      <c r="H56" s="10">
        <v>0.27099999818950893</v>
      </c>
      <c r="I56" s="10">
        <v>0.71158333333333335</v>
      </c>
      <c r="J56" s="10">
        <v>0.25997399994246662</v>
      </c>
      <c r="K56" s="10">
        <v>0.92600000000000005</v>
      </c>
      <c r="L56" s="10">
        <v>0.08</v>
      </c>
      <c r="M56" s="10">
        <v>1</v>
      </c>
      <c r="N56" s="10">
        <v>0.3</v>
      </c>
      <c r="O56" s="10">
        <v>0.3175</v>
      </c>
      <c r="P56" s="10">
        <v>0.79320000000000002</v>
      </c>
      <c r="Q56" s="10">
        <v>0.41316097013107256</v>
      </c>
      <c r="R56" s="10">
        <v>0.20995962400000001</v>
      </c>
      <c r="S56" s="10">
        <v>4.661490227568392E-3</v>
      </c>
      <c r="T56" s="10">
        <v>0.5</v>
      </c>
      <c r="U56" s="10">
        <v>4.5390711380742771E-2</v>
      </c>
      <c r="V56" s="10">
        <v>6.7322767800189906E-2</v>
      </c>
      <c r="W56" s="10">
        <v>1.0000000000000009E-2</v>
      </c>
      <c r="X56" s="10">
        <v>1</v>
      </c>
      <c r="Y56" s="10">
        <v>1</v>
      </c>
      <c r="Z56" s="10">
        <v>0.58671998542624992</v>
      </c>
    </row>
    <row r="57" spans="1:26">
      <c r="A57" s="12" t="s">
        <v>432</v>
      </c>
      <c r="B57" s="15" t="s">
        <v>137</v>
      </c>
      <c r="C57" s="10">
        <v>0.46316666666666667</v>
      </c>
      <c r="D57" s="10">
        <v>0.1991999992579222</v>
      </c>
      <c r="E57" s="10">
        <v>0.17439999923110006</v>
      </c>
      <c r="F57" s="10">
        <v>0.15000000000000002</v>
      </c>
      <c r="G57" s="10">
        <v>4.8666666666666664E-2</v>
      </c>
      <c r="H57" s="10">
        <v>0.2031999992579222</v>
      </c>
      <c r="I57" s="10">
        <v>0.71158333333333335</v>
      </c>
      <c r="J57" s="10">
        <v>0.30542399993240832</v>
      </c>
      <c r="K57" s="10">
        <v>0.91140246324990071</v>
      </c>
      <c r="L57" s="10">
        <v>0.06</v>
      </c>
      <c r="M57" s="10">
        <v>0.85859999891370542</v>
      </c>
      <c r="N57" s="10">
        <v>3.1799999959766859E-2</v>
      </c>
      <c r="O57" s="10">
        <v>0.3175</v>
      </c>
      <c r="P57" s="10">
        <v>0.77600000000000002</v>
      </c>
      <c r="Q57" s="10">
        <v>0.30664148162916438</v>
      </c>
      <c r="R57" s="10">
        <v>0.37309644600000003</v>
      </c>
      <c r="S57" s="10">
        <v>1.3940989879714798E-2</v>
      </c>
      <c r="T57" s="10">
        <v>8.039243335088804E-2</v>
      </c>
      <c r="U57" s="10">
        <v>4.7492985867917337E-2</v>
      </c>
      <c r="V57" s="10">
        <v>3.2537844220995198E-2</v>
      </c>
      <c r="W57" s="10">
        <v>4.0999999999999925E-2</v>
      </c>
      <c r="X57" s="10">
        <v>0.82</v>
      </c>
      <c r="Y57" s="10">
        <v>0.18625827814569537</v>
      </c>
      <c r="Z57" s="10">
        <v>0.59491998546648306</v>
      </c>
    </row>
    <row r="58" spans="1:26">
      <c r="A58" s="12" t="s">
        <v>140</v>
      </c>
      <c r="B58" s="15" t="s">
        <v>139</v>
      </c>
      <c r="C58" s="10">
        <v>0.55566666666666675</v>
      </c>
      <c r="D58" s="10">
        <v>4.311599983938038E-2</v>
      </c>
      <c r="E58" s="10">
        <v>9.7599999159574513E-2</v>
      </c>
      <c r="F58" s="10">
        <v>0.19999999999999996</v>
      </c>
      <c r="G58" s="10">
        <v>4.2000000000000003E-2</v>
      </c>
      <c r="H58" s="10">
        <v>0.11679999917745587</v>
      </c>
      <c r="I58" s="10">
        <v>0.56600000000000006</v>
      </c>
      <c r="J58" s="10">
        <v>0.34097599992454053</v>
      </c>
      <c r="K58" s="10">
        <v>0.54132316418938897</v>
      </c>
      <c r="L58" s="10">
        <v>0.12</v>
      </c>
      <c r="M58" s="10">
        <v>0.39219999950379131</v>
      </c>
      <c r="N58" s="10">
        <v>0.14559999965131282</v>
      </c>
      <c r="O58" s="10">
        <v>0.22499999999999998</v>
      </c>
      <c r="P58" s="10">
        <v>0.81520000000000004</v>
      </c>
      <c r="Q58" s="10">
        <v>0.25741502304673336</v>
      </c>
      <c r="R58" s="10">
        <v>0.35836177400000002</v>
      </c>
      <c r="S58" s="10">
        <v>8.9940190112095843E-3</v>
      </c>
      <c r="T58" s="10">
        <v>9.7770543435948376E-2</v>
      </c>
      <c r="U58" s="10">
        <v>3.1503549813468812E-2</v>
      </c>
      <c r="V58" s="10">
        <v>0.14018808640081201</v>
      </c>
      <c r="W58" s="10">
        <v>7.7999999999999958E-2</v>
      </c>
      <c r="X58" s="10">
        <v>0</v>
      </c>
      <c r="Y58" s="10">
        <v>4.3346337234503679E-2</v>
      </c>
      <c r="Z58" s="10">
        <v>0.86073276825930645</v>
      </c>
    </row>
    <row r="59" spans="1:26">
      <c r="A59" s="12" t="s">
        <v>142</v>
      </c>
      <c r="B59" s="15" t="s">
        <v>141</v>
      </c>
      <c r="C59" s="10">
        <v>0.50216666666666665</v>
      </c>
      <c r="D59" s="10">
        <v>1</v>
      </c>
      <c r="E59" s="10">
        <v>4.9599999114871007E-2</v>
      </c>
      <c r="F59" s="10">
        <v>0.5</v>
      </c>
      <c r="G59" s="10">
        <v>5.7333333333333333E-2</v>
      </c>
      <c r="H59" s="10">
        <v>9.7599999159574513E-2</v>
      </c>
      <c r="I59" s="10">
        <v>9.9999999999999933E-3</v>
      </c>
      <c r="J59" s="10">
        <v>0.57812399987205865</v>
      </c>
      <c r="K59" s="10">
        <v>0.5</v>
      </c>
      <c r="L59" s="10">
        <v>0.16</v>
      </c>
      <c r="M59" s="10">
        <v>0.39219999950379131</v>
      </c>
      <c r="N59" s="10">
        <v>0.13519999988377093</v>
      </c>
      <c r="O59" s="10">
        <v>0.78249999999999997</v>
      </c>
      <c r="P59" s="10">
        <v>0.63280000000000003</v>
      </c>
      <c r="Q59" s="10">
        <v>0.35334571581900176</v>
      </c>
      <c r="R59" s="10">
        <v>0.176949942</v>
      </c>
      <c r="S59" s="10">
        <v>1.4741637635037609E-2</v>
      </c>
      <c r="T59" s="10">
        <v>6.8097975081457374E-2</v>
      </c>
      <c r="U59" s="10">
        <v>2.5178027340616502E-2</v>
      </c>
      <c r="V59" s="10">
        <v>0.38190865236555699</v>
      </c>
      <c r="W59" s="10">
        <v>5.9999999999998943E-3</v>
      </c>
      <c r="X59" s="10">
        <v>0</v>
      </c>
      <c r="Y59" s="10">
        <v>6.0274247827615656E-3</v>
      </c>
      <c r="Z59" s="10">
        <v>0.16585599922314287</v>
      </c>
    </row>
    <row r="60" spans="1:26">
      <c r="A60" s="12" t="s">
        <v>144</v>
      </c>
      <c r="B60" s="15" t="s">
        <v>143</v>
      </c>
      <c r="C60" s="10">
        <v>0.35716666666666669</v>
      </c>
      <c r="D60" s="10">
        <v>5.4539999999999998E-2</v>
      </c>
      <c r="E60" s="10">
        <v>0.16479999922215938</v>
      </c>
      <c r="F60" s="10">
        <v>0.27500000000000002</v>
      </c>
      <c r="G60" s="10">
        <v>5.4666666666666669E-2</v>
      </c>
      <c r="H60" s="10">
        <v>0.16479999922215938</v>
      </c>
      <c r="I60" s="10">
        <v>0.49525000000000002</v>
      </c>
      <c r="J60" s="10">
        <v>0.3938999999128282</v>
      </c>
      <c r="K60" s="10">
        <v>0.78218870520827122</v>
      </c>
      <c r="L60" s="10">
        <v>0.08</v>
      </c>
      <c r="M60" s="10">
        <v>0.61479999922215933</v>
      </c>
      <c r="N60" s="10">
        <v>6.8399999812245371E-2</v>
      </c>
      <c r="O60" s="10">
        <v>0.3175</v>
      </c>
      <c r="P60" s="10">
        <v>0.85592000000000001</v>
      </c>
      <c r="Q60" s="10">
        <v>0.33179816457942224</v>
      </c>
      <c r="R60" s="10">
        <v>0.32944228199999998</v>
      </c>
      <c r="S60" s="10">
        <v>8.0229289402444906E-2</v>
      </c>
      <c r="T60" s="10">
        <v>7.439926721604026E-2</v>
      </c>
      <c r="U60" s="10">
        <v>4.3472853616803676E-2</v>
      </c>
      <c r="V60" s="10">
        <v>2.62202474048286E-2</v>
      </c>
      <c r="W60" s="10">
        <v>0.1359999999999999</v>
      </c>
      <c r="X60" s="10">
        <v>0.59</v>
      </c>
      <c r="Y60" s="10">
        <v>0.36196911196911197</v>
      </c>
      <c r="Z60" s="10">
        <v>0.83764000543538397</v>
      </c>
    </row>
    <row r="61" spans="1:26">
      <c r="A61" s="12" t="s">
        <v>146</v>
      </c>
      <c r="B61" s="15" t="s">
        <v>145</v>
      </c>
      <c r="C61" s="10">
        <v>0.56850000000000001</v>
      </c>
      <c r="D61" s="10">
        <v>6.69E-4</v>
      </c>
      <c r="E61" s="10">
        <v>0.61299999903887503</v>
      </c>
      <c r="F61" s="10">
        <v>0.19999999999999996</v>
      </c>
      <c r="G61" s="10">
        <v>0.33733333333333332</v>
      </c>
      <c r="H61" s="10">
        <v>0.54099999886006112</v>
      </c>
      <c r="I61" s="10">
        <v>1</v>
      </c>
      <c r="J61" s="10">
        <v>0.61064599986486134</v>
      </c>
      <c r="K61" s="10">
        <v>1</v>
      </c>
      <c r="L61" s="10">
        <v>0.18</v>
      </c>
      <c r="M61" s="10">
        <v>1</v>
      </c>
      <c r="N61" s="10">
        <v>0.43</v>
      </c>
      <c r="O61" s="10">
        <v>0.20749999999999999</v>
      </c>
      <c r="P61" s="10">
        <v>0.95479999999999998</v>
      </c>
      <c r="Q61" s="10">
        <v>0.73563223324820481</v>
      </c>
      <c r="R61" s="10">
        <v>0.85156712000000001</v>
      </c>
      <c r="S61" s="10">
        <v>3.2716447556159704E-2</v>
      </c>
      <c r="T61" s="10">
        <v>0.35682552303324339</v>
      </c>
      <c r="U61" s="10">
        <v>8.5895172234649406E-3</v>
      </c>
      <c r="V61" s="10">
        <v>6.3768804303994703E-2</v>
      </c>
      <c r="W61" s="10">
        <v>0.73</v>
      </c>
      <c r="X61" s="10">
        <v>0</v>
      </c>
      <c r="Y61" s="10">
        <v>0</v>
      </c>
      <c r="Z61" s="10">
        <v>0.5</v>
      </c>
    </row>
    <row r="62" spans="1:26">
      <c r="A62" s="12" t="s">
        <v>148</v>
      </c>
      <c r="B62" s="15" t="s">
        <v>147</v>
      </c>
      <c r="C62" s="10">
        <v>0.53700000000000003</v>
      </c>
      <c r="D62" s="10">
        <v>0.1016179997935146</v>
      </c>
      <c r="E62" s="10">
        <v>0.41439999945461747</v>
      </c>
      <c r="F62" s="10">
        <v>0.35</v>
      </c>
      <c r="G62" s="10">
        <v>0.25266666666666665</v>
      </c>
      <c r="H62" s="10">
        <v>0.86559999987483027</v>
      </c>
      <c r="I62" s="10">
        <v>0.45091666666666669</v>
      </c>
      <c r="J62" s="10">
        <v>0.79628399982377884</v>
      </c>
      <c r="K62" s="10">
        <v>1</v>
      </c>
      <c r="L62" s="10">
        <v>0.32</v>
      </c>
      <c r="M62" s="10">
        <v>0.29679999962449077</v>
      </c>
      <c r="N62" s="10">
        <v>1</v>
      </c>
      <c r="O62" s="10">
        <v>0.40749999999999997</v>
      </c>
      <c r="P62" s="10">
        <v>0.9728</v>
      </c>
      <c r="Q62" s="10">
        <v>0.55851738430276554</v>
      </c>
      <c r="R62" s="10">
        <v>0.56901408399999998</v>
      </c>
      <c r="S62" s="10">
        <v>0.66268936964234404</v>
      </c>
      <c r="T62" s="10">
        <v>0.36025806565029245</v>
      </c>
      <c r="U62" s="10">
        <v>2.7702704181438453E-2</v>
      </c>
      <c r="V62" s="10">
        <v>1.6661373158518102E-2</v>
      </c>
      <c r="W62" s="10">
        <v>0.67999999999999994</v>
      </c>
      <c r="X62" s="10">
        <v>0.2</v>
      </c>
      <c r="Y62" s="10">
        <v>1.4851485148514851E-2</v>
      </c>
      <c r="Z62" s="10">
        <v>0.8212400053549177</v>
      </c>
    </row>
    <row r="63" spans="1:26">
      <c r="A63" s="12" t="s">
        <v>150</v>
      </c>
      <c r="B63" s="15" t="s">
        <v>149</v>
      </c>
      <c r="C63" s="10">
        <v>0.63933333333333331</v>
      </c>
      <c r="D63" s="10">
        <v>0.15421999968662858</v>
      </c>
      <c r="E63" s="10">
        <v>5.9199999123811686E-2</v>
      </c>
      <c r="F63" s="10">
        <v>0.77499999999999991</v>
      </c>
      <c r="G63" s="10">
        <v>0</v>
      </c>
      <c r="H63" s="10">
        <v>8.7999999150633834E-2</v>
      </c>
      <c r="I63" s="10">
        <v>0.27966666666666667</v>
      </c>
      <c r="J63" s="10">
        <v>0.30825199993178248</v>
      </c>
      <c r="K63" s="10">
        <v>0.83278428093650003</v>
      </c>
      <c r="L63" s="10">
        <v>0.9</v>
      </c>
      <c r="M63" s="10">
        <v>0.15899999979883431</v>
      </c>
      <c r="N63" s="10">
        <v>0</v>
      </c>
      <c r="O63" s="10">
        <v>0.87499999999999989</v>
      </c>
      <c r="P63" s="10">
        <v>0.45448</v>
      </c>
      <c r="Q63" s="10">
        <v>0.27971512062847637</v>
      </c>
      <c r="R63" s="10">
        <v>6.0869566E-2</v>
      </c>
      <c r="S63" s="10">
        <v>3.9249541866813904E-2</v>
      </c>
      <c r="T63" s="10">
        <v>4.925837795765344E-3</v>
      </c>
      <c r="U63" s="10">
        <v>5.5642862298984942E-2</v>
      </c>
      <c r="V63" s="10">
        <v>0.116181230255992</v>
      </c>
      <c r="W63" s="10">
        <v>0</v>
      </c>
      <c r="X63" s="10">
        <v>0.22</v>
      </c>
      <c r="Y63" s="10">
        <v>0</v>
      </c>
      <c r="Z63" s="10">
        <v>0.72376468943873584</v>
      </c>
    </row>
    <row r="64" spans="1:26">
      <c r="A64" s="12" t="s">
        <v>152</v>
      </c>
      <c r="B64" s="15" t="s">
        <v>151</v>
      </c>
      <c r="C64" s="10">
        <v>0.73983333333333334</v>
      </c>
      <c r="D64" s="10">
        <v>4.5560000000000003E-2</v>
      </c>
      <c r="E64" s="10">
        <v>0.63519999966025353</v>
      </c>
      <c r="F64" s="10">
        <v>0.30000000000000004</v>
      </c>
      <c r="G64" s="10">
        <v>0.47</v>
      </c>
      <c r="H64" s="10">
        <v>0.88479999989271163</v>
      </c>
      <c r="I64" s="10">
        <v>0.60066666666666668</v>
      </c>
      <c r="J64" s="10">
        <v>0.83526999981515104</v>
      </c>
      <c r="K64" s="10">
        <v>0.98249934749080781</v>
      </c>
      <c r="L64" s="10">
        <v>0.32</v>
      </c>
      <c r="M64" s="10">
        <v>6.3599999919533731E-2</v>
      </c>
      <c r="N64" s="10">
        <v>1</v>
      </c>
      <c r="O64" s="10">
        <v>0.40749999999999997</v>
      </c>
      <c r="P64" s="10">
        <v>0.98863999999999996</v>
      </c>
      <c r="Q64" s="10">
        <v>0.64025599901303654</v>
      </c>
      <c r="R64" s="10">
        <v>0.81792399400000004</v>
      </c>
      <c r="S64" s="10">
        <v>0.39868966776576825</v>
      </c>
      <c r="T64" s="10">
        <v>0.65156662267985965</v>
      </c>
      <c r="U64" s="10">
        <v>0</v>
      </c>
      <c r="V64" s="10">
        <v>0</v>
      </c>
      <c r="W64" s="10">
        <v>0.84699999999999998</v>
      </c>
      <c r="X64" s="10">
        <v>0.88</v>
      </c>
      <c r="Y64" s="10">
        <v>0.03</v>
      </c>
      <c r="Z64" s="10">
        <v>0.8714569758846068</v>
      </c>
    </row>
    <row r="65" spans="1:26">
      <c r="A65" s="12" t="s">
        <v>154</v>
      </c>
      <c r="B65" s="15" t="s">
        <v>153</v>
      </c>
      <c r="C65" s="10">
        <v>0.58666666666666667</v>
      </c>
      <c r="D65" s="10">
        <v>2.862E-3</v>
      </c>
      <c r="E65" s="10">
        <v>0.36</v>
      </c>
      <c r="F65" s="10">
        <v>7.5000000000000011E-2</v>
      </c>
      <c r="G65" s="10">
        <v>7.3333333333333332E-3</v>
      </c>
      <c r="H65" s="10">
        <v>0.13</v>
      </c>
      <c r="I65" s="10">
        <v>0.44466666666666665</v>
      </c>
      <c r="J65" s="10">
        <v>0.47591199989467853</v>
      </c>
      <c r="K65" s="10">
        <v>0.92227450980399994</v>
      </c>
      <c r="L65" s="10">
        <v>0.2</v>
      </c>
      <c r="M65" s="10">
        <v>1</v>
      </c>
      <c r="N65" s="10">
        <v>0.3</v>
      </c>
      <c r="O65" s="10">
        <v>0.76749999999999996</v>
      </c>
      <c r="P65" s="10">
        <v>0.88456800000000002</v>
      </c>
      <c r="Q65" s="10">
        <v>0.37777794998809844</v>
      </c>
      <c r="R65" s="10">
        <v>0.34837355800000003</v>
      </c>
      <c r="S65" s="10">
        <v>3.3638712047555606E-2</v>
      </c>
      <c r="T65" s="10">
        <v>1.9477713563255353E-2</v>
      </c>
      <c r="U65" s="10">
        <v>0.10631031837790682</v>
      </c>
      <c r="V65" s="10">
        <v>0.175616459497798</v>
      </c>
      <c r="W65" s="10">
        <v>0.4</v>
      </c>
      <c r="X65" s="10">
        <v>0</v>
      </c>
      <c r="Y65" s="10">
        <v>0.16420361247947454</v>
      </c>
      <c r="Z65" s="10">
        <v>0.59655999178852981</v>
      </c>
    </row>
    <row r="66" spans="1:26">
      <c r="A66" s="12" t="s">
        <v>156</v>
      </c>
      <c r="B66" s="15" t="s">
        <v>155</v>
      </c>
      <c r="C66" s="10">
        <v>0.72666666666666668</v>
      </c>
      <c r="D66" s="10">
        <v>1.6334999966807665E-2</v>
      </c>
      <c r="E66" s="10">
        <v>3.9999999105930328E-2</v>
      </c>
      <c r="F66" s="10">
        <v>0.82499999999999996</v>
      </c>
      <c r="G66" s="10">
        <v>0</v>
      </c>
      <c r="H66" s="10">
        <v>3.9999999105930328E-2</v>
      </c>
      <c r="I66" s="10">
        <v>1.5499999999999995E-2</v>
      </c>
      <c r="J66" s="10">
        <v>0.36763999991863971</v>
      </c>
      <c r="K66" s="10">
        <v>0.74816108849146656</v>
      </c>
      <c r="L66" s="10">
        <v>0.38</v>
      </c>
      <c r="M66" s="10">
        <v>8.4799999892711642E-2</v>
      </c>
      <c r="N66" s="10">
        <v>0</v>
      </c>
      <c r="O66" s="10">
        <v>6.7499999999999991E-2</v>
      </c>
      <c r="P66" s="10">
        <v>0.1604000000000001</v>
      </c>
      <c r="Q66" s="10">
        <v>0.16799453515857432</v>
      </c>
      <c r="R66" s="10">
        <v>4.9327353999999997E-2</v>
      </c>
      <c r="S66" s="10">
        <v>0</v>
      </c>
      <c r="T66" s="10">
        <v>3.4423271970406922E-3</v>
      </c>
      <c r="U66" s="10">
        <v>1.4548119865928784E-2</v>
      </c>
      <c r="V66" s="10">
        <v>4.2678871958731997E-2</v>
      </c>
      <c r="W66" s="10">
        <v>0</v>
      </c>
      <c r="X66" s="10">
        <v>0.59</v>
      </c>
      <c r="Y66" s="10">
        <v>0</v>
      </c>
      <c r="Z66" s="10">
        <v>0.3714879994146526</v>
      </c>
    </row>
    <row r="67" spans="1:26">
      <c r="A67" s="12" t="s">
        <v>158</v>
      </c>
      <c r="B67" s="15" t="s">
        <v>157</v>
      </c>
      <c r="C67" s="10">
        <v>0.44516666666666665</v>
      </c>
      <c r="D67" s="10">
        <v>0.16477999966517093</v>
      </c>
      <c r="E67" s="10">
        <v>3.9999999105930328E-2</v>
      </c>
      <c r="F67" s="10">
        <v>0.47499999999999998</v>
      </c>
      <c r="G67" s="10">
        <v>0</v>
      </c>
      <c r="H67" s="10">
        <v>3.9999999105930328E-2</v>
      </c>
      <c r="I67" s="10">
        <v>0.25958333333333333</v>
      </c>
      <c r="J67" s="10">
        <v>0.2264419999498874</v>
      </c>
      <c r="K67" s="10">
        <v>0.70256013269770889</v>
      </c>
      <c r="L67" s="10">
        <v>0.22</v>
      </c>
      <c r="M67" s="10">
        <v>0.1165999998524785</v>
      </c>
      <c r="N67" s="10">
        <v>0</v>
      </c>
      <c r="O67" s="10">
        <v>6.7499999999999991E-2</v>
      </c>
      <c r="P67" s="10">
        <v>0.36264000000000007</v>
      </c>
      <c r="Q67" s="10">
        <v>0.13480663268864246</v>
      </c>
      <c r="R67" s="10">
        <v>0.115869018</v>
      </c>
      <c r="S67" s="10">
        <v>0</v>
      </c>
      <c r="T67" s="10">
        <v>3.9672627765894143E-3</v>
      </c>
      <c r="U67" s="10">
        <v>2.4862700279103735E-2</v>
      </c>
      <c r="V67" s="10">
        <v>4.7248629961730002E-2</v>
      </c>
      <c r="W67" s="10">
        <v>0</v>
      </c>
      <c r="X67" s="10">
        <v>0.54</v>
      </c>
      <c r="Y67" s="10">
        <v>6.8473140269510277E-2</v>
      </c>
      <c r="Z67" s="10">
        <v>3.9999999105930328E-2</v>
      </c>
    </row>
    <row r="68" spans="1:26">
      <c r="A68" s="12" t="s">
        <v>160</v>
      </c>
      <c r="B68" s="15" t="s">
        <v>159</v>
      </c>
      <c r="C68" s="10">
        <v>0.51916666666666667</v>
      </c>
      <c r="D68" s="10">
        <v>7.9299999999999998E-4</v>
      </c>
      <c r="E68" s="10">
        <v>0.16479999922215938</v>
      </c>
      <c r="F68" s="10">
        <v>0.22499999999999998</v>
      </c>
      <c r="G68" s="10">
        <v>6.8000000000000005E-2</v>
      </c>
      <c r="H68" s="10">
        <v>0.68319999970495693</v>
      </c>
      <c r="I68" s="10">
        <v>1</v>
      </c>
      <c r="J68" s="10">
        <v>0.14624799996763468</v>
      </c>
      <c r="K68" s="10">
        <v>0.9765641025641667</v>
      </c>
      <c r="L68" s="10">
        <v>0.12</v>
      </c>
      <c r="M68" s="10">
        <v>0.77379999902099372</v>
      </c>
      <c r="N68" s="10">
        <v>0.21000000000000002</v>
      </c>
      <c r="O68" s="10">
        <v>0.20749999999999999</v>
      </c>
      <c r="P68" s="10">
        <v>0.77600000000000002</v>
      </c>
      <c r="Q68" s="10">
        <v>0.53947660379722706</v>
      </c>
      <c r="R68" s="10">
        <v>0.84693084600000001</v>
      </c>
      <c r="S68" s="10">
        <v>1.7296911243172116E-2</v>
      </c>
      <c r="T68" s="10">
        <v>0.23266934033997827</v>
      </c>
      <c r="U68" s="10">
        <v>7.5199763091118562E-3</v>
      </c>
      <c r="V68" s="10">
        <v>0.14052803853743301</v>
      </c>
      <c r="W68" s="10">
        <v>0.63300000000000001</v>
      </c>
      <c r="X68" s="10">
        <v>0</v>
      </c>
      <c r="Y68" s="10">
        <v>0</v>
      </c>
      <c r="Z68" s="10">
        <v>0.91015199937414648</v>
      </c>
    </row>
    <row r="69" spans="1:26">
      <c r="A69" s="12" t="s">
        <v>162</v>
      </c>
      <c r="B69" s="15" t="s">
        <v>161</v>
      </c>
      <c r="C69" s="10">
        <v>0.3828333333333333</v>
      </c>
      <c r="D69" s="10">
        <v>8.9119999999999998E-3</v>
      </c>
      <c r="E69" s="10">
        <v>0.11679999917745587</v>
      </c>
      <c r="F69" s="10">
        <v>0.30000000000000004</v>
      </c>
      <c r="G69" s="10">
        <v>0.19066666666666668</v>
      </c>
      <c r="H69" s="10">
        <v>0.35679999940097329</v>
      </c>
      <c r="I69" s="10">
        <v>0.62008333333333332</v>
      </c>
      <c r="J69" s="10">
        <v>0.4316739999044687</v>
      </c>
      <c r="K69" s="10">
        <v>0.99573076923083337</v>
      </c>
      <c r="L69" s="10">
        <v>0.18</v>
      </c>
      <c r="M69" s="10">
        <v>0.50879999935626985</v>
      </c>
      <c r="N69" s="10">
        <v>0.42119999930262564</v>
      </c>
      <c r="O69" s="10">
        <v>0.20749999999999999</v>
      </c>
      <c r="P69" s="10">
        <v>0.97416000000000003</v>
      </c>
      <c r="Q69" s="10">
        <v>0.62609810631692497</v>
      </c>
      <c r="R69" s="10">
        <v>0.78828828799999995</v>
      </c>
      <c r="S69" s="10">
        <v>0.26541790428426187</v>
      </c>
      <c r="T69" s="10">
        <v>0.53599427185921511</v>
      </c>
      <c r="U69" s="10">
        <v>0.26353320917090606</v>
      </c>
      <c r="V69" s="10">
        <v>0.37547217491297002</v>
      </c>
      <c r="W69" s="10">
        <v>0.91700000000000004</v>
      </c>
      <c r="X69" s="10">
        <v>0</v>
      </c>
      <c r="Y69" s="10">
        <v>0.45</v>
      </c>
      <c r="Z69" s="10">
        <v>0.82998400220979718</v>
      </c>
    </row>
    <row r="70" spans="1:26">
      <c r="A70" s="12" t="s">
        <v>164</v>
      </c>
      <c r="B70" s="15" t="s">
        <v>163</v>
      </c>
      <c r="C70" s="10">
        <v>0.32216666666666666</v>
      </c>
      <c r="D70" s="10">
        <v>2.5600000000000001E-2</v>
      </c>
      <c r="E70" s="10">
        <v>5.9199999123811686E-2</v>
      </c>
      <c r="F70" s="10">
        <v>0.6</v>
      </c>
      <c r="G70" s="10">
        <v>0.11266666666666666</v>
      </c>
      <c r="H70" s="10">
        <v>8.7999999150633834E-2</v>
      </c>
      <c r="I70" s="10">
        <v>0.27966666666666667</v>
      </c>
      <c r="J70" s="10">
        <v>0.47651799989454446</v>
      </c>
      <c r="K70" s="10">
        <v>0.89817341992137756</v>
      </c>
      <c r="L70" s="10">
        <v>0.24</v>
      </c>
      <c r="M70" s="10">
        <v>0.78439999900758262</v>
      </c>
      <c r="N70" s="10">
        <v>3.2999999932944772E-2</v>
      </c>
      <c r="O70" s="10">
        <v>7.4999999999999997E-2</v>
      </c>
      <c r="P70" s="10">
        <v>0.48136000000000001</v>
      </c>
      <c r="Q70" s="10">
        <v>0.32627605725720543</v>
      </c>
      <c r="R70" s="10">
        <v>0.18274111600000001</v>
      </c>
      <c r="S70" s="10">
        <v>5.8292932282599519E-2</v>
      </c>
      <c r="T70" s="10">
        <v>1.959568882315393E-2</v>
      </c>
      <c r="U70" s="10">
        <v>2.2428939057860257E-2</v>
      </c>
      <c r="V70" s="10">
        <v>6.2409597162269403E-2</v>
      </c>
      <c r="W70" s="10">
        <v>0</v>
      </c>
      <c r="X70" s="10">
        <v>0.95</v>
      </c>
      <c r="Y70" s="10">
        <v>4.3171679378327818E-2</v>
      </c>
      <c r="Z70" s="10">
        <v>0.11576466994045542</v>
      </c>
    </row>
    <row r="71" spans="1:26">
      <c r="A71" s="12" t="s">
        <v>166</v>
      </c>
      <c r="B71" s="15" t="s">
        <v>165</v>
      </c>
      <c r="C71" s="10">
        <v>0.58750000000000002</v>
      </c>
      <c r="D71" s="10">
        <v>0.23066999953128395</v>
      </c>
      <c r="E71" s="10">
        <v>3.9999999105930328E-2</v>
      </c>
      <c r="F71" s="10">
        <v>0.5</v>
      </c>
      <c r="G71" s="10">
        <v>0</v>
      </c>
      <c r="H71" s="10">
        <v>3.9999999105930328E-2</v>
      </c>
      <c r="I71" s="10">
        <v>0.20691666666666667</v>
      </c>
      <c r="J71" s="10">
        <v>0.26542799994125965</v>
      </c>
      <c r="K71" s="10">
        <v>0.73265440375433333</v>
      </c>
      <c r="L71" s="10">
        <v>0.28000000000000003</v>
      </c>
      <c r="M71" s="10">
        <v>0.233199999704957</v>
      </c>
      <c r="N71" s="10">
        <v>0</v>
      </c>
      <c r="O71" s="10">
        <v>6.7499999999999991E-2</v>
      </c>
      <c r="P71" s="10">
        <v>0.28471999999999997</v>
      </c>
      <c r="Q71" s="10">
        <v>0.16230009612888208</v>
      </c>
      <c r="R71" s="10">
        <v>9.5454546000000001E-2</v>
      </c>
      <c r="S71" s="10">
        <v>0</v>
      </c>
      <c r="T71" s="10">
        <v>2.344620197984371E-3</v>
      </c>
      <c r="U71" s="10">
        <v>6.4755094715215372E-2</v>
      </c>
      <c r="V71" s="10">
        <v>5.6247942458081603E-2</v>
      </c>
      <c r="W71" s="10">
        <v>0</v>
      </c>
      <c r="X71" s="10">
        <v>0.61</v>
      </c>
      <c r="Y71" s="10">
        <v>3.0105800384207355E-2</v>
      </c>
      <c r="Z71" s="10">
        <v>0.13999999687075615</v>
      </c>
    </row>
    <row r="72" spans="1:26">
      <c r="A72" s="12" t="s">
        <v>168</v>
      </c>
      <c r="B72" s="15" t="s">
        <v>167</v>
      </c>
      <c r="C72" s="10">
        <v>0.73333333333333328</v>
      </c>
      <c r="D72" s="10">
        <v>1.8460000000000001E-2</v>
      </c>
      <c r="E72" s="10">
        <v>0.21279999926686288</v>
      </c>
      <c r="F72" s="10">
        <v>0.30000000000000004</v>
      </c>
      <c r="G72" s="10">
        <v>0.15066666666666667</v>
      </c>
      <c r="H72" s="10">
        <v>0.87519999988377095</v>
      </c>
      <c r="I72" s="10">
        <v>0.36075000000000002</v>
      </c>
      <c r="J72" s="10">
        <v>0.49732399988994003</v>
      </c>
      <c r="K72" s="10">
        <v>0.98927878787883339</v>
      </c>
      <c r="L72" s="10">
        <v>0.14000000000000001</v>
      </c>
      <c r="M72" s="10">
        <v>0.34979999955743551</v>
      </c>
      <c r="N72" s="10">
        <v>0.34559999942779546</v>
      </c>
      <c r="O72" s="10">
        <v>0.20749999999999999</v>
      </c>
      <c r="P72" s="10">
        <v>0.95120000000000005</v>
      </c>
      <c r="Q72" s="10">
        <v>0.61295453557297574</v>
      </c>
      <c r="R72" s="10">
        <v>0.86241134799999997</v>
      </c>
      <c r="S72" s="10">
        <v>0.16956295086047496</v>
      </c>
      <c r="T72" s="10">
        <v>0.39254123160253923</v>
      </c>
      <c r="U72" s="10">
        <v>9.535094905076584E-3</v>
      </c>
      <c r="V72" s="10">
        <v>3.67696197318437E-2</v>
      </c>
      <c r="W72" s="10">
        <v>0.45999999999999996</v>
      </c>
      <c r="X72" s="10">
        <v>0.81</v>
      </c>
      <c r="Y72" s="10">
        <v>3.2961237584600511E-2</v>
      </c>
      <c r="Z72" s="10">
        <v>0.86562736194628198</v>
      </c>
    </row>
    <row r="73" spans="1:26">
      <c r="A73" s="12" t="s">
        <v>170</v>
      </c>
      <c r="B73" s="15" t="s">
        <v>169</v>
      </c>
      <c r="C73" s="10">
        <v>0.12400000000000003</v>
      </c>
      <c r="D73" s="10">
        <v>0.14013999971523883</v>
      </c>
      <c r="E73" s="10">
        <v>3.9999999105930328E-2</v>
      </c>
      <c r="F73" s="10">
        <v>0.44999999999999996</v>
      </c>
      <c r="G73" s="10">
        <v>0</v>
      </c>
      <c r="H73" s="10">
        <v>5.9199999123811686E-2</v>
      </c>
      <c r="I73" s="10">
        <v>0.27483333333333337</v>
      </c>
      <c r="J73" s="10">
        <v>0.39187999991327521</v>
      </c>
      <c r="K73" s="10">
        <v>0.48669736662625029</v>
      </c>
      <c r="L73" s="10">
        <v>0.12</v>
      </c>
      <c r="M73" s="10">
        <v>0.39219999950379131</v>
      </c>
      <c r="N73" s="10">
        <v>0</v>
      </c>
      <c r="O73" s="10">
        <v>6.7499999999999991E-2</v>
      </c>
      <c r="P73" s="10">
        <v>0.37015999999999993</v>
      </c>
      <c r="Q73" s="10">
        <v>0.16470712052136693</v>
      </c>
      <c r="R73" s="10">
        <v>0.11312217199999999</v>
      </c>
      <c r="S73" s="10">
        <v>0</v>
      </c>
      <c r="T73" s="10">
        <v>8.1728009929739863E-4</v>
      </c>
      <c r="U73" s="10">
        <v>5.7487527822710896E-2</v>
      </c>
      <c r="V73" s="10">
        <v>8.6387275857641999E-2</v>
      </c>
      <c r="W73" s="10">
        <v>0</v>
      </c>
      <c r="X73" s="10">
        <v>0.69</v>
      </c>
      <c r="Y73" s="10">
        <v>0.15128006206361522</v>
      </c>
      <c r="Z73" s="10">
        <v>0.26559997149622006</v>
      </c>
    </row>
    <row r="74" spans="1:26">
      <c r="A74" s="12" t="s">
        <v>172</v>
      </c>
      <c r="B74" s="15" t="s">
        <v>171</v>
      </c>
      <c r="C74" s="10">
        <v>0.29150000000000004</v>
      </c>
      <c r="D74" s="10">
        <v>0.5</v>
      </c>
      <c r="E74" s="10">
        <v>0.16399999745190141</v>
      </c>
      <c r="F74" s="10">
        <v>0.15000000000000002</v>
      </c>
      <c r="G74" s="10">
        <v>3.3333333333333335E-3</v>
      </c>
      <c r="H74" s="10">
        <v>6.8799999132752365E-2</v>
      </c>
      <c r="I74" s="10">
        <v>0.71158333333333335</v>
      </c>
      <c r="J74" s="10">
        <v>0.69770799984559417</v>
      </c>
      <c r="K74" s="10">
        <v>1</v>
      </c>
      <c r="L74" s="10">
        <v>0.08</v>
      </c>
      <c r="M74" s="10">
        <v>1</v>
      </c>
      <c r="N74" s="10">
        <v>0.3</v>
      </c>
      <c r="O74" s="10">
        <v>0.3175</v>
      </c>
      <c r="P74" s="10">
        <v>0.76275199999999999</v>
      </c>
      <c r="Q74" s="10">
        <v>0.25382181328728937</v>
      </c>
      <c r="R74" s="10">
        <v>0.24259520400000001</v>
      </c>
      <c r="S74" s="10">
        <v>8.0606361065161461E-3</v>
      </c>
      <c r="T74" s="10">
        <v>0.5</v>
      </c>
      <c r="U74" s="10">
        <v>6.468703783605248E-2</v>
      </c>
      <c r="V74" s="10">
        <v>6.4317113546627294E-2</v>
      </c>
      <c r="W74" s="10">
        <v>5.0000000000000044E-3</v>
      </c>
      <c r="X74" s="10">
        <v>0</v>
      </c>
      <c r="Y74" s="10">
        <v>0</v>
      </c>
      <c r="Z74" s="10">
        <v>0.50012800509138811</v>
      </c>
    </row>
    <row r="75" spans="1:26">
      <c r="A75" s="12" t="s">
        <v>174</v>
      </c>
      <c r="B75" s="15" t="s">
        <v>173</v>
      </c>
      <c r="C75" s="10">
        <v>0.28349999999999997</v>
      </c>
      <c r="D75" s="10">
        <v>2.6349999999999998E-2</v>
      </c>
      <c r="E75" s="10">
        <v>9.7599999159574513E-2</v>
      </c>
      <c r="F75" s="10">
        <v>0.30000000000000004</v>
      </c>
      <c r="G75" s="10">
        <v>8.4000000000000005E-2</v>
      </c>
      <c r="H75" s="10">
        <v>0.22239999927580356</v>
      </c>
      <c r="I75" s="10">
        <v>0.49525000000000002</v>
      </c>
      <c r="J75" s="10">
        <v>0.51469599988609549</v>
      </c>
      <c r="K75" s="10">
        <v>0.84666037735849997</v>
      </c>
      <c r="L75" s="10">
        <v>0.02</v>
      </c>
      <c r="M75" s="10">
        <v>0.59359999924898155</v>
      </c>
      <c r="N75" s="10">
        <v>0.42919999867677694</v>
      </c>
      <c r="O75" s="10">
        <v>0.22499999999999998</v>
      </c>
      <c r="P75" s="10">
        <v>0.76600000000000001</v>
      </c>
      <c r="Q75" s="10">
        <v>0.34956753044962885</v>
      </c>
      <c r="R75" s="10">
        <v>0.54479418800000001</v>
      </c>
      <c r="S75" s="10">
        <v>2.3368542159428438E-2</v>
      </c>
      <c r="T75" s="10">
        <v>0.12619722533151048</v>
      </c>
      <c r="U75" s="10">
        <v>2.0877355243907183E-2</v>
      </c>
      <c r="V75" s="10">
        <v>1.3658502977646401E-2</v>
      </c>
      <c r="W75" s="10">
        <v>0.19499999999999995</v>
      </c>
      <c r="X75" s="10">
        <v>0.62</v>
      </c>
      <c r="Y75" s="10">
        <v>8.3986562150055982E-2</v>
      </c>
      <c r="Z75" s="10">
        <v>0.71709999861195683</v>
      </c>
    </row>
    <row r="76" spans="1:26">
      <c r="A76" s="12" t="s">
        <v>176</v>
      </c>
      <c r="B76" s="15" t="s">
        <v>175</v>
      </c>
      <c r="C76" s="10">
        <v>0.80316666666666658</v>
      </c>
      <c r="D76" s="10">
        <v>7.1679999999999999E-3</v>
      </c>
      <c r="E76" s="10">
        <v>0.31839999936521057</v>
      </c>
      <c r="F76" s="10">
        <v>0.30000000000000004</v>
      </c>
      <c r="G76" s="10">
        <v>0.32</v>
      </c>
      <c r="H76" s="10">
        <v>0.81759999983012677</v>
      </c>
      <c r="I76" s="10">
        <v>0.62008333333333332</v>
      </c>
      <c r="J76" s="10">
        <v>0.65730799985453492</v>
      </c>
      <c r="K76" s="10">
        <v>0.9974340277778333</v>
      </c>
      <c r="L76" s="10">
        <v>0.14000000000000001</v>
      </c>
      <c r="M76" s="10">
        <v>0.20139999974519016</v>
      </c>
      <c r="N76" s="10">
        <v>0.75919999934732918</v>
      </c>
      <c r="O76" s="10">
        <v>0.20749999999999999</v>
      </c>
      <c r="P76" s="10">
        <v>0.99039999999999995</v>
      </c>
      <c r="Q76" s="10">
        <v>0.58983211603924679</v>
      </c>
      <c r="R76" s="10">
        <v>0.83774834399999998</v>
      </c>
      <c r="S76" s="10">
        <v>0.15750855632214264</v>
      </c>
      <c r="T76" s="10">
        <v>0.98262141685525772</v>
      </c>
      <c r="U76" s="10">
        <v>1.7244564853889397E-2</v>
      </c>
      <c r="V76" s="10">
        <v>7.9528671305662296E-2</v>
      </c>
      <c r="W76" s="10">
        <v>0.79800000000000004</v>
      </c>
      <c r="X76" s="10">
        <v>0.36</v>
      </c>
      <c r="Y76" s="10">
        <v>1.2209018394921048E-2</v>
      </c>
      <c r="Z76" s="10">
        <v>0.91580600002044699</v>
      </c>
    </row>
    <row r="77" spans="1:26">
      <c r="A77" s="12" t="s">
        <v>178</v>
      </c>
      <c r="B77" s="15" t="s">
        <v>177</v>
      </c>
      <c r="C77" s="10">
        <v>0.43966666666666665</v>
      </c>
      <c r="D77" s="10">
        <v>6.7739999747648836E-3</v>
      </c>
      <c r="E77" s="10">
        <v>0.41439999945461747</v>
      </c>
      <c r="F77" s="10">
        <v>0.30000000000000004</v>
      </c>
      <c r="G77" s="10">
        <v>0.58199999999999996</v>
      </c>
      <c r="H77" s="10">
        <v>0.79839999981224541</v>
      </c>
      <c r="I77" s="10">
        <v>0.62008333333333332</v>
      </c>
      <c r="J77" s="10">
        <v>0.70780799984335896</v>
      </c>
      <c r="K77" s="10">
        <v>1</v>
      </c>
      <c r="L77" s="10">
        <v>0.06</v>
      </c>
      <c r="M77" s="10">
        <v>0.20139999974519016</v>
      </c>
      <c r="N77" s="10">
        <v>0.43199999928474425</v>
      </c>
      <c r="O77" s="10">
        <v>0.20749999999999999</v>
      </c>
      <c r="P77" s="10">
        <v>0.97440000000000004</v>
      </c>
      <c r="Q77" s="10">
        <v>0.78178996987655847</v>
      </c>
      <c r="R77" s="10">
        <v>0.94984646800000005</v>
      </c>
      <c r="S77" s="10">
        <v>0.42387523036619457</v>
      </c>
      <c r="T77" s="10">
        <v>1</v>
      </c>
      <c r="U77" s="10">
        <v>0.19435727150643195</v>
      </c>
      <c r="V77" s="10">
        <v>0.26108433765315697</v>
      </c>
      <c r="W77" s="10">
        <v>0.88500000000000001</v>
      </c>
      <c r="X77" s="10">
        <v>0</v>
      </c>
      <c r="Y77" s="10">
        <v>5.3342816500711238E-2</v>
      </c>
      <c r="Z77" s="10">
        <v>0.76530399454878772</v>
      </c>
    </row>
    <row r="78" spans="1:26">
      <c r="A78" s="12" t="s">
        <v>180</v>
      </c>
      <c r="B78" s="15" t="s">
        <v>179</v>
      </c>
      <c r="C78" s="10">
        <v>0.24116666666666667</v>
      </c>
      <c r="D78" s="10">
        <v>6.8050000000000003E-3</v>
      </c>
      <c r="E78" s="10">
        <v>9.7599999159574513E-2</v>
      </c>
      <c r="F78" s="10">
        <v>0.32499999999999996</v>
      </c>
      <c r="G78" s="10">
        <v>8.7999999999999995E-2</v>
      </c>
      <c r="H78" s="10">
        <v>0.22239999927580356</v>
      </c>
      <c r="I78" s="10">
        <v>0.52233333333333332</v>
      </c>
      <c r="J78" s="10">
        <v>0.72275599984005101</v>
      </c>
      <c r="K78" s="10">
        <v>0.90534126984133334</v>
      </c>
      <c r="L78" s="10">
        <v>0.3</v>
      </c>
      <c r="M78" s="10">
        <v>0.37099999953061341</v>
      </c>
      <c r="N78" s="10">
        <v>0.24839999958872791</v>
      </c>
      <c r="O78" s="10">
        <v>0.3175</v>
      </c>
      <c r="P78" s="10">
        <v>0.87</v>
      </c>
      <c r="Q78" s="10">
        <v>0.41158259392201924</v>
      </c>
      <c r="R78" s="10">
        <v>0.39390862999999998</v>
      </c>
      <c r="S78" s="10">
        <v>0.31148003931706808</v>
      </c>
      <c r="T78" s="10">
        <v>0.1689349241947696</v>
      </c>
      <c r="U78" s="10">
        <v>3.7247819623189168E-2</v>
      </c>
      <c r="V78" s="10">
        <v>0.54630976702912604</v>
      </c>
      <c r="W78" s="10">
        <v>0.22499999999999998</v>
      </c>
      <c r="X78" s="10">
        <v>0</v>
      </c>
      <c r="Y78" s="10">
        <v>7.6200152400304798E-3</v>
      </c>
      <c r="Z78" s="10">
        <v>0.93931999892327478</v>
      </c>
    </row>
    <row r="79" spans="1:26">
      <c r="A79" s="12" t="s">
        <v>182</v>
      </c>
      <c r="B79" s="15" t="s">
        <v>181</v>
      </c>
      <c r="C79" s="10">
        <v>0.42616666666666669</v>
      </c>
      <c r="D79" s="10">
        <v>8.5530000000000009E-2</v>
      </c>
      <c r="E79" s="10">
        <v>0.39519999943673612</v>
      </c>
      <c r="F79" s="10">
        <v>0.17500000000000004</v>
      </c>
      <c r="G79" s="10">
        <v>0.28533333333333333</v>
      </c>
      <c r="H79" s="10">
        <v>0.83679999984800812</v>
      </c>
      <c r="I79" s="10">
        <v>0.71158333333333335</v>
      </c>
      <c r="J79" s="10">
        <v>0.52297799988426275</v>
      </c>
      <c r="K79" s="10">
        <v>1</v>
      </c>
      <c r="L79" s="10">
        <v>0.08</v>
      </c>
      <c r="M79" s="10">
        <v>0.58299999926239254</v>
      </c>
      <c r="N79" s="10">
        <v>0.64799999892711635</v>
      </c>
      <c r="O79" s="10">
        <v>0.22499999999999998</v>
      </c>
      <c r="P79" s="10">
        <v>0.97560000000000002</v>
      </c>
      <c r="Q79" s="10">
        <v>0.5246785550029589</v>
      </c>
      <c r="R79" s="10">
        <v>0.84234930399999997</v>
      </c>
      <c r="S79" s="10">
        <v>0.37830666405227908</v>
      </c>
      <c r="T79" s="10">
        <v>0.27849223664058514</v>
      </c>
      <c r="U79" s="10">
        <v>5.1016964782746872E-2</v>
      </c>
      <c r="V79" s="10">
        <v>9.1850650691748303E-2</v>
      </c>
      <c r="W79" s="10">
        <v>0.61499999999999999</v>
      </c>
      <c r="X79" s="10">
        <v>0.55000000000000004</v>
      </c>
      <c r="Y79" s="10">
        <v>0.59869375907111755</v>
      </c>
      <c r="Z79" s="10">
        <v>0.80074000525433486</v>
      </c>
    </row>
    <row r="80" spans="1:26">
      <c r="A80" s="12" t="s">
        <v>184</v>
      </c>
      <c r="B80" s="15" t="s">
        <v>183</v>
      </c>
      <c r="C80" s="10">
        <v>0.38400000000000001</v>
      </c>
      <c r="D80" s="10">
        <v>1.2450000000000001E-2</v>
      </c>
      <c r="E80" s="10">
        <v>0.17439999923110006</v>
      </c>
      <c r="F80" s="10">
        <v>0.27500000000000002</v>
      </c>
      <c r="G80" s="10">
        <v>7.0666666666666669E-2</v>
      </c>
      <c r="H80" s="10">
        <v>0.31839999936521057</v>
      </c>
      <c r="I80" s="10">
        <v>0.49525000000000002</v>
      </c>
      <c r="J80" s="10">
        <v>0.52176599988453087</v>
      </c>
      <c r="K80" s="10">
        <v>0.82044859201050002</v>
      </c>
      <c r="L80" s="10">
        <v>0.1</v>
      </c>
      <c r="M80" s="10">
        <v>0.49819999936968085</v>
      </c>
      <c r="N80" s="10">
        <v>0.15119999974966047</v>
      </c>
      <c r="O80" s="10">
        <v>0.3175</v>
      </c>
      <c r="P80" s="10">
        <v>0.90159999999999996</v>
      </c>
      <c r="Q80" s="10">
        <v>0.31383586212366821</v>
      </c>
      <c r="R80" s="10">
        <v>0.32271762199999998</v>
      </c>
      <c r="S80" s="10">
        <v>7.9590914155586182E-2</v>
      </c>
      <c r="T80" s="10">
        <v>0.10882521640644488</v>
      </c>
      <c r="U80" s="10">
        <v>5.6285481636305333E-2</v>
      </c>
      <c r="V80" s="10">
        <v>4.6211245771682702E-2</v>
      </c>
      <c r="W80" s="10">
        <v>0.29700000000000004</v>
      </c>
      <c r="X80" s="10">
        <v>0.71</v>
      </c>
      <c r="Y80" s="10">
        <v>0.14746626150683706</v>
      </c>
      <c r="Z80" s="10">
        <v>0.83272000229524401</v>
      </c>
    </row>
    <row r="81" spans="1:26">
      <c r="A81" s="12" t="s">
        <v>186</v>
      </c>
      <c r="B81" s="15" t="s">
        <v>185</v>
      </c>
      <c r="C81" s="10">
        <v>0.47866666666666663</v>
      </c>
      <c r="D81" s="10">
        <v>5.9124999879859391E-2</v>
      </c>
      <c r="E81" s="10">
        <v>3.9999999105930328E-2</v>
      </c>
      <c r="F81" s="10">
        <v>0.625</v>
      </c>
      <c r="G81" s="10">
        <v>0</v>
      </c>
      <c r="H81" s="10">
        <v>3.9999999105930328E-2</v>
      </c>
      <c r="I81" s="10">
        <v>0.23600000000000002</v>
      </c>
      <c r="J81" s="10">
        <v>0.32420999992825089</v>
      </c>
      <c r="K81" s="10">
        <v>0.82924602901577138</v>
      </c>
      <c r="L81" s="10">
        <v>0.2</v>
      </c>
      <c r="M81" s="10">
        <v>5.2999999932944776E-2</v>
      </c>
      <c r="N81" s="10">
        <v>0</v>
      </c>
      <c r="O81" s="10">
        <v>0.87499999999999989</v>
      </c>
      <c r="P81" s="10">
        <v>0.49903999999999993</v>
      </c>
      <c r="Q81" s="10">
        <v>0.27902673038393289</v>
      </c>
      <c r="R81" s="10">
        <v>4.4755244E-2</v>
      </c>
      <c r="S81" s="10">
        <v>0</v>
      </c>
      <c r="T81" s="10">
        <v>4.7595160559083284E-3</v>
      </c>
      <c r="U81" s="10">
        <v>0</v>
      </c>
      <c r="V81" s="10">
        <v>0</v>
      </c>
      <c r="W81" s="10">
        <v>0</v>
      </c>
      <c r="X81" s="10">
        <v>0.56999999999999995</v>
      </c>
      <c r="Y81" s="10">
        <v>0.11717442249748912</v>
      </c>
      <c r="Z81" s="10">
        <v>0.63855999966338284</v>
      </c>
    </row>
    <row r="82" spans="1:26">
      <c r="A82" s="12" t="s">
        <v>188</v>
      </c>
      <c r="B82" s="15" t="s">
        <v>187</v>
      </c>
      <c r="C82" s="10">
        <v>0.63833333333333331</v>
      </c>
      <c r="D82" s="10">
        <v>1.068099997829646E-3</v>
      </c>
      <c r="E82" s="10">
        <v>3.9999999105930328E-2</v>
      </c>
      <c r="F82" s="10">
        <v>0.42500000000000004</v>
      </c>
      <c r="G82" s="10">
        <v>0</v>
      </c>
      <c r="H82" s="10">
        <v>3.9999999105930328E-2</v>
      </c>
      <c r="I82" s="10">
        <v>0.44466666666666665</v>
      </c>
      <c r="J82" s="10">
        <v>7.7971999982744455E-2</v>
      </c>
      <c r="K82" s="10">
        <v>1</v>
      </c>
      <c r="L82" s="10">
        <v>0.3</v>
      </c>
      <c r="M82" s="10">
        <v>1</v>
      </c>
      <c r="N82" s="10">
        <v>0</v>
      </c>
      <c r="O82" s="10">
        <v>6.7499999999999991E-2</v>
      </c>
      <c r="P82" s="10">
        <v>2.6079999999999992E-2</v>
      </c>
      <c r="Q82" s="10">
        <v>0.13375765707790865</v>
      </c>
      <c r="R82" s="10">
        <v>9.3994778000000001E-2</v>
      </c>
      <c r="S82" s="10">
        <v>0</v>
      </c>
      <c r="T82" s="10">
        <v>2.7712513376176038E-3</v>
      </c>
      <c r="U82" s="10">
        <v>5.0171683975983053E-2</v>
      </c>
      <c r="V82" s="10">
        <v>0.17163011571269601</v>
      </c>
      <c r="W82" s="10">
        <v>0</v>
      </c>
      <c r="X82" s="10">
        <v>0.77</v>
      </c>
      <c r="Y82" s="10">
        <v>0</v>
      </c>
      <c r="Z82" s="10">
        <v>0.64824034303239819</v>
      </c>
    </row>
    <row r="83" spans="1:26">
      <c r="A83" s="12" t="s">
        <v>190</v>
      </c>
      <c r="B83" s="15" t="s">
        <v>189</v>
      </c>
      <c r="C83" s="10">
        <v>0.68900000000000006</v>
      </c>
      <c r="D83" s="10">
        <v>0</v>
      </c>
      <c r="E83" s="10">
        <v>0.1551999992132187</v>
      </c>
      <c r="F83" s="10">
        <v>0.30000000000000004</v>
      </c>
      <c r="G83" s="10">
        <v>0.21066666666666667</v>
      </c>
      <c r="H83" s="10">
        <v>0.7023999997228384</v>
      </c>
      <c r="I83" s="10">
        <v>0.6825</v>
      </c>
      <c r="J83" s="10">
        <v>0.70881799984313543</v>
      </c>
      <c r="K83" s="10">
        <v>0.43856067276565125</v>
      </c>
      <c r="L83" s="10">
        <v>1</v>
      </c>
      <c r="M83" s="10">
        <v>1.0599999986588955E-2</v>
      </c>
      <c r="N83" s="10">
        <v>1</v>
      </c>
      <c r="O83" s="10">
        <v>0.44999999999999996</v>
      </c>
      <c r="P83" s="10">
        <v>0.90007999999999999</v>
      </c>
      <c r="Q83" s="10">
        <v>0.47662095495820178</v>
      </c>
      <c r="R83" s="10">
        <v>0.63295553599999999</v>
      </c>
      <c r="S83" s="10">
        <v>1.1457939129364308E-2</v>
      </c>
      <c r="T83" s="10">
        <v>0.18297242948270184</v>
      </c>
      <c r="U83" s="10">
        <v>2.5453535405301771E-2</v>
      </c>
      <c r="V83" s="10">
        <v>6.2694538166016806E-2</v>
      </c>
      <c r="W83" s="10">
        <v>0.35499999999999998</v>
      </c>
      <c r="X83" s="10">
        <v>0.35</v>
      </c>
      <c r="Y83" s="10">
        <v>2.5729939896205759E-2</v>
      </c>
      <c r="Z83" s="10">
        <v>0.52632967018286014</v>
      </c>
    </row>
    <row r="84" spans="1:26">
      <c r="A84" s="12" t="s">
        <v>192</v>
      </c>
      <c r="B84" s="15" t="s">
        <v>191</v>
      </c>
      <c r="C84" s="10">
        <v>0.50249999999999995</v>
      </c>
      <c r="D84" s="10">
        <v>5.6120000000000003E-2</v>
      </c>
      <c r="E84" s="10">
        <v>0.23199999928474424</v>
      </c>
      <c r="F84" s="10">
        <v>0.125</v>
      </c>
      <c r="G84" s="10">
        <v>8.666666666666667E-2</v>
      </c>
      <c r="H84" s="10">
        <v>0.50079999953508381</v>
      </c>
      <c r="I84" s="10">
        <v>0.41483333333333333</v>
      </c>
      <c r="J84" s="10">
        <v>0.47894199989400804</v>
      </c>
      <c r="K84" s="10">
        <v>0.52210044439674363</v>
      </c>
      <c r="L84" s="10">
        <v>0.06</v>
      </c>
      <c r="M84" s="10">
        <v>0.14839999981224539</v>
      </c>
      <c r="N84" s="10">
        <v>0.9803999973088503</v>
      </c>
      <c r="O84" s="10">
        <v>7.4999999999999997E-2</v>
      </c>
      <c r="P84" s="10">
        <v>0.89535999999999993</v>
      </c>
      <c r="Q84" s="10">
        <v>0.34076877922192272</v>
      </c>
      <c r="R84" s="10">
        <v>0.50780437</v>
      </c>
      <c r="S84" s="10">
        <v>1.8342910481040631E-2</v>
      </c>
      <c r="T84" s="10">
        <v>0.139408469340153</v>
      </c>
      <c r="U84" s="10">
        <v>9.3275490516031942E-2</v>
      </c>
      <c r="V84" s="10">
        <v>0.19620963744431999</v>
      </c>
      <c r="W84" s="10">
        <v>0.35499999999999998</v>
      </c>
      <c r="X84" s="10">
        <v>0</v>
      </c>
      <c r="Y84" s="10">
        <v>3.3120442489111654E-2</v>
      </c>
      <c r="Z84" s="10">
        <v>0.43257765063954678</v>
      </c>
    </row>
    <row r="85" spans="1:26">
      <c r="A85" s="12" t="s">
        <v>433</v>
      </c>
      <c r="B85" s="15" t="s">
        <v>193</v>
      </c>
      <c r="C85" s="10">
        <v>0.41783333333333333</v>
      </c>
      <c r="D85" s="10">
        <v>0.74480999848656348</v>
      </c>
      <c r="E85" s="10">
        <v>0.25599999584257604</v>
      </c>
      <c r="F85" s="10">
        <v>0.625</v>
      </c>
      <c r="G85" s="10">
        <v>0.2</v>
      </c>
      <c r="H85" s="10">
        <v>0.33599999628961086</v>
      </c>
      <c r="I85" s="10">
        <v>0.56741666666666668</v>
      </c>
      <c r="J85" s="10">
        <v>0.31330199993066488</v>
      </c>
      <c r="K85" s="10">
        <v>0.65828986972465331</v>
      </c>
      <c r="L85" s="10">
        <v>0.04</v>
      </c>
      <c r="M85" s="10">
        <v>0.20139999974519016</v>
      </c>
      <c r="N85" s="10">
        <v>0.1859999991953373</v>
      </c>
      <c r="O85" s="10">
        <v>7.4999999999999997E-2</v>
      </c>
      <c r="P85" s="10">
        <v>0.86480000000000001</v>
      </c>
      <c r="Q85" s="10">
        <v>0.32833326701521881</v>
      </c>
      <c r="R85" s="10">
        <v>0.212710766</v>
      </c>
      <c r="S85" s="10">
        <v>4.7186893959557329E-4</v>
      </c>
      <c r="T85" s="10">
        <v>1.7112243445288906E-2</v>
      </c>
      <c r="U85" s="10">
        <v>1.6313158811002971E-2</v>
      </c>
      <c r="V85" s="10">
        <v>2.1085371934435899E-2</v>
      </c>
      <c r="W85" s="10">
        <v>1.5999999999999903E-2</v>
      </c>
      <c r="X85" s="10">
        <v>0</v>
      </c>
      <c r="Y85" s="10">
        <v>2.6710877774707563E-2</v>
      </c>
      <c r="Z85" s="10">
        <v>0.32566445274934142</v>
      </c>
    </row>
    <row r="86" spans="1:26">
      <c r="A86" s="12" t="s">
        <v>196</v>
      </c>
      <c r="B86" s="15" t="s">
        <v>195</v>
      </c>
      <c r="C86" s="10">
        <v>0.10466666666666669</v>
      </c>
      <c r="D86" s="10">
        <v>1</v>
      </c>
      <c r="E86" s="10">
        <v>0.24159999929368492</v>
      </c>
      <c r="F86" s="10">
        <v>0.64999999999999991</v>
      </c>
      <c r="G86" s="10">
        <v>0.25533333333333336</v>
      </c>
      <c r="H86" s="10">
        <v>0.2991999993473291</v>
      </c>
      <c r="I86" s="10">
        <v>0.73658333333333337</v>
      </c>
      <c r="J86" s="10">
        <v>0.33834999992512166</v>
      </c>
      <c r="K86" s="10">
        <v>0.92700000000000005</v>
      </c>
      <c r="L86" s="10">
        <v>0.12</v>
      </c>
      <c r="M86" s="10">
        <v>1</v>
      </c>
      <c r="N86" s="10">
        <v>0.15119999974966047</v>
      </c>
      <c r="O86" s="10">
        <v>0.78249999999999997</v>
      </c>
      <c r="P86" s="10">
        <v>0.88959999999999995</v>
      </c>
      <c r="Q86" s="10">
        <v>0.39575055488288546</v>
      </c>
      <c r="R86" s="10">
        <v>0.29499561000000002</v>
      </c>
      <c r="S86" s="10">
        <v>3.1366376253858484E-2</v>
      </c>
      <c r="T86" s="10">
        <v>8.6817460005364569E-2</v>
      </c>
      <c r="U86" s="10">
        <v>8.0217657215723964E-2</v>
      </c>
      <c r="V86" s="10">
        <v>0.115953866963715</v>
      </c>
      <c r="W86" s="10">
        <v>0.15000000000000002</v>
      </c>
      <c r="X86" s="10">
        <v>0</v>
      </c>
      <c r="Y86" s="10">
        <v>3.4295905068934766E-3</v>
      </c>
      <c r="Z86" s="10">
        <v>0.30873997159834654</v>
      </c>
    </row>
    <row r="87" spans="1:26">
      <c r="A87" s="12" t="s">
        <v>198</v>
      </c>
      <c r="B87" s="15" t="s">
        <v>197</v>
      </c>
      <c r="C87" s="10">
        <v>0.53133333333333332</v>
      </c>
      <c r="D87" s="10">
        <v>0</v>
      </c>
      <c r="E87" s="10">
        <v>3.9999999105930328E-2</v>
      </c>
      <c r="F87" s="10">
        <v>0.19999999999999996</v>
      </c>
      <c r="G87" s="10">
        <v>0</v>
      </c>
      <c r="H87" s="10">
        <v>4.9599999114871007E-2</v>
      </c>
      <c r="I87" s="10">
        <v>0.23600000000000002</v>
      </c>
      <c r="J87" s="10">
        <v>0.3876379999142141</v>
      </c>
      <c r="K87" s="10">
        <v>0.5</v>
      </c>
      <c r="L87" s="10">
        <v>0.66</v>
      </c>
      <c r="M87" s="10">
        <v>0.476999999396503</v>
      </c>
      <c r="N87" s="10">
        <v>0</v>
      </c>
      <c r="O87" s="10">
        <v>6.7499999999999991E-2</v>
      </c>
      <c r="P87" s="10">
        <v>0.11824000000000001</v>
      </c>
      <c r="Q87" s="10">
        <v>0.16674887662083082</v>
      </c>
      <c r="R87" s="10">
        <v>0.129753914</v>
      </c>
      <c r="S87" s="10">
        <v>0</v>
      </c>
      <c r="T87" s="10">
        <v>1.463092798742205E-3</v>
      </c>
      <c r="U87" s="10">
        <v>4.4979883013078564E-2</v>
      </c>
      <c r="V87" s="10">
        <v>0.102094065942684</v>
      </c>
      <c r="W87" s="10">
        <v>0</v>
      </c>
      <c r="X87" s="10">
        <v>0.9</v>
      </c>
      <c r="Y87" s="10">
        <v>4.3547684714762669E-2</v>
      </c>
      <c r="Z87" s="10">
        <v>3.9999999105930328E-2</v>
      </c>
    </row>
    <row r="88" spans="1:26">
      <c r="A88" s="12" t="s">
        <v>200</v>
      </c>
      <c r="B88" s="15" t="s">
        <v>199</v>
      </c>
      <c r="C88" s="10">
        <v>0.28933333333333333</v>
      </c>
      <c r="D88" s="10">
        <v>1</v>
      </c>
      <c r="E88" s="10">
        <v>3.9999999105930328E-2</v>
      </c>
      <c r="F88" s="10">
        <v>0.44999999999999996</v>
      </c>
      <c r="G88" s="10">
        <v>0</v>
      </c>
      <c r="H88" s="10">
        <v>3.9999999105930328E-2</v>
      </c>
      <c r="I88" s="10">
        <v>0.54108333333333336</v>
      </c>
      <c r="J88" s="10">
        <v>8.4031999981403246E-2</v>
      </c>
      <c r="K88" s="10">
        <v>0.26999342388400227</v>
      </c>
      <c r="L88" s="10">
        <v>0.14000000000000001</v>
      </c>
      <c r="M88" s="10">
        <v>0.82679999895393852</v>
      </c>
      <c r="N88" s="10">
        <v>0</v>
      </c>
      <c r="O88" s="10">
        <v>6.7499999999999991E-2</v>
      </c>
      <c r="P88" s="10">
        <v>0.46335999999999999</v>
      </c>
      <c r="Q88" s="10">
        <v>0.14475316928327175</v>
      </c>
      <c r="R88" s="10">
        <v>0.158163266</v>
      </c>
      <c r="S88" s="10">
        <v>0</v>
      </c>
      <c r="T88" s="10">
        <v>5.0770966956353095E-3</v>
      </c>
      <c r="U88" s="10">
        <v>1.1046744062714104E-2</v>
      </c>
      <c r="V88" s="10">
        <v>5.3787903926616601E-2</v>
      </c>
      <c r="W88" s="10">
        <v>0</v>
      </c>
      <c r="X88" s="10">
        <v>0.85</v>
      </c>
      <c r="Y88" s="10">
        <v>0.13863216266173753</v>
      </c>
      <c r="Z88" s="10">
        <v>3.9999999105930328E-2</v>
      </c>
    </row>
    <row r="89" spans="1:26">
      <c r="A89" s="12" t="s">
        <v>202</v>
      </c>
      <c r="B89" s="15" t="s">
        <v>201</v>
      </c>
      <c r="C89" s="10">
        <v>0.36633333333333334</v>
      </c>
      <c r="D89" s="10">
        <v>0.2369</v>
      </c>
      <c r="E89" s="10">
        <v>3.9999999105930328E-2</v>
      </c>
      <c r="F89" s="10">
        <v>0.47499999999999998</v>
      </c>
      <c r="G89" s="10">
        <v>0</v>
      </c>
      <c r="H89" s="10">
        <v>0</v>
      </c>
      <c r="I89" s="10">
        <v>0.26925000000000004</v>
      </c>
      <c r="J89" s="10">
        <v>0.32077599992901085</v>
      </c>
      <c r="K89" s="10">
        <v>0.54802589936704726</v>
      </c>
      <c r="L89" s="10">
        <v>0.36</v>
      </c>
      <c r="M89" s="10">
        <v>0.42399999946355821</v>
      </c>
      <c r="N89" s="10">
        <v>0</v>
      </c>
      <c r="O89" s="10">
        <v>6.7499999999999991E-2</v>
      </c>
      <c r="P89" s="10">
        <v>0.39983999999999997</v>
      </c>
      <c r="Q89" s="10">
        <v>0.12665197121763361</v>
      </c>
      <c r="R89" s="10">
        <v>8.3550914000000004E-2</v>
      </c>
      <c r="S89" s="10">
        <v>0</v>
      </c>
      <c r="T89" s="10">
        <v>1.7071883385323602E-3</v>
      </c>
      <c r="U89" s="10">
        <v>6.2864670518158736E-2</v>
      </c>
      <c r="V89" s="10">
        <v>9.2841981604747201E-2</v>
      </c>
      <c r="W89" s="10">
        <v>0</v>
      </c>
      <c r="X89" s="10">
        <v>0.87</v>
      </c>
      <c r="Y89" s="10">
        <v>7.6494186441830425E-2</v>
      </c>
      <c r="Z89" s="10">
        <v>0.13999999687075615</v>
      </c>
    </row>
    <row r="90" spans="1:26">
      <c r="A90" s="12" t="s">
        <v>204</v>
      </c>
      <c r="B90" s="15" t="s">
        <v>203</v>
      </c>
      <c r="C90" s="10">
        <v>0.38016666666666665</v>
      </c>
      <c r="D90" s="10">
        <v>7.4543999722301954E-2</v>
      </c>
      <c r="E90" s="10">
        <v>9.7599999159574513E-2</v>
      </c>
      <c r="F90" s="10">
        <v>0.15000000000000002</v>
      </c>
      <c r="G90" s="10">
        <v>3.1333333333333331E-2</v>
      </c>
      <c r="H90" s="10">
        <v>0.2031999992579222</v>
      </c>
      <c r="I90" s="10">
        <v>0.71158333333333335</v>
      </c>
      <c r="J90" s="10">
        <v>0.46964999989606437</v>
      </c>
      <c r="K90" s="10">
        <v>0.91453333333333331</v>
      </c>
      <c r="L90" s="10">
        <v>0.1</v>
      </c>
      <c r="M90" s="10">
        <v>1</v>
      </c>
      <c r="N90" s="10">
        <v>0.3</v>
      </c>
      <c r="O90" s="10">
        <v>0.3175</v>
      </c>
      <c r="P90" s="10">
        <v>0.86599999999999999</v>
      </c>
      <c r="Q90" s="10">
        <v>0.32061158895924735</v>
      </c>
      <c r="R90" s="10">
        <v>0.41623036600000002</v>
      </c>
      <c r="S90" s="10">
        <v>1.845507404131581E-2</v>
      </c>
      <c r="T90" s="10">
        <v>5.7642531650445729E-2</v>
      </c>
      <c r="U90" s="10">
        <v>6.9241615689747987E-2</v>
      </c>
      <c r="V90" s="10">
        <v>7.8784836407009506E-2</v>
      </c>
      <c r="W90" s="10">
        <v>7.999999999999996E-2</v>
      </c>
      <c r="X90" s="10">
        <v>0.89</v>
      </c>
      <c r="Y90" s="10">
        <v>0.27700831024930744</v>
      </c>
      <c r="Z90" s="10">
        <v>0.34048000934206446</v>
      </c>
    </row>
    <row r="91" spans="1:26">
      <c r="A91" s="12" t="s">
        <v>206</v>
      </c>
      <c r="B91" s="15" t="s">
        <v>205</v>
      </c>
      <c r="C91" s="10">
        <v>0.56166666666666676</v>
      </c>
      <c r="D91" s="10">
        <v>0.2511599990643561</v>
      </c>
      <c r="E91" s="10">
        <v>3.9999999105930328E-2</v>
      </c>
      <c r="F91" s="10">
        <v>0.375</v>
      </c>
      <c r="G91" s="10">
        <v>0</v>
      </c>
      <c r="H91" s="10">
        <v>3.9999999105930328E-2</v>
      </c>
      <c r="I91" s="10">
        <v>0.24566666666666667</v>
      </c>
      <c r="J91" s="10">
        <v>0.33693599992543455</v>
      </c>
      <c r="K91" s="10">
        <v>0.18537884700315499</v>
      </c>
      <c r="L91" s="10">
        <v>0.14000000000000001</v>
      </c>
      <c r="M91" s="10">
        <v>0.82679999895393852</v>
      </c>
      <c r="N91" s="10">
        <v>0</v>
      </c>
      <c r="O91" s="10">
        <v>0.85</v>
      </c>
      <c r="P91" s="10">
        <v>0.66935999999999996</v>
      </c>
      <c r="Q91" s="10">
        <v>0.11431882779151292</v>
      </c>
      <c r="R91" s="10">
        <v>0.22922636199999999</v>
      </c>
      <c r="S91" s="10">
        <v>0</v>
      </c>
      <c r="T91" s="10">
        <v>2.1239581981740709E-3</v>
      </c>
      <c r="U91" s="10">
        <v>7.192555178211299E-2</v>
      </c>
      <c r="V91" s="10">
        <v>0.24077713962792199</v>
      </c>
      <c r="W91" s="10">
        <v>0</v>
      </c>
      <c r="X91" s="10">
        <v>0.82</v>
      </c>
      <c r="Y91" s="10">
        <v>3.2921810699588473E-2</v>
      </c>
      <c r="Z91" s="10">
        <v>0.25175686816847642</v>
      </c>
    </row>
    <row r="92" spans="1:26">
      <c r="A92" s="12" t="s">
        <v>208</v>
      </c>
      <c r="B92" s="15" t="s">
        <v>207</v>
      </c>
      <c r="C92" s="10">
        <v>0.23816666666666667</v>
      </c>
      <c r="D92" s="10">
        <v>0.99370000000000003</v>
      </c>
      <c r="E92" s="10">
        <v>7.8399999141693155E-2</v>
      </c>
      <c r="F92" s="10">
        <v>0.5</v>
      </c>
      <c r="G92" s="10">
        <v>3.9333333333333331E-2</v>
      </c>
      <c r="H92" s="10">
        <v>5.9199999123811686E-2</v>
      </c>
      <c r="I92" s="10">
        <v>0.54108333333333336</v>
      </c>
      <c r="J92" s="10">
        <v>0.21755399995185434</v>
      </c>
      <c r="K92" s="10">
        <v>0.90549563430919355</v>
      </c>
      <c r="L92" s="10">
        <v>0.14000000000000001</v>
      </c>
      <c r="M92" s="10">
        <v>1</v>
      </c>
      <c r="N92" s="10">
        <v>5.7999999821186067E-2</v>
      </c>
      <c r="O92" s="10">
        <v>7.4999999999999997E-2</v>
      </c>
      <c r="P92" s="10">
        <v>0.64280000000000004</v>
      </c>
      <c r="Q92" s="10">
        <v>0.3038996279680739</v>
      </c>
      <c r="R92" s="10">
        <v>0.19243986199999999</v>
      </c>
      <c r="S92" s="10">
        <v>1.7436683557441185E-2</v>
      </c>
      <c r="T92" s="10">
        <v>5.1323467735878113E-2</v>
      </c>
      <c r="U92" s="10">
        <v>6.914763723476438E-5</v>
      </c>
      <c r="V92" s="10">
        <v>2.8998202182263998E-4</v>
      </c>
      <c r="W92" s="10">
        <v>9.9999999999988987E-4</v>
      </c>
      <c r="X92" s="10">
        <v>0.96</v>
      </c>
      <c r="Y92" s="10">
        <v>0</v>
      </c>
      <c r="Z92" s="10">
        <v>3.9999999105930328E-2</v>
      </c>
    </row>
    <row r="93" spans="1:26">
      <c r="A93" s="12" t="s">
        <v>210</v>
      </c>
      <c r="B93" s="15" t="s">
        <v>209</v>
      </c>
      <c r="C93" s="10">
        <v>0.53049999999999997</v>
      </c>
      <c r="D93" s="10">
        <v>0.34727999870628118</v>
      </c>
      <c r="E93" s="10">
        <v>8.7999999150633834E-2</v>
      </c>
      <c r="F93" s="10">
        <v>0.8</v>
      </c>
      <c r="G93" s="10">
        <v>0.16600000000000001</v>
      </c>
      <c r="H93" s="10">
        <v>6.8799999132752365E-2</v>
      </c>
      <c r="I93" s="10">
        <v>8.5833333333333421E-3</v>
      </c>
      <c r="J93" s="10">
        <v>0.42197799990661444</v>
      </c>
      <c r="K93" s="10">
        <v>0.99487129221733328</v>
      </c>
      <c r="L93" s="10">
        <v>0.72</v>
      </c>
      <c r="M93" s="10">
        <v>3.1799999959766866E-2</v>
      </c>
      <c r="N93" s="10">
        <v>8.6399999856948864E-2</v>
      </c>
      <c r="O93" s="10">
        <v>0.87499999999999989</v>
      </c>
      <c r="P93" s="10">
        <v>0.37663999999999997</v>
      </c>
      <c r="Q93" s="10">
        <v>0.42431078905582453</v>
      </c>
      <c r="R93" s="10">
        <v>0.15384615400000001</v>
      </c>
      <c r="S93" s="10">
        <v>3.3521999578581436E-3</v>
      </c>
      <c r="T93" s="10">
        <v>2.7395674516448421E-2</v>
      </c>
      <c r="U93" s="10">
        <v>0</v>
      </c>
      <c r="V93" s="10">
        <v>0</v>
      </c>
      <c r="W93" s="10">
        <v>0</v>
      </c>
      <c r="X93" s="10">
        <v>0</v>
      </c>
      <c r="Y93" s="10">
        <v>1.66685187243027E-3</v>
      </c>
      <c r="Z93" s="10">
        <v>0.13715199919641019</v>
      </c>
    </row>
    <row r="94" spans="1:26">
      <c r="A94" s="12" t="s">
        <v>212</v>
      </c>
      <c r="B94" s="15" t="s">
        <v>211</v>
      </c>
      <c r="C94" s="10">
        <v>0.85233333333333339</v>
      </c>
      <c r="D94" s="10">
        <v>8.9090000000000003E-2</v>
      </c>
      <c r="E94" s="10">
        <v>0.43359999947249894</v>
      </c>
      <c r="F94" s="10">
        <v>0.22499999999999998</v>
      </c>
      <c r="G94" s="10">
        <v>0.24133333333333334</v>
      </c>
      <c r="H94" s="10">
        <v>0.7023999997228384</v>
      </c>
      <c r="I94" s="10">
        <v>0.24158333333333334</v>
      </c>
      <c r="J94" s="10">
        <v>0.78880999982543287</v>
      </c>
      <c r="K94" s="10">
        <v>0.94400358563091769</v>
      </c>
      <c r="L94" s="10">
        <v>0.46</v>
      </c>
      <c r="M94" s="10">
        <v>0.26499999966472387</v>
      </c>
      <c r="N94" s="10">
        <v>0.45359999924898153</v>
      </c>
      <c r="O94" s="10">
        <v>0.40749999999999997</v>
      </c>
      <c r="P94" s="10">
        <v>0.94159999999999999</v>
      </c>
      <c r="Q94" s="10">
        <v>0.65864116976186726</v>
      </c>
      <c r="R94" s="10">
        <v>0.87825474999999997</v>
      </c>
      <c r="S94" s="10">
        <v>0.3642714248913852</v>
      </c>
      <c r="T94" s="10">
        <v>0.68755778720891869</v>
      </c>
      <c r="U94" s="10">
        <v>4.1383757508185841E-3</v>
      </c>
      <c r="V94" s="10">
        <v>9.1353185574827907E-3</v>
      </c>
      <c r="W94" s="10">
        <v>0.85</v>
      </c>
      <c r="X94" s="10">
        <v>0.5</v>
      </c>
      <c r="Y94" s="10">
        <v>2.8991109393119444E-2</v>
      </c>
      <c r="Z94" s="10">
        <v>0.87574400058927204</v>
      </c>
    </row>
    <row r="95" spans="1:26">
      <c r="A95" s="12" t="s">
        <v>214</v>
      </c>
      <c r="B95" s="15" t="s">
        <v>213</v>
      </c>
      <c r="C95" s="10">
        <v>0.76033333333333331</v>
      </c>
      <c r="D95" s="10">
        <v>0.5</v>
      </c>
      <c r="E95" s="10">
        <v>0.45099999863654372</v>
      </c>
      <c r="F95" s="10">
        <v>0.125</v>
      </c>
      <c r="G95" s="10">
        <v>0.13733333333333334</v>
      </c>
      <c r="H95" s="10">
        <v>0.72099999930709602</v>
      </c>
      <c r="I95" s="10">
        <v>0.44466666666666665</v>
      </c>
      <c r="J95" s="10">
        <v>0.5664079998746514</v>
      </c>
      <c r="K95" s="10">
        <v>1</v>
      </c>
      <c r="L95" s="10">
        <v>0.2</v>
      </c>
      <c r="M95" s="10">
        <v>0.8691999989002942</v>
      </c>
      <c r="N95" s="10">
        <v>0.3</v>
      </c>
      <c r="O95" s="10">
        <v>0.76749999999999996</v>
      </c>
      <c r="P95" s="10">
        <v>0.85543999999999998</v>
      </c>
      <c r="Q95" s="10">
        <v>0.60292194849489078</v>
      </c>
      <c r="R95" s="10">
        <v>0.53185035400000003</v>
      </c>
      <c r="S95" s="10">
        <v>0.27287719292561108</v>
      </c>
      <c r="T95" s="10">
        <v>0.5</v>
      </c>
      <c r="U95" s="10">
        <v>4.1383757508185841E-3</v>
      </c>
      <c r="V95" s="10" t="e">
        <v>#N/A</v>
      </c>
      <c r="W95" s="10">
        <v>0.4</v>
      </c>
      <c r="X95" s="10">
        <v>0</v>
      </c>
      <c r="Y95" s="10">
        <v>0</v>
      </c>
      <c r="Z95" s="10">
        <v>0.5</v>
      </c>
    </row>
    <row r="96" spans="1:26">
      <c r="A96" s="12" t="s">
        <v>434</v>
      </c>
      <c r="B96" s="15" t="s">
        <v>215</v>
      </c>
      <c r="C96" s="10">
        <v>0.69950000000000001</v>
      </c>
      <c r="D96" s="10">
        <v>8.9510000000000006E-2</v>
      </c>
      <c r="E96" s="10">
        <v>3.9999999105930328E-2</v>
      </c>
      <c r="F96" s="10">
        <v>0.625</v>
      </c>
      <c r="G96" s="10">
        <v>0.2</v>
      </c>
      <c r="H96" s="10">
        <v>0.52799999736249448</v>
      </c>
      <c r="I96" s="10">
        <v>0.26791666666666664</v>
      </c>
      <c r="J96" s="10">
        <v>0.37329599991738793</v>
      </c>
      <c r="K96" s="10">
        <v>1</v>
      </c>
      <c r="L96" s="10">
        <v>0.64</v>
      </c>
      <c r="M96" s="10">
        <v>0.24379999969154598</v>
      </c>
      <c r="N96" s="10">
        <v>0.90719999782741068</v>
      </c>
      <c r="O96" s="10">
        <v>0.76749999999999996</v>
      </c>
      <c r="P96" s="10">
        <v>0.57200000000000006</v>
      </c>
      <c r="Q96" s="10">
        <v>0.41059824270159051</v>
      </c>
      <c r="R96" s="10">
        <v>0.61538461600000005</v>
      </c>
      <c r="S96" s="10">
        <v>0.27287719292561108</v>
      </c>
      <c r="T96" s="10">
        <v>0.11169616448397678</v>
      </c>
      <c r="U96" s="10">
        <v>3.8317234314162271E-2</v>
      </c>
      <c r="V96" s="10">
        <v>0.102154823842261</v>
      </c>
      <c r="W96" s="10">
        <v>0.4</v>
      </c>
      <c r="X96" s="10">
        <v>0.6</v>
      </c>
      <c r="Y96" s="10">
        <v>9.9659496719541565E-2</v>
      </c>
      <c r="Z96" s="10">
        <v>0.9739344131909381</v>
      </c>
    </row>
    <row r="97" spans="1:26">
      <c r="A97" s="12" t="s">
        <v>435</v>
      </c>
      <c r="B97" s="15" t="s">
        <v>217</v>
      </c>
      <c r="C97" s="10">
        <v>0.61316666666666664</v>
      </c>
      <c r="D97" s="10">
        <v>0.3654</v>
      </c>
      <c r="E97" s="10">
        <v>5.9199999123811686E-2</v>
      </c>
      <c r="F97" s="10">
        <v>0.44999999999999996</v>
      </c>
      <c r="G97" s="10">
        <v>0</v>
      </c>
      <c r="H97" s="10">
        <v>3.9999999105930328E-2</v>
      </c>
      <c r="I97" s="10">
        <v>0.29558333333333331</v>
      </c>
      <c r="J97" s="10">
        <v>0.18503199995905162</v>
      </c>
      <c r="K97" s="10">
        <v>0</v>
      </c>
      <c r="L97" s="10">
        <v>0.64</v>
      </c>
      <c r="M97" s="10">
        <v>0.81619999896734952</v>
      </c>
      <c r="N97" s="10">
        <v>0</v>
      </c>
      <c r="O97" s="10">
        <v>0.76749999999999996</v>
      </c>
      <c r="P97" s="10">
        <v>0.63104000000000005</v>
      </c>
      <c r="Q97" s="10">
        <v>0.16721248637735986</v>
      </c>
      <c r="R97" s="10">
        <v>0.13302752200000001</v>
      </c>
      <c r="S97" s="10">
        <v>0</v>
      </c>
      <c r="T97" s="10">
        <v>5.5628572952177097E-3</v>
      </c>
      <c r="U97" s="10">
        <v>5.0105846966243005E-2</v>
      </c>
      <c r="V97" s="10">
        <v>6.1584707616121198E-2</v>
      </c>
      <c r="W97" s="10">
        <v>0.74</v>
      </c>
      <c r="X97" s="10">
        <v>0.81</v>
      </c>
      <c r="Y97" s="10">
        <v>0.17024349979364423</v>
      </c>
      <c r="Z97" s="10">
        <v>0.24639999929815526</v>
      </c>
    </row>
    <row r="98" spans="1:26">
      <c r="A98" s="12" t="s">
        <v>220</v>
      </c>
      <c r="B98" s="15" t="s">
        <v>219</v>
      </c>
      <c r="C98" s="10">
        <v>0.12599999999999997</v>
      </c>
      <c r="D98" s="10">
        <v>1</v>
      </c>
      <c r="E98" s="10">
        <v>4.9599999114871007E-2</v>
      </c>
      <c r="F98" s="10">
        <v>0.6</v>
      </c>
      <c r="G98" s="10">
        <v>0</v>
      </c>
      <c r="H98" s="10">
        <v>3.9999999105930328E-2</v>
      </c>
      <c r="I98" s="10">
        <v>0.54108333333333336</v>
      </c>
      <c r="J98" s="10">
        <v>1.6361999996379016E-2</v>
      </c>
      <c r="K98" s="10">
        <v>1</v>
      </c>
      <c r="L98" s="10">
        <v>0.1</v>
      </c>
      <c r="M98" s="10">
        <v>1</v>
      </c>
      <c r="N98" s="10">
        <v>0.28999999999999998</v>
      </c>
      <c r="O98" s="10">
        <v>7.4999999999999997E-2</v>
      </c>
      <c r="P98" s="10">
        <v>0.67456000000000005</v>
      </c>
      <c r="Q98" s="10">
        <v>0.20298302299603932</v>
      </c>
      <c r="R98" s="10">
        <v>0.22083333399999999</v>
      </c>
      <c r="S98" s="10">
        <v>0</v>
      </c>
      <c r="T98" s="10">
        <v>5.7666970350424718E-3</v>
      </c>
      <c r="U98" s="10">
        <v>8.079863216672134E-2</v>
      </c>
      <c r="V98" s="10">
        <v>0.24163408012917101</v>
      </c>
      <c r="W98" s="10">
        <v>0</v>
      </c>
      <c r="X98" s="10">
        <v>0</v>
      </c>
      <c r="Y98" s="10">
        <v>8.4175084175084167E-2</v>
      </c>
      <c r="Z98" s="10">
        <v>0.25199999772012238</v>
      </c>
    </row>
    <row r="99" spans="1:26">
      <c r="A99" s="12" t="s">
        <v>222</v>
      </c>
      <c r="B99" s="15" t="s">
        <v>221</v>
      </c>
      <c r="C99" s="10">
        <v>0.47466666666666668</v>
      </c>
      <c r="D99" s="10">
        <v>0.52403999804779888</v>
      </c>
      <c r="E99" s="10">
        <v>0.13599999919533734</v>
      </c>
      <c r="F99" s="10">
        <v>0.8</v>
      </c>
      <c r="G99" s="10">
        <v>0.16266666666666665</v>
      </c>
      <c r="H99" s="10">
        <v>0.10719999916851519</v>
      </c>
      <c r="I99" s="10">
        <v>0.2485</v>
      </c>
      <c r="J99" s="10">
        <v>0.64195599985793239</v>
      </c>
      <c r="K99" s="10">
        <v>0.87534244112301207</v>
      </c>
      <c r="L99" s="10">
        <v>0.6</v>
      </c>
      <c r="M99" s="10">
        <v>0.30739999961107967</v>
      </c>
      <c r="N99" s="10">
        <v>3.2399999946355819E-2</v>
      </c>
      <c r="O99" s="10">
        <v>7.4999999999999997E-2</v>
      </c>
      <c r="P99" s="10">
        <v>0.58952000000000004</v>
      </c>
      <c r="Q99" s="10">
        <v>0.4065006817221658</v>
      </c>
      <c r="R99" s="10">
        <v>0.20162016199999999</v>
      </c>
      <c r="S99" s="10">
        <v>0.12236787206291945</v>
      </c>
      <c r="T99" s="10">
        <v>5.7469047690594875E-2</v>
      </c>
      <c r="U99" s="10">
        <v>0</v>
      </c>
      <c r="V99" s="10">
        <v>0</v>
      </c>
      <c r="W99" s="10">
        <v>0</v>
      </c>
      <c r="X99" s="10">
        <v>0.96</v>
      </c>
      <c r="Y99" s="10">
        <v>7.8206465067778945E-3</v>
      </c>
      <c r="Z99" s="10">
        <v>0.25298000888076144</v>
      </c>
    </row>
    <row r="100" spans="1:26">
      <c r="A100" s="12" t="s">
        <v>436</v>
      </c>
      <c r="B100" s="15" t="s">
        <v>223</v>
      </c>
      <c r="C100" s="10">
        <v>0.48299999999999998</v>
      </c>
      <c r="D100" s="10">
        <v>8.9959999999999988E-3</v>
      </c>
      <c r="E100" s="10">
        <v>0.4527999994903803</v>
      </c>
      <c r="F100" s="10">
        <v>0.27500000000000002</v>
      </c>
      <c r="G100" s="10">
        <v>0.16133333333333333</v>
      </c>
      <c r="H100" s="10">
        <v>0.49119999952614313</v>
      </c>
      <c r="I100" s="10">
        <v>0.49116666666666664</v>
      </c>
      <c r="J100" s="10">
        <v>0.68639599984809752</v>
      </c>
      <c r="K100" s="10">
        <v>1</v>
      </c>
      <c r="L100" s="10">
        <v>0.26</v>
      </c>
      <c r="M100" s="10">
        <v>3.1799999959766866E-2</v>
      </c>
      <c r="N100" s="10">
        <v>0.97199999839067464</v>
      </c>
      <c r="O100" s="10">
        <v>0.76749999999999996</v>
      </c>
      <c r="P100" s="10">
        <v>0.93944000000000005</v>
      </c>
      <c r="Q100" s="10">
        <v>0.45251933542356082</v>
      </c>
      <c r="R100" s="10">
        <v>0.59968102000000001</v>
      </c>
      <c r="S100" s="10">
        <v>0</v>
      </c>
      <c r="T100" s="10">
        <v>0.52798588524609991</v>
      </c>
      <c r="U100" s="10">
        <v>0</v>
      </c>
      <c r="V100" s="10">
        <v>0</v>
      </c>
      <c r="W100" s="10">
        <v>0.44999999999999996</v>
      </c>
      <c r="X100" s="10">
        <v>1</v>
      </c>
      <c r="Y100" s="10">
        <v>4.5493934142114389E-2</v>
      </c>
      <c r="Z100" s="10">
        <v>0.87001599987894296</v>
      </c>
    </row>
    <row r="101" spans="1:26">
      <c r="A101" s="12" t="s">
        <v>226</v>
      </c>
      <c r="B101" s="15" t="s">
        <v>225</v>
      </c>
      <c r="C101" s="10">
        <v>0.61199999999999999</v>
      </c>
      <c r="D101" s="10">
        <v>1.3979999947920443E-2</v>
      </c>
      <c r="E101" s="10">
        <v>4.9599999114871007E-2</v>
      </c>
      <c r="F101" s="10">
        <v>0.75</v>
      </c>
      <c r="G101" s="10">
        <v>0</v>
      </c>
      <c r="H101" s="10">
        <v>0.25119999930262571</v>
      </c>
      <c r="I101" s="10">
        <v>0.27966666666666667</v>
      </c>
      <c r="J101" s="10">
        <v>0.32158399992883202</v>
      </c>
      <c r="K101" s="10">
        <v>0.79290455840450003</v>
      </c>
      <c r="L101" s="10">
        <v>0.08</v>
      </c>
      <c r="M101" s="10">
        <v>0.15899999979883431</v>
      </c>
      <c r="N101" s="10">
        <v>0</v>
      </c>
      <c r="O101" s="10">
        <v>0.87499999999999989</v>
      </c>
      <c r="P101" s="10">
        <v>0.56736000000000009</v>
      </c>
      <c r="Q101" s="10">
        <v>0.31302477919608407</v>
      </c>
      <c r="R101" s="10">
        <v>7.6628351999999997E-2</v>
      </c>
      <c r="S101" s="10">
        <v>0</v>
      </c>
      <c r="T101" s="10">
        <v>7.2923811937308678E-3</v>
      </c>
      <c r="U101" s="10">
        <v>4.3853889263716993E-2</v>
      </c>
      <c r="V101" s="10">
        <v>0.33647723622301101</v>
      </c>
      <c r="W101" s="10">
        <v>0</v>
      </c>
      <c r="X101" s="10">
        <v>0.84</v>
      </c>
      <c r="Y101" s="10">
        <v>0</v>
      </c>
      <c r="Z101" s="10">
        <v>3.9999999105930328E-2</v>
      </c>
    </row>
    <row r="102" spans="1:26">
      <c r="A102" s="12" t="s">
        <v>228</v>
      </c>
      <c r="B102" s="15" t="s">
        <v>227</v>
      </c>
      <c r="C102" s="10">
        <v>0.23</v>
      </c>
      <c r="D102" s="10">
        <v>0.30854999937303362</v>
      </c>
      <c r="E102" s="10">
        <v>3.9999999105930328E-2</v>
      </c>
      <c r="F102" s="10">
        <v>0.44999999999999996</v>
      </c>
      <c r="G102" s="10">
        <v>2.6666666666666668E-2</v>
      </c>
      <c r="H102" s="10">
        <v>0.1179999978095293</v>
      </c>
      <c r="I102" s="10">
        <v>0.54108333333333336</v>
      </c>
      <c r="J102" s="10">
        <v>0.13049199997112154</v>
      </c>
      <c r="K102" s="10">
        <v>0.70697700547651265</v>
      </c>
      <c r="L102" s="10">
        <v>0.16</v>
      </c>
      <c r="M102" s="10">
        <v>0.94339999880641701</v>
      </c>
      <c r="N102" s="10">
        <v>0.03</v>
      </c>
      <c r="O102" s="10">
        <v>7.4999999999999997E-2</v>
      </c>
      <c r="P102" s="10">
        <v>0.62759999999999994</v>
      </c>
      <c r="Q102" s="10">
        <v>0.31669151090681591</v>
      </c>
      <c r="R102" s="10">
        <v>0.133333334</v>
      </c>
      <c r="S102" s="10">
        <v>1.3600463925690158E-2</v>
      </c>
      <c r="T102" s="10">
        <v>1.2943824648872422E-2</v>
      </c>
      <c r="U102" s="10">
        <v>1.6118995598252122E-2</v>
      </c>
      <c r="V102" s="10">
        <v>0.137457171820657</v>
      </c>
      <c r="W102" s="10">
        <v>9.9999999999988987E-4</v>
      </c>
      <c r="X102" s="10">
        <v>0.96</v>
      </c>
      <c r="Y102" s="10">
        <v>0.1466275659824047</v>
      </c>
      <c r="Z102" s="10">
        <v>0.33777998389114161</v>
      </c>
    </row>
    <row r="103" spans="1:26">
      <c r="A103" s="12" t="s">
        <v>230</v>
      </c>
      <c r="B103" s="15" t="s">
        <v>229</v>
      </c>
      <c r="C103" s="10">
        <v>0.37666666666666671</v>
      </c>
      <c r="D103" s="10">
        <v>1.6549999999999999E-2</v>
      </c>
      <c r="E103" s="10">
        <v>0.18399999924004073</v>
      </c>
      <c r="F103" s="10">
        <v>0.375</v>
      </c>
      <c r="G103" s="10">
        <v>2.9333333333333333E-2</v>
      </c>
      <c r="H103" s="10">
        <v>0.72159999974071987</v>
      </c>
      <c r="I103" s="10">
        <v>0.69216666666666671</v>
      </c>
      <c r="J103" s="10">
        <v>0.74558199983499951</v>
      </c>
      <c r="K103" s="10">
        <v>1</v>
      </c>
      <c r="L103" s="10">
        <v>0.28000000000000003</v>
      </c>
      <c r="M103" s="10">
        <v>0.57239999927580365</v>
      </c>
      <c r="N103" s="10">
        <v>0.40319999903440473</v>
      </c>
      <c r="O103" s="10">
        <v>0.40749999999999997</v>
      </c>
      <c r="P103" s="10">
        <v>0.97119999999999995</v>
      </c>
      <c r="Q103" s="10">
        <v>0.83609740407347855</v>
      </c>
      <c r="R103" s="10">
        <v>1</v>
      </c>
      <c r="S103" s="10">
        <v>0.30706302278104564</v>
      </c>
      <c r="T103" s="10">
        <v>0.42066837477835878</v>
      </c>
      <c r="U103" s="10">
        <v>0</v>
      </c>
      <c r="V103" s="10">
        <v>0</v>
      </c>
      <c r="W103" s="10">
        <v>0.84</v>
      </c>
      <c r="X103" s="10">
        <v>1</v>
      </c>
      <c r="Y103" s="10">
        <v>0</v>
      </c>
      <c r="Z103" s="10">
        <v>0.84994000549573367</v>
      </c>
    </row>
    <row r="104" spans="1:26">
      <c r="A104" s="13" t="s">
        <v>232</v>
      </c>
      <c r="B104" s="16" t="s">
        <v>231</v>
      </c>
      <c r="C104" s="10">
        <v>0.61116666666666675</v>
      </c>
      <c r="D104" s="10">
        <v>7.6899999999999994E-4</v>
      </c>
      <c r="E104" s="10">
        <v>0.34719999939203261</v>
      </c>
      <c r="F104" s="10">
        <v>0.22499999999999998</v>
      </c>
      <c r="G104" s="10">
        <v>0.59</v>
      </c>
      <c r="H104" s="10">
        <v>0.83679999984800812</v>
      </c>
      <c r="I104" s="10">
        <v>0.62008333333333332</v>
      </c>
      <c r="J104" s="10">
        <v>0.39571799991242584</v>
      </c>
      <c r="K104" s="10">
        <v>1</v>
      </c>
      <c r="L104" s="10">
        <v>0.52</v>
      </c>
      <c r="M104" s="10">
        <v>0.64659999918192623</v>
      </c>
      <c r="N104" s="10">
        <v>0.62539999920874834</v>
      </c>
      <c r="O104" s="10">
        <v>0.20749999999999999</v>
      </c>
      <c r="P104" s="10">
        <v>0.98807999999999996</v>
      </c>
      <c r="Q104" s="10">
        <v>0.58134805749475971</v>
      </c>
      <c r="R104" s="10">
        <v>0.97082557400000002</v>
      </c>
      <c r="S104" s="10">
        <v>0.47469999989494682</v>
      </c>
      <c r="T104" s="10">
        <v>1</v>
      </c>
      <c r="U104" s="10">
        <v>0.1</v>
      </c>
      <c r="V104" s="10">
        <v>0.150830003833124</v>
      </c>
      <c r="W104" s="10">
        <v>0.96699999999999997</v>
      </c>
      <c r="X104" s="10">
        <v>0</v>
      </c>
      <c r="Y104" s="10">
        <v>1.5573089700996679E-2</v>
      </c>
      <c r="Z104" s="10">
        <v>0.9491600013167546</v>
      </c>
    </row>
    <row r="105" spans="1:26">
      <c r="A105" s="13" t="s">
        <v>437</v>
      </c>
      <c r="B105" s="16" t="s">
        <v>233</v>
      </c>
      <c r="C105" s="10">
        <v>0.254</v>
      </c>
      <c r="D105" s="10">
        <v>1</v>
      </c>
      <c r="E105" s="10">
        <v>0.56799999758601194</v>
      </c>
      <c r="F105" s="10">
        <v>0.5</v>
      </c>
      <c r="G105" s="10">
        <v>0.2</v>
      </c>
      <c r="H105" s="10">
        <v>6.8799999132752365E-2</v>
      </c>
      <c r="I105" s="10">
        <v>0.66583333333333339</v>
      </c>
      <c r="J105" s="10">
        <v>0.22502799995020034</v>
      </c>
      <c r="K105" s="10">
        <v>0.9545523809523333</v>
      </c>
      <c r="L105" s="10">
        <v>0.32</v>
      </c>
      <c r="M105" s="10">
        <v>0.89039999887347221</v>
      </c>
      <c r="N105" s="10">
        <v>0.06</v>
      </c>
      <c r="O105" s="10">
        <v>7.4999999999999997E-2</v>
      </c>
      <c r="P105" s="10">
        <v>0.57600000000000007</v>
      </c>
      <c r="Q105" s="10">
        <v>0.27288319867089394</v>
      </c>
      <c r="R105" s="10">
        <v>0.17602040799999999</v>
      </c>
      <c r="S105" s="10">
        <v>1.0540326940367379E-2</v>
      </c>
      <c r="T105" s="10">
        <v>4.8432602618363345E-2</v>
      </c>
      <c r="U105" s="10">
        <v>7.179170747141932E-3</v>
      </c>
      <c r="V105" s="10">
        <v>0.15559427165075801</v>
      </c>
      <c r="W105" s="10">
        <v>2.0000000000000018E-3</v>
      </c>
      <c r="X105" s="10">
        <v>0</v>
      </c>
      <c r="Y105" s="10">
        <v>8.5249553860668127E-4</v>
      </c>
      <c r="Z105" s="10">
        <v>0.53095999146666473</v>
      </c>
    </row>
    <row r="106" spans="1:26">
      <c r="A106" s="13" t="s">
        <v>236</v>
      </c>
      <c r="B106" s="16" t="s">
        <v>235</v>
      </c>
      <c r="C106" s="10">
        <v>0.57583333333333331</v>
      </c>
      <c r="D106" s="10">
        <v>1</v>
      </c>
      <c r="E106" s="10">
        <v>0</v>
      </c>
      <c r="F106" s="10">
        <v>0.55000000000000004</v>
      </c>
      <c r="G106" s="10">
        <v>0</v>
      </c>
      <c r="H106" s="10">
        <v>0</v>
      </c>
      <c r="I106" s="10">
        <v>0.23600000000000002</v>
      </c>
      <c r="J106" s="10">
        <v>0.86597399980835599</v>
      </c>
      <c r="K106" s="10">
        <v>1</v>
      </c>
      <c r="L106" s="10">
        <v>0.14000000000000001</v>
      </c>
      <c r="M106" s="10">
        <v>0.89039999887347221</v>
      </c>
      <c r="N106" s="10">
        <v>0</v>
      </c>
      <c r="O106" s="10">
        <v>6.7499999999999991E-2</v>
      </c>
      <c r="P106" s="10">
        <v>0.57600000000000007</v>
      </c>
      <c r="Q106" s="10">
        <v>0.11342438876628902</v>
      </c>
      <c r="R106" s="10">
        <v>0.17602040799999999</v>
      </c>
      <c r="S106" s="10">
        <v>1.0540326940367379E-2</v>
      </c>
      <c r="T106" s="10">
        <v>4.8432602618363345E-2</v>
      </c>
      <c r="U106" s="10">
        <v>0</v>
      </c>
      <c r="V106" s="10">
        <v>0</v>
      </c>
      <c r="W106" s="10">
        <v>0</v>
      </c>
      <c r="X106" s="10">
        <v>0</v>
      </c>
      <c r="Y106" s="10">
        <v>0</v>
      </c>
      <c r="Z106" s="10">
        <v>0</v>
      </c>
    </row>
    <row r="107" spans="1:26">
      <c r="A107" s="13" t="s">
        <v>238</v>
      </c>
      <c r="B107" s="16" t="s">
        <v>237</v>
      </c>
      <c r="C107" s="10">
        <v>0.60299999999999998</v>
      </c>
      <c r="D107" s="10">
        <v>0.10504999978654088</v>
      </c>
      <c r="E107" s="10">
        <v>0</v>
      </c>
      <c r="F107" s="10">
        <v>0.7</v>
      </c>
      <c r="G107" s="10">
        <v>0</v>
      </c>
      <c r="H107" s="10">
        <v>0</v>
      </c>
      <c r="I107" s="10">
        <v>0.27966666666666667</v>
      </c>
      <c r="J107" s="10">
        <v>0.33249199992641804</v>
      </c>
      <c r="K107" s="10">
        <v>0.8681126331811666</v>
      </c>
      <c r="L107" s="10">
        <v>0.4</v>
      </c>
      <c r="M107" s="10">
        <v>0.13779999982565641</v>
      </c>
      <c r="N107" s="10">
        <v>0</v>
      </c>
      <c r="O107" s="10">
        <v>0.87499999999999989</v>
      </c>
      <c r="P107" s="10">
        <v>0.41408</v>
      </c>
      <c r="Q107" s="10">
        <v>0.32102321822792423</v>
      </c>
      <c r="R107" s="10">
        <v>8.5967130000000003E-2</v>
      </c>
      <c r="S107" s="10">
        <v>0</v>
      </c>
      <c r="T107" s="10">
        <v>4.4708195961565148E-3</v>
      </c>
      <c r="U107" s="10">
        <v>2.3867680699263968E-2</v>
      </c>
      <c r="V107" s="10">
        <v>5.0568407302369098E-2</v>
      </c>
      <c r="W107" s="10">
        <v>0</v>
      </c>
      <c r="X107" s="10">
        <v>0.59</v>
      </c>
      <c r="Y107" s="10">
        <v>0</v>
      </c>
      <c r="Z107" s="10">
        <v>0.72543999974429607</v>
      </c>
    </row>
    <row r="108" spans="1:26">
      <c r="A108" s="13" t="s">
        <v>240</v>
      </c>
      <c r="B108" s="16" t="s">
        <v>239</v>
      </c>
      <c r="C108" s="10">
        <v>0.41366666666666668</v>
      </c>
      <c r="D108" s="10">
        <v>2.3303999913185835E-2</v>
      </c>
      <c r="E108" s="10">
        <v>3.9999999105930328E-2</v>
      </c>
      <c r="F108" s="10">
        <v>0.47499999999999998</v>
      </c>
      <c r="G108" s="10">
        <v>1.3333333333333333E-3</v>
      </c>
      <c r="H108" s="10">
        <v>3.9999999105930328E-2</v>
      </c>
      <c r="I108" s="10">
        <v>0.23600000000000002</v>
      </c>
      <c r="J108" s="10">
        <v>0.17856799996048209</v>
      </c>
      <c r="K108" s="10">
        <v>0.53887096774200005</v>
      </c>
      <c r="L108" s="10">
        <v>0.28000000000000003</v>
      </c>
      <c r="M108" s="10">
        <v>0.98579999875277291</v>
      </c>
      <c r="N108" s="10">
        <v>0</v>
      </c>
      <c r="O108" s="10">
        <v>6.7499999999999991E-2</v>
      </c>
      <c r="P108" s="10">
        <v>0.31823999999999997</v>
      </c>
      <c r="Q108" s="10">
        <v>0.15392702295035232</v>
      </c>
      <c r="R108" s="10">
        <v>0.117924528</v>
      </c>
      <c r="S108" s="10">
        <v>0</v>
      </c>
      <c r="T108" s="10">
        <v>6.9039760340647727E-3</v>
      </c>
      <c r="U108" s="10">
        <v>0</v>
      </c>
      <c r="V108" s="10">
        <v>0</v>
      </c>
      <c r="W108" s="10">
        <v>0</v>
      </c>
      <c r="X108" s="10">
        <v>0.98</v>
      </c>
      <c r="Y108" s="10">
        <v>0</v>
      </c>
      <c r="Z108" s="10">
        <v>0.11999999731779099</v>
      </c>
    </row>
    <row r="109" spans="1:26">
      <c r="A109" s="13" t="s">
        <v>242</v>
      </c>
      <c r="B109" s="16" t="s">
        <v>241</v>
      </c>
      <c r="C109" s="10">
        <v>0.38583333333333331</v>
      </c>
      <c r="D109" s="10">
        <v>4.3560000000000001E-2</v>
      </c>
      <c r="E109" s="10">
        <v>0.6063999996334315</v>
      </c>
      <c r="F109" s="10">
        <v>0.19999999999999996</v>
      </c>
      <c r="G109" s="10">
        <v>0.36</v>
      </c>
      <c r="H109" s="10">
        <v>0.89439999990165231</v>
      </c>
      <c r="I109" s="10">
        <v>0.5299166666666667</v>
      </c>
      <c r="J109" s="10">
        <v>0.70841399984322495</v>
      </c>
      <c r="K109" s="10">
        <v>0.97099900782415038</v>
      </c>
      <c r="L109" s="10">
        <v>0.1</v>
      </c>
      <c r="M109" s="10">
        <v>0.13779999982565641</v>
      </c>
      <c r="N109" s="10">
        <v>1</v>
      </c>
      <c r="O109" s="10">
        <v>0.20749999999999999</v>
      </c>
      <c r="P109" s="10">
        <v>0.97431999999999996</v>
      </c>
      <c r="Q109" s="10">
        <v>0.54144343306735254</v>
      </c>
      <c r="R109" s="10">
        <v>0.698032506</v>
      </c>
      <c r="S109" s="10">
        <v>0.28594786925971849</v>
      </c>
      <c r="T109" s="10">
        <v>0.57738278522363418</v>
      </c>
      <c r="U109" s="10">
        <v>2.736861370894195E-2</v>
      </c>
      <c r="V109" s="10">
        <v>5.52040884424553E-2</v>
      </c>
      <c r="W109" s="10">
        <v>0.81</v>
      </c>
      <c r="X109" s="10">
        <v>0.67</v>
      </c>
      <c r="Y109" s="10">
        <v>5.1587165113319809E-3</v>
      </c>
      <c r="Z109" s="10">
        <v>0.90487999641729555</v>
      </c>
    </row>
    <row r="110" spans="1:26">
      <c r="A110" s="13" t="s">
        <v>244</v>
      </c>
      <c r="B110" s="16" t="s">
        <v>243</v>
      </c>
      <c r="C110" s="10">
        <v>0.49249999999999999</v>
      </c>
      <c r="D110" s="10">
        <v>6.7331999749168758E-2</v>
      </c>
      <c r="E110" s="10">
        <v>0.23199999928474424</v>
      </c>
      <c r="F110" s="10">
        <v>0.30000000000000004</v>
      </c>
      <c r="G110" s="10">
        <v>0.41133333333333333</v>
      </c>
      <c r="H110" s="10">
        <v>0.46239999949932098</v>
      </c>
      <c r="I110" s="10">
        <v>0.60066666666666668</v>
      </c>
      <c r="J110" s="10">
        <v>0.81506999981962136</v>
      </c>
      <c r="K110" s="10">
        <v>0.997229047619</v>
      </c>
      <c r="L110" s="10">
        <v>0.12</v>
      </c>
      <c r="M110" s="10">
        <v>5.2999999932944776E-2</v>
      </c>
      <c r="N110" s="10">
        <v>0.38879999935626985</v>
      </c>
      <c r="O110" s="10">
        <v>0.40749999999999997</v>
      </c>
      <c r="P110" s="10">
        <v>0.98728000000000005</v>
      </c>
      <c r="Q110" s="10">
        <v>0.68126532588049782</v>
      </c>
      <c r="R110" s="10">
        <v>0.98634812199999999</v>
      </c>
      <c r="S110" s="10">
        <v>1</v>
      </c>
      <c r="T110" s="10">
        <v>0.71236130358759553</v>
      </c>
      <c r="U110" s="10">
        <v>0</v>
      </c>
      <c r="V110" s="10">
        <v>0</v>
      </c>
      <c r="W110" s="10">
        <v>0.91</v>
      </c>
      <c r="X110" s="10">
        <v>0.98</v>
      </c>
      <c r="Y110" s="10">
        <v>0.19132653061224492</v>
      </c>
      <c r="Z110" s="10">
        <v>0.54979999540000002</v>
      </c>
    </row>
    <row r="111" spans="1:26">
      <c r="A111" s="13" t="s">
        <v>246</v>
      </c>
      <c r="B111" s="16" t="s">
        <v>245</v>
      </c>
      <c r="C111" s="10">
        <v>0.50350000000000006</v>
      </c>
      <c r="D111" s="10">
        <v>2.138E-2</v>
      </c>
      <c r="E111" s="10">
        <v>3.9999999105930328E-2</v>
      </c>
      <c r="F111" s="10">
        <v>0.15000000000000002</v>
      </c>
      <c r="G111" s="10">
        <v>2.1999999999999999E-2</v>
      </c>
      <c r="H111" s="10">
        <v>7.8399999141693155E-2</v>
      </c>
      <c r="I111" s="10">
        <v>0.47866666666666663</v>
      </c>
      <c r="J111" s="10">
        <v>0.29007199993580579</v>
      </c>
      <c r="K111" s="10">
        <v>0.5</v>
      </c>
      <c r="L111" s="10">
        <v>0.64</v>
      </c>
      <c r="M111" s="10">
        <v>0.87979999888688321</v>
      </c>
      <c r="N111" s="10">
        <v>6.5999999865889544E-2</v>
      </c>
      <c r="O111" s="10">
        <v>0.76749999999999996</v>
      </c>
      <c r="P111" s="10">
        <v>0.81552000000000002</v>
      </c>
      <c r="Q111" s="10">
        <v>0.27190961818218373</v>
      </c>
      <c r="R111" s="10">
        <v>0.485564304</v>
      </c>
      <c r="S111" s="10">
        <v>0</v>
      </c>
      <c r="T111" s="10">
        <v>2.1405690261597905E-2</v>
      </c>
      <c r="U111" s="10">
        <v>6.2196356209579855E-2</v>
      </c>
      <c r="V111" s="10">
        <v>0.235062208213485</v>
      </c>
      <c r="W111" s="10">
        <v>5.9999999999998943E-3</v>
      </c>
      <c r="X111" s="10">
        <v>0</v>
      </c>
      <c r="Y111" s="10">
        <v>6.3917211992086442E-2</v>
      </c>
      <c r="Z111" s="10">
        <v>0.23849011588390667</v>
      </c>
    </row>
    <row r="112" spans="1:26">
      <c r="A112" s="13" t="s">
        <v>248</v>
      </c>
      <c r="B112" s="16" t="s">
        <v>247</v>
      </c>
      <c r="C112" s="10">
        <v>0.50949999999999995</v>
      </c>
      <c r="D112" s="10">
        <v>0.15670000000000001</v>
      </c>
      <c r="E112" s="10">
        <v>0.12639999918639655</v>
      </c>
      <c r="F112" s="10">
        <v>0.125</v>
      </c>
      <c r="G112" s="10">
        <v>0.11133333333333334</v>
      </c>
      <c r="H112" s="10">
        <v>5.9199999123811686E-2</v>
      </c>
      <c r="I112" s="10">
        <v>0.44466666666666665</v>
      </c>
      <c r="J112" s="10">
        <v>0.61428199986405674</v>
      </c>
      <c r="K112" s="10">
        <v>0.99124999999999996</v>
      </c>
      <c r="L112" s="10">
        <v>0.08</v>
      </c>
      <c r="M112" s="10">
        <v>1</v>
      </c>
      <c r="N112" s="10">
        <v>0.84959999710321432</v>
      </c>
      <c r="O112" s="10">
        <v>0.44999999999999996</v>
      </c>
      <c r="P112" s="10">
        <v>0.69439999999999991</v>
      </c>
      <c r="Q112" s="10">
        <v>0.32562325725659746</v>
      </c>
      <c r="R112" s="10">
        <v>0.166197184</v>
      </c>
      <c r="S112" s="10">
        <v>1.2313090938775058E-2</v>
      </c>
      <c r="T112" s="10">
        <v>2.1161294161808009E-2</v>
      </c>
      <c r="U112" s="10">
        <v>1</v>
      </c>
      <c r="V112" s="10">
        <v>1</v>
      </c>
      <c r="W112" s="10">
        <v>0</v>
      </c>
      <c r="X112" s="10">
        <v>0.5</v>
      </c>
      <c r="Y112" s="10">
        <v>0</v>
      </c>
      <c r="Z112" s="10">
        <v>0</v>
      </c>
    </row>
    <row r="113" spans="1:26">
      <c r="A113" s="13" t="s">
        <v>250</v>
      </c>
      <c r="B113" s="16" t="s">
        <v>249</v>
      </c>
      <c r="C113" s="10">
        <v>0.58250000000000002</v>
      </c>
      <c r="D113" s="10">
        <v>6.5460000000000004E-2</v>
      </c>
      <c r="E113" s="10">
        <v>0.46239999949932098</v>
      </c>
      <c r="F113" s="10">
        <v>0.44999999999999996</v>
      </c>
      <c r="G113" s="10">
        <v>0.58666666666666667</v>
      </c>
      <c r="H113" s="10">
        <v>0.65439999967813489</v>
      </c>
      <c r="I113" s="10">
        <v>0.66024999999999989</v>
      </c>
      <c r="J113" s="10">
        <v>0.67932599984966235</v>
      </c>
      <c r="K113" s="10">
        <v>0.98493092783500003</v>
      </c>
      <c r="L113" s="10">
        <v>0.88</v>
      </c>
      <c r="M113" s="10">
        <v>9.539999987930059E-2</v>
      </c>
      <c r="N113" s="10">
        <v>1</v>
      </c>
      <c r="O113" s="10">
        <v>0.20749999999999999</v>
      </c>
      <c r="P113" s="10">
        <v>0.98407999999999995</v>
      </c>
      <c r="Q113" s="10">
        <v>0.77016273084133857</v>
      </c>
      <c r="R113" s="10">
        <v>1</v>
      </c>
      <c r="S113" s="10">
        <v>0.25854136120078364</v>
      </c>
      <c r="T113" s="10">
        <v>1</v>
      </c>
      <c r="U113" s="10">
        <v>0</v>
      </c>
      <c r="V113" s="10">
        <v>0</v>
      </c>
      <c r="W113" s="10">
        <v>0.82600000000000007</v>
      </c>
      <c r="X113" s="10">
        <v>0</v>
      </c>
      <c r="Y113" s="10">
        <v>8.6052172202689733E-3</v>
      </c>
      <c r="Z113" s="10">
        <v>0.82868020266452269</v>
      </c>
    </row>
    <row r="114" spans="1:26">
      <c r="A114" s="13" t="s">
        <v>252</v>
      </c>
      <c r="B114" s="16" t="s">
        <v>251</v>
      </c>
      <c r="C114" s="10">
        <v>0.22299999999999998</v>
      </c>
      <c r="D114" s="10">
        <v>0.85547999681308862</v>
      </c>
      <c r="E114" s="10">
        <v>3.9999999105930328E-2</v>
      </c>
      <c r="F114" s="10">
        <v>0.375</v>
      </c>
      <c r="G114" s="10">
        <v>0</v>
      </c>
      <c r="H114" s="10">
        <v>3.9999999105930328E-2</v>
      </c>
      <c r="I114" s="10">
        <v>0.23600000000000002</v>
      </c>
      <c r="J114" s="10">
        <v>5.5751999987661838E-2</v>
      </c>
      <c r="K114" s="10">
        <v>0.68392156862749998</v>
      </c>
      <c r="L114" s="10">
        <v>0.28000000000000003</v>
      </c>
      <c r="M114" s="10">
        <v>1</v>
      </c>
      <c r="N114" s="10">
        <v>0</v>
      </c>
      <c r="O114" s="10">
        <v>6.7499999999999991E-2</v>
      </c>
      <c r="P114" s="10">
        <v>0.48896000000000006</v>
      </c>
      <c r="Q114" s="10">
        <v>0.17089326686859119</v>
      </c>
      <c r="R114" s="10">
        <v>0.11818181799999999</v>
      </c>
      <c r="S114" s="10">
        <v>0</v>
      </c>
      <c r="T114" s="10">
        <v>2.8310736975661758E-3</v>
      </c>
      <c r="U114" s="10">
        <v>0.16291566062593044</v>
      </c>
      <c r="V114" s="10">
        <v>0.12943246848923701</v>
      </c>
      <c r="W114" s="10">
        <v>0</v>
      </c>
      <c r="X114" s="10">
        <v>1</v>
      </c>
      <c r="Y114" s="10">
        <v>0</v>
      </c>
      <c r="Z114" s="10">
        <v>0.15971199921742085</v>
      </c>
    </row>
    <row r="115" spans="1:26">
      <c r="A115" s="13" t="s">
        <v>254</v>
      </c>
      <c r="B115" s="16" t="s">
        <v>253</v>
      </c>
      <c r="C115" s="10">
        <v>0.67149999999999999</v>
      </c>
      <c r="D115" s="10">
        <v>0.5</v>
      </c>
      <c r="E115" s="10">
        <v>9.7599999159574513E-2</v>
      </c>
      <c r="F115" s="10">
        <v>9.9999999999999978E-2</v>
      </c>
      <c r="G115" s="10">
        <v>0.13466666666666666</v>
      </c>
      <c r="H115" s="10">
        <v>0.2991999993473291</v>
      </c>
      <c r="I115" s="10">
        <v>0.44466666666666665</v>
      </c>
      <c r="J115" s="10">
        <v>0.28845599993616339</v>
      </c>
      <c r="K115" s="10">
        <v>1</v>
      </c>
      <c r="L115" s="10">
        <v>0.2</v>
      </c>
      <c r="M115" s="10">
        <v>1</v>
      </c>
      <c r="N115" s="10">
        <v>0.3</v>
      </c>
      <c r="O115" s="10">
        <v>0.76749999999999996</v>
      </c>
      <c r="P115" s="10">
        <v>0.85407999999999995</v>
      </c>
      <c r="Q115" s="10">
        <v>0.65617560392327434</v>
      </c>
      <c r="R115" s="10">
        <v>0.40400471199999999</v>
      </c>
      <c r="S115" s="10">
        <v>0.58252623384608437</v>
      </c>
      <c r="T115" s="10">
        <v>0.5</v>
      </c>
      <c r="U115" s="10">
        <v>0.75</v>
      </c>
      <c r="V115" s="10">
        <v>0.99778454556316598</v>
      </c>
      <c r="W115" s="10">
        <v>0.255</v>
      </c>
      <c r="X115" s="10">
        <v>0.5</v>
      </c>
      <c r="Y115" s="10">
        <v>0</v>
      </c>
      <c r="Z115" s="10">
        <v>0.5</v>
      </c>
    </row>
    <row r="116" spans="1:26">
      <c r="A116" s="13" t="s">
        <v>256</v>
      </c>
      <c r="B116" s="16" t="s">
        <v>255</v>
      </c>
      <c r="C116" s="10">
        <v>0.18200000000000002</v>
      </c>
      <c r="D116" s="10">
        <v>0.14029999999999998</v>
      </c>
      <c r="E116" s="10">
        <v>0.52959999956190584</v>
      </c>
      <c r="F116" s="10">
        <v>0.47499999999999998</v>
      </c>
      <c r="G116" s="10">
        <v>0.26</v>
      </c>
      <c r="H116" s="10">
        <v>0.7503999997675419</v>
      </c>
      <c r="I116" s="10">
        <v>0.63950000000000007</v>
      </c>
      <c r="J116" s="10">
        <v>0.59387999986857176</v>
      </c>
      <c r="K116" s="10">
        <v>1</v>
      </c>
      <c r="L116" s="10">
        <v>0.5</v>
      </c>
      <c r="M116" s="10">
        <v>0.67839999914169313</v>
      </c>
      <c r="N116" s="10">
        <v>0.75919999934732918</v>
      </c>
      <c r="O116" s="10">
        <v>0.20749999999999999</v>
      </c>
      <c r="P116" s="10">
        <v>0.96279999999999999</v>
      </c>
      <c r="Q116" s="10">
        <v>0.6108064770343915</v>
      </c>
      <c r="R116" s="10">
        <v>0.81618168999999996</v>
      </c>
      <c r="S116" s="10">
        <v>0.25820560073985793</v>
      </c>
      <c r="T116" s="10">
        <v>0.63159392423702987</v>
      </c>
      <c r="U116" s="10">
        <v>1.6717658802714697E-2</v>
      </c>
      <c r="V116" s="10">
        <v>0.29248158080123798</v>
      </c>
      <c r="W116" s="10">
        <v>0.69900000000000007</v>
      </c>
      <c r="X116" s="10">
        <v>0.15</v>
      </c>
      <c r="Y116" s="10">
        <v>8.7319297564761814E-3</v>
      </c>
      <c r="Z116" s="10">
        <v>0.74762879963994022</v>
      </c>
    </row>
    <row r="117" spans="1:26">
      <c r="A117" s="13" t="s">
        <v>258</v>
      </c>
      <c r="B117" s="16" t="s">
        <v>257</v>
      </c>
      <c r="C117" s="10">
        <v>0.35033333333333333</v>
      </c>
      <c r="D117" s="10">
        <v>0.28984999941103162</v>
      </c>
      <c r="E117" s="10">
        <v>4.9599999114871007E-2</v>
      </c>
      <c r="F117" s="10">
        <v>7.5000000000000011E-2</v>
      </c>
      <c r="G117" s="10">
        <v>4.6666666666666671E-3</v>
      </c>
      <c r="H117" s="10">
        <v>0.12639999918639655</v>
      </c>
      <c r="I117" s="10">
        <v>0.44466666666666665</v>
      </c>
      <c r="J117" s="10">
        <v>0.58034599987156688</v>
      </c>
      <c r="K117" s="10">
        <v>0.43559934318561933</v>
      </c>
      <c r="L117" s="10">
        <v>0.34</v>
      </c>
      <c r="M117" s="10">
        <v>1</v>
      </c>
      <c r="N117" s="10">
        <v>0.2</v>
      </c>
      <c r="O117" s="10">
        <v>0.20749999999999999</v>
      </c>
      <c r="P117" s="10">
        <v>0.76600000000000001</v>
      </c>
      <c r="Q117" s="10">
        <v>0.30664194992184801</v>
      </c>
      <c r="R117" s="10">
        <v>0.13720316599999999</v>
      </c>
      <c r="S117" s="10">
        <v>1.658701902752922E-2</v>
      </c>
      <c r="T117" s="10">
        <v>1.6745494725604194E-2</v>
      </c>
      <c r="U117" s="10">
        <v>0.75</v>
      </c>
      <c r="V117" s="10">
        <v>9.4130101380787701E-2</v>
      </c>
      <c r="W117" s="10">
        <v>5.9999999999998943E-3</v>
      </c>
      <c r="X117" s="10">
        <v>0</v>
      </c>
      <c r="Y117" s="10">
        <v>0</v>
      </c>
      <c r="Z117" s="10">
        <v>5.8911999123543501E-2</v>
      </c>
    </row>
    <row r="118" spans="1:26">
      <c r="A118" s="13" t="s">
        <v>260</v>
      </c>
      <c r="B118" s="16" t="s">
        <v>259</v>
      </c>
      <c r="C118" s="10">
        <v>0.28500000000000003</v>
      </c>
      <c r="D118" s="10">
        <v>0</v>
      </c>
      <c r="E118" s="10">
        <v>9.7599999159574513E-2</v>
      </c>
      <c r="F118" s="10">
        <v>0.32499999999999996</v>
      </c>
      <c r="G118" s="10">
        <v>1.5333333333333332E-2</v>
      </c>
      <c r="H118" s="10">
        <v>0.18399999924004073</v>
      </c>
      <c r="I118" s="10">
        <v>0.65750000000000008</v>
      </c>
      <c r="J118" s="10">
        <v>0.22724999994970857</v>
      </c>
      <c r="K118" s="10">
        <v>0.87364513006088507</v>
      </c>
      <c r="L118" s="10">
        <v>0.5</v>
      </c>
      <c r="M118" s="10">
        <v>0.41339999947696926</v>
      </c>
      <c r="N118" s="10">
        <v>0.12</v>
      </c>
      <c r="O118" s="10">
        <v>0.3175</v>
      </c>
      <c r="P118" s="10">
        <v>0.60936000000000001</v>
      </c>
      <c r="Q118" s="10">
        <v>0.25874330903743326</v>
      </c>
      <c r="R118" s="10">
        <v>0.22006472399999999</v>
      </c>
      <c r="S118" s="10">
        <v>1.2321354607273231E-4</v>
      </c>
      <c r="T118" s="10">
        <v>5.2498170094868249E-2</v>
      </c>
      <c r="U118" s="10">
        <v>4.7688665635733873E-2</v>
      </c>
      <c r="V118" s="10">
        <v>5.6621088264455201E-2</v>
      </c>
      <c r="W118" s="10">
        <v>1.5000000000000013E-2</v>
      </c>
      <c r="X118" s="10">
        <v>0</v>
      </c>
      <c r="Y118" s="10">
        <v>1.4660870907173537E-2</v>
      </c>
      <c r="Z118" s="10">
        <v>0.66131199968457222</v>
      </c>
    </row>
    <row r="119" spans="1:26">
      <c r="A119" s="13" t="s">
        <v>438</v>
      </c>
      <c r="B119" s="16" t="s">
        <v>261</v>
      </c>
      <c r="C119" s="10">
        <v>0.75</v>
      </c>
      <c r="D119" s="10">
        <v>0.5</v>
      </c>
      <c r="E119" s="10">
        <v>0.15399999789893626</v>
      </c>
      <c r="F119" s="10">
        <v>0.125</v>
      </c>
      <c r="G119" s="10">
        <v>5.5333333333333332E-2</v>
      </c>
      <c r="H119" s="10">
        <v>0.75699999939650298</v>
      </c>
      <c r="I119" s="10">
        <v>0.44466666666666665</v>
      </c>
      <c r="J119" s="10">
        <v>0.7815379998270422</v>
      </c>
      <c r="K119" s="10">
        <v>1</v>
      </c>
      <c r="L119" s="10">
        <v>0.08</v>
      </c>
      <c r="M119" s="10">
        <v>1</v>
      </c>
      <c r="N119" s="10">
        <v>0.3</v>
      </c>
      <c r="O119" s="10">
        <v>0.76749999999999996</v>
      </c>
      <c r="P119" s="10">
        <v>0.86448000000000003</v>
      </c>
      <c r="Q119" s="10">
        <v>0.38320593048095697</v>
      </c>
      <c r="R119" s="10">
        <v>0.430997876</v>
      </c>
      <c r="S119" s="10">
        <v>0.69400268081941419</v>
      </c>
      <c r="T119" s="10">
        <v>0.5</v>
      </c>
      <c r="U119" s="10">
        <v>0.75</v>
      </c>
      <c r="V119" s="10">
        <v>0.31234039898698202</v>
      </c>
      <c r="W119" s="10">
        <v>0.45999999999999996</v>
      </c>
      <c r="X119" s="10">
        <v>0</v>
      </c>
      <c r="Y119" s="10">
        <v>0</v>
      </c>
      <c r="Z119" s="10">
        <v>0.85649999929592013</v>
      </c>
    </row>
    <row r="120" spans="1:26">
      <c r="A120" s="13" t="s">
        <v>439</v>
      </c>
      <c r="B120" s="16" t="s">
        <v>263</v>
      </c>
      <c r="C120" s="10">
        <v>0.48166666666666663</v>
      </c>
      <c r="D120" s="10">
        <v>0.16440000000000002</v>
      </c>
      <c r="E120" s="10">
        <v>0.13599999919533734</v>
      </c>
      <c r="F120" s="10">
        <v>0.55000000000000004</v>
      </c>
      <c r="G120" s="10">
        <v>0.01</v>
      </c>
      <c r="H120" s="10">
        <v>0.24159999929368492</v>
      </c>
      <c r="I120" s="10">
        <v>0.27966666666666667</v>
      </c>
      <c r="J120" s="10">
        <v>0.59105199986919765</v>
      </c>
      <c r="K120" s="10">
        <v>0.88869201303682255</v>
      </c>
      <c r="L120" s="10">
        <v>0.08</v>
      </c>
      <c r="M120" s="10">
        <v>0.15899999979883431</v>
      </c>
      <c r="N120" s="10">
        <v>0.05</v>
      </c>
      <c r="O120" s="10">
        <v>0.87499999999999989</v>
      </c>
      <c r="P120" s="10">
        <v>0.52055999999999991</v>
      </c>
      <c r="Q120" s="10">
        <v>0.38600678902015118</v>
      </c>
      <c r="R120" s="10">
        <v>0.120408164</v>
      </c>
      <c r="S120" s="10">
        <v>3.9603223161735632E-2</v>
      </c>
      <c r="T120" s="10">
        <v>1.2796799848998817E-2</v>
      </c>
      <c r="U120" s="10">
        <v>2.2383562445238349E-2</v>
      </c>
      <c r="V120" s="10">
        <v>2.0423356933776698E-2</v>
      </c>
      <c r="W120" s="10">
        <v>0</v>
      </c>
      <c r="X120" s="10">
        <v>0.97</v>
      </c>
      <c r="Y120" s="10">
        <v>0.18242626938279113</v>
      </c>
      <c r="Z120" s="10">
        <v>0.17631999923288832</v>
      </c>
    </row>
    <row r="121" spans="1:26">
      <c r="A121" s="13" t="s">
        <v>266</v>
      </c>
      <c r="B121" s="16" t="s">
        <v>265</v>
      </c>
      <c r="C121" s="10">
        <v>0.44716666666666666</v>
      </c>
      <c r="D121" s="10">
        <v>0.16440000000000002</v>
      </c>
      <c r="E121" s="10">
        <v>3.9999999105930328E-2</v>
      </c>
      <c r="F121" s="10">
        <v>0.5</v>
      </c>
      <c r="G121" s="10">
        <v>1.3333333333333333E-3</v>
      </c>
      <c r="H121" s="10">
        <v>3.9999999105930328E-2</v>
      </c>
      <c r="I121" s="10">
        <v>0.23600000000000002</v>
      </c>
      <c r="J121" s="10">
        <v>0</v>
      </c>
      <c r="K121" s="10">
        <v>1</v>
      </c>
      <c r="L121" s="10">
        <v>0.46</v>
      </c>
      <c r="M121" s="10">
        <v>1</v>
      </c>
      <c r="N121" s="10">
        <v>0</v>
      </c>
      <c r="O121" s="10">
        <v>6.7499999999999991E-2</v>
      </c>
      <c r="P121" s="10">
        <v>0</v>
      </c>
      <c r="Q121" s="10">
        <v>0.38600678902015118</v>
      </c>
      <c r="R121" s="10">
        <v>0.114583334</v>
      </c>
      <c r="S121" s="10">
        <v>0</v>
      </c>
      <c r="T121" s="10">
        <v>1.2796799848998817E-2</v>
      </c>
      <c r="U121" s="10">
        <v>0.72699505478522253</v>
      </c>
      <c r="V121" s="10">
        <v>0.727018195805616</v>
      </c>
      <c r="W121" s="10">
        <v>0</v>
      </c>
      <c r="X121" s="10">
        <v>0.97</v>
      </c>
      <c r="Y121" s="10">
        <v>0</v>
      </c>
      <c r="Z121" s="10">
        <v>3.9999999105930328E-2</v>
      </c>
    </row>
    <row r="122" spans="1:26">
      <c r="A122" s="13" t="s">
        <v>268</v>
      </c>
      <c r="B122" s="16" t="s">
        <v>267</v>
      </c>
      <c r="C122" s="10">
        <v>0.21000000000000002</v>
      </c>
      <c r="D122" s="10">
        <v>0.17665999964103102</v>
      </c>
      <c r="E122" s="10">
        <v>3.9999999105930328E-2</v>
      </c>
      <c r="F122" s="10">
        <v>0.6</v>
      </c>
      <c r="G122" s="10">
        <v>0</v>
      </c>
      <c r="H122" s="10">
        <v>0.14559999920427802</v>
      </c>
      <c r="I122" s="10">
        <v>0.28591666666666671</v>
      </c>
      <c r="J122" s="10">
        <v>0.32925999992713328</v>
      </c>
      <c r="K122" s="10">
        <v>0.8794024938042132</v>
      </c>
      <c r="L122" s="10">
        <v>0.32</v>
      </c>
      <c r="M122" s="10">
        <v>0.29679999962449077</v>
      </c>
      <c r="N122" s="10">
        <v>3.2399999946355819E-2</v>
      </c>
      <c r="O122" s="10">
        <v>7.4999999999999997E-2</v>
      </c>
      <c r="P122" s="10">
        <v>0.62269599999999992</v>
      </c>
      <c r="Q122" s="10">
        <v>0.2751427108681207</v>
      </c>
      <c r="R122" s="10">
        <v>6.5217391999999999E-2</v>
      </c>
      <c r="S122" s="10">
        <v>1.0225622232237023E-2</v>
      </c>
      <c r="T122" s="10">
        <v>3.550900856947353E-3</v>
      </c>
      <c r="U122" s="10">
        <v>0</v>
      </c>
      <c r="V122" s="10">
        <v>0</v>
      </c>
      <c r="W122" s="10">
        <v>0</v>
      </c>
      <c r="X122" s="10">
        <v>0.52</v>
      </c>
      <c r="Y122" s="10">
        <v>0.29492725127801811</v>
      </c>
      <c r="Z122" s="10">
        <v>0.45721599949449299</v>
      </c>
    </row>
    <row r="123" spans="1:26">
      <c r="A123" s="13" t="s">
        <v>270</v>
      </c>
      <c r="B123" s="16" t="s">
        <v>269</v>
      </c>
      <c r="C123" s="10">
        <v>0.76016666666666666</v>
      </c>
      <c r="D123" s="10">
        <v>1.7243999935761093E-2</v>
      </c>
      <c r="E123" s="10">
        <v>0.27039999932050707</v>
      </c>
      <c r="F123" s="10">
        <v>0.77499999999999991</v>
      </c>
      <c r="G123" s="10">
        <v>0.13</v>
      </c>
      <c r="H123" s="10">
        <v>0.51999999955296516</v>
      </c>
      <c r="I123" s="10">
        <v>0.26791666666666664</v>
      </c>
      <c r="J123" s="10">
        <v>0.43086599990464747</v>
      </c>
      <c r="K123" s="10">
        <v>0.98639215686266668</v>
      </c>
      <c r="L123" s="10">
        <v>0.5</v>
      </c>
      <c r="M123" s="10">
        <v>0.74199999906122682</v>
      </c>
      <c r="N123" s="10">
        <v>0.12099999975413085</v>
      </c>
      <c r="O123" s="10">
        <v>0.76749999999999996</v>
      </c>
      <c r="P123" s="10">
        <v>0.63895999999999997</v>
      </c>
      <c r="Q123" s="10">
        <v>0.42186723783403723</v>
      </c>
      <c r="R123" s="10">
        <v>0.20227272800000001</v>
      </c>
      <c r="S123" s="10">
        <v>0</v>
      </c>
      <c r="T123" s="10">
        <v>3.5420577369549552E-2</v>
      </c>
      <c r="U123" s="10">
        <v>0</v>
      </c>
      <c r="V123" s="10">
        <v>0</v>
      </c>
      <c r="W123" s="10">
        <v>0.32999999999999996</v>
      </c>
      <c r="X123" s="10">
        <v>0</v>
      </c>
      <c r="Y123" s="10">
        <v>3.8620973763485154E-3</v>
      </c>
      <c r="Z123" s="10">
        <v>0.97059999987483025</v>
      </c>
    </row>
    <row r="124" spans="1:26">
      <c r="A124" s="13" t="s">
        <v>272</v>
      </c>
      <c r="B124" s="16" t="s">
        <v>271</v>
      </c>
      <c r="C124" s="10">
        <v>0.31833333333333336</v>
      </c>
      <c r="D124" s="10">
        <v>1.7243999935761093E-2</v>
      </c>
      <c r="E124" s="10">
        <v>5.9199999123811686E-2</v>
      </c>
      <c r="F124" s="10">
        <v>0.5</v>
      </c>
      <c r="G124" s="10">
        <v>0</v>
      </c>
      <c r="H124" s="10">
        <v>0.11679999917745587</v>
      </c>
      <c r="I124" s="10">
        <v>0.28333333333333333</v>
      </c>
      <c r="J124" s="10">
        <v>0.40561599991023539</v>
      </c>
      <c r="K124" s="10">
        <v>1</v>
      </c>
      <c r="L124" s="10">
        <v>0.5</v>
      </c>
      <c r="M124" s="10">
        <v>0.466399999409914</v>
      </c>
      <c r="N124" s="10">
        <v>6.9999999999999993E-2</v>
      </c>
      <c r="O124" s="10">
        <v>7.4999999999999997E-2</v>
      </c>
      <c r="P124" s="10">
        <v>0.61951999999999996</v>
      </c>
      <c r="Q124" s="10">
        <v>0.27732729623600927</v>
      </c>
      <c r="R124" s="10">
        <v>4.9275362000000003E-2</v>
      </c>
      <c r="S124" s="10">
        <v>1.097542265867109E-2</v>
      </c>
      <c r="T124" s="10">
        <v>6.5502972543688247E-3</v>
      </c>
      <c r="U124" s="10">
        <v>0</v>
      </c>
      <c r="V124" s="10" t="e">
        <v>#N/A</v>
      </c>
      <c r="W124" s="10">
        <v>0</v>
      </c>
      <c r="X124" s="10">
        <v>0</v>
      </c>
      <c r="Y124" s="10">
        <v>3.8620973763485154E-3</v>
      </c>
      <c r="Z124" s="10">
        <v>0.5</v>
      </c>
    </row>
    <row r="125" spans="1:26">
      <c r="A125" s="13" t="s">
        <v>274</v>
      </c>
      <c r="B125" s="16" t="s">
        <v>273</v>
      </c>
      <c r="C125" s="10">
        <v>0.18016666666666664</v>
      </c>
      <c r="D125" s="10">
        <v>0.52091999805942168</v>
      </c>
      <c r="E125" s="10">
        <v>0.22239999927580356</v>
      </c>
      <c r="F125" s="10">
        <v>0.44999999999999996</v>
      </c>
      <c r="G125" s="10">
        <v>7.5999999999999998E-2</v>
      </c>
      <c r="H125" s="10">
        <v>0.33759999938309193</v>
      </c>
      <c r="I125" s="10">
        <v>0.70741666666666669</v>
      </c>
      <c r="J125" s="10">
        <v>0.44076399990245707</v>
      </c>
      <c r="K125" s="10">
        <v>0.86602764707050672</v>
      </c>
      <c r="L125" s="10">
        <v>0.5</v>
      </c>
      <c r="M125" s="10">
        <v>0.66779999915510413</v>
      </c>
      <c r="N125" s="10">
        <v>0.2239999994635582</v>
      </c>
      <c r="O125" s="10">
        <v>0.78249999999999997</v>
      </c>
      <c r="P125" s="10">
        <v>0.91480000000000006</v>
      </c>
      <c r="Q125" s="10">
        <v>0.33119781335935161</v>
      </c>
      <c r="R125" s="10">
        <v>0.28184281799999999</v>
      </c>
      <c r="S125" s="10">
        <v>1.9831854692611123E-3</v>
      </c>
      <c r="T125" s="10">
        <v>7.2238892897897491E-2</v>
      </c>
      <c r="U125" s="10">
        <v>9.5991834659469189E-3</v>
      </c>
      <c r="V125" s="10">
        <v>8.0356733011789E-2</v>
      </c>
      <c r="W125" s="10">
        <v>3.0000000000000027E-2</v>
      </c>
      <c r="X125" s="10">
        <v>0.96</v>
      </c>
      <c r="Y125" s="10">
        <v>3.3609679587721264E-2</v>
      </c>
      <c r="Z125" s="10">
        <v>0.34940799939408906</v>
      </c>
    </row>
    <row r="126" spans="1:26">
      <c r="A126" s="13" t="s">
        <v>276</v>
      </c>
      <c r="B126" s="16" t="s">
        <v>275</v>
      </c>
      <c r="C126" s="10">
        <v>0.46833333333333338</v>
      </c>
      <c r="D126" s="10">
        <v>3.4280000000000001E-3</v>
      </c>
      <c r="E126" s="10">
        <v>0.5487999995797872</v>
      </c>
      <c r="F126" s="10">
        <v>0.27500000000000002</v>
      </c>
      <c r="G126" s="10">
        <v>0.25866666666666666</v>
      </c>
      <c r="H126" s="10">
        <v>0.83679999984800812</v>
      </c>
      <c r="I126" s="10">
        <v>0.46758333333333335</v>
      </c>
      <c r="J126" s="10">
        <v>0.63003799986056985</v>
      </c>
      <c r="K126" s="10">
        <v>1</v>
      </c>
      <c r="L126" s="10">
        <v>0.9</v>
      </c>
      <c r="M126" s="10">
        <v>0.34979999955743551</v>
      </c>
      <c r="N126" s="10">
        <v>0.44719999961555007</v>
      </c>
      <c r="O126" s="10">
        <v>0.40749999999999997</v>
      </c>
      <c r="P126" s="10">
        <v>0.98543999999999998</v>
      </c>
      <c r="Q126" s="10">
        <v>0.78042630158260551</v>
      </c>
      <c r="R126" s="10">
        <v>0.94846382600000001</v>
      </c>
      <c r="S126" s="10">
        <v>0.72671984947517376</v>
      </c>
      <c r="T126" s="10">
        <v>0.69840056199959732</v>
      </c>
      <c r="U126" s="10">
        <v>3.1629364680636235E-2</v>
      </c>
      <c r="V126" s="10">
        <v>0.117911485471342</v>
      </c>
      <c r="W126" s="10">
        <v>0.88300000000000001</v>
      </c>
      <c r="X126" s="10">
        <v>1</v>
      </c>
      <c r="Y126" s="10">
        <v>1.9074747577507059E-2</v>
      </c>
      <c r="Z126" s="10">
        <v>0.80051199981421228</v>
      </c>
    </row>
    <row r="127" spans="1:26">
      <c r="A127" s="13" t="s">
        <v>278</v>
      </c>
      <c r="B127" s="16" t="s">
        <v>277</v>
      </c>
      <c r="C127" s="10">
        <v>0.47466666666666668</v>
      </c>
      <c r="D127" s="10">
        <v>2.8450000000000003E-2</v>
      </c>
      <c r="E127" s="10">
        <v>0.31839999936521057</v>
      </c>
      <c r="F127" s="10">
        <v>0.25</v>
      </c>
      <c r="G127" s="10">
        <v>0.252</v>
      </c>
      <c r="H127" s="10">
        <v>0.22239999927580356</v>
      </c>
      <c r="I127" s="10">
        <v>0.71158333333333335</v>
      </c>
      <c r="J127" s="10">
        <v>0.67427599985077991</v>
      </c>
      <c r="K127" s="10">
        <v>0.74693986174442095</v>
      </c>
      <c r="L127" s="10">
        <v>0.5</v>
      </c>
      <c r="M127" s="10">
        <v>1.0599999986588955E-2</v>
      </c>
      <c r="N127" s="10">
        <v>0.84359999768435956</v>
      </c>
      <c r="O127" s="10">
        <v>0.44999999999999996</v>
      </c>
      <c r="P127" s="10">
        <v>0.93144000000000005</v>
      </c>
      <c r="Q127" s="10">
        <v>0.51814680865541263</v>
      </c>
      <c r="R127" s="10">
        <v>0.62508474599999997</v>
      </c>
      <c r="S127" s="10">
        <v>0.10262967345828759</v>
      </c>
      <c r="T127" s="10">
        <v>0.14809522975268516</v>
      </c>
      <c r="U127" s="10">
        <v>7.2616102553006254E-2</v>
      </c>
      <c r="V127" s="10">
        <v>0.25779434714865301</v>
      </c>
      <c r="W127" s="10">
        <v>0.87</v>
      </c>
      <c r="X127" s="10">
        <v>0.42</v>
      </c>
      <c r="Y127" s="10">
        <v>1.1476312890194639E-2</v>
      </c>
      <c r="Z127" s="10">
        <v>0.8933499963151319</v>
      </c>
    </row>
    <row r="128" spans="1:26">
      <c r="A128" s="13" t="s">
        <v>280</v>
      </c>
      <c r="B128" s="16" t="s">
        <v>279</v>
      </c>
      <c r="C128" s="10">
        <v>0.13200000000000003</v>
      </c>
      <c r="D128" s="10">
        <v>2.0291999924406411E-2</v>
      </c>
      <c r="E128" s="10">
        <v>0.11679999917745587</v>
      </c>
      <c r="F128" s="10">
        <v>0.375</v>
      </c>
      <c r="G128" s="10">
        <v>1.4E-2</v>
      </c>
      <c r="H128" s="10">
        <v>0.68319999970495693</v>
      </c>
      <c r="I128" s="10">
        <v>0.81700000000000006</v>
      </c>
      <c r="J128" s="10">
        <v>0.63205799986012279</v>
      </c>
      <c r="K128" s="10">
        <v>0.99952291666666671</v>
      </c>
      <c r="L128" s="10">
        <v>0.06</v>
      </c>
      <c r="M128" s="10">
        <v>0.63599999919533723</v>
      </c>
      <c r="N128" s="10">
        <v>0.35639999940991396</v>
      </c>
      <c r="O128" s="10">
        <v>0.40749999999999997</v>
      </c>
      <c r="P128" s="10">
        <v>0.85887999999999998</v>
      </c>
      <c r="Q128" s="10">
        <v>0.52853915988460298</v>
      </c>
      <c r="R128" s="10">
        <v>0.82665021599999999</v>
      </c>
      <c r="S128" s="10">
        <v>0.15067138223065576</v>
      </c>
      <c r="T128" s="10">
        <v>0.15914293342318764</v>
      </c>
      <c r="U128" s="10">
        <v>3.3172498624044629E-3</v>
      </c>
      <c r="V128" s="10">
        <v>2.5929763944944E-2</v>
      </c>
      <c r="W128" s="10">
        <v>0.65999999999999992</v>
      </c>
      <c r="X128" s="10">
        <v>0.94</v>
      </c>
      <c r="Y128" s="10">
        <v>7.2878329628684908E-3</v>
      </c>
      <c r="Z128" s="10">
        <v>0.89247999794623634</v>
      </c>
    </row>
    <row r="129" spans="1:26">
      <c r="A129" s="13" t="s">
        <v>282</v>
      </c>
      <c r="B129" s="16" t="s">
        <v>281</v>
      </c>
      <c r="C129" s="10">
        <v>0.7493333333333333</v>
      </c>
      <c r="D129" s="10">
        <v>0.5</v>
      </c>
      <c r="E129" s="10">
        <v>0.12</v>
      </c>
      <c r="F129" s="10">
        <v>0.125</v>
      </c>
      <c r="G129" s="10">
        <v>1.4E-2</v>
      </c>
      <c r="H129" s="10">
        <v>0.5</v>
      </c>
      <c r="I129" s="10">
        <v>0.44466666666666665</v>
      </c>
      <c r="J129" s="10">
        <v>0.9</v>
      </c>
      <c r="K129" s="10">
        <v>1</v>
      </c>
      <c r="L129" s="10">
        <v>0.46</v>
      </c>
      <c r="M129" s="10">
        <v>1</v>
      </c>
      <c r="N129" s="10">
        <v>0.3</v>
      </c>
      <c r="O129" s="10">
        <v>0.76749999999999996</v>
      </c>
      <c r="P129" s="10">
        <v>0.85887999999999998</v>
      </c>
      <c r="Q129" s="10">
        <v>0.52853915988460298</v>
      </c>
      <c r="R129" s="10">
        <v>0.32410533400000002</v>
      </c>
      <c r="S129" s="10">
        <v>0.15067138223065576</v>
      </c>
      <c r="T129" s="10">
        <v>0.15914293342318764</v>
      </c>
      <c r="U129" s="10">
        <v>0.75</v>
      </c>
      <c r="V129" s="10">
        <v>0.41984947043494902</v>
      </c>
      <c r="W129" s="10">
        <v>9.9999999999988987E-4</v>
      </c>
      <c r="X129" s="10">
        <v>0</v>
      </c>
      <c r="Y129" s="10">
        <v>7.2878329628684908E-3</v>
      </c>
      <c r="Z129" s="10">
        <v>0.5</v>
      </c>
    </row>
    <row r="130" spans="1:26">
      <c r="A130" s="13" t="s">
        <v>284</v>
      </c>
      <c r="B130" s="16" t="s">
        <v>283</v>
      </c>
      <c r="C130" s="10">
        <v>0.60950000000000004</v>
      </c>
      <c r="D130" s="10">
        <v>4.7859999999999993E-2</v>
      </c>
      <c r="E130" s="10">
        <v>0.1551999992132187</v>
      </c>
      <c r="F130" s="10">
        <v>0.44999999999999996</v>
      </c>
      <c r="G130" s="10">
        <v>0.22466666666666665</v>
      </c>
      <c r="H130" s="10">
        <v>0.7023999997228384</v>
      </c>
      <c r="I130" s="10">
        <v>0.40658333333333335</v>
      </c>
      <c r="J130" s="10">
        <v>0.83102799981608999</v>
      </c>
      <c r="K130" s="10">
        <v>0.70967888310324967</v>
      </c>
      <c r="L130" s="10">
        <v>0.5</v>
      </c>
      <c r="M130" s="10">
        <v>5.2999999932944776E-2</v>
      </c>
      <c r="N130" s="10">
        <v>1</v>
      </c>
      <c r="O130" s="10">
        <v>0.44999999999999996</v>
      </c>
      <c r="P130" s="10">
        <v>0.96479999999999999</v>
      </c>
      <c r="Q130" s="10">
        <v>0.41955059392944005</v>
      </c>
      <c r="R130" s="10">
        <v>0.66535432999999999</v>
      </c>
      <c r="S130" s="10">
        <v>0.13879903281928319</v>
      </c>
      <c r="T130" s="10">
        <v>0.32304285232228575</v>
      </c>
      <c r="U130" s="10">
        <v>0</v>
      </c>
      <c r="V130" s="10">
        <v>0</v>
      </c>
      <c r="W130" s="10">
        <v>0.56400000000000006</v>
      </c>
      <c r="X130" s="10">
        <v>1</v>
      </c>
      <c r="Y130" s="10">
        <v>9.4175095919079174E-2</v>
      </c>
      <c r="Z130" s="10">
        <v>0.48617999900132414</v>
      </c>
    </row>
    <row r="131" spans="1:26">
      <c r="A131" s="13" t="s">
        <v>286</v>
      </c>
      <c r="B131" s="16" t="s">
        <v>285</v>
      </c>
      <c r="C131" s="10">
        <v>0.50266666666666671</v>
      </c>
      <c r="D131" s="10">
        <v>0</v>
      </c>
      <c r="E131" s="10">
        <v>3.9999999105930328E-2</v>
      </c>
      <c r="F131" s="10">
        <v>0.42500000000000004</v>
      </c>
      <c r="G131" s="10">
        <v>0</v>
      </c>
      <c r="H131" s="10">
        <v>3.9999999105930328E-2</v>
      </c>
      <c r="I131" s="10">
        <v>0.26374999999999998</v>
      </c>
      <c r="J131" s="10">
        <v>0.17816399996057153</v>
      </c>
      <c r="K131" s="10">
        <v>0.445976192175774</v>
      </c>
      <c r="L131" s="10">
        <v>0.06</v>
      </c>
      <c r="M131" s="10">
        <v>1</v>
      </c>
      <c r="N131" s="10">
        <v>0</v>
      </c>
      <c r="O131" s="10">
        <v>6.7499999999999991E-2</v>
      </c>
      <c r="P131" s="10">
        <v>0.68032000000000004</v>
      </c>
      <c r="Q131" s="10">
        <v>0.15630594978183665</v>
      </c>
      <c r="R131" s="10">
        <v>0.13114754000000001</v>
      </c>
      <c r="S131" s="10">
        <v>0</v>
      </c>
      <c r="T131" s="10">
        <v>3.6862825968309678E-3</v>
      </c>
      <c r="U131" s="10">
        <v>0.74871754482898178</v>
      </c>
      <c r="V131" s="10">
        <v>0.73900016982005901</v>
      </c>
      <c r="W131" s="10">
        <v>0</v>
      </c>
      <c r="X131" s="10">
        <v>0.19</v>
      </c>
      <c r="Y131" s="10">
        <v>0.13329383886255924</v>
      </c>
      <c r="Z131" s="10">
        <v>0.27999999597668646</v>
      </c>
    </row>
    <row r="132" spans="1:26">
      <c r="A132" s="13" t="s">
        <v>288</v>
      </c>
      <c r="B132" s="16" t="s">
        <v>287</v>
      </c>
      <c r="C132" s="10">
        <v>0.63150000000000006</v>
      </c>
      <c r="D132" s="10">
        <v>1.4539999999999999E-2</v>
      </c>
      <c r="E132" s="10">
        <v>3.9999999105930328E-2</v>
      </c>
      <c r="F132" s="10">
        <v>9.9999999999999978E-2</v>
      </c>
      <c r="G132" s="10">
        <v>0</v>
      </c>
      <c r="H132" s="10">
        <v>0</v>
      </c>
      <c r="I132" s="10">
        <v>0.13616666666666666</v>
      </c>
      <c r="J132" s="10">
        <v>0.13453199997022749</v>
      </c>
      <c r="K132" s="10">
        <v>0.46826183982147285</v>
      </c>
      <c r="L132" s="10">
        <v>0.12</v>
      </c>
      <c r="M132" s="10">
        <v>0.4451999994367361</v>
      </c>
      <c r="N132" s="10">
        <v>0</v>
      </c>
      <c r="O132" s="10">
        <v>0.85</v>
      </c>
      <c r="P132" s="10">
        <v>0.37448000000000004</v>
      </c>
      <c r="Q132" s="10">
        <v>0.16109658393263859</v>
      </c>
      <c r="R132" s="10">
        <v>7.1258907999999996E-2</v>
      </c>
      <c r="S132" s="10">
        <v>0</v>
      </c>
      <c r="T132" s="10">
        <v>6.869097814094758E-3</v>
      </c>
      <c r="U132" s="10">
        <v>3.0978471862597327E-2</v>
      </c>
      <c r="V132" s="10">
        <v>0.14685605728470399</v>
      </c>
      <c r="W132" s="10">
        <v>0</v>
      </c>
      <c r="X132" s="10">
        <v>0.62</v>
      </c>
      <c r="Y132" s="10">
        <v>3.9221545702439208E-2</v>
      </c>
      <c r="Z132" s="10">
        <v>0.36745599941089746</v>
      </c>
    </row>
    <row r="133" spans="1:26">
      <c r="A133" s="13" t="s">
        <v>290</v>
      </c>
      <c r="B133" s="16" t="s">
        <v>289</v>
      </c>
      <c r="C133" s="10">
        <v>0.43333333333333335</v>
      </c>
      <c r="D133" s="10">
        <v>6.5510000000000004E-3</v>
      </c>
      <c r="E133" s="10">
        <v>0.18399999924004073</v>
      </c>
      <c r="F133" s="10">
        <v>0.25</v>
      </c>
      <c r="G133" s="10">
        <v>6.8000000000000005E-2</v>
      </c>
      <c r="H133" s="10">
        <v>0.50079999953508381</v>
      </c>
      <c r="I133" s="10">
        <v>0.49525000000000002</v>
      </c>
      <c r="J133" s="10">
        <v>0.43409799990393216</v>
      </c>
      <c r="K133" s="10">
        <v>0.94622105263150003</v>
      </c>
      <c r="L133" s="10">
        <v>0.08</v>
      </c>
      <c r="M133" s="10">
        <v>0.42399999946355821</v>
      </c>
      <c r="N133" s="10">
        <v>6.4799999892711638E-2</v>
      </c>
      <c r="O133" s="10">
        <v>0.22499999999999998</v>
      </c>
      <c r="P133" s="10">
        <v>0.92759999999999998</v>
      </c>
      <c r="Q133" s="10">
        <v>0.29567359869211918</v>
      </c>
      <c r="R133" s="10">
        <v>0.27060653200000001</v>
      </c>
      <c r="S133" s="10">
        <v>0.11893083873068008</v>
      </c>
      <c r="T133" s="10">
        <v>8.6426016225701077E-2</v>
      </c>
      <c r="U133" s="10">
        <v>6.150532955580687E-2</v>
      </c>
      <c r="V133" s="10">
        <v>2.08678450589668E-2</v>
      </c>
      <c r="W133" s="10">
        <v>0.27900000000000003</v>
      </c>
      <c r="X133" s="10">
        <v>0.48</v>
      </c>
      <c r="Y133" s="10">
        <v>5.0004167013917827E-2</v>
      </c>
      <c r="Z133" s="10">
        <v>0.8871999998390675</v>
      </c>
    </row>
    <row r="134" spans="1:26">
      <c r="A134" s="13" t="s">
        <v>292</v>
      </c>
      <c r="B134" s="16" t="s">
        <v>291</v>
      </c>
      <c r="C134" s="10">
        <v>0.40533333333333332</v>
      </c>
      <c r="D134" s="10">
        <v>7.0250000000000007E-2</v>
      </c>
      <c r="E134" s="10">
        <v>0.53919999957084652</v>
      </c>
      <c r="F134" s="10">
        <v>0.4</v>
      </c>
      <c r="G134" s="10">
        <v>0.81933333333333336</v>
      </c>
      <c r="H134" s="10">
        <v>0.91359999991953367</v>
      </c>
      <c r="I134" s="10">
        <v>0.63950000000000007</v>
      </c>
      <c r="J134" s="10">
        <v>0.84213799981363113</v>
      </c>
      <c r="K134" s="10">
        <v>0.9992782722693333</v>
      </c>
      <c r="L134" s="10">
        <v>0.06</v>
      </c>
      <c r="M134" s="10">
        <v>8.4799999892711642E-2</v>
      </c>
      <c r="N134" s="10">
        <v>1</v>
      </c>
      <c r="O134" s="10">
        <v>0.20749999999999999</v>
      </c>
      <c r="P134" s="10">
        <v>0.99287999999999998</v>
      </c>
      <c r="Q134" s="10">
        <v>0.71309190151989532</v>
      </c>
      <c r="R134" s="10">
        <v>1</v>
      </c>
      <c r="S134" s="10">
        <v>0.32969012872803816</v>
      </c>
      <c r="T134" s="10">
        <v>1</v>
      </c>
      <c r="U134" s="10">
        <v>0</v>
      </c>
      <c r="V134" s="10">
        <v>0</v>
      </c>
      <c r="W134" s="10">
        <v>0.90700000000000003</v>
      </c>
      <c r="X134" s="10">
        <v>0.55000000000000004</v>
      </c>
      <c r="Y134" s="10">
        <v>8.2892555459066868E-3</v>
      </c>
      <c r="Z134" s="10">
        <v>0.8017599998153746</v>
      </c>
    </row>
    <row r="135" spans="1:26">
      <c r="A135" s="13" t="s">
        <v>294</v>
      </c>
      <c r="B135" s="16" t="s">
        <v>293</v>
      </c>
      <c r="C135" s="10">
        <v>0.74316666666666675</v>
      </c>
      <c r="D135" s="10">
        <v>3.6019999999999996E-2</v>
      </c>
      <c r="E135" s="10">
        <v>0.44319999948143962</v>
      </c>
      <c r="F135" s="10">
        <v>0.30000000000000004</v>
      </c>
      <c r="G135" s="10">
        <v>0.37333333333333335</v>
      </c>
      <c r="H135" s="10">
        <v>0.69279999971389772</v>
      </c>
      <c r="I135" s="10">
        <v>0.42316666666666669</v>
      </c>
      <c r="J135" s="10">
        <v>0.5142919998861849</v>
      </c>
      <c r="K135" s="10">
        <v>0.97788013333333335</v>
      </c>
      <c r="L135" s="10">
        <v>0.22</v>
      </c>
      <c r="M135" s="10">
        <v>0.12719999983906746</v>
      </c>
      <c r="N135" s="10">
        <v>0.93599999919533727</v>
      </c>
      <c r="O135" s="10">
        <v>0.20749999999999999</v>
      </c>
      <c r="P135" s="10">
        <v>0.90400000000000003</v>
      </c>
      <c r="Q135" s="10">
        <v>0.78015516011893871</v>
      </c>
      <c r="R135" s="10">
        <v>0.96913220799999999</v>
      </c>
      <c r="S135" s="10">
        <v>4.9074339609839639E-2</v>
      </c>
      <c r="T135" s="10">
        <v>1</v>
      </c>
      <c r="U135" s="10">
        <v>1.4878801093305617E-2</v>
      </c>
      <c r="V135" s="10">
        <v>6.0776866111679401E-2</v>
      </c>
      <c r="W135" s="10">
        <v>0.53200000000000003</v>
      </c>
      <c r="X135" s="10">
        <v>0</v>
      </c>
      <c r="Y135" s="10">
        <v>2.9645245232056392E-2</v>
      </c>
      <c r="Z135" s="10">
        <v>0.85</v>
      </c>
    </row>
    <row r="136" spans="1:26">
      <c r="A136" s="13" t="s">
        <v>296</v>
      </c>
      <c r="B136" s="16" t="s">
        <v>295</v>
      </c>
      <c r="C136" s="10">
        <v>0.71083333333333332</v>
      </c>
      <c r="D136" s="10">
        <v>8.4633999828025702E-3</v>
      </c>
      <c r="E136" s="10">
        <v>3.9999999105930328E-2</v>
      </c>
      <c r="F136" s="10">
        <v>0.55000000000000004</v>
      </c>
      <c r="G136" s="10">
        <v>0</v>
      </c>
      <c r="H136" s="10">
        <v>3.9999999105930328E-2</v>
      </c>
      <c r="I136" s="10">
        <v>1.5499999999999995E-2</v>
      </c>
      <c r="J136" s="10">
        <v>0.22684599994979798</v>
      </c>
      <c r="K136" s="10">
        <v>0.58098112756492992</v>
      </c>
      <c r="L136" s="10">
        <v>0.1</v>
      </c>
      <c r="M136" s="10">
        <v>0.466399999409914</v>
      </c>
      <c r="N136" s="10">
        <v>0</v>
      </c>
      <c r="O136" s="10">
        <v>6.7499999999999991E-2</v>
      </c>
      <c r="P136" s="10">
        <v>8.3520000000000039E-2</v>
      </c>
      <c r="Q136" s="10">
        <v>0.14976390099525561</v>
      </c>
      <c r="R136" s="10">
        <v>0.12676056399999999</v>
      </c>
      <c r="S136" s="10">
        <v>0</v>
      </c>
      <c r="T136" s="10">
        <v>3.4375067970448363E-3</v>
      </c>
      <c r="U136" s="10">
        <v>4.1550519834411048E-2</v>
      </c>
      <c r="V136" s="10">
        <v>8.6320587824525202E-2</v>
      </c>
      <c r="W136" s="10">
        <v>0</v>
      </c>
      <c r="X136" s="10">
        <v>0.64</v>
      </c>
      <c r="Y136" s="10">
        <v>1.4789010122255817E-2</v>
      </c>
      <c r="Z136" s="10">
        <v>0.24376999892108142</v>
      </c>
    </row>
    <row r="137" spans="1:26">
      <c r="A137" s="13" t="s">
        <v>298</v>
      </c>
      <c r="B137" s="16" t="s">
        <v>297</v>
      </c>
      <c r="C137" s="10">
        <v>0.70616666666666661</v>
      </c>
      <c r="D137" s="10">
        <v>0.95226999806500967</v>
      </c>
      <c r="E137" s="10">
        <v>0.1551999992132187</v>
      </c>
      <c r="F137" s="10">
        <v>0.35</v>
      </c>
      <c r="G137" s="10">
        <v>0</v>
      </c>
      <c r="H137" s="10">
        <v>0.30399999611079698</v>
      </c>
      <c r="I137" s="10">
        <v>0.54108333333333336</v>
      </c>
      <c r="J137" s="10">
        <v>0.28623399993665516</v>
      </c>
      <c r="K137" s="10">
        <v>0.5</v>
      </c>
      <c r="L137" s="10">
        <v>0.18</v>
      </c>
      <c r="M137" s="10">
        <v>1</v>
      </c>
      <c r="N137" s="10">
        <v>0.16119999930262566</v>
      </c>
      <c r="O137" s="10">
        <v>7.4999999999999997E-2</v>
      </c>
      <c r="P137" s="10">
        <v>0.68351999999999991</v>
      </c>
      <c r="Q137" s="10">
        <v>0.24246618400842013</v>
      </c>
      <c r="R137" s="10">
        <v>6.2059238000000003E-2</v>
      </c>
      <c r="S137" s="10">
        <v>0</v>
      </c>
      <c r="T137" s="10">
        <v>1.6706202745637971E-2</v>
      </c>
      <c r="U137" s="10">
        <v>1.3777088819041827E-2</v>
      </c>
      <c r="V137" s="10">
        <v>0.18263317430403</v>
      </c>
      <c r="W137" s="10">
        <v>2.0000000000000018E-2</v>
      </c>
      <c r="X137" s="10">
        <v>0</v>
      </c>
      <c r="Y137" s="10">
        <v>0</v>
      </c>
      <c r="Z137" s="10">
        <v>0.58278399961143734</v>
      </c>
    </row>
    <row r="138" spans="1:26">
      <c r="A138" s="13" t="s">
        <v>300</v>
      </c>
      <c r="B138" s="16" t="s">
        <v>299</v>
      </c>
      <c r="C138" s="10">
        <v>0.89816666666666667</v>
      </c>
      <c r="D138" s="10">
        <v>0</v>
      </c>
      <c r="E138" s="10">
        <v>0.13599999919533734</v>
      </c>
      <c r="F138" s="10">
        <v>0.5</v>
      </c>
      <c r="G138" s="10">
        <v>0.13666666666666666</v>
      </c>
      <c r="H138" s="10">
        <v>0.56799999959766867</v>
      </c>
      <c r="I138" s="10">
        <v>0.58816666666666662</v>
      </c>
      <c r="J138" s="10">
        <v>0.64054199985824523</v>
      </c>
      <c r="K138" s="10">
        <v>0.22778001670999992</v>
      </c>
      <c r="L138" s="10">
        <v>0.1</v>
      </c>
      <c r="M138" s="10">
        <v>1.0599999986588955E-2</v>
      </c>
      <c r="N138" s="10">
        <v>1</v>
      </c>
      <c r="O138" s="10">
        <v>0.78249999999999997</v>
      </c>
      <c r="P138" s="10">
        <v>0.91256000000000004</v>
      </c>
      <c r="Q138" s="10">
        <v>0.42264132563963552</v>
      </c>
      <c r="R138" s="10">
        <v>0.65042016800000002</v>
      </c>
      <c r="S138" s="10">
        <v>3.733892799823673E-2</v>
      </c>
      <c r="T138" s="10">
        <v>0.27845489362061721</v>
      </c>
      <c r="U138" s="10">
        <v>2.826456720282975E-2</v>
      </c>
      <c r="V138" s="10">
        <v>2.9429240533700302E-2</v>
      </c>
      <c r="W138" s="10">
        <v>0.42399999999999993</v>
      </c>
      <c r="X138" s="10">
        <v>0.47</v>
      </c>
      <c r="Y138" s="10">
        <v>3.6970734744707349E-2</v>
      </c>
      <c r="Z138" s="10">
        <v>0.39868630860726884</v>
      </c>
    </row>
    <row r="139" spans="1:26">
      <c r="A139" s="13" t="s">
        <v>302</v>
      </c>
      <c r="B139" s="16" t="s">
        <v>301</v>
      </c>
      <c r="C139" s="10">
        <v>0.56816666666666671</v>
      </c>
      <c r="D139" s="10">
        <v>0.5</v>
      </c>
      <c r="E139" s="10">
        <v>0.24399999812245365</v>
      </c>
      <c r="F139" s="10">
        <v>9.9999999999999978E-2</v>
      </c>
      <c r="G139" s="10">
        <v>2.6666666666666668E-2</v>
      </c>
      <c r="H139" s="10">
        <v>0.25299999814480545</v>
      </c>
      <c r="I139" s="10">
        <v>0.44466666666666665</v>
      </c>
      <c r="J139" s="10">
        <v>0.18604199995882809</v>
      </c>
      <c r="K139" s="10">
        <v>1</v>
      </c>
      <c r="L139" s="10">
        <v>0.06</v>
      </c>
      <c r="M139" s="10">
        <v>1</v>
      </c>
      <c r="N139" s="10">
        <v>0.3</v>
      </c>
      <c r="O139" s="10">
        <v>0.76749999999999996</v>
      </c>
      <c r="P139" s="10">
        <v>0.65999999999999992</v>
      </c>
      <c r="Q139" s="10">
        <v>0.45567316764138877</v>
      </c>
      <c r="R139" s="10">
        <v>0.37696334999999997</v>
      </c>
      <c r="S139" s="10">
        <v>0.46459999989718198</v>
      </c>
      <c r="T139" s="10">
        <v>0.5</v>
      </c>
      <c r="U139" s="10">
        <v>0.19322973000418731</v>
      </c>
      <c r="V139" s="10">
        <v>0.51496675914453205</v>
      </c>
      <c r="W139" s="10">
        <v>5.0000000000000044E-3</v>
      </c>
      <c r="X139" s="10">
        <v>0.5</v>
      </c>
      <c r="Y139" s="10">
        <v>0</v>
      </c>
      <c r="Z139" s="10">
        <v>0.5</v>
      </c>
    </row>
    <row r="140" spans="1:26">
      <c r="A140" s="13" t="s">
        <v>304</v>
      </c>
      <c r="B140" s="16" t="s">
        <v>303</v>
      </c>
      <c r="C140" s="10">
        <v>0.58066666666666678</v>
      </c>
      <c r="D140" s="10">
        <v>3.0520000000000005E-3</v>
      </c>
      <c r="E140" s="10">
        <v>0.10719999916851519</v>
      </c>
      <c r="F140" s="10">
        <v>0.19999999999999996</v>
      </c>
      <c r="G140" s="10">
        <v>3.6666666666666667E-2</v>
      </c>
      <c r="H140" s="10">
        <v>0.33759999938309193</v>
      </c>
      <c r="I140" s="10">
        <v>0.49525000000000002</v>
      </c>
      <c r="J140" s="10">
        <v>0.26259999994188549</v>
      </c>
      <c r="K140" s="10">
        <v>0.94121958637466663</v>
      </c>
      <c r="L140" s="10">
        <v>0.08</v>
      </c>
      <c r="M140" s="10">
        <v>0.80559999898076062</v>
      </c>
      <c r="N140" s="10">
        <v>0.3</v>
      </c>
      <c r="O140" s="10">
        <v>0.3175</v>
      </c>
      <c r="P140" s="10">
        <v>0.76919999999999999</v>
      </c>
      <c r="Q140" s="10">
        <v>0.24731348157391098</v>
      </c>
      <c r="R140" s="10">
        <v>0.337614678</v>
      </c>
      <c r="S140" s="10">
        <v>9.9005047978089743E-4</v>
      </c>
      <c r="T140" s="10">
        <v>5.0055551736968129E-2</v>
      </c>
      <c r="U140" s="10">
        <v>4.4881928840523271E-2</v>
      </c>
      <c r="V140" s="10">
        <v>7.3612317997076598E-2</v>
      </c>
      <c r="W140" s="10">
        <v>0.11900000000000011</v>
      </c>
      <c r="X140" s="10">
        <v>0.91</v>
      </c>
      <c r="Y140" s="10">
        <v>0.14124293785310735</v>
      </c>
      <c r="Z140" s="10">
        <v>0.63385599965900186</v>
      </c>
    </row>
    <row r="141" spans="1:26">
      <c r="A141" s="13" t="s">
        <v>306</v>
      </c>
      <c r="B141" s="16" t="s">
        <v>305</v>
      </c>
      <c r="C141" s="10">
        <v>0.63749999999999996</v>
      </c>
      <c r="D141" s="10">
        <v>3.39E-4</v>
      </c>
      <c r="E141" s="10">
        <v>0.61599999964237218</v>
      </c>
      <c r="F141" s="10">
        <v>0.125</v>
      </c>
      <c r="G141" s="10">
        <v>0.192</v>
      </c>
      <c r="H141" s="10">
        <v>0.56799999959766867</v>
      </c>
      <c r="I141" s="10">
        <v>0.49116666666666664</v>
      </c>
      <c r="J141" s="10">
        <v>0.88354799980446697</v>
      </c>
      <c r="K141" s="10">
        <v>0.86906790123449995</v>
      </c>
      <c r="L141" s="10">
        <v>0.14000000000000001</v>
      </c>
      <c r="M141" s="10">
        <v>1</v>
      </c>
      <c r="N141" s="10">
        <v>0.54</v>
      </c>
      <c r="O141" s="10">
        <v>0.76749999999999996</v>
      </c>
      <c r="P141" s="10">
        <v>0.97536</v>
      </c>
      <c r="Q141" s="10">
        <v>0.52686033061474569</v>
      </c>
      <c r="R141" s="10">
        <v>0.617549668</v>
      </c>
      <c r="S141" s="10">
        <v>0.20199403045129785</v>
      </c>
      <c r="T141" s="10">
        <v>0.2774654394414679</v>
      </c>
      <c r="U141" s="10">
        <v>2.1615336702716526E-2</v>
      </c>
      <c r="V141" s="10">
        <v>2.7365348741470199E-2</v>
      </c>
      <c r="W141" s="10">
        <v>0.9</v>
      </c>
      <c r="X141" s="10">
        <v>0.3</v>
      </c>
      <c r="Y141" s="10">
        <v>9.9368458243165661E-3</v>
      </c>
      <c r="Z141" s="10">
        <v>0.97129999985918403</v>
      </c>
    </row>
    <row r="142" spans="1:26">
      <c r="A142" s="13" t="s">
        <v>308</v>
      </c>
      <c r="B142" s="16" t="s">
        <v>307</v>
      </c>
      <c r="C142" s="10">
        <v>0.51249999999999996</v>
      </c>
      <c r="D142" s="10">
        <v>1.4580000000000001E-3</v>
      </c>
      <c r="E142" s="10">
        <v>0.17439999923110006</v>
      </c>
      <c r="F142" s="10">
        <v>0.32499999999999996</v>
      </c>
      <c r="G142" s="10">
        <v>3.7333333333333336E-2</v>
      </c>
      <c r="H142" s="10">
        <v>0.32799999937415125</v>
      </c>
      <c r="I142" s="10">
        <v>0.76291666666666669</v>
      </c>
      <c r="J142" s="10">
        <v>0.39490999991260467</v>
      </c>
      <c r="K142" s="10">
        <v>0.88862579365083338</v>
      </c>
      <c r="L142" s="10">
        <v>0.24</v>
      </c>
      <c r="M142" s="10">
        <v>9.539999987930059E-2</v>
      </c>
      <c r="N142" s="10">
        <v>0.54</v>
      </c>
      <c r="O142" s="10">
        <v>0.3175</v>
      </c>
      <c r="P142" s="10">
        <v>0.83960000000000001</v>
      </c>
      <c r="Q142" s="10">
        <v>0.31981221334874765</v>
      </c>
      <c r="R142" s="10">
        <v>0.29855537799999998</v>
      </c>
      <c r="S142" s="10">
        <v>1.7366341824656753E-2</v>
      </c>
      <c r="T142" s="10">
        <v>8.2867576408760205E-2</v>
      </c>
      <c r="U142" s="10">
        <v>0</v>
      </c>
      <c r="V142" s="10">
        <v>0</v>
      </c>
      <c r="W142" s="10">
        <v>5.5000000000000049E-2</v>
      </c>
      <c r="X142" s="10">
        <v>1</v>
      </c>
      <c r="Y142" s="10">
        <v>1.5101938082053862E-2</v>
      </c>
      <c r="Z142" s="10">
        <v>0.58344000418815667</v>
      </c>
    </row>
    <row r="143" spans="1:26">
      <c r="A143" s="13" t="s">
        <v>310</v>
      </c>
      <c r="B143" s="16" t="s">
        <v>309</v>
      </c>
      <c r="C143" s="10">
        <v>0.60499999999999998</v>
      </c>
      <c r="D143" s="10">
        <v>1.01E-2</v>
      </c>
      <c r="E143" s="10">
        <v>0.21279999926686288</v>
      </c>
      <c r="F143" s="10">
        <v>0.32499999999999996</v>
      </c>
      <c r="G143" s="10">
        <v>4.5999999999999999E-2</v>
      </c>
      <c r="H143" s="10">
        <v>0.34719999939203261</v>
      </c>
      <c r="I143" s="10">
        <v>0.59099999999999997</v>
      </c>
      <c r="J143" s="10">
        <v>0.28784999993629756</v>
      </c>
      <c r="K143" s="10">
        <v>0.86407031963466663</v>
      </c>
      <c r="L143" s="10">
        <v>0.36</v>
      </c>
      <c r="M143" s="10">
        <v>0.54059999931603675</v>
      </c>
      <c r="N143" s="10">
        <v>5.3999999910593031E-2</v>
      </c>
      <c r="O143" s="10">
        <v>0.22499999999999998</v>
      </c>
      <c r="P143" s="10">
        <v>0.87559999999999993</v>
      </c>
      <c r="Q143" s="10">
        <v>0.29337147186070867</v>
      </c>
      <c r="R143" s="10">
        <v>0.56535947799999997</v>
      </c>
      <c r="S143" s="10">
        <v>9.6788237863580338E-3</v>
      </c>
      <c r="T143" s="10">
        <v>7.0005117199817835E-2</v>
      </c>
      <c r="U143" s="10">
        <v>4.6021735040835728E-3</v>
      </c>
      <c r="V143" s="10">
        <v>1.7865612563228599E-2</v>
      </c>
      <c r="W143" s="10">
        <v>0.23099999999999998</v>
      </c>
      <c r="X143" s="10">
        <v>0.65</v>
      </c>
      <c r="Y143" s="10">
        <v>1.8749999999999999E-2</v>
      </c>
      <c r="Z143" s="10">
        <v>0.87229534319578939</v>
      </c>
    </row>
    <row r="144" spans="1:26">
      <c r="A144" s="13" t="s">
        <v>312</v>
      </c>
      <c r="B144" s="16" t="s">
        <v>311</v>
      </c>
      <c r="C144" s="10">
        <v>0.54033333333333333</v>
      </c>
      <c r="D144" s="10">
        <v>0</v>
      </c>
      <c r="E144" s="10">
        <v>0.12639999918639655</v>
      </c>
      <c r="F144" s="10">
        <v>9.9999999999999978E-2</v>
      </c>
      <c r="G144" s="10">
        <v>6.4000000000000001E-2</v>
      </c>
      <c r="H144" s="10">
        <v>0.27039999932050707</v>
      </c>
      <c r="I144" s="10">
        <v>0.49116666666666664</v>
      </c>
      <c r="J144" s="10">
        <v>0.3468339999232441</v>
      </c>
      <c r="K144" s="10">
        <v>0.7813801886791667</v>
      </c>
      <c r="L144" s="10">
        <v>0.08</v>
      </c>
      <c r="M144" s="10">
        <v>0.26499999966472387</v>
      </c>
      <c r="N144" s="10">
        <v>0.3</v>
      </c>
      <c r="O144" s="10">
        <v>0.76749999999999996</v>
      </c>
      <c r="P144" s="10">
        <v>0.66775999999999991</v>
      </c>
      <c r="Q144" s="10">
        <v>0.32077830115452488</v>
      </c>
      <c r="R144" s="10">
        <v>0.522033898</v>
      </c>
      <c r="S144" s="10">
        <v>4.3430002434588749E-2</v>
      </c>
      <c r="T144" s="10">
        <v>8.0018194811209767E-2</v>
      </c>
      <c r="U144" s="10">
        <v>7.677140298733115E-2</v>
      </c>
      <c r="V144" s="10">
        <v>0.17703882549799699</v>
      </c>
      <c r="W144" s="10">
        <v>0.14000000000000001</v>
      </c>
      <c r="X144" s="10">
        <v>0.53</v>
      </c>
      <c r="Y144" s="10">
        <v>0.13582855418050105</v>
      </c>
      <c r="Z144" s="10">
        <v>0.91486000296680481</v>
      </c>
    </row>
    <row r="145" spans="1:26">
      <c r="A145" s="13" t="s">
        <v>314</v>
      </c>
      <c r="B145" s="16" t="s">
        <v>313</v>
      </c>
      <c r="C145" s="10">
        <v>0.59216666666666673</v>
      </c>
      <c r="D145" s="10">
        <v>0</v>
      </c>
      <c r="E145" s="10">
        <v>3.9999999105930328E-2</v>
      </c>
      <c r="F145" s="10">
        <v>0.625</v>
      </c>
      <c r="G145" s="10">
        <v>0</v>
      </c>
      <c r="H145" s="10">
        <v>0.13599999919533734</v>
      </c>
      <c r="I145" s="10">
        <v>0.23183333333333334</v>
      </c>
      <c r="J145" s="10">
        <v>0.39127399991340939</v>
      </c>
      <c r="K145" s="10">
        <v>0.67822152464093954</v>
      </c>
      <c r="L145" s="10">
        <v>0.06</v>
      </c>
      <c r="M145" s="10">
        <v>0.1165999998524785</v>
      </c>
      <c r="N145" s="10">
        <v>0</v>
      </c>
      <c r="O145" s="10">
        <v>7.4999999999999997E-2</v>
      </c>
      <c r="P145" s="10">
        <v>0.59928000000000003</v>
      </c>
      <c r="Q145" s="10">
        <v>0.24976312060058148</v>
      </c>
      <c r="R145" s="10">
        <v>8.9171974000000001E-2</v>
      </c>
      <c r="S145" s="10">
        <v>0</v>
      </c>
      <c r="T145" s="10">
        <v>1.9598667383151371E-3</v>
      </c>
      <c r="U145" s="10">
        <v>1.9555589171861513E-2</v>
      </c>
      <c r="V145" s="10">
        <v>2.5313311200472002E-2</v>
      </c>
      <c r="W145" s="10">
        <v>0</v>
      </c>
      <c r="X145" s="10">
        <v>0.3</v>
      </c>
      <c r="Y145" s="10">
        <v>1.4790468364831553E-2</v>
      </c>
      <c r="Z145" s="10">
        <v>0.34574759167867997</v>
      </c>
    </row>
    <row r="146" spans="1:26">
      <c r="A146" s="13" t="s">
        <v>316</v>
      </c>
      <c r="B146" s="16" t="s">
        <v>315</v>
      </c>
      <c r="C146" s="10">
        <v>0.17633333333333331</v>
      </c>
      <c r="D146" s="10">
        <v>0.1232</v>
      </c>
      <c r="E146" s="10">
        <v>4.9599999114871007E-2</v>
      </c>
      <c r="F146" s="10">
        <v>0.375</v>
      </c>
      <c r="G146" s="10">
        <v>0</v>
      </c>
      <c r="H146" s="10">
        <v>3.9999999105930328E-2</v>
      </c>
      <c r="I146" s="10">
        <v>0.29975000000000002</v>
      </c>
      <c r="J146" s="10">
        <v>0.40319199991077181</v>
      </c>
      <c r="K146" s="10">
        <v>0.48544967491190205</v>
      </c>
      <c r="L146" s="10">
        <v>0.18</v>
      </c>
      <c r="M146" s="10">
        <v>0.85859999891370542</v>
      </c>
      <c r="N146" s="10">
        <v>0</v>
      </c>
      <c r="O146" s="10">
        <v>6.7499999999999991E-2</v>
      </c>
      <c r="P146" s="10">
        <v>0.48640000000000005</v>
      </c>
      <c r="Q146" s="10">
        <v>0.17840468150973465</v>
      </c>
      <c r="R146" s="10">
        <v>0.19658119600000001</v>
      </c>
      <c r="S146" s="10">
        <v>0</v>
      </c>
      <c r="T146" s="10">
        <v>2.6539590977184384E-3</v>
      </c>
      <c r="U146" s="10">
        <v>2.3553347609705032E-2</v>
      </c>
      <c r="V146" s="10">
        <v>5.4811007844475602E-2</v>
      </c>
      <c r="W146" s="10">
        <v>0</v>
      </c>
      <c r="X146" s="10">
        <v>0.82</v>
      </c>
      <c r="Y146" s="10">
        <v>8.1967213114754092E-2</v>
      </c>
      <c r="Z146" s="10">
        <v>0.24319999769330025</v>
      </c>
    </row>
    <row r="147" spans="1:26">
      <c r="A147" s="13" t="s">
        <v>318</v>
      </c>
      <c r="B147" s="16" t="s">
        <v>317</v>
      </c>
      <c r="C147" s="10">
        <v>0.99833333333333329</v>
      </c>
      <c r="D147" s="10">
        <v>1</v>
      </c>
      <c r="E147" s="10">
        <v>3.9999999105930328E-2</v>
      </c>
      <c r="F147" s="10">
        <v>0.52500000000000002</v>
      </c>
      <c r="G147" s="10">
        <v>4.0000000000000001E-3</v>
      </c>
      <c r="H147" s="10">
        <v>3.9999999105930328E-2</v>
      </c>
      <c r="I147" s="10">
        <v>0.54108333333333336</v>
      </c>
      <c r="J147" s="10">
        <v>4.3227999990433454E-2</v>
      </c>
      <c r="K147" s="10">
        <v>0.53846153846150002</v>
      </c>
      <c r="L147" s="10">
        <v>0.28000000000000003</v>
      </c>
      <c r="M147" s="10">
        <v>1</v>
      </c>
      <c r="N147" s="10">
        <v>0</v>
      </c>
      <c r="O147" s="10">
        <v>7.4999999999999997E-2</v>
      </c>
      <c r="P147" s="10">
        <v>0.48463999999999996</v>
      </c>
      <c r="Q147" s="10">
        <v>0.24191172547131801</v>
      </c>
      <c r="R147" s="10">
        <v>0.13507625200000001</v>
      </c>
      <c r="S147" s="10">
        <v>0</v>
      </c>
      <c r="T147" s="10">
        <v>5.8659853149571157E-3</v>
      </c>
      <c r="U147" s="10">
        <v>0.22988831188903622</v>
      </c>
      <c r="V147" s="10">
        <v>0.33104463039743398</v>
      </c>
      <c r="W147" s="10">
        <v>1.3000000000000012E-2</v>
      </c>
      <c r="X147" s="10">
        <v>0</v>
      </c>
      <c r="Y147" s="10">
        <v>0</v>
      </c>
      <c r="Z147" s="10">
        <v>0.27999999597668646</v>
      </c>
    </row>
    <row r="148" spans="1:26">
      <c r="A148" s="13" t="s">
        <v>320</v>
      </c>
      <c r="B148" s="16" t="s">
        <v>319</v>
      </c>
      <c r="C148" s="10">
        <v>0.41833333333333333</v>
      </c>
      <c r="D148" s="10">
        <v>0</v>
      </c>
      <c r="E148" s="10">
        <v>0</v>
      </c>
      <c r="F148" s="10">
        <v>0.67500000000000004</v>
      </c>
      <c r="G148" s="10">
        <v>4.0000000000000001E-3</v>
      </c>
      <c r="H148" s="10">
        <v>0.28000000000000003</v>
      </c>
      <c r="I148" s="10">
        <v>0.54108333333333336</v>
      </c>
      <c r="J148" s="10">
        <v>0.46035799989812076</v>
      </c>
      <c r="K148" s="10">
        <v>1</v>
      </c>
      <c r="L148" s="10">
        <v>0.16</v>
      </c>
      <c r="M148" s="10">
        <v>0.13779999982565641</v>
      </c>
      <c r="N148" s="10">
        <v>0.03</v>
      </c>
      <c r="O148" s="10">
        <v>7.4999999999999997E-2</v>
      </c>
      <c r="P148" s="10">
        <v>0.6790719999999999</v>
      </c>
      <c r="Q148" s="10">
        <v>0.24191172547131801</v>
      </c>
      <c r="R148" s="10">
        <v>0.103683492</v>
      </c>
      <c r="S148" s="10">
        <v>0</v>
      </c>
      <c r="T148" s="10">
        <v>9.5357792318022591E-3</v>
      </c>
      <c r="U148" s="10">
        <v>3.6266029652120037E-2</v>
      </c>
      <c r="V148" s="10">
        <v>3.41823568080762E-2</v>
      </c>
      <c r="W148" s="10">
        <v>0</v>
      </c>
      <c r="X148" s="10">
        <v>0.1</v>
      </c>
      <c r="Y148" s="10">
        <v>0</v>
      </c>
      <c r="Z148" s="10">
        <v>0.73423999250197292</v>
      </c>
    </row>
    <row r="149" spans="1:26">
      <c r="A149" s="13" t="s">
        <v>440</v>
      </c>
      <c r="B149" s="16" t="s">
        <v>321</v>
      </c>
      <c r="C149" s="10">
        <v>0.78266666666666673</v>
      </c>
      <c r="D149" s="10">
        <v>1.7627999934330583E-2</v>
      </c>
      <c r="E149" s="10">
        <v>7.8399999141693155E-2</v>
      </c>
      <c r="F149" s="10">
        <v>0.97500000000000009</v>
      </c>
      <c r="G149" s="10">
        <v>3.3333333333333335E-3</v>
      </c>
      <c r="H149" s="10">
        <v>0.16479999922215938</v>
      </c>
      <c r="I149" s="10">
        <v>0.2734166666666667</v>
      </c>
      <c r="J149" s="10">
        <v>0.27451799993924797</v>
      </c>
      <c r="K149" s="10">
        <v>0.95382055363763696</v>
      </c>
      <c r="L149" s="10">
        <v>1</v>
      </c>
      <c r="M149" s="10">
        <v>3.1799999959766866E-2</v>
      </c>
      <c r="N149" s="10">
        <v>0.05</v>
      </c>
      <c r="O149" s="10">
        <v>0.87499999999999989</v>
      </c>
      <c r="P149" s="10">
        <v>0.3144880000000001</v>
      </c>
      <c r="Q149" s="10">
        <v>0.3973830231770884</v>
      </c>
      <c r="R149" s="10">
        <v>0.138266796</v>
      </c>
      <c r="S149" s="10">
        <v>0</v>
      </c>
      <c r="T149" s="10">
        <v>1.3998009467966158E-2</v>
      </c>
      <c r="U149" s="10">
        <v>1.6662488420424136E-2</v>
      </c>
      <c r="V149" s="10">
        <v>2.44347857486415E-2</v>
      </c>
      <c r="W149" s="10">
        <v>0</v>
      </c>
      <c r="X149" s="10">
        <v>0</v>
      </c>
      <c r="Y149" s="10">
        <v>2.5644563901979149E-3</v>
      </c>
      <c r="Z149" s="10">
        <v>0.24743599892631163</v>
      </c>
    </row>
    <row r="150" spans="1:26">
      <c r="A150" s="13" t="s">
        <v>324</v>
      </c>
      <c r="B150" s="16" t="s">
        <v>323</v>
      </c>
      <c r="C150" s="10">
        <v>0.58699999999999997</v>
      </c>
      <c r="D150" s="10">
        <v>1.5789999999999998E-2</v>
      </c>
      <c r="E150" s="10">
        <v>0.37599999941885476</v>
      </c>
      <c r="F150" s="10">
        <v>0.30000000000000004</v>
      </c>
      <c r="G150" s="10">
        <v>0.64666666666666661</v>
      </c>
      <c r="H150" s="10">
        <v>0.48159999951720234</v>
      </c>
      <c r="I150" s="10">
        <v>0.71575</v>
      </c>
      <c r="J150" s="10">
        <v>0.82193799981810145</v>
      </c>
      <c r="K150" s="10">
        <v>0.98610852713183328</v>
      </c>
      <c r="L150" s="10">
        <v>0.24</v>
      </c>
      <c r="M150" s="10">
        <v>0.28619999963790183</v>
      </c>
      <c r="N150" s="10">
        <v>0.48399999901652341</v>
      </c>
      <c r="O150" s="10">
        <v>0.40749999999999997</v>
      </c>
      <c r="P150" s="10">
        <v>0.98007999999999995</v>
      </c>
      <c r="Q150" s="10">
        <v>0.73748620398163978</v>
      </c>
      <c r="R150" s="10">
        <v>0.83391731000000002</v>
      </c>
      <c r="S150" s="10">
        <v>0.5372269186851093</v>
      </c>
      <c r="T150" s="10">
        <v>0.74553174683907941</v>
      </c>
      <c r="U150" s="10">
        <v>0</v>
      </c>
      <c r="V150" s="10">
        <v>0</v>
      </c>
      <c r="W150" s="10">
        <v>0.95199999999999996</v>
      </c>
      <c r="X150" s="10">
        <v>0.33</v>
      </c>
      <c r="Y150" s="10">
        <v>0.24321037697608427</v>
      </c>
      <c r="Z150" s="10">
        <v>0.8327999994903803</v>
      </c>
    </row>
    <row r="151" spans="1:26">
      <c r="A151" s="13" t="s">
        <v>326</v>
      </c>
      <c r="B151" s="16" t="s">
        <v>325</v>
      </c>
      <c r="C151" s="10">
        <v>0.32183333333333336</v>
      </c>
      <c r="D151" s="10">
        <v>0.5</v>
      </c>
      <c r="E151" s="10">
        <v>4.9599999114871007E-2</v>
      </c>
      <c r="F151" s="10">
        <v>0.15000000000000002</v>
      </c>
      <c r="G151" s="10">
        <v>1.8666666666666668E-2</v>
      </c>
      <c r="H151" s="10">
        <v>7.8399999141693155E-2</v>
      </c>
      <c r="I151" s="10">
        <v>0.71158333333333335</v>
      </c>
      <c r="J151" s="10">
        <v>0.68316399984881282</v>
      </c>
      <c r="K151" s="10">
        <v>0.97791666666666666</v>
      </c>
      <c r="L151" s="10">
        <v>0.3</v>
      </c>
      <c r="M151" s="10">
        <v>0.83739999894052752</v>
      </c>
      <c r="N151" s="10">
        <v>0.3</v>
      </c>
      <c r="O151" s="10">
        <v>0.3175</v>
      </c>
      <c r="P151" s="10">
        <v>0.72398399999999996</v>
      </c>
      <c r="Q151" s="10">
        <v>0.50154536075126943</v>
      </c>
      <c r="R151" s="10">
        <v>0.15762274000000001</v>
      </c>
      <c r="S151" s="10">
        <v>0</v>
      </c>
      <c r="T151" s="10">
        <v>0.5</v>
      </c>
      <c r="U151" s="10">
        <v>0.17441193075236577</v>
      </c>
      <c r="V151" s="10">
        <v>0.170847449676337</v>
      </c>
      <c r="W151" s="10">
        <v>0.13</v>
      </c>
      <c r="X151" s="10">
        <v>0</v>
      </c>
      <c r="Y151" s="10">
        <v>0</v>
      </c>
      <c r="Z151" s="10">
        <v>0.66849999791011216</v>
      </c>
    </row>
    <row r="152" spans="1:26">
      <c r="A152" s="13" t="s">
        <v>328</v>
      </c>
      <c r="B152" s="16" t="s">
        <v>327</v>
      </c>
      <c r="C152" s="10">
        <v>0.26333333333333336</v>
      </c>
      <c r="D152" s="10">
        <v>0.5</v>
      </c>
      <c r="E152" s="10">
        <v>5.9199999123811686E-2</v>
      </c>
      <c r="F152" s="10">
        <v>0.125</v>
      </c>
      <c r="G152" s="10">
        <v>1.3333333333333333E-3</v>
      </c>
      <c r="H152" s="10">
        <v>0.21679999761283397</v>
      </c>
      <c r="I152" s="10">
        <v>0.71158333333333335</v>
      </c>
      <c r="J152" s="10">
        <v>0.72800799983888864</v>
      </c>
      <c r="K152" s="10">
        <v>1</v>
      </c>
      <c r="L152" s="10">
        <v>0.3</v>
      </c>
      <c r="M152" s="10">
        <v>1</v>
      </c>
      <c r="N152" s="10">
        <v>0.3</v>
      </c>
      <c r="O152" s="10">
        <v>0.3175</v>
      </c>
      <c r="P152" s="10">
        <v>0.87575999999999998</v>
      </c>
      <c r="Q152" s="10">
        <v>0.39069316748000915</v>
      </c>
      <c r="R152" s="10">
        <v>0.248847926</v>
      </c>
      <c r="S152" s="10">
        <v>1.9634822296854728E-2</v>
      </c>
      <c r="T152" s="10">
        <v>0.5</v>
      </c>
      <c r="U152" s="10">
        <v>4.0567494042948862E-2</v>
      </c>
      <c r="V152" s="10">
        <v>4.2824159881293102E-2</v>
      </c>
      <c r="W152" s="10">
        <v>1.0000000000000009E-2</v>
      </c>
      <c r="X152" s="10">
        <v>0</v>
      </c>
      <c r="Y152" s="10">
        <v>0</v>
      </c>
      <c r="Z152" s="10">
        <v>0.5</v>
      </c>
    </row>
    <row r="153" spans="1:26">
      <c r="A153" s="13" t="s">
        <v>441</v>
      </c>
      <c r="B153" s="16" t="s">
        <v>329</v>
      </c>
      <c r="C153" s="10">
        <v>0.3063333333333334</v>
      </c>
      <c r="D153" s="10">
        <v>0.5</v>
      </c>
      <c r="E153" s="10">
        <v>6.9999999999999951E-2</v>
      </c>
      <c r="F153" s="10">
        <v>0.125</v>
      </c>
      <c r="G153" s="10">
        <v>0</v>
      </c>
      <c r="H153" s="10">
        <v>4.0000000000000036E-2</v>
      </c>
      <c r="I153" s="10">
        <v>0.71158333333333335</v>
      </c>
      <c r="J153" s="10">
        <v>0.5310579998824746</v>
      </c>
      <c r="K153" s="10">
        <v>1</v>
      </c>
      <c r="L153" s="10">
        <v>0.3</v>
      </c>
      <c r="M153" s="10">
        <v>1</v>
      </c>
      <c r="N153" s="10">
        <v>0.3</v>
      </c>
      <c r="O153" s="10">
        <v>0.3175</v>
      </c>
      <c r="P153" s="10">
        <v>0.78806399999999999</v>
      </c>
      <c r="Q153" s="10">
        <v>0.32417389140159003</v>
      </c>
      <c r="R153" s="10">
        <v>0.299089726</v>
      </c>
      <c r="S153" s="10">
        <v>2.2734526870468751E-2</v>
      </c>
      <c r="T153" s="10">
        <v>0.5</v>
      </c>
      <c r="U153" s="10">
        <v>0.10892550279601591</v>
      </c>
      <c r="V153" s="10">
        <v>9.1147246059120904E-2</v>
      </c>
      <c r="W153" s="10">
        <v>1.0000000000000009E-2</v>
      </c>
      <c r="X153" s="10">
        <v>0</v>
      </c>
      <c r="Y153" s="10">
        <v>0</v>
      </c>
      <c r="Z153" s="10">
        <v>0.39799999780952933</v>
      </c>
    </row>
    <row r="154" spans="1:26">
      <c r="A154" s="13" t="s">
        <v>332</v>
      </c>
      <c r="B154" s="16" t="s">
        <v>331</v>
      </c>
      <c r="C154" s="10">
        <v>0.40449999999999997</v>
      </c>
      <c r="D154" s="10">
        <v>0.5</v>
      </c>
      <c r="E154" s="10">
        <v>0.2079999980330467</v>
      </c>
      <c r="F154" s="10">
        <v>4.9999999999999989E-2</v>
      </c>
      <c r="G154" s="10">
        <v>4.2000000000000003E-2</v>
      </c>
      <c r="H154" s="10">
        <v>3.9999999105930328E-2</v>
      </c>
      <c r="I154" s="10">
        <v>0.44466666666666665</v>
      </c>
      <c r="J154" s="10">
        <v>0.77567999982833868</v>
      </c>
      <c r="K154" s="10">
        <v>0.99693333333333334</v>
      </c>
      <c r="L154" s="10">
        <v>0.08</v>
      </c>
      <c r="M154" s="10">
        <v>1</v>
      </c>
      <c r="N154" s="10">
        <v>0.3</v>
      </c>
      <c r="O154" s="10">
        <v>0.76749999999999996</v>
      </c>
      <c r="P154" s="10">
        <v>0.94079999999999997</v>
      </c>
      <c r="Q154" s="10">
        <v>0.32233865237548998</v>
      </c>
      <c r="R154" s="10">
        <v>0.425438596</v>
      </c>
      <c r="S154" s="10">
        <v>0.12711532726886884</v>
      </c>
      <c r="T154" s="10">
        <v>0.5</v>
      </c>
      <c r="U154" s="10">
        <v>8.3589982106898345E-2</v>
      </c>
      <c r="V154" s="10">
        <v>0.235714343154588</v>
      </c>
      <c r="W154" s="10">
        <v>3.0000000000000027E-2</v>
      </c>
      <c r="X154" s="10">
        <v>0</v>
      </c>
      <c r="Y154" s="10">
        <v>0.53003533568904593</v>
      </c>
      <c r="Z154" s="10">
        <v>0.85789999959999996</v>
      </c>
    </row>
    <row r="155" spans="1:26">
      <c r="A155" s="13" t="s">
        <v>334</v>
      </c>
      <c r="B155" s="16" t="s">
        <v>333</v>
      </c>
      <c r="C155" s="10">
        <v>0.41483333333333333</v>
      </c>
      <c r="D155" s="10">
        <v>0.5</v>
      </c>
      <c r="E155" s="10">
        <v>0</v>
      </c>
      <c r="F155" s="10">
        <v>0.52500000000000002</v>
      </c>
      <c r="G155" s="10">
        <v>0</v>
      </c>
      <c r="H155" s="10">
        <v>0</v>
      </c>
      <c r="I155" s="10">
        <v>0.23600000000000002</v>
      </c>
      <c r="J155" s="10">
        <v>5.7973999987170101E-2</v>
      </c>
      <c r="K155" s="10">
        <v>1</v>
      </c>
      <c r="L155" s="10">
        <v>0.08</v>
      </c>
      <c r="M155" s="10">
        <v>1</v>
      </c>
      <c r="N155" s="10">
        <v>0</v>
      </c>
      <c r="O155" s="10">
        <v>6.7499999999999991E-2</v>
      </c>
      <c r="P155" s="10">
        <v>0.94079999999999997</v>
      </c>
      <c r="Q155" s="10">
        <v>5.62731707317079E-2</v>
      </c>
      <c r="R155" s="10">
        <v>0.110144928</v>
      </c>
      <c r="S155" s="10">
        <v>0</v>
      </c>
      <c r="T155" s="10">
        <v>0.5</v>
      </c>
      <c r="U155" s="10">
        <v>0</v>
      </c>
      <c r="V155" s="10">
        <v>0</v>
      </c>
      <c r="W155" s="10">
        <v>0</v>
      </c>
      <c r="X155" s="10">
        <v>0</v>
      </c>
      <c r="Y155" s="10">
        <v>0</v>
      </c>
      <c r="Z155" s="10">
        <v>0</v>
      </c>
    </row>
    <row r="156" spans="1:26">
      <c r="A156" s="13" t="s">
        <v>442</v>
      </c>
      <c r="B156" s="16" t="s">
        <v>335</v>
      </c>
      <c r="C156" s="10">
        <v>0.66316666666666668</v>
      </c>
      <c r="D156" s="10">
        <v>3.2109999999999999E-3</v>
      </c>
      <c r="E156" s="10">
        <v>0.14559999920427802</v>
      </c>
      <c r="F156" s="10">
        <v>0.15000000000000002</v>
      </c>
      <c r="G156" s="10">
        <v>0.28533333333333333</v>
      </c>
      <c r="H156" s="10">
        <v>0.7503999997675419</v>
      </c>
      <c r="I156" s="10">
        <v>0.62008333333333332</v>
      </c>
      <c r="J156" s="10">
        <v>0.39006199991367752</v>
      </c>
      <c r="K156" s="10">
        <v>1</v>
      </c>
      <c r="L156" s="10">
        <v>0.08</v>
      </c>
      <c r="M156" s="10">
        <v>1</v>
      </c>
      <c r="N156" s="10">
        <v>0.12959999978542328</v>
      </c>
      <c r="O156" s="10">
        <v>0.20749999999999999</v>
      </c>
      <c r="P156" s="10">
        <v>0.88600000000000001</v>
      </c>
      <c r="Q156" s="10">
        <v>0.44180339395016444</v>
      </c>
      <c r="R156" s="10">
        <v>0.60064585599999998</v>
      </c>
      <c r="S156" s="10">
        <v>0.39098554997347323</v>
      </c>
      <c r="T156" s="10">
        <v>0.5</v>
      </c>
      <c r="U156" s="10">
        <v>0.75</v>
      </c>
      <c r="V156" s="10">
        <v>0.26040545514607499</v>
      </c>
      <c r="W156" s="10">
        <v>0.51500000000000001</v>
      </c>
      <c r="X156" s="10">
        <v>0</v>
      </c>
      <c r="Y156" s="10">
        <v>0</v>
      </c>
      <c r="Z156" s="10">
        <v>0.44158000980612355</v>
      </c>
    </row>
    <row r="157" spans="1:26">
      <c r="A157" s="13" t="s">
        <v>338</v>
      </c>
      <c r="B157" s="16" t="s">
        <v>337</v>
      </c>
      <c r="C157" s="10">
        <v>0.54133333333333333</v>
      </c>
      <c r="D157" s="10">
        <v>1</v>
      </c>
      <c r="E157" s="10">
        <v>9.9999999999999978E-2</v>
      </c>
      <c r="F157" s="10">
        <v>0.52500000000000002</v>
      </c>
      <c r="G157" s="10">
        <v>0</v>
      </c>
      <c r="H157" s="10">
        <v>0.7503999997675419</v>
      </c>
      <c r="I157" s="10">
        <v>0.47033333333333333</v>
      </c>
      <c r="J157" s="10">
        <v>0.179173999960348</v>
      </c>
      <c r="K157" s="10">
        <v>0.87469046237183334</v>
      </c>
      <c r="L157" s="10">
        <v>0.1</v>
      </c>
      <c r="M157" s="10">
        <v>0.932799998819828</v>
      </c>
      <c r="N157" s="10">
        <v>0.27999999999999997</v>
      </c>
      <c r="O157" s="10">
        <v>7.4999999999999997E-2</v>
      </c>
      <c r="P157" s="10">
        <v>0.84088000000000007</v>
      </c>
      <c r="Q157" s="10">
        <v>0.29611426210716363</v>
      </c>
      <c r="R157" s="10">
        <v>0.21553884800000001</v>
      </c>
      <c r="S157" s="10">
        <v>0</v>
      </c>
      <c r="T157" s="10">
        <v>2.0632234982262833E-2</v>
      </c>
      <c r="U157" s="10">
        <v>7.0476808090587902E-3</v>
      </c>
      <c r="V157" s="10">
        <v>0.13462215009415199</v>
      </c>
      <c r="W157" s="10">
        <v>1.0000000000000009E-2</v>
      </c>
      <c r="X157" s="10">
        <v>0</v>
      </c>
      <c r="Y157" s="10">
        <v>3.0000000000000001E-3</v>
      </c>
      <c r="Z157" s="10">
        <v>0.80677000573010815</v>
      </c>
    </row>
    <row r="158" spans="1:26">
      <c r="A158" s="13" t="s">
        <v>340</v>
      </c>
      <c r="B158" s="16" t="s">
        <v>339</v>
      </c>
      <c r="C158" s="10">
        <v>0.34433333333333332</v>
      </c>
      <c r="D158" s="10">
        <v>5.7239999999999999E-2</v>
      </c>
      <c r="E158" s="10">
        <v>0.33759999938309193</v>
      </c>
      <c r="F158" s="10">
        <v>0.32499999999999996</v>
      </c>
      <c r="G158" s="10">
        <v>0.35333333333333333</v>
      </c>
      <c r="H158" s="10">
        <v>0.51039999954402449</v>
      </c>
      <c r="I158" s="10">
        <v>0.88633333333333331</v>
      </c>
      <c r="J158" s="10">
        <v>0.57933599987179041</v>
      </c>
      <c r="K158" s="10">
        <v>0.98873807362822608</v>
      </c>
      <c r="L158" s="10">
        <v>0.5</v>
      </c>
      <c r="M158" s="10">
        <v>0.75259999904781572</v>
      </c>
      <c r="N158" s="10">
        <v>0.32999999932944774</v>
      </c>
      <c r="O158" s="10">
        <v>0.20749999999999999</v>
      </c>
      <c r="P158" s="10">
        <v>0.97848000000000002</v>
      </c>
      <c r="Q158" s="10">
        <v>0.63257037949368422</v>
      </c>
      <c r="R158" s="10">
        <v>0.826298702</v>
      </c>
      <c r="S158" s="10">
        <v>0.141361846612716</v>
      </c>
      <c r="T158" s="10">
        <v>0.55968555607884818</v>
      </c>
      <c r="U158" s="10">
        <v>7.4530056941375461E-2</v>
      </c>
      <c r="V158" s="10">
        <v>0.31479057632968399</v>
      </c>
      <c r="W158" s="10">
        <v>0.58000000000000007</v>
      </c>
      <c r="X158" s="10">
        <v>0.61</v>
      </c>
      <c r="Y158" s="10">
        <v>4.674596166831143E-2</v>
      </c>
      <c r="Z158" s="10">
        <v>0.74836399710638324</v>
      </c>
    </row>
    <row r="159" spans="1:26">
      <c r="A159" s="13" t="s">
        <v>342</v>
      </c>
      <c r="B159" s="16" t="s">
        <v>341</v>
      </c>
      <c r="C159" s="10">
        <v>0.31833333333333336</v>
      </c>
      <c r="D159" s="10">
        <v>5.7239999999999999E-2</v>
      </c>
      <c r="E159" s="10">
        <v>4.9599999114871007E-2</v>
      </c>
      <c r="F159" s="10">
        <v>0.5</v>
      </c>
      <c r="G159" s="10">
        <v>0</v>
      </c>
      <c r="H159" s="10">
        <v>0.11679999917745587</v>
      </c>
      <c r="I159" s="10">
        <v>0.28666666666666668</v>
      </c>
      <c r="J159" s="10">
        <v>0.48257799989320338</v>
      </c>
      <c r="K159" s="10">
        <v>0.80281337930987551</v>
      </c>
      <c r="L159" s="10">
        <v>0.32</v>
      </c>
      <c r="M159" s="10">
        <v>1.0999999977648259E-2</v>
      </c>
      <c r="N159" s="10">
        <v>0.01</v>
      </c>
      <c r="O159" s="10">
        <v>7.4999999999999997E-2</v>
      </c>
      <c r="P159" s="10">
        <v>0.65999999999999992</v>
      </c>
      <c r="Q159" s="10">
        <v>0.28617755965888592</v>
      </c>
      <c r="R159" s="10">
        <v>4.4444444E-2</v>
      </c>
      <c r="S159" s="10">
        <v>4.3848969503296033E-3</v>
      </c>
      <c r="T159" s="10">
        <v>3.4519614970324095E-3</v>
      </c>
      <c r="U159" s="10">
        <v>7.4530056941375461E-2</v>
      </c>
      <c r="V159" s="10" t="e">
        <v>#N/A</v>
      </c>
      <c r="W159" s="10">
        <v>0</v>
      </c>
      <c r="X159" s="10">
        <v>0.54</v>
      </c>
      <c r="Y159" s="10">
        <v>4.674596166831143E-2</v>
      </c>
      <c r="Z159" s="10">
        <v>0.54169599957317116</v>
      </c>
    </row>
    <row r="160" spans="1:26">
      <c r="A160" s="13" t="s">
        <v>344</v>
      </c>
      <c r="B160" s="16" t="s">
        <v>343</v>
      </c>
      <c r="C160" s="10">
        <v>0.50716666666666665</v>
      </c>
      <c r="D160" s="10">
        <v>0.5</v>
      </c>
      <c r="E160" s="10">
        <v>0</v>
      </c>
      <c r="F160" s="10">
        <v>0.125</v>
      </c>
      <c r="G160" s="10">
        <v>0</v>
      </c>
      <c r="H160" s="10">
        <v>3.0000000000000027E-2</v>
      </c>
      <c r="I160" s="10">
        <v>0.44466666666666665</v>
      </c>
      <c r="J160" s="10">
        <v>0.45631799989901478</v>
      </c>
      <c r="K160" s="10">
        <v>0.95166666666666666</v>
      </c>
      <c r="L160" s="10">
        <v>0</v>
      </c>
      <c r="M160" s="10">
        <v>1</v>
      </c>
      <c r="N160" s="10">
        <v>0.3</v>
      </c>
      <c r="O160" s="10">
        <v>0.20749999999999999</v>
      </c>
      <c r="P160" s="10">
        <v>0.56200000000000006</v>
      </c>
      <c r="Q160" s="10">
        <v>0.29526243771612715</v>
      </c>
      <c r="R160" s="10">
        <v>0.37817258799999998</v>
      </c>
      <c r="S160" s="10">
        <v>1.4451198883901886E-2</v>
      </c>
      <c r="T160" s="10">
        <v>0.5</v>
      </c>
      <c r="U160" s="10">
        <v>0.2003868703324948</v>
      </c>
      <c r="V160" s="10">
        <v>0.17425087683402701</v>
      </c>
      <c r="W160" s="10">
        <v>4.0000000000000036E-2</v>
      </c>
      <c r="X160" s="10">
        <v>0</v>
      </c>
      <c r="Y160" s="10">
        <v>1</v>
      </c>
      <c r="Z160" s="10">
        <v>7.4015747201609972E-2</v>
      </c>
    </row>
    <row r="161" spans="1:26">
      <c r="A161" s="13" t="s">
        <v>346</v>
      </c>
      <c r="B161" s="16" t="s">
        <v>345</v>
      </c>
      <c r="C161" s="10">
        <v>0.73466666666666669</v>
      </c>
      <c r="D161" s="10">
        <v>3.0830000000000002E-3</v>
      </c>
      <c r="E161" s="10">
        <v>0.52959999956190584</v>
      </c>
      <c r="F161" s="10">
        <v>0.25</v>
      </c>
      <c r="G161" s="10">
        <v>0.98199999999999998</v>
      </c>
      <c r="H161" s="10">
        <v>0.87519999988377095</v>
      </c>
      <c r="I161" s="10">
        <v>0.62008333333333332</v>
      </c>
      <c r="J161" s="10">
        <v>0.62539199986159799</v>
      </c>
      <c r="K161" s="10">
        <v>1</v>
      </c>
      <c r="L161" s="10">
        <v>0.24</v>
      </c>
      <c r="M161" s="10">
        <v>0.22259999971836805</v>
      </c>
      <c r="N161" s="10">
        <v>0.9239999981224537</v>
      </c>
      <c r="O161" s="10">
        <v>0.20749999999999999</v>
      </c>
      <c r="P161" s="10">
        <v>0.99192000000000002</v>
      </c>
      <c r="Q161" s="10">
        <v>0.78608046744152904</v>
      </c>
      <c r="R161" s="10">
        <v>1</v>
      </c>
      <c r="S161" s="10">
        <v>0.20585358617344368</v>
      </c>
      <c r="T161" s="10">
        <v>1</v>
      </c>
      <c r="U161" s="10">
        <v>6.4526520341839505E-2</v>
      </c>
      <c r="V161" s="10">
        <v>9.6793483454035698E-2</v>
      </c>
      <c r="W161" s="10">
        <v>0.94899999999999995</v>
      </c>
      <c r="X161" s="10">
        <v>0</v>
      </c>
      <c r="Y161" s="10">
        <v>2.0943870427254957E-2</v>
      </c>
      <c r="Z161" s="10">
        <v>0.93279999971389771</v>
      </c>
    </row>
    <row r="162" spans="1:26">
      <c r="A162" s="13" t="s">
        <v>348</v>
      </c>
      <c r="B162" s="16" t="s">
        <v>347</v>
      </c>
      <c r="C162" s="10">
        <v>0.42066666666666669</v>
      </c>
      <c r="D162" s="10">
        <v>0.5</v>
      </c>
      <c r="E162" s="10">
        <v>3.9999999105930328E-2</v>
      </c>
      <c r="F162" s="10">
        <v>0.17500000000000004</v>
      </c>
      <c r="G162" s="10">
        <v>0</v>
      </c>
      <c r="H162" s="10">
        <v>3.9999999105930328E-2</v>
      </c>
      <c r="I162" s="10">
        <v>0.49116666666666664</v>
      </c>
      <c r="J162" s="10">
        <v>0</v>
      </c>
      <c r="K162" s="10">
        <v>1</v>
      </c>
      <c r="L162" s="10">
        <v>0.08</v>
      </c>
      <c r="M162" s="10">
        <v>1</v>
      </c>
      <c r="N162" s="10">
        <v>0.02</v>
      </c>
      <c r="O162" s="10">
        <v>0.85</v>
      </c>
      <c r="P162" s="10">
        <v>0.61735999999999991</v>
      </c>
      <c r="Q162" s="10">
        <v>0.14976390099525561</v>
      </c>
      <c r="R162" s="10">
        <v>0.33</v>
      </c>
      <c r="S162" s="10">
        <v>0</v>
      </c>
      <c r="T162" s="10">
        <v>2.6091574577569534E-3</v>
      </c>
      <c r="U162" s="10">
        <v>0.17942110480394582</v>
      </c>
      <c r="V162" s="10">
        <v>0.149891532087291</v>
      </c>
      <c r="W162" s="10">
        <v>0</v>
      </c>
      <c r="X162" s="10">
        <v>1</v>
      </c>
      <c r="Y162" s="10">
        <v>0</v>
      </c>
      <c r="Z162" s="10">
        <v>3.9999999105930328E-2</v>
      </c>
    </row>
    <row r="163" spans="1:26">
      <c r="A163" s="13" t="s">
        <v>350</v>
      </c>
      <c r="B163" s="16" t="s">
        <v>349</v>
      </c>
      <c r="C163" s="10">
        <v>0.52700000000000002</v>
      </c>
      <c r="D163" s="10">
        <v>1.5102999969311059E-2</v>
      </c>
      <c r="E163" s="10">
        <v>3.9999999105930328E-2</v>
      </c>
      <c r="F163" s="10">
        <v>0.625</v>
      </c>
      <c r="G163" s="10">
        <v>0</v>
      </c>
      <c r="H163" s="10">
        <v>3.9999999105930328E-2</v>
      </c>
      <c r="I163" s="10">
        <v>0.23600000000000002</v>
      </c>
      <c r="J163" s="10">
        <v>0.43753199990317226</v>
      </c>
      <c r="K163" s="10">
        <v>0.76987312910972039</v>
      </c>
      <c r="L163" s="10">
        <v>0.56000000000000005</v>
      </c>
      <c r="M163" s="10">
        <v>0.19079999975860118</v>
      </c>
      <c r="N163" s="10">
        <v>0</v>
      </c>
      <c r="O163" s="10">
        <v>7.4999999999999997E-2</v>
      </c>
      <c r="P163" s="10">
        <v>0.49680000000000002</v>
      </c>
      <c r="Q163" s="10">
        <v>0.26363394988179356</v>
      </c>
      <c r="R163" s="10">
        <v>0.103397342</v>
      </c>
      <c r="S163" s="10">
        <v>0</v>
      </c>
      <c r="T163" s="10">
        <v>1.9485198183248919E-3</v>
      </c>
      <c r="U163" s="10">
        <v>0</v>
      </c>
      <c r="V163" s="10">
        <v>0</v>
      </c>
      <c r="W163" s="10">
        <v>0</v>
      </c>
      <c r="X163" s="10">
        <v>0.71</v>
      </c>
      <c r="Y163" s="10">
        <v>9.355509355509356E-2</v>
      </c>
      <c r="Z163" s="10">
        <v>0.1993240096677823</v>
      </c>
    </row>
    <row r="164" spans="1:26">
      <c r="A164" s="13" t="s">
        <v>352</v>
      </c>
      <c r="B164" s="16" t="s">
        <v>351</v>
      </c>
      <c r="C164" s="10">
        <v>0.47766666666666668</v>
      </c>
      <c r="D164" s="10">
        <v>2.9559999999999999E-2</v>
      </c>
      <c r="E164" s="10">
        <v>4.9599999114871007E-2</v>
      </c>
      <c r="F164" s="10">
        <v>0.6</v>
      </c>
      <c r="G164" s="10">
        <v>0</v>
      </c>
      <c r="H164" s="10">
        <v>3.9999999105930328E-2</v>
      </c>
      <c r="I164" s="10">
        <v>0.28591666666666671</v>
      </c>
      <c r="J164" s="10">
        <v>0.52216999988444146</v>
      </c>
      <c r="K164" s="10">
        <v>0.51944182053169374</v>
      </c>
      <c r="L164" s="10">
        <v>0.28000000000000003</v>
      </c>
      <c r="M164" s="10">
        <v>0.57239999927580365</v>
      </c>
      <c r="N164" s="10">
        <v>0</v>
      </c>
      <c r="O164" s="10">
        <v>6.7499999999999991E-2</v>
      </c>
      <c r="P164" s="10">
        <v>0.47575999999999996</v>
      </c>
      <c r="Q164" s="10">
        <v>0.1837010717585682</v>
      </c>
      <c r="R164" s="10">
        <v>8.8235294000000006E-2</v>
      </c>
      <c r="S164" s="10">
        <v>0</v>
      </c>
      <c r="T164" s="10">
        <v>6.2771924746036082E-3</v>
      </c>
      <c r="U164" s="10">
        <v>1.6441820291072341E-3</v>
      </c>
      <c r="V164" s="10">
        <v>1.48715457560635E-2</v>
      </c>
      <c r="W164" s="10">
        <v>0</v>
      </c>
      <c r="X164" s="10">
        <v>0.64</v>
      </c>
      <c r="Y164" s="10">
        <v>0</v>
      </c>
      <c r="Z164" s="10">
        <v>3.9999999105930328E-2</v>
      </c>
    </row>
    <row r="165" spans="1:26">
      <c r="A165" s="13" t="s">
        <v>354</v>
      </c>
      <c r="B165" s="16" t="s">
        <v>353</v>
      </c>
      <c r="C165" s="10">
        <v>0.63816666666666666</v>
      </c>
      <c r="D165" s="10">
        <v>0.5</v>
      </c>
      <c r="E165" s="10">
        <v>0.3789999984577298</v>
      </c>
      <c r="F165" s="10">
        <v>9.9999999999999978E-2</v>
      </c>
      <c r="G165" s="10">
        <v>5.6000000000000001E-2</v>
      </c>
      <c r="H165" s="10">
        <v>0.7389999993517995</v>
      </c>
      <c r="I165" s="10">
        <v>0.44466666666666665</v>
      </c>
      <c r="J165" s="10">
        <v>0.82537199981734144</v>
      </c>
      <c r="K165" s="10">
        <v>1</v>
      </c>
      <c r="L165" s="10">
        <v>0.26</v>
      </c>
      <c r="M165" s="10">
        <v>1</v>
      </c>
      <c r="N165" s="10">
        <v>0.3</v>
      </c>
      <c r="O165" s="10">
        <v>0.76749999999999996</v>
      </c>
      <c r="P165" s="10">
        <v>0.92711999999999994</v>
      </c>
      <c r="Q165" s="10">
        <v>0.42790353052258501</v>
      </c>
      <c r="R165" s="10">
        <v>0.46335697399999998</v>
      </c>
      <c r="S165" s="10">
        <v>0.29674641767832877</v>
      </c>
      <c r="T165" s="10">
        <v>0.1115926179240658</v>
      </c>
      <c r="U165" s="10">
        <v>0.10354566382345434</v>
      </c>
      <c r="V165" s="10">
        <v>0.194672185468558</v>
      </c>
      <c r="W165" s="10">
        <v>0.85599999999999998</v>
      </c>
      <c r="X165" s="10">
        <v>0</v>
      </c>
      <c r="Y165" s="10">
        <v>0</v>
      </c>
      <c r="Z165" s="10">
        <v>0.97999199943443116</v>
      </c>
    </row>
    <row r="166" spans="1:26">
      <c r="A166" s="13" t="s">
        <v>356</v>
      </c>
      <c r="B166" s="16" t="s">
        <v>355</v>
      </c>
      <c r="C166" s="10">
        <v>0.624</v>
      </c>
      <c r="D166" s="10">
        <v>0.24683999949842694</v>
      </c>
      <c r="E166" s="10">
        <v>0.71199999973177908</v>
      </c>
      <c r="F166" s="10">
        <v>0.25</v>
      </c>
      <c r="G166" s="10">
        <v>0.59</v>
      </c>
      <c r="H166" s="10">
        <v>0.77919999979436394</v>
      </c>
      <c r="I166" s="10">
        <v>0.39683333333333337</v>
      </c>
      <c r="J166" s="10">
        <v>0.63670399985909454</v>
      </c>
      <c r="K166" s="10">
        <v>1</v>
      </c>
      <c r="L166" s="10">
        <v>0.02</v>
      </c>
      <c r="M166" s="10">
        <v>1</v>
      </c>
      <c r="N166" s="10">
        <v>1</v>
      </c>
      <c r="O166" s="10">
        <v>0.78249999999999997</v>
      </c>
      <c r="P166" s="10">
        <v>0.99280000000000002</v>
      </c>
      <c r="Q166" s="10">
        <v>0.74315956984058118</v>
      </c>
      <c r="R166" s="10">
        <v>0.77392218800000001</v>
      </c>
      <c r="S166" s="10">
        <v>0.29674641767832877</v>
      </c>
      <c r="T166" s="10">
        <v>1</v>
      </c>
      <c r="U166" s="10">
        <v>1.0012375942229652E-2</v>
      </c>
      <c r="V166" s="10">
        <v>4.9785423036339198E-2</v>
      </c>
      <c r="W166" s="10">
        <v>0</v>
      </c>
      <c r="X166" s="10">
        <v>0</v>
      </c>
      <c r="Y166" s="10">
        <v>2.6301527082602735E-2</v>
      </c>
      <c r="Z166" s="10">
        <v>0.90323999796724896</v>
      </c>
    </row>
    <row r="167" spans="1:26">
      <c r="A167" s="13" t="s">
        <v>358</v>
      </c>
      <c r="B167" s="16" t="s">
        <v>357</v>
      </c>
      <c r="C167" s="10">
        <v>0.34183333333333332</v>
      </c>
      <c r="D167" s="10">
        <v>0.29951999888420106</v>
      </c>
      <c r="E167" s="10">
        <v>0.12639999918639655</v>
      </c>
      <c r="F167" s="10">
        <v>0.35</v>
      </c>
      <c r="G167" s="10">
        <v>6.933333333333333E-2</v>
      </c>
      <c r="H167" s="10">
        <v>0.26079999931156639</v>
      </c>
      <c r="I167" s="10">
        <v>0.62974999999999992</v>
      </c>
      <c r="J167" s="10">
        <v>0.39167799991331997</v>
      </c>
      <c r="K167" s="10">
        <v>0.91717804597700003</v>
      </c>
      <c r="L167" s="10">
        <v>0.5</v>
      </c>
      <c r="M167" s="10">
        <v>0.26499999966472387</v>
      </c>
      <c r="N167" s="10">
        <v>0.3305999990925193</v>
      </c>
      <c r="O167" s="10">
        <v>0.40749999999999997</v>
      </c>
      <c r="P167" s="10">
        <v>0.7752</v>
      </c>
      <c r="Q167" s="10">
        <v>0.71163691615268632</v>
      </c>
      <c r="R167" s="10">
        <v>1</v>
      </c>
      <c r="S167" s="10">
        <v>1.9222745599645923E-2</v>
      </c>
      <c r="T167" s="10">
        <v>0.25767633089848019</v>
      </c>
      <c r="U167" s="10">
        <v>1.4127374470356338E-3</v>
      </c>
      <c r="V167" s="10">
        <v>1.04820979531015E-2</v>
      </c>
      <c r="W167" s="10">
        <v>0.25</v>
      </c>
      <c r="X167" s="10">
        <v>0</v>
      </c>
      <c r="Y167" s="10">
        <v>1.8526600080693637E-2</v>
      </c>
      <c r="Z167" s="10">
        <v>0.85814000553596681</v>
      </c>
    </row>
    <row r="168" spans="1:26">
      <c r="A168" s="13" t="s">
        <v>360</v>
      </c>
      <c r="B168" s="16" t="s">
        <v>359</v>
      </c>
      <c r="C168" s="10">
        <v>0.24816666666666667</v>
      </c>
      <c r="D168" s="10">
        <v>0</v>
      </c>
      <c r="E168" s="10">
        <v>3.9999999105930328E-2</v>
      </c>
      <c r="F168" s="10">
        <v>0.5</v>
      </c>
      <c r="G168" s="10">
        <v>0</v>
      </c>
      <c r="H168" s="10">
        <v>3.9999999105930328E-2</v>
      </c>
      <c r="I168" s="10">
        <v>0.29008333333333336</v>
      </c>
      <c r="J168" s="10">
        <v>0.22967399994917212</v>
      </c>
      <c r="K168" s="10">
        <v>0.70410359282007362</v>
      </c>
      <c r="L168" s="10">
        <v>0.32</v>
      </c>
      <c r="M168" s="10">
        <v>0.39219999950379131</v>
      </c>
      <c r="N168" s="10">
        <v>0</v>
      </c>
      <c r="O168" s="10">
        <v>6.7499999999999991E-2</v>
      </c>
      <c r="P168" s="10">
        <v>0.49719999999999998</v>
      </c>
      <c r="Q168" s="10">
        <v>0.1431094619646669</v>
      </c>
      <c r="R168" s="10">
        <v>0.12060301599999999</v>
      </c>
      <c r="S168" s="10">
        <v>0</v>
      </c>
      <c r="T168" s="10">
        <v>2.2772838380422595E-3</v>
      </c>
      <c r="U168" s="10">
        <v>1.3060807626335526E-2</v>
      </c>
      <c r="V168" s="10">
        <v>7.7373712561670305E-2</v>
      </c>
      <c r="W168" s="10">
        <v>0</v>
      </c>
      <c r="X168" s="10">
        <v>0.79</v>
      </c>
      <c r="Y168" s="10">
        <v>1.803679506192633E-2</v>
      </c>
      <c r="Z168" s="10">
        <v>0.14859999690204861</v>
      </c>
    </row>
    <row r="169" spans="1:26">
      <c r="A169" s="13" t="s">
        <v>362</v>
      </c>
      <c r="B169" s="16" t="s">
        <v>361</v>
      </c>
      <c r="C169" s="10">
        <v>0.58916666666666673</v>
      </c>
      <c r="D169" s="10">
        <v>0.26982999945171182</v>
      </c>
      <c r="E169" s="10">
        <v>0.13599999919533734</v>
      </c>
      <c r="F169" s="10">
        <v>0.15000000000000002</v>
      </c>
      <c r="G169" s="10">
        <v>2.8000000000000001E-2</v>
      </c>
      <c r="H169" s="10">
        <v>0.12639999918639655</v>
      </c>
      <c r="I169" s="10">
        <v>0.4453333333333333</v>
      </c>
      <c r="J169" s="10">
        <v>0.85748999981023377</v>
      </c>
      <c r="K169" s="10">
        <v>0.52618133333333339</v>
      </c>
      <c r="L169" s="10">
        <v>0.36</v>
      </c>
      <c r="M169" s="10">
        <v>0.40279999949038031</v>
      </c>
      <c r="N169" s="10">
        <v>0.3</v>
      </c>
      <c r="O169" s="10">
        <v>7.4999999999999997E-2</v>
      </c>
      <c r="P169" s="10">
        <v>0.88344</v>
      </c>
      <c r="Q169" s="10">
        <v>0.2767592572110894</v>
      </c>
      <c r="R169" s="10">
        <v>0.16898395799999999</v>
      </c>
      <c r="S169" s="10">
        <v>1.9719256670736041E-2</v>
      </c>
      <c r="T169" s="10">
        <v>2.3545144979758657E-2</v>
      </c>
      <c r="U169" s="10">
        <v>8.2579139883161373E-2</v>
      </c>
      <c r="V169" s="10">
        <v>0.117909652069053</v>
      </c>
      <c r="W169" s="10">
        <v>0.2340000000000001</v>
      </c>
      <c r="X169" s="10">
        <v>0.69</v>
      </c>
      <c r="Y169" s="10">
        <v>0.37134457682190936</v>
      </c>
      <c r="Z169" s="10">
        <v>0.30339999746531243</v>
      </c>
    </row>
    <row r="170" spans="1:26">
      <c r="A170" s="13" t="s">
        <v>364</v>
      </c>
      <c r="B170" s="16" t="s">
        <v>363</v>
      </c>
      <c r="C170" s="10">
        <v>0.82733333333333337</v>
      </c>
      <c r="D170" s="10">
        <v>0.69095999742597347</v>
      </c>
      <c r="E170" s="10">
        <v>0.4527999994903803</v>
      </c>
      <c r="F170" s="10">
        <v>0.375</v>
      </c>
      <c r="G170" s="10">
        <v>0.17</v>
      </c>
      <c r="H170" s="10">
        <v>0.67359999969601625</v>
      </c>
      <c r="I170" s="10">
        <v>0.94450000000000001</v>
      </c>
      <c r="J170" s="10">
        <v>0.56236799987554553</v>
      </c>
      <c r="K170" s="10">
        <v>0.98148871620895217</v>
      </c>
      <c r="L170" s="10">
        <v>0.06</v>
      </c>
      <c r="M170" s="10">
        <v>0.24379999969154598</v>
      </c>
      <c r="N170" s="10">
        <v>1</v>
      </c>
      <c r="O170" s="10">
        <v>0.78249999999999997</v>
      </c>
      <c r="P170" s="10">
        <v>0.94399999999999995</v>
      </c>
      <c r="Q170" s="10">
        <v>0.58356120871633466</v>
      </c>
      <c r="R170" s="10">
        <v>0.53023909999999996</v>
      </c>
      <c r="S170" s="10">
        <v>3.1826035535756754E-2</v>
      </c>
      <c r="T170" s="10">
        <v>0.81290215508116237</v>
      </c>
      <c r="U170" s="10">
        <v>1.3117162498819748E-3</v>
      </c>
      <c r="V170" s="10">
        <v>5.5283365736773201E-3</v>
      </c>
      <c r="W170" s="10">
        <v>0.68599999999999994</v>
      </c>
      <c r="X170" s="10">
        <v>0</v>
      </c>
      <c r="Y170" s="10">
        <v>7.575757575757576E-3</v>
      </c>
      <c r="Z170" s="10">
        <v>0.70234000477153724</v>
      </c>
    </row>
    <row r="171" spans="1:26">
      <c r="A171" s="13" t="s">
        <v>366</v>
      </c>
      <c r="B171" s="16" t="s">
        <v>365</v>
      </c>
      <c r="C171" s="10">
        <v>0.26466666666666666</v>
      </c>
      <c r="D171" s="10">
        <v>5.4920000000000004E-3</v>
      </c>
      <c r="E171" s="10">
        <v>0.10719999916851519</v>
      </c>
      <c r="F171" s="10">
        <v>0.32499999999999996</v>
      </c>
      <c r="G171" s="10">
        <v>2.8666666666666667E-2</v>
      </c>
      <c r="H171" s="10">
        <v>0.19359999924898152</v>
      </c>
      <c r="I171" s="10">
        <v>0.52233333333333332</v>
      </c>
      <c r="J171" s="10">
        <v>0.24987399994470177</v>
      </c>
      <c r="K171" s="10">
        <v>0.5</v>
      </c>
      <c r="L171" s="10">
        <v>0.28000000000000003</v>
      </c>
      <c r="M171" s="10">
        <v>0.27559999965131282</v>
      </c>
      <c r="N171" s="10">
        <v>8.6399999856948864E-2</v>
      </c>
      <c r="O171" s="10">
        <v>0.3175</v>
      </c>
      <c r="P171" s="10">
        <v>0.8992</v>
      </c>
      <c r="Q171" s="10">
        <v>0.37478696461945871</v>
      </c>
      <c r="R171" s="10">
        <v>0.32642486999999998</v>
      </c>
      <c r="S171" s="10">
        <v>3.2994211898098237E-2</v>
      </c>
      <c r="T171" s="10">
        <v>6.4557249064501263E-2</v>
      </c>
      <c r="U171" s="10">
        <v>5.3078200158802706E-2</v>
      </c>
      <c r="V171" s="10">
        <v>0.76156668254306104</v>
      </c>
      <c r="W171" s="10">
        <v>0.21400000000000008</v>
      </c>
      <c r="X171" s="10">
        <v>0.75</v>
      </c>
      <c r="Y171" s="10">
        <v>0</v>
      </c>
      <c r="Z171" s="10">
        <v>0.77424999917857351</v>
      </c>
    </row>
    <row r="172" spans="1:26">
      <c r="A172" s="13" t="s">
        <v>368</v>
      </c>
      <c r="B172" s="16" t="s">
        <v>367</v>
      </c>
      <c r="C172" s="10">
        <v>0.45500000000000002</v>
      </c>
      <c r="D172" s="10">
        <v>0.23100000000000001</v>
      </c>
      <c r="E172" s="10">
        <v>0.33759999938309193</v>
      </c>
      <c r="F172" s="10">
        <v>0.30000000000000004</v>
      </c>
      <c r="G172" s="10">
        <v>0.16800000000000001</v>
      </c>
      <c r="H172" s="10">
        <v>0.47199999950826166</v>
      </c>
      <c r="I172" s="10">
        <v>0.69216666666666671</v>
      </c>
      <c r="J172" s="10">
        <v>0.75527799983285382</v>
      </c>
      <c r="K172" s="10">
        <v>1</v>
      </c>
      <c r="L172" s="10">
        <v>0.1</v>
      </c>
      <c r="M172" s="10">
        <v>0.8691999989002942</v>
      </c>
      <c r="N172" s="10">
        <v>0.22000000000000003</v>
      </c>
      <c r="O172" s="10">
        <v>0.40749999999999997</v>
      </c>
      <c r="P172" s="10">
        <v>0.73520000000000008</v>
      </c>
      <c r="Q172" s="10">
        <v>0.82130825284019149</v>
      </c>
      <c r="R172" s="10">
        <v>1</v>
      </c>
      <c r="S172" s="10">
        <v>0.12333193049570611</v>
      </c>
      <c r="T172" s="10">
        <v>0.34451997888382224</v>
      </c>
      <c r="U172" s="10">
        <v>0</v>
      </c>
      <c r="V172" s="10">
        <v>0</v>
      </c>
      <c r="W172" s="10">
        <v>0.70300000000000007</v>
      </c>
      <c r="X172" s="10">
        <v>0.7</v>
      </c>
      <c r="Y172" s="10">
        <v>8.7209302325581384E-2</v>
      </c>
      <c r="Z172" s="10">
        <v>0.70010000229999991</v>
      </c>
    </row>
    <row r="173" spans="1:26">
      <c r="A173" s="13" t="s">
        <v>370</v>
      </c>
      <c r="B173" s="16" t="s">
        <v>369</v>
      </c>
      <c r="C173" s="10">
        <v>0.71550000000000002</v>
      </c>
      <c r="D173" s="10">
        <v>1.653299996640533E-2</v>
      </c>
      <c r="E173" s="10">
        <v>3.9999999105930328E-2</v>
      </c>
      <c r="F173" s="10">
        <v>0.64999999999999991</v>
      </c>
      <c r="G173" s="10">
        <v>0</v>
      </c>
      <c r="H173" s="10">
        <v>3.9999999105930328E-2</v>
      </c>
      <c r="I173" s="10">
        <v>1.5499999999999995E-2</v>
      </c>
      <c r="J173" s="10">
        <v>0.15533799996562303</v>
      </c>
      <c r="K173" s="10">
        <v>0.76312135059666675</v>
      </c>
      <c r="L173" s="10">
        <v>0.52</v>
      </c>
      <c r="M173" s="10">
        <v>0.14839999981224539</v>
      </c>
      <c r="N173" s="10">
        <v>0</v>
      </c>
      <c r="O173" s="10">
        <v>6.7499999999999991E-2</v>
      </c>
      <c r="P173" s="10">
        <v>0.25056</v>
      </c>
      <c r="Q173" s="10">
        <v>0.1402463204985861</v>
      </c>
      <c r="R173" s="10">
        <v>9.7560975999999994E-2</v>
      </c>
      <c r="S173" s="10">
        <v>0</v>
      </c>
      <c r="T173" s="10">
        <v>2.2753996180438791E-3</v>
      </c>
      <c r="U173" s="10">
        <v>1.8779315698323262E-2</v>
      </c>
      <c r="V173" s="10">
        <v>7.1766598898714201E-2</v>
      </c>
      <c r="W173" s="10">
        <v>0</v>
      </c>
      <c r="X173" s="10">
        <v>0.66</v>
      </c>
      <c r="Y173" s="10">
        <v>0</v>
      </c>
      <c r="Z173" s="10">
        <v>0.77372799978926776</v>
      </c>
    </row>
    <row r="174" spans="1:26">
      <c r="A174" s="13" t="s">
        <v>372</v>
      </c>
      <c r="B174" s="16" t="s">
        <v>371</v>
      </c>
      <c r="C174" s="10">
        <v>0.5611666666666667</v>
      </c>
      <c r="D174" s="10">
        <v>4.8860000000000001E-2</v>
      </c>
      <c r="E174" s="10">
        <v>3.9999999105930328E-2</v>
      </c>
      <c r="F174" s="10">
        <v>0.55000000000000004</v>
      </c>
      <c r="G174" s="10">
        <v>0</v>
      </c>
      <c r="H174" s="10">
        <v>3.9999999105930328E-2</v>
      </c>
      <c r="I174" s="10">
        <v>0.23600000000000002</v>
      </c>
      <c r="J174" s="10">
        <v>0.26724599994085729</v>
      </c>
      <c r="K174" s="10">
        <v>0.622814107274</v>
      </c>
      <c r="L174" s="10">
        <v>0.16</v>
      </c>
      <c r="M174" s="10">
        <v>0.57239999927580365</v>
      </c>
      <c r="N174" s="10">
        <v>0</v>
      </c>
      <c r="O174" s="10">
        <v>6.7499999999999991E-2</v>
      </c>
      <c r="P174" s="10">
        <v>3.5999999999999921E-2</v>
      </c>
      <c r="Q174" s="10">
        <v>0.12249521804303076</v>
      </c>
      <c r="R174" s="10">
        <v>9.1891892000000003E-2</v>
      </c>
      <c r="S174" s="10">
        <v>0</v>
      </c>
      <c r="T174" s="10">
        <v>3.4187670370609464E-3</v>
      </c>
      <c r="U174" s="10">
        <v>0</v>
      </c>
      <c r="V174" s="10">
        <v>0</v>
      </c>
      <c r="W174" s="10">
        <v>0</v>
      </c>
      <c r="X174" s="10">
        <v>0.78</v>
      </c>
      <c r="Y174" s="10">
        <v>0.1125</v>
      </c>
      <c r="Z174" s="10">
        <v>3.9999999105930328E-2</v>
      </c>
    </row>
    <row r="175" spans="1:26">
      <c r="A175" s="13" t="s">
        <v>443</v>
      </c>
      <c r="B175" s="16" t="s">
        <v>373</v>
      </c>
      <c r="C175" s="10">
        <v>0.17050000000000001</v>
      </c>
      <c r="D175" s="10">
        <v>1</v>
      </c>
      <c r="E175" s="10">
        <v>0.14559999920427802</v>
      </c>
      <c r="F175" s="10">
        <v>0.57499999999999996</v>
      </c>
      <c r="G175" s="10">
        <v>3.5999999999999997E-2</v>
      </c>
      <c r="H175" s="10">
        <v>7.8399999141693155E-2</v>
      </c>
      <c r="I175" s="10">
        <v>0.54108333333333336</v>
      </c>
      <c r="J175" s="10">
        <v>0.45894399989843365</v>
      </c>
      <c r="K175" s="10">
        <v>0.7557820081518124</v>
      </c>
      <c r="L175" s="10">
        <v>0.14000000000000001</v>
      </c>
      <c r="M175" s="10">
        <v>0.28619999963790183</v>
      </c>
      <c r="N175" s="10">
        <v>0.19439999967813493</v>
      </c>
      <c r="O175" s="10">
        <v>7.4999999999999997E-2</v>
      </c>
      <c r="P175" s="10">
        <v>0.80559999999999998</v>
      </c>
      <c r="Q175" s="10">
        <v>0.27487391086787061</v>
      </c>
      <c r="R175" s="10">
        <v>0.15555555600000001</v>
      </c>
      <c r="S175" s="10">
        <v>1.0254021432430739E-2</v>
      </c>
      <c r="T175" s="10">
        <v>4.252679232344047E-2</v>
      </c>
      <c r="U175" s="10">
        <v>5.3849077602487064E-4</v>
      </c>
      <c r="V175" s="10">
        <v>6.1777839027265602E-3</v>
      </c>
      <c r="W175" s="10">
        <v>7.2999999999999954E-2</v>
      </c>
      <c r="X175" s="10">
        <v>0</v>
      </c>
      <c r="Y175" s="10">
        <v>0</v>
      </c>
      <c r="Z175" s="10">
        <v>0.12611199918612837</v>
      </c>
    </row>
    <row r="176" spans="1:26">
      <c r="A176" s="13" t="s">
        <v>376</v>
      </c>
      <c r="B176" s="16" t="s">
        <v>375</v>
      </c>
      <c r="C176" s="10">
        <v>0.40483333333333332</v>
      </c>
      <c r="D176" s="10">
        <v>0.89807999665439131</v>
      </c>
      <c r="E176" s="10">
        <v>0.32799999937415125</v>
      </c>
      <c r="F176" s="10">
        <v>0.77499999999999991</v>
      </c>
      <c r="G176" s="10">
        <v>0.36733333333333335</v>
      </c>
      <c r="H176" s="10">
        <v>9.7599999159574513E-2</v>
      </c>
      <c r="I176" s="10">
        <v>0.2485</v>
      </c>
      <c r="J176" s="10">
        <v>0.74255199983567</v>
      </c>
      <c r="K176" s="10">
        <v>0.84979902686693498</v>
      </c>
      <c r="L176" s="10">
        <v>0.38</v>
      </c>
      <c r="M176" s="10">
        <v>0.61479999922215933</v>
      </c>
      <c r="N176" s="10">
        <v>0.56179999928921454</v>
      </c>
      <c r="O176" s="10">
        <v>7.4999999999999997E-2</v>
      </c>
      <c r="P176" s="10">
        <v>0.63777600000000001</v>
      </c>
      <c r="Q176" s="10">
        <v>0.41845713051378741</v>
      </c>
      <c r="R176" s="10">
        <v>0.46356275400000002</v>
      </c>
      <c r="S176" s="10">
        <v>0.11812528727385835</v>
      </c>
      <c r="T176" s="10">
        <v>6.1007372867553034E-2</v>
      </c>
      <c r="U176" s="10">
        <v>0</v>
      </c>
      <c r="V176" s="10">
        <v>0</v>
      </c>
      <c r="W176" s="10">
        <v>0</v>
      </c>
      <c r="X176" s="10">
        <v>0.99</v>
      </c>
      <c r="Y176" s="10">
        <v>0.12860817376393255</v>
      </c>
      <c r="Z176" s="10">
        <v>0.17300003050000001</v>
      </c>
    </row>
    <row r="177" spans="1:26">
      <c r="A177" s="13" t="s">
        <v>444</v>
      </c>
      <c r="B177" s="16" t="s">
        <v>377</v>
      </c>
      <c r="C177" s="10">
        <v>0.5558333333333334</v>
      </c>
      <c r="D177" s="10">
        <v>5.3849999999999995E-2</v>
      </c>
      <c r="E177" s="10">
        <v>0.48159999951720234</v>
      </c>
      <c r="F177" s="10">
        <v>0.27500000000000002</v>
      </c>
      <c r="G177" s="10">
        <v>0.21466666666666667</v>
      </c>
      <c r="H177" s="10">
        <v>0.76959999978542326</v>
      </c>
      <c r="I177" s="10">
        <v>0.50224999999999997</v>
      </c>
      <c r="J177" s="10">
        <v>0.74780399983450774</v>
      </c>
      <c r="K177" s="10">
        <v>0.99008854166666671</v>
      </c>
      <c r="L177" s="10">
        <v>0.24</v>
      </c>
      <c r="M177" s="10">
        <v>0.15899999979883431</v>
      </c>
      <c r="N177" s="10">
        <v>0.41439999900758268</v>
      </c>
      <c r="O177" s="10">
        <v>0.40749999999999997</v>
      </c>
      <c r="P177" s="10">
        <v>0.98975999999999997</v>
      </c>
      <c r="Q177" s="10">
        <v>0.63158134534642252</v>
      </c>
      <c r="R177" s="10">
        <v>0.94960534399999996</v>
      </c>
      <c r="S177" s="10">
        <v>0.57034110642278102</v>
      </c>
      <c r="T177" s="10">
        <v>1</v>
      </c>
      <c r="U177" s="10">
        <v>3.4233914853065762E-3</v>
      </c>
      <c r="V177" s="10">
        <v>2.2521697348586101E-2</v>
      </c>
      <c r="W177" s="10">
        <v>0.88500000000000001</v>
      </c>
      <c r="X177" s="10">
        <v>0.63</v>
      </c>
      <c r="Y177" s="10">
        <v>2.2013998645292392E-2</v>
      </c>
      <c r="Z177" s="10">
        <v>0.92915199993401765</v>
      </c>
    </row>
    <row r="178" spans="1:26">
      <c r="A178" s="13" t="s">
        <v>380</v>
      </c>
      <c r="B178" s="16" t="s">
        <v>379</v>
      </c>
      <c r="C178" s="10">
        <v>0.46716666666666667</v>
      </c>
      <c r="D178" s="10">
        <v>0.13070000000000001</v>
      </c>
      <c r="E178" s="10">
        <v>5.9199999123811686E-2</v>
      </c>
      <c r="F178" s="10">
        <v>0.22499999999999998</v>
      </c>
      <c r="G178" s="10">
        <v>3.9333333333333331E-2</v>
      </c>
      <c r="H178" s="10">
        <v>7.8399999141693155E-2</v>
      </c>
      <c r="I178" s="10">
        <v>0.5299166666666667</v>
      </c>
      <c r="J178" s="10">
        <v>0.67003399985171852</v>
      </c>
      <c r="K178" s="10">
        <v>0.78186491228066668</v>
      </c>
      <c r="L178" s="10">
        <v>0.5</v>
      </c>
      <c r="M178" s="10">
        <v>0.12719999983906746</v>
      </c>
      <c r="N178" s="10">
        <v>4.3999999910593036E-2</v>
      </c>
      <c r="O178" s="10">
        <v>7.4999999999999997E-2</v>
      </c>
      <c r="P178" s="10">
        <v>0.91535999999999995</v>
      </c>
      <c r="Q178" s="10">
        <v>0.37788565730527068</v>
      </c>
      <c r="R178" s="10">
        <v>0.32762312599999999</v>
      </c>
      <c r="S178" s="10">
        <v>5.4177736117010222E-3</v>
      </c>
      <c r="T178" s="10">
        <v>2.1894574241177623E-2</v>
      </c>
      <c r="U178" s="10">
        <v>6.9209849247744093E-2</v>
      </c>
      <c r="V178" s="10">
        <v>0.26319040322522902</v>
      </c>
      <c r="W178" s="10">
        <v>7.0000000000000062E-3</v>
      </c>
      <c r="X178" s="10">
        <v>0.43</v>
      </c>
      <c r="Y178" s="10">
        <v>8.8081583119653931E-2</v>
      </c>
      <c r="Z178" s="10">
        <v>0.2119999955967069</v>
      </c>
    </row>
    <row r="179" spans="1:26">
      <c r="A179" s="13" t="s">
        <v>382</v>
      </c>
      <c r="B179" s="16" t="s">
        <v>381</v>
      </c>
      <c r="C179" s="10">
        <v>0.50166666666666671</v>
      </c>
      <c r="D179" s="10">
        <v>0.5</v>
      </c>
      <c r="E179" s="10">
        <v>0.31000000000000005</v>
      </c>
      <c r="F179" s="10">
        <v>0.17500000000000004</v>
      </c>
      <c r="G179" s="10">
        <v>9.9333333333333329E-2</v>
      </c>
      <c r="H179" s="10">
        <v>0.5</v>
      </c>
      <c r="I179" s="10">
        <v>0.5299166666666667</v>
      </c>
      <c r="J179" s="10">
        <v>0.73022999983839698</v>
      </c>
      <c r="K179" s="10">
        <v>1</v>
      </c>
      <c r="L179" s="10">
        <v>0.04</v>
      </c>
      <c r="M179" s="10">
        <v>0.34979999955743551</v>
      </c>
      <c r="N179" s="10">
        <v>1</v>
      </c>
      <c r="O179" s="10">
        <v>0.44999999999999996</v>
      </c>
      <c r="P179" s="10">
        <v>0.90439999999999998</v>
      </c>
      <c r="Q179" s="10">
        <v>0.37788565730527068</v>
      </c>
      <c r="R179" s="10">
        <v>0.84170616200000004</v>
      </c>
      <c r="S179" s="10">
        <v>0</v>
      </c>
      <c r="T179" s="10">
        <v>0.58719559523519838</v>
      </c>
      <c r="U179" s="10">
        <v>0.75</v>
      </c>
      <c r="V179" s="10">
        <v>3.4949750731594703E-2</v>
      </c>
      <c r="W179" s="10">
        <v>0.78</v>
      </c>
      <c r="X179" s="10">
        <v>0.5</v>
      </c>
      <c r="Y179" s="10">
        <v>8.8081583119653931E-2</v>
      </c>
      <c r="Z179" s="10">
        <v>0.5</v>
      </c>
    </row>
    <row r="180" spans="1:26">
      <c r="A180" s="13" t="s">
        <v>384</v>
      </c>
      <c r="B180" s="16" t="s">
        <v>383</v>
      </c>
      <c r="C180" s="10">
        <v>0.80249999999999999</v>
      </c>
      <c r="D180" s="10">
        <v>1.15E-2</v>
      </c>
      <c r="E180" s="10">
        <v>0.42399999946355815</v>
      </c>
      <c r="F180" s="10">
        <v>0.30000000000000004</v>
      </c>
      <c r="G180" s="10">
        <v>0.27933333333333332</v>
      </c>
      <c r="H180" s="10">
        <v>0.88479999989271163</v>
      </c>
      <c r="I180" s="10">
        <v>0.62008333333333332</v>
      </c>
      <c r="J180" s="10">
        <v>0.57872999987192453</v>
      </c>
      <c r="K180" s="10">
        <v>0.99190582655833337</v>
      </c>
      <c r="L180" s="10">
        <v>1</v>
      </c>
      <c r="M180" s="10">
        <v>0.18019999977201226</v>
      </c>
      <c r="N180" s="10">
        <v>0.33279999971389773</v>
      </c>
      <c r="O180" s="10">
        <v>0.20749999999999999</v>
      </c>
      <c r="P180" s="10">
        <v>0.98495999999999995</v>
      </c>
      <c r="Q180" s="10">
        <v>0.49985670132130466</v>
      </c>
      <c r="R180" s="10">
        <v>0.89816124399999997</v>
      </c>
      <c r="S180" s="10">
        <v>0.17585188180208319</v>
      </c>
      <c r="T180" s="10">
        <v>0.39024534554451296</v>
      </c>
      <c r="U180" s="10">
        <v>9.1709478619887708E-3</v>
      </c>
      <c r="V180" s="10">
        <v>0.11909779706789</v>
      </c>
      <c r="W180" s="10">
        <v>0.8</v>
      </c>
      <c r="X180" s="10">
        <v>0.78</v>
      </c>
      <c r="Y180" s="10">
        <v>0.11031439602868176</v>
      </c>
      <c r="Z180" s="10">
        <v>0.80259999971836804</v>
      </c>
    </row>
    <row r="181" spans="1:26">
      <c r="A181" s="13" t="s">
        <v>386</v>
      </c>
      <c r="B181" s="16" t="s">
        <v>385</v>
      </c>
      <c r="C181" s="10">
        <v>0.54183333333333328</v>
      </c>
      <c r="D181" s="10">
        <v>0.5</v>
      </c>
      <c r="E181" s="10">
        <v>3.9999999105930328E-2</v>
      </c>
      <c r="F181" s="10">
        <v>4.9999999999999989E-2</v>
      </c>
      <c r="G181" s="10">
        <v>3.6666666666666667E-2</v>
      </c>
      <c r="H181" s="10">
        <v>7.8399999141693155E-2</v>
      </c>
      <c r="I181" s="10">
        <v>0.44466666666666665</v>
      </c>
      <c r="J181" s="10">
        <v>0.75709599983245124</v>
      </c>
      <c r="K181" s="10">
        <v>0.8876666666666666</v>
      </c>
      <c r="L181" s="10">
        <v>0.16</v>
      </c>
      <c r="M181" s="10">
        <v>1</v>
      </c>
      <c r="N181" s="10">
        <v>0.3</v>
      </c>
      <c r="O181" s="10">
        <v>0.76749999999999996</v>
      </c>
      <c r="P181" s="10">
        <v>0.85950400000000005</v>
      </c>
      <c r="Q181" s="10">
        <v>0.31997143286109064</v>
      </c>
      <c r="R181" s="10">
        <v>0.39678899000000001</v>
      </c>
      <c r="S181" s="10">
        <v>4.2243346001251361E-2</v>
      </c>
      <c r="T181" s="10">
        <v>0.5</v>
      </c>
      <c r="U181" s="10">
        <v>0.40180280121320683</v>
      </c>
      <c r="V181" s="10">
        <v>0.42953491524639298</v>
      </c>
      <c r="W181" s="10">
        <v>7.7000000000000068E-2</v>
      </c>
      <c r="X181" s="10">
        <v>0</v>
      </c>
      <c r="Y181" s="10">
        <v>0</v>
      </c>
      <c r="Z181" s="10">
        <v>0.77859999891370535</v>
      </c>
    </row>
    <row r="182" spans="1:26">
      <c r="A182" s="13" t="s">
        <v>445</v>
      </c>
      <c r="B182" s="16" t="s">
        <v>387</v>
      </c>
      <c r="C182" s="10">
        <v>0.29683333333333339</v>
      </c>
      <c r="D182" s="10">
        <v>7.237199973039328E-2</v>
      </c>
      <c r="E182" s="10">
        <v>9.7599999159574513E-2</v>
      </c>
      <c r="F182" s="10">
        <v>0.19999999999999996</v>
      </c>
      <c r="G182" s="10">
        <v>3.3333333333333335E-3</v>
      </c>
      <c r="H182" s="10">
        <v>0.11679999917745587</v>
      </c>
      <c r="I182" s="10">
        <v>0.71158333333333335</v>
      </c>
      <c r="J182" s="10">
        <v>0.87304399980679148</v>
      </c>
      <c r="K182" s="10">
        <v>0.37272727272727302</v>
      </c>
      <c r="L182" s="10">
        <v>0.5</v>
      </c>
      <c r="M182" s="10">
        <v>1</v>
      </c>
      <c r="N182" s="10">
        <v>0.05</v>
      </c>
      <c r="O182" s="10">
        <v>0.3175</v>
      </c>
      <c r="P182" s="10">
        <v>0.76360000000000006</v>
      </c>
      <c r="Q182" s="10">
        <v>0.36868604754060552</v>
      </c>
      <c r="R182" s="10">
        <v>0.24528301799999999</v>
      </c>
      <c r="S182" s="10">
        <v>2.3430208052814794E-3</v>
      </c>
      <c r="T182" s="10">
        <v>2.4537025218905953E-2</v>
      </c>
      <c r="U182" s="10">
        <v>9.2918162989990172E-2</v>
      </c>
      <c r="V182" s="10">
        <v>0.12578938824183999</v>
      </c>
      <c r="W182" s="10">
        <v>1.0000000000000009E-2</v>
      </c>
      <c r="X182" s="10">
        <v>0</v>
      </c>
      <c r="Y182" s="10">
        <v>0.58479532163742687</v>
      </c>
      <c r="Z182" s="10">
        <v>0.58098001049008685</v>
      </c>
    </row>
    <row r="183" spans="1:26">
      <c r="A183" s="13" t="s">
        <v>390</v>
      </c>
      <c r="B183" s="16" t="s">
        <v>389</v>
      </c>
      <c r="C183" s="10">
        <v>0.15350000000000003</v>
      </c>
      <c r="D183" s="10">
        <v>0.74087999724000697</v>
      </c>
      <c r="E183" s="10">
        <v>9.7599999159574513E-2</v>
      </c>
      <c r="F183" s="10">
        <v>0.47499999999999998</v>
      </c>
      <c r="G183" s="10">
        <v>4.2666666666666665E-2</v>
      </c>
      <c r="H183" s="10">
        <v>0.18399999924004073</v>
      </c>
      <c r="I183" s="10">
        <v>0.66583333333333339</v>
      </c>
      <c r="J183" s="10">
        <v>0.33430999992601573</v>
      </c>
      <c r="K183" s="10">
        <v>0.90635577136285883</v>
      </c>
      <c r="L183" s="10">
        <v>0.28000000000000003</v>
      </c>
      <c r="M183" s="10">
        <v>0.75259999904781572</v>
      </c>
      <c r="N183" s="10">
        <v>2.1599999964237216E-2</v>
      </c>
      <c r="O183" s="10">
        <v>7.4999999999999997E-2</v>
      </c>
      <c r="P183" s="10">
        <v>0.77359999999999995</v>
      </c>
      <c r="Q183" s="10">
        <v>0.27339316940307701</v>
      </c>
      <c r="R183" s="10">
        <v>0.42204724399999999</v>
      </c>
      <c r="S183" s="10">
        <v>1.2139076998513569E-2</v>
      </c>
      <c r="T183" s="10">
        <v>3.0218688994021525E-2</v>
      </c>
      <c r="U183" s="10">
        <v>3.3031196831601516E-2</v>
      </c>
      <c r="V183" s="10">
        <v>0.147664530976194</v>
      </c>
      <c r="W183" s="10">
        <v>5.0000000000000044E-3</v>
      </c>
      <c r="X183" s="10">
        <v>0.18</v>
      </c>
      <c r="Y183" s="10">
        <v>1.9309989701338827E-2</v>
      </c>
      <c r="Z183" s="10">
        <v>0.27827199932783842</v>
      </c>
    </row>
    <row r="184" spans="1:26">
      <c r="A184" s="13" t="s">
        <v>392</v>
      </c>
      <c r="B184" s="16" t="s">
        <v>391</v>
      </c>
      <c r="C184" s="10">
        <v>0.14433333333333334</v>
      </c>
      <c r="D184" s="10">
        <v>0.20646999958045778</v>
      </c>
      <c r="E184" s="10">
        <v>4.9599999114871007E-2</v>
      </c>
      <c r="F184" s="10">
        <v>0.55000000000000004</v>
      </c>
      <c r="G184" s="10">
        <v>5.6666666666666664E-2</v>
      </c>
      <c r="H184" s="10">
        <v>0.13599999919533734</v>
      </c>
      <c r="I184" s="10">
        <v>0.39133333333333337</v>
      </c>
      <c r="J184" s="10">
        <v>0.31168599993102253</v>
      </c>
      <c r="K184" s="10">
        <v>0.71883087731082163</v>
      </c>
      <c r="L184" s="10">
        <v>0.38</v>
      </c>
      <c r="M184" s="10">
        <v>0.1165999998524785</v>
      </c>
      <c r="N184" s="10">
        <v>3.1199999973177912E-2</v>
      </c>
      <c r="O184" s="10">
        <v>7.4999999999999997E-2</v>
      </c>
      <c r="P184" s="10">
        <v>0.80832000000000004</v>
      </c>
      <c r="Q184" s="10">
        <v>0.31968249627545586</v>
      </c>
      <c r="R184" s="10">
        <v>0.15727003000000001</v>
      </c>
      <c r="S184" s="10">
        <v>0</v>
      </c>
      <c r="T184" s="10">
        <v>1.3843284768099172E-2</v>
      </c>
      <c r="U184" s="10">
        <v>1.1706164787661334E-2</v>
      </c>
      <c r="V184" s="10">
        <v>3.6734833849850199E-2</v>
      </c>
      <c r="W184" s="10">
        <v>0</v>
      </c>
      <c r="X184" s="10">
        <v>0.75</v>
      </c>
      <c r="Y184" s="10">
        <v>2.5336850174759298E-2</v>
      </c>
      <c r="Z184" s="10">
        <v>0.73479999832808973</v>
      </c>
    </row>
    <row r="185" spans="1:26">
      <c r="A185" s="13" t="s">
        <v>394</v>
      </c>
      <c r="B185" s="16" t="s">
        <v>393</v>
      </c>
      <c r="C185" s="10">
        <v>0.3775</v>
      </c>
      <c r="D185" s="10">
        <v>1</v>
      </c>
      <c r="E185" s="10">
        <v>0.17000000000000004</v>
      </c>
      <c r="F185" s="10">
        <v>0.625</v>
      </c>
      <c r="G185" s="10">
        <v>0.29933333333333334</v>
      </c>
      <c r="H185" s="10">
        <v>5.9199999123811686E-2</v>
      </c>
      <c r="I185" s="10">
        <v>0.2485</v>
      </c>
      <c r="J185" s="10">
        <v>0.5144939998861402</v>
      </c>
      <c r="K185" s="10">
        <v>1</v>
      </c>
      <c r="L185" s="10">
        <v>0.12</v>
      </c>
      <c r="M185" s="10">
        <v>6.3599999919533731E-2</v>
      </c>
      <c r="N185" s="10">
        <v>0.17599999964237215</v>
      </c>
      <c r="O185" s="10">
        <v>7.4999999999999997E-2</v>
      </c>
      <c r="P185" s="10">
        <v>0.62416000000000005</v>
      </c>
      <c r="Q185" s="10">
        <v>0.45543258420676036</v>
      </c>
      <c r="R185" s="10">
        <v>0.26433120999999998</v>
      </c>
      <c r="S185" s="10">
        <v>6.2991353251059734E-3</v>
      </c>
      <c r="T185" s="10">
        <v>5.2029655035271023E-2</v>
      </c>
      <c r="U185" s="10">
        <v>0</v>
      </c>
      <c r="V185" s="10">
        <v>0</v>
      </c>
      <c r="W185" s="10">
        <v>0</v>
      </c>
      <c r="X185" s="10">
        <v>0</v>
      </c>
      <c r="Y185" s="10">
        <v>3.1919647607090416E-3</v>
      </c>
      <c r="Z185" s="10">
        <v>0.33416002174306958</v>
      </c>
    </row>
    <row r="186" spans="1:26">
      <c r="A186" s="13" t="s">
        <v>396</v>
      </c>
      <c r="B186" s="16" t="s">
        <v>395</v>
      </c>
      <c r="C186" s="10">
        <v>0.65366666666666662</v>
      </c>
      <c r="D186" s="10">
        <v>1</v>
      </c>
      <c r="E186" s="10">
        <v>6.8799999132752365E-2</v>
      </c>
      <c r="F186" s="10">
        <v>7.5000000000000011E-2</v>
      </c>
      <c r="G186" s="10">
        <v>9.8666666666666666E-2</v>
      </c>
      <c r="H186" s="10">
        <v>0.19359999924898152</v>
      </c>
      <c r="I186" s="10">
        <v>0.44466666666666665</v>
      </c>
      <c r="J186" s="10">
        <v>0.50560599988810717</v>
      </c>
      <c r="K186" s="10">
        <v>1</v>
      </c>
      <c r="L186" s="10">
        <v>0.42</v>
      </c>
      <c r="M186" s="10">
        <v>1</v>
      </c>
      <c r="N186" s="10">
        <v>0.3</v>
      </c>
      <c r="O186" s="10">
        <v>0.76749999999999996</v>
      </c>
      <c r="P186" s="10">
        <v>0.71631999999999996</v>
      </c>
      <c r="Q186" s="10">
        <v>0.45543258420676036</v>
      </c>
      <c r="R186" s="10">
        <v>0.398203592</v>
      </c>
      <c r="S186" s="10">
        <v>0.16149051485326144</v>
      </c>
      <c r="T186" s="10">
        <v>5.2029655035271023E-2</v>
      </c>
      <c r="U186" s="10">
        <v>0.75</v>
      </c>
      <c r="V186" s="10">
        <v>0.99495920975555097</v>
      </c>
      <c r="W186" s="10">
        <v>2.0000000000000018E-2</v>
      </c>
      <c r="X186" s="10">
        <v>0</v>
      </c>
      <c r="Y186" s="10">
        <v>3.1919647607090416E-3</v>
      </c>
      <c r="Z186" s="10">
        <v>0.5</v>
      </c>
    </row>
    <row r="187" spans="1:26">
      <c r="A187" s="13" t="s">
        <v>398</v>
      </c>
      <c r="B187" s="16" t="s">
        <v>397</v>
      </c>
      <c r="C187" s="10">
        <v>0.6925</v>
      </c>
      <c r="D187" s="10">
        <v>4.9940000000000002E-3</v>
      </c>
      <c r="E187" s="10">
        <v>0.35679999940097329</v>
      </c>
      <c r="F187" s="10">
        <v>0.27500000000000002</v>
      </c>
      <c r="G187" s="10">
        <v>0.28466666666666668</v>
      </c>
      <c r="H187" s="10">
        <v>0.53919999957084652</v>
      </c>
      <c r="I187" s="10">
        <v>0.39958333333333335</v>
      </c>
      <c r="J187" s="10">
        <v>0.87728599980585276</v>
      </c>
      <c r="K187" s="10">
        <v>0.99440235988199999</v>
      </c>
      <c r="L187" s="10">
        <v>0.24</v>
      </c>
      <c r="M187" s="10">
        <v>0.20139999974519016</v>
      </c>
      <c r="N187" s="10">
        <v>0.49679999917745582</v>
      </c>
      <c r="O187" s="10">
        <v>0.40749999999999997</v>
      </c>
      <c r="P187" s="10">
        <v>0.93823999999999996</v>
      </c>
      <c r="Q187" s="10">
        <v>0.68879781369239246</v>
      </c>
      <c r="R187" s="10">
        <v>0.86307938200000001</v>
      </c>
      <c r="S187" s="10">
        <v>0.21107024172728919</v>
      </c>
      <c r="T187" s="10">
        <v>0.7357523697074867</v>
      </c>
      <c r="U187" s="10">
        <v>0</v>
      </c>
      <c r="V187" s="10">
        <v>0</v>
      </c>
      <c r="W187" s="10">
        <v>0.91</v>
      </c>
      <c r="X187" s="10">
        <v>1</v>
      </c>
      <c r="Y187" s="10">
        <v>6.8493150684931503E-2</v>
      </c>
      <c r="Z187" s="10">
        <v>0.77</v>
      </c>
    </row>
    <row r="188" spans="1:26">
      <c r="A188" s="13" t="s">
        <v>400</v>
      </c>
      <c r="B188" s="16" t="s">
        <v>399</v>
      </c>
      <c r="C188" s="10">
        <v>0.51649999999999996</v>
      </c>
      <c r="D188" s="10">
        <v>0.27560000000000001</v>
      </c>
      <c r="E188" s="10">
        <v>5.9199999123811686E-2</v>
      </c>
      <c r="F188" s="10">
        <v>0.72500000000000009</v>
      </c>
      <c r="G188" s="10">
        <v>2E-3</v>
      </c>
      <c r="H188" s="10">
        <v>8.7999999150633834E-2</v>
      </c>
      <c r="I188" s="10">
        <v>0.23874999999999999</v>
      </c>
      <c r="J188" s="10">
        <v>0.32279599992856384</v>
      </c>
      <c r="K188" s="10">
        <v>0.89273005271482098</v>
      </c>
      <c r="L188" s="10">
        <v>1</v>
      </c>
      <c r="M188" s="10">
        <v>3.1799999959766866E-2</v>
      </c>
      <c r="N188" s="10">
        <v>2.3199999928474428E-2</v>
      </c>
      <c r="O188" s="10">
        <v>0.87499999999999989</v>
      </c>
      <c r="P188" s="10">
        <v>0.411968</v>
      </c>
      <c r="Q188" s="10">
        <v>0.38957190121859386</v>
      </c>
      <c r="R188" s="10">
        <v>0.18270165199999999</v>
      </c>
      <c r="S188" s="10">
        <v>5.2594506072360606E-3</v>
      </c>
      <c r="T188" s="10">
        <v>8.8071645924286367E-3</v>
      </c>
      <c r="U188" s="10">
        <v>2.0583973291919251E-2</v>
      </c>
      <c r="V188" s="10">
        <v>2.6547972431963201E-2</v>
      </c>
      <c r="W188" s="10">
        <v>0</v>
      </c>
      <c r="X188" s="10">
        <v>0.44</v>
      </c>
      <c r="Y188" s="10">
        <v>1.5535187199005747E-2</v>
      </c>
      <c r="Z188" s="10">
        <v>6.1023999125510486E-2</v>
      </c>
    </row>
    <row r="189" spans="1:26">
      <c r="A189" s="13" t="s">
        <v>402</v>
      </c>
      <c r="B189" s="16" t="s">
        <v>401</v>
      </c>
      <c r="C189" s="10">
        <v>0.85216666666666663</v>
      </c>
      <c r="D189" s="10">
        <v>1</v>
      </c>
      <c r="E189" s="10">
        <v>3.9999999105930328E-2</v>
      </c>
      <c r="F189" s="10">
        <v>0.5</v>
      </c>
      <c r="G189" s="10">
        <v>6.6666666666666671E-3</v>
      </c>
      <c r="H189" s="10">
        <v>6.8799999132752365E-2</v>
      </c>
      <c r="I189" s="10">
        <v>0.54108333333333336</v>
      </c>
      <c r="J189" s="10">
        <v>0.22280599995069203</v>
      </c>
      <c r="K189" s="10">
        <v>0.5</v>
      </c>
      <c r="L189" s="10">
        <v>0.36</v>
      </c>
      <c r="M189" s="10">
        <v>1</v>
      </c>
      <c r="N189" s="10">
        <v>0.32</v>
      </c>
      <c r="O189" s="10">
        <v>7.4999999999999997E-2</v>
      </c>
      <c r="P189" s="10">
        <v>0.68200000000000005</v>
      </c>
      <c r="Q189" s="10">
        <v>0.20723699373170745</v>
      </c>
      <c r="R189" s="10">
        <v>0.28239845200000002</v>
      </c>
      <c r="S189" s="10">
        <v>0</v>
      </c>
      <c r="T189" s="10">
        <v>6.2225482746505849E-3</v>
      </c>
      <c r="U189" s="10">
        <v>6.0429217412360542E-2</v>
      </c>
      <c r="V189" s="10">
        <v>0.21641434477615101</v>
      </c>
      <c r="W189" s="10">
        <v>0</v>
      </c>
      <c r="X189" s="10">
        <v>0</v>
      </c>
      <c r="Y189" s="10">
        <v>0</v>
      </c>
      <c r="Z189" s="10">
        <v>0.19999999552965164</v>
      </c>
    </row>
    <row r="190" spans="1:26">
      <c r="A190" s="13" t="s">
        <v>404</v>
      </c>
      <c r="B190" s="16" t="s">
        <v>403</v>
      </c>
      <c r="C190" s="10">
        <v>0.55199999999999994</v>
      </c>
      <c r="D190" s="10">
        <v>9.6975999802947049E-2</v>
      </c>
      <c r="E190" s="10">
        <v>3.9999999105930328E-2</v>
      </c>
      <c r="F190" s="10">
        <v>0.30000000000000004</v>
      </c>
      <c r="G190" s="10">
        <v>0</v>
      </c>
      <c r="H190" s="10">
        <v>3.9999999105930328E-2</v>
      </c>
      <c r="I190" s="10">
        <v>0.22075000000000003</v>
      </c>
      <c r="J190" s="10">
        <v>0.10079799997769295</v>
      </c>
      <c r="K190" s="10">
        <v>0.65306688870383334</v>
      </c>
      <c r="L190" s="10">
        <v>1</v>
      </c>
      <c r="M190" s="10">
        <v>0.24379999969154598</v>
      </c>
      <c r="N190" s="10">
        <v>0</v>
      </c>
      <c r="O190" s="10">
        <v>6.7499999999999991E-2</v>
      </c>
      <c r="P190" s="10">
        <v>0.36887999999999999</v>
      </c>
      <c r="Q190" s="10">
        <v>0.16585537418097318</v>
      </c>
      <c r="R190" s="10">
        <v>0.15584415600000001</v>
      </c>
      <c r="S190" s="10">
        <v>0</v>
      </c>
      <c r="T190" s="10">
        <v>5.5428032352349502E-3</v>
      </c>
      <c r="U190" s="10">
        <v>9.0033750858380224E-2</v>
      </c>
      <c r="V190" s="10">
        <v>0.117410344315455</v>
      </c>
      <c r="W190" s="10">
        <v>0</v>
      </c>
      <c r="X190" s="10">
        <v>0.2</v>
      </c>
      <c r="Y190" s="10">
        <v>8.6801967511263581E-2</v>
      </c>
      <c r="Z190" s="10">
        <v>3.9999999105930328E-2</v>
      </c>
    </row>
    <row r="191" spans="1:26">
      <c r="A191" s="13" t="s">
        <v>406</v>
      </c>
      <c r="B191" s="16" t="s">
        <v>405</v>
      </c>
      <c r="C191" s="10">
        <v>0.55016666666666658</v>
      </c>
      <c r="D191" s="10">
        <v>0.17126999965198336</v>
      </c>
      <c r="E191" s="10">
        <v>4.9599999114871007E-2</v>
      </c>
      <c r="F191" s="10">
        <v>0.64999999999999991</v>
      </c>
      <c r="G191" s="10">
        <v>0</v>
      </c>
      <c r="H191" s="10">
        <v>3.9999999105930328E-2</v>
      </c>
      <c r="I191" s="10">
        <v>0.22908333333333336</v>
      </c>
      <c r="J191" s="10">
        <v>0.18179999995976687</v>
      </c>
      <c r="K191" s="10">
        <v>0.82819745845549997</v>
      </c>
      <c r="L191" s="10">
        <v>0.08</v>
      </c>
      <c r="M191" s="10">
        <v>3.1799999959766866E-2</v>
      </c>
      <c r="N191" s="10">
        <v>0</v>
      </c>
      <c r="O191" s="10">
        <v>0.92499999999999993</v>
      </c>
      <c r="P191" s="10">
        <v>0.3934399999999999</v>
      </c>
      <c r="Q191" s="10">
        <v>0.193970730305561</v>
      </c>
      <c r="R191" s="10">
        <v>0.134653466</v>
      </c>
      <c r="S191" s="10">
        <v>0</v>
      </c>
      <c r="T191" s="10">
        <v>1.2337274809393861E-2</v>
      </c>
      <c r="U191" s="10">
        <v>2.5695687870945429E-2</v>
      </c>
      <c r="V191" s="10">
        <v>8.0748953173138599E-2</v>
      </c>
      <c r="W191" s="10">
        <v>0</v>
      </c>
      <c r="X191" s="10">
        <v>0.27</v>
      </c>
      <c r="Y191" s="10">
        <v>8.1860570710069504E-3</v>
      </c>
      <c r="Z191" s="10">
        <v>0.35324799939766516</v>
      </c>
    </row>
    <row r="192" spans="1:26">
      <c r="A192" s="13" t="s">
        <v>408</v>
      </c>
      <c r="B192" s="16" t="s">
        <v>407</v>
      </c>
      <c r="C192" s="10">
        <v>0.71149999999999991</v>
      </c>
      <c r="D192" s="10">
        <v>2.6329999999999999E-2</v>
      </c>
      <c r="E192" s="10">
        <v>3.9999999105930328E-2</v>
      </c>
      <c r="F192" s="10">
        <v>0.17500000000000004</v>
      </c>
      <c r="G192" s="10">
        <v>2E-3</v>
      </c>
      <c r="H192" s="10">
        <v>3.9999999105930328E-2</v>
      </c>
      <c r="I192" s="10">
        <v>0.505</v>
      </c>
      <c r="J192" s="10">
        <v>7.6759999983012583E-2</v>
      </c>
      <c r="K192" s="10">
        <v>0.79067882240715692</v>
      </c>
      <c r="L192" s="10">
        <v>0.12</v>
      </c>
      <c r="M192" s="10">
        <v>0.12719999983906746</v>
      </c>
      <c r="N192" s="10">
        <v>9.2799999713897713E-2</v>
      </c>
      <c r="O192" s="10">
        <v>0.3175</v>
      </c>
      <c r="P192" s="10">
        <v>0.47911999999999999</v>
      </c>
      <c r="Q192" s="10">
        <v>0.24116994986087203</v>
      </c>
      <c r="R192" s="10">
        <v>0.175159236</v>
      </c>
      <c r="S192" s="10">
        <v>3.6238920181980177E-4</v>
      </c>
      <c r="T192" s="10">
        <v>1.5200780646932158E-2</v>
      </c>
      <c r="U192" s="10">
        <v>3.7999023968467029E-2</v>
      </c>
      <c r="V192" s="10">
        <v>0.10576699467832</v>
      </c>
      <c r="W192" s="10">
        <v>5.0000000000000044E-3</v>
      </c>
      <c r="X192" s="10">
        <v>0.84</v>
      </c>
      <c r="Y192" s="10">
        <v>4.2852245457661982E-2</v>
      </c>
      <c r="Z192" s="10">
        <v>0.5</v>
      </c>
    </row>
    <row r="193" spans="1:26">
      <c r="A193" s="13" t="s">
        <v>410</v>
      </c>
      <c r="B193" s="16" t="s">
        <v>409</v>
      </c>
      <c r="C193" s="10">
        <v>0.4981666666666667</v>
      </c>
      <c r="D193" s="10">
        <v>1</v>
      </c>
      <c r="E193" s="10">
        <v>0.16479999922215938</v>
      </c>
      <c r="F193" s="10">
        <v>0.72500000000000009</v>
      </c>
      <c r="G193" s="10">
        <v>0.21666666666666667</v>
      </c>
      <c r="H193" s="10">
        <v>3.9999999105930328E-2</v>
      </c>
      <c r="I193" s="10">
        <v>0.33441666666666664</v>
      </c>
      <c r="J193" s="10">
        <v>0.63771399985887112</v>
      </c>
      <c r="K193" s="10">
        <v>1</v>
      </c>
      <c r="L193" s="10">
        <v>0.18</v>
      </c>
      <c r="M193" s="10">
        <v>0.15899999979883431</v>
      </c>
      <c r="N193" s="10">
        <v>8.6399999856948864E-2</v>
      </c>
      <c r="O193" s="10">
        <v>7.4999999999999997E-2</v>
      </c>
      <c r="P193" s="10">
        <v>0.35824</v>
      </c>
      <c r="Q193" s="10">
        <v>0.39908245732501169</v>
      </c>
      <c r="R193" s="10">
        <v>0.21095334600000001</v>
      </c>
      <c r="S193" s="10">
        <v>1.8363054840136176E-2</v>
      </c>
      <c r="T193" s="10">
        <v>1.913941638354618E-2</v>
      </c>
      <c r="U193" s="10">
        <v>0</v>
      </c>
      <c r="V193" s="10">
        <v>0</v>
      </c>
      <c r="W193" s="10">
        <v>0</v>
      </c>
      <c r="X193" s="10">
        <v>0.05</v>
      </c>
      <c r="Y193" s="10">
        <v>0</v>
      </c>
      <c r="Z193" s="10">
        <v>0.28413997147764714</v>
      </c>
    </row>
    <row r="194" spans="1:26">
      <c r="A194" s="13" t="s">
        <v>412</v>
      </c>
      <c r="B194" s="16" t="s">
        <v>411</v>
      </c>
      <c r="C194" s="10">
        <v>0.54666666666666663</v>
      </c>
      <c r="D194" s="10">
        <v>0.5</v>
      </c>
      <c r="E194" s="10">
        <v>0.2031999992579222</v>
      </c>
      <c r="F194" s="10">
        <v>9.9999999999999978E-2</v>
      </c>
      <c r="G194" s="10">
        <v>2.7333333333333334E-2</v>
      </c>
      <c r="H194" s="10">
        <v>0.50079999953508381</v>
      </c>
      <c r="I194" s="10">
        <v>0.44466666666666665</v>
      </c>
      <c r="J194" s="10">
        <v>0.7556819998327643</v>
      </c>
      <c r="K194" s="10">
        <v>1</v>
      </c>
      <c r="L194" s="10">
        <v>0.14000000000000001</v>
      </c>
      <c r="M194" s="10">
        <v>0.99639999873936169</v>
      </c>
      <c r="N194" s="10">
        <v>0.22000000000000003</v>
      </c>
      <c r="O194" s="10">
        <v>0.76749999999999996</v>
      </c>
      <c r="P194" s="10">
        <v>0.92271999999999998</v>
      </c>
      <c r="Q194" s="10">
        <v>0.35039125727966447</v>
      </c>
      <c r="R194" s="10">
        <v>0.39237668199999998</v>
      </c>
      <c r="S194" s="10">
        <v>0.14139977483970761</v>
      </c>
      <c r="T194" s="10">
        <v>0.5</v>
      </c>
      <c r="U194" s="10">
        <v>7.3794291779240906E-2</v>
      </c>
      <c r="V194" s="10">
        <v>4.5264538682378903E-2</v>
      </c>
      <c r="W194" s="10">
        <v>0.81</v>
      </c>
      <c r="X194" s="10">
        <v>0</v>
      </c>
      <c r="Y194" s="10">
        <v>0.12305168170631665</v>
      </c>
      <c r="Z194" s="10">
        <v>0.80402000215442804</v>
      </c>
    </row>
    <row r="195" spans="1:26">
      <c r="A195" s="13" t="s">
        <v>446</v>
      </c>
      <c r="B195" s="16" t="s">
        <v>413</v>
      </c>
      <c r="C195" s="10">
        <v>0.57300000000000006</v>
      </c>
      <c r="D195" s="10">
        <v>7.3470000000000002E-3</v>
      </c>
      <c r="E195" s="10">
        <v>0.16299999792128805</v>
      </c>
      <c r="F195" s="10">
        <v>0.30000000000000004</v>
      </c>
      <c r="G195" s="10">
        <v>0.02</v>
      </c>
      <c r="H195" s="10">
        <v>0.18099999796599153</v>
      </c>
      <c r="I195" s="10">
        <v>0.60899999999999999</v>
      </c>
      <c r="J195" s="10">
        <v>6.4033999985828996E-2</v>
      </c>
      <c r="K195" s="10">
        <v>0.6118611111111667</v>
      </c>
      <c r="L195" s="10">
        <v>0.02</v>
      </c>
      <c r="M195" s="10">
        <v>0.41339999947696926</v>
      </c>
      <c r="N195" s="10">
        <v>8.9599999785423282E-2</v>
      </c>
      <c r="O195" s="10">
        <v>0.3175</v>
      </c>
      <c r="P195" s="10">
        <v>0.79959999999999998</v>
      </c>
      <c r="Q195" s="10">
        <v>0.28785779380679144</v>
      </c>
      <c r="R195" s="10">
        <v>0.234710744</v>
      </c>
      <c r="S195" s="10">
        <v>1.1989515067346669E-4</v>
      </c>
      <c r="T195" s="10">
        <v>4.8496358778308539E-2</v>
      </c>
      <c r="U195" s="10">
        <v>3.6076843881421336E-2</v>
      </c>
      <c r="V195" s="10">
        <v>6.7862859324012301E-2</v>
      </c>
      <c r="W195" s="10">
        <v>1.0000000000000009E-2</v>
      </c>
      <c r="X195" s="10">
        <v>0.23</v>
      </c>
      <c r="Y195" s="10">
        <v>2.0407006405532564E-2</v>
      </c>
      <c r="Z195" s="10">
        <v>0.72448001119416672</v>
      </c>
    </row>
    <row r="196" spans="1:26">
      <c r="A196" s="13" t="s">
        <v>416</v>
      </c>
      <c r="B196" s="16" t="s">
        <v>415</v>
      </c>
      <c r="C196" s="10">
        <v>0.50149999999999995</v>
      </c>
      <c r="D196" s="10">
        <v>9.2780000000000001E-2</v>
      </c>
      <c r="E196" s="10">
        <v>9.7599999159574513E-2</v>
      </c>
      <c r="F196" s="10">
        <v>0.25</v>
      </c>
      <c r="G196" s="10">
        <v>4.3333333333333335E-2</v>
      </c>
      <c r="H196" s="10">
        <v>0.27999999932944775</v>
      </c>
      <c r="I196" s="10">
        <v>0.37600000000000006</v>
      </c>
      <c r="J196" s="10">
        <v>0.72396799983978266</v>
      </c>
      <c r="K196" s="10">
        <v>0.52238201058200007</v>
      </c>
      <c r="L196" s="10">
        <v>0.06</v>
      </c>
      <c r="M196" s="10">
        <v>9.539999987930059E-2</v>
      </c>
      <c r="N196" s="10">
        <v>0.53999999910593033</v>
      </c>
      <c r="O196" s="10">
        <v>0.76749999999999996</v>
      </c>
      <c r="P196" s="10">
        <v>0.86168</v>
      </c>
      <c r="Q196" s="10">
        <v>0.2720679011091599</v>
      </c>
      <c r="R196" s="10">
        <v>0.30691823800000001</v>
      </c>
      <c r="S196" s="10">
        <v>1.7170000006300205E-2</v>
      </c>
      <c r="T196" s="10">
        <v>3.0535409293749247E-2</v>
      </c>
      <c r="U196" s="10">
        <v>0.20206007662727885</v>
      </c>
      <c r="V196" s="10">
        <v>0.55096713685635501</v>
      </c>
      <c r="W196" s="10">
        <v>0.10999999999999999</v>
      </c>
      <c r="X196" s="10">
        <v>0.23</v>
      </c>
      <c r="Y196" s="10">
        <v>0.10158996355661624</v>
      </c>
      <c r="Z196" s="10">
        <v>0.55233313900931058</v>
      </c>
    </row>
    <row r="197" spans="1:26">
      <c r="A197" s="13" t="s">
        <v>418</v>
      </c>
      <c r="B197" s="16" t="s">
        <v>417</v>
      </c>
      <c r="C197" s="10">
        <v>0.62050000000000005</v>
      </c>
      <c r="D197" s="10">
        <v>1</v>
      </c>
      <c r="E197" s="10">
        <v>0.40479999944567679</v>
      </c>
      <c r="F197" s="10">
        <v>0.35</v>
      </c>
      <c r="G197" s="10">
        <v>0.25133333333333335</v>
      </c>
      <c r="H197" s="10">
        <v>0.50079999953508381</v>
      </c>
      <c r="I197" s="10">
        <v>0.55766666666666664</v>
      </c>
      <c r="J197" s="10">
        <v>0.69467799984626477</v>
      </c>
      <c r="K197" s="10">
        <v>0.94358301024951496</v>
      </c>
      <c r="L197" s="10">
        <v>0.04</v>
      </c>
      <c r="M197" s="10">
        <v>0.85859999891370542</v>
      </c>
      <c r="N197" s="10">
        <v>1</v>
      </c>
      <c r="O197" s="10">
        <v>0.78249999999999997</v>
      </c>
      <c r="P197" s="10">
        <v>0.9496</v>
      </c>
      <c r="Q197" s="10">
        <v>0.4920043696066746</v>
      </c>
      <c r="R197" s="10">
        <v>0.41061946999999999</v>
      </c>
      <c r="S197" s="10">
        <v>5.3027475063964789E-2</v>
      </c>
      <c r="T197" s="10">
        <v>0.28675046817348565</v>
      </c>
      <c r="U197" s="10">
        <v>7.6349217347524779E-3</v>
      </c>
      <c r="V197" s="10">
        <v>2.3693721684414099E-2</v>
      </c>
      <c r="W197" s="10">
        <v>0.61799999999999999</v>
      </c>
      <c r="X197" s="10">
        <v>0</v>
      </c>
      <c r="Y197" s="10">
        <v>3.1251775669072106E-2</v>
      </c>
      <c r="Z197" s="10">
        <v>0.92170000152453979</v>
      </c>
    </row>
    <row r="198" spans="1:26">
      <c r="A198" s="13" t="s">
        <v>420</v>
      </c>
      <c r="B198" s="16" t="s">
        <v>419</v>
      </c>
      <c r="C198" s="10">
        <v>0.34899999999999998</v>
      </c>
      <c r="D198" s="10">
        <v>1.9847999926060438E-2</v>
      </c>
      <c r="E198" s="10">
        <v>0.42399999946355815</v>
      </c>
      <c r="F198" s="10">
        <v>0.32499999999999996</v>
      </c>
      <c r="G198" s="10">
        <v>0.33533333333333332</v>
      </c>
      <c r="H198" s="10">
        <v>0.52959999956190584</v>
      </c>
      <c r="I198" s="10">
        <v>0.71575</v>
      </c>
      <c r="J198" s="10">
        <v>0.65084399985596531</v>
      </c>
      <c r="K198" s="10">
        <v>0.91650530785566664</v>
      </c>
      <c r="L198" s="10">
        <v>0.22</v>
      </c>
      <c r="M198" s="10">
        <v>0.20139999974519016</v>
      </c>
      <c r="N198" s="10">
        <v>0.30739999961107967</v>
      </c>
      <c r="O198" s="10">
        <v>0.40749999999999997</v>
      </c>
      <c r="P198" s="10">
        <v>0.96720000000000006</v>
      </c>
      <c r="Q198" s="10">
        <v>0.82840148211509135</v>
      </c>
      <c r="R198" s="10">
        <v>0.92626505999999997</v>
      </c>
      <c r="S198" s="10">
        <v>0.50805115585256599</v>
      </c>
      <c r="T198" s="10">
        <v>0.69153345396550092</v>
      </c>
      <c r="U198" s="10">
        <v>0</v>
      </c>
      <c r="V198" s="10">
        <v>0</v>
      </c>
      <c r="W198" s="10">
        <v>0.81200000000000006</v>
      </c>
      <c r="X198" s="10">
        <v>1</v>
      </c>
      <c r="Y198" s="10">
        <v>1</v>
      </c>
      <c r="Z198" s="10">
        <v>0.78</v>
      </c>
    </row>
    <row r="199" spans="1:26">
      <c r="A199" s="13" t="s">
        <v>422</v>
      </c>
      <c r="B199" s="16" t="s">
        <v>421</v>
      </c>
      <c r="C199" s="10">
        <v>0.3785</v>
      </c>
      <c r="D199" s="10">
        <v>0.2102</v>
      </c>
      <c r="E199" s="10">
        <v>0.21279999926686288</v>
      </c>
      <c r="F199" s="10">
        <v>0.35</v>
      </c>
      <c r="G199" s="10">
        <v>0.17066666666666666</v>
      </c>
      <c r="H199" s="10">
        <v>0.57759999960660935</v>
      </c>
      <c r="I199" s="10">
        <v>0.69216666666666671</v>
      </c>
      <c r="J199" s="10">
        <v>0.62801799986101681</v>
      </c>
      <c r="K199" s="10">
        <v>0.95348838248433332</v>
      </c>
      <c r="L199" s="10">
        <v>0.44</v>
      </c>
      <c r="M199" s="10">
        <v>0.29679999962449077</v>
      </c>
      <c r="N199" s="10">
        <v>0.35199999928474429</v>
      </c>
      <c r="O199" s="10">
        <v>0.40749999999999997</v>
      </c>
      <c r="P199" s="10">
        <v>0.95840000000000003</v>
      </c>
      <c r="Q199" s="10">
        <v>0.85108323823377563</v>
      </c>
      <c r="R199" s="10">
        <v>1</v>
      </c>
      <c r="S199" s="10">
        <v>6.4709871252766019E-2</v>
      </c>
      <c r="T199" s="10">
        <v>0.61527120017106218</v>
      </c>
      <c r="U199" s="10">
        <v>0</v>
      </c>
      <c r="V199" s="10">
        <v>0</v>
      </c>
      <c r="W199" s="10">
        <v>0.58499999999999996</v>
      </c>
      <c r="X199" s="10">
        <v>0.57999999999999996</v>
      </c>
      <c r="Y199" s="10">
        <v>1.5509887553315237E-2</v>
      </c>
      <c r="Z199" s="10">
        <v>0.84039999932050702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3:BC199"/>
  <sheetViews>
    <sheetView workbookViewId="0">
      <selection activeCell="A7" sqref="A7:XFD7"/>
    </sheetView>
  </sheetViews>
  <sheetFormatPr baseColWidth="10" defaultRowHeight="15" x14ac:dyDescent="0"/>
  <sheetData>
    <row r="3" spans="1:55" s="19" customForma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6" spans="1:55">
      <c r="C6" t="s">
        <v>483</v>
      </c>
      <c r="D6" t="s">
        <v>488</v>
      </c>
      <c r="E6" t="s">
        <v>489</v>
      </c>
      <c r="F6" t="s">
        <v>484</v>
      </c>
      <c r="G6" t="s">
        <v>480</v>
      </c>
      <c r="H6" t="s">
        <v>568</v>
      </c>
      <c r="I6" t="s">
        <v>582</v>
      </c>
      <c r="J6" t="s">
        <v>492</v>
      </c>
      <c r="K6" t="s">
        <v>477</v>
      </c>
      <c r="L6" t="s">
        <v>494</v>
      </c>
      <c r="M6" t="s">
        <v>485</v>
      </c>
      <c r="N6" t="s">
        <v>493</v>
      </c>
      <c r="O6" t="s">
        <v>534</v>
      </c>
      <c r="P6" t="s">
        <v>486</v>
      </c>
      <c r="Q6" t="s">
        <v>487</v>
      </c>
      <c r="R6" t="s">
        <v>579</v>
      </c>
      <c r="S6" t="s">
        <v>482</v>
      </c>
      <c r="T6" t="s">
        <v>495</v>
      </c>
      <c r="U6" t="s">
        <v>478</v>
      </c>
      <c r="V6" t="s">
        <v>479</v>
      </c>
      <c r="W6" t="s">
        <v>476</v>
      </c>
      <c r="X6" t="s">
        <v>481</v>
      </c>
      <c r="Y6" t="s">
        <v>490</v>
      </c>
      <c r="Z6" t="s">
        <v>491</v>
      </c>
      <c r="AA6" t="s">
        <v>496</v>
      </c>
      <c r="AB6" t="s">
        <v>567</v>
      </c>
      <c r="AC6" t="s">
        <v>535</v>
      </c>
      <c r="AD6" t="s">
        <v>497</v>
      </c>
      <c r="AE6" t="s">
        <v>565</v>
      </c>
    </row>
    <row r="7" spans="1:55" s="19" customFormat="1" ht="30">
      <c r="A7" s="26"/>
      <c r="B7" s="26"/>
      <c r="C7" s="19" t="s">
        <v>483</v>
      </c>
      <c r="D7" s="19" t="s">
        <v>488</v>
      </c>
      <c r="E7" s="19" t="s">
        <v>489</v>
      </c>
      <c r="F7" s="19" t="s">
        <v>484</v>
      </c>
      <c r="G7" s="19" t="s">
        <v>480</v>
      </c>
      <c r="H7" s="19" t="s">
        <v>568</v>
      </c>
      <c r="I7" s="19" t="s">
        <v>582</v>
      </c>
      <c r="J7" s="19" t="s">
        <v>492</v>
      </c>
      <c r="K7" s="19" t="s">
        <v>477</v>
      </c>
      <c r="L7" s="19" t="s">
        <v>494</v>
      </c>
      <c r="M7" s="19" t="s">
        <v>485</v>
      </c>
      <c r="N7" s="19" t="s">
        <v>493</v>
      </c>
      <c r="O7" s="19" t="s">
        <v>534</v>
      </c>
      <c r="P7" s="19" t="s">
        <v>486</v>
      </c>
      <c r="Q7" s="19" t="s">
        <v>487</v>
      </c>
      <c r="R7" s="19" t="s">
        <v>579</v>
      </c>
      <c r="S7" s="19" t="s">
        <v>482</v>
      </c>
      <c r="T7" s="19" t="s">
        <v>495</v>
      </c>
      <c r="U7" s="19" t="s">
        <v>478</v>
      </c>
      <c r="V7" s="19" t="s">
        <v>479</v>
      </c>
      <c r="W7" s="19" t="s">
        <v>476</v>
      </c>
      <c r="X7" s="19" t="s">
        <v>481</v>
      </c>
      <c r="Y7" s="19" t="s">
        <v>490</v>
      </c>
      <c r="Z7" s="19" t="s">
        <v>491</v>
      </c>
      <c r="AA7" s="19" t="s">
        <v>496</v>
      </c>
      <c r="AB7" s="19" t="s">
        <v>567</v>
      </c>
      <c r="AC7" s="19" t="s">
        <v>535</v>
      </c>
      <c r="AD7" s="19" t="s">
        <v>497</v>
      </c>
      <c r="AE7" s="19" t="s">
        <v>565</v>
      </c>
    </row>
    <row r="8" spans="1:55">
      <c r="A8" s="4" t="s">
        <v>40</v>
      </c>
      <c r="B8" s="4" t="s">
        <v>39</v>
      </c>
      <c r="C8" s="7">
        <v>2010</v>
      </c>
      <c r="D8" s="7">
        <v>2010</v>
      </c>
      <c r="E8" s="7">
        <v>2010</v>
      </c>
      <c r="F8" s="7">
        <v>2010</v>
      </c>
      <c r="G8" s="7">
        <v>2010</v>
      </c>
      <c r="H8" s="7">
        <v>2010</v>
      </c>
      <c r="I8" s="7">
        <v>2010</v>
      </c>
      <c r="J8" s="7">
        <v>2010</v>
      </c>
      <c r="K8" s="7">
        <v>2010</v>
      </c>
      <c r="L8" s="7">
        <v>2010</v>
      </c>
      <c r="M8" s="7">
        <v>2010</v>
      </c>
      <c r="N8" s="7">
        <v>2010</v>
      </c>
      <c r="O8" s="7">
        <v>2010</v>
      </c>
      <c r="P8" s="7">
        <v>2010</v>
      </c>
      <c r="Q8" s="7">
        <v>2010</v>
      </c>
      <c r="R8" s="7">
        <v>2010</v>
      </c>
      <c r="S8" s="7">
        <v>2010</v>
      </c>
      <c r="T8" s="7">
        <v>2010</v>
      </c>
      <c r="U8" s="7">
        <v>2010</v>
      </c>
      <c r="V8" s="7">
        <v>2010</v>
      </c>
      <c r="W8" s="7">
        <v>2010</v>
      </c>
      <c r="X8" s="7">
        <v>2010</v>
      </c>
      <c r="Y8" s="7">
        <v>2010</v>
      </c>
      <c r="Z8" s="7">
        <v>2010</v>
      </c>
      <c r="AA8" s="7"/>
      <c r="AB8" s="7">
        <v>2010</v>
      </c>
      <c r="AC8" s="7">
        <v>2010</v>
      </c>
      <c r="AD8" s="7">
        <v>2010</v>
      </c>
      <c r="AE8" s="7">
        <v>2010</v>
      </c>
    </row>
    <row r="9" spans="1:55">
      <c r="A9" s="4" t="s">
        <v>42</v>
      </c>
      <c r="B9" s="4" t="s">
        <v>41</v>
      </c>
      <c r="C9" s="7">
        <v>2010</v>
      </c>
      <c r="D9" s="7">
        <v>2010</v>
      </c>
      <c r="E9" s="7">
        <v>2010</v>
      </c>
      <c r="F9" s="7">
        <v>2010</v>
      </c>
      <c r="G9" s="7">
        <v>2010</v>
      </c>
      <c r="H9" s="7">
        <v>2010</v>
      </c>
      <c r="I9" s="7">
        <v>2010</v>
      </c>
      <c r="J9" s="7">
        <v>2010</v>
      </c>
      <c r="K9" s="7">
        <v>2010</v>
      </c>
      <c r="L9" s="7">
        <v>2010</v>
      </c>
      <c r="M9" s="7">
        <v>2010</v>
      </c>
      <c r="N9" s="7">
        <v>2010</v>
      </c>
      <c r="O9" s="7">
        <v>2010</v>
      </c>
      <c r="P9" s="7">
        <v>2010</v>
      </c>
      <c r="Q9" s="7">
        <v>2010</v>
      </c>
      <c r="R9" s="7">
        <v>2010</v>
      </c>
      <c r="S9" s="7">
        <v>2010</v>
      </c>
      <c r="T9" s="7">
        <v>2010</v>
      </c>
      <c r="U9" s="7">
        <v>2010</v>
      </c>
      <c r="V9" s="7">
        <v>2010</v>
      </c>
      <c r="W9" s="7">
        <v>2010</v>
      </c>
      <c r="X9" s="7">
        <v>2010</v>
      </c>
      <c r="Y9" s="7">
        <v>2010</v>
      </c>
      <c r="Z9" s="7">
        <v>2010</v>
      </c>
      <c r="AA9" s="7">
        <v>2010</v>
      </c>
      <c r="AB9" s="7">
        <v>2010</v>
      </c>
      <c r="AC9" s="7">
        <v>2010</v>
      </c>
      <c r="AD9" s="7">
        <v>2010</v>
      </c>
      <c r="AE9" s="7">
        <v>2010</v>
      </c>
    </row>
    <row r="10" spans="1:55">
      <c r="A10" s="4" t="s">
        <v>44</v>
      </c>
      <c r="B10" s="4" t="s">
        <v>43</v>
      </c>
      <c r="C10" s="7">
        <v>2010</v>
      </c>
      <c r="D10" s="7">
        <v>2010</v>
      </c>
      <c r="E10" s="7">
        <v>2010</v>
      </c>
      <c r="F10" s="7">
        <v>2010</v>
      </c>
      <c r="G10" s="7">
        <v>2010</v>
      </c>
      <c r="H10" s="7">
        <v>2010</v>
      </c>
      <c r="I10" s="7">
        <v>2010</v>
      </c>
      <c r="J10" s="7">
        <v>2010</v>
      </c>
      <c r="K10" s="7">
        <v>2010</v>
      </c>
      <c r="L10" s="7">
        <v>2010</v>
      </c>
      <c r="M10" s="7">
        <v>2010</v>
      </c>
      <c r="N10" s="7">
        <v>2010</v>
      </c>
      <c r="O10" s="7">
        <v>2010</v>
      </c>
      <c r="P10" s="7">
        <v>2010</v>
      </c>
      <c r="Q10" s="7">
        <v>2010</v>
      </c>
      <c r="R10" s="7">
        <v>2010</v>
      </c>
      <c r="S10" s="7">
        <v>2010</v>
      </c>
      <c r="T10" s="7">
        <v>2010</v>
      </c>
      <c r="U10" s="7">
        <v>2010</v>
      </c>
      <c r="V10" s="7">
        <v>2010</v>
      </c>
      <c r="W10" s="7">
        <v>2010</v>
      </c>
      <c r="X10" s="7">
        <v>2010</v>
      </c>
      <c r="Y10" s="7">
        <v>2010</v>
      </c>
      <c r="Z10" s="7">
        <v>2010</v>
      </c>
      <c r="AA10" s="7">
        <v>2010</v>
      </c>
      <c r="AB10" s="7">
        <v>2010</v>
      </c>
      <c r="AC10" s="7">
        <v>2010</v>
      </c>
      <c r="AD10" s="7">
        <v>2010</v>
      </c>
      <c r="AE10" s="7">
        <v>2010</v>
      </c>
    </row>
    <row r="11" spans="1:55">
      <c r="A11" s="4" t="s">
        <v>46</v>
      </c>
      <c r="B11" s="4" t="s">
        <v>45</v>
      </c>
      <c r="C11" s="7">
        <v>2010</v>
      </c>
      <c r="D11" s="7">
        <v>2010</v>
      </c>
      <c r="E11" s="7">
        <v>2010</v>
      </c>
      <c r="F11" s="7">
        <v>2010</v>
      </c>
      <c r="G11" s="7">
        <v>2010</v>
      </c>
      <c r="H11" s="7">
        <v>2010</v>
      </c>
      <c r="I11" s="7">
        <v>2010</v>
      </c>
      <c r="J11" s="7">
        <v>2010</v>
      </c>
      <c r="K11" s="7">
        <v>2010</v>
      </c>
      <c r="L11" s="7">
        <v>2010</v>
      </c>
      <c r="M11" s="7">
        <v>2010</v>
      </c>
      <c r="N11" s="7">
        <v>2010</v>
      </c>
      <c r="O11" s="7">
        <v>2010</v>
      </c>
      <c r="P11" s="7">
        <v>2010</v>
      </c>
      <c r="Q11" s="7">
        <v>2010</v>
      </c>
      <c r="R11" s="7">
        <v>2010</v>
      </c>
      <c r="S11" s="7">
        <v>2010</v>
      </c>
      <c r="T11" s="7">
        <v>2010</v>
      </c>
      <c r="U11" s="7">
        <v>2010</v>
      </c>
      <c r="V11" s="7">
        <v>2010</v>
      </c>
      <c r="W11" s="7">
        <v>2010</v>
      </c>
      <c r="X11" s="7">
        <v>2010</v>
      </c>
      <c r="Y11" s="7">
        <v>2010</v>
      </c>
      <c r="Z11" s="7">
        <v>2010</v>
      </c>
      <c r="AA11" s="7"/>
      <c r="AB11" s="7">
        <v>2010</v>
      </c>
      <c r="AC11" s="7">
        <v>2010</v>
      </c>
      <c r="AD11" s="7">
        <v>2010</v>
      </c>
      <c r="AE11" s="7">
        <v>2010</v>
      </c>
    </row>
    <row r="12" spans="1:55">
      <c r="A12" s="4" t="s">
        <v>48</v>
      </c>
      <c r="B12" s="4" t="s">
        <v>47</v>
      </c>
      <c r="C12" s="7">
        <v>2010</v>
      </c>
      <c r="D12" s="7">
        <v>2010</v>
      </c>
      <c r="E12" s="7">
        <v>2010</v>
      </c>
      <c r="F12" s="7">
        <v>2010</v>
      </c>
      <c r="G12" s="7">
        <v>2010</v>
      </c>
      <c r="H12" s="7">
        <v>2010</v>
      </c>
      <c r="I12" s="7">
        <v>2010</v>
      </c>
      <c r="J12" s="7">
        <v>2010</v>
      </c>
      <c r="K12" s="7">
        <v>2010</v>
      </c>
      <c r="L12" s="7">
        <v>2010</v>
      </c>
      <c r="M12" s="7">
        <v>2010</v>
      </c>
      <c r="N12" s="7">
        <v>2010</v>
      </c>
      <c r="O12" s="7">
        <v>2010</v>
      </c>
      <c r="P12" s="7">
        <v>2010</v>
      </c>
      <c r="Q12" s="7">
        <v>2010</v>
      </c>
      <c r="R12" s="7">
        <v>2010</v>
      </c>
      <c r="S12" s="7">
        <v>2010</v>
      </c>
      <c r="T12" s="7">
        <v>2010</v>
      </c>
      <c r="U12" s="7">
        <v>2010</v>
      </c>
      <c r="V12" s="7">
        <v>2010</v>
      </c>
      <c r="W12" s="7">
        <v>2010</v>
      </c>
      <c r="X12" s="7">
        <v>2010</v>
      </c>
      <c r="Y12" s="7">
        <v>2010</v>
      </c>
      <c r="Z12" s="7">
        <v>2010</v>
      </c>
      <c r="AA12" s="7">
        <v>2010</v>
      </c>
      <c r="AB12" s="7">
        <v>2010</v>
      </c>
      <c r="AC12" s="7">
        <v>2010</v>
      </c>
      <c r="AD12" s="7">
        <v>2010</v>
      </c>
      <c r="AE12" s="7">
        <v>2010</v>
      </c>
    </row>
    <row r="13" spans="1:55">
      <c r="A13" s="4" t="s">
        <v>50</v>
      </c>
      <c r="B13" s="4" t="s">
        <v>49</v>
      </c>
      <c r="C13" s="7">
        <v>2010</v>
      </c>
      <c r="D13" s="7">
        <v>2010</v>
      </c>
      <c r="E13" s="7">
        <v>2010</v>
      </c>
      <c r="F13" s="7">
        <v>2010</v>
      </c>
      <c r="G13" s="7">
        <v>2010</v>
      </c>
      <c r="H13" s="7">
        <v>2010</v>
      </c>
      <c r="I13" s="7">
        <v>2010</v>
      </c>
      <c r="J13" s="7">
        <v>2010</v>
      </c>
      <c r="K13" s="7">
        <v>2010</v>
      </c>
      <c r="L13" s="7">
        <v>2010</v>
      </c>
      <c r="M13" s="7">
        <v>2010</v>
      </c>
      <c r="N13" s="7">
        <v>2010</v>
      </c>
      <c r="O13" s="7">
        <v>2010</v>
      </c>
      <c r="P13" s="7">
        <v>2010</v>
      </c>
      <c r="Q13" s="7">
        <v>2010</v>
      </c>
      <c r="R13" s="7">
        <v>2010</v>
      </c>
      <c r="S13" s="7">
        <v>2010</v>
      </c>
      <c r="T13" s="7">
        <v>2010</v>
      </c>
      <c r="U13" s="7">
        <v>2010</v>
      </c>
      <c r="V13" s="7">
        <v>2010</v>
      </c>
      <c r="W13" s="7">
        <v>2010</v>
      </c>
      <c r="X13" s="7">
        <v>2010</v>
      </c>
      <c r="Y13" s="7">
        <v>2010</v>
      </c>
      <c r="Z13" s="7">
        <v>2010</v>
      </c>
      <c r="AA13" s="7"/>
      <c r="AB13" s="7">
        <v>2010</v>
      </c>
      <c r="AC13" s="7">
        <v>2010</v>
      </c>
      <c r="AD13" s="7">
        <v>2010</v>
      </c>
      <c r="AE13" s="7">
        <v>2010</v>
      </c>
    </row>
    <row r="14" spans="1:55">
      <c r="A14" s="4" t="s">
        <v>52</v>
      </c>
      <c r="B14" s="4" t="s">
        <v>51</v>
      </c>
      <c r="C14" s="7">
        <v>2010</v>
      </c>
      <c r="D14" s="7">
        <v>2010</v>
      </c>
      <c r="E14" s="7">
        <v>2010</v>
      </c>
      <c r="F14" s="7">
        <v>2010</v>
      </c>
      <c r="G14" s="7">
        <v>2010</v>
      </c>
      <c r="H14" s="7">
        <v>2010</v>
      </c>
      <c r="I14" s="7">
        <v>2010</v>
      </c>
      <c r="J14" s="7">
        <v>2010</v>
      </c>
      <c r="K14" s="7">
        <v>2010</v>
      </c>
      <c r="L14" s="7">
        <v>2010</v>
      </c>
      <c r="M14" s="7">
        <v>2010</v>
      </c>
      <c r="N14" s="7">
        <v>2010</v>
      </c>
      <c r="O14" s="7">
        <v>2010</v>
      </c>
      <c r="P14" s="7">
        <v>2010</v>
      </c>
      <c r="Q14" s="7">
        <v>2010</v>
      </c>
      <c r="R14" s="7">
        <v>2010</v>
      </c>
      <c r="S14" s="7">
        <v>2010</v>
      </c>
      <c r="T14" s="7">
        <v>2010</v>
      </c>
      <c r="U14" s="7">
        <v>2010</v>
      </c>
      <c r="V14" s="7">
        <v>2010</v>
      </c>
      <c r="W14" s="7">
        <v>2010</v>
      </c>
      <c r="X14" s="7">
        <v>2010</v>
      </c>
      <c r="Y14" s="7">
        <v>2010</v>
      </c>
      <c r="Z14" s="7">
        <v>2010</v>
      </c>
      <c r="AA14" s="7">
        <v>2010</v>
      </c>
      <c r="AB14" s="7">
        <v>2010</v>
      </c>
      <c r="AC14" s="7">
        <v>2010</v>
      </c>
      <c r="AD14" s="7">
        <v>2010</v>
      </c>
      <c r="AE14" s="7">
        <v>2010</v>
      </c>
    </row>
    <row r="15" spans="1:55">
      <c r="A15" s="4" t="s">
        <v>54</v>
      </c>
      <c r="B15" s="4" t="s">
        <v>53</v>
      </c>
      <c r="C15" s="7">
        <v>2010</v>
      </c>
      <c r="D15" s="7">
        <v>2010</v>
      </c>
      <c r="E15" s="7">
        <v>2010</v>
      </c>
      <c r="F15" s="7">
        <v>2010</v>
      </c>
      <c r="G15" s="7">
        <v>2010</v>
      </c>
      <c r="H15" s="7">
        <v>2010</v>
      </c>
      <c r="I15" s="7">
        <v>2010</v>
      </c>
      <c r="J15" s="7">
        <v>2010</v>
      </c>
      <c r="K15" s="7">
        <v>2010</v>
      </c>
      <c r="L15" s="7">
        <v>2010</v>
      </c>
      <c r="M15" s="7">
        <v>2010</v>
      </c>
      <c r="N15" s="7">
        <v>2010</v>
      </c>
      <c r="O15" s="7">
        <v>2010</v>
      </c>
      <c r="P15" s="7">
        <v>2010</v>
      </c>
      <c r="Q15" s="7">
        <v>2010</v>
      </c>
      <c r="R15" s="7">
        <v>2010</v>
      </c>
      <c r="S15" s="7">
        <v>2010</v>
      </c>
      <c r="T15" s="7">
        <v>2010</v>
      </c>
      <c r="U15" s="7">
        <v>2010</v>
      </c>
      <c r="V15" s="7">
        <v>2010</v>
      </c>
      <c r="W15" s="7">
        <v>2010</v>
      </c>
      <c r="X15" s="7">
        <v>2010</v>
      </c>
      <c r="Y15" s="7">
        <v>2010</v>
      </c>
      <c r="Z15" s="7">
        <v>2010</v>
      </c>
      <c r="AA15" s="7">
        <v>2010</v>
      </c>
      <c r="AB15" s="7">
        <v>2010</v>
      </c>
      <c r="AC15" s="7">
        <v>2010</v>
      </c>
      <c r="AD15" s="7">
        <v>2010</v>
      </c>
      <c r="AE15" s="7">
        <v>2010</v>
      </c>
    </row>
    <row r="16" spans="1:55">
      <c r="A16" s="4" t="s">
        <v>56</v>
      </c>
      <c r="B16" s="4" t="s">
        <v>55</v>
      </c>
      <c r="C16" s="7">
        <v>2010</v>
      </c>
      <c r="D16" s="7">
        <v>2010</v>
      </c>
      <c r="E16" s="7">
        <v>2010</v>
      </c>
      <c r="F16" s="7">
        <v>2010</v>
      </c>
      <c r="G16" s="7">
        <v>2010</v>
      </c>
      <c r="H16" s="7">
        <v>2010</v>
      </c>
      <c r="I16" s="7">
        <v>2010</v>
      </c>
      <c r="J16" s="7">
        <v>2010</v>
      </c>
      <c r="K16" s="7">
        <v>2010</v>
      </c>
      <c r="L16" s="7">
        <v>2010</v>
      </c>
      <c r="M16" s="7">
        <v>2010</v>
      </c>
      <c r="N16" s="7">
        <v>2010</v>
      </c>
      <c r="O16" s="7">
        <v>2010</v>
      </c>
      <c r="P16" s="7">
        <v>2010</v>
      </c>
      <c r="Q16" s="7">
        <v>2010</v>
      </c>
      <c r="R16" s="7">
        <v>2010</v>
      </c>
      <c r="S16" s="7">
        <v>2010</v>
      </c>
      <c r="T16" s="7">
        <v>2010</v>
      </c>
      <c r="U16" s="7">
        <v>2010</v>
      </c>
      <c r="V16" s="7">
        <v>2010</v>
      </c>
      <c r="W16" s="7">
        <v>2010</v>
      </c>
      <c r="X16" s="7">
        <v>2010</v>
      </c>
      <c r="Y16" s="7">
        <v>2010</v>
      </c>
      <c r="Z16" s="7">
        <v>2010</v>
      </c>
      <c r="AA16" s="7">
        <v>2010</v>
      </c>
      <c r="AB16" s="7">
        <v>2010</v>
      </c>
      <c r="AC16" s="7">
        <v>2010</v>
      </c>
      <c r="AD16" s="7">
        <v>2010</v>
      </c>
      <c r="AE16" s="7">
        <v>2010</v>
      </c>
    </row>
    <row r="17" spans="1:31">
      <c r="A17" s="4" t="s">
        <v>58</v>
      </c>
      <c r="B17" s="4" t="s">
        <v>57</v>
      </c>
      <c r="C17" s="7">
        <v>2010</v>
      </c>
      <c r="D17" s="7">
        <v>2010</v>
      </c>
      <c r="E17" s="7">
        <v>2010</v>
      </c>
      <c r="F17" s="7">
        <v>2010</v>
      </c>
      <c r="G17" s="7">
        <v>2010</v>
      </c>
      <c r="H17" s="7">
        <v>2010</v>
      </c>
      <c r="I17" s="7">
        <v>2010</v>
      </c>
      <c r="J17" s="7">
        <v>2010</v>
      </c>
      <c r="K17" s="7">
        <v>2010</v>
      </c>
      <c r="L17" s="7">
        <v>2010</v>
      </c>
      <c r="M17" s="7">
        <v>2010</v>
      </c>
      <c r="N17" s="7">
        <v>2010</v>
      </c>
      <c r="O17" s="7">
        <v>2010</v>
      </c>
      <c r="P17" s="7">
        <v>2010</v>
      </c>
      <c r="Q17" s="7">
        <v>2010</v>
      </c>
      <c r="R17" s="7">
        <v>2010</v>
      </c>
      <c r="S17" s="7">
        <v>2010</v>
      </c>
      <c r="T17" s="7">
        <v>2010</v>
      </c>
      <c r="U17" s="7">
        <v>2010</v>
      </c>
      <c r="V17" s="7">
        <v>2010</v>
      </c>
      <c r="W17" s="7">
        <v>2010</v>
      </c>
      <c r="X17" s="7">
        <v>2010</v>
      </c>
      <c r="Y17" s="7">
        <v>2010</v>
      </c>
      <c r="Z17" s="7">
        <v>2010</v>
      </c>
      <c r="AA17" s="7">
        <v>2010</v>
      </c>
      <c r="AB17" s="7">
        <v>2010</v>
      </c>
      <c r="AC17" s="7">
        <v>2010</v>
      </c>
      <c r="AD17" s="7">
        <v>2010</v>
      </c>
      <c r="AE17" s="7">
        <v>2010</v>
      </c>
    </row>
    <row r="18" spans="1:31">
      <c r="A18" s="4" t="s">
        <v>60</v>
      </c>
      <c r="B18" s="4" t="s">
        <v>59</v>
      </c>
      <c r="C18" s="7">
        <v>2010</v>
      </c>
      <c r="D18" s="7">
        <v>2010</v>
      </c>
      <c r="E18" s="7">
        <v>2010</v>
      </c>
      <c r="F18" s="7">
        <v>2010</v>
      </c>
      <c r="G18" s="7">
        <v>2010</v>
      </c>
      <c r="H18" s="7">
        <v>2010</v>
      </c>
      <c r="I18" s="7">
        <v>2010</v>
      </c>
      <c r="J18" s="7">
        <v>2010</v>
      </c>
      <c r="K18" s="7">
        <v>2010</v>
      </c>
      <c r="L18" s="7">
        <v>2010</v>
      </c>
      <c r="M18" s="7">
        <v>2010</v>
      </c>
      <c r="N18" s="7">
        <v>2010</v>
      </c>
      <c r="O18" s="7">
        <v>2010</v>
      </c>
      <c r="P18" s="7">
        <v>2010</v>
      </c>
      <c r="Q18" s="7">
        <v>2010</v>
      </c>
      <c r="R18" s="7">
        <v>2010</v>
      </c>
      <c r="S18" s="7">
        <v>2010</v>
      </c>
      <c r="T18" s="7">
        <v>2010</v>
      </c>
      <c r="U18" s="7">
        <v>2010</v>
      </c>
      <c r="V18" s="7">
        <v>2010</v>
      </c>
      <c r="W18" s="7">
        <v>2010</v>
      </c>
      <c r="X18" s="7">
        <v>2010</v>
      </c>
      <c r="Y18" s="7">
        <v>2010</v>
      </c>
      <c r="Z18" s="7">
        <v>2010</v>
      </c>
      <c r="AA18" s="7">
        <v>2010</v>
      </c>
      <c r="AB18" s="7">
        <v>2010</v>
      </c>
      <c r="AC18" s="7">
        <v>2010</v>
      </c>
      <c r="AD18" s="7">
        <v>2010</v>
      </c>
      <c r="AE18" s="7">
        <v>2010</v>
      </c>
    </row>
    <row r="19" spans="1:31">
      <c r="A19" s="4" t="s">
        <v>62</v>
      </c>
      <c r="B19" s="4" t="s">
        <v>61</v>
      </c>
      <c r="C19" s="7">
        <v>2010</v>
      </c>
      <c r="D19" s="7">
        <v>2010</v>
      </c>
      <c r="E19" s="7">
        <v>2010</v>
      </c>
      <c r="F19" s="7">
        <v>2010</v>
      </c>
      <c r="G19" s="7">
        <v>2010</v>
      </c>
      <c r="H19" s="7">
        <v>2010</v>
      </c>
      <c r="I19" s="7">
        <v>2010</v>
      </c>
      <c r="J19" s="7">
        <v>2010</v>
      </c>
      <c r="K19" s="7">
        <v>2010</v>
      </c>
      <c r="L19" s="7">
        <v>2010</v>
      </c>
      <c r="M19" s="7">
        <v>2010</v>
      </c>
      <c r="N19" s="7">
        <v>2010</v>
      </c>
      <c r="O19" s="7">
        <v>2010</v>
      </c>
      <c r="P19" s="7">
        <v>2010</v>
      </c>
      <c r="Q19" s="7">
        <v>2010</v>
      </c>
      <c r="R19" s="7">
        <v>2010</v>
      </c>
      <c r="S19" s="7">
        <v>2010</v>
      </c>
      <c r="T19" s="7">
        <v>2010</v>
      </c>
      <c r="U19" s="7">
        <v>2010</v>
      </c>
      <c r="V19" s="7">
        <v>2010</v>
      </c>
      <c r="W19" s="7">
        <v>2010</v>
      </c>
      <c r="X19" s="7">
        <v>2010</v>
      </c>
      <c r="Y19" s="7">
        <v>2010</v>
      </c>
      <c r="Z19" s="7">
        <v>2010</v>
      </c>
      <c r="AA19" s="7"/>
      <c r="AB19" s="7">
        <v>2010</v>
      </c>
      <c r="AC19" s="7">
        <v>2010</v>
      </c>
      <c r="AD19" s="7">
        <v>2010</v>
      </c>
      <c r="AE19" s="7">
        <v>2010</v>
      </c>
    </row>
    <row r="20" spans="1:31">
      <c r="A20" s="4" t="s">
        <v>64</v>
      </c>
      <c r="B20" s="4" t="s">
        <v>63</v>
      </c>
      <c r="C20" s="7">
        <v>2010</v>
      </c>
      <c r="D20" s="7">
        <v>2010</v>
      </c>
      <c r="E20" s="7">
        <v>2010</v>
      </c>
      <c r="F20" s="7">
        <v>2010</v>
      </c>
      <c r="G20" s="7">
        <v>2010</v>
      </c>
      <c r="H20" s="7">
        <v>2010</v>
      </c>
      <c r="I20" s="7">
        <v>2010</v>
      </c>
      <c r="J20" s="7">
        <v>2010</v>
      </c>
      <c r="K20" s="7">
        <v>2010</v>
      </c>
      <c r="L20" s="7">
        <v>2010</v>
      </c>
      <c r="M20" s="7">
        <v>2010</v>
      </c>
      <c r="N20" s="7">
        <v>2010</v>
      </c>
      <c r="O20" s="7">
        <v>2010</v>
      </c>
      <c r="P20" s="7">
        <v>2010</v>
      </c>
      <c r="Q20" s="7">
        <v>2010</v>
      </c>
      <c r="R20" s="7">
        <v>2010</v>
      </c>
      <c r="S20" s="7">
        <v>2010</v>
      </c>
      <c r="T20" s="7">
        <v>2010</v>
      </c>
      <c r="U20" s="7">
        <v>2010</v>
      </c>
      <c r="V20" s="7">
        <v>2010</v>
      </c>
      <c r="W20" s="7">
        <v>2010</v>
      </c>
      <c r="X20" s="7">
        <v>2010</v>
      </c>
      <c r="Y20" s="7">
        <v>2010</v>
      </c>
      <c r="Z20" s="7">
        <v>2010</v>
      </c>
      <c r="AA20" s="7">
        <v>2010</v>
      </c>
      <c r="AB20" s="7">
        <v>2010</v>
      </c>
      <c r="AC20" s="7">
        <v>2010</v>
      </c>
      <c r="AD20" s="7">
        <v>2010</v>
      </c>
      <c r="AE20" s="7">
        <v>2010</v>
      </c>
    </row>
    <row r="21" spans="1:31">
      <c r="A21" s="4" t="s">
        <v>66</v>
      </c>
      <c r="B21" s="4" t="s">
        <v>65</v>
      </c>
      <c r="C21" s="7">
        <v>2010</v>
      </c>
      <c r="D21" s="7">
        <v>2010</v>
      </c>
      <c r="E21" s="7">
        <v>2010</v>
      </c>
      <c r="F21" s="7">
        <v>2010</v>
      </c>
      <c r="G21" s="7">
        <v>2010</v>
      </c>
      <c r="H21" s="7">
        <v>2010</v>
      </c>
      <c r="I21" s="7">
        <v>2010</v>
      </c>
      <c r="J21" s="7">
        <v>2010</v>
      </c>
      <c r="K21" s="7">
        <v>2010</v>
      </c>
      <c r="L21" s="7">
        <v>2010</v>
      </c>
      <c r="M21" s="7">
        <v>2010</v>
      </c>
      <c r="N21" s="7">
        <v>2010</v>
      </c>
      <c r="O21" s="7">
        <v>2010</v>
      </c>
      <c r="P21" s="7">
        <v>2010</v>
      </c>
      <c r="Q21" s="7">
        <v>2010</v>
      </c>
      <c r="R21" s="7">
        <v>2010</v>
      </c>
      <c r="S21" s="7">
        <v>2010</v>
      </c>
      <c r="T21" s="7">
        <v>2010</v>
      </c>
      <c r="U21" s="7">
        <v>2010</v>
      </c>
      <c r="V21" s="7">
        <v>2010</v>
      </c>
      <c r="W21" s="7">
        <v>2010</v>
      </c>
      <c r="X21" s="7">
        <v>2010</v>
      </c>
      <c r="Y21" s="7">
        <v>2010</v>
      </c>
      <c r="Z21" s="7">
        <v>2010</v>
      </c>
      <c r="AA21" s="7">
        <v>2010</v>
      </c>
      <c r="AB21" s="7">
        <v>2010</v>
      </c>
      <c r="AC21" s="7">
        <v>2010</v>
      </c>
      <c r="AD21" s="7">
        <v>2010</v>
      </c>
      <c r="AE21" s="7">
        <v>2010</v>
      </c>
    </row>
    <row r="22" spans="1:31">
      <c r="A22" s="4" t="s">
        <v>68</v>
      </c>
      <c r="B22" s="4" t="s">
        <v>67</v>
      </c>
      <c r="C22" s="7">
        <v>2010</v>
      </c>
      <c r="D22" s="7">
        <v>2010</v>
      </c>
      <c r="E22" s="7">
        <v>2010</v>
      </c>
      <c r="F22" s="7">
        <v>2010</v>
      </c>
      <c r="G22" s="7">
        <v>2010</v>
      </c>
      <c r="H22" s="7">
        <v>2010</v>
      </c>
      <c r="I22" s="7">
        <v>2010</v>
      </c>
      <c r="J22" s="7">
        <v>2010</v>
      </c>
      <c r="K22" s="7">
        <v>2010</v>
      </c>
      <c r="L22" s="7">
        <v>2010</v>
      </c>
      <c r="M22" s="7">
        <v>2010</v>
      </c>
      <c r="N22" s="7">
        <v>2010</v>
      </c>
      <c r="O22" s="7">
        <v>2010</v>
      </c>
      <c r="P22" s="7">
        <v>2010</v>
      </c>
      <c r="Q22" s="7">
        <v>2010</v>
      </c>
      <c r="R22" s="7">
        <v>2010</v>
      </c>
      <c r="S22" s="7">
        <v>2010</v>
      </c>
      <c r="T22" s="7">
        <v>2010</v>
      </c>
      <c r="U22" s="7">
        <v>2010</v>
      </c>
      <c r="V22" s="7">
        <v>2010</v>
      </c>
      <c r="W22" s="7">
        <v>2010</v>
      </c>
      <c r="X22" s="7">
        <v>2010</v>
      </c>
      <c r="Y22" s="7">
        <v>2010</v>
      </c>
      <c r="Z22" s="7">
        <v>2010</v>
      </c>
      <c r="AA22" s="7">
        <v>2010</v>
      </c>
      <c r="AB22" s="7">
        <v>2010</v>
      </c>
      <c r="AC22" s="7">
        <v>2010</v>
      </c>
      <c r="AD22" s="7">
        <v>2010</v>
      </c>
      <c r="AE22" s="7"/>
    </row>
    <row r="23" spans="1:31">
      <c r="A23" s="4" t="s">
        <v>70</v>
      </c>
      <c r="B23" s="4" t="s">
        <v>69</v>
      </c>
      <c r="C23" s="7">
        <v>2010</v>
      </c>
      <c r="D23" s="7">
        <v>2010</v>
      </c>
      <c r="E23" s="7">
        <v>2010</v>
      </c>
      <c r="F23" s="7">
        <v>2010</v>
      </c>
      <c r="G23" s="7">
        <v>2010</v>
      </c>
      <c r="H23" s="7">
        <v>2010</v>
      </c>
      <c r="I23" s="7">
        <v>2010</v>
      </c>
      <c r="J23" s="7">
        <v>2010</v>
      </c>
      <c r="K23" s="7">
        <v>2010</v>
      </c>
      <c r="L23" s="7">
        <v>2010</v>
      </c>
      <c r="M23" s="7">
        <v>2010</v>
      </c>
      <c r="N23" s="7">
        <v>2010</v>
      </c>
      <c r="O23" s="7">
        <v>2010</v>
      </c>
      <c r="P23" s="7">
        <v>2010</v>
      </c>
      <c r="Q23" s="7">
        <v>2010</v>
      </c>
      <c r="R23" s="7">
        <v>2010</v>
      </c>
      <c r="S23" s="7">
        <v>2010</v>
      </c>
      <c r="T23" s="7">
        <v>2010</v>
      </c>
      <c r="U23" s="7">
        <v>2010</v>
      </c>
      <c r="V23" s="7">
        <v>2010</v>
      </c>
      <c r="W23" s="7">
        <v>2010</v>
      </c>
      <c r="X23" s="7">
        <v>2010</v>
      </c>
      <c r="Y23" s="7">
        <v>2010</v>
      </c>
      <c r="Z23" s="7">
        <v>2010</v>
      </c>
      <c r="AA23" s="7">
        <v>2010</v>
      </c>
      <c r="AB23" s="7">
        <v>2010</v>
      </c>
      <c r="AC23" s="7">
        <v>2010</v>
      </c>
      <c r="AD23" s="7">
        <v>2010</v>
      </c>
      <c r="AE23" s="7">
        <v>2010</v>
      </c>
    </row>
    <row r="24" spans="1:31">
      <c r="A24" s="4" t="s">
        <v>72</v>
      </c>
      <c r="B24" s="4" t="s">
        <v>71</v>
      </c>
      <c r="C24" s="7">
        <v>2010</v>
      </c>
      <c r="D24" s="7">
        <v>2010</v>
      </c>
      <c r="E24" s="7">
        <v>2010</v>
      </c>
      <c r="F24" s="7">
        <v>2010</v>
      </c>
      <c r="G24" s="7">
        <v>2010</v>
      </c>
      <c r="H24" s="7">
        <v>2010</v>
      </c>
      <c r="I24" s="7">
        <v>2010</v>
      </c>
      <c r="J24" s="7">
        <v>2010</v>
      </c>
      <c r="K24" s="7">
        <v>2010</v>
      </c>
      <c r="L24" s="7">
        <v>2010</v>
      </c>
      <c r="M24" s="7">
        <v>2010</v>
      </c>
      <c r="N24" s="7">
        <v>2010</v>
      </c>
      <c r="O24" s="7">
        <v>2010</v>
      </c>
      <c r="P24" s="7">
        <v>2010</v>
      </c>
      <c r="Q24" s="7">
        <v>2010</v>
      </c>
      <c r="R24" s="7">
        <v>2010</v>
      </c>
      <c r="S24" s="7">
        <v>2010</v>
      </c>
      <c r="T24" s="7">
        <v>2010</v>
      </c>
      <c r="U24" s="7">
        <v>2010</v>
      </c>
      <c r="V24" s="7">
        <v>2010</v>
      </c>
      <c r="W24" s="7">
        <v>2010</v>
      </c>
      <c r="X24" s="7">
        <v>2010</v>
      </c>
      <c r="Y24" s="7">
        <v>2010</v>
      </c>
      <c r="Z24" s="7">
        <v>2010</v>
      </c>
      <c r="AA24" s="7">
        <v>2010</v>
      </c>
      <c r="AB24" s="7">
        <v>2010</v>
      </c>
      <c r="AC24" s="7">
        <v>2010</v>
      </c>
      <c r="AD24" s="7">
        <v>2010</v>
      </c>
      <c r="AE24" s="7">
        <v>2010</v>
      </c>
    </row>
    <row r="25" spans="1:31">
      <c r="A25" s="4" t="s">
        <v>74</v>
      </c>
      <c r="B25" s="4" t="s">
        <v>73</v>
      </c>
      <c r="C25" s="7">
        <v>2010</v>
      </c>
      <c r="D25" s="7">
        <v>2010</v>
      </c>
      <c r="E25" s="7">
        <v>2010</v>
      </c>
      <c r="F25" s="7">
        <v>2010</v>
      </c>
      <c r="G25" s="7">
        <v>2010</v>
      </c>
      <c r="H25" s="7">
        <v>2010</v>
      </c>
      <c r="I25" s="7">
        <v>2010</v>
      </c>
      <c r="J25" s="7">
        <v>2010</v>
      </c>
      <c r="K25" s="7">
        <v>2010</v>
      </c>
      <c r="L25" s="7">
        <v>2010</v>
      </c>
      <c r="M25" s="7">
        <v>2010</v>
      </c>
      <c r="N25" s="7">
        <v>2010</v>
      </c>
      <c r="O25" s="7">
        <v>2010</v>
      </c>
      <c r="P25" s="7">
        <v>2010</v>
      </c>
      <c r="Q25" s="7">
        <v>2010</v>
      </c>
      <c r="R25" s="7">
        <v>2010</v>
      </c>
      <c r="S25" s="7">
        <v>2010</v>
      </c>
      <c r="T25" s="7">
        <v>2010</v>
      </c>
      <c r="U25" s="7">
        <v>2010</v>
      </c>
      <c r="V25" s="7">
        <v>2010</v>
      </c>
      <c r="W25" s="7">
        <v>2010</v>
      </c>
      <c r="X25" s="7">
        <v>2010</v>
      </c>
      <c r="Y25" s="7">
        <v>2010</v>
      </c>
      <c r="Z25" s="7">
        <v>2010</v>
      </c>
      <c r="AA25" s="7">
        <v>2010</v>
      </c>
      <c r="AB25" s="7">
        <v>2010</v>
      </c>
      <c r="AC25" s="7">
        <v>2010</v>
      </c>
      <c r="AD25" s="7">
        <v>2010</v>
      </c>
      <c r="AE25" s="7">
        <v>2010</v>
      </c>
    </row>
    <row r="26" spans="1:31">
      <c r="A26" s="4" t="s">
        <v>76</v>
      </c>
      <c r="B26" s="4" t="s">
        <v>75</v>
      </c>
      <c r="C26" s="7">
        <v>2010</v>
      </c>
      <c r="D26" s="7">
        <v>2010</v>
      </c>
      <c r="E26" s="7">
        <v>2010</v>
      </c>
      <c r="F26" s="7">
        <v>2010</v>
      </c>
      <c r="G26" s="7">
        <v>2010</v>
      </c>
      <c r="H26" s="7">
        <v>2010</v>
      </c>
      <c r="I26" s="7">
        <v>2010</v>
      </c>
      <c r="J26" s="7">
        <v>2010</v>
      </c>
      <c r="K26" s="7">
        <v>2010</v>
      </c>
      <c r="L26" s="7">
        <v>2010</v>
      </c>
      <c r="M26" s="7">
        <v>2010</v>
      </c>
      <c r="N26" s="7">
        <v>2010</v>
      </c>
      <c r="O26" s="7">
        <v>2010</v>
      </c>
      <c r="P26" s="7">
        <v>2010</v>
      </c>
      <c r="Q26" s="7">
        <v>2010</v>
      </c>
      <c r="R26" s="7">
        <v>2010</v>
      </c>
      <c r="S26" s="7">
        <v>2010</v>
      </c>
      <c r="T26" s="7">
        <v>2010</v>
      </c>
      <c r="U26" s="7">
        <v>2010</v>
      </c>
      <c r="V26" s="7">
        <v>2010</v>
      </c>
      <c r="W26" s="7">
        <v>2010</v>
      </c>
      <c r="X26" s="7">
        <v>2010</v>
      </c>
      <c r="Y26" s="7">
        <v>2010</v>
      </c>
      <c r="Z26" s="7">
        <v>2010</v>
      </c>
      <c r="AA26" s="7">
        <v>2010</v>
      </c>
      <c r="AB26" s="7">
        <v>2010</v>
      </c>
      <c r="AC26" s="7">
        <v>2010</v>
      </c>
      <c r="AD26" s="7">
        <v>2010</v>
      </c>
      <c r="AE26" s="7">
        <v>2010</v>
      </c>
    </row>
    <row r="27" spans="1:31">
      <c r="A27" s="4" t="s">
        <v>78</v>
      </c>
      <c r="B27" s="4" t="s">
        <v>77</v>
      </c>
      <c r="C27" s="7">
        <v>2010</v>
      </c>
      <c r="D27" s="7">
        <v>2010</v>
      </c>
      <c r="E27" s="7">
        <v>2010</v>
      </c>
      <c r="F27" s="7">
        <v>2010</v>
      </c>
      <c r="G27" s="7">
        <v>2010</v>
      </c>
      <c r="H27" s="7">
        <v>2010</v>
      </c>
      <c r="I27" s="7">
        <v>2010</v>
      </c>
      <c r="J27" s="7">
        <v>2010</v>
      </c>
      <c r="K27" s="7">
        <v>2010</v>
      </c>
      <c r="L27" s="7">
        <v>2010</v>
      </c>
      <c r="M27" s="7">
        <v>2010</v>
      </c>
      <c r="N27" s="7">
        <v>2010</v>
      </c>
      <c r="O27" s="7">
        <v>2010</v>
      </c>
      <c r="P27" s="7">
        <v>2010</v>
      </c>
      <c r="Q27" s="7">
        <v>2010</v>
      </c>
      <c r="R27" s="7">
        <v>2010</v>
      </c>
      <c r="S27" s="7">
        <v>2010</v>
      </c>
      <c r="T27" s="7">
        <v>2010</v>
      </c>
      <c r="U27" s="7">
        <v>2010</v>
      </c>
      <c r="V27" s="7">
        <v>2010</v>
      </c>
      <c r="W27" s="7">
        <v>2010</v>
      </c>
      <c r="X27" s="7">
        <v>2010</v>
      </c>
      <c r="Y27" s="7">
        <v>2010</v>
      </c>
      <c r="Z27" s="7">
        <v>2010</v>
      </c>
      <c r="AA27" s="7">
        <v>2010</v>
      </c>
      <c r="AB27" s="7">
        <v>2010</v>
      </c>
      <c r="AC27" s="7">
        <v>2010</v>
      </c>
      <c r="AD27" s="7">
        <v>2010</v>
      </c>
      <c r="AE27" s="7">
        <v>2010</v>
      </c>
    </row>
    <row r="28" spans="1:31">
      <c r="A28" s="4" t="s">
        <v>80</v>
      </c>
      <c r="B28" s="4" t="s">
        <v>79</v>
      </c>
      <c r="C28" s="7">
        <v>2010</v>
      </c>
      <c r="D28" s="7">
        <v>2010</v>
      </c>
      <c r="E28" s="7">
        <v>2010</v>
      </c>
      <c r="F28" s="7">
        <v>2010</v>
      </c>
      <c r="G28" s="7">
        <v>2010</v>
      </c>
      <c r="H28" s="7">
        <v>2010</v>
      </c>
      <c r="I28" s="7">
        <v>2010</v>
      </c>
      <c r="J28" s="7">
        <v>2010</v>
      </c>
      <c r="K28" s="7">
        <v>2010</v>
      </c>
      <c r="L28" s="7">
        <v>2010</v>
      </c>
      <c r="M28" s="7">
        <v>2010</v>
      </c>
      <c r="N28" s="7">
        <v>2010</v>
      </c>
      <c r="O28" s="7">
        <v>2010</v>
      </c>
      <c r="P28" s="7">
        <v>2010</v>
      </c>
      <c r="Q28" s="7">
        <v>2010</v>
      </c>
      <c r="R28" s="7">
        <v>2010</v>
      </c>
      <c r="S28" s="7">
        <v>2010</v>
      </c>
      <c r="T28" s="7">
        <v>2010</v>
      </c>
      <c r="U28" s="7">
        <v>2010</v>
      </c>
      <c r="V28" s="7">
        <v>2010</v>
      </c>
      <c r="W28" s="7">
        <v>2010</v>
      </c>
      <c r="X28" s="7">
        <v>2010</v>
      </c>
      <c r="Y28" s="7">
        <v>2010</v>
      </c>
      <c r="Z28" s="7">
        <v>2010</v>
      </c>
      <c r="AA28" s="7">
        <v>2010</v>
      </c>
      <c r="AB28" s="7">
        <v>2010</v>
      </c>
      <c r="AC28" s="7">
        <v>2010</v>
      </c>
      <c r="AD28" s="7">
        <v>2010</v>
      </c>
      <c r="AE28" s="7">
        <v>2010</v>
      </c>
    </row>
    <row r="29" spans="1:31">
      <c r="A29" s="4" t="s">
        <v>82</v>
      </c>
      <c r="B29" s="4" t="s">
        <v>81</v>
      </c>
      <c r="C29" s="7">
        <v>2010</v>
      </c>
      <c r="D29" s="7">
        <v>2010</v>
      </c>
      <c r="E29" s="7">
        <v>2010</v>
      </c>
      <c r="F29" s="7">
        <v>2010</v>
      </c>
      <c r="G29" s="7">
        <v>2010</v>
      </c>
      <c r="H29" s="7">
        <v>2010</v>
      </c>
      <c r="I29" s="7">
        <v>2010</v>
      </c>
      <c r="J29" s="7">
        <v>2010</v>
      </c>
      <c r="K29" s="7">
        <v>2010</v>
      </c>
      <c r="L29" s="7">
        <v>2010</v>
      </c>
      <c r="M29" s="7">
        <v>2010</v>
      </c>
      <c r="N29" s="7">
        <v>2010</v>
      </c>
      <c r="O29" s="7">
        <v>2010</v>
      </c>
      <c r="P29" s="7">
        <v>2010</v>
      </c>
      <c r="Q29" s="7">
        <v>2010</v>
      </c>
      <c r="R29" s="7">
        <v>2010</v>
      </c>
      <c r="S29" s="7">
        <v>2010</v>
      </c>
      <c r="T29" s="7">
        <v>2010</v>
      </c>
      <c r="U29" s="7">
        <v>2010</v>
      </c>
      <c r="V29" s="7">
        <v>2010</v>
      </c>
      <c r="W29" s="7">
        <v>2010</v>
      </c>
      <c r="X29" s="7">
        <v>2010</v>
      </c>
      <c r="Y29" s="7">
        <v>2010</v>
      </c>
      <c r="Z29" s="7">
        <v>2010</v>
      </c>
      <c r="AA29" s="7">
        <v>2010</v>
      </c>
      <c r="AB29" s="7">
        <v>2010</v>
      </c>
      <c r="AC29" s="7">
        <v>2010</v>
      </c>
      <c r="AD29" s="7">
        <v>2010</v>
      </c>
      <c r="AE29" s="7">
        <v>2010</v>
      </c>
    </row>
    <row r="30" spans="1:31">
      <c r="A30" s="4" t="s">
        <v>84</v>
      </c>
      <c r="B30" s="4" t="s">
        <v>83</v>
      </c>
      <c r="C30" s="7">
        <v>2010</v>
      </c>
      <c r="D30" s="7">
        <v>2010</v>
      </c>
      <c r="E30" s="7">
        <v>2010</v>
      </c>
      <c r="F30" s="7">
        <v>2010</v>
      </c>
      <c r="G30" s="7">
        <v>2010</v>
      </c>
      <c r="H30" s="7">
        <v>2010</v>
      </c>
      <c r="I30" s="7">
        <v>2010</v>
      </c>
      <c r="J30" s="7">
        <v>2010</v>
      </c>
      <c r="K30" s="7">
        <v>2010</v>
      </c>
      <c r="L30" s="7">
        <v>2010</v>
      </c>
      <c r="M30" s="7">
        <v>2010</v>
      </c>
      <c r="N30" s="7">
        <v>2010</v>
      </c>
      <c r="O30" s="7">
        <v>2010</v>
      </c>
      <c r="P30" s="7">
        <v>2010</v>
      </c>
      <c r="Q30" s="7">
        <v>2010</v>
      </c>
      <c r="R30" s="7">
        <v>2010</v>
      </c>
      <c r="S30" s="7">
        <v>2010</v>
      </c>
      <c r="T30" s="7">
        <v>2010</v>
      </c>
      <c r="U30" s="7">
        <v>2010</v>
      </c>
      <c r="V30" s="7">
        <v>2010</v>
      </c>
      <c r="W30" s="7">
        <v>2010</v>
      </c>
      <c r="X30" s="7">
        <v>2010</v>
      </c>
      <c r="Y30" s="7">
        <v>2010</v>
      </c>
      <c r="Z30" s="7">
        <v>2010</v>
      </c>
      <c r="AA30" s="7">
        <v>2010</v>
      </c>
      <c r="AB30" s="7">
        <v>2010</v>
      </c>
      <c r="AC30" s="7">
        <v>2010</v>
      </c>
      <c r="AD30" s="7">
        <v>2010</v>
      </c>
      <c r="AE30" s="7">
        <v>2010</v>
      </c>
    </row>
    <row r="31" spans="1:31">
      <c r="A31" s="4" t="s">
        <v>86</v>
      </c>
      <c r="B31" s="4" t="s">
        <v>85</v>
      </c>
      <c r="C31" s="7">
        <v>2010</v>
      </c>
      <c r="D31" s="7">
        <v>2010</v>
      </c>
      <c r="E31" s="7">
        <v>2010</v>
      </c>
      <c r="F31" s="7">
        <v>2010</v>
      </c>
      <c r="G31" s="7">
        <v>2010</v>
      </c>
      <c r="H31" s="7">
        <v>2010</v>
      </c>
      <c r="I31" s="7">
        <v>2010</v>
      </c>
      <c r="J31" s="7">
        <v>2010</v>
      </c>
      <c r="K31" s="7">
        <v>2010</v>
      </c>
      <c r="L31" s="7">
        <v>2010</v>
      </c>
      <c r="M31" s="7">
        <v>2010</v>
      </c>
      <c r="N31" s="7">
        <v>2010</v>
      </c>
      <c r="O31" s="7">
        <v>2010</v>
      </c>
      <c r="P31" s="7">
        <v>2010</v>
      </c>
      <c r="Q31" s="7">
        <v>2010</v>
      </c>
      <c r="R31" s="7">
        <v>2010</v>
      </c>
      <c r="S31" s="7">
        <v>2010</v>
      </c>
      <c r="T31" s="7">
        <v>2010</v>
      </c>
      <c r="U31" s="7">
        <v>2010</v>
      </c>
      <c r="V31" s="7">
        <v>2010</v>
      </c>
      <c r="W31" s="7">
        <v>2010</v>
      </c>
      <c r="X31" s="7">
        <v>2010</v>
      </c>
      <c r="Y31" s="7">
        <v>2010</v>
      </c>
      <c r="Z31" s="7">
        <v>2010</v>
      </c>
      <c r="AA31" s="7">
        <v>2010</v>
      </c>
      <c r="AB31" s="7">
        <v>2010</v>
      </c>
      <c r="AC31" s="7">
        <v>2010</v>
      </c>
      <c r="AD31" s="7">
        <v>2010</v>
      </c>
      <c r="AE31" s="7">
        <v>2010</v>
      </c>
    </row>
    <row r="32" spans="1:31">
      <c r="A32" s="4" t="s">
        <v>88</v>
      </c>
      <c r="B32" s="4" t="s">
        <v>87</v>
      </c>
      <c r="C32" s="7">
        <v>2010</v>
      </c>
      <c r="D32" s="7">
        <v>2010</v>
      </c>
      <c r="E32" s="7">
        <v>2010</v>
      </c>
      <c r="F32" s="7">
        <v>2010</v>
      </c>
      <c r="G32" s="7">
        <v>2010</v>
      </c>
      <c r="H32" s="7">
        <v>2010</v>
      </c>
      <c r="I32" s="7">
        <v>2010</v>
      </c>
      <c r="J32" s="7">
        <v>2010</v>
      </c>
      <c r="K32" s="7">
        <v>2010</v>
      </c>
      <c r="L32" s="7">
        <v>2010</v>
      </c>
      <c r="M32" s="7">
        <v>2010</v>
      </c>
      <c r="N32" s="7">
        <v>2010</v>
      </c>
      <c r="O32" s="7">
        <v>2010</v>
      </c>
      <c r="P32" s="7">
        <v>2010</v>
      </c>
      <c r="Q32" s="7">
        <v>2010</v>
      </c>
      <c r="R32" s="7">
        <v>2010</v>
      </c>
      <c r="S32" s="7">
        <v>2010</v>
      </c>
      <c r="T32" s="7">
        <v>2010</v>
      </c>
      <c r="U32" s="7">
        <v>2010</v>
      </c>
      <c r="V32" s="7">
        <v>2010</v>
      </c>
      <c r="W32" s="7">
        <v>2010</v>
      </c>
      <c r="X32" s="7">
        <v>2010</v>
      </c>
      <c r="Y32" s="7">
        <v>2010</v>
      </c>
      <c r="Z32" s="7">
        <v>2010</v>
      </c>
      <c r="AA32" s="7"/>
      <c r="AB32" s="7">
        <v>2010</v>
      </c>
      <c r="AC32" s="7">
        <v>2010</v>
      </c>
      <c r="AD32" s="7">
        <v>2010</v>
      </c>
      <c r="AE32" s="7">
        <v>2010</v>
      </c>
    </row>
    <row r="33" spans="1:31">
      <c r="A33" s="4" t="s">
        <v>90</v>
      </c>
      <c r="B33" s="4" t="s">
        <v>89</v>
      </c>
      <c r="C33" s="7">
        <v>2010</v>
      </c>
      <c r="D33" s="7">
        <v>2010</v>
      </c>
      <c r="E33" s="7">
        <v>2010</v>
      </c>
      <c r="F33" s="7">
        <v>2010</v>
      </c>
      <c r="G33" s="7">
        <v>2010</v>
      </c>
      <c r="H33" s="7">
        <v>2010</v>
      </c>
      <c r="I33" s="7">
        <v>2010</v>
      </c>
      <c r="J33" s="7">
        <v>2010</v>
      </c>
      <c r="K33" s="7">
        <v>2010</v>
      </c>
      <c r="L33" s="7">
        <v>2010</v>
      </c>
      <c r="M33" s="7">
        <v>2010</v>
      </c>
      <c r="N33" s="7">
        <v>2010</v>
      </c>
      <c r="O33" s="7">
        <v>2010</v>
      </c>
      <c r="P33" s="7">
        <v>2010</v>
      </c>
      <c r="Q33" s="7">
        <v>2010</v>
      </c>
      <c r="R33" s="7">
        <v>2010</v>
      </c>
      <c r="S33" s="7">
        <v>2010</v>
      </c>
      <c r="T33" s="7">
        <v>2010</v>
      </c>
      <c r="U33" s="7">
        <v>2010</v>
      </c>
      <c r="V33" s="7">
        <v>2010</v>
      </c>
      <c r="W33" s="7">
        <v>2010</v>
      </c>
      <c r="X33" s="7">
        <v>2010</v>
      </c>
      <c r="Y33" s="7">
        <v>2010</v>
      </c>
      <c r="Z33" s="7">
        <v>2010</v>
      </c>
      <c r="AA33" s="7">
        <v>2010</v>
      </c>
      <c r="AB33" s="7">
        <v>2010</v>
      </c>
      <c r="AC33" s="7">
        <v>2010</v>
      </c>
      <c r="AD33" s="7">
        <v>2010</v>
      </c>
      <c r="AE33" s="7">
        <v>2010</v>
      </c>
    </row>
    <row r="34" spans="1:31">
      <c r="A34" s="4" t="s">
        <v>92</v>
      </c>
      <c r="B34" s="4" t="s">
        <v>91</v>
      </c>
      <c r="C34" s="7">
        <v>2010</v>
      </c>
      <c r="D34" s="7">
        <v>2010</v>
      </c>
      <c r="E34" s="7">
        <v>2010</v>
      </c>
      <c r="F34" s="7">
        <v>2010</v>
      </c>
      <c r="G34" s="7">
        <v>2010</v>
      </c>
      <c r="H34" s="7">
        <v>2010</v>
      </c>
      <c r="I34" s="7">
        <v>2010</v>
      </c>
      <c r="J34" s="7">
        <v>2010</v>
      </c>
      <c r="K34" s="7">
        <v>2010</v>
      </c>
      <c r="L34" s="7">
        <v>2010</v>
      </c>
      <c r="M34" s="7">
        <v>2010</v>
      </c>
      <c r="N34" s="7">
        <v>2010</v>
      </c>
      <c r="O34" s="7">
        <v>2010</v>
      </c>
      <c r="P34" s="7">
        <v>2010</v>
      </c>
      <c r="Q34" s="7">
        <v>2010</v>
      </c>
      <c r="R34" s="7">
        <v>2010</v>
      </c>
      <c r="S34" s="7">
        <v>2010</v>
      </c>
      <c r="T34" s="7">
        <v>2010</v>
      </c>
      <c r="U34" s="7">
        <v>2010</v>
      </c>
      <c r="V34" s="7">
        <v>2010</v>
      </c>
      <c r="W34" s="7">
        <v>2010</v>
      </c>
      <c r="X34" s="7">
        <v>2010</v>
      </c>
      <c r="Y34" s="7">
        <v>2010</v>
      </c>
      <c r="Z34" s="7">
        <v>2010</v>
      </c>
      <c r="AA34" s="7">
        <v>2010</v>
      </c>
      <c r="AB34" s="7">
        <v>2010</v>
      </c>
      <c r="AC34" s="7">
        <v>2010</v>
      </c>
      <c r="AD34" s="7">
        <v>2010</v>
      </c>
      <c r="AE34" s="7">
        <v>2010</v>
      </c>
    </row>
    <row r="35" spans="1:31">
      <c r="A35" s="4" t="s">
        <v>94</v>
      </c>
      <c r="B35" s="4" t="s">
        <v>93</v>
      </c>
      <c r="C35" s="7">
        <v>2010</v>
      </c>
      <c r="D35" s="7">
        <v>2010</v>
      </c>
      <c r="E35" s="7">
        <v>2010</v>
      </c>
      <c r="F35" s="7">
        <v>2010</v>
      </c>
      <c r="G35" s="7">
        <v>2010</v>
      </c>
      <c r="H35" s="7">
        <v>2010</v>
      </c>
      <c r="I35" s="7">
        <v>2010</v>
      </c>
      <c r="J35" s="7">
        <v>2010</v>
      </c>
      <c r="K35" s="7">
        <v>2010</v>
      </c>
      <c r="L35" s="7">
        <v>2010</v>
      </c>
      <c r="M35" s="7">
        <v>2010</v>
      </c>
      <c r="N35" s="7">
        <v>2010</v>
      </c>
      <c r="O35" s="7">
        <v>2010</v>
      </c>
      <c r="P35" s="7">
        <v>2010</v>
      </c>
      <c r="Q35" s="7">
        <v>2010</v>
      </c>
      <c r="R35" s="7">
        <v>2010</v>
      </c>
      <c r="S35" s="7">
        <v>2010</v>
      </c>
      <c r="T35" s="7">
        <v>2010</v>
      </c>
      <c r="U35" s="7">
        <v>2010</v>
      </c>
      <c r="V35" s="7">
        <v>2010</v>
      </c>
      <c r="W35" s="7">
        <v>2010</v>
      </c>
      <c r="X35" s="7">
        <v>2010</v>
      </c>
      <c r="Y35" s="7">
        <v>2010</v>
      </c>
      <c r="Z35" s="7">
        <v>2010</v>
      </c>
      <c r="AA35" s="7">
        <v>2010</v>
      </c>
      <c r="AB35" s="7">
        <v>2010</v>
      </c>
      <c r="AC35" s="7">
        <v>2010</v>
      </c>
      <c r="AD35" s="7">
        <v>2010</v>
      </c>
      <c r="AE35" s="7">
        <v>2010</v>
      </c>
    </row>
    <row r="36" spans="1:31">
      <c r="A36" s="4" t="s">
        <v>96</v>
      </c>
      <c r="B36" s="4" t="s">
        <v>95</v>
      </c>
      <c r="C36" s="7">
        <v>2010</v>
      </c>
      <c r="D36" s="7">
        <v>2010</v>
      </c>
      <c r="E36" s="7">
        <v>2010</v>
      </c>
      <c r="F36" s="7">
        <v>2010</v>
      </c>
      <c r="G36" s="7">
        <v>2010</v>
      </c>
      <c r="H36" s="7">
        <v>2010</v>
      </c>
      <c r="I36" s="7">
        <v>2010</v>
      </c>
      <c r="J36" s="7">
        <v>2010</v>
      </c>
      <c r="K36" s="7">
        <v>2010</v>
      </c>
      <c r="L36" s="7">
        <v>2010</v>
      </c>
      <c r="M36" s="7">
        <v>2010</v>
      </c>
      <c r="N36" s="7">
        <v>2010</v>
      </c>
      <c r="O36" s="7">
        <v>2010</v>
      </c>
      <c r="P36" s="7">
        <v>2010</v>
      </c>
      <c r="Q36" s="7">
        <v>2010</v>
      </c>
      <c r="R36" s="7">
        <v>2010</v>
      </c>
      <c r="S36" s="7">
        <v>2010</v>
      </c>
      <c r="T36" s="7">
        <v>2010</v>
      </c>
      <c r="U36" s="7">
        <v>2010</v>
      </c>
      <c r="V36" s="7">
        <v>2010</v>
      </c>
      <c r="W36" s="7">
        <v>2010</v>
      </c>
      <c r="X36" s="7">
        <v>2010</v>
      </c>
      <c r="Y36" s="7">
        <v>2010</v>
      </c>
      <c r="Z36" s="7">
        <v>2010</v>
      </c>
      <c r="AA36" s="7">
        <v>2010</v>
      </c>
      <c r="AB36" s="7">
        <v>2010</v>
      </c>
      <c r="AC36" s="7">
        <v>2010</v>
      </c>
      <c r="AD36" s="7">
        <v>2010</v>
      </c>
      <c r="AE36" s="7">
        <v>2010</v>
      </c>
    </row>
    <row r="37" spans="1:31">
      <c r="A37" s="4" t="s">
        <v>98</v>
      </c>
      <c r="B37" s="4" t="s">
        <v>97</v>
      </c>
      <c r="C37" s="7">
        <v>2010</v>
      </c>
      <c r="D37" s="7">
        <v>2010</v>
      </c>
      <c r="E37" s="7">
        <v>2010</v>
      </c>
      <c r="F37" s="7">
        <v>2010</v>
      </c>
      <c r="G37" s="7">
        <v>2010</v>
      </c>
      <c r="H37" s="7">
        <v>2010</v>
      </c>
      <c r="I37" s="7">
        <v>2010</v>
      </c>
      <c r="J37" s="7">
        <v>2010</v>
      </c>
      <c r="K37" s="7">
        <v>2010</v>
      </c>
      <c r="L37" s="7">
        <v>2010</v>
      </c>
      <c r="M37" s="7">
        <v>2010</v>
      </c>
      <c r="N37" s="7">
        <v>2010</v>
      </c>
      <c r="O37" s="7">
        <v>2010</v>
      </c>
      <c r="P37" s="7">
        <v>2010</v>
      </c>
      <c r="Q37" s="7">
        <v>2010</v>
      </c>
      <c r="R37" s="7">
        <v>2010</v>
      </c>
      <c r="S37" s="7">
        <v>2010</v>
      </c>
      <c r="T37" s="7">
        <v>2010</v>
      </c>
      <c r="U37" s="7">
        <v>2010</v>
      </c>
      <c r="V37" s="7">
        <v>2010</v>
      </c>
      <c r="W37" s="7">
        <v>2010</v>
      </c>
      <c r="X37" s="7">
        <v>2010</v>
      </c>
      <c r="Y37" s="7">
        <v>2010</v>
      </c>
      <c r="Z37" s="7">
        <v>2010</v>
      </c>
      <c r="AA37" s="7">
        <v>2010</v>
      </c>
      <c r="AB37" s="7">
        <v>2010</v>
      </c>
      <c r="AC37" s="7">
        <v>2010</v>
      </c>
      <c r="AD37" s="7">
        <v>2010</v>
      </c>
      <c r="AE37" s="7">
        <v>2010</v>
      </c>
    </row>
    <row r="38" spans="1:31">
      <c r="A38" s="4" t="s">
        <v>100</v>
      </c>
      <c r="B38" s="4" t="s">
        <v>99</v>
      </c>
      <c r="C38" s="7">
        <v>2010</v>
      </c>
      <c r="D38" s="7">
        <v>2010</v>
      </c>
      <c r="E38" s="7">
        <v>2010</v>
      </c>
      <c r="F38" s="7">
        <v>2010</v>
      </c>
      <c r="G38" s="7">
        <v>2010</v>
      </c>
      <c r="H38" s="7">
        <v>2010</v>
      </c>
      <c r="I38" s="7">
        <v>2010</v>
      </c>
      <c r="J38" s="7">
        <v>2010</v>
      </c>
      <c r="K38" s="7">
        <v>2010</v>
      </c>
      <c r="L38" s="7">
        <v>2010</v>
      </c>
      <c r="M38" s="7">
        <v>2010</v>
      </c>
      <c r="N38" s="7">
        <v>2010</v>
      </c>
      <c r="O38" s="7">
        <v>2010</v>
      </c>
      <c r="P38" s="7">
        <v>2010</v>
      </c>
      <c r="Q38" s="7">
        <v>2010</v>
      </c>
      <c r="R38" s="7">
        <v>2010</v>
      </c>
      <c r="S38" s="7">
        <v>2010</v>
      </c>
      <c r="T38" s="7">
        <v>2010</v>
      </c>
      <c r="U38" s="7">
        <v>2010</v>
      </c>
      <c r="V38" s="7">
        <v>2010</v>
      </c>
      <c r="W38" s="7">
        <v>2010</v>
      </c>
      <c r="X38" s="7">
        <v>2010</v>
      </c>
      <c r="Y38" s="7">
        <v>2010</v>
      </c>
      <c r="Z38" s="7">
        <v>2010</v>
      </c>
      <c r="AA38" s="7">
        <v>2010</v>
      </c>
      <c r="AB38" s="7">
        <v>2010</v>
      </c>
      <c r="AC38" s="7">
        <v>2010</v>
      </c>
      <c r="AD38" s="7">
        <v>2010</v>
      </c>
      <c r="AE38" s="7">
        <v>2010</v>
      </c>
    </row>
    <row r="39" spans="1:31">
      <c r="A39" s="4" t="s">
        <v>102</v>
      </c>
      <c r="B39" s="4" t="s">
        <v>101</v>
      </c>
      <c r="C39" s="7">
        <v>2010</v>
      </c>
      <c r="D39" s="7">
        <v>2010</v>
      </c>
      <c r="E39" s="7">
        <v>2010</v>
      </c>
      <c r="F39" s="7">
        <v>2010</v>
      </c>
      <c r="G39" s="7">
        <v>2010</v>
      </c>
      <c r="H39" s="7">
        <v>2010</v>
      </c>
      <c r="I39" s="7">
        <v>2010</v>
      </c>
      <c r="J39" s="7">
        <v>2010</v>
      </c>
      <c r="K39" s="7">
        <v>2010</v>
      </c>
      <c r="L39" s="7">
        <v>2010</v>
      </c>
      <c r="M39" s="7">
        <v>2010</v>
      </c>
      <c r="N39" s="7">
        <v>2010</v>
      </c>
      <c r="O39" s="7">
        <v>2010</v>
      </c>
      <c r="P39" s="7">
        <v>2010</v>
      </c>
      <c r="Q39" s="7">
        <v>2010</v>
      </c>
      <c r="R39" s="7">
        <v>2010</v>
      </c>
      <c r="S39" s="7">
        <v>2010</v>
      </c>
      <c r="T39" s="7">
        <v>2010</v>
      </c>
      <c r="U39" s="7">
        <v>2010</v>
      </c>
      <c r="V39" s="7">
        <v>2010</v>
      </c>
      <c r="W39" s="7">
        <v>2010</v>
      </c>
      <c r="X39" s="7">
        <v>2010</v>
      </c>
      <c r="Y39" s="7">
        <v>2010</v>
      </c>
      <c r="Z39" s="7">
        <v>2010</v>
      </c>
      <c r="AA39" s="7">
        <v>2010</v>
      </c>
      <c r="AB39" s="7">
        <v>2010</v>
      </c>
      <c r="AC39" s="7">
        <v>2010</v>
      </c>
      <c r="AD39" s="7">
        <v>2010</v>
      </c>
      <c r="AE39" s="7">
        <v>2010</v>
      </c>
    </row>
    <row r="40" spans="1:31">
      <c r="A40" s="4" t="s">
        <v>104</v>
      </c>
      <c r="B40" s="4" t="s">
        <v>103</v>
      </c>
      <c r="C40" s="7">
        <v>2010</v>
      </c>
      <c r="D40" s="7">
        <v>2010</v>
      </c>
      <c r="E40" s="7">
        <v>2010</v>
      </c>
      <c r="F40" s="7">
        <v>2010</v>
      </c>
      <c r="G40" s="7">
        <v>2010</v>
      </c>
      <c r="H40" s="7">
        <v>2010</v>
      </c>
      <c r="I40" s="7">
        <v>2010</v>
      </c>
      <c r="J40" s="7">
        <v>2010</v>
      </c>
      <c r="K40" s="7">
        <v>2010</v>
      </c>
      <c r="L40" s="7">
        <v>2010</v>
      </c>
      <c r="M40" s="7">
        <v>2010</v>
      </c>
      <c r="N40" s="7">
        <v>2010</v>
      </c>
      <c r="O40" s="7">
        <v>2010</v>
      </c>
      <c r="P40" s="7">
        <v>2010</v>
      </c>
      <c r="Q40" s="7">
        <v>2010</v>
      </c>
      <c r="R40" s="7">
        <v>2010</v>
      </c>
      <c r="S40" s="7">
        <v>2010</v>
      </c>
      <c r="T40" s="7">
        <v>2010</v>
      </c>
      <c r="U40" s="7">
        <v>2010</v>
      </c>
      <c r="V40" s="7">
        <v>2010</v>
      </c>
      <c r="W40" s="7">
        <v>2010</v>
      </c>
      <c r="X40" s="7">
        <v>2010</v>
      </c>
      <c r="Y40" s="7">
        <v>2010</v>
      </c>
      <c r="Z40" s="7">
        <v>2010</v>
      </c>
      <c r="AA40" s="7">
        <v>2010</v>
      </c>
      <c r="AB40" s="7">
        <v>2010</v>
      </c>
      <c r="AC40" s="7">
        <v>2010</v>
      </c>
      <c r="AD40" s="7">
        <v>2010</v>
      </c>
      <c r="AE40" s="7">
        <v>2010</v>
      </c>
    </row>
    <row r="41" spans="1:31">
      <c r="A41" s="4" t="s">
        <v>106</v>
      </c>
      <c r="B41" s="4" t="s">
        <v>105</v>
      </c>
      <c r="C41" s="7">
        <v>2010</v>
      </c>
      <c r="D41" s="7">
        <v>2010</v>
      </c>
      <c r="E41" s="7">
        <v>2010</v>
      </c>
      <c r="F41" s="7">
        <v>2010</v>
      </c>
      <c r="G41" s="7">
        <v>2010</v>
      </c>
      <c r="H41" s="7">
        <v>2010</v>
      </c>
      <c r="I41" s="7">
        <v>2010</v>
      </c>
      <c r="J41" s="7">
        <v>2010</v>
      </c>
      <c r="K41" s="7">
        <v>2010</v>
      </c>
      <c r="L41" s="7">
        <v>2010</v>
      </c>
      <c r="M41" s="7">
        <v>2010</v>
      </c>
      <c r="N41" s="7">
        <v>2010</v>
      </c>
      <c r="O41" s="7">
        <v>2010</v>
      </c>
      <c r="P41" s="7">
        <v>2010</v>
      </c>
      <c r="Q41" s="7">
        <v>2010</v>
      </c>
      <c r="R41" s="7">
        <v>2010</v>
      </c>
      <c r="S41" s="7">
        <v>2010</v>
      </c>
      <c r="T41" s="7">
        <v>2010</v>
      </c>
      <c r="U41" s="7">
        <v>2010</v>
      </c>
      <c r="V41" s="7">
        <v>2010</v>
      </c>
      <c r="W41" s="7">
        <v>2010</v>
      </c>
      <c r="X41" s="7">
        <v>2010</v>
      </c>
      <c r="Y41" s="7">
        <v>2010</v>
      </c>
      <c r="Z41" s="7">
        <v>2010</v>
      </c>
      <c r="AA41" s="7">
        <v>2010</v>
      </c>
      <c r="AB41" s="7">
        <v>2010</v>
      </c>
      <c r="AC41" s="7">
        <v>2010</v>
      </c>
      <c r="AD41" s="7">
        <v>2010</v>
      </c>
      <c r="AE41" s="7">
        <v>2010</v>
      </c>
    </row>
    <row r="42" spans="1:31">
      <c r="A42" s="4" t="s">
        <v>108</v>
      </c>
      <c r="B42" s="4" t="s">
        <v>107</v>
      </c>
      <c r="C42" s="7">
        <v>2010</v>
      </c>
      <c r="D42" s="7">
        <v>2010</v>
      </c>
      <c r="E42" s="7">
        <v>2010</v>
      </c>
      <c r="F42" s="7">
        <v>2010</v>
      </c>
      <c r="G42" s="7">
        <v>2010</v>
      </c>
      <c r="H42" s="7">
        <v>2010</v>
      </c>
      <c r="I42" s="7">
        <v>2010</v>
      </c>
      <c r="J42" s="7">
        <v>2010</v>
      </c>
      <c r="K42" s="7">
        <v>2010</v>
      </c>
      <c r="L42" s="7">
        <v>2010</v>
      </c>
      <c r="M42" s="7">
        <v>2010</v>
      </c>
      <c r="N42" s="7">
        <v>2010</v>
      </c>
      <c r="O42" s="7">
        <v>2010</v>
      </c>
      <c r="P42" s="7">
        <v>2010</v>
      </c>
      <c r="Q42" s="7">
        <v>2010</v>
      </c>
      <c r="R42" s="7">
        <v>2010</v>
      </c>
      <c r="S42" s="7">
        <v>2010</v>
      </c>
      <c r="T42" s="7">
        <v>2010</v>
      </c>
      <c r="U42" s="7">
        <v>2010</v>
      </c>
      <c r="V42" s="7">
        <v>2010</v>
      </c>
      <c r="W42" s="7">
        <v>2010</v>
      </c>
      <c r="X42" s="7">
        <v>2010</v>
      </c>
      <c r="Y42" s="7">
        <v>2010</v>
      </c>
      <c r="Z42" s="7">
        <v>2010</v>
      </c>
      <c r="AA42" s="7">
        <v>2010</v>
      </c>
      <c r="AB42" s="7">
        <v>2010</v>
      </c>
      <c r="AC42" s="7">
        <v>2010</v>
      </c>
      <c r="AD42" s="7">
        <v>2010</v>
      </c>
      <c r="AE42" s="7">
        <v>2010</v>
      </c>
    </row>
    <row r="43" spans="1:31">
      <c r="A43" s="4" t="s">
        <v>110</v>
      </c>
      <c r="B43" s="4" t="s">
        <v>109</v>
      </c>
      <c r="C43" s="7">
        <v>2010</v>
      </c>
      <c r="D43" s="7">
        <v>2010</v>
      </c>
      <c r="E43" s="7">
        <v>2010</v>
      </c>
      <c r="F43" s="7">
        <v>2010</v>
      </c>
      <c r="G43" s="7">
        <v>2010</v>
      </c>
      <c r="H43" s="7">
        <v>2010</v>
      </c>
      <c r="I43" s="7">
        <v>2010</v>
      </c>
      <c r="J43" s="7">
        <v>2010</v>
      </c>
      <c r="K43" s="7">
        <v>2010</v>
      </c>
      <c r="L43" s="7">
        <v>2010</v>
      </c>
      <c r="M43" s="7">
        <v>2010</v>
      </c>
      <c r="N43" s="7">
        <v>2010</v>
      </c>
      <c r="O43" s="7">
        <v>2010</v>
      </c>
      <c r="P43" s="7">
        <v>2010</v>
      </c>
      <c r="Q43" s="7">
        <v>2010</v>
      </c>
      <c r="R43" s="7">
        <v>2010</v>
      </c>
      <c r="S43" s="7">
        <v>2010</v>
      </c>
      <c r="T43" s="7">
        <v>2010</v>
      </c>
      <c r="U43" s="7">
        <v>2010</v>
      </c>
      <c r="V43" s="7">
        <v>2010</v>
      </c>
      <c r="W43" s="7">
        <v>2010</v>
      </c>
      <c r="X43" s="7">
        <v>2010</v>
      </c>
      <c r="Y43" s="7">
        <v>2010</v>
      </c>
      <c r="Z43" s="7">
        <v>2010</v>
      </c>
      <c r="AA43" s="7">
        <v>2010</v>
      </c>
      <c r="AB43" s="7">
        <v>2010</v>
      </c>
      <c r="AC43" s="7">
        <v>2010</v>
      </c>
      <c r="AD43" s="7">
        <v>2010</v>
      </c>
      <c r="AE43" s="7">
        <v>2010</v>
      </c>
    </row>
    <row r="44" spans="1:31">
      <c r="A44" s="4" t="s">
        <v>112</v>
      </c>
      <c r="B44" s="4" t="s">
        <v>111</v>
      </c>
      <c r="C44" s="7">
        <v>2010</v>
      </c>
      <c r="D44" s="7">
        <v>2010</v>
      </c>
      <c r="E44" s="7">
        <v>2010</v>
      </c>
      <c r="F44" s="7">
        <v>2010</v>
      </c>
      <c r="G44" s="7">
        <v>2010</v>
      </c>
      <c r="H44" s="7">
        <v>2010</v>
      </c>
      <c r="I44" s="7">
        <v>2010</v>
      </c>
      <c r="J44" s="7">
        <v>2010</v>
      </c>
      <c r="K44" s="7">
        <v>2010</v>
      </c>
      <c r="L44" s="7">
        <v>2010</v>
      </c>
      <c r="M44" s="7">
        <v>2010</v>
      </c>
      <c r="N44" s="7">
        <v>2010</v>
      </c>
      <c r="O44" s="7">
        <v>2010</v>
      </c>
      <c r="P44" s="7">
        <v>2010</v>
      </c>
      <c r="Q44" s="7">
        <v>2010</v>
      </c>
      <c r="R44" s="7">
        <v>2010</v>
      </c>
      <c r="S44" s="7">
        <v>2010</v>
      </c>
      <c r="T44" s="7">
        <v>2010</v>
      </c>
      <c r="U44" s="7">
        <v>2010</v>
      </c>
      <c r="V44" s="7">
        <v>2010</v>
      </c>
      <c r="W44" s="7">
        <v>2010</v>
      </c>
      <c r="X44" s="7">
        <v>2010</v>
      </c>
      <c r="Y44" s="7">
        <v>2010</v>
      </c>
      <c r="Z44" s="7">
        <v>2010</v>
      </c>
      <c r="AA44" s="7">
        <v>2010</v>
      </c>
      <c r="AB44" s="7">
        <v>2010</v>
      </c>
      <c r="AC44" s="7">
        <v>2010</v>
      </c>
      <c r="AD44" s="7">
        <v>2010</v>
      </c>
      <c r="AE44" s="7">
        <v>2010</v>
      </c>
    </row>
    <row r="45" spans="1:31">
      <c r="A45" s="4" t="s">
        <v>114</v>
      </c>
      <c r="B45" s="4" t="s">
        <v>113</v>
      </c>
      <c r="C45" s="7">
        <v>2010</v>
      </c>
      <c r="D45" s="7">
        <v>2010</v>
      </c>
      <c r="E45" s="7">
        <v>2010</v>
      </c>
      <c r="F45" s="7">
        <v>2010</v>
      </c>
      <c r="G45" s="7">
        <v>2010</v>
      </c>
      <c r="H45" s="7">
        <v>2010</v>
      </c>
      <c r="I45" s="7">
        <v>2010</v>
      </c>
      <c r="J45" s="7">
        <v>2010</v>
      </c>
      <c r="K45" s="7">
        <v>2010</v>
      </c>
      <c r="L45" s="7">
        <v>2010</v>
      </c>
      <c r="M45" s="7">
        <v>2010</v>
      </c>
      <c r="N45" s="7">
        <v>2010</v>
      </c>
      <c r="O45" s="7">
        <v>2010</v>
      </c>
      <c r="P45" s="7">
        <v>2010</v>
      </c>
      <c r="Q45" s="7">
        <v>2010</v>
      </c>
      <c r="R45" s="7">
        <v>2010</v>
      </c>
      <c r="S45" s="7">
        <v>2010</v>
      </c>
      <c r="T45" s="7">
        <v>2010</v>
      </c>
      <c r="U45" s="7">
        <v>2010</v>
      </c>
      <c r="V45" s="7">
        <v>2010</v>
      </c>
      <c r="W45" s="7">
        <v>2010</v>
      </c>
      <c r="X45" s="7">
        <v>2010</v>
      </c>
      <c r="Y45" s="7">
        <v>2010</v>
      </c>
      <c r="Z45" s="7">
        <v>2010</v>
      </c>
      <c r="AA45" s="7">
        <v>2010</v>
      </c>
      <c r="AB45" s="7">
        <v>2010</v>
      </c>
      <c r="AC45" s="7">
        <v>2010</v>
      </c>
      <c r="AD45" s="7">
        <v>2010</v>
      </c>
      <c r="AE45" s="7">
        <v>2010</v>
      </c>
    </row>
    <row r="46" spans="1:31">
      <c r="A46" s="4" t="s">
        <v>116</v>
      </c>
      <c r="B46" s="4" t="s">
        <v>115</v>
      </c>
      <c r="C46" s="7">
        <v>2010</v>
      </c>
      <c r="D46" s="7">
        <v>2010</v>
      </c>
      <c r="E46" s="7">
        <v>2010</v>
      </c>
      <c r="F46" s="7">
        <v>2010</v>
      </c>
      <c r="G46" s="7">
        <v>2010</v>
      </c>
      <c r="H46" s="7">
        <v>2010</v>
      </c>
      <c r="I46" s="7">
        <v>2010</v>
      </c>
      <c r="J46" s="7">
        <v>2010</v>
      </c>
      <c r="K46" s="7">
        <v>2010</v>
      </c>
      <c r="L46" s="7">
        <v>2010</v>
      </c>
      <c r="M46" s="7">
        <v>2010</v>
      </c>
      <c r="N46" s="7">
        <v>2010</v>
      </c>
      <c r="O46" s="7">
        <v>2010</v>
      </c>
      <c r="P46" s="7">
        <v>2010</v>
      </c>
      <c r="Q46" s="7">
        <v>2010</v>
      </c>
      <c r="R46" s="7">
        <v>2010</v>
      </c>
      <c r="S46" s="7">
        <v>2010</v>
      </c>
      <c r="T46" s="7">
        <v>2010</v>
      </c>
      <c r="U46" s="7">
        <v>2010</v>
      </c>
      <c r="V46" s="7">
        <v>2010</v>
      </c>
      <c r="W46" s="7">
        <v>2010</v>
      </c>
      <c r="X46" s="7">
        <v>2010</v>
      </c>
      <c r="Y46" s="7">
        <v>2010</v>
      </c>
      <c r="Z46" s="7">
        <v>2010</v>
      </c>
      <c r="AA46" s="7">
        <v>2010</v>
      </c>
      <c r="AB46" s="7">
        <v>2010</v>
      </c>
      <c r="AC46" s="7">
        <v>2010</v>
      </c>
      <c r="AD46" s="7">
        <v>2010</v>
      </c>
      <c r="AE46" s="7">
        <v>2010</v>
      </c>
    </row>
    <row r="47" spans="1:31">
      <c r="A47" s="4" t="s">
        <v>118</v>
      </c>
      <c r="B47" s="4" t="s">
        <v>117</v>
      </c>
      <c r="C47" s="7">
        <v>2010</v>
      </c>
      <c r="D47" s="7">
        <v>2010</v>
      </c>
      <c r="E47" s="7">
        <v>2010</v>
      </c>
      <c r="F47" s="7">
        <v>2010</v>
      </c>
      <c r="G47" s="7">
        <v>2010</v>
      </c>
      <c r="H47" s="7">
        <v>2010</v>
      </c>
      <c r="I47" s="7">
        <v>2010</v>
      </c>
      <c r="J47" s="7">
        <v>2010</v>
      </c>
      <c r="K47" s="7">
        <v>2010</v>
      </c>
      <c r="L47" s="7">
        <v>2010</v>
      </c>
      <c r="M47" s="7">
        <v>2010</v>
      </c>
      <c r="N47" s="7">
        <v>2010</v>
      </c>
      <c r="O47" s="7">
        <v>2010</v>
      </c>
      <c r="P47" s="7">
        <v>2010</v>
      </c>
      <c r="Q47" s="7">
        <v>2010</v>
      </c>
      <c r="R47" s="7">
        <v>2010</v>
      </c>
      <c r="S47" s="7">
        <v>2010</v>
      </c>
      <c r="T47" s="7">
        <v>2010</v>
      </c>
      <c r="U47" s="7">
        <v>2010</v>
      </c>
      <c r="V47" s="7">
        <v>2010</v>
      </c>
      <c r="W47" s="7">
        <v>2010</v>
      </c>
      <c r="X47" s="7">
        <v>2010</v>
      </c>
      <c r="Y47" s="7">
        <v>2010</v>
      </c>
      <c r="Z47" s="7">
        <v>2010</v>
      </c>
      <c r="AA47" s="7">
        <v>2010</v>
      </c>
      <c r="AB47" s="7">
        <v>2010</v>
      </c>
      <c r="AC47" s="7">
        <v>2010</v>
      </c>
      <c r="AD47" s="7">
        <v>2010</v>
      </c>
      <c r="AE47" s="7">
        <v>2010</v>
      </c>
    </row>
    <row r="48" spans="1:31">
      <c r="A48" s="4" t="s">
        <v>120</v>
      </c>
      <c r="B48" s="4" t="s">
        <v>119</v>
      </c>
      <c r="C48" s="7">
        <v>2010</v>
      </c>
      <c r="D48" s="7">
        <v>2010</v>
      </c>
      <c r="E48" s="7">
        <v>2010</v>
      </c>
      <c r="F48" s="7">
        <v>2010</v>
      </c>
      <c r="G48" s="7">
        <v>2010</v>
      </c>
      <c r="H48" s="7">
        <v>2010</v>
      </c>
      <c r="I48" s="7">
        <v>2010</v>
      </c>
      <c r="J48" s="7">
        <v>2010</v>
      </c>
      <c r="K48" s="7">
        <v>2010</v>
      </c>
      <c r="L48" s="7">
        <v>2010</v>
      </c>
      <c r="M48" s="7">
        <v>2010</v>
      </c>
      <c r="N48" s="7">
        <v>2010</v>
      </c>
      <c r="O48" s="7">
        <v>2010</v>
      </c>
      <c r="P48" s="7">
        <v>2010</v>
      </c>
      <c r="Q48" s="7">
        <v>2010</v>
      </c>
      <c r="R48" s="7">
        <v>2010</v>
      </c>
      <c r="S48" s="7">
        <v>2010</v>
      </c>
      <c r="T48" s="7">
        <v>2010</v>
      </c>
      <c r="U48" s="7">
        <v>2010</v>
      </c>
      <c r="V48" s="7">
        <v>2010</v>
      </c>
      <c r="W48" s="7">
        <v>2010</v>
      </c>
      <c r="X48" s="7">
        <v>2010</v>
      </c>
      <c r="Y48" s="7">
        <v>2010</v>
      </c>
      <c r="Z48" s="7">
        <v>2010</v>
      </c>
      <c r="AA48" s="7">
        <v>2010</v>
      </c>
      <c r="AB48" s="7">
        <v>2010</v>
      </c>
      <c r="AC48" s="7">
        <v>2010</v>
      </c>
      <c r="AD48" s="7">
        <v>2010</v>
      </c>
      <c r="AE48" s="7">
        <v>2010</v>
      </c>
    </row>
    <row r="49" spans="1:31">
      <c r="A49" s="4" t="s">
        <v>122</v>
      </c>
      <c r="B49" s="4" t="s">
        <v>121</v>
      </c>
      <c r="C49" s="7">
        <v>2010</v>
      </c>
      <c r="D49" s="7">
        <v>2010</v>
      </c>
      <c r="E49" s="7">
        <v>2010</v>
      </c>
      <c r="F49" s="7">
        <v>2010</v>
      </c>
      <c r="G49" s="7">
        <v>2010</v>
      </c>
      <c r="H49" s="7">
        <v>2010</v>
      </c>
      <c r="I49" s="7">
        <v>2010</v>
      </c>
      <c r="J49" s="7">
        <v>2010</v>
      </c>
      <c r="K49" s="7">
        <v>2010</v>
      </c>
      <c r="L49" s="7">
        <v>2010</v>
      </c>
      <c r="M49" s="7">
        <v>2010</v>
      </c>
      <c r="N49" s="7">
        <v>2010</v>
      </c>
      <c r="O49" s="7">
        <v>2010</v>
      </c>
      <c r="P49" s="7">
        <v>2010</v>
      </c>
      <c r="Q49" s="7">
        <v>2010</v>
      </c>
      <c r="R49" s="7">
        <v>2010</v>
      </c>
      <c r="S49" s="7">
        <v>2010</v>
      </c>
      <c r="T49" s="7">
        <v>2010</v>
      </c>
      <c r="U49" s="7">
        <v>2010</v>
      </c>
      <c r="V49" s="7">
        <v>2010</v>
      </c>
      <c r="W49" s="7">
        <v>2010</v>
      </c>
      <c r="X49" s="7">
        <v>2010</v>
      </c>
      <c r="Y49" s="7">
        <v>2010</v>
      </c>
      <c r="Z49" s="7">
        <v>2010</v>
      </c>
      <c r="AA49" s="7">
        <v>2010</v>
      </c>
      <c r="AB49" s="7">
        <v>2010</v>
      </c>
      <c r="AC49" s="7">
        <v>2010</v>
      </c>
      <c r="AD49" s="7">
        <v>2010</v>
      </c>
      <c r="AE49" s="7">
        <v>2010</v>
      </c>
    </row>
    <row r="50" spans="1:31">
      <c r="A50" s="4" t="s">
        <v>124</v>
      </c>
      <c r="B50" s="4" t="s">
        <v>123</v>
      </c>
      <c r="C50" s="7">
        <v>2010</v>
      </c>
      <c r="D50" s="7">
        <v>2010</v>
      </c>
      <c r="E50" s="7">
        <v>2010</v>
      </c>
      <c r="F50" s="7">
        <v>2010</v>
      </c>
      <c r="G50" s="7">
        <v>2010</v>
      </c>
      <c r="H50" s="7">
        <v>2010</v>
      </c>
      <c r="I50" s="7">
        <v>2010</v>
      </c>
      <c r="J50" s="7">
        <v>2010</v>
      </c>
      <c r="K50" s="7">
        <v>2010</v>
      </c>
      <c r="L50" s="7">
        <v>2010</v>
      </c>
      <c r="M50" s="7">
        <v>2010</v>
      </c>
      <c r="N50" s="7">
        <v>2010</v>
      </c>
      <c r="O50" s="7">
        <v>2010</v>
      </c>
      <c r="P50" s="7">
        <v>2010</v>
      </c>
      <c r="Q50" s="7">
        <v>2010</v>
      </c>
      <c r="R50" s="7">
        <v>2010</v>
      </c>
      <c r="S50" s="7">
        <v>2010</v>
      </c>
      <c r="T50" s="7">
        <v>2010</v>
      </c>
      <c r="U50" s="7">
        <v>2010</v>
      </c>
      <c r="V50" s="7">
        <v>2010</v>
      </c>
      <c r="W50" s="7">
        <v>2010</v>
      </c>
      <c r="X50" s="7">
        <v>2010</v>
      </c>
      <c r="Y50" s="7">
        <v>2010</v>
      </c>
      <c r="Z50" s="7">
        <v>2010</v>
      </c>
      <c r="AA50" s="7">
        <v>2010</v>
      </c>
      <c r="AB50" s="7">
        <v>2010</v>
      </c>
      <c r="AC50" s="7">
        <v>2010</v>
      </c>
      <c r="AD50" s="7">
        <v>2010</v>
      </c>
      <c r="AE50" s="7">
        <v>2010</v>
      </c>
    </row>
    <row r="51" spans="1:31">
      <c r="A51" s="4" t="s">
        <v>126</v>
      </c>
      <c r="B51" s="4" t="s">
        <v>125</v>
      </c>
      <c r="C51" s="7">
        <v>2010</v>
      </c>
      <c r="D51" s="7">
        <v>2010</v>
      </c>
      <c r="E51" s="7">
        <v>2010</v>
      </c>
      <c r="F51" s="7">
        <v>2010</v>
      </c>
      <c r="G51" s="7">
        <v>2010</v>
      </c>
      <c r="H51" s="7">
        <v>2010</v>
      </c>
      <c r="I51" s="7">
        <v>2010</v>
      </c>
      <c r="J51" s="7">
        <v>2010</v>
      </c>
      <c r="K51" s="7">
        <v>2010</v>
      </c>
      <c r="L51" s="7">
        <v>2010</v>
      </c>
      <c r="M51" s="7">
        <v>2010</v>
      </c>
      <c r="N51" s="7">
        <v>2010</v>
      </c>
      <c r="O51" s="7">
        <v>2010</v>
      </c>
      <c r="P51" s="7">
        <v>2010</v>
      </c>
      <c r="Q51" s="7">
        <v>2010</v>
      </c>
      <c r="R51" s="7">
        <v>2010</v>
      </c>
      <c r="S51" s="7">
        <v>2010</v>
      </c>
      <c r="T51" s="7">
        <v>2010</v>
      </c>
      <c r="U51" s="7">
        <v>2010</v>
      </c>
      <c r="V51" s="7">
        <v>2010</v>
      </c>
      <c r="W51" s="7">
        <v>2010</v>
      </c>
      <c r="X51" s="7">
        <v>2010</v>
      </c>
      <c r="Y51" s="7">
        <v>2010</v>
      </c>
      <c r="Z51" s="7">
        <v>2010</v>
      </c>
      <c r="AA51" s="7">
        <v>2010</v>
      </c>
      <c r="AB51" s="7">
        <v>2010</v>
      </c>
      <c r="AC51" s="7">
        <v>2010</v>
      </c>
      <c r="AD51" s="7">
        <v>2010</v>
      </c>
      <c r="AE51" s="7">
        <v>2010</v>
      </c>
    </row>
    <row r="52" spans="1:31">
      <c r="A52" s="4" t="s">
        <v>128</v>
      </c>
      <c r="B52" s="4" t="s">
        <v>127</v>
      </c>
      <c r="C52" s="7">
        <v>2010</v>
      </c>
      <c r="D52" s="7">
        <v>2010</v>
      </c>
      <c r="E52" s="7">
        <v>2010</v>
      </c>
      <c r="F52" s="7">
        <v>2010</v>
      </c>
      <c r="G52" s="7">
        <v>2010</v>
      </c>
      <c r="H52" s="7">
        <v>2010</v>
      </c>
      <c r="I52" s="7">
        <v>2010</v>
      </c>
      <c r="J52" s="7">
        <v>2010</v>
      </c>
      <c r="K52" s="7">
        <v>2010</v>
      </c>
      <c r="L52" s="7">
        <v>2010</v>
      </c>
      <c r="M52" s="7">
        <v>2010</v>
      </c>
      <c r="N52" s="7">
        <v>2010</v>
      </c>
      <c r="O52" s="7">
        <v>2010</v>
      </c>
      <c r="P52" s="7">
        <v>2010</v>
      </c>
      <c r="Q52" s="7">
        <v>2010</v>
      </c>
      <c r="R52" s="7">
        <v>2010</v>
      </c>
      <c r="S52" s="7">
        <v>2010</v>
      </c>
      <c r="T52" s="7">
        <v>2010</v>
      </c>
      <c r="U52" s="7">
        <v>2010</v>
      </c>
      <c r="V52" s="7">
        <v>2010</v>
      </c>
      <c r="W52" s="7">
        <v>2010</v>
      </c>
      <c r="X52" s="7">
        <v>2010</v>
      </c>
      <c r="Y52" s="7">
        <v>2010</v>
      </c>
      <c r="Z52" s="7">
        <v>2010</v>
      </c>
      <c r="AA52" s="7">
        <v>2010</v>
      </c>
      <c r="AB52" s="7">
        <v>2010</v>
      </c>
      <c r="AC52" s="7">
        <v>2010</v>
      </c>
      <c r="AD52" s="7">
        <v>2010</v>
      </c>
      <c r="AE52" s="7">
        <v>2010</v>
      </c>
    </row>
    <row r="53" spans="1:31">
      <c r="A53" s="4" t="s">
        <v>130</v>
      </c>
      <c r="B53" s="4" t="s">
        <v>129</v>
      </c>
      <c r="C53" s="7">
        <v>2010</v>
      </c>
      <c r="D53" s="7">
        <v>2010</v>
      </c>
      <c r="E53" s="7">
        <v>2010</v>
      </c>
      <c r="F53" s="7">
        <v>2010</v>
      </c>
      <c r="G53" s="7">
        <v>2010</v>
      </c>
      <c r="H53" s="7">
        <v>2010</v>
      </c>
      <c r="I53" s="7">
        <v>2010</v>
      </c>
      <c r="J53" s="7">
        <v>2010</v>
      </c>
      <c r="K53" s="7">
        <v>2010</v>
      </c>
      <c r="L53" s="7">
        <v>2010</v>
      </c>
      <c r="M53" s="7">
        <v>2010</v>
      </c>
      <c r="N53" s="7">
        <v>2010</v>
      </c>
      <c r="O53" s="7">
        <v>2010</v>
      </c>
      <c r="P53" s="7">
        <v>2010</v>
      </c>
      <c r="Q53" s="7">
        <v>2010</v>
      </c>
      <c r="R53" s="7">
        <v>2010</v>
      </c>
      <c r="S53" s="7">
        <v>2010</v>
      </c>
      <c r="T53" s="7">
        <v>2010</v>
      </c>
      <c r="U53" s="7">
        <v>2010</v>
      </c>
      <c r="V53" s="7">
        <v>2010</v>
      </c>
      <c r="W53" s="7">
        <v>2010</v>
      </c>
      <c r="X53" s="7">
        <v>2010</v>
      </c>
      <c r="Y53" s="7">
        <v>2010</v>
      </c>
      <c r="Z53" s="7">
        <v>2010</v>
      </c>
      <c r="AA53" s="7">
        <v>2010</v>
      </c>
      <c r="AB53" s="7">
        <v>2010</v>
      </c>
      <c r="AC53" s="7">
        <v>2010</v>
      </c>
      <c r="AD53" s="7">
        <v>2010</v>
      </c>
      <c r="AE53" s="7">
        <v>2010</v>
      </c>
    </row>
    <row r="54" spans="1:31">
      <c r="A54" s="4" t="s">
        <v>132</v>
      </c>
      <c r="B54" s="4" t="s">
        <v>131</v>
      </c>
      <c r="C54" s="7">
        <v>2010</v>
      </c>
      <c r="D54" s="7">
        <v>2010</v>
      </c>
      <c r="E54" s="7">
        <v>2010</v>
      </c>
      <c r="F54" s="7">
        <v>2010</v>
      </c>
      <c r="G54" s="7">
        <v>2010</v>
      </c>
      <c r="H54" s="7">
        <v>2010</v>
      </c>
      <c r="I54" s="7">
        <v>2010</v>
      </c>
      <c r="J54" s="7">
        <v>2010</v>
      </c>
      <c r="K54" s="7">
        <v>2010</v>
      </c>
      <c r="L54" s="7">
        <v>2010</v>
      </c>
      <c r="M54" s="7">
        <v>2010</v>
      </c>
      <c r="N54" s="7">
        <v>2010</v>
      </c>
      <c r="O54" s="7">
        <v>2010</v>
      </c>
      <c r="P54" s="7">
        <v>2010</v>
      </c>
      <c r="Q54" s="7">
        <v>2010</v>
      </c>
      <c r="R54" s="7">
        <v>2010</v>
      </c>
      <c r="S54" s="7">
        <v>2010</v>
      </c>
      <c r="T54" s="7">
        <v>2010</v>
      </c>
      <c r="U54" s="7">
        <v>2010</v>
      </c>
      <c r="V54" s="7">
        <v>2010</v>
      </c>
      <c r="W54" s="7">
        <v>2010</v>
      </c>
      <c r="X54" s="7">
        <v>2010</v>
      </c>
      <c r="Y54" s="7">
        <v>2010</v>
      </c>
      <c r="Z54" s="7">
        <v>2010</v>
      </c>
      <c r="AA54" s="7">
        <v>2010</v>
      </c>
      <c r="AB54" s="7">
        <v>2010</v>
      </c>
      <c r="AC54" s="7">
        <v>2010</v>
      </c>
      <c r="AD54" s="7">
        <v>2010</v>
      </c>
      <c r="AE54" s="7">
        <v>2010</v>
      </c>
    </row>
    <row r="55" spans="1:31">
      <c r="A55" s="4" t="s">
        <v>134</v>
      </c>
      <c r="B55" s="4" t="s">
        <v>133</v>
      </c>
      <c r="C55" s="7">
        <v>2010</v>
      </c>
      <c r="D55" s="7">
        <v>2010</v>
      </c>
      <c r="E55" s="7">
        <v>2010</v>
      </c>
      <c r="F55" s="7">
        <v>2010</v>
      </c>
      <c r="G55" s="7">
        <v>2010</v>
      </c>
      <c r="H55" s="7">
        <v>2010</v>
      </c>
      <c r="I55" s="7">
        <v>2010</v>
      </c>
      <c r="J55" s="7">
        <v>2010</v>
      </c>
      <c r="K55" s="7">
        <v>2010</v>
      </c>
      <c r="L55" s="7">
        <v>2010</v>
      </c>
      <c r="M55" s="7">
        <v>2010</v>
      </c>
      <c r="N55" s="7">
        <v>2010</v>
      </c>
      <c r="O55" s="7">
        <v>2010</v>
      </c>
      <c r="P55" s="7">
        <v>2010</v>
      </c>
      <c r="Q55" s="7">
        <v>2010</v>
      </c>
      <c r="R55" s="7">
        <v>2010</v>
      </c>
      <c r="S55" s="7">
        <v>2010</v>
      </c>
      <c r="T55" s="7">
        <v>2010</v>
      </c>
      <c r="U55" s="7">
        <v>2010</v>
      </c>
      <c r="V55" s="7">
        <v>2010</v>
      </c>
      <c r="W55" s="7">
        <v>2010</v>
      </c>
      <c r="X55" s="7">
        <v>2010</v>
      </c>
      <c r="Y55" s="7">
        <v>2010</v>
      </c>
      <c r="Z55" s="7">
        <v>2010</v>
      </c>
      <c r="AA55" s="7">
        <v>2010</v>
      </c>
      <c r="AB55" s="7">
        <v>2010</v>
      </c>
      <c r="AC55" s="7">
        <v>2010</v>
      </c>
      <c r="AD55" s="7">
        <v>2010</v>
      </c>
      <c r="AE55" s="7">
        <v>2010</v>
      </c>
    </row>
    <row r="56" spans="1:31">
      <c r="A56" s="4" t="s">
        <v>136</v>
      </c>
      <c r="B56" s="4" t="s">
        <v>135</v>
      </c>
      <c r="C56" s="7">
        <v>2010</v>
      </c>
      <c r="D56" s="7">
        <v>2010</v>
      </c>
      <c r="E56" s="7">
        <v>2010</v>
      </c>
      <c r="F56" s="7">
        <v>2010</v>
      </c>
      <c r="G56" s="7">
        <v>2010</v>
      </c>
      <c r="H56" s="7">
        <v>2010</v>
      </c>
      <c r="I56" s="7">
        <v>2010</v>
      </c>
      <c r="J56" s="7">
        <v>2010</v>
      </c>
      <c r="K56" s="7">
        <v>2010</v>
      </c>
      <c r="L56" s="7">
        <v>2010</v>
      </c>
      <c r="M56" s="7">
        <v>2010</v>
      </c>
      <c r="N56" s="7">
        <v>2010</v>
      </c>
      <c r="O56" s="7">
        <v>2010</v>
      </c>
      <c r="P56" s="7">
        <v>2010</v>
      </c>
      <c r="Q56" s="7">
        <v>2010</v>
      </c>
      <c r="R56" s="7">
        <v>2010</v>
      </c>
      <c r="S56" s="7">
        <v>2010</v>
      </c>
      <c r="T56" s="7">
        <v>2010</v>
      </c>
      <c r="U56" s="7">
        <v>2010</v>
      </c>
      <c r="V56" s="7">
        <v>2010</v>
      </c>
      <c r="W56" s="7">
        <v>2010</v>
      </c>
      <c r="X56" s="7">
        <v>2010</v>
      </c>
      <c r="Y56" s="7">
        <v>2010</v>
      </c>
      <c r="Z56" s="7">
        <v>2010</v>
      </c>
      <c r="AA56" s="7">
        <v>2010</v>
      </c>
      <c r="AB56" s="7">
        <v>2010</v>
      </c>
      <c r="AC56" s="7">
        <v>2010</v>
      </c>
      <c r="AD56" s="7">
        <v>2010</v>
      </c>
      <c r="AE56" s="7">
        <v>2010</v>
      </c>
    </row>
    <row r="57" spans="1:31">
      <c r="A57" s="4" t="s">
        <v>138</v>
      </c>
      <c r="B57" s="4" t="s">
        <v>137</v>
      </c>
      <c r="C57" s="7">
        <v>2010</v>
      </c>
      <c r="D57" s="7">
        <v>2010</v>
      </c>
      <c r="E57" s="7">
        <v>2010</v>
      </c>
      <c r="F57" s="7">
        <v>2010</v>
      </c>
      <c r="G57" s="7">
        <v>2010</v>
      </c>
      <c r="H57" s="7">
        <v>2010</v>
      </c>
      <c r="I57" s="7">
        <v>2010</v>
      </c>
      <c r="J57" s="7">
        <v>2010</v>
      </c>
      <c r="K57" s="7">
        <v>2010</v>
      </c>
      <c r="L57" s="7">
        <v>2010</v>
      </c>
      <c r="M57" s="7">
        <v>2010</v>
      </c>
      <c r="N57" s="7">
        <v>2010</v>
      </c>
      <c r="O57" s="7">
        <v>2010</v>
      </c>
      <c r="P57" s="7">
        <v>2010</v>
      </c>
      <c r="Q57" s="7">
        <v>2010</v>
      </c>
      <c r="R57" s="7">
        <v>2010</v>
      </c>
      <c r="S57" s="7">
        <v>2010</v>
      </c>
      <c r="T57" s="7">
        <v>2010</v>
      </c>
      <c r="U57" s="7">
        <v>2010</v>
      </c>
      <c r="V57" s="7">
        <v>2010</v>
      </c>
      <c r="W57" s="7">
        <v>2010</v>
      </c>
      <c r="X57" s="7">
        <v>2010</v>
      </c>
      <c r="Y57" s="7">
        <v>2010</v>
      </c>
      <c r="Z57" s="7">
        <v>2010</v>
      </c>
      <c r="AA57" s="7">
        <v>2010</v>
      </c>
      <c r="AB57" s="7">
        <v>2010</v>
      </c>
      <c r="AC57" s="7">
        <v>2010</v>
      </c>
      <c r="AD57" s="7">
        <v>2010</v>
      </c>
      <c r="AE57" s="7">
        <v>2010</v>
      </c>
    </row>
    <row r="58" spans="1:31">
      <c r="A58" s="4" t="s">
        <v>140</v>
      </c>
      <c r="B58" s="4" t="s">
        <v>139</v>
      </c>
      <c r="C58" s="7">
        <v>2010</v>
      </c>
      <c r="D58" s="7">
        <v>2010</v>
      </c>
      <c r="E58" s="7">
        <v>2010</v>
      </c>
      <c r="F58" s="7">
        <v>2010</v>
      </c>
      <c r="G58" s="7">
        <v>2010</v>
      </c>
      <c r="H58" s="7">
        <v>2010</v>
      </c>
      <c r="I58" s="7">
        <v>2010</v>
      </c>
      <c r="J58" s="7">
        <v>2010</v>
      </c>
      <c r="K58" s="7">
        <v>2010</v>
      </c>
      <c r="L58" s="7">
        <v>2010</v>
      </c>
      <c r="M58" s="7">
        <v>2010</v>
      </c>
      <c r="N58" s="7">
        <v>2010</v>
      </c>
      <c r="O58" s="7">
        <v>2010</v>
      </c>
      <c r="P58" s="7">
        <v>2010</v>
      </c>
      <c r="Q58" s="7">
        <v>2010</v>
      </c>
      <c r="R58" s="7">
        <v>2010</v>
      </c>
      <c r="S58" s="7">
        <v>2010</v>
      </c>
      <c r="T58" s="7">
        <v>2010</v>
      </c>
      <c r="U58" s="7">
        <v>2010</v>
      </c>
      <c r="V58" s="7">
        <v>2010</v>
      </c>
      <c r="W58" s="7">
        <v>2010</v>
      </c>
      <c r="X58" s="7">
        <v>2010</v>
      </c>
      <c r="Y58" s="7">
        <v>2010</v>
      </c>
      <c r="Z58" s="7">
        <v>2010</v>
      </c>
      <c r="AA58" s="7">
        <v>2010</v>
      </c>
      <c r="AB58" s="7">
        <v>2010</v>
      </c>
      <c r="AC58" s="7">
        <v>2010</v>
      </c>
      <c r="AD58" s="7">
        <v>2010</v>
      </c>
      <c r="AE58" s="7">
        <v>2010</v>
      </c>
    </row>
    <row r="59" spans="1:31">
      <c r="A59" s="4" t="s">
        <v>142</v>
      </c>
      <c r="B59" s="4" t="s">
        <v>141</v>
      </c>
      <c r="C59" s="7">
        <v>2010</v>
      </c>
      <c r="D59" s="7">
        <v>2010</v>
      </c>
      <c r="E59" s="7">
        <v>2010</v>
      </c>
      <c r="F59" s="7">
        <v>2010</v>
      </c>
      <c r="G59" s="7">
        <v>2010</v>
      </c>
      <c r="H59" s="7">
        <v>2010</v>
      </c>
      <c r="I59" s="7">
        <v>2010</v>
      </c>
      <c r="J59" s="7">
        <v>2010</v>
      </c>
      <c r="K59" s="7">
        <v>2010</v>
      </c>
      <c r="L59" s="7">
        <v>2010</v>
      </c>
      <c r="M59" s="7">
        <v>2010</v>
      </c>
      <c r="N59" s="7">
        <v>2010</v>
      </c>
      <c r="O59" s="7">
        <v>2010</v>
      </c>
      <c r="P59" s="7">
        <v>2010</v>
      </c>
      <c r="Q59" s="7">
        <v>2010</v>
      </c>
      <c r="R59" s="7">
        <v>2010</v>
      </c>
      <c r="S59" s="7">
        <v>2010</v>
      </c>
      <c r="T59" s="7">
        <v>2010</v>
      </c>
      <c r="U59" s="7">
        <v>2010</v>
      </c>
      <c r="V59" s="7">
        <v>2010</v>
      </c>
      <c r="W59" s="7">
        <v>2010</v>
      </c>
      <c r="X59" s="7">
        <v>2010</v>
      </c>
      <c r="Y59" s="7">
        <v>2010</v>
      </c>
      <c r="Z59" s="7">
        <v>2010</v>
      </c>
      <c r="AA59" s="7">
        <v>2010</v>
      </c>
      <c r="AB59" s="7">
        <v>2010</v>
      </c>
      <c r="AC59" s="7">
        <v>2010</v>
      </c>
      <c r="AD59" s="7">
        <v>2010</v>
      </c>
      <c r="AE59" s="7">
        <v>2010</v>
      </c>
    </row>
    <row r="60" spans="1:31">
      <c r="A60" s="4" t="s">
        <v>144</v>
      </c>
      <c r="B60" s="4" t="s">
        <v>143</v>
      </c>
      <c r="C60" s="7">
        <v>2010</v>
      </c>
      <c r="D60" s="7">
        <v>2010</v>
      </c>
      <c r="E60" s="7">
        <v>2010</v>
      </c>
      <c r="F60" s="7">
        <v>2010</v>
      </c>
      <c r="G60" s="7">
        <v>2010</v>
      </c>
      <c r="H60" s="7">
        <v>2010</v>
      </c>
      <c r="I60" s="7">
        <v>2010</v>
      </c>
      <c r="J60" s="7">
        <v>2010</v>
      </c>
      <c r="K60" s="7">
        <v>2010</v>
      </c>
      <c r="L60" s="7">
        <v>2010</v>
      </c>
      <c r="M60" s="7">
        <v>2010</v>
      </c>
      <c r="N60" s="7">
        <v>2010</v>
      </c>
      <c r="O60" s="7">
        <v>2010</v>
      </c>
      <c r="P60" s="7">
        <v>2010</v>
      </c>
      <c r="Q60" s="7">
        <v>2010</v>
      </c>
      <c r="R60" s="7">
        <v>2010</v>
      </c>
      <c r="S60" s="7">
        <v>2010</v>
      </c>
      <c r="T60" s="7">
        <v>2010</v>
      </c>
      <c r="U60" s="7">
        <v>2010</v>
      </c>
      <c r="V60" s="7">
        <v>2010</v>
      </c>
      <c r="W60" s="7">
        <v>2010</v>
      </c>
      <c r="X60" s="7">
        <v>2010</v>
      </c>
      <c r="Y60" s="7">
        <v>2010</v>
      </c>
      <c r="Z60" s="7">
        <v>2010</v>
      </c>
      <c r="AA60" s="7">
        <v>2010</v>
      </c>
      <c r="AB60" s="7">
        <v>2010</v>
      </c>
      <c r="AC60" s="7">
        <v>2010</v>
      </c>
      <c r="AD60" s="7">
        <v>2010</v>
      </c>
      <c r="AE60" s="7">
        <v>2010</v>
      </c>
    </row>
    <row r="61" spans="1:31">
      <c r="A61" s="4" t="s">
        <v>146</v>
      </c>
      <c r="B61" s="4" t="s">
        <v>145</v>
      </c>
      <c r="C61" s="7">
        <v>2010</v>
      </c>
      <c r="D61" s="7">
        <v>2010</v>
      </c>
      <c r="E61" s="7">
        <v>2010</v>
      </c>
      <c r="F61" s="7">
        <v>2010</v>
      </c>
      <c r="G61" s="7">
        <v>2010</v>
      </c>
      <c r="H61" s="7">
        <v>2010</v>
      </c>
      <c r="I61" s="7">
        <v>2010</v>
      </c>
      <c r="J61" s="7">
        <v>2010</v>
      </c>
      <c r="K61" s="7">
        <v>2010</v>
      </c>
      <c r="L61" s="7">
        <v>2010</v>
      </c>
      <c r="M61" s="7">
        <v>2010</v>
      </c>
      <c r="N61" s="7">
        <v>2010</v>
      </c>
      <c r="O61" s="7">
        <v>2010</v>
      </c>
      <c r="P61" s="7">
        <v>2010</v>
      </c>
      <c r="Q61" s="7">
        <v>2010</v>
      </c>
      <c r="R61" s="7">
        <v>2010</v>
      </c>
      <c r="S61" s="7">
        <v>2010</v>
      </c>
      <c r="T61" s="7">
        <v>2010</v>
      </c>
      <c r="U61" s="7">
        <v>2010</v>
      </c>
      <c r="V61" s="7">
        <v>2010</v>
      </c>
      <c r="W61" s="7">
        <v>2010</v>
      </c>
      <c r="X61" s="7">
        <v>2010</v>
      </c>
      <c r="Y61" s="7">
        <v>2010</v>
      </c>
      <c r="Z61" s="7">
        <v>2010</v>
      </c>
      <c r="AA61" s="7">
        <v>2010</v>
      </c>
      <c r="AB61" s="7">
        <v>2010</v>
      </c>
      <c r="AC61" s="7">
        <v>2010</v>
      </c>
      <c r="AD61" s="7">
        <v>2010</v>
      </c>
      <c r="AE61" s="7">
        <v>2010</v>
      </c>
    </row>
    <row r="62" spans="1:31">
      <c r="A62" s="4" t="s">
        <v>148</v>
      </c>
      <c r="B62" s="4" t="s">
        <v>147</v>
      </c>
      <c r="C62" s="7">
        <v>2010</v>
      </c>
      <c r="D62" s="7">
        <v>2010</v>
      </c>
      <c r="E62" s="7">
        <v>2010</v>
      </c>
      <c r="F62" s="7">
        <v>2010</v>
      </c>
      <c r="G62" s="7">
        <v>2010</v>
      </c>
      <c r="H62" s="7">
        <v>2010</v>
      </c>
      <c r="I62" s="7">
        <v>2010</v>
      </c>
      <c r="J62" s="7">
        <v>2010</v>
      </c>
      <c r="K62" s="7">
        <v>2010</v>
      </c>
      <c r="L62" s="7">
        <v>2010</v>
      </c>
      <c r="M62" s="7">
        <v>2010</v>
      </c>
      <c r="N62" s="7">
        <v>2010</v>
      </c>
      <c r="O62" s="7">
        <v>2010</v>
      </c>
      <c r="P62" s="7">
        <v>2010</v>
      </c>
      <c r="Q62" s="7">
        <v>2010</v>
      </c>
      <c r="R62" s="7">
        <v>2010</v>
      </c>
      <c r="S62" s="7">
        <v>2010</v>
      </c>
      <c r="T62" s="7">
        <v>2010</v>
      </c>
      <c r="U62" s="7">
        <v>2010</v>
      </c>
      <c r="V62" s="7">
        <v>2010</v>
      </c>
      <c r="W62" s="7">
        <v>2010</v>
      </c>
      <c r="X62" s="7">
        <v>2010</v>
      </c>
      <c r="Y62" s="7">
        <v>2010</v>
      </c>
      <c r="Z62" s="7">
        <v>2010</v>
      </c>
      <c r="AA62" s="7">
        <v>2010</v>
      </c>
      <c r="AB62" s="7">
        <v>2010</v>
      </c>
      <c r="AC62" s="7">
        <v>2010</v>
      </c>
      <c r="AD62" s="7">
        <v>2010</v>
      </c>
      <c r="AE62" s="7">
        <v>2010</v>
      </c>
    </row>
    <row r="63" spans="1:31">
      <c r="A63" s="4" t="s">
        <v>150</v>
      </c>
      <c r="B63" s="4" t="s">
        <v>149</v>
      </c>
      <c r="C63" s="7">
        <v>2010</v>
      </c>
      <c r="D63" s="7">
        <v>2010</v>
      </c>
      <c r="E63" s="7">
        <v>2010</v>
      </c>
      <c r="F63" s="7">
        <v>2010</v>
      </c>
      <c r="G63" s="7">
        <v>2010</v>
      </c>
      <c r="H63" s="7">
        <v>2010</v>
      </c>
      <c r="I63" s="7">
        <v>2010</v>
      </c>
      <c r="J63" s="7">
        <v>2010</v>
      </c>
      <c r="K63" s="7">
        <v>2010</v>
      </c>
      <c r="L63" s="7">
        <v>2010</v>
      </c>
      <c r="M63" s="7">
        <v>2010</v>
      </c>
      <c r="N63" s="7">
        <v>2010</v>
      </c>
      <c r="O63" s="7">
        <v>2010</v>
      </c>
      <c r="P63" s="7">
        <v>2010</v>
      </c>
      <c r="Q63" s="7">
        <v>2010</v>
      </c>
      <c r="R63" s="7">
        <v>2010</v>
      </c>
      <c r="S63" s="7">
        <v>2010</v>
      </c>
      <c r="T63" s="7">
        <v>2010</v>
      </c>
      <c r="U63" s="7">
        <v>2010</v>
      </c>
      <c r="V63" s="7">
        <v>2010</v>
      </c>
      <c r="W63" s="7">
        <v>2010</v>
      </c>
      <c r="X63" s="7">
        <v>2010</v>
      </c>
      <c r="Y63" s="7">
        <v>2010</v>
      </c>
      <c r="Z63" s="7">
        <v>2010</v>
      </c>
      <c r="AA63" s="7">
        <v>2010</v>
      </c>
      <c r="AB63" s="7">
        <v>2010</v>
      </c>
      <c r="AC63" s="7">
        <v>2010</v>
      </c>
      <c r="AD63" s="7">
        <v>2010</v>
      </c>
      <c r="AE63" s="7">
        <v>2010</v>
      </c>
    </row>
    <row r="64" spans="1:31">
      <c r="A64" s="4" t="s">
        <v>152</v>
      </c>
      <c r="B64" s="4" t="s">
        <v>151</v>
      </c>
      <c r="C64" s="7">
        <v>2010</v>
      </c>
      <c r="D64" s="7">
        <v>2010</v>
      </c>
      <c r="E64" s="7">
        <v>2010</v>
      </c>
      <c r="F64" s="7">
        <v>2010</v>
      </c>
      <c r="G64" s="7">
        <v>2010</v>
      </c>
      <c r="H64" s="7">
        <v>2010</v>
      </c>
      <c r="I64" s="7">
        <v>2010</v>
      </c>
      <c r="J64" s="7">
        <v>2010</v>
      </c>
      <c r="K64" s="7">
        <v>2010</v>
      </c>
      <c r="L64" s="7">
        <v>2010</v>
      </c>
      <c r="M64" s="7">
        <v>2010</v>
      </c>
      <c r="N64" s="7">
        <v>2010</v>
      </c>
      <c r="O64" s="7">
        <v>2010</v>
      </c>
      <c r="P64" s="7">
        <v>2010</v>
      </c>
      <c r="Q64" s="7">
        <v>2010</v>
      </c>
      <c r="R64" s="7">
        <v>2010</v>
      </c>
      <c r="S64" s="7">
        <v>2010</v>
      </c>
      <c r="T64" s="7">
        <v>2010</v>
      </c>
      <c r="U64" s="7">
        <v>2010</v>
      </c>
      <c r="V64" s="7">
        <v>2010</v>
      </c>
      <c r="W64" s="7">
        <v>2010</v>
      </c>
      <c r="X64" s="7">
        <v>2010</v>
      </c>
      <c r="Y64" s="7">
        <v>2010</v>
      </c>
      <c r="Z64" s="7">
        <v>2010</v>
      </c>
      <c r="AA64" s="7">
        <v>2010</v>
      </c>
      <c r="AB64" s="7">
        <v>2010</v>
      </c>
      <c r="AC64" s="7">
        <v>2010</v>
      </c>
      <c r="AD64" s="7">
        <v>2010</v>
      </c>
      <c r="AE64" s="7">
        <v>2010</v>
      </c>
    </row>
    <row r="65" spans="1:31">
      <c r="A65" s="4" t="s">
        <v>154</v>
      </c>
      <c r="B65" s="4" t="s">
        <v>153</v>
      </c>
      <c r="C65" s="7">
        <v>2010</v>
      </c>
      <c r="D65" s="7">
        <v>2010</v>
      </c>
      <c r="E65" s="7">
        <v>2010</v>
      </c>
      <c r="F65" s="7">
        <v>2010</v>
      </c>
      <c r="G65" s="7">
        <v>2010</v>
      </c>
      <c r="H65" s="7">
        <v>2010</v>
      </c>
      <c r="I65" s="7">
        <v>2010</v>
      </c>
      <c r="J65" s="7">
        <v>2010</v>
      </c>
      <c r="K65" s="7">
        <v>2010</v>
      </c>
      <c r="L65" s="7">
        <v>2010</v>
      </c>
      <c r="M65" s="7">
        <v>2010</v>
      </c>
      <c r="N65" s="7">
        <v>2010</v>
      </c>
      <c r="O65" s="7">
        <v>2010</v>
      </c>
      <c r="P65" s="7">
        <v>2010</v>
      </c>
      <c r="Q65" s="7">
        <v>2010</v>
      </c>
      <c r="R65" s="7">
        <v>2010</v>
      </c>
      <c r="S65" s="7">
        <v>2010</v>
      </c>
      <c r="T65" s="7">
        <v>2010</v>
      </c>
      <c r="U65" s="7">
        <v>2010</v>
      </c>
      <c r="V65" s="7">
        <v>2010</v>
      </c>
      <c r="W65" s="7">
        <v>2010</v>
      </c>
      <c r="X65" s="7">
        <v>2010</v>
      </c>
      <c r="Y65" s="7">
        <v>2010</v>
      </c>
      <c r="Z65" s="7">
        <v>2010</v>
      </c>
      <c r="AA65" s="7">
        <v>2010</v>
      </c>
      <c r="AB65" s="7">
        <v>2010</v>
      </c>
      <c r="AC65" s="7">
        <v>2010</v>
      </c>
      <c r="AD65" s="7">
        <v>2010</v>
      </c>
      <c r="AE65" s="7">
        <v>2010</v>
      </c>
    </row>
    <row r="66" spans="1:31">
      <c r="A66" s="4" t="s">
        <v>156</v>
      </c>
      <c r="B66" s="4" t="s">
        <v>155</v>
      </c>
      <c r="C66" s="7">
        <v>2010</v>
      </c>
      <c r="D66" s="7">
        <v>2010</v>
      </c>
      <c r="E66" s="7">
        <v>2010</v>
      </c>
      <c r="F66" s="7">
        <v>2010</v>
      </c>
      <c r="G66" s="7">
        <v>2010</v>
      </c>
      <c r="H66" s="7">
        <v>2010</v>
      </c>
      <c r="I66" s="7">
        <v>2010</v>
      </c>
      <c r="J66" s="7">
        <v>2010</v>
      </c>
      <c r="K66" s="7">
        <v>2010</v>
      </c>
      <c r="L66" s="7">
        <v>2010</v>
      </c>
      <c r="M66" s="7">
        <v>2010</v>
      </c>
      <c r="N66" s="7">
        <v>2010</v>
      </c>
      <c r="O66" s="7">
        <v>2010</v>
      </c>
      <c r="P66" s="7">
        <v>2010</v>
      </c>
      <c r="Q66" s="7">
        <v>2010</v>
      </c>
      <c r="R66" s="7">
        <v>2010</v>
      </c>
      <c r="S66" s="7">
        <v>2010</v>
      </c>
      <c r="T66" s="7">
        <v>2010</v>
      </c>
      <c r="U66" s="7">
        <v>2010</v>
      </c>
      <c r="V66" s="7">
        <v>2010</v>
      </c>
      <c r="W66" s="7">
        <v>2010</v>
      </c>
      <c r="X66" s="7">
        <v>2010</v>
      </c>
      <c r="Y66" s="7">
        <v>2010</v>
      </c>
      <c r="Z66" s="7">
        <v>2010</v>
      </c>
      <c r="AA66" s="7">
        <v>2010</v>
      </c>
      <c r="AB66" s="7">
        <v>2010</v>
      </c>
      <c r="AC66" s="7">
        <v>2010</v>
      </c>
      <c r="AD66" s="7">
        <v>2010</v>
      </c>
      <c r="AE66" s="7">
        <v>2010</v>
      </c>
    </row>
    <row r="67" spans="1:31">
      <c r="A67" s="4" t="s">
        <v>158</v>
      </c>
      <c r="B67" s="4" t="s">
        <v>157</v>
      </c>
      <c r="C67" s="7">
        <v>2010</v>
      </c>
      <c r="D67" s="7">
        <v>2010</v>
      </c>
      <c r="E67" s="7">
        <v>2010</v>
      </c>
      <c r="F67" s="7">
        <v>2010</v>
      </c>
      <c r="G67" s="7">
        <v>2010</v>
      </c>
      <c r="H67" s="7">
        <v>2010</v>
      </c>
      <c r="I67" s="7">
        <v>2010</v>
      </c>
      <c r="J67" s="7">
        <v>2010</v>
      </c>
      <c r="K67" s="7">
        <v>2010</v>
      </c>
      <c r="L67" s="7">
        <v>2010</v>
      </c>
      <c r="M67" s="7">
        <v>2010</v>
      </c>
      <c r="N67" s="7">
        <v>2010</v>
      </c>
      <c r="O67" s="7">
        <v>2010</v>
      </c>
      <c r="P67" s="7">
        <v>2010</v>
      </c>
      <c r="Q67" s="7">
        <v>2010</v>
      </c>
      <c r="R67" s="7">
        <v>2010</v>
      </c>
      <c r="S67" s="7">
        <v>2010</v>
      </c>
      <c r="T67" s="7">
        <v>2010</v>
      </c>
      <c r="U67" s="7">
        <v>2010</v>
      </c>
      <c r="V67" s="7">
        <v>2010</v>
      </c>
      <c r="W67" s="7">
        <v>2010</v>
      </c>
      <c r="X67" s="7">
        <v>2010</v>
      </c>
      <c r="Y67" s="7">
        <v>2010</v>
      </c>
      <c r="Z67" s="7">
        <v>2010</v>
      </c>
      <c r="AA67" s="7">
        <v>2010</v>
      </c>
      <c r="AB67" s="7">
        <v>2010</v>
      </c>
      <c r="AC67" s="7">
        <v>2010</v>
      </c>
      <c r="AD67" s="7">
        <v>2010</v>
      </c>
      <c r="AE67" s="7">
        <v>2010</v>
      </c>
    </row>
    <row r="68" spans="1:31">
      <c r="A68" s="4" t="s">
        <v>160</v>
      </c>
      <c r="B68" s="4" t="s">
        <v>159</v>
      </c>
      <c r="C68" s="7">
        <v>2010</v>
      </c>
      <c r="D68" s="7">
        <v>2010</v>
      </c>
      <c r="E68" s="7">
        <v>2010</v>
      </c>
      <c r="F68" s="7">
        <v>2010</v>
      </c>
      <c r="G68" s="7">
        <v>2010</v>
      </c>
      <c r="H68" s="7">
        <v>2010</v>
      </c>
      <c r="I68" s="7">
        <v>2010</v>
      </c>
      <c r="J68" s="7">
        <v>2010</v>
      </c>
      <c r="K68" s="7">
        <v>2010</v>
      </c>
      <c r="L68" s="7">
        <v>2010</v>
      </c>
      <c r="M68" s="7">
        <v>2010</v>
      </c>
      <c r="N68" s="7">
        <v>2010</v>
      </c>
      <c r="O68" s="7">
        <v>2010</v>
      </c>
      <c r="P68" s="7">
        <v>2010</v>
      </c>
      <c r="Q68" s="7">
        <v>2010</v>
      </c>
      <c r="R68" s="7">
        <v>2010</v>
      </c>
      <c r="S68" s="7">
        <v>2010</v>
      </c>
      <c r="T68" s="7">
        <v>2010</v>
      </c>
      <c r="U68" s="7">
        <v>2010</v>
      </c>
      <c r="V68" s="7">
        <v>2010</v>
      </c>
      <c r="W68" s="7">
        <v>2010</v>
      </c>
      <c r="X68" s="7">
        <v>2010</v>
      </c>
      <c r="Y68" s="7">
        <v>2010</v>
      </c>
      <c r="Z68" s="7">
        <v>2010</v>
      </c>
      <c r="AA68" s="7">
        <v>2010</v>
      </c>
      <c r="AB68" s="7">
        <v>2010</v>
      </c>
      <c r="AC68" s="7">
        <v>2010</v>
      </c>
      <c r="AD68" s="7">
        <v>2010</v>
      </c>
      <c r="AE68" s="7">
        <v>2010</v>
      </c>
    </row>
    <row r="69" spans="1:31">
      <c r="A69" s="4" t="s">
        <v>162</v>
      </c>
      <c r="B69" s="4" t="s">
        <v>161</v>
      </c>
      <c r="C69" s="7">
        <v>2010</v>
      </c>
      <c r="D69" s="7">
        <v>2010</v>
      </c>
      <c r="E69" s="7">
        <v>2010</v>
      </c>
      <c r="F69" s="7">
        <v>2010</v>
      </c>
      <c r="G69" s="7">
        <v>2010</v>
      </c>
      <c r="H69" s="7">
        <v>2010</v>
      </c>
      <c r="I69" s="7">
        <v>2010</v>
      </c>
      <c r="J69" s="7">
        <v>2010</v>
      </c>
      <c r="K69" s="7">
        <v>2010</v>
      </c>
      <c r="L69" s="7">
        <v>2010</v>
      </c>
      <c r="M69" s="7">
        <v>2010</v>
      </c>
      <c r="N69" s="7">
        <v>2010</v>
      </c>
      <c r="O69" s="7">
        <v>2010</v>
      </c>
      <c r="P69" s="7">
        <v>2010</v>
      </c>
      <c r="Q69" s="7">
        <v>2010</v>
      </c>
      <c r="R69" s="7">
        <v>2010</v>
      </c>
      <c r="S69" s="7">
        <v>2010</v>
      </c>
      <c r="T69" s="7">
        <v>2010</v>
      </c>
      <c r="U69" s="7">
        <v>2010</v>
      </c>
      <c r="V69" s="7">
        <v>2010</v>
      </c>
      <c r="W69" s="7">
        <v>2010</v>
      </c>
      <c r="X69" s="7">
        <v>2010</v>
      </c>
      <c r="Y69" s="7">
        <v>2010</v>
      </c>
      <c r="Z69" s="7">
        <v>2010</v>
      </c>
      <c r="AA69" s="7">
        <v>2010</v>
      </c>
      <c r="AB69" s="7">
        <v>2010</v>
      </c>
      <c r="AC69" s="7">
        <v>2010</v>
      </c>
      <c r="AD69" s="7">
        <v>2010</v>
      </c>
      <c r="AE69" s="7">
        <v>2010</v>
      </c>
    </row>
    <row r="70" spans="1:31">
      <c r="A70" s="4" t="s">
        <v>164</v>
      </c>
      <c r="B70" s="4" t="s">
        <v>163</v>
      </c>
      <c r="C70" s="7">
        <v>2010</v>
      </c>
      <c r="D70" s="7">
        <v>2010</v>
      </c>
      <c r="E70" s="7">
        <v>2010</v>
      </c>
      <c r="F70" s="7">
        <v>2010</v>
      </c>
      <c r="G70" s="7">
        <v>2010</v>
      </c>
      <c r="H70" s="7">
        <v>2010</v>
      </c>
      <c r="I70" s="7">
        <v>2010</v>
      </c>
      <c r="J70" s="7">
        <v>2010</v>
      </c>
      <c r="K70" s="7">
        <v>2010</v>
      </c>
      <c r="L70" s="7">
        <v>2010</v>
      </c>
      <c r="M70" s="7">
        <v>2010</v>
      </c>
      <c r="N70" s="7">
        <v>2010</v>
      </c>
      <c r="O70" s="7">
        <v>2010</v>
      </c>
      <c r="P70" s="7">
        <v>2010</v>
      </c>
      <c r="Q70" s="7">
        <v>2010</v>
      </c>
      <c r="R70" s="7">
        <v>2010</v>
      </c>
      <c r="S70" s="7">
        <v>2010</v>
      </c>
      <c r="T70" s="7">
        <v>2010</v>
      </c>
      <c r="U70" s="7">
        <v>2010</v>
      </c>
      <c r="V70" s="7">
        <v>2010</v>
      </c>
      <c r="W70" s="7">
        <v>2010</v>
      </c>
      <c r="X70" s="7">
        <v>2010</v>
      </c>
      <c r="Y70" s="7">
        <v>2010</v>
      </c>
      <c r="Z70" s="7">
        <v>2010</v>
      </c>
      <c r="AA70" s="7">
        <v>2010</v>
      </c>
      <c r="AB70" s="7">
        <v>2010</v>
      </c>
      <c r="AC70" s="7">
        <v>2010</v>
      </c>
      <c r="AD70" s="7">
        <v>2010</v>
      </c>
      <c r="AE70" s="7">
        <v>2010</v>
      </c>
    </row>
    <row r="71" spans="1:31">
      <c r="A71" s="4" t="s">
        <v>166</v>
      </c>
      <c r="B71" s="4" t="s">
        <v>165</v>
      </c>
      <c r="C71" s="7">
        <v>2010</v>
      </c>
      <c r="D71" s="7">
        <v>2010</v>
      </c>
      <c r="E71" s="7">
        <v>2010</v>
      </c>
      <c r="F71" s="7">
        <v>2010</v>
      </c>
      <c r="G71" s="7">
        <v>2010</v>
      </c>
      <c r="H71" s="7">
        <v>2010</v>
      </c>
      <c r="I71" s="7">
        <v>2010</v>
      </c>
      <c r="J71" s="7">
        <v>2010</v>
      </c>
      <c r="K71" s="7">
        <v>2010</v>
      </c>
      <c r="L71" s="7">
        <v>2010</v>
      </c>
      <c r="M71" s="7">
        <v>2010</v>
      </c>
      <c r="N71" s="7">
        <v>2010</v>
      </c>
      <c r="O71" s="7">
        <v>2010</v>
      </c>
      <c r="P71" s="7">
        <v>2010</v>
      </c>
      <c r="Q71" s="7">
        <v>2010</v>
      </c>
      <c r="R71" s="7">
        <v>2010</v>
      </c>
      <c r="S71" s="7">
        <v>2010</v>
      </c>
      <c r="T71" s="7">
        <v>2010</v>
      </c>
      <c r="U71" s="7">
        <v>2010</v>
      </c>
      <c r="V71" s="7">
        <v>2010</v>
      </c>
      <c r="W71" s="7">
        <v>2010</v>
      </c>
      <c r="X71" s="7">
        <v>2010</v>
      </c>
      <c r="Y71" s="7">
        <v>2010</v>
      </c>
      <c r="Z71" s="7">
        <v>2010</v>
      </c>
      <c r="AA71" s="7">
        <v>2010</v>
      </c>
      <c r="AB71" s="7">
        <v>2010</v>
      </c>
      <c r="AC71" s="7">
        <v>2010</v>
      </c>
      <c r="AD71" s="7">
        <v>2010</v>
      </c>
      <c r="AE71" s="7">
        <v>2010</v>
      </c>
    </row>
    <row r="72" spans="1:31">
      <c r="A72" s="4" t="s">
        <v>168</v>
      </c>
      <c r="B72" s="4" t="s">
        <v>167</v>
      </c>
      <c r="C72" s="7">
        <v>2010</v>
      </c>
      <c r="D72" s="7">
        <v>2010</v>
      </c>
      <c r="E72" s="7">
        <v>2010</v>
      </c>
      <c r="F72" s="7">
        <v>2010</v>
      </c>
      <c r="G72" s="7">
        <v>2010</v>
      </c>
      <c r="H72" s="7">
        <v>2010</v>
      </c>
      <c r="I72" s="7">
        <v>2010</v>
      </c>
      <c r="J72" s="7">
        <v>2010</v>
      </c>
      <c r="K72" s="7">
        <v>2010</v>
      </c>
      <c r="L72" s="7">
        <v>2010</v>
      </c>
      <c r="M72" s="7">
        <v>2010</v>
      </c>
      <c r="N72" s="7">
        <v>2010</v>
      </c>
      <c r="O72" s="7">
        <v>2010</v>
      </c>
      <c r="P72" s="7">
        <v>2010</v>
      </c>
      <c r="Q72" s="7">
        <v>2010</v>
      </c>
      <c r="R72" s="7">
        <v>2010</v>
      </c>
      <c r="S72" s="7">
        <v>2010</v>
      </c>
      <c r="T72" s="7">
        <v>2010</v>
      </c>
      <c r="U72" s="7">
        <v>2010</v>
      </c>
      <c r="V72" s="7">
        <v>2010</v>
      </c>
      <c r="W72" s="7">
        <v>2010</v>
      </c>
      <c r="X72" s="7">
        <v>2010</v>
      </c>
      <c r="Y72" s="7">
        <v>2010</v>
      </c>
      <c r="Z72" s="7">
        <v>2010</v>
      </c>
      <c r="AA72" s="7">
        <v>2010</v>
      </c>
      <c r="AB72" s="7">
        <v>2010</v>
      </c>
      <c r="AC72" s="7">
        <v>2010</v>
      </c>
      <c r="AD72" s="7">
        <v>2010</v>
      </c>
      <c r="AE72" s="7">
        <v>2010</v>
      </c>
    </row>
    <row r="73" spans="1:31">
      <c r="A73" s="4" t="s">
        <v>170</v>
      </c>
      <c r="B73" s="4" t="s">
        <v>169</v>
      </c>
      <c r="C73" s="7">
        <v>2010</v>
      </c>
      <c r="D73" s="7">
        <v>2010</v>
      </c>
      <c r="E73" s="7">
        <v>2010</v>
      </c>
      <c r="F73" s="7">
        <v>2010</v>
      </c>
      <c r="G73" s="7">
        <v>2010</v>
      </c>
      <c r="H73" s="7">
        <v>2010</v>
      </c>
      <c r="I73" s="7">
        <v>2010</v>
      </c>
      <c r="J73" s="7">
        <v>2010</v>
      </c>
      <c r="K73" s="7">
        <v>2010</v>
      </c>
      <c r="L73" s="7">
        <v>2010</v>
      </c>
      <c r="M73" s="7">
        <v>2010</v>
      </c>
      <c r="N73" s="7">
        <v>2010</v>
      </c>
      <c r="O73" s="7">
        <v>2010</v>
      </c>
      <c r="P73" s="7">
        <v>2010</v>
      </c>
      <c r="Q73" s="7">
        <v>2010</v>
      </c>
      <c r="R73" s="7">
        <v>2010</v>
      </c>
      <c r="S73" s="7">
        <v>2010</v>
      </c>
      <c r="T73" s="7">
        <v>2010</v>
      </c>
      <c r="U73" s="7">
        <v>2010</v>
      </c>
      <c r="V73" s="7">
        <v>2010</v>
      </c>
      <c r="W73" s="7">
        <v>2010</v>
      </c>
      <c r="X73" s="7">
        <v>2010</v>
      </c>
      <c r="Y73" s="7">
        <v>2010</v>
      </c>
      <c r="Z73" s="7">
        <v>2010</v>
      </c>
      <c r="AA73" s="7">
        <v>2010</v>
      </c>
      <c r="AB73" s="7">
        <v>2010</v>
      </c>
      <c r="AC73" s="7">
        <v>2010</v>
      </c>
      <c r="AD73" s="7">
        <v>2010</v>
      </c>
      <c r="AE73" s="7">
        <v>2010</v>
      </c>
    </row>
    <row r="74" spans="1:31">
      <c r="A74" s="4" t="s">
        <v>172</v>
      </c>
      <c r="B74" s="4" t="s">
        <v>171</v>
      </c>
      <c r="C74" s="7">
        <v>2010</v>
      </c>
      <c r="D74" s="7">
        <v>2010</v>
      </c>
      <c r="E74" s="7">
        <v>2010</v>
      </c>
      <c r="F74" s="7">
        <v>2010</v>
      </c>
      <c r="G74" s="7">
        <v>2010</v>
      </c>
      <c r="H74" s="7">
        <v>2010</v>
      </c>
      <c r="I74" s="7">
        <v>2010</v>
      </c>
      <c r="J74" s="7">
        <v>2010</v>
      </c>
      <c r="K74" s="7">
        <v>2010</v>
      </c>
      <c r="L74" s="7">
        <v>2010</v>
      </c>
      <c r="M74" s="7">
        <v>2010</v>
      </c>
      <c r="N74" s="7">
        <v>2010</v>
      </c>
      <c r="O74" s="7">
        <v>2010</v>
      </c>
      <c r="P74" s="7">
        <v>2010</v>
      </c>
      <c r="Q74" s="7">
        <v>2010</v>
      </c>
      <c r="R74" s="7">
        <v>2010</v>
      </c>
      <c r="S74" s="7">
        <v>2010</v>
      </c>
      <c r="T74" s="7">
        <v>2010</v>
      </c>
      <c r="U74" s="7">
        <v>2010</v>
      </c>
      <c r="V74" s="7">
        <v>2010</v>
      </c>
      <c r="W74" s="7">
        <v>2010</v>
      </c>
      <c r="X74" s="7">
        <v>2010</v>
      </c>
      <c r="Y74" s="7">
        <v>2010</v>
      </c>
      <c r="Z74" s="7">
        <v>2010</v>
      </c>
      <c r="AA74" s="7"/>
      <c r="AB74" s="7">
        <v>2010</v>
      </c>
      <c r="AC74" s="7">
        <v>2010</v>
      </c>
      <c r="AD74" s="7">
        <v>2010</v>
      </c>
      <c r="AE74" s="7">
        <v>2010</v>
      </c>
    </row>
    <row r="75" spans="1:31">
      <c r="A75" s="4" t="s">
        <v>174</v>
      </c>
      <c r="B75" s="4" t="s">
        <v>173</v>
      </c>
      <c r="C75" s="7">
        <v>2010</v>
      </c>
      <c r="D75" s="7">
        <v>2010</v>
      </c>
      <c r="E75" s="7">
        <v>2010</v>
      </c>
      <c r="F75" s="7">
        <v>2010</v>
      </c>
      <c r="G75" s="7">
        <v>2010</v>
      </c>
      <c r="H75" s="7">
        <v>2010</v>
      </c>
      <c r="I75" s="7">
        <v>2010</v>
      </c>
      <c r="J75" s="7">
        <v>2010</v>
      </c>
      <c r="K75" s="7">
        <v>2010</v>
      </c>
      <c r="L75" s="7">
        <v>2010</v>
      </c>
      <c r="M75" s="7">
        <v>2010</v>
      </c>
      <c r="N75" s="7">
        <v>2010</v>
      </c>
      <c r="O75" s="7">
        <v>2010</v>
      </c>
      <c r="P75" s="7">
        <v>2010</v>
      </c>
      <c r="Q75" s="7">
        <v>2010</v>
      </c>
      <c r="R75" s="7">
        <v>2010</v>
      </c>
      <c r="S75" s="7">
        <v>2010</v>
      </c>
      <c r="T75" s="7">
        <v>2010</v>
      </c>
      <c r="U75" s="7">
        <v>2010</v>
      </c>
      <c r="V75" s="7">
        <v>2010</v>
      </c>
      <c r="W75" s="7">
        <v>2010</v>
      </c>
      <c r="X75" s="7">
        <v>2010</v>
      </c>
      <c r="Y75" s="7">
        <v>2010</v>
      </c>
      <c r="Z75" s="7">
        <v>2010</v>
      </c>
      <c r="AA75" s="7">
        <v>2010</v>
      </c>
      <c r="AB75" s="7">
        <v>2010</v>
      </c>
      <c r="AC75" s="7">
        <v>2010</v>
      </c>
      <c r="AD75" s="7">
        <v>2010</v>
      </c>
      <c r="AE75" s="7">
        <v>2010</v>
      </c>
    </row>
    <row r="76" spans="1:31">
      <c r="A76" s="4" t="s">
        <v>176</v>
      </c>
      <c r="B76" s="4" t="s">
        <v>175</v>
      </c>
      <c r="C76" s="7">
        <v>2010</v>
      </c>
      <c r="D76" s="7">
        <v>2010</v>
      </c>
      <c r="E76" s="7">
        <v>2010</v>
      </c>
      <c r="F76" s="7">
        <v>2010</v>
      </c>
      <c r="G76" s="7">
        <v>2010</v>
      </c>
      <c r="H76" s="7">
        <v>2010</v>
      </c>
      <c r="I76" s="7">
        <v>2010</v>
      </c>
      <c r="J76" s="7">
        <v>2010</v>
      </c>
      <c r="K76" s="7">
        <v>2010</v>
      </c>
      <c r="L76" s="7">
        <v>2010</v>
      </c>
      <c r="M76" s="7">
        <v>2010</v>
      </c>
      <c r="N76" s="7">
        <v>2010</v>
      </c>
      <c r="O76" s="7">
        <v>2010</v>
      </c>
      <c r="P76" s="7">
        <v>2010</v>
      </c>
      <c r="Q76" s="7">
        <v>2010</v>
      </c>
      <c r="R76" s="7">
        <v>2010</v>
      </c>
      <c r="S76" s="7">
        <v>2010</v>
      </c>
      <c r="T76" s="7">
        <v>2010</v>
      </c>
      <c r="U76" s="7">
        <v>2010</v>
      </c>
      <c r="V76" s="7">
        <v>2010</v>
      </c>
      <c r="W76" s="7">
        <v>2010</v>
      </c>
      <c r="X76" s="7">
        <v>2010</v>
      </c>
      <c r="Y76" s="7">
        <v>2010</v>
      </c>
      <c r="Z76" s="7">
        <v>2010</v>
      </c>
      <c r="AA76" s="7">
        <v>2010</v>
      </c>
      <c r="AB76" s="7">
        <v>2010</v>
      </c>
      <c r="AC76" s="7">
        <v>2010</v>
      </c>
      <c r="AD76" s="7">
        <v>2010</v>
      </c>
      <c r="AE76" s="7">
        <v>2010</v>
      </c>
    </row>
    <row r="77" spans="1:31">
      <c r="A77" s="4" t="s">
        <v>178</v>
      </c>
      <c r="B77" s="4" t="s">
        <v>177</v>
      </c>
      <c r="C77" s="7">
        <v>2010</v>
      </c>
      <c r="D77" s="7">
        <v>2010</v>
      </c>
      <c r="E77" s="7">
        <v>2010</v>
      </c>
      <c r="F77" s="7">
        <v>2010</v>
      </c>
      <c r="G77" s="7">
        <v>2010</v>
      </c>
      <c r="H77" s="7">
        <v>2010</v>
      </c>
      <c r="I77" s="7">
        <v>2010</v>
      </c>
      <c r="J77" s="7">
        <v>2010</v>
      </c>
      <c r="K77" s="7">
        <v>2010</v>
      </c>
      <c r="L77" s="7">
        <v>2010</v>
      </c>
      <c r="M77" s="7">
        <v>2010</v>
      </c>
      <c r="N77" s="7">
        <v>2010</v>
      </c>
      <c r="O77" s="7">
        <v>2010</v>
      </c>
      <c r="P77" s="7">
        <v>2010</v>
      </c>
      <c r="Q77" s="7">
        <v>2010</v>
      </c>
      <c r="R77" s="7">
        <v>2010</v>
      </c>
      <c r="S77" s="7">
        <v>2010</v>
      </c>
      <c r="T77" s="7">
        <v>2010</v>
      </c>
      <c r="U77" s="7">
        <v>2010</v>
      </c>
      <c r="V77" s="7">
        <v>2010</v>
      </c>
      <c r="W77" s="7">
        <v>2010</v>
      </c>
      <c r="X77" s="7">
        <v>2010</v>
      </c>
      <c r="Y77" s="7">
        <v>2010</v>
      </c>
      <c r="Z77" s="7">
        <v>2010</v>
      </c>
      <c r="AA77" s="7">
        <v>2010</v>
      </c>
      <c r="AB77" s="7">
        <v>2010</v>
      </c>
      <c r="AC77" s="7">
        <v>2010</v>
      </c>
      <c r="AD77" s="7">
        <v>2010</v>
      </c>
      <c r="AE77" s="7">
        <v>2010</v>
      </c>
    </row>
    <row r="78" spans="1:31">
      <c r="A78" s="4" t="s">
        <v>180</v>
      </c>
      <c r="B78" s="4" t="s">
        <v>179</v>
      </c>
      <c r="C78" s="7">
        <v>2010</v>
      </c>
      <c r="D78" s="7">
        <v>2010</v>
      </c>
      <c r="E78" s="7">
        <v>2010</v>
      </c>
      <c r="F78" s="7">
        <v>2010</v>
      </c>
      <c r="G78" s="7">
        <v>2010</v>
      </c>
      <c r="H78" s="7">
        <v>2010</v>
      </c>
      <c r="I78" s="7">
        <v>2010</v>
      </c>
      <c r="J78" s="7">
        <v>2010</v>
      </c>
      <c r="K78" s="7">
        <v>2010</v>
      </c>
      <c r="L78" s="7">
        <v>2010</v>
      </c>
      <c r="M78" s="7">
        <v>2010</v>
      </c>
      <c r="N78" s="7">
        <v>2010</v>
      </c>
      <c r="O78" s="7">
        <v>2010</v>
      </c>
      <c r="P78" s="7">
        <v>2010</v>
      </c>
      <c r="Q78" s="7">
        <v>2010</v>
      </c>
      <c r="R78" s="7">
        <v>2010</v>
      </c>
      <c r="S78" s="7">
        <v>2010</v>
      </c>
      <c r="T78" s="7">
        <v>2010</v>
      </c>
      <c r="U78" s="7">
        <v>2010</v>
      </c>
      <c r="V78" s="7">
        <v>2010</v>
      </c>
      <c r="W78" s="7">
        <v>2010</v>
      </c>
      <c r="X78" s="7">
        <v>2010</v>
      </c>
      <c r="Y78" s="7">
        <v>2010</v>
      </c>
      <c r="Z78" s="7">
        <v>2010</v>
      </c>
      <c r="AA78" s="7">
        <v>2010</v>
      </c>
      <c r="AB78" s="7">
        <v>2010</v>
      </c>
      <c r="AC78" s="7">
        <v>2010</v>
      </c>
      <c r="AD78" s="7">
        <v>2010</v>
      </c>
      <c r="AE78" s="7">
        <v>2010</v>
      </c>
    </row>
    <row r="79" spans="1:31">
      <c r="A79" s="4" t="s">
        <v>182</v>
      </c>
      <c r="B79" s="4" t="s">
        <v>181</v>
      </c>
      <c r="C79" s="7">
        <v>2010</v>
      </c>
      <c r="D79" s="7">
        <v>2010</v>
      </c>
      <c r="E79" s="7">
        <v>2010</v>
      </c>
      <c r="F79" s="7">
        <v>2010</v>
      </c>
      <c r="G79" s="7">
        <v>2010</v>
      </c>
      <c r="H79" s="7">
        <v>2010</v>
      </c>
      <c r="I79" s="7">
        <v>2010</v>
      </c>
      <c r="J79" s="7">
        <v>2010</v>
      </c>
      <c r="K79" s="7">
        <v>2010</v>
      </c>
      <c r="L79" s="7">
        <v>2010</v>
      </c>
      <c r="M79" s="7">
        <v>2010</v>
      </c>
      <c r="N79" s="7">
        <v>2010</v>
      </c>
      <c r="O79" s="7">
        <v>2010</v>
      </c>
      <c r="P79" s="7">
        <v>2010</v>
      </c>
      <c r="Q79" s="7">
        <v>2010</v>
      </c>
      <c r="R79" s="7">
        <v>2010</v>
      </c>
      <c r="S79" s="7">
        <v>2010</v>
      </c>
      <c r="T79" s="7">
        <v>2010</v>
      </c>
      <c r="U79" s="7">
        <v>2010</v>
      </c>
      <c r="V79" s="7">
        <v>2010</v>
      </c>
      <c r="W79" s="7">
        <v>2010</v>
      </c>
      <c r="X79" s="7">
        <v>2010</v>
      </c>
      <c r="Y79" s="7">
        <v>2010</v>
      </c>
      <c r="Z79" s="7">
        <v>2010</v>
      </c>
      <c r="AA79" s="7">
        <v>2010</v>
      </c>
      <c r="AB79" s="7">
        <v>2010</v>
      </c>
      <c r="AC79" s="7">
        <v>2010</v>
      </c>
      <c r="AD79" s="7">
        <v>2010</v>
      </c>
      <c r="AE79" s="7"/>
    </row>
    <row r="80" spans="1:31">
      <c r="A80" s="4" t="s">
        <v>184</v>
      </c>
      <c r="B80" s="4" t="s">
        <v>183</v>
      </c>
      <c r="C80" s="7">
        <v>2010</v>
      </c>
      <c r="D80" s="7">
        <v>2010</v>
      </c>
      <c r="E80" s="7">
        <v>2010</v>
      </c>
      <c r="F80" s="7">
        <v>2010</v>
      </c>
      <c r="G80" s="7">
        <v>2010</v>
      </c>
      <c r="H80" s="7">
        <v>2010</v>
      </c>
      <c r="I80" s="7">
        <v>2010</v>
      </c>
      <c r="J80" s="7">
        <v>2010</v>
      </c>
      <c r="K80" s="7">
        <v>2010</v>
      </c>
      <c r="L80" s="7">
        <v>2010</v>
      </c>
      <c r="M80" s="7">
        <v>2010</v>
      </c>
      <c r="N80" s="7">
        <v>2010</v>
      </c>
      <c r="O80" s="7">
        <v>2010</v>
      </c>
      <c r="P80" s="7">
        <v>2010</v>
      </c>
      <c r="Q80" s="7">
        <v>2010</v>
      </c>
      <c r="R80" s="7">
        <v>2010</v>
      </c>
      <c r="S80" s="7">
        <v>2010</v>
      </c>
      <c r="T80" s="7">
        <v>2010</v>
      </c>
      <c r="U80" s="7">
        <v>2010</v>
      </c>
      <c r="V80" s="7">
        <v>2010</v>
      </c>
      <c r="W80" s="7">
        <v>2010</v>
      </c>
      <c r="X80" s="7">
        <v>2010</v>
      </c>
      <c r="Y80" s="7">
        <v>2010</v>
      </c>
      <c r="Z80" s="7">
        <v>2010</v>
      </c>
      <c r="AA80" s="7">
        <v>2010</v>
      </c>
      <c r="AB80" s="7">
        <v>2010</v>
      </c>
      <c r="AC80" s="7">
        <v>2010</v>
      </c>
      <c r="AD80" s="7">
        <v>2010</v>
      </c>
      <c r="AE80" s="7">
        <v>2010</v>
      </c>
    </row>
    <row r="81" spans="1:31">
      <c r="A81" s="4" t="s">
        <v>186</v>
      </c>
      <c r="B81" s="4" t="s">
        <v>185</v>
      </c>
      <c r="C81" s="7">
        <v>2010</v>
      </c>
      <c r="D81" s="7">
        <v>2010</v>
      </c>
      <c r="E81" s="7">
        <v>2010</v>
      </c>
      <c r="F81" s="7">
        <v>2010</v>
      </c>
      <c r="G81" s="7">
        <v>2010</v>
      </c>
      <c r="H81" s="7">
        <v>2010</v>
      </c>
      <c r="I81" s="7">
        <v>2010</v>
      </c>
      <c r="J81" s="7">
        <v>2010</v>
      </c>
      <c r="K81" s="7">
        <v>2010</v>
      </c>
      <c r="L81" s="7">
        <v>2010</v>
      </c>
      <c r="M81" s="7">
        <v>2010</v>
      </c>
      <c r="N81" s="7">
        <v>2010</v>
      </c>
      <c r="O81" s="7">
        <v>2010</v>
      </c>
      <c r="P81" s="7">
        <v>2010</v>
      </c>
      <c r="Q81" s="7">
        <v>2010</v>
      </c>
      <c r="R81" s="7">
        <v>2010</v>
      </c>
      <c r="S81" s="7">
        <v>2010</v>
      </c>
      <c r="T81" s="7">
        <v>2010</v>
      </c>
      <c r="U81" s="7">
        <v>2010</v>
      </c>
      <c r="V81" s="7">
        <v>2010</v>
      </c>
      <c r="W81" s="7">
        <v>2010</v>
      </c>
      <c r="X81" s="7">
        <v>2010</v>
      </c>
      <c r="Y81" s="7">
        <v>2010</v>
      </c>
      <c r="Z81" s="7">
        <v>2010</v>
      </c>
      <c r="AA81" s="7">
        <v>2010</v>
      </c>
      <c r="AB81" s="7">
        <v>2010</v>
      </c>
      <c r="AC81" s="7">
        <v>2010</v>
      </c>
      <c r="AD81" s="7">
        <v>2010</v>
      </c>
      <c r="AE81" s="7">
        <v>2010</v>
      </c>
    </row>
    <row r="82" spans="1:31">
      <c r="A82" s="4" t="s">
        <v>188</v>
      </c>
      <c r="B82" s="4" t="s">
        <v>187</v>
      </c>
      <c r="C82" s="7">
        <v>2010</v>
      </c>
      <c r="D82" s="7">
        <v>2010</v>
      </c>
      <c r="E82" s="7">
        <v>2010</v>
      </c>
      <c r="F82" s="7">
        <v>2010</v>
      </c>
      <c r="G82" s="7">
        <v>2010</v>
      </c>
      <c r="H82" s="7">
        <v>2010</v>
      </c>
      <c r="I82" s="7">
        <v>2010</v>
      </c>
      <c r="J82" s="7">
        <v>2010</v>
      </c>
      <c r="K82" s="7">
        <v>2010</v>
      </c>
      <c r="L82" s="7">
        <v>2010</v>
      </c>
      <c r="M82" s="7">
        <v>2010</v>
      </c>
      <c r="N82" s="7">
        <v>2010</v>
      </c>
      <c r="O82" s="7">
        <v>2010</v>
      </c>
      <c r="P82" s="7">
        <v>2010</v>
      </c>
      <c r="Q82" s="7">
        <v>2010</v>
      </c>
      <c r="R82" s="7">
        <v>2010</v>
      </c>
      <c r="S82" s="7">
        <v>2010</v>
      </c>
      <c r="T82" s="7">
        <v>2010</v>
      </c>
      <c r="U82" s="7">
        <v>2010</v>
      </c>
      <c r="V82" s="7">
        <v>2010</v>
      </c>
      <c r="W82" s="7">
        <v>2010</v>
      </c>
      <c r="X82" s="7">
        <v>2010</v>
      </c>
      <c r="Y82" s="7">
        <v>2010</v>
      </c>
      <c r="Z82" s="7">
        <v>2010</v>
      </c>
      <c r="AA82" s="7">
        <v>2010</v>
      </c>
      <c r="AB82" s="7">
        <v>2010</v>
      </c>
      <c r="AC82" s="7">
        <v>2010</v>
      </c>
      <c r="AD82" s="7">
        <v>2010</v>
      </c>
      <c r="AE82" s="7">
        <v>2010</v>
      </c>
    </row>
    <row r="83" spans="1:31">
      <c r="A83" s="4" t="s">
        <v>190</v>
      </c>
      <c r="B83" s="4" t="s">
        <v>189</v>
      </c>
      <c r="C83" s="7">
        <v>2010</v>
      </c>
      <c r="D83" s="7">
        <v>2010</v>
      </c>
      <c r="E83" s="7">
        <v>2010</v>
      </c>
      <c r="F83" s="7">
        <v>2010</v>
      </c>
      <c r="G83" s="7">
        <v>2010</v>
      </c>
      <c r="H83" s="7">
        <v>2010</v>
      </c>
      <c r="I83" s="7">
        <v>2010</v>
      </c>
      <c r="J83" s="7">
        <v>2010</v>
      </c>
      <c r="K83" s="7">
        <v>2010</v>
      </c>
      <c r="L83" s="7">
        <v>2010</v>
      </c>
      <c r="M83" s="7">
        <v>2010</v>
      </c>
      <c r="N83" s="7">
        <v>2010</v>
      </c>
      <c r="O83" s="7">
        <v>2010</v>
      </c>
      <c r="P83" s="7">
        <v>2010</v>
      </c>
      <c r="Q83" s="7">
        <v>2010</v>
      </c>
      <c r="R83" s="7">
        <v>2010</v>
      </c>
      <c r="S83" s="7">
        <v>2010</v>
      </c>
      <c r="T83" s="7">
        <v>2010</v>
      </c>
      <c r="U83" s="7">
        <v>2010</v>
      </c>
      <c r="V83" s="7">
        <v>2010</v>
      </c>
      <c r="W83" s="7">
        <v>2010</v>
      </c>
      <c r="X83" s="7">
        <v>2010</v>
      </c>
      <c r="Y83" s="7">
        <v>2010</v>
      </c>
      <c r="Z83" s="7">
        <v>2010</v>
      </c>
      <c r="AA83" s="7">
        <v>2010</v>
      </c>
      <c r="AB83" s="7">
        <v>2010</v>
      </c>
      <c r="AC83" s="7">
        <v>2010</v>
      </c>
      <c r="AD83" s="7">
        <v>2010</v>
      </c>
      <c r="AE83" s="7">
        <v>2010</v>
      </c>
    </row>
    <row r="84" spans="1:31">
      <c r="A84" s="4" t="s">
        <v>192</v>
      </c>
      <c r="B84" s="4" t="s">
        <v>191</v>
      </c>
      <c r="C84" s="7">
        <v>2010</v>
      </c>
      <c r="D84" s="7">
        <v>2010</v>
      </c>
      <c r="E84" s="7">
        <v>2010</v>
      </c>
      <c r="F84" s="7">
        <v>2010</v>
      </c>
      <c r="G84" s="7">
        <v>2010</v>
      </c>
      <c r="H84" s="7">
        <v>2010</v>
      </c>
      <c r="I84" s="7">
        <v>2010</v>
      </c>
      <c r="J84" s="7">
        <v>2010</v>
      </c>
      <c r="K84" s="7">
        <v>2010</v>
      </c>
      <c r="L84" s="7">
        <v>2010</v>
      </c>
      <c r="M84" s="7">
        <v>2010</v>
      </c>
      <c r="N84" s="7">
        <v>2010</v>
      </c>
      <c r="O84" s="7">
        <v>2010</v>
      </c>
      <c r="P84" s="7">
        <v>2010</v>
      </c>
      <c r="Q84" s="7">
        <v>2010</v>
      </c>
      <c r="R84" s="7">
        <v>2010</v>
      </c>
      <c r="S84" s="7">
        <v>2010</v>
      </c>
      <c r="T84" s="7">
        <v>2010</v>
      </c>
      <c r="U84" s="7">
        <v>2010</v>
      </c>
      <c r="V84" s="7">
        <v>2010</v>
      </c>
      <c r="W84" s="7">
        <v>2010</v>
      </c>
      <c r="X84" s="7">
        <v>2010</v>
      </c>
      <c r="Y84" s="7">
        <v>2010</v>
      </c>
      <c r="Z84" s="7">
        <v>2010</v>
      </c>
      <c r="AA84" s="7">
        <v>2010</v>
      </c>
      <c r="AB84" s="7">
        <v>2010</v>
      </c>
      <c r="AC84" s="7">
        <v>2010</v>
      </c>
      <c r="AD84" s="7">
        <v>2010</v>
      </c>
      <c r="AE84" s="7">
        <v>2010</v>
      </c>
    </row>
    <row r="85" spans="1:31">
      <c r="A85" s="4" t="s">
        <v>194</v>
      </c>
      <c r="B85" s="4" t="s">
        <v>193</v>
      </c>
      <c r="C85" s="7">
        <v>2010</v>
      </c>
      <c r="D85" s="7">
        <v>2010</v>
      </c>
      <c r="E85" s="7">
        <v>2010</v>
      </c>
      <c r="F85" s="7">
        <v>2010</v>
      </c>
      <c r="G85" s="7">
        <v>2010</v>
      </c>
      <c r="H85" s="7">
        <v>2010</v>
      </c>
      <c r="I85" s="7">
        <v>2010</v>
      </c>
      <c r="J85" s="7">
        <v>2010</v>
      </c>
      <c r="K85" s="7">
        <v>2010</v>
      </c>
      <c r="L85" s="7">
        <v>2010</v>
      </c>
      <c r="M85" s="7">
        <v>2010</v>
      </c>
      <c r="N85" s="7">
        <v>2010</v>
      </c>
      <c r="O85" s="7">
        <v>2010</v>
      </c>
      <c r="P85" s="7">
        <v>2010</v>
      </c>
      <c r="Q85" s="7">
        <v>2010</v>
      </c>
      <c r="R85" s="7">
        <v>2010</v>
      </c>
      <c r="S85" s="7">
        <v>2010</v>
      </c>
      <c r="T85" s="7">
        <v>2010</v>
      </c>
      <c r="U85" s="7">
        <v>2010</v>
      </c>
      <c r="V85" s="7">
        <v>2010</v>
      </c>
      <c r="W85" s="7">
        <v>2010</v>
      </c>
      <c r="X85" s="7">
        <v>2010</v>
      </c>
      <c r="Y85" s="7">
        <v>2010</v>
      </c>
      <c r="Z85" s="7">
        <v>2010</v>
      </c>
      <c r="AA85" s="7">
        <v>2010</v>
      </c>
      <c r="AB85" s="7">
        <v>2010</v>
      </c>
      <c r="AC85" s="7">
        <v>2010</v>
      </c>
      <c r="AD85" s="7">
        <v>2010</v>
      </c>
      <c r="AE85" s="7">
        <v>2010</v>
      </c>
    </row>
    <row r="86" spans="1:31">
      <c r="A86" s="4" t="s">
        <v>196</v>
      </c>
      <c r="B86" s="4" t="s">
        <v>195</v>
      </c>
      <c r="C86" s="7">
        <v>2010</v>
      </c>
      <c r="D86" s="7">
        <v>2010</v>
      </c>
      <c r="E86" s="7">
        <v>2010</v>
      </c>
      <c r="F86" s="7">
        <v>2010</v>
      </c>
      <c r="G86" s="7">
        <v>2010</v>
      </c>
      <c r="H86" s="7">
        <v>2010</v>
      </c>
      <c r="I86" s="7">
        <v>2010</v>
      </c>
      <c r="J86" s="7">
        <v>2010</v>
      </c>
      <c r="K86" s="7">
        <v>2010</v>
      </c>
      <c r="L86" s="7">
        <v>2010</v>
      </c>
      <c r="M86" s="7">
        <v>2010</v>
      </c>
      <c r="N86" s="7">
        <v>2010</v>
      </c>
      <c r="O86" s="7">
        <v>2010</v>
      </c>
      <c r="P86" s="7">
        <v>2010</v>
      </c>
      <c r="Q86" s="7">
        <v>2010</v>
      </c>
      <c r="R86" s="7">
        <v>2010</v>
      </c>
      <c r="S86" s="7">
        <v>2010</v>
      </c>
      <c r="T86" s="7">
        <v>2010</v>
      </c>
      <c r="U86" s="7">
        <v>2010</v>
      </c>
      <c r="V86" s="7">
        <v>2010</v>
      </c>
      <c r="W86" s="7">
        <v>2010</v>
      </c>
      <c r="X86" s="7">
        <v>2010</v>
      </c>
      <c r="Y86" s="7">
        <v>2010</v>
      </c>
      <c r="Z86" s="7">
        <v>2010</v>
      </c>
      <c r="AA86" s="7">
        <v>2010</v>
      </c>
      <c r="AB86" s="7">
        <v>2010</v>
      </c>
      <c r="AC86" s="7">
        <v>2010</v>
      </c>
      <c r="AD86" s="7">
        <v>2010</v>
      </c>
      <c r="AE86" s="7">
        <v>2010</v>
      </c>
    </row>
    <row r="87" spans="1:31">
      <c r="A87" s="4" t="s">
        <v>198</v>
      </c>
      <c r="B87" s="4" t="s">
        <v>197</v>
      </c>
      <c r="C87" s="7">
        <v>2010</v>
      </c>
      <c r="D87" s="7">
        <v>2010</v>
      </c>
      <c r="E87" s="7">
        <v>2010</v>
      </c>
      <c r="F87" s="7">
        <v>2010</v>
      </c>
      <c r="G87" s="7">
        <v>2010</v>
      </c>
      <c r="H87" s="7">
        <v>2010</v>
      </c>
      <c r="I87" s="7">
        <v>2010</v>
      </c>
      <c r="J87" s="7">
        <v>2010</v>
      </c>
      <c r="K87" s="7">
        <v>2010</v>
      </c>
      <c r="L87" s="7">
        <v>2010</v>
      </c>
      <c r="M87" s="7">
        <v>2010</v>
      </c>
      <c r="N87" s="7">
        <v>2010</v>
      </c>
      <c r="O87" s="7">
        <v>2010</v>
      </c>
      <c r="P87" s="7">
        <v>2010</v>
      </c>
      <c r="Q87" s="7">
        <v>2010</v>
      </c>
      <c r="R87" s="7">
        <v>2010</v>
      </c>
      <c r="S87" s="7">
        <v>2010</v>
      </c>
      <c r="T87" s="7">
        <v>2010</v>
      </c>
      <c r="U87" s="7">
        <v>2010</v>
      </c>
      <c r="V87" s="7">
        <v>2010</v>
      </c>
      <c r="W87" s="7">
        <v>2010</v>
      </c>
      <c r="X87" s="7">
        <v>2010</v>
      </c>
      <c r="Y87" s="7">
        <v>2010</v>
      </c>
      <c r="Z87" s="7">
        <v>2010</v>
      </c>
      <c r="AA87" s="7">
        <v>2010</v>
      </c>
      <c r="AB87" s="7">
        <v>2010</v>
      </c>
      <c r="AC87" s="7">
        <v>2010</v>
      </c>
      <c r="AD87" s="7">
        <v>2010</v>
      </c>
      <c r="AE87" s="7">
        <v>2010</v>
      </c>
    </row>
    <row r="88" spans="1:31">
      <c r="A88" s="4" t="s">
        <v>200</v>
      </c>
      <c r="B88" s="4" t="s">
        <v>199</v>
      </c>
      <c r="C88" s="7">
        <v>2010</v>
      </c>
      <c r="D88" s="7">
        <v>2010</v>
      </c>
      <c r="E88" s="7">
        <v>2010</v>
      </c>
      <c r="F88" s="7">
        <v>2010</v>
      </c>
      <c r="G88" s="7">
        <v>2010</v>
      </c>
      <c r="H88" s="7">
        <v>2010</v>
      </c>
      <c r="I88" s="7">
        <v>2010</v>
      </c>
      <c r="J88" s="7">
        <v>2010</v>
      </c>
      <c r="K88" s="7">
        <v>2010</v>
      </c>
      <c r="L88" s="7">
        <v>2010</v>
      </c>
      <c r="M88" s="7">
        <v>2010</v>
      </c>
      <c r="N88" s="7">
        <v>2010</v>
      </c>
      <c r="O88" s="7">
        <v>2010</v>
      </c>
      <c r="P88" s="7">
        <v>2010</v>
      </c>
      <c r="Q88" s="7">
        <v>2010</v>
      </c>
      <c r="R88" s="7">
        <v>2010</v>
      </c>
      <c r="S88" s="7">
        <v>2010</v>
      </c>
      <c r="T88" s="7">
        <v>2010</v>
      </c>
      <c r="U88" s="7">
        <v>2010</v>
      </c>
      <c r="V88" s="7">
        <v>2010</v>
      </c>
      <c r="W88" s="7">
        <v>2010</v>
      </c>
      <c r="X88" s="7">
        <v>2010</v>
      </c>
      <c r="Y88" s="7">
        <v>2010</v>
      </c>
      <c r="Z88" s="7">
        <v>2010</v>
      </c>
      <c r="AA88" s="7">
        <v>2010</v>
      </c>
      <c r="AB88" s="7">
        <v>2010</v>
      </c>
      <c r="AC88" s="7">
        <v>2010</v>
      </c>
      <c r="AD88" s="7">
        <v>2010</v>
      </c>
      <c r="AE88" s="7">
        <v>2010</v>
      </c>
    </row>
    <row r="89" spans="1:31">
      <c r="A89" s="4" t="s">
        <v>202</v>
      </c>
      <c r="B89" s="4" t="s">
        <v>201</v>
      </c>
      <c r="C89" s="7">
        <v>2010</v>
      </c>
      <c r="D89" s="7">
        <v>2010</v>
      </c>
      <c r="E89" s="7">
        <v>2010</v>
      </c>
      <c r="F89" s="7">
        <v>2010</v>
      </c>
      <c r="G89" s="7">
        <v>2010</v>
      </c>
      <c r="H89" s="7">
        <v>2010</v>
      </c>
      <c r="I89" s="7">
        <v>2010</v>
      </c>
      <c r="J89" s="7">
        <v>2010</v>
      </c>
      <c r="K89" s="7">
        <v>2010</v>
      </c>
      <c r="L89" s="7">
        <v>2010</v>
      </c>
      <c r="M89" s="7">
        <v>2010</v>
      </c>
      <c r="N89" s="7">
        <v>2010</v>
      </c>
      <c r="O89" s="7">
        <v>2010</v>
      </c>
      <c r="P89" s="7">
        <v>2010</v>
      </c>
      <c r="Q89" s="7">
        <v>2010</v>
      </c>
      <c r="R89" s="7">
        <v>2010</v>
      </c>
      <c r="S89" s="7">
        <v>2010</v>
      </c>
      <c r="T89" s="7">
        <v>2010</v>
      </c>
      <c r="U89" s="7">
        <v>2010</v>
      </c>
      <c r="V89" s="7">
        <v>2010</v>
      </c>
      <c r="W89" s="7">
        <v>2010</v>
      </c>
      <c r="X89" s="7">
        <v>2010</v>
      </c>
      <c r="Y89" s="7">
        <v>2010</v>
      </c>
      <c r="Z89" s="7">
        <v>2010</v>
      </c>
      <c r="AA89" s="7">
        <v>2010</v>
      </c>
      <c r="AB89" s="7">
        <v>2010</v>
      </c>
      <c r="AC89" s="7">
        <v>2010</v>
      </c>
      <c r="AD89" s="7">
        <v>2010</v>
      </c>
      <c r="AE89" s="7">
        <v>2010</v>
      </c>
    </row>
    <row r="90" spans="1:31">
      <c r="A90" s="4" t="s">
        <v>204</v>
      </c>
      <c r="B90" s="4" t="s">
        <v>203</v>
      </c>
      <c r="C90" s="7">
        <v>2010</v>
      </c>
      <c r="D90" s="7">
        <v>2010</v>
      </c>
      <c r="E90" s="7">
        <v>2010</v>
      </c>
      <c r="F90" s="7">
        <v>2010</v>
      </c>
      <c r="G90" s="7">
        <v>2010</v>
      </c>
      <c r="H90" s="7">
        <v>2010</v>
      </c>
      <c r="I90" s="7">
        <v>2010</v>
      </c>
      <c r="J90" s="7">
        <v>2010</v>
      </c>
      <c r="K90" s="7">
        <v>2010</v>
      </c>
      <c r="L90" s="7">
        <v>2010</v>
      </c>
      <c r="M90" s="7">
        <v>2010</v>
      </c>
      <c r="N90" s="7">
        <v>2010</v>
      </c>
      <c r="O90" s="7">
        <v>2010</v>
      </c>
      <c r="P90" s="7">
        <v>2010</v>
      </c>
      <c r="Q90" s="7">
        <v>2010</v>
      </c>
      <c r="R90" s="7">
        <v>2010</v>
      </c>
      <c r="S90" s="7">
        <v>2010</v>
      </c>
      <c r="T90" s="7">
        <v>2010</v>
      </c>
      <c r="U90" s="7">
        <v>2010</v>
      </c>
      <c r="V90" s="7">
        <v>2010</v>
      </c>
      <c r="W90" s="7">
        <v>2010</v>
      </c>
      <c r="X90" s="7">
        <v>2010</v>
      </c>
      <c r="Y90" s="7">
        <v>2010</v>
      </c>
      <c r="Z90" s="7">
        <v>2010</v>
      </c>
      <c r="AA90" s="7">
        <v>2010</v>
      </c>
      <c r="AB90" s="7">
        <v>2010</v>
      </c>
      <c r="AC90" s="7">
        <v>2010</v>
      </c>
      <c r="AD90" s="7">
        <v>2010</v>
      </c>
      <c r="AE90" s="7">
        <v>2010</v>
      </c>
    </row>
    <row r="91" spans="1:31">
      <c r="A91" s="4" t="s">
        <v>206</v>
      </c>
      <c r="B91" s="4" t="s">
        <v>205</v>
      </c>
      <c r="C91" s="7">
        <v>2010</v>
      </c>
      <c r="D91" s="7">
        <v>2010</v>
      </c>
      <c r="E91" s="7">
        <v>2010</v>
      </c>
      <c r="F91" s="7">
        <v>2010</v>
      </c>
      <c r="G91" s="7">
        <v>2010</v>
      </c>
      <c r="H91" s="7">
        <v>2010</v>
      </c>
      <c r="I91" s="7">
        <v>2010</v>
      </c>
      <c r="J91" s="7">
        <v>2010</v>
      </c>
      <c r="K91" s="7">
        <v>2010</v>
      </c>
      <c r="L91" s="7">
        <v>2010</v>
      </c>
      <c r="M91" s="7">
        <v>2010</v>
      </c>
      <c r="N91" s="7">
        <v>2010</v>
      </c>
      <c r="O91" s="7">
        <v>2010</v>
      </c>
      <c r="P91" s="7">
        <v>2010</v>
      </c>
      <c r="Q91" s="7">
        <v>2010</v>
      </c>
      <c r="R91" s="7">
        <v>2010</v>
      </c>
      <c r="S91" s="7">
        <v>2010</v>
      </c>
      <c r="T91" s="7">
        <v>2010</v>
      </c>
      <c r="U91" s="7">
        <v>2010</v>
      </c>
      <c r="V91" s="7">
        <v>2010</v>
      </c>
      <c r="W91" s="7">
        <v>2010</v>
      </c>
      <c r="X91" s="7">
        <v>2010</v>
      </c>
      <c r="Y91" s="7">
        <v>2010</v>
      </c>
      <c r="Z91" s="7">
        <v>2010</v>
      </c>
      <c r="AA91" s="7">
        <v>2010</v>
      </c>
      <c r="AB91" s="7">
        <v>2010</v>
      </c>
      <c r="AC91" s="7">
        <v>2010</v>
      </c>
      <c r="AD91" s="7">
        <v>2010</v>
      </c>
      <c r="AE91" s="7">
        <v>2010</v>
      </c>
    </row>
    <row r="92" spans="1:31">
      <c r="A92" s="4" t="s">
        <v>208</v>
      </c>
      <c r="B92" s="4" t="s">
        <v>207</v>
      </c>
      <c r="C92" s="7">
        <v>2010</v>
      </c>
      <c r="D92" s="7">
        <v>2010</v>
      </c>
      <c r="E92" s="7">
        <v>2010</v>
      </c>
      <c r="F92" s="7">
        <v>2010</v>
      </c>
      <c r="G92" s="7">
        <v>2010</v>
      </c>
      <c r="H92" s="7">
        <v>2010</v>
      </c>
      <c r="I92" s="7">
        <v>2010</v>
      </c>
      <c r="J92" s="7">
        <v>2010</v>
      </c>
      <c r="K92" s="7">
        <v>2010</v>
      </c>
      <c r="L92" s="7">
        <v>2010</v>
      </c>
      <c r="M92" s="7">
        <v>2010</v>
      </c>
      <c r="N92" s="7">
        <v>2010</v>
      </c>
      <c r="O92" s="7">
        <v>2010</v>
      </c>
      <c r="P92" s="7">
        <v>2010</v>
      </c>
      <c r="Q92" s="7">
        <v>2010</v>
      </c>
      <c r="R92" s="7">
        <v>2010</v>
      </c>
      <c r="S92" s="7">
        <v>2010</v>
      </c>
      <c r="T92" s="7">
        <v>2010</v>
      </c>
      <c r="U92" s="7">
        <v>2010</v>
      </c>
      <c r="V92" s="7">
        <v>2010</v>
      </c>
      <c r="W92" s="7">
        <v>2010</v>
      </c>
      <c r="X92" s="7">
        <v>2010</v>
      </c>
      <c r="Y92" s="7">
        <v>2010</v>
      </c>
      <c r="Z92" s="7">
        <v>2010</v>
      </c>
      <c r="AA92" s="7">
        <v>2010</v>
      </c>
      <c r="AB92" s="7">
        <v>2010</v>
      </c>
      <c r="AC92" s="7">
        <v>2010</v>
      </c>
      <c r="AD92" s="7">
        <v>2010</v>
      </c>
      <c r="AE92" s="7">
        <v>2010</v>
      </c>
    </row>
    <row r="93" spans="1:31">
      <c r="A93" s="4" t="s">
        <v>210</v>
      </c>
      <c r="B93" s="4" t="s">
        <v>209</v>
      </c>
      <c r="C93" s="7">
        <v>2010</v>
      </c>
      <c r="D93" s="7">
        <v>2010</v>
      </c>
      <c r="E93" s="7">
        <v>2010</v>
      </c>
      <c r="F93" s="7">
        <v>2010</v>
      </c>
      <c r="G93" s="7">
        <v>2010</v>
      </c>
      <c r="H93" s="7">
        <v>2010</v>
      </c>
      <c r="I93" s="7">
        <v>2010</v>
      </c>
      <c r="J93" s="7">
        <v>2010</v>
      </c>
      <c r="K93" s="7">
        <v>2010</v>
      </c>
      <c r="L93" s="7">
        <v>2010</v>
      </c>
      <c r="M93" s="7">
        <v>2010</v>
      </c>
      <c r="N93" s="7">
        <v>2010</v>
      </c>
      <c r="O93" s="7">
        <v>2010</v>
      </c>
      <c r="P93" s="7">
        <v>2010</v>
      </c>
      <c r="Q93" s="7">
        <v>2010</v>
      </c>
      <c r="R93" s="7">
        <v>2010</v>
      </c>
      <c r="S93" s="7">
        <v>2010</v>
      </c>
      <c r="T93" s="7">
        <v>2010</v>
      </c>
      <c r="U93" s="7">
        <v>2010</v>
      </c>
      <c r="V93" s="7">
        <v>2010</v>
      </c>
      <c r="W93" s="7">
        <v>2010</v>
      </c>
      <c r="X93" s="7">
        <v>2010</v>
      </c>
      <c r="Y93" s="7">
        <v>2010</v>
      </c>
      <c r="Z93" s="7">
        <v>2010</v>
      </c>
      <c r="AA93" s="7">
        <v>2010</v>
      </c>
      <c r="AB93" s="7">
        <v>2010</v>
      </c>
      <c r="AC93" s="7">
        <v>2010</v>
      </c>
      <c r="AD93" s="7">
        <v>2010</v>
      </c>
      <c r="AE93" s="7">
        <v>2010</v>
      </c>
    </row>
    <row r="94" spans="1:31">
      <c r="A94" s="4" t="s">
        <v>212</v>
      </c>
      <c r="B94" s="4" t="s">
        <v>211</v>
      </c>
      <c r="C94" s="7">
        <v>2010</v>
      </c>
      <c r="D94" s="7">
        <v>2010</v>
      </c>
      <c r="E94" s="7">
        <v>2010</v>
      </c>
      <c r="F94" s="7">
        <v>2010</v>
      </c>
      <c r="G94" s="7">
        <v>2010</v>
      </c>
      <c r="H94" s="7">
        <v>2010</v>
      </c>
      <c r="I94" s="7">
        <v>2010</v>
      </c>
      <c r="J94" s="7">
        <v>2010</v>
      </c>
      <c r="K94" s="7">
        <v>2010</v>
      </c>
      <c r="L94" s="7">
        <v>2010</v>
      </c>
      <c r="M94" s="7">
        <v>2010</v>
      </c>
      <c r="N94" s="7">
        <v>2010</v>
      </c>
      <c r="O94" s="7">
        <v>2010</v>
      </c>
      <c r="P94" s="7">
        <v>2010</v>
      </c>
      <c r="Q94" s="7">
        <v>2010</v>
      </c>
      <c r="R94" s="7">
        <v>2010</v>
      </c>
      <c r="S94" s="7">
        <v>2010</v>
      </c>
      <c r="T94" s="7">
        <v>2010</v>
      </c>
      <c r="U94" s="7">
        <v>2010</v>
      </c>
      <c r="V94" s="7">
        <v>2010</v>
      </c>
      <c r="W94" s="7">
        <v>2010</v>
      </c>
      <c r="X94" s="7">
        <v>2010</v>
      </c>
      <c r="Y94" s="7">
        <v>2010</v>
      </c>
      <c r="Z94" s="7">
        <v>2010</v>
      </c>
      <c r="AA94" s="7">
        <v>2010</v>
      </c>
      <c r="AB94" s="7">
        <v>2010</v>
      </c>
      <c r="AC94" s="7">
        <v>2010</v>
      </c>
      <c r="AD94" s="7">
        <v>2010</v>
      </c>
      <c r="AE94" s="7">
        <v>2010</v>
      </c>
    </row>
    <row r="95" spans="1:31">
      <c r="A95" s="4" t="s">
        <v>214</v>
      </c>
      <c r="B95" s="4" t="s">
        <v>213</v>
      </c>
      <c r="C95" s="7">
        <v>2010</v>
      </c>
      <c r="D95" s="7">
        <v>2010</v>
      </c>
      <c r="E95" s="7">
        <v>2010</v>
      </c>
      <c r="F95" s="7">
        <v>2010</v>
      </c>
      <c r="G95" s="7">
        <v>2010</v>
      </c>
      <c r="H95" s="7">
        <v>2010</v>
      </c>
      <c r="I95" s="7">
        <v>2010</v>
      </c>
      <c r="J95" s="7">
        <v>2010</v>
      </c>
      <c r="K95" s="7">
        <v>2010</v>
      </c>
      <c r="L95" s="7">
        <v>2010</v>
      </c>
      <c r="M95" s="7">
        <v>2010</v>
      </c>
      <c r="N95" s="7">
        <v>2010</v>
      </c>
      <c r="O95" s="7">
        <v>2010</v>
      </c>
      <c r="P95" s="7">
        <v>2010</v>
      </c>
      <c r="Q95" s="7">
        <v>2010</v>
      </c>
      <c r="R95" s="7">
        <v>2010</v>
      </c>
      <c r="S95" s="7">
        <v>2010</v>
      </c>
      <c r="T95" s="7">
        <v>2010</v>
      </c>
      <c r="U95" s="7">
        <v>2010</v>
      </c>
      <c r="V95" s="7"/>
      <c r="W95" s="7">
        <v>2010</v>
      </c>
      <c r="X95" s="7">
        <v>2010</v>
      </c>
      <c r="Y95" s="7">
        <v>2010</v>
      </c>
      <c r="Z95" s="7">
        <v>2010</v>
      </c>
      <c r="AA95" s="7">
        <v>2010</v>
      </c>
      <c r="AB95" s="7">
        <v>2010</v>
      </c>
      <c r="AC95" s="7">
        <v>2010</v>
      </c>
      <c r="AD95" s="7">
        <v>2010</v>
      </c>
      <c r="AE95" s="7"/>
    </row>
    <row r="96" spans="1:31">
      <c r="A96" s="4" t="s">
        <v>216</v>
      </c>
      <c r="B96" s="4" t="s">
        <v>215</v>
      </c>
      <c r="C96" s="7">
        <v>2010</v>
      </c>
      <c r="D96" s="7">
        <v>2010</v>
      </c>
      <c r="E96" s="7">
        <v>2010</v>
      </c>
      <c r="F96" s="7">
        <v>2010</v>
      </c>
      <c r="G96" s="7">
        <v>2010</v>
      </c>
      <c r="H96" s="7">
        <v>2010</v>
      </c>
      <c r="I96" s="7">
        <v>2010</v>
      </c>
      <c r="J96" s="7">
        <v>2010</v>
      </c>
      <c r="K96" s="7">
        <v>2010</v>
      </c>
      <c r="L96" s="7">
        <v>2010</v>
      </c>
      <c r="M96" s="7">
        <v>2010</v>
      </c>
      <c r="N96" s="7">
        <v>2010</v>
      </c>
      <c r="O96" s="7">
        <v>2010</v>
      </c>
      <c r="P96" s="7">
        <v>2010</v>
      </c>
      <c r="Q96" s="7">
        <v>2010</v>
      </c>
      <c r="R96" s="7">
        <v>2010</v>
      </c>
      <c r="S96" s="7">
        <v>2010</v>
      </c>
      <c r="T96" s="7">
        <v>2010</v>
      </c>
      <c r="U96" s="7">
        <v>2010</v>
      </c>
      <c r="V96" s="7">
        <v>2010</v>
      </c>
      <c r="W96" s="7">
        <v>2010</v>
      </c>
      <c r="X96" s="7">
        <v>2010</v>
      </c>
      <c r="Y96" s="7">
        <v>2010</v>
      </c>
      <c r="Z96" s="7">
        <v>2010</v>
      </c>
      <c r="AA96" s="7">
        <v>2010</v>
      </c>
      <c r="AB96" s="7">
        <v>2010</v>
      </c>
      <c r="AC96" s="7">
        <v>2010</v>
      </c>
      <c r="AD96" s="7">
        <v>2010</v>
      </c>
      <c r="AE96" s="7"/>
    </row>
    <row r="97" spans="1:31">
      <c r="A97" s="4" t="s">
        <v>218</v>
      </c>
      <c r="B97" s="4" t="s">
        <v>217</v>
      </c>
      <c r="C97" s="7">
        <v>2010</v>
      </c>
      <c r="D97" s="7">
        <v>2010</v>
      </c>
      <c r="E97" s="7">
        <v>2010</v>
      </c>
      <c r="F97" s="7">
        <v>2010</v>
      </c>
      <c r="G97" s="7">
        <v>2010</v>
      </c>
      <c r="H97" s="7">
        <v>2010</v>
      </c>
      <c r="I97" s="7">
        <v>2010</v>
      </c>
      <c r="J97" s="7">
        <v>2010</v>
      </c>
      <c r="K97" s="7">
        <v>2010</v>
      </c>
      <c r="L97" s="7">
        <v>2010</v>
      </c>
      <c r="M97" s="7">
        <v>2010</v>
      </c>
      <c r="N97" s="7">
        <v>2010</v>
      </c>
      <c r="O97" s="7">
        <v>2010</v>
      </c>
      <c r="P97" s="7">
        <v>2010</v>
      </c>
      <c r="Q97" s="7">
        <v>2010</v>
      </c>
      <c r="R97" s="7">
        <v>2010</v>
      </c>
      <c r="S97" s="7">
        <v>2010</v>
      </c>
      <c r="T97" s="7">
        <v>2010</v>
      </c>
      <c r="U97" s="7">
        <v>2010</v>
      </c>
      <c r="V97" s="7">
        <v>2010</v>
      </c>
      <c r="W97" s="7">
        <v>2010</v>
      </c>
      <c r="X97" s="7">
        <v>2010</v>
      </c>
      <c r="Y97" s="7">
        <v>2010</v>
      </c>
      <c r="Z97" s="7">
        <v>2010</v>
      </c>
      <c r="AA97" s="7">
        <v>2010</v>
      </c>
      <c r="AB97" s="7">
        <v>2010</v>
      </c>
      <c r="AC97" s="7">
        <v>2010</v>
      </c>
      <c r="AD97" s="7">
        <v>2010</v>
      </c>
      <c r="AE97" s="7">
        <v>2010</v>
      </c>
    </row>
    <row r="98" spans="1:31">
      <c r="A98" s="4" t="s">
        <v>220</v>
      </c>
      <c r="B98" s="4" t="s">
        <v>219</v>
      </c>
      <c r="C98" s="7">
        <v>2010</v>
      </c>
      <c r="D98" s="7">
        <v>2010</v>
      </c>
      <c r="E98" s="7">
        <v>2010</v>
      </c>
      <c r="F98" s="7">
        <v>2010</v>
      </c>
      <c r="G98" s="7">
        <v>2010</v>
      </c>
      <c r="H98" s="7">
        <v>2010</v>
      </c>
      <c r="I98" s="7">
        <v>2010</v>
      </c>
      <c r="J98" s="7">
        <v>2010</v>
      </c>
      <c r="K98" s="7">
        <v>2010</v>
      </c>
      <c r="L98" s="7">
        <v>2010</v>
      </c>
      <c r="M98" s="7">
        <v>2010</v>
      </c>
      <c r="N98" s="7">
        <v>2010</v>
      </c>
      <c r="O98" s="7">
        <v>2010</v>
      </c>
      <c r="P98" s="7">
        <v>2010</v>
      </c>
      <c r="Q98" s="7">
        <v>2010</v>
      </c>
      <c r="R98" s="7">
        <v>2010</v>
      </c>
      <c r="S98" s="7">
        <v>2010</v>
      </c>
      <c r="T98" s="7">
        <v>2010</v>
      </c>
      <c r="U98" s="7">
        <v>2010</v>
      </c>
      <c r="V98" s="7">
        <v>2010</v>
      </c>
      <c r="W98" s="7">
        <v>2010</v>
      </c>
      <c r="X98" s="7">
        <v>2010</v>
      </c>
      <c r="Y98" s="7">
        <v>2010</v>
      </c>
      <c r="Z98" s="7">
        <v>2010</v>
      </c>
      <c r="AA98" s="7">
        <v>2010</v>
      </c>
      <c r="AB98" s="7">
        <v>2010</v>
      </c>
      <c r="AC98" s="7">
        <v>2010</v>
      </c>
      <c r="AD98" s="7">
        <v>2010</v>
      </c>
      <c r="AE98" s="7">
        <v>2010</v>
      </c>
    </row>
    <row r="99" spans="1:31">
      <c r="A99" s="4" t="s">
        <v>222</v>
      </c>
      <c r="B99" s="4" t="s">
        <v>221</v>
      </c>
      <c r="C99" s="7">
        <v>2010</v>
      </c>
      <c r="D99" s="7">
        <v>2010</v>
      </c>
      <c r="E99" s="7">
        <v>2010</v>
      </c>
      <c r="F99" s="7">
        <v>2010</v>
      </c>
      <c r="G99" s="7">
        <v>2010</v>
      </c>
      <c r="H99" s="7">
        <v>2010</v>
      </c>
      <c r="I99" s="7">
        <v>2010</v>
      </c>
      <c r="J99" s="7">
        <v>2010</v>
      </c>
      <c r="K99" s="7">
        <v>2010</v>
      </c>
      <c r="L99" s="7">
        <v>2010</v>
      </c>
      <c r="M99" s="7">
        <v>2010</v>
      </c>
      <c r="N99" s="7">
        <v>2010</v>
      </c>
      <c r="O99" s="7">
        <v>2010</v>
      </c>
      <c r="P99" s="7">
        <v>2010</v>
      </c>
      <c r="Q99" s="7">
        <v>2010</v>
      </c>
      <c r="R99" s="7">
        <v>2010</v>
      </c>
      <c r="S99" s="7">
        <v>2010</v>
      </c>
      <c r="T99" s="7">
        <v>2010</v>
      </c>
      <c r="U99" s="7">
        <v>2010</v>
      </c>
      <c r="V99" s="7">
        <v>2010</v>
      </c>
      <c r="W99" s="7">
        <v>2010</v>
      </c>
      <c r="X99" s="7">
        <v>2010</v>
      </c>
      <c r="Y99" s="7">
        <v>2010</v>
      </c>
      <c r="Z99" s="7">
        <v>2010</v>
      </c>
      <c r="AA99" s="7">
        <v>2010</v>
      </c>
      <c r="AB99" s="7">
        <v>2010</v>
      </c>
      <c r="AC99" s="7">
        <v>2010</v>
      </c>
      <c r="AD99" s="7">
        <v>2010</v>
      </c>
      <c r="AE99" s="7">
        <v>2010</v>
      </c>
    </row>
    <row r="100" spans="1:31">
      <c r="A100" s="4" t="s">
        <v>224</v>
      </c>
      <c r="B100" s="4" t="s">
        <v>223</v>
      </c>
      <c r="C100" s="7">
        <v>2010</v>
      </c>
      <c r="D100" s="7">
        <v>2010</v>
      </c>
      <c r="E100" s="7">
        <v>2010</v>
      </c>
      <c r="F100" s="7">
        <v>2010</v>
      </c>
      <c r="G100" s="7">
        <v>2010</v>
      </c>
      <c r="H100" s="7">
        <v>2010</v>
      </c>
      <c r="I100" s="7">
        <v>2010</v>
      </c>
      <c r="J100" s="7">
        <v>2010</v>
      </c>
      <c r="K100" s="7">
        <v>2010</v>
      </c>
      <c r="L100" s="7">
        <v>2010</v>
      </c>
      <c r="M100" s="7">
        <v>2010</v>
      </c>
      <c r="N100" s="7">
        <v>2010</v>
      </c>
      <c r="O100" s="7">
        <v>2010</v>
      </c>
      <c r="P100" s="7">
        <v>2010</v>
      </c>
      <c r="Q100" s="7">
        <v>2010</v>
      </c>
      <c r="R100" s="7">
        <v>2010</v>
      </c>
      <c r="S100" s="7">
        <v>2010</v>
      </c>
      <c r="T100" s="7">
        <v>2010</v>
      </c>
      <c r="U100" s="7">
        <v>2010</v>
      </c>
      <c r="V100" s="7">
        <v>2010</v>
      </c>
      <c r="W100" s="7">
        <v>2010</v>
      </c>
      <c r="X100" s="7">
        <v>2010</v>
      </c>
      <c r="Y100" s="7">
        <v>2010</v>
      </c>
      <c r="Z100" s="7">
        <v>2010</v>
      </c>
      <c r="AA100" s="7">
        <v>2010</v>
      </c>
      <c r="AB100" s="7">
        <v>2010</v>
      </c>
      <c r="AC100" s="7">
        <v>2010</v>
      </c>
      <c r="AD100" s="7">
        <v>2010</v>
      </c>
      <c r="AE100" s="7">
        <v>2010</v>
      </c>
    </row>
    <row r="101" spans="1:31">
      <c r="A101" s="4" t="s">
        <v>226</v>
      </c>
      <c r="B101" s="4" t="s">
        <v>225</v>
      </c>
      <c r="C101" s="7">
        <v>2010</v>
      </c>
      <c r="D101" s="7">
        <v>2010</v>
      </c>
      <c r="E101" s="7">
        <v>2010</v>
      </c>
      <c r="F101" s="7">
        <v>2010</v>
      </c>
      <c r="G101" s="7">
        <v>2010</v>
      </c>
      <c r="H101" s="7">
        <v>2010</v>
      </c>
      <c r="I101" s="7">
        <v>2010</v>
      </c>
      <c r="J101" s="7">
        <v>2010</v>
      </c>
      <c r="K101" s="7">
        <v>2010</v>
      </c>
      <c r="L101" s="7">
        <v>2010</v>
      </c>
      <c r="M101" s="7">
        <v>2010</v>
      </c>
      <c r="N101" s="7">
        <v>2010</v>
      </c>
      <c r="O101" s="7">
        <v>2010</v>
      </c>
      <c r="P101" s="7">
        <v>2010</v>
      </c>
      <c r="Q101" s="7">
        <v>2010</v>
      </c>
      <c r="R101" s="7">
        <v>2010</v>
      </c>
      <c r="S101" s="7">
        <v>2010</v>
      </c>
      <c r="T101" s="7">
        <v>2010</v>
      </c>
      <c r="U101" s="7">
        <v>2010</v>
      </c>
      <c r="V101" s="7">
        <v>2010</v>
      </c>
      <c r="W101" s="7">
        <v>2010</v>
      </c>
      <c r="X101" s="7">
        <v>2010</v>
      </c>
      <c r="Y101" s="7">
        <v>2010</v>
      </c>
      <c r="Z101" s="7">
        <v>2010</v>
      </c>
      <c r="AA101" s="7">
        <v>2010</v>
      </c>
      <c r="AB101" s="7">
        <v>2010</v>
      </c>
      <c r="AC101" s="7">
        <v>2010</v>
      </c>
      <c r="AD101" s="7">
        <v>2010</v>
      </c>
      <c r="AE101" s="7">
        <v>2010</v>
      </c>
    </row>
    <row r="102" spans="1:31">
      <c r="A102" s="4" t="s">
        <v>228</v>
      </c>
      <c r="B102" s="4" t="s">
        <v>227</v>
      </c>
      <c r="C102" s="7">
        <v>2010</v>
      </c>
      <c r="D102" s="7">
        <v>2010</v>
      </c>
      <c r="E102" s="7">
        <v>2010</v>
      </c>
      <c r="F102" s="7">
        <v>2010</v>
      </c>
      <c r="G102" s="7">
        <v>2010</v>
      </c>
      <c r="H102" s="7">
        <v>2010</v>
      </c>
      <c r="I102" s="7">
        <v>2010</v>
      </c>
      <c r="J102" s="7">
        <v>2010</v>
      </c>
      <c r="K102" s="7">
        <v>2010</v>
      </c>
      <c r="L102" s="7">
        <v>2010</v>
      </c>
      <c r="M102" s="7">
        <v>2010</v>
      </c>
      <c r="N102" s="7">
        <v>2010</v>
      </c>
      <c r="O102" s="7">
        <v>2010</v>
      </c>
      <c r="P102" s="7">
        <v>2010</v>
      </c>
      <c r="Q102" s="7">
        <v>2010</v>
      </c>
      <c r="R102" s="7">
        <v>2010</v>
      </c>
      <c r="S102" s="7">
        <v>2010</v>
      </c>
      <c r="T102" s="7">
        <v>2010</v>
      </c>
      <c r="U102" s="7">
        <v>2010</v>
      </c>
      <c r="V102" s="7">
        <v>2010</v>
      </c>
      <c r="W102" s="7">
        <v>2010</v>
      </c>
      <c r="X102" s="7">
        <v>2010</v>
      </c>
      <c r="Y102" s="7">
        <v>2010</v>
      </c>
      <c r="Z102" s="7">
        <v>2010</v>
      </c>
      <c r="AA102" s="7">
        <v>2010</v>
      </c>
      <c r="AB102" s="7">
        <v>2010</v>
      </c>
      <c r="AC102" s="7">
        <v>2010</v>
      </c>
      <c r="AD102" s="7">
        <v>2010</v>
      </c>
      <c r="AE102" s="7">
        <v>2010</v>
      </c>
    </row>
    <row r="103" spans="1:31">
      <c r="A103" s="4" t="s">
        <v>230</v>
      </c>
      <c r="B103" s="4" t="s">
        <v>229</v>
      </c>
      <c r="C103" s="7">
        <v>2010</v>
      </c>
      <c r="D103" s="7">
        <v>2010</v>
      </c>
      <c r="E103" s="7">
        <v>2010</v>
      </c>
      <c r="F103" s="7">
        <v>2010</v>
      </c>
      <c r="G103" s="7">
        <v>2010</v>
      </c>
      <c r="H103" s="7">
        <v>2010</v>
      </c>
      <c r="I103" s="7">
        <v>2010</v>
      </c>
      <c r="J103" s="7">
        <v>2010</v>
      </c>
      <c r="K103" s="7">
        <v>2010</v>
      </c>
      <c r="L103" s="7">
        <v>2010</v>
      </c>
      <c r="M103" s="7">
        <v>2010</v>
      </c>
      <c r="N103" s="7">
        <v>2010</v>
      </c>
      <c r="O103" s="7">
        <v>2010</v>
      </c>
      <c r="P103" s="7">
        <v>2010</v>
      </c>
      <c r="Q103" s="7">
        <v>2010</v>
      </c>
      <c r="R103" s="7">
        <v>2010</v>
      </c>
      <c r="S103" s="7">
        <v>2010</v>
      </c>
      <c r="T103" s="7">
        <v>2010</v>
      </c>
      <c r="U103" s="7">
        <v>2010</v>
      </c>
      <c r="V103" s="7">
        <v>2010</v>
      </c>
      <c r="W103" s="7">
        <v>2010</v>
      </c>
      <c r="X103" s="7">
        <v>2010</v>
      </c>
      <c r="Y103" s="7">
        <v>2010</v>
      </c>
      <c r="Z103" s="7">
        <v>2010</v>
      </c>
      <c r="AA103" s="7">
        <v>2010</v>
      </c>
      <c r="AB103" s="7">
        <v>2010</v>
      </c>
      <c r="AC103" s="7">
        <v>2010</v>
      </c>
      <c r="AD103" s="7">
        <v>2010</v>
      </c>
      <c r="AE103" s="7">
        <v>2010</v>
      </c>
    </row>
    <row r="104" spans="1:31">
      <c r="A104" s="5" t="s">
        <v>232</v>
      </c>
      <c r="B104" s="5" t="s">
        <v>231</v>
      </c>
      <c r="C104" s="7">
        <v>2010</v>
      </c>
      <c r="D104" s="7">
        <v>2010</v>
      </c>
      <c r="E104" s="7">
        <v>2010</v>
      </c>
      <c r="F104" s="7">
        <v>2010</v>
      </c>
      <c r="G104" s="7">
        <v>2010</v>
      </c>
      <c r="H104" s="7">
        <v>2010</v>
      </c>
      <c r="I104" s="7">
        <v>2010</v>
      </c>
      <c r="J104" s="7">
        <v>2010</v>
      </c>
      <c r="K104" s="7">
        <v>2010</v>
      </c>
      <c r="L104" s="7">
        <v>2010</v>
      </c>
      <c r="M104" s="7">
        <v>2010</v>
      </c>
      <c r="N104" s="7">
        <v>2010</v>
      </c>
      <c r="O104" s="7">
        <v>2010</v>
      </c>
      <c r="P104" s="7">
        <v>2010</v>
      </c>
      <c r="Q104" s="7">
        <v>2010</v>
      </c>
      <c r="R104" s="7">
        <v>2010</v>
      </c>
      <c r="S104" s="7">
        <v>2010</v>
      </c>
      <c r="T104" s="7">
        <v>2010</v>
      </c>
      <c r="U104" s="7">
        <v>2010</v>
      </c>
      <c r="V104" s="7">
        <v>2010</v>
      </c>
      <c r="W104" s="7">
        <v>2010</v>
      </c>
      <c r="X104" s="7">
        <v>2010</v>
      </c>
      <c r="Y104" s="7">
        <v>2010</v>
      </c>
      <c r="Z104" s="7">
        <v>2010</v>
      </c>
      <c r="AA104" s="7">
        <v>2010</v>
      </c>
      <c r="AB104" s="7">
        <v>2010</v>
      </c>
      <c r="AC104" s="7">
        <v>2010</v>
      </c>
      <c r="AD104" s="7">
        <v>2010</v>
      </c>
      <c r="AE104" s="7">
        <v>2010</v>
      </c>
    </row>
    <row r="105" spans="1:31" ht="30">
      <c r="A105" s="5" t="s">
        <v>234</v>
      </c>
      <c r="B105" s="5" t="s">
        <v>233</v>
      </c>
      <c r="C105" s="7">
        <v>2010</v>
      </c>
      <c r="D105" s="7">
        <v>2010</v>
      </c>
      <c r="E105" s="7">
        <v>2010</v>
      </c>
      <c r="F105" s="7">
        <v>2010</v>
      </c>
      <c r="G105" s="7">
        <v>2010</v>
      </c>
      <c r="H105" s="7">
        <v>2010</v>
      </c>
      <c r="I105" s="7">
        <v>2010</v>
      </c>
      <c r="J105" s="7">
        <v>2010</v>
      </c>
      <c r="K105" s="7">
        <v>2010</v>
      </c>
      <c r="L105" s="7">
        <v>2010</v>
      </c>
      <c r="M105" s="7">
        <v>2010</v>
      </c>
      <c r="N105" s="7">
        <v>2010</v>
      </c>
      <c r="O105" s="7">
        <v>2010</v>
      </c>
      <c r="P105" s="7">
        <v>2010</v>
      </c>
      <c r="Q105" s="7">
        <v>2010</v>
      </c>
      <c r="R105" s="7">
        <v>2010</v>
      </c>
      <c r="S105" s="7">
        <v>2010</v>
      </c>
      <c r="T105" s="7">
        <v>2010</v>
      </c>
      <c r="U105" s="7">
        <v>2010</v>
      </c>
      <c r="V105" s="7">
        <v>2010</v>
      </c>
      <c r="W105" s="7">
        <v>2010</v>
      </c>
      <c r="X105" s="7">
        <v>2010</v>
      </c>
      <c r="Y105" s="7">
        <v>2010</v>
      </c>
      <c r="Z105" s="7">
        <v>2010</v>
      </c>
      <c r="AA105" s="7">
        <v>2010</v>
      </c>
      <c r="AB105" s="7">
        <v>2010</v>
      </c>
      <c r="AC105" s="7">
        <v>2010</v>
      </c>
      <c r="AD105" s="7">
        <v>2010</v>
      </c>
      <c r="AE105" s="7">
        <v>2010</v>
      </c>
    </row>
    <row r="106" spans="1:31" ht="30">
      <c r="A106" s="5" t="s">
        <v>236</v>
      </c>
      <c r="B106" s="5" t="s">
        <v>235</v>
      </c>
      <c r="C106" s="7">
        <v>2010</v>
      </c>
      <c r="D106" s="7">
        <v>2010</v>
      </c>
      <c r="E106" s="7">
        <v>2010</v>
      </c>
      <c r="F106" s="7">
        <v>2010</v>
      </c>
      <c r="G106" s="7">
        <v>2010</v>
      </c>
      <c r="H106" s="7">
        <v>2010</v>
      </c>
      <c r="I106" s="7">
        <v>2010</v>
      </c>
      <c r="J106" s="7">
        <v>2010</v>
      </c>
      <c r="K106" s="7">
        <v>2010</v>
      </c>
      <c r="L106" s="7">
        <v>2010</v>
      </c>
      <c r="M106" s="7">
        <v>2010</v>
      </c>
      <c r="N106" s="7">
        <v>2010</v>
      </c>
      <c r="O106" s="7">
        <v>2010</v>
      </c>
      <c r="P106" s="7">
        <v>2010</v>
      </c>
      <c r="Q106" s="7">
        <v>2010</v>
      </c>
      <c r="R106" s="7">
        <v>2010</v>
      </c>
      <c r="S106" s="7">
        <v>2010</v>
      </c>
      <c r="T106" s="7">
        <v>2010</v>
      </c>
      <c r="U106" s="7">
        <v>2010</v>
      </c>
      <c r="V106" s="7">
        <v>2010</v>
      </c>
      <c r="W106" s="7">
        <v>2010</v>
      </c>
      <c r="X106" s="7">
        <v>2010</v>
      </c>
      <c r="Y106" s="7">
        <v>2010</v>
      </c>
      <c r="Z106" s="7">
        <v>2010</v>
      </c>
      <c r="AA106" s="7"/>
      <c r="AB106" s="7">
        <v>2010</v>
      </c>
      <c r="AC106" s="7">
        <v>2010</v>
      </c>
      <c r="AD106" s="7">
        <v>2010</v>
      </c>
      <c r="AE106" s="7">
        <v>2010</v>
      </c>
    </row>
    <row r="107" spans="1:31">
      <c r="A107" s="5" t="s">
        <v>238</v>
      </c>
      <c r="B107" s="5" t="s">
        <v>237</v>
      </c>
      <c r="C107" s="7">
        <v>2010</v>
      </c>
      <c r="D107" s="7">
        <v>2010</v>
      </c>
      <c r="E107" s="7">
        <v>2010</v>
      </c>
      <c r="F107" s="7">
        <v>2010</v>
      </c>
      <c r="G107" s="7">
        <v>2010</v>
      </c>
      <c r="H107" s="7">
        <v>2010</v>
      </c>
      <c r="I107" s="7">
        <v>2010</v>
      </c>
      <c r="J107" s="7">
        <v>2010</v>
      </c>
      <c r="K107" s="7">
        <v>2010</v>
      </c>
      <c r="L107" s="7">
        <v>2010</v>
      </c>
      <c r="M107" s="7">
        <v>2010</v>
      </c>
      <c r="N107" s="7">
        <v>2010</v>
      </c>
      <c r="O107" s="7">
        <v>2010</v>
      </c>
      <c r="P107" s="7">
        <v>2010</v>
      </c>
      <c r="Q107" s="7">
        <v>2010</v>
      </c>
      <c r="R107" s="7">
        <v>2010</v>
      </c>
      <c r="S107" s="7">
        <v>2010</v>
      </c>
      <c r="T107" s="7">
        <v>2010</v>
      </c>
      <c r="U107" s="7">
        <v>2010</v>
      </c>
      <c r="V107" s="7">
        <v>2010</v>
      </c>
      <c r="W107" s="7">
        <v>2010</v>
      </c>
      <c r="X107" s="7">
        <v>2010</v>
      </c>
      <c r="Y107" s="7">
        <v>2010</v>
      </c>
      <c r="Z107" s="7">
        <v>2010</v>
      </c>
      <c r="AA107" s="7">
        <v>2010</v>
      </c>
      <c r="AB107" s="7">
        <v>2010</v>
      </c>
      <c r="AC107" s="7">
        <v>2010</v>
      </c>
      <c r="AD107" s="7">
        <v>2010</v>
      </c>
      <c r="AE107" s="7">
        <v>2010</v>
      </c>
    </row>
    <row r="108" spans="1:31" ht="30">
      <c r="A108" s="5" t="s">
        <v>240</v>
      </c>
      <c r="B108" s="5" t="s">
        <v>239</v>
      </c>
      <c r="C108" s="7">
        <v>2010</v>
      </c>
      <c r="D108" s="7">
        <v>2010</v>
      </c>
      <c r="E108" s="7">
        <v>2010</v>
      </c>
      <c r="F108" s="7">
        <v>2010</v>
      </c>
      <c r="G108" s="7">
        <v>2010</v>
      </c>
      <c r="H108" s="7">
        <v>2010</v>
      </c>
      <c r="I108" s="7">
        <v>2010</v>
      </c>
      <c r="J108" s="7">
        <v>2010</v>
      </c>
      <c r="K108" s="7">
        <v>2010</v>
      </c>
      <c r="L108" s="7">
        <v>2010</v>
      </c>
      <c r="M108" s="7">
        <v>2010</v>
      </c>
      <c r="N108" s="7">
        <v>2010</v>
      </c>
      <c r="O108" s="7">
        <v>2010</v>
      </c>
      <c r="P108" s="7">
        <v>2010</v>
      </c>
      <c r="Q108" s="7">
        <v>2010</v>
      </c>
      <c r="R108" s="7">
        <v>2010</v>
      </c>
      <c r="S108" s="7">
        <v>2010</v>
      </c>
      <c r="T108" s="7">
        <v>2010</v>
      </c>
      <c r="U108" s="7">
        <v>2010</v>
      </c>
      <c r="V108" s="7">
        <v>2010</v>
      </c>
      <c r="W108" s="7">
        <v>2010</v>
      </c>
      <c r="X108" s="7">
        <v>2010</v>
      </c>
      <c r="Y108" s="7">
        <v>2010</v>
      </c>
      <c r="Z108" s="7">
        <v>2010</v>
      </c>
      <c r="AA108" s="7">
        <v>2010</v>
      </c>
      <c r="AB108" s="7">
        <v>2010</v>
      </c>
      <c r="AC108" s="7">
        <v>2010</v>
      </c>
      <c r="AD108" s="7">
        <v>2010</v>
      </c>
      <c r="AE108" s="7">
        <v>2010</v>
      </c>
    </row>
    <row r="109" spans="1:31" ht="30">
      <c r="A109" s="5" t="s">
        <v>242</v>
      </c>
      <c r="B109" s="5" t="s">
        <v>241</v>
      </c>
      <c r="C109" s="7">
        <v>2010</v>
      </c>
      <c r="D109" s="7">
        <v>2010</v>
      </c>
      <c r="E109" s="7">
        <v>2010</v>
      </c>
      <c r="F109" s="7">
        <v>2010</v>
      </c>
      <c r="G109" s="7">
        <v>2010</v>
      </c>
      <c r="H109" s="7">
        <v>2010</v>
      </c>
      <c r="I109" s="7">
        <v>2010</v>
      </c>
      <c r="J109" s="7">
        <v>2010</v>
      </c>
      <c r="K109" s="7">
        <v>2010</v>
      </c>
      <c r="L109" s="7">
        <v>2010</v>
      </c>
      <c r="M109" s="7">
        <v>2010</v>
      </c>
      <c r="N109" s="7">
        <v>2010</v>
      </c>
      <c r="O109" s="7">
        <v>2010</v>
      </c>
      <c r="P109" s="7">
        <v>2010</v>
      </c>
      <c r="Q109" s="7">
        <v>2010</v>
      </c>
      <c r="R109" s="7">
        <v>2010</v>
      </c>
      <c r="S109" s="7">
        <v>2010</v>
      </c>
      <c r="T109" s="7">
        <v>2010</v>
      </c>
      <c r="U109" s="7">
        <v>2010</v>
      </c>
      <c r="V109" s="7">
        <v>2010</v>
      </c>
      <c r="W109" s="7">
        <v>2010</v>
      </c>
      <c r="X109" s="7">
        <v>2010</v>
      </c>
      <c r="Y109" s="7">
        <v>2010</v>
      </c>
      <c r="Z109" s="7">
        <v>2010</v>
      </c>
      <c r="AA109" s="7">
        <v>2010</v>
      </c>
      <c r="AB109" s="7">
        <v>2010</v>
      </c>
      <c r="AC109" s="7">
        <v>2010</v>
      </c>
      <c r="AD109" s="7">
        <v>2010</v>
      </c>
      <c r="AE109" s="7">
        <v>2010</v>
      </c>
    </row>
    <row r="110" spans="1:31">
      <c r="A110" s="5" t="s">
        <v>244</v>
      </c>
      <c r="B110" s="5" t="s">
        <v>243</v>
      </c>
      <c r="C110" s="7">
        <v>2010</v>
      </c>
      <c r="D110" s="7">
        <v>2010</v>
      </c>
      <c r="E110" s="7">
        <v>2010</v>
      </c>
      <c r="F110" s="7">
        <v>2010</v>
      </c>
      <c r="G110" s="7">
        <v>2010</v>
      </c>
      <c r="H110" s="7">
        <v>2010</v>
      </c>
      <c r="I110" s="7">
        <v>2010</v>
      </c>
      <c r="J110" s="7">
        <v>2010</v>
      </c>
      <c r="K110" s="7">
        <v>2010</v>
      </c>
      <c r="L110" s="7">
        <v>2010</v>
      </c>
      <c r="M110" s="7">
        <v>2010</v>
      </c>
      <c r="N110" s="7">
        <v>2010</v>
      </c>
      <c r="O110" s="7">
        <v>2010</v>
      </c>
      <c r="P110" s="7">
        <v>2010</v>
      </c>
      <c r="Q110" s="7">
        <v>2010</v>
      </c>
      <c r="R110" s="7">
        <v>2010</v>
      </c>
      <c r="S110" s="7">
        <v>2010</v>
      </c>
      <c r="T110" s="7">
        <v>2010</v>
      </c>
      <c r="U110" s="7">
        <v>2010</v>
      </c>
      <c r="V110" s="7">
        <v>2010</v>
      </c>
      <c r="W110" s="7">
        <v>2010</v>
      </c>
      <c r="X110" s="7">
        <v>2010</v>
      </c>
      <c r="Y110" s="7">
        <v>2010</v>
      </c>
      <c r="Z110" s="7">
        <v>2010</v>
      </c>
      <c r="AA110" s="7">
        <v>2010</v>
      </c>
      <c r="AB110" s="7">
        <v>2010</v>
      </c>
      <c r="AC110" s="7">
        <v>2010</v>
      </c>
      <c r="AD110" s="7">
        <v>2010</v>
      </c>
      <c r="AE110" s="7">
        <v>2010</v>
      </c>
    </row>
    <row r="111" spans="1:31">
      <c r="A111" s="5" t="s">
        <v>246</v>
      </c>
      <c r="B111" s="5" t="s">
        <v>245</v>
      </c>
      <c r="C111" s="7">
        <v>2010</v>
      </c>
      <c r="D111" s="7">
        <v>2010</v>
      </c>
      <c r="E111" s="7">
        <v>2010</v>
      </c>
      <c r="F111" s="7">
        <v>2010</v>
      </c>
      <c r="G111" s="7">
        <v>2010</v>
      </c>
      <c r="H111" s="7">
        <v>2010</v>
      </c>
      <c r="I111" s="7">
        <v>2010</v>
      </c>
      <c r="J111" s="7">
        <v>2010</v>
      </c>
      <c r="K111" s="7">
        <v>2010</v>
      </c>
      <c r="L111" s="7">
        <v>2010</v>
      </c>
      <c r="M111" s="7">
        <v>2010</v>
      </c>
      <c r="N111" s="7">
        <v>2010</v>
      </c>
      <c r="O111" s="7">
        <v>2010</v>
      </c>
      <c r="P111" s="7">
        <v>2010</v>
      </c>
      <c r="Q111" s="7">
        <v>2010</v>
      </c>
      <c r="R111" s="7">
        <v>2010</v>
      </c>
      <c r="S111" s="7">
        <v>2010</v>
      </c>
      <c r="T111" s="7">
        <v>2010</v>
      </c>
      <c r="U111" s="7">
        <v>2010</v>
      </c>
      <c r="V111" s="7">
        <v>2010</v>
      </c>
      <c r="W111" s="7">
        <v>2010</v>
      </c>
      <c r="X111" s="7">
        <v>2010</v>
      </c>
      <c r="Y111" s="7">
        <v>2010</v>
      </c>
      <c r="Z111" s="7">
        <v>2010</v>
      </c>
      <c r="AA111" s="7">
        <v>2010</v>
      </c>
      <c r="AB111" s="7">
        <v>2010</v>
      </c>
      <c r="AC111" s="7">
        <v>2010</v>
      </c>
      <c r="AD111" s="7">
        <v>2010</v>
      </c>
      <c r="AE111" s="7">
        <v>2010</v>
      </c>
    </row>
    <row r="112" spans="1:31">
      <c r="A112" s="5" t="s">
        <v>248</v>
      </c>
      <c r="B112" s="5" t="s">
        <v>247</v>
      </c>
      <c r="C112" s="7">
        <v>2010</v>
      </c>
      <c r="D112" s="7">
        <v>2010</v>
      </c>
      <c r="E112" s="7">
        <v>2010</v>
      </c>
      <c r="F112" s="7">
        <v>2010</v>
      </c>
      <c r="G112" s="7">
        <v>2010</v>
      </c>
      <c r="H112" s="7">
        <v>2010</v>
      </c>
      <c r="I112" s="7">
        <v>2010</v>
      </c>
      <c r="J112" s="7">
        <v>2010</v>
      </c>
      <c r="K112" s="7">
        <v>2010</v>
      </c>
      <c r="L112" s="7">
        <v>2010</v>
      </c>
      <c r="M112" s="7">
        <v>2010</v>
      </c>
      <c r="N112" s="7">
        <v>2010</v>
      </c>
      <c r="O112" s="7">
        <v>2010</v>
      </c>
      <c r="P112" s="7">
        <v>2010</v>
      </c>
      <c r="Q112" s="7">
        <v>2010</v>
      </c>
      <c r="R112" s="7">
        <v>2010</v>
      </c>
      <c r="S112" s="7">
        <v>2010</v>
      </c>
      <c r="T112" s="7">
        <v>2010</v>
      </c>
      <c r="U112" s="7">
        <v>2010</v>
      </c>
      <c r="V112" s="7">
        <v>2010</v>
      </c>
      <c r="W112" s="7">
        <v>2010</v>
      </c>
      <c r="X112" s="7">
        <v>2010</v>
      </c>
      <c r="Y112" s="7">
        <v>2010</v>
      </c>
      <c r="Z112" s="7">
        <v>2010</v>
      </c>
      <c r="AA112" s="7">
        <v>2010</v>
      </c>
      <c r="AB112" s="7">
        <v>2010</v>
      </c>
      <c r="AC112" s="7">
        <v>2010</v>
      </c>
      <c r="AD112" s="7">
        <v>2010</v>
      </c>
      <c r="AE112" s="7">
        <v>2010</v>
      </c>
    </row>
    <row r="113" spans="1:31">
      <c r="A113" s="5" t="s">
        <v>250</v>
      </c>
      <c r="B113" s="5" t="s">
        <v>249</v>
      </c>
      <c r="C113" s="7">
        <v>2010</v>
      </c>
      <c r="D113" s="7">
        <v>2010</v>
      </c>
      <c r="E113" s="7">
        <v>2010</v>
      </c>
      <c r="F113" s="7">
        <v>2010</v>
      </c>
      <c r="G113" s="7">
        <v>2010</v>
      </c>
      <c r="H113" s="7">
        <v>2010</v>
      </c>
      <c r="I113" s="7">
        <v>2010</v>
      </c>
      <c r="J113" s="7">
        <v>2010</v>
      </c>
      <c r="K113" s="7">
        <v>2010</v>
      </c>
      <c r="L113" s="7">
        <v>2010</v>
      </c>
      <c r="M113" s="7">
        <v>2010</v>
      </c>
      <c r="N113" s="7">
        <v>2010</v>
      </c>
      <c r="O113" s="7">
        <v>2010</v>
      </c>
      <c r="P113" s="7">
        <v>2010</v>
      </c>
      <c r="Q113" s="7">
        <v>2010</v>
      </c>
      <c r="R113" s="7">
        <v>2010</v>
      </c>
      <c r="S113" s="7">
        <v>2010</v>
      </c>
      <c r="T113" s="7">
        <v>2010</v>
      </c>
      <c r="U113" s="7">
        <v>2010</v>
      </c>
      <c r="V113" s="7">
        <v>2010</v>
      </c>
      <c r="W113" s="7">
        <v>2010</v>
      </c>
      <c r="X113" s="7">
        <v>2010</v>
      </c>
      <c r="Y113" s="7">
        <v>2010</v>
      </c>
      <c r="Z113" s="7">
        <v>2010</v>
      </c>
      <c r="AA113" s="7">
        <v>2010</v>
      </c>
      <c r="AB113" s="7">
        <v>2010</v>
      </c>
      <c r="AC113" s="7">
        <v>2010</v>
      </c>
      <c r="AD113" s="7">
        <v>2010</v>
      </c>
      <c r="AE113" s="7">
        <v>2010</v>
      </c>
    </row>
    <row r="114" spans="1:31">
      <c r="A114" s="5" t="s">
        <v>252</v>
      </c>
      <c r="B114" s="5" t="s">
        <v>251</v>
      </c>
      <c r="C114" s="7">
        <v>2010</v>
      </c>
      <c r="D114" s="7">
        <v>2010</v>
      </c>
      <c r="E114" s="7">
        <v>2010</v>
      </c>
      <c r="F114" s="7">
        <v>2010</v>
      </c>
      <c r="G114" s="7">
        <v>2010</v>
      </c>
      <c r="H114" s="7">
        <v>2010</v>
      </c>
      <c r="I114" s="7">
        <v>2010</v>
      </c>
      <c r="J114" s="7">
        <v>2010</v>
      </c>
      <c r="K114" s="7">
        <v>2010</v>
      </c>
      <c r="L114" s="7">
        <v>2010</v>
      </c>
      <c r="M114" s="7">
        <v>2010</v>
      </c>
      <c r="N114" s="7">
        <v>2010</v>
      </c>
      <c r="O114" s="7">
        <v>2010</v>
      </c>
      <c r="P114" s="7">
        <v>2010</v>
      </c>
      <c r="Q114" s="7">
        <v>2010</v>
      </c>
      <c r="R114" s="7">
        <v>2010</v>
      </c>
      <c r="S114" s="7">
        <v>2010</v>
      </c>
      <c r="T114" s="7">
        <v>2010</v>
      </c>
      <c r="U114" s="7">
        <v>2010</v>
      </c>
      <c r="V114" s="7">
        <v>2010</v>
      </c>
      <c r="W114" s="7">
        <v>2010</v>
      </c>
      <c r="X114" s="7">
        <v>2010</v>
      </c>
      <c r="Y114" s="7">
        <v>2010</v>
      </c>
      <c r="Z114" s="7">
        <v>2010</v>
      </c>
      <c r="AA114" s="7">
        <v>2010</v>
      </c>
      <c r="AB114" s="7">
        <v>2010</v>
      </c>
      <c r="AC114" s="7">
        <v>2010</v>
      </c>
      <c r="AD114" s="7">
        <v>2010</v>
      </c>
      <c r="AE114" s="7">
        <v>2010</v>
      </c>
    </row>
    <row r="115" spans="1:31" ht="30">
      <c r="A115" s="5" t="s">
        <v>254</v>
      </c>
      <c r="B115" s="5" t="s">
        <v>253</v>
      </c>
      <c r="C115" s="7">
        <v>2010</v>
      </c>
      <c r="D115" s="7">
        <v>2010</v>
      </c>
      <c r="E115" s="7">
        <v>2010</v>
      </c>
      <c r="F115" s="7">
        <v>2010</v>
      </c>
      <c r="G115" s="7">
        <v>2010</v>
      </c>
      <c r="H115" s="7">
        <v>2010</v>
      </c>
      <c r="I115" s="7">
        <v>2010</v>
      </c>
      <c r="J115" s="7">
        <v>2010</v>
      </c>
      <c r="K115" s="7">
        <v>2010</v>
      </c>
      <c r="L115" s="7">
        <v>2010</v>
      </c>
      <c r="M115" s="7">
        <v>2010</v>
      </c>
      <c r="N115" s="7">
        <v>2010</v>
      </c>
      <c r="O115" s="7">
        <v>2010</v>
      </c>
      <c r="P115" s="7">
        <v>2010</v>
      </c>
      <c r="Q115" s="7">
        <v>2010</v>
      </c>
      <c r="R115" s="7">
        <v>2010</v>
      </c>
      <c r="S115" s="7">
        <v>2010</v>
      </c>
      <c r="T115" s="7">
        <v>2010</v>
      </c>
      <c r="U115" s="7">
        <v>2010</v>
      </c>
      <c r="V115" s="7">
        <v>2010</v>
      </c>
      <c r="W115" s="7">
        <v>2010</v>
      </c>
      <c r="X115" s="7">
        <v>2010</v>
      </c>
      <c r="Y115" s="7">
        <v>2010</v>
      </c>
      <c r="Z115" s="7">
        <v>2010</v>
      </c>
      <c r="AA115" s="7"/>
      <c r="AB115" s="7">
        <v>2010</v>
      </c>
      <c r="AC115" s="7">
        <v>2010</v>
      </c>
      <c r="AD115" s="7">
        <v>2010</v>
      </c>
      <c r="AE115" s="7">
        <v>2010</v>
      </c>
    </row>
    <row r="116" spans="1:31">
      <c r="A116" s="5" t="s">
        <v>256</v>
      </c>
      <c r="B116" s="5" t="s">
        <v>255</v>
      </c>
      <c r="C116" s="7">
        <v>2010</v>
      </c>
      <c r="D116" s="7">
        <v>2010</v>
      </c>
      <c r="E116" s="7">
        <v>2010</v>
      </c>
      <c r="F116" s="7">
        <v>2010</v>
      </c>
      <c r="G116" s="7">
        <v>2010</v>
      </c>
      <c r="H116" s="7">
        <v>2010</v>
      </c>
      <c r="I116" s="7">
        <v>2010</v>
      </c>
      <c r="J116" s="7">
        <v>2010</v>
      </c>
      <c r="K116" s="7">
        <v>2010</v>
      </c>
      <c r="L116" s="7">
        <v>2010</v>
      </c>
      <c r="M116" s="7">
        <v>2010</v>
      </c>
      <c r="N116" s="7">
        <v>2010</v>
      </c>
      <c r="O116" s="7">
        <v>2010</v>
      </c>
      <c r="P116" s="7">
        <v>2010</v>
      </c>
      <c r="Q116" s="7">
        <v>2010</v>
      </c>
      <c r="R116" s="7">
        <v>2010</v>
      </c>
      <c r="S116" s="7">
        <v>2010</v>
      </c>
      <c r="T116" s="7">
        <v>2010</v>
      </c>
      <c r="U116" s="7">
        <v>2010</v>
      </c>
      <c r="V116" s="7">
        <v>2010</v>
      </c>
      <c r="W116" s="7">
        <v>2010</v>
      </c>
      <c r="X116" s="7">
        <v>2010</v>
      </c>
      <c r="Y116" s="7">
        <v>2010</v>
      </c>
      <c r="Z116" s="7">
        <v>2010</v>
      </c>
      <c r="AA116" s="7">
        <v>2010</v>
      </c>
      <c r="AB116" s="7">
        <v>2010</v>
      </c>
      <c r="AC116" s="7">
        <v>2010</v>
      </c>
      <c r="AD116" s="7">
        <v>2010</v>
      </c>
      <c r="AE116" s="7">
        <v>2010</v>
      </c>
    </row>
    <row r="117" spans="1:31">
      <c r="A117" s="5" t="s">
        <v>258</v>
      </c>
      <c r="B117" s="5" t="s">
        <v>257</v>
      </c>
      <c r="C117" s="7">
        <v>2010</v>
      </c>
      <c r="D117" s="7">
        <v>2010</v>
      </c>
      <c r="E117" s="7">
        <v>2010</v>
      </c>
      <c r="F117" s="7">
        <v>2010</v>
      </c>
      <c r="G117" s="7">
        <v>2010</v>
      </c>
      <c r="H117" s="7">
        <v>2010</v>
      </c>
      <c r="I117" s="7">
        <v>2010</v>
      </c>
      <c r="J117" s="7">
        <v>2010</v>
      </c>
      <c r="K117" s="7">
        <v>2010</v>
      </c>
      <c r="L117" s="7">
        <v>2010</v>
      </c>
      <c r="M117" s="7">
        <v>2010</v>
      </c>
      <c r="N117" s="7">
        <v>2010</v>
      </c>
      <c r="O117" s="7">
        <v>2010</v>
      </c>
      <c r="P117" s="7">
        <v>2010</v>
      </c>
      <c r="Q117" s="7">
        <v>2010</v>
      </c>
      <c r="R117" s="7">
        <v>2010</v>
      </c>
      <c r="S117" s="7">
        <v>2010</v>
      </c>
      <c r="T117" s="7">
        <v>2010</v>
      </c>
      <c r="U117" s="7">
        <v>2010</v>
      </c>
      <c r="V117" s="7">
        <v>2010</v>
      </c>
      <c r="W117" s="7">
        <v>2010</v>
      </c>
      <c r="X117" s="7">
        <v>2010</v>
      </c>
      <c r="Y117" s="7">
        <v>2010</v>
      </c>
      <c r="Z117" s="7">
        <v>2010</v>
      </c>
      <c r="AA117" s="7">
        <v>2010</v>
      </c>
      <c r="AB117" s="7">
        <v>2010</v>
      </c>
      <c r="AC117" s="7">
        <v>2010</v>
      </c>
      <c r="AD117" s="7">
        <v>2010</v>
      </c>
      <c r="AE117" s="7">
        <v>2010</v>
      </c>
    </row>
    <row r="118" spans="1:31">
      <c r="A118" s="5" t="s">
        <v>260</v>
      </c>
      <c r="B118" s="5" t="s">
        <v>259</v>
      </c>
      <c r="C118" s="7">
        <v>2010</v>
      </c>
      <c r="D118" s="7">
        <v>2010</v>
      </c>
      <c r="E118" s="7">
        <v>2010</v>
      </c>
      <c r="F118" s="7">
        <v>2010</v>
      </c>
      <c r="G118" s="7">
        <v>2010</v>
      </c>
      <c r="H118" s="7">
        <v>2010</v>
      </c>
      <c r="I118" s="7">
        <v>2010</v>
      </c>
      <c r="J118" s="7">
        <v>2010</v>
      </c>
      <c r="K118" s="7">
        <v>2010</v>
      </c>
      <c r="L118" s="7">
        <v>2010</v>
      </c>
      <c r="M118" s="7">
        <v>2010</v>
      </c>
      <c r="N118" s="7">
        <v>2010</v>
      </c>
      <c r="O118" s="7">
        <v>2010</v>
      </c>
      <c r="P118" s="7">
        <v>2010</v>
      </c>
      <c r="Q118" s="7">
        <v>2010</v>
      </c>
      <c r="R118" s="7">
        <v>2010</v>
      </c>
      <c r="S118" s="7">
        <v>2010</v>
      </c>
      <c r="T118" s="7">
        <v>2010</v>
      </c>
      <c r="U118" s="7">
        <v>2010</v>
      </c>
      <c r="V118" s="7">
        <v>2010</v>
      </c>
      <c r="W118" s="7">
        <v>2010</v>
      </c>
      <c r="X118" s="7">
        <v>2010</v>
      </c>
      <c r="Y118" s="7">
        <v>2010</v>
      </c>
      <c r="Z118" s="7">
        <v>2010</v>
      </c>
      <c r="AA118" s="7">
        <v>2010</v>
      </c>
      <c r="AB118" s="7">
        <v>2010</v>
      </c>
      <c r="AC118" s="7">
        <v>2010</v>
      </c>
      <c r="AD118" s="7">
        <v>2010</v>
      </c>
      <c r="AE118" s="7">
        <v>2010</v>
      </c>
    </row>
    <row r="119" spans="1:31" ht="45">
      <c r="A119" s="5" t="s">
        <v>262</v>
      </c>
      <c r="B119" s="5" t="s">
        <v>261</v>
      </c>
      <c r="C119" s="7">
        <v>2010</v>
      </c>
      <c r="D119" s="7">
        <v>2010</v>
      </c>
      <c r="E119" s="7">
        <v>2010</v>
      </c>
      <c r="F119" s="7">
        <v>2010</v>
      </c>
      <c r="G119" s="7">
        <v>2010</v>
      </c>
      <c r="H119" s="7">
        <v>2010</v>
      </c>
      <c r="I119" s="7">
        <v>2010</v>
      </c>
      <c r="J119" s="7">
        <v>2010</v>
      </c>
      <c r="K119" s="7">
        <v>2010</v>
      </c>
      <c r="L119" s="7">
        <v>2010</v>
      </c>
      <c r="M119" s="7">
        <v>2010</v>
      </c>
      <c r="N119" s="7">
        <v>2010</v>
      </c>
      <c r="O119" s="7">
        <v>2010</v>
      </c>
      <c r="P119" s="7">
        <v>2010</v>
      </c>
      <c r="Q119" s="7">
        <v>2010</v>
      </c>
      <c r="R119" s="7">
        <v>2010</v>
      </c>
      <c r="S119" s="7">
        <v>2010</v>
      </c>
      <c r="T119" s="7">
        <v>2010</v>
      </c>
      <c r="U119" s="7">
        <v>2010</v>
      </c>
      <c r="V119" s="7">
        <v>2010</v>
      </c>
      <c r="W119" s="7">
        <v>2010</v>
      </c>
      <c r="X119" s="7">
        <v>2010</v>
      </c>
      <c r="Y119" s="7">
        <v>2010</v>
      </c>
      <c r="Z119" s="7">
        <v>2010</v>
      </c>
      <c r="AA119" s="7">
        <v>2010</v>
      </c>
      <c r="AB119" s="7">
        <v>2010</v>
      </c>
      <c r="AC119" s="7">
        <v>2010</v>
      </c>
      <c r="AD119" s="7">
        <v>2010</v>
      </c>
      <c r="AE119" s="7">
        <v>2010</v>
      </c>
    </row>
    <row r="120" spans="1:31" ht="30">
      <c r="A120" s="5" t="s">
        <v>264</v>
      </c>
      <c r="B120" s="5" t="s">
        <v>263</v>
      </c>
      <c r="C120" s="7">
        <v>2010</v>
      </c>
      <c r="D120" s="7">
        <v>2010</v>
      </c>
      <c r="E120" s="7">
        <v>2010</v>
      </c>
      <c r="F120" s="7">
        <v>2010</v>
      </c>
      <c r="G120" s="7">
        <v>2010</v>
      </c>
      <c r="H120" s="7">
        <v>2010</v>
      </c>
      <c r="I120" s="7">
        <v>2010</v>
      </c>
      <c r="J120" s="7">
        <v>2010</v>
      </c>
      <c r="K120" s="7">
        <v>2010</v>
      </c>
      <c r="L120" s="7">
        <v>2010</v>
      </c>
      <c r="M120" s="7">
        <v>2010</v>
      </c>
      <c r="N120" s="7">
        <v>2010</v>
      </c>
      <c r="O120" s="7">
        <v>2010</v>
      </c>
      <c r="P120" s="7">
        <v>2010</v>
      </c>
      <c r="Q120" s="7">
        <v>2010</v>
      </c>
      <c r="R120" s="7">
        <v>2010</v>
      </c>
      <c r="S120" s="7">
        <v>2010</v>
      </c>
      <c r="T120" s="7">
        <v>2010</v>
      </c>
      <c r="U120" s="7">
        <v>2010</v>
      </c>
      <c r="V120" s="7">
        <v>2010</v>
      </c>
      <c r="W120" s="7">
        <v>2010</v>
      </c>
      <c r="X120" s="7">
        <v>2010</v>
      </c>
      <c r="Y120" s="7">
        <v>2010</v>
      </c>
      <c r="Z120" s="7">
        <v>2010</v>
      </c>
      <c r="AA120" s="7">
        <v>2010</v>
      </c>
      <c r="AB120" s="7">
        <v>2010</v>
      </c>
      <c r="AC120" s="7">
        <v>2010</v>
      </c>
      <c r="AD120" s="7">
        <v>2010</v>
      </c>
      <c r="AE120" s="7">
        <v>2010</v>
      </c>
    </row>
    <row r="121" spans="1:31">
      <c r="A121" s="5" t="s">
        <v>266</v>
      </c>
      <c r="B121" s="5" t="s">
        <v>265</v>
      </c>
      <c r="C121" s="7">
        <v>2010</v>
      </c>
      <c r="D121" s="7">
        <v>2010</v>
      </c>
      <c r="E121" s="7">
        <v>2010</v>
      </c>
      <c r="F121" s="7">
        <v>2010</v>
      </c>
      <c r="G121" s="7">
        <v>2010</v>
      </c>
      <c r="H121" s="7">
        <v>2010</v>
      </c>
      <c r="I121" s="7">
        <v>2010</v>
      </c>
      <c r="J121" s="7">
        <v>2010</v>
      </c>
      <c r="K121" s="7">
        <v>2010</v>
      </c>
      <c r="L121" s="7">
        <v>2010</v>
      </c>
      <c r="M121" s="7">
        <v>2010</v>
      </c>
      <c r="N121" s="7">
        <v>2010</v>
      </c>
      <c r="O121" s="7">
        <v>2010</v>
      </c>
      <c r="P121" s="7">
        <v>2010</v>
      </c>
      <c r="Q121" s="7">
        <v>2010</v>
      </c>
      <c r="R121" s="7">
        <v>2010</v>
      </c>
      <c r="S121" s="7">
        <v>2010</v>
      </c>
      <c r="T121" s="7">
        <v>2010</v>
      </c>
      <c r="U121" s="7">
        <v>2010</v>
      </c>
      <c r="V121" s="7">
        <v>2010</v>
      </c>
      <c r="W121" s="7">
        <v>2010</v>
      </c>
      <c r="X121" s="7">
        <v>2010</v>
      </c>
      <c r="Y121" s="7">
        <v>2010</v>
      </c>
      <c r="Z121" s="7">
        <v>2010</v>
      </c>
      <c r="AA121" s="7"/>
      <c r="AB121" s="7">
        <v>2010</v>
      </c>
      <c r="AC121" s="7">
        <v>2010</v>
      </c>
      <c r="AD121" s="7"/>
      <c r="AE121" s="7"/>
    </row>
    <row r="122" spans="1:31">
      <c r="A122" s="5" t="s">
        <v>268</v>
      </c>
      <c r="B122" s="5" t="s">
        <v>267</v>
      </c>
      <c r="C122" s="7">
        <v>2010</v>
      </c>
      <c r="D122" s="7">
        <v>2010</v>
      </c>
      <c r="E122" s="7">
        <v>2010</v>
      </c>
      <c r="F122" s="7">
        <v>2010</v>
      </c>
      <c r="G122" s="7">
        <v>2010</v>
      </c>
      <c r="H122" s="7">
        <v>2010</v>
      </c>
      <c r="I122" s="7">
        <v>2010</v>
      </c>
      <c r="J122" s="7">
        <v>2010</v>
      </c>
      <c r="K122" s="7">
        <v>2010</v>
      </c>
      <c r="L122" s="7">
        <v>2010</v>
      </c>
      <c r="M122" s="7">
        <v>2010</v>
      </c>
      <c r="N122" s="7">
        <v>2010</v>
      </c>
      <c r="O122" s="7">
        <v>2010</v>
      </c>
      <c r="P122" s="7">
        <v>2010</v>
      </c>
      <c r="Q122" s="7">
        <v>2010</v>
      </c>
      <c r="R122" s="7">
        <v>2010</v>
      </c>
      <c r="S122" s="7">
        <v>2010</v>
      </c>
      <c r="T122" s="7">
        <v>2010</v>
      </c>
      <c r="U122" s="7">
        <v>2010</v>
      </c>
      <c r="V122" s="7">
        <v>2010</v>
      </c>
      <c r="W122" s="7">
        <v>2010</v>
      </c>
      <c r="X122" s="7">
        <v>2010</v>
      </c>
      <c r="Y122" s="7">
        <v>2010</v>
      </c>
      <c r="Z122" s="7">
        <v>2010</v>
      </c>
      <c r="AA122" s="7">
        <v>2010</v>
      </c>
      <c r="AB122" s="7">
        <v>2010</v>
      </c>
      <c r="AC122" s="7">
        <v>2010</v>
      </c>
      <c r="AD122" s="7">
        <v>2010</v>
      </c>
      <c r="AE122" s="7">
        <v>2010</v>
      </c>
    </row>
    <row r="123" spans="1:31">
      <c r="A123" s="5" t="s">
        <v>270</v>
      </c>
      <c r="B123" s="5" t="s">
        <v>269</v>
      </c>
      <c r="C123" s="7">
        <v>2010</v>
      </c>
      <c r="D123" s="7">
        <v>2010</v>
      </c>
      <c r="E123" s="7">
        <v>2010</v>
      </c>
      <c r="F123" s="7">
        <v>2010</v>
      </c>
      <c r="G123" s="7">
        <v>2010</v>
      </c>
      <c r="H123" s="7">
        <v>2010</v>
      </c>
      <c r="I123" s="7">
        <v>2010</v>
      </c>
      <c r="J123" s="7">
        <v>2010</v>
      </c>
      <c r="K123" s="7">
        <v>2010</v>
      </c>
      <c r="L123" s="7">
        <v>2010</v>
      </c>
      <c r="M123" s="7">
        <v>2010</v>
      </c>
      <c r="N123" s="7">
        <v>2010</v>
      </c>
      <c r="O123" s="7">
        <v>2010</v>
      </c>
      <c r="P123" s="7">
        <v>2010</v>
      </c>
      <c r="Q123" s="7">
        <v>2010</v>
      </c>
      <c r="R123" s="7">
        <v>2010</v>
      </c>
      <c r="S123" s="7">
        <v>2010</v>
      </c>
      <c r="T123" s="7">
        <v>2010</v>
      </c>
      <c r="U123" s="7">
        <v>2010</v>
      </c>
      <c r="V123" s="7">
        <v>2010</v>
      </c>
      <c r="W123" s="7">
        <v>2010</v>
      </c>
      <c r="X123" s="7">
        <v>2010</v>
      </c>
      <c r="Y123" s="7">
        <v>2010</v>
      </c>
      <c r="Z123" s="7">
        <v>2010</v>
      </c>
      <c r="AA123" s="7">
        <v>2010</v>
      </c>
      <c r="AB123" s="7">
        <v>2010</v>
      </c>
      <c r="AC123" s="7">
        <v>2010</v>
      </c>
      <c r="AD123" s="7">
        <v>2010</v>
      </c>
      <c r="AE123" s="7">
        <v>2010</v>
      </c>
    </row>
    <row r="124" spans="1:31" ht="30">
      <c r="A124" s="5" t="s">
        <v>272</v>
      </c>
      <c r="B124" s="5" t="s">
        <v>271</v>
      </c>
      <c r="C124" s="7">
        <v>2010</v>
      </c>
      <c r="D124" s="7">
        <v>2010</v>
      </c>
      <c r="E124" s="7">
        <v>2010</v>
      </c>
      <c r="F124" s="7">
        <v>2010</v>
      </c>
      <c r="G124" s="7">
        <v>2010</v>
      </c>
      <c r="H124" s="7">
        <v>2010</v>
      </c>
      <c r="I124" s="7">
        <v>2010</v>
      </c>
      <c r="J124" s="7">
        <v>2010</v>
      </c>
      <c r="K124" s="7">
        <v>2010</v>
      </c>
      <c r="L124" s="7">
        <v>2010</v>
      </c>
      <c r="M124" s="7">
        <v>2010</v>
      </c>
      <c r="N124" s="7">
        <v>2010</v>
      </c>
      <c r="O124" s="7">
        <v>2010</v>
      </c>
      <c r="P124" s="7">
        <v>2010</v>
      </c>
      <c r="Q124" s="7">
        <v>2010</v>
      </c>
      <c r="R124" s="7">
        <v>2010</v>
      </c>
      <c r="S124" s="7">
        <v>2010</v>
      </c>
      <c r="T124" s="7">
        <v>2010</v>
      </c>
      <c r="U124" s="7">
        <v>2010</v>
      </c>
      <c r="V124" s="7"/>
      <c r="W124" s="7">
        <v>2010</v>
      </c>
      <c r="X124" s="7">
        <v>2010</v>
      </c>
      <c r="Y124" s="7">
        <v>2010</v>
      </c>
      <c r="Z124" s="7">
        <v>2010</v>
      </c>
      <c r="AA124" s="7">
        <v>2010</v>
      </c>
      <c r="AB124" s="7">
        <v>2010</v>
      </c>
      <c r="AC124" s="7">
        <v>2010</v>
      </c>
      <c r="AD124" s="7">
        <v>2010</v>
      </c>
      <c r="AE124" s="7"/>
    </row>
    <row r="125" spans="1:31">
      <c r="A125" s="5" t="s">
        <v>274</v>
      </c>
      <c r="B125" s="5" t="s">
        <v>273</v>
      </c>
      <c r="C125" s="7">
        <v>2010</v>
      </c>
      <c r="D125" s="7">
        <v>2010</v>
      </c>
      <c r="E125" s="7">
        <v>2010</v>
      </c>
      <c r="F125" s="7">
        <v>2010</v>
      </c>
      <c r="G125" s="7">
        <v>2010</v>
      </c>
      <c r="H125" s="7">
        <v>2010</v>
      </c>
      <c r="I125" s="7">
        <v>2010</v>
      </c>
      <c r="J125" s="7">
        <v>2010</v>
      </c>
      <c r="K125" s="7">
        <v>2010</v>
      </c>
      <c r="L125" s="7">
        <v>2010</v>
      </c>
      <c r="M125" s="7">
        <v>2010</v>
      </c>
      <c r="N125" s="7">
        <v>2010</v>
      </c>
      <c r="O125" s="7">
        <v>2010</v>
      </c>
      <c r="P125" s="7">
        <v>2010</v>
      </c>
      <c r="Q125" s="7">
        <v>2010</v>
      </c>
      <c r="R125" s="7">
        <v>2010</v>
      </c>
      <c r="S125" s="7">
        <v>2010</v>
      </c>
      <c r="T125" s="7">
        <v>2010</v>
      </c>
      <c r="U125" s="7">
        <v>2010</v>
      </c>
      <c r="V125" s="7">
        <v>2010</v>
      </c>
      <c r="W125" s="7">
        <v>2010</v>
      </c>
      <c r="X125" s="7">
        <v>2010</v>
      </c>
      <c r="Y125" s="7">
        <v>2010</v>
      </c>
      <c r="Z125" s="7">
        <v>2010</v>
      </c>
      <c r="AA125" s="7">
        <v>2010</v>
      </c>
      <c r="AB125" s="7">
        <v>2010</v>
      </c>
      <c r="AC125" s="7">
        <v>2010</v>
      </c>
      <c r="AD125" s="7">
        <v>2010</v>
      </c>
      <c r="AE125" s="7">
        <v>2010</v>
      </c>
    </row>
    <row r="126" spans="1:31" ht="30">
      <c r="A126" s="5" t="s">
        <v>276</v>
      </c>
      <c r="B126" s="5" t="s">
        <v>275</v>
      </c>
      <c r="C126" s="7">
        <v>2010</v>
      </c>
      <c r="D126" s="7">
        <v>2010</v>
      </c>
      <c r="E126" s="7">
        <v>2010</v>
      </c>
      <c r="F126" s="7">
        <v>2010</v>
      </c>
      <c r="G126" s="7">
        <v>2010</v>
      </c>
      <c r="H126" s="7">
        <v>2010</v>
      </c>
      <c r="I126" s="7">
        <v>2010</v>
      </c>
      <c r="J126" s="7">
        <v>2010</v>
      </c>
      <c r="K126" s="7">
        <v>2010</v>
      </c>
      <c r="L126" s="7">
        <v>2010</v>
      </c>
      <c r="M126" s="7">
        <v>2010</v>
      </c>
      <c r="N126" s="7">
        <v>2010</v>
      </c>
      <c r="O126" s="7">
        <v>2010</v>
      </c>
      <c r="P126" s="7">
        <v>2010</v>
      </c>
      <c r="Q126" s="7">
        <v>2010</v>
      </c>
      <c r="R126" s="7">
        <v>2010</v>
      </c>
      <c r="S126" s="7">
        <v>2010</v>
      </c>
      <c r="T126" s="7">
        <v>2010</v>
      </c>
      <c r="U126" s="7">
        <v>2010</v>
      </c>
      <c r="V126" s="7">
        <v>2010</v>
      </c>
      <c r="W126" s="7">
        <v>2010</v>
      </c>
      <c r="X126" s="7">
        <v>2010</v>
      </c>
      <c r="Y126" s="7">
        <v>2010</v>
      </c>
      <c r="Z126" s="7">
        <v>2010</v>
      </c>
      <c r="AA126" s="7">
        <v>2010</v>
      </c>
      <c r="AB126" s="7">
        <v>2010</v>
      </c>
      <c r="AC126" s="7">
        <v>2010</v>
      </c>
      <c r="AD126" s="7">
        <v>2010</v>
      </c>
      <c r="AE126" s="7">
        <v>2010</v>
      </c>
    </row>
    <row r="127" spans="1:31">
      <c r="A127" s="5" t="s">
        <v>278</v>
      </c>
      <c r="B127" s="5" t="s">
        <v>277</v>
      </c>
      <c r="C127" s="7">
        <v>2010</v>
      </c>
      <c r="D127" s="7">
        <v>2010</v>
      </c>
      <c r="E127" s="7">
        <v>2010</v>
      </c>
      <c r="F127" s="7">
        <v>2010</v>
      </c>
      <c r="G127" s="7">
        <v>2010</v>
      </c>
      <c r="H127" s="7">
        <v>2010</v>
      </c>
      <c r="I127" s="7">
        <v>2010</v>
      </c>
      <c r="J127" s="7">
        <v>2010</v>
      </c>
      <c r="K127" s="7">
        <v>2010</v>
      </c>
      <c r="L127" s="7">
        <v>2010</v>
      </c>
      <c r="M127" s="7">
        <v>2010</v>
      </c>
      <c r="N127" s="7">
        <v>2010</v>
      </c>
      <c r="O127" s="7">
        <v>2010</v>
      </c>
      <c r="P127" s="7">
        <v>2010</v>
      </c>
      <c r="Q127" s="7">
        <v>2010</v>
      </c>
      <c r="R127" s="7">
        <v>2010</v>
      </c>
      <c r="S127" s="7">
        <v>2010</v>
      </c>
      <c r="T127" s="7">
        <v>2010</v>
      </c>
      <c r="U127" s="7">
        <v>2010</v>
      </c>
      <c r="V127" s="7">
        <v>2010</v>
      </c>
      <c r="W127" s="7">
        <v>2010</v>
      </c>
      <c r="X127" s="7">
        <v>2010</v>
      </c>
      <c r="Y127" s="7">
        <v>2010</v>
      </c>
      <c r="Z127" s="7">
        <v>2010</v>
      </c>
      <c r="AA127" s="7"/>
      <c r="AB127" s="7">
        <v>2010</v>
      </c>
      <c r="AC127" s="7">
        <v>2010</v>
      </c>
      <c r="AD127" s="7">
        <v>2010</v>
      </c>
      <c r="AE127" s="7">
        <v>2010</v>
      </c>
    </row>
    <row r="128" spans="1:31">
      <c r="A128" s="5" t="s">
        <v>280</v>
      </c>
      <c r="B128" s="5" t="s">
        <v>279</v>
      </c>
      <c r="C128" s="7">
        <v>2010</v>
      </c>
      <c r="D128" s="7">
        <v>2010</v>
      </c>
      <c r="E128" s="7">
        <v>2010</v>
      </c>
      <c r="F128" s="7">
        <v>2010</v>
      </c>
      <c r="G128" s="7">
        <v>2010</v>
      </c>
      <c r="H128" s="7">
        <v>2010</v>
      </c>
      <c r="I128" s="7">
        <v>2010</v>
      </c>
      <c r="J128" s="7">
        <v>2010</v>
      </c>
      <c r="K128" s="7">
        <v>2010</v>
      </c>
      <c r="L128" s="7">
        <v>2010</v>
      </c>
      <c r="M128" s="7">
        <v>2010</v>
      </c>
      <c r="N128" s="7">
        <v>2010</v>
      </c>
      <c r="O128" s="7">
        <v>2010</v>
      </c>
      <c r="P128" s="7">
        <v>2010</v>
      </c>
      <c r="Q128" s="7">
        <v>2010</v>
      </c>
      <c r="R128" s="7">
        <v>2010</v>
      </c>
      <c r="S128" s="7">
        <v>2010</v>
      </c>
      <c r="T128" s="7">
        <v>2010</v>
      </c>
      <c r="U128" s="7">
        <v>2010</v>
      </c>
      <c r="V128" s="7">
        <v>2010</v>
      </c>
      <c r="W128" s="7">
        <v>2010</v>
      </c>
      <c r="X128" s="7">
        <v>2010</v>
      </c>
      <c r="Y128" s="7">
        <v>2010</v>
      </c>
      <c r="Z128" s="7">
        <v>2010</v>
      </c>
      <c r="AA128" s="7">
        <v>2010</v>
      </c>
      <c r="AB128" s="7">
        <v>2010</v>
      </c>
      <c r="AC128" s="7">
        <v>2010</v>
      </c>
      <c r="AD128" s="7">
        <v>2010</v>
      </c>
      <c r="AE128" s="7">
        <v>2010</v>
      </c>
    </row>
    <row r="129" spans="1:31">
      <c r="A129" s="5" t="s">
        <v>282</v>
      </c>
      <c r="B129" s="5" t="s">
        <v>281</v>
      </c>
      <c r="C129" s="7">
        <v>2010</v>
      </c>
      <c r="D129" s="7">
        <v>2010</v>
      </c>
      <c r="E129" s="7">
        <v>2010</v>
      </c>
      <c r="F129" s="7">
        <v>2010</v>
      </c>
      <c r="G129" s="7">
        <v>2010</v>
      </c>
      <c r="H129" s="7">
        <v>2010</v>
      </c>
      <c r="I129" s="7">
        <v>2010</v>
      </c>
      <c r="J129" s="7">
        <v>2010</v>
      </c>
      <c r="K129" s="7">
        <v>2010</v>
      </c>
      <c r="L129" s="7">
        <v>2010</v>
      </c>
      <c r="M129" s="7">
        <v>2010</v>
      </c>
      <c r="N129" s="7">
        <v>2010</v>
      </c>
      <c r="O129" s="7">
        <v>2010</v>
      </c>
      <c r="P129" s="7">
        <v>2010</v>
      </c>
      <c r="Q129" s="7">
        <v>2010</v>
      </c>
      <c r="R129" s="7">
        <v>2010</v>
      </c>
      <c r="S129" s="7">
        <v>2010</v>
      </c>
      <c r="T129" s="7">
        <v>2010</v>
      </c>
      <c r="U129" s="7">
        <v>2010</v>
      </c>
      <c r="V129" s="7">
        <v>2010</v>
      </c>
      <c r="W129" s="7">
        <v>2010</v>
      </c>
      <c r="X129" s="7">
        <v>2010</v>
      </c>
      <c r="Y129" s="7">
        <v>2010</v>
      </c>
      <c r="Z129" s="7">
        <v>2010</v>
      </c>
      <c r="AA129" s="7"/>
      <c r="AB129" s="7">
        <v>2010</v>
      </c>
      <c r="AC129" s="7">
        <v>2010</v>
      </c>
      <c r="AD129" s="7"/>
      <c r="AE129" s="7"/>
    </row>
    <row r="130" spans="1:31">
      <c r="A130" s="5" t="s">
        <v>284</v>
      </c>
      <c r="B130" s="5" t="s">
        <v>283</v>
      </c>
      <c r="C130" s="7">
        <v>2010</v>
      </c>
      <c r="D130" s="7">
        <v>2010</v>
      </c>
      <c r="E130" s="7">
        <v>2010</v>
      </c>
      <c r="F130" s="7">
        <v>2010</v>
      </c>
      <c r="G130" s="7">
        <v>2010</v>
      </c>
      <c r="H130" s="7">
        <v>2010</v>
      </c>
      <c r="I130" s="7">
        <v>2010</v>
      </c>
      <c r="J130" s="7">
        <v>2010</v>
      </c>
      <c r="K130" s="7">
        <v>2010</v>
      </c>
      <c r="L130" s="7">
        <v>2010</v>
      </c>
      <c r="M130" s="7">
        <v>2010</v>
      </c>
      <c r="N130" s="7">
        <v>2010</v>
      </c>
      <c r="O130" s="7">
        <v>2010</v>
      </c>
      <c r="P130" s="7">
        <v>2010</v>
      </c>
      <c r="Q130" s="7">
        <v>2010</v>
      </c>
      <c r="R130" s="7">
        <v>2010</v>
      </c>
      <c r="S130" s="7">
        <v>2010</v>
      </c>
      <c r="T130" s="7">
        <v>2010</v>
      </c>
      <c r="U130" s="7">
        <v>2010</v>
      </c>
      <c r="V130" s="7">
        <v>2010</v>
      </c>
      <c r="W130" s="7">
        <v>2010</v>
      </c>
      <c r="X130" s="7">
        <v>2010</v>
      </c>
      <c r="Y130" s="7">
        <v>2010</v>
      </c>
      <c r="Z130" s="7">
        <v>2010</v>
      </c>
      <c r="AA130" s="7">
        <v>2010</v>
      </c>
      <c r="AB130" s="7">
        <v>2010</v>
      </c>
      <c r="AC130" s="7">
        <v>2010</v>
      </c>
      <c r="AD130" s="7">
        <v>2010</v>
      </c>
      <c r="AE130" s="7">
        <v>2010</v>
      </c>
    </row>
    <row r="131" spans="1:31" ht="30">
      <c r="A131" s="5" t="s">
        <v>286</v>
      </c>
      <c r="B131" s="5" t="s">
        <v>285</v>
      </c>
      <c r="C131" s="7">
        <v>2010</v>
      </c>
      <c r="D131" s="7">
        <v>2010</v>
      </c>
      <c r="E131" s="7">
        <v>2010</v>
      </c>
      <c r="F131" s="7">
        <v>2010</v>
      </c>
      <c r="G131" s="7">
        <v>2010</v>
      </c>
      <c r="H131" s="7">
        <v>2010</v>
      </c>
      <c r="I131" s="7">
        <v>2010</v>
      </c>
      <c r="J131" s="7">
        <v>2010</v>
      </c>
      <c r="K131" s="7">
        <v>2010</v>
      </c>
      <c r="L131" s="7">
        <v>2010</v>
      </c>
      <c r="M131" s="7">
        <v>2010</v>
      </c>
      <c r="N131" s="7">
        <v>2010</v>
      </c>
      <c r="O131" s="7">
        <v>2010</v>
      </c>
      <c r="P131" s="7">
        <v>2010</v>
      </c>
      <c r="Q131" s="7">
        <v>2010</v>
      </c>
      <c r="R131" s="7">
        <v>2010</v>
      </c>
      <c r="S131" s="7">
        <v>2010</v>
      </c>
      <c r="T131" s="7">
        <v>2010</v>
      </c>
      <c r="U131" s="7">
        <v>2010</v>
      </c>
      <c r="V131" s="7">
        <v>2010</v>
      </c>
      <c r="W131" s="7">
        <v>2010</v>
      </c>
      <c r="X131" s="7">
        <v>2010</v>
      </c>
      <c r="Y131" s="7">
        <v>2010</v>
      </c>
      <c r="Z131" s="7">
        <v>2010</v>
      </c>
      <c r="AA131" s="7">
        <v>2010</v>
      </c>
      <c r="AB131" s="7">
        <v>2010</v>
      </c>
      <c r="AC131" s="7">
        <v>2010</v>
      </c>
      <c r="AD131" s="7">
        <v>2010</v>
      </c>
      <c r="AE131" s="7">
        <v>2010</v>
      </c>
    </row>
    <row r="132" spans="1:31" ht="30">
      <c r="A132" s="5" t="s">
        <v>288</v>
      </c>
      <c r="B132" s="5" t="s">
        <v>287</v>
      </c>
      <c r="C132" s="7">
        <v>2010</v>
      </c>
      <c r="D132" s="7">
        <v>2010</v>
      </c>
      <c r="E132" s="7">
        <v>2010</v>
      </c>
      <c r="F132" s="7">
        <v>2010</v>
      </c>
      <c r="G132" s="7">
        <v>2010</v>
      </c>
      <c r="H132" s="7">
        <v>2010</v>
      </c>
      <c r="I132" s="7">
        <v>2010</v>
      </c>
      <c r="J132" s="7">
        <v>2010</v>
      </c>
      <c r="K132" s="7">
        <v>2010</v>
      </c>
      <c r="L132" s="7">
        <v>2010</v>
      </c>
      <c r="M132" s="7">
        <v>2010</v>
      </c>
      <c r="N132" s="7">
        <v>2010</v>
      </c>
      <c r="O132" s="7">
        <v>2010</v>
      </c>
      <c r="P132" s="7">
        <v>2010</v>
      </c>
      <c r="Q132" s="7">
        <v>2010</v>
      </c>
      <c r="R132" s="7">
        <v>2010</v>
      </c>
      <c r="S132" s="7">
        <v>2010</v>
      </c>
      <c r="T132" s="7">
        <v>2010</v>
      </c>
      <c r="U132" s="7">
        <v>2010</v>
      </c>
      <c r="V132" s="7">
        <v>2010</v>
      </c>
      <c r="W132" s="7">
        <v>2010</v>
      </c>
      <c r="X132" s="7">
        <v>2010</v>
      </c>
      <c r="Y132" s="7">
        <v>2010</v>
      </c>
      <c r="Z132" s="7">
        <v>2010</v>
      </c>
      <c r="AA132" s="7">
        <v>2010</v>
      </c>
      <c r="AB132" s="7">
        <v>2010</v>
      </c>
      <c r="AC132" s="7">
        <v>2010</v>
      </c>
      <c r="AD132" s="7">
        <v>2010</v>
      </c>
      <c r="AE132" s="7">
        <v>2010</v>
      </c>
    </row>
    <row r="133" spans="1:31">
      <c r="A133" s="5" t="s">
        <v>290</v>
      </c>
      <c r="B133" s="5" t="s">
        <v>289</v>
      </c>
      <c r="C133" s="7">
        <v>2010</v>
      </c>
      <c r="D133" s="7">
        <v>2010</v>
      </c>
      <c r="E133" s="7">
        <v>2010</v>
      </c>
      <c r="F133" s="7">
        <v>2010</v>
      </c>
      <c r="G133" s="7">
        <v>2010</v>
      </c>
      <c r="H133" s="7">
        <v>2010</v>
      </c>
      <c r="I133" s="7">
        <v>2010</v>
      </c>
      <c r="J133" s="7">
        <v>2010</v>
      </c>
      <c r="K133" s="7">
        <v>2010</v>
      </c>
      <c r="L133" s="7">
        <v>2010</v>
      </c>
      <c r="M133" s="7">
        <v>2010</v>
      </c>
      <c r="N133" s="7">
        <v>2010</v>
      </c>
      <c r="O133" s="7">
        <v>2010</v>
      </c>
      <c r="P133" s="7">
        <v>2010</v>
      </c>
      <c r="Q133" s="7">
        <v>2010</v>
      </c>
      <c r="R133" s="7">
        <v>2010</v>
      </c>
      <c r="S133" s="7">
        <v>2010</v>
      </c>
      <c r="T133" s="7">
        <v>2010</v>
      </c>
      <c r="U133" s="7">
        <v>2010</v>
      </c>
      <c r="V133" s="7">
        <v>2010</v>
      </c>
      <c r="W133" s="7">
        <v>2010</v>
      </c>
      <c r="X133" s="7">
        <v>2010</v>
      </c>
      <c r="Y133" s="7">
        <v>2010</v>
      </c>
      <c r="Z133" s="7">
        <v>2010</v>
      </c>
      <c r="AA133" s="7">
        <v>2010</v>
      </c>
      <c r="AB133" s="7">
        <v>2010</v>
      </c>
      <c r="AC133" s="7">
        <v>2010</v>
      </c>
      <c r="AD133" s="7">
        <v>2010</v>
      </c>
      <c r="AE133" s="7">
        <v>2010</v>
      </c>
    </row>
    <row r="134" spans="1:31">
      <c r="A134" s="5" t="s">
        <v>292</v>
      </c>
      <c r="B134" s="5" t="s">
        <v>291</v>
      </c>
      <c r="C134" s="7">
        <v>2010</v>
      </c>
      <c r="D134" s="7">
        <v>2010</v>
      </c>
      <c r="E134" s="7">
        <v>2010</v>
      </c>
      <c r="F134" s="7">
        <v>2010</v>
      </c>
      <c r="G134" s="7">
        <v>2010</v>
      </c>
      <c r="H134" s="7">
        <v>2010</v>
      </c>
      <c r="I134" s="7">
        <v>2010</v>
      </c>
      <c r="J134" s="7">
        <v>2010</v>
      </c>
      <c r="K134" s="7">
        <v>2010</v>
      </c>
      <c r="L134" s="7">
        <v>2010</v>
      </c>
      <c r="M134" s="7">
        <v>2010</v>
      </c>
      <c r="N134" s="7">
        <v>2010</v>
      </c>
      <c r="O134" s="7">
        <v>2010</v>
      </c>
      <c r="P134" s="7">
        <v>2010</v>
      </c>
      <c r="Q134" s="7">
        <v>2010</v>
      </c>
      <c r="R134" s="7">
        <v>2010</v>
      </c>
      <c r="S134" s="7">
        <v>2010</v>
      </c>
      <c r="T134" s="7">
        <v>2010</v>
      </c>
      <c r="U134" s="7">
        <v>2010</v>
      </c>
      <c r="V134" s="7">
        <v>2010</v>
      </c>
      <c r="W134" s="7">
        <v>2010</v>
      </c>
      <c r="X134" s="7">
        <v>2010</v>
      </c>
      <c r="Y134" s="7">
        <v>2010</v>
      </c>
      <c r="Z134" s="7">
        <v>2010</v>
      </c>
      <c r="AA134" s="7">
        <v>2010</v>
      </c>
      <c r="AB134" s="7">
        <v>2010</v>
      </c>
      <c r="AC134" s="7">
        <v>2010</v>
      </c>
      <c r="AD134" s="7">
        <v>2010</v>
      </c>
      <c r="AE134" s="7">
        <v>2010</v>
      </c>
    </row>
    <row r="135" spans="1:31">
      <c r="A135" s="5" t="s">
        <v>294</v>
      </c>
      <c r="B135" s="5" t="s">
        <v>293</v>
      </c>
      <c r="C135" s="7">
        <v>2010</v>
      </c>
      <c r="D135" s="7">
        <v>2010</v>
      </c>
      <c r="E135" s="7">
        <v>2010</v>
      </c>
      <c r="F135" s="7">
        <v>2010</v>
      </c>
      <c r="G135" s="7">
        <v>2010</v>
      </c>
      <c r="H135" s="7">
        <v>2010</v>
      </c>
      <c r="I135" s="7">
        <v>2010</v>
      </c>
      <c r="J135" s="7">
        <v>2010</v>
      </c>
      <c r="K135" s="7">
        <v>2010</v>
      </c>
      <c r="L135" s="7">
        <v>2010</v>
      </c>
      <c r="M135" s="7">
        <v>2010</v>
      </c>
      <c r="N135" s="7">
        <v>2010</v>
      </c>
      <c r="O135" s="7">
        <v>2010</v>
      </c>
      <c r="P135" s="7">
        <v>2010</v>
      </c>
      <c r="Q135" s="7">
        <v>2010</v>
      </c>
      <c r="R135" s="7">
        <v>2010</v>
      </c>
      <c r="S135" s="7">
        <v>2010</v>
      </c>
      <c r="T135" s="7">
        <v>2010</v>
      </c>
      <c r="U135" s="7">
        <v>2010</v>
      </c>
      <c r="V135" s="7">
        <v>2010</v>
      </c>
      <c r="W135" s="7">
        <v>2010</v>
      </c>
      <c r="X135" s="7">
        <v>2010</v>
      </c>
      <c r="Y135" s="7">
        <v>2010</v>
      </c>
      <c r="Z135" s="7">
        <v>2010</v>
      </c>
      <c r="AA135" s="7">
        <v>2010</v>
      </c>
      <c r="AB135" s="7">
        <v>2010</v>
      </c>
      <c r="AC135" s="7">
        <v>2010</v>
      </c>
      <c r="AD135" s="7">
        <v>2010</v>
      </c>
      <c r="AE135" s="7">
        <v>2010</v>
      </c>
    </row>
    <row r="136" spans="1:31">
      <c r="A136" s="5" t="s">
        <v>296</v>
      </c>
      <c r="B136" s="5" t="s">
        <v>295</v>
      </c>
      <c r="C136" s="7">
        <v>2010</v>
      </c>
      <c r="D136" s="7">
        <v>2010</v>
      </c>
      <c r="E136" s="7">
        <v>2010</v>
      </c>
      <c r="F136" s="7">
        <v>2010</v>
      </c>
      <c r="G136" s="7">
        <v>2010</v>
      </c>
      <c r="H136" s="7">
        <v>2010</v>
      </c>
      <c r="I136" s="7">
        <v>2010</v>
      </c>
      <c r="J136" s="7">
        <v>2010</v>
      </c>
      <c r="K136" s="7">
        <v>2010</v>
      </c>
      <c r="L136" s="7">
        <v>2010</v>
      </c>
      <c r="M136" s="7">
        <v>2010</v>
      </c>
      <c r="N136" s="7">
        <v>2010</v>
      </c>
      <c r="O136" s="7">
        <v>2010</v>
      </c>
      <c r="P136" s="7">
        <v>2010</v>
      </c>
      <c r="Q136" s="7">
        <v>2010</v>
      </c>
      <c r="R136" s="7">
        <v>2010</v>
      </c>
      <c r="S136" s="7">
        <v>2010</v>
      </c>
      <c r="T136" s="7">
        <v>2010</v>
      </c>
      <c r="U136" s="7">
        <v>2010</v>
      </c>
      <c r="V136" s="7">
        <v>2010</v>
      </c>
      <c r="W136" s="7">
        <v>2010</v>
      </c>
      <c r="X136" s="7">
        <v>2010</v>
      </c>
      <c r="Y136" s="7">
        <v>2010</v>
      </c>
      <c r="Z136" s="7">
        <v>2010</v>
      </c>
      <c r="AA136" s="7">
        <v>2010</v>
      </c>
      <c r="AB136" s="7">
        <v>2010</v>
      </c>
      <c r="AC136" s="7">
        <v>2010</v>
      </c>
      <c r="AD136" s="7">
        <v>2010</v>
      </c>
      <c r="AE136" s="7">
        <v>2010</v>
      </c>
    </row>
    <row r="137" spans="1:31">
      <c r="A137" s="5" t="s">
        <v>298</v>
      </c>
      <c r="B137" s="5" t="s">
        <v>297</v>
      </c>
      <c r="C137" s="7">
        <v>2010</v>
      </c>
      <c r="D137" s="7">
        <v>2010</v>
      </c>
      <c r="E137" s="7">
        <v>2010</v>
      </c>
      <c r="F137" s="7">
        <v>2010</v>
      </c>
      <c r="G137" s="7">
        <v>2010</v>
      </c>
      <c r="H137" s="7">
        <v>2010</v>
      </c>
      <c r="I137" s="7">
        <v>2010</v>
      </c>
      <c r="J137" s="7">
        <v>2010</v>
      </c>
      <c r="K137" s="7">
        <v>2010</v>
      </c>
      <c r="L137" s="7">
        <v>2010</v>
      </c>
      <c r="M137" s="7">
        <v>2010</v>
      </c>
      <c r="N137" s="7">
        <v>2010</v>
      </c>
      <c r="O137" s="7">
        <v>2010</v>
      </c>
      <c r="P137" s="7">
        <v>2010</v>
      </c>
      <c r="Q137" s="7">
        <v>2010</v>
      </c>
      <c r="R137" s="7">
        <v>2010</v>
      </c>
      <c r="S137" s="7">
        <v>2010</v>
      </c>
      <c r="T137" s="7">
        <v>2010</v>
      </c>
      <c r="U137" s="7">
        <v>2010</v>
      </c>
      <c r="V137" s="7">
        <v>2010</v>
      </c>
      <c r="W137" s="7">
        <v>2010</v>
      </c>
      <c r="X137" s="7">
        <v>2010</v>
      </c>
      <c r="Y137" s="7">
        <v>2010</v>
      </c>
      <c r="Z137" s="7">
        <v>2010</v>
      </c>
      <c r="AA137" s="7">
        <v>2010</v>
      </c>
      <c r="AB137" s="7">
        <v>2010</v>
      </c>
      <c r="AC137" s="7">
        <v>2010</v>
      </c>
      <c r="AD137" s="7">
        <v>2010</v>
      </c>
      <c r="AE137" s="7">
        <v>2010</v>
      </c>
    </row>
    <row r="138" spans="1:31">
      <c r="A138" s="5" t="s">
        <v>300</v>
      </c>
      <c r="B138" s="5" t="s">
        <v>299</v>
      </c>
      <c r="C138" s="7">
        <v>2010</v>
      </c>
      <c r="D138" s="7">
        <v>2010</v>
      </c>
      <c r="E138" s="7">
        <v>2010</v>
      </c>
      <c r="F138" s="7">
        <v>2010</v>
      </c>
      <c r="G138" s="7">
        <v>2010</v>
      </c>
      <c r="H138" s="7">
        <v>2010</v>
      </c>
      <c r="I138" s="7">
        <v>2010</v>
      </c>
      <c r="J138" s="7">
        <v>2010</v>
      </c>
      <c r="K138" s="7">
        <v>2010</v>
      </c>
      <c r="L138" s="7">
        <v>2010</v>
      </c>
      <c r="M138" s="7">
        <v>2010</v>
      </c>
      <c r="N138" s="7">
        <v>2010</v>
      </c>
      <c r="O138" s="7">
        <v>2010</v>
      </c>
      <c r="P138" s="7">
        <v>2010</v>
      </c>
      <c r="Q138" s="7">
        <v>2010</v>
      </c>
      <c r="R138" s="7">
        <v>2010</v>
      </c>
      <c r="S138" s="7">
        <v>2010</v>
      </c>
      <c r="T138" s="7">
        <v>2010</v>
      </c>
      <c r="U138" s="7">
        <v>2010</v>
      </c>
      <c r="V138" s="7">
        <v>2010</v>
      </c>
      <c r="W138" s="7">
        <v>2010</v>
      </c>
      <c r="X138" s="7">
        <v>2010</v>
      </c>
      <c r="Y138" s="7">
        <v>2010</v>
      </c>
      <c r="Z138" s="7">
        <v>2010</v>
      </c>
      <c r="AA138" s="7">
        <v>2010</v>
      </c>
      <c r="AB138" s="7">
        <v>2010</v>
      </c>
      <c r="AC138" s="7">
        <v>2010</v>
      </c>
      <c r="AD138" s="7">
        <v>2010</v>
      </c>
      <c r="AE138" s="7">
        <v>2010</v>
      </c>
    </row>
    <row r="139" spans="1:31">
      <c r="A139" s="5" t="s">
        <v>302</v>
      </c>
      <c r="B139" s="5" t="s">
        <v>301</v>
      </c>
      <c r="C139" s="7">
        <v>2010</v>
      </c>
      <c r="D139" s="7">
        <v>2010</v>
      </c>
      <c r="E139" s="7">
        <v>2010</v>
      </c>
      <c r="F139" s="7">
        <v>2010</v>
      </c>
      <c r="G139" s="7">
        <v>2010</v>
      </c>
      <c r="H139" s="7">
        <v>2010</v>
      </c>
      <c r="I139" s="7">
        <v>2010</v>
      </c>
      <c r="J139" s="7">
        <v>2010</v>
      </c>
      <c r="K139" s="7">
        <v>2010</v>
      </c>
      <c r="L139" s="7">
        <v>2010</v>
      </c>
      <c r="M139" s="7">
        <v>2010</v>
      </c>
      <c r="N139" s="7">
        <v>2010</v>
      </c>
      <c r="O139" s="7">
        <v>2010</v>
      </c>
      <c r="P139" s="7">
        <v>2010</v>
      </c>
      <c r="Q139" s="7">
        <v>2010</v>
      </c>
      <c r="R139" s="7">
        <v>2010</v>
      </c>
      <c r="S139" s="7">
        <v>2010</v>
      </c>
      <c r="T139" s="7">
        <v>2010</v>
      </c>
      <c r="U139" s="7">
        <v>2010</v>
      </c>
      <c r="V139" s="7">
        <v>2010</v>
      </c>
      <c r="W139" s="7">
        <v>2010</v>
      </c>
      <c r="X139" s="7">
        <v>2010</v>
      </c>
      <c r="Y139" s="7">
        <v>2010</v>
      </c>
      <c r="Z139" s="7">
        <v>2010</v>
      </c>
      <c r="AA139" s="7"/>
      <c r="AB139" s="7">
        <v>2010</v>
      </c>
      <c r="AC139" s="7">
        <v>2010</v>
      </c>
      <c r="AD139" s="7">
        <v>2010</v>
      </c>
      <c r="AE139" s="7">
        <v>2010</v>
      </c>
    </row>
    <row r="140" spans="1:31">
      <c r="A140" s="5" t="s">
        <v>304</v>
      </c>
      <c r="B140" s="5" t="s">
        <v>303</v>
      </c>
      <c r="C140" s="7">
        <v>2010</v>
      </c>
      <c r="D140" s="7">
        <v>2010</v>
      </c>
      <c r="E140" s="7">
        <v>2010</v>
      </c>
      <c r="F140" s="7">
        <v>2010</v>
      </c>
      <c r="G140" s="7">
        <v>2010</v>
      </c>
      <c r="H140" s="7">
        <v>2010</v>
      </c>
      <c r="I140" s="7">
        <v>2010</v>
      </c>
      <c r="J140" s="7">
        <v>2010</v>
      </c>
      <c r="K140" s="7">
        <v>2010</v>
      </c>
      <c r="L140" s="7">
        <v>2010</v>
      </c>
      <c r="M140" s="7">
        <v>2010</v>
      </c>
      <c r="N140" s="7">
        <v>2010</v>
      </c>
      <c r="O140" s="7">
        <v>2010</v>
      </c>
      <c r="P140" s="7">
        <v>2010</v>
      </c>
      <c r="Q140" s="7">
        <v>2010</v>
      </c>
      <c r="R140" s="7">
        <v>2010</v>
      </c>
      <c r="S140" s="7">
        <v>2010</v>
      </c>
      <c r="T140" s="7">
        <v>2010</v>
      </c>
      <c r="U140" s="7">
        <v>2010</v>
      </c>
      <c r="V140" s="7">
        <v>2010</v>
      </c>
      <c r="W140" s="7">
        <v>2010</v>
      </c>
      <c r="X140" s="7">
        <v>2010</v>
      </c>
      <c r="Y140" s="7">
        <v>2010</v>
      </c>
      <c r="Z140" s="7">
        <v>2010</v>
      </c>
      <c r="AA140" s="7">
        <v>2010</v>
      </c>
      <c r="AB140" s="7">
        <v>2010</v>
      </c>
      <c r="AC140" s="7">
        <v>2010</v>
      </c>
      <c r="AD140" s="7">
        <v>2010</v>
      </c>
      <c r="AE140" s="7">
        <v>2010</v>
      </c>
    </row>
    <row r="141" spans="1:31" ht="30">
      <c r="A141" s="5" t="s">
        <v>306</v>
      </c>
      <c r="B141" s="5" t="s">
        <v>305</v>
      </c>
      <c r="C141" s="7">
        <v>2010</v>
      </c>
      <c r="D141" s="7">
        <v>2010</v>
      </c>
      <c r="E141" s="7">
        <v>2010</v>
      </c>
      <c r="F141" s="7">
        <v>2010</v>
      </c>
      <c r="G141" s="7">
        <v>2010</v>
      </c>
      <c r="H141" s="7">
        <v>2010</v>
      </c>
      <c r="I141" s="7">
        <v>2010</v>
      </c>
      <c r="J141" s="7">
        <v>2010</v>
      </c>
      <c r="K141" s="7">
        <v>2010</v>
      </c>
      <c r="L141" s="7">
        <v>2010</v>
      </c>
      <c r="M141" s="7">
        <v>2010</v>
      </c>
      <c r="N141" s="7">
        <v>2010</v>
      </c>
      <c r="O141" s="7">
        <v>2010</v>
      </c>
      <c r="P141" s="7">
        <v>2010</v>
      </c>
      <c r="Q141" s="7">
        <v>2010</v>
      </c>
      <c r="R141" s="7">
        <v>2010</v>
      </c>
      <c r="S141" s="7">
        <v>2010</v>
      </c>
      <c r="T141" s="7">
        <v>2010</v>
      </c>
      <c r="U141" s="7">
        <v>2010</v>
      </c>
      <c r="V141" s="7">
        <v>2010</v>
      </c>
      <c r="W141" s="7">
        <v>2010</v>
      </c>
      <c r="X141" s="7">
        <v>2010</v>
      </c>
      <c r="Y141" s="7">
        <v>2010</v>
      </c>
      <c r="Z141" s="7">
        <v>2010</v>
      </c>
      <c r="AA141" s="7">
        <v>2010</v>
      </c>
      <c r="AB141" s="7">
        <v>2010</v>
      </c>
      <c r="AC141" s="7">
        <v>2010</v>
      </c>
      <c r="AD141" s="7">
        <v>2010</v>
      </c>
      <c r="AE141" s="7">
        <v>2010</v>
      </c>
    </row>
    <row r="142" spans="1:31">
      <c r="A142" s="5" t="s">
        <v>308</v>
      </c>
      <c r="B142" s="5" t="s">
        <v>307</v>
      </c>
      <c r="C142" s="7">
        <v>2010</v>
      </c>
      <c r="D142" s="7">
        <v>2010</v>
      </c>
      <c r="E142" s="7">
        <v>2010</v>
      </c>
      <c r="F142" s="7">
        <v>2010</v>
      </c>
      <c r="G142" s="7">
        <v>2010</v>
      </c>
      <c r="H142" s="7">
        <v>2010</v>
      </c>
      <c r="I142" s="7">
        <v>2010</v>
      </c>
      <c r="J142" s="7">
        <v>2010</v>
      </c>
      <c r="K142" s="7">
        <v>2010</v>
      </c>
      <c r="L142" s="7">
        <v>2010</v>
      </c>
      <c r="M142" s="7">
        <v>2010</v>
      </c>
      <c r="N142" s="7">
        <v>2010</v>
      </c>
      <c r="O142" s="7">
        <v>2010</v>
      </c>
      <c r="P142" s="7">
        <v>2010</v>
      </c>
      <c r="Q142" s="7">
        <v>2010</v>
      </c>
      <c r="R142" s="7">
        <v>2010</v>
      </c>
      <c r="S142" s="7">
        <v>2010</v>
      </c>
      <c r="T142" s="7">
        <v>2010</v>
      </c>
      <c r="U142" s="7">
        <v>2010</v>
      </c>
      <c r="V142" s="7">
        <v>2010</v>
      </c>
      <c r="W142" s="7">
        <v>2010</v>
      </c>
      <c r="X142" s="7">
        <v>2010</v>
      </c>
      <c r="Y142" s="7">
        <v>2010</v>
      </c>
      <c r="Z142" s="7">
        <v>2010</v>
      </c>
      <c r="AA142" s="7">
        <v>2010</v>
      </c>
      <c r="AB142" s="7">
        <v>2010</v>
      </c>
      <c r="AC142" s="7">
        <v>2010</v>
      </c>
      <c r="AD142" s="7">
        <v>2010</v>
      </c>
      <c r="AE142" s="7">
        <v>2010</v>
      </c>
    </row>
    <row r="143" spans="1:31">
      <c r="A143" s="5" t="s">
        <v>310</v>
      </c>
      <c r="B143" s="5" t="s">
        <v>309</v>
      </c>
      <c r="C143" s="7">
        <v>2010</v>
      </c>
      <c r="D143" s="7">
        <v>2010</v>
      </c>
      <c r="E143" s="7">
        <v>2010</v>
      </c>
      <c r="F143" s="7">
        <v>2010</v>
      </c>
      <c r="G143" s="7">
        <v>2010</v>
      </c>
      <c r="H143" s="7">
        <v>2010</v>
      </c>
      <c r="I143" s="7">
        <v>2010</v>
      </c>
      <c r="J143" s="7">
        <v>2010</v>
      </c>
      <c r="K143" s="7">
        <v>2010</v>
      </c>
      <c r="L143" s="7">
        <v>2010</v>
      </c>
      <c r="M143" s="7">
        <v>2010</v>
      </c>
      <c r="N143" s="7">
        <v>2010</v>
      </c>
      <c r="O143" s="7">
        <v>2010</v>
      </c>
      <c r="P143" s="7">
        <v>2010</v>
      </c>
      <c r="Q143" s="7">
        <v>2010</v>
      </c>
      <c r="R143" s="7">
        <v>2010</v>
      </c>
      <c r="S143" s="7">
        <v>2010</v>
      </c>
      <c r="T143" s="7">
        <v>2010</v>
      </c>
      <c r="U143" s="7">
        <v>2010</v>
      </c>
      <c r="V143" s="7">
        <v>2010</v>
      </c>
      <c r="W143" s="7">
        <v>2010</v>
      </c>
      <c r="X143" s="7">
        <v>2010</v>
      </c>
      <c r="Y143" s="7">
        <v>2010</v>
      </c>
      <c r="Z143" s="7">
        <v>2010</v>
      </c>
      <c r="AA143" s="7">
        <v>2010</v>
      </c>
      <c r="AB143" s="7">
        <v>2010</v>
      </c>
      <c r="AC143" s="7">
        <v>2010</v>
      </c>
      <c r="AD143" s="7">
        <v>2010</v>
      </c>
      <c r="AE143" s="7">
        <v>2010</v>
      </c>
    </row>
    <row r="144" spans="1:31">
      <c r="A144" s="5" t="s">
        <v>312</v>
      </c>
      <c r="B144" s="5" t="s">
        <v>311</v>
      </c>
      <c r="C144" s="7">
        <v>2010</v>
      </c>
      <c r="D144" s="7">
        <v>2010</v>
      </c>
      <c r="E144" s="7">
        <v>2010</v>
      </c>
      <c r="F144" s="7">
        <v>2010</v>
      </c>
      <c r="G144" s="7">
        <v>2010</v>
      </c>
      <c r="H144" s="7">
        <v>2010</v>
      </c>
      <c r="I144" s="7">
        <v>2010</v>
      </c>
      <c r="J144" s="7">
        <v>2010</v>
      </c>
      <c r="K144" s="7">
        <v>2010</v>
      </c>
      <c r="L144" s="7">
        <v>2010</v>
      </c>
      <c r="M144" s="7">
        <v>2010</v>
      </c>
      <c r="N144" s="7">
        <v>2010</v>
      </c>
      <c r="O144" s="7">
        <v>2010</v>
      </c>
      <c r="P144" s="7">
        <v>2010</v>
      </c>
      <c r="Q144" s="7">
        <v>2010</v>
      </c>
      <c r="R144" s="7">
        <v>2010</v>
      </c>
      <c r="S144" s="7">
        <v>2010</v>
      </c>
      <c r="T144" s="7">
        <v>2010</v>
      </c>
      <c r="U144" s="7">
        <v>2010</v>
      </c>
      <c r="V144" s="7">
        <v>2010</v>
      </c>
      <c r="W144" s="7">
        <v>2010</v>
      </c>
      <c r="X144" s="7">
        <v>2010</v>
      </c>
      <c r="Y144" s="7">
        <v>2010</v>
      </c>
      <c r="Z144" s="7">
        <v>2010</v>
      </c>
      <c r="AA144" s="7">
        <v>2010</v>
      </c>
      <c r="AB144" s="7">
        <v>2010</v>
      </c>
      <c r="AC144" s="7">
        <v>2010</v>
      </c>
      <c r="AD144" s="7">
        <v>2010</v>
      </c>
      <c r="AE144" s="7">
        <v>2010</v>
      </c>
    </row>
    <row r="145" spans="1:31">
      <c r="A145" s="5" t="s">
        <v>314</v>
      </c>
      <c r="B145" s="5" t="s">
        <v>313</v>
      </c>
      <c r="C145" s="7">
        <v>2010</v>
      </c>
      <c r="D145" s="7">
        <v>2010</v>
      </c>
      <c r="E145" s="7">
        <v>2010</v>
      </c>
      <c r="F145" s="7">
        <v>2010</v>
      </c>
      <c r="G145" s="7">
        <v>2010</v>
      </c>
      <c r="H145" s="7">
        <v>2010</v>
      </c>
      <c r="I145" s="7">
        <v>2010</v>
      </c>
      <c r="J145" s="7">
        <v>2010</v>
      </c>
      <c r="K145" s="7">
        <v>2010</v>
      </c>
      <c r="L145" s="7">
        <v>2010</v>
      </c>
      <c r="M145" s="7">
        <v>2010</v>
      </c>
      <c r="N145" s="7">
        <v>2010</v>
      </c>
      <c r="O145" s="7">
        <v>2010</v>
      </c>
      <c r="P145" s="7">
        <v>2010</v>
      </c>
      <c r="Q145" s="7">
        <v>2010</v>
      </c>
      <c r="R145" s="7">
        <v>2010</v>
      </c>
      <c r="S145" s="7">
        <v>2010</v>
      </c>
      <c r="T145" s="7">
        <v>2010</v>
      </c>
      <c r="U145" s="7">
        <v>2010</v>
      </c>
      <c r="V145" s="7">
        <v>2010</v>
      </c>
      <c r="W145" s="7">
        <v>2010</v>
      </c>
      <c r="X145" s="7">
        <v>2010</v>
      </c>
      <c r="Y145" s="7">
        <v>2010</v>
      </c>
      <c r="Z145" s="7">
        <v>2010</v>
      </c>
      <c r="AA145" s="7">
        <v>2010</v>
      </c>
      <c r="AB145" s="7">
        <v>2010</v>
      </c>
      <c r="AC145" s="7">
        <v>2010</v>
      </c>
      <c r="AD145" s="7">
        <v>2010</v>
      </c>
      <c r="AE145" s="7">
        <v>2010</v>
      </c>
    </row>
    <row r="146" spans="1:31">
      <c r="A146" s="5" t="s">
        <v>316</v>
      </c>
      <c r="B146" s="5" t="s">
        <v>315</v>
      </c>
      <c r="C146" s="7">
        <v>2010</v>
      </c>
      <c r="D146" s="7">
        <v>2010</v>
      </c>
      <c r="E146" s="7">
        <v>2010</v>
      </c>
      <c r="F146" s="7">
        <v>2010</v>
      </c>
      <c r="G146" s="7">
        <v>2010</v>
      </c>
      <c r="H146" s="7">
        <v>2010</v>
      </c>
      <c r="I146" s="7">
        <v>2010</v>
      </c>
      <c r="J146" s="7">
        <v>2010</v>
      </c>
      <c r="K146" s="7">
        <v>2010</v>
      </c>
      <c r="L146" s="7">
        <v>2010</v>
      </c>
      <c r="M146" s="7">
        <v>2010</v>
      </c>
      <c r="N146" s="7">
        <v>2010</v>
      </c>
      <c r="O146" s="7">
        <v>2010</v>
      </c>
      <c r="P146" s="7">
        <v>2010</v>
      </c>
      <c r="Q146" s="7">
        <v>2010</v>
      </c>
      <c r="R146" s="7">
        <v>2010</v>
      </c>
      <c r="S146" s="7">
        <v>2010</v>
      </c>
      <c r="T146" s="7">
        <v>2010</v>
      </c>
      <c r="U146" s="7">
        <v>2010</v>
      </c>
      <c r="V146" s="7">
        <v>2010</v>
      </c>
      <c r="W146" s="7">
        <v>2010</v>
      </c>
      <c r="X146" s="7">
        <v>2010</v>
      </c>
      <c r="Y146" s="7">
        <v>2010</v>
      </c>
      <c r="Z146" s="7">
        <v>2010</v>
      </c>
      <c r="AA146" s="7">
        <v>2010</v>
      </c>
      <c r="AB146" s="7">
        <v>2010</v>
      </c>
      <c r="AC146" s="7">
        <v>2010</v>
      </c>
      <c r="AD146" s="7">
        <v>2010</v>
      </c>
      <c r="AE146" s="7">
        <v>2010</v>
      </c>
    </row>
    <row r="147" spans="1:31">
      <c r="A147" s="5" t="s">
        <v>318</v>
      </c>
      <c r="B147" s="5" t="s">
        <v>317</v>
      </c>
      <c r="C147" s="7">
        <v>2010</v>
      </c>
      <c r="D147" s="7">
        <v>2010</v>
      </c>
      <c r="E147" s="7">
        <v>2010</v>
      </c>
      <c r="F147" s="7">
        <v>2010</v>
      </c>
      <c r="G147" s="7">
        <v>2010</v>
      </c>
      <c r="H147" s="7">
        <v>2010</v>
      </c>
      <c r="I147" s="7">
        <v>2010</v>
      </c>
      <c r="J147" s="7">
        <v>2010</v>
      </c>
      <c r="K147" s="7">
        <v>2010</v>
      </c>
      <c r="L147" s="7">
        <v>2010</v>
      </c>
      <c r="M147" s="7">
        <v>2010</v>
      </c>
      <c r="N147" s="7">
        <v>2010</v>
      </c>
      <c r="O147" s="7">
        <v>2010</v>
      </c>
      <c r="P147" s="7">
        <v>2010</v>
      </c>
      <c r="Q147" s="7">
        <v>2010</v>
      </c>
      <c r="R147" s="7">
        <v>2010</v>
      </c>
      <c r="S147" s="7">
        <v>2010</v>
      </c>
      <c r="T147" s="7">
        <v>2010</v>
      </c>
      <c r="U147" s="7">
        <v>2010</v>
      </c>
      <c r="V147" s="7">
        <v>2010</v>
      </c>
      <c r="W147" s="7">
        <v>2010</v>
      </c>
      <c r="X147" s="7">
        <v>2010</v>
      </c>
      <c r="Y147" s="7">
        <v>2010</v>
      </c>
      <c r="Z147" s="7">
        <v>2010</v>
      </c>
      <c r="AA147" s="7">
        <v>2010</v>
      </c>
      <c r="AB147" s="7">
        <v>2010</v>
      </c>
      <c r="AC147" s="7">
        <v>2010</v>
      </c>
      <c r="AD147" s="7">
        <v>2010</v>
      </c>
      <c r="AE147" s="7">
        <v>2010</v>
      </c>
    </row>
    <row r="148" spans="1:31">
      <c r="A148" s="5" t="s">
        <v>320</v>
      </c>
      <c r="B148" s="5" t="s">
        <v>319</v>
      </c>
      <c r="C148" s="7">
        <v>2010</v>
      </c>
      <c r="D148" s="7">
        <v>2010</v>
      </c>
      <c r="E148" s="7">
        <v>2010</v>
      </c>
      <c r="F148" s="7">
        <v>2010</v>
      </c>
      <c r="G148" s="7">
        <v>2010</v>
      </c>
      <c r="H148" s="7">
        <v>2010</v>
      </c>
      <c r="I148" s="7">
        <v>2010</v>
      </c>
      <c r="J148" s="7">
        <v>2010</v>
      </c>
      <c r="K148" s="7">
        <v>2010</v>
      </c>
      <c r="L148" s="7">
        <v>2010</v>
      </c>
      <c r="M148" s="7">
        <v>2010</v>
      </c>
      <c r="N148" s="7">
        <v>2010</v>
      </c>
      <c r="O148" s="7">
        <v>2010</v>
      </c>
      <c r="P148" s="7">
        <v>2010</v>
      </c>
      <c r="Q148" s="7">
        <v>2010</v>
      </c>
      <c r="R148" s="7">
        <v>2010</v>
      </c>
      <c r="S148" s="7">
        <v>2010</v>
      </c>
      <c r="T148" s="7">
        <v>2010</v>
      </c>
      <c r="U148" s="7">
        <v>2010</v>
      </c>
      <c r="V148" s="7">
        <v>2010</v>
      </c>
      <c r="W148" s="7">
        <v>2010</v>
      </c>
      <c r="X148" s="7">
        <v>2010</v>
      </c>
      <c r="Y148" s="7">
        <v>2010</v>
      </c>
      <c r="Z148" s="7">
        <v>2010</v>
      </c>
      <c r="AA148" s="7">
        <v>2010</v>
      </c>
      <c r="AB148" s="7">
        <v>2010</v>
      </c>
      <c r="AC148" s="7">
        <v>2010</v>
      </c>
      <c r="AD148" s="7">
        <v>2010</v>
      </c>
      <c r="AE148" s="7">
        <v>2010</v>
      </c>
    </row>
    <row r="149" spans="1:31" ht="30">
      <c r="A149" s="5" t="s">
        <v>322</v>
      </c>
      <c r="B149" s="5" t="s">
        <v>321</v>
      </c>
      <c r="C149" s="7">
        <v>2010</v>
      </c>
      <c r="D149" s="7">
        <v>2010</v>
      </c>
      <c r="E149" s="7">
        <v>2010</v>
      </c>
      <c r="F149" s="7">
        <v>2010</v>
      </c>
      <c r="G149" s="7">
        <v>2010</v>
      </c>
      <c r="H149" s="7">
        <v>2010</v>
      </c>
      <c r="I149" s="7">
        <v>2010</v>
      </c>
      <c r="J149" s="7">
        <v>2010</v>
      </c>
      <c r="K149" s="7">
        <v>2010</v>
      </c>
      <c r="L149" s="7">
        <v>2010</v>
      </c>
      <c r="M149" s="7">
        <v>2010</v>
      </c>
      <c r="N149" s="7">
        <v>2010</v>
      </c>
      <c r="O149" s="7">
        <v>2010</v>
      </c>
      <c r="P149" s="7">
        <v>2010</v>
      </c>
      <c r="Q149" s="7">
        <v>2010</v>
      </c>
      <c r="R149" s="7">
        <v>2010</v>
      </c>
      <c r="S149" s="7">
        <v>2010</v>
      </c>
      <c r="T149" s="7">
        <v>2010</v>
      </c>
      <c r="U149" s="7">
        <v>2010</v>
      </c>
      <c r="V149" s="7">
        <v>2010</v>
      </c>
      <c r="W149" s="7">
        <v>2010</v>
      </c>
      <c r="X149" s="7">
        <v>2010</v>
      </c>
      <c r="Y149" s="7">
        <v>2010</v>
      </c>
      <c r="Z149" s="7">
        <v>2010</v>
      </c>
      <c r="AA149" s="7">
        <v>2010</v>
      </c>
      <c r="AB149" s="7">
        <v>2010</v>
      </c>
      <c r="AC149" s="7">
        <v>2010</v>
      </c>
      <c r="AD149" s="7">
        <v>2010</v>
      </c>
      <c r="AE149" s="7">
        <v>2010</v>
      </c>
    </row>
    <row r="150" spans="1:31">
      <c r="A150" s="5" t="s">
        <v>324</v>
      </c>
      <c r="B150" s="5" t="s">
        <v>323</v>
      </c>
      <c r="C150" s="7">
        <v>2010</v>
      </c>
      <c r="D150" s="7">
        <v>2010</v>
      </c>
      <c r="E150" s="7">
        <v>2010</v>
      </c>
      <c r="F150" s="7">
        <v>2010</v>
      </c>
      <c r="G150" s="7">
        <v>2010</v>
      </c>
      <c r="H150" s="7">
        <v>2010</v>
      </c>
      <c r="I150" s="7">
        <v>2010</v>
      </c>
      <c r="J150" s="7">
        <v>2010</v>
      </c>
      <c r="K150" s="7">
        <v>2010</v>
      </c>
      <c r="L150" s="7">
        <v>2010</v>
      </c>
      <c r="M150" s="7">
        <v>2010</v>
      </c>
      <c r="N150" s="7">
        <v>2010</v>
      </c>
      <c r="O150" s="7">
        <v>2010</v>
      </c>
      <c r="P150" s="7">
        <v>2010</v>
      </c>
      <c r="Q150" s="7">
        <v>2010</v>
      </c>
      <c r="R150" s="7">
        <v>2010</v>
      </c>
      <c r="S150" s="7">
        <v>2010</v>
      </c>
      <c r="T150" s="7">
        <v>2010</v>
      </c>
      <c r="U150" s="7">
        <v>2010</v>
      </c>
      <c r="V150" s="7">
        <v>2010</v>
      </c>
      <c r="W150" s="7">
        <v>2010</v>
      </c>
      <c r="X150" s="7">
        <v>2010</v>
      </c>
      <c r="Y150" s="7">
        <v>2010</v>
      </c>
      <c r="Z150" s="7">
        <v>2010</v>
      </c>
      <c r="AA150" s="7">
        <v>2010</v>
      </c>
      <c r="AB150" s="7">
        <v>2010</v>
      </c>
      <c r="AC150" s="7">
        <v>2010</v>
      </c>
      <c r="AD150" s="7">
        <v>2010</v>
      </c>
      <c r="AE150" s="7">
        <v>2010</v>
      </c>
    </row>
    <row r="151" spans="1:31" ht="30">
      <c r="A151" s="5" t="s">
        <v>326</v>
      </c>
      <c r="B151" s="5" t="s">
        <v>325</v>
      </c>
      <c r="C151" s="7">
        <v>2010</v>
      </c>
      <c r="D151" s="7">
        <v>2010</v>
      </c>
      <c r="E151" s="7">
        <v>2010</v>
      </c>
      <c r="F151" s="7">
        <v>2010</v>
      </c>
      <c r="G151" s="7">
        <v>2010</v>
      </c>
      <c r="H151" s="7">
        <v>2010</v>
      </c>
      <c r="I151" s="7">
        <v>2010</v>
      </c>
      <c r="J151" s="7">
        <v>2010</v>
      </c>
      <c r="K151" s="7">
        <v>2010</v>
      </c>
      <c r="L151" s="7">
        <v>2010</v>
      </c>
      <c r="M151" s="7">
        <v>2010</v>
      </c>
      <c r="N151" s="7">
        <v>2010</v>
      </c>
      <c r="O151" s="7">
        <v>2010</v>
      </c>
      <c r="P151" s="7">
        <v>2010</v>
      </c>
      <c r="Q151" s="7">
        <v>2010</v>
      </c>
      <c r="R151" s="7">
        <v>2010</v>
      </c>
      <c r="S151" s="7">
        <v>2010</v>
      </c>
      <c r="T151" s="7">
        <v>2010</v>
      </c>
      <c r="U151" s="7">
        <v>2010</v>
      </c>
      <c r="V151" s="7">
        <v>2010</v>
      </c>
      <c r="W151" s="7">
        <v>2010</v>
      </c>
      <c r="X151" s="7">
        <v>2010</v>
      </c>
      <c r="Y151" s="7">
        <v>2010</v>
      </c>
      <c r="Z151" s="7">
        <v>2010</v>
      </c>
      <c r="AA151" s="7"/>
      <c r="AB151" s="7">
        <v>2010</v>
      </c>
      <c r="AC151" s="7">
        <v>2010</v>
      </c>
      <c r="AD151" s="7">
        <v>2010</v>
      </c>
      <c r="AE151" s="7">
        <v>2010</v>
      </c>
    </row>
    <row r="152" spans="1:31">
      <c r="A152" s="5" t="s">
        <v>328</v>
      </c>
      <c r="B152" s="5" t="s">
        <v>327</v>
      </c>
      <c r="C152" s="7">
        <v>2010</v>
      </c>
      <c r="D152" s="7">
        <v>2010</v>
      </c>
      <c r="E152" s="7">
        <v>2010</v>
      </c>
      <c r="F152" s="7">
        <v>2010</v>
      </c>
      <c r="G152" s="7">
        <v>2010</v>
      </c>
      <c r="H152" s="7">
        <v>2010</v>
      </c>
      <c r="I152" s="7">
        <v>2010</v>
      </c>
      <c r="J152" s="7">
        <v>2010</v>
      </c>
      <c r="K152" s="7">
        <v>2010</v>
      </c>
      <c r="L152" s="7">
        <v>2010</v>
      </c>
      <c r="M152" s="7">
        <v>2010</v>
      </c>
      <c r="N152" s="7">
        <v>2010</v>
      </c>
      <c r="O152" s="7">
        <v>2010</v>
      </c>
      <c r="P152" s="7">
        <v>2010</v>
      </c>
      <c r="Q152" s="7">
        <v>2010</v>
      </c>
      <c r="R152" s="7">
        <v>2010</v>
      </c>
      <c r="S152" s="7">
        <v>2010</v>
      </c>
      <c r="T152" s="7">
        <v>2010</v>
      </c>
      <c r="U152" s="7">
        <v>2010</v>
      </c>
      <c r="V152" s="7">
        <v>2010</v>
      </c>
      <c r="W152" s="7">
        <v>2010</v>
      </c>
      <c r="X152" s="7">
        <v>2010</v>
      </c>
      <c r="Y152" s="7">
        <v>2010</v>
      </c>
      <c r="Z152" s="7">
        <v>2010</v>
      </c>
      <c r="AA152" s="7">
        <v>2010</v>
      </c>
      <c r="AB152" s="7">
        <v>2010</v>
      </c>
      <c r="AC152" s="7">
        <v>2010</v>
      </c>
      <c r="AD152" s="7">
        <v>2010</v>
      </c>
      <c r="AE152" s="7">
        <v>2010</v>
      </c>
    </row>
    <row r="153" spans="1:31" ht="60">
      <c r="A153" s="5" t="s">
        <v>330</v>
      </c>
      <c r="B153" s="5" t="s">
        <v>329</v>
      </c>
      <c r="C153" s="7">
        <v>2010</v>
      </c>
      <c r="D153" s="7">
        <v>2010</v>
      </c>
      <c r="E153" s="7">
        <v>2010</v>
      </c>
      <c r="F153" s="7">
        <v>2010</v>
      </c>
      <c r="G153" s="7">
        <v>2010</v>
      </c>
      <c r="H153" s="7">
        <v>2010</v>
      </c>
      <c r="I153" s="7">
        <v>2010</v>
      </c>
      <c r="J153" s="7">
        <v>2010</v>
      </c>
      <c r="K153" s="7">
        <v>2010</v>
      </c>
      <c r="L153" s="7">
        <v>2010</v>
      </c>
      <c r="M153" s="7">
        <v>2010</v>
      </c>
      <c r="N153" s="7">
        <v>2010</v>
      </c>
      <c r="O153" s="7">
        <v>2010</v>
      </c>
      <c r="P153" s="7">
        <v>2010</v>
      </c>
      <c r="Q153" s="7">
        <v>2010</v>
      </c>
      <c r="R153" s="7">
        <v>2010</v>
      </c>
      <c r="S153" s="7">
        <v>2010</v>
      </c>
      <c r="T153" s="7">
        <v>2010</v>
      </c>
      <c r="U153" s="7">
        <v>2010</v>
      </c>
      <c r="V153" s="7">
        <v>2010</v>
      </c>
      <c r="W153" s="7">
        <v>2010</v>
      </c>
      <c r="X153" s="7">
        <v>2010</v>
      </c>
      <c r="Y153" s="7">
        <v>2010</v>
      </c>
      <c r="Z153" s="7">
        <v>2010</v>
      </c>
      <c r="AA153" s="7">
        <v>2010</v>
      </c>
      <c r="AB153" s="7">
        <v>2010</v>
      </c>
      <c r="AC153" s="7">
        <v>2010</v>
      </c>
      <c r="AD153" s="7">
        <v>2010</v>
      </c>
      <c r="AE153" s="7"/>
    </row>
    <row r="154" spans="1:31">
      <c r="A154" s="5" t="s">
        <v>332</v>
      </c>
      <c r="B154" s="5" t="s">
        <v>331</v>
      </c>
      <c r="C154" s="7">
        <v>2010</v>
      </c>
      <c r="D154" s="7">
        <v>2010</v>
      </c>
      <c r="E154" s="7">
        <v>2010</v>
      </c>
      <c r="F154" s="7">
        <v>2010</v>
      </c>
      <c r="G154" s="7">
        <v>2010</v>
      </c>
      <c r="H154" s="7">
        <v>2010</v>
      </c>
      <c r="I154" s="7">
        <v>2010</v>
      </c>
      <c r="J154" s="7">
        <v>2010</v>
      </c>
      <c r="K154" s="7">
        <v>2010</v>
      </c>
      <c r="L154" s="7">
        <v>2010</v>
      </c>
      <c r="M154" s="7">
        <v>2010</v>
      </c>
      <c r="N154" s="7">
        <v>2010</v>
      </c>
      <c r="O154" s="7">
        <v>2010</v>
      </c>
      <c r="P154" s="7">
        <v>2010</v>
      </c>
      <c r="Q154" s="7">
        <v>2010</v>
      </c>
      <c r="R154" s="7">
        <v>2010</v>
      </c>
      <c r="S154" s="7">
        <v>2010</v>
      </c>
      <c r="T154" s="7">
        <v>2010</v>
      </c>
      <c r="U154" s="7">
        <v>2010</v>
      </c>
      <c r="V154" s="7">
        <v>2010</v>
      </c>
      <c r="W154" s="7">
        <v>2010</v>
      </c>
      <c r="X154" s="7">
        <v>2010</v>
      </c>
      <c r="Y154" s="7">
        <v>2010</v>
      </c>
      <c r="Z154" s="7">
        <v>2010</v>
      </c>
      <c r="AA154" s="7">
        <v>2010</v>
      </c>
      <c r="AB154" s="7">
        <v>2010</v>
      </c>
      <c r="AC154" s="7">
        <v>2010</v>
      </c>
      <c r="AD154" s="7">
        <v>2010</v>
      </c>
      <c r="AE154" s="7">
        <v>2010</v>
      </c>
    </row>
    <row r="155" spans="1:31">
      <c r="A155" s="5" t="s">
        <v>334</v>
      </c>
      <c r="B155" s="5" t="s">
        <v>333</v>
      </c>
      <c r="C155" s="7">
        <v>2010</v>
      </c>
      <c r="D155" s="7">
        <v>2010</v>
      </c>
      <c r="E155" s="7">
        <v>2010</v>
      </c>
      <c r="F155" s="7">
        <v>2010</v>
      </c>
      <c r="G155" s="7">
        <v>2010</v>
      </c>
      <c r="H155" s="7">
        <v>2010</v>
      </c>
      <c r="I155" s="7">
        <v>2010</v>
      </c>
      <c r="J155" s="7">
        <v>2010</v>
      </c>
      <c r="K155" s="7">
        <v>2010</v>
      </c>
      <c r="L155" s="7">
        <v>2010</v>
      </c>
      <c r="M155" s="7">
        <v>2010</v>
      </c>
      <c r="N155" s="7">
        <v>2010</v>
      </c>
      <c r="O155" s="7">
        <v>2010</v>
      </c>
      <c r="P155" s="7">
        <v>2010</v>
      </c>
      <c r="Q155" s="7">
        <v>2010</v>
      </c>
      <c r="R155" s="7">
        <v>2010</v>
      </c>
      <c r="S155" s="7">
        <v>2010</v>
      </c>
      <c r="T155" s="7">
        <v>2010</v>
      </c>
      <c r="U155" s="7">
        <v>2010</v>
      </c>
      <c r="V155" s="7">
        <v>2010</v>
      </c>
      <c r="W155" s="7">
        <v>2010</v>
      </c>
      <c r="X155" s="7">
        <v>2010</v>
      </c>
      <c r="Y155" s="7">
        <v>2010</v>
      </c>
      <c r="Z155" s="7">
        <v>2010</v>
      </c>
      <c r="AA155" s="7"/>
      <c r="AB155" s="7">
        <v>2010</v>
      </c>
      <c r="AC155" s="7">
        <v>2010</v>
      </c>
      <c r="AD155" s="7">
        <v>2010</v>
      </c>
      <c r="AE155" s="7"/>
    </row>
    <row r="156" spans="1:31" ht="45">
      <c r="A156" s="5" t="s">
        <v>336</v>
      </c>
      <c r="B156" s="5" t="s">
        <v>335</v>
      </c>
      <c r="C156" s="7">
        <v>2010</v>
      </c>
      <c r="D156" s="7">
        <v>2010</v>
      </c>
      <c r="E156" s="7">
        <v>2010</v>
      </c>
      <c r="F156" s="7">
        <v>2010</v>
      </c>
      <c r="G156" s="7">
        <v>2010</v>
      </c>
      <c r="H156" s="7">
        <v>2010</v>
      </c>
      <c r="I156" s="7">
        <v>2010</v>
      </c>
      <c r="J156" s="7">
        <v>2010</v>
      </c>
      <c r="K156" s="7">
        <v>2010</v>
      </c>
      <c r="L156" s="7">
        <v>2010</v>
      </c>
      <c r="M156" s="7">
        <v>2010</v>
      </c>
      <c r="N156" s="7">
        <v>2010</v>
      </c>
      <c r="O156" s="7">
        <v>2010</v>
      </c>
      <c r="P156" s="7">
        <v>2010</v>
      </c>
      <c r="Q156" s="7">
        <v>2010</v>
      </c>
      <c r="R156" s="7">
        <v>2010</v>
      </c>
      <c r="S156" s="7">
        <v>2010</v>
      </c>
      <c r="T156" s="7">
        <v>2010</v>
      </c>
      <c r="U156" s="7">
        <v>2010</v>
      </c>
      <c r="V156" s="7">
        <v>2010</v>
      </c>
      <c r="W156" s="7">
        <v>2010</v>
      </c>
      <c r="X156" s="7">
        <v>2010</v>
      </c>
      <c r="Y156" s="7">
        <v>2010</v>
      </c>
      <c r="Z156" s="7">
        <v>2010</v>
      </c>
      <c r="AA156" s="7">
        <v>2010</v>
      </c>
      <c r="AB156" s="7">
        <v>2010</v>
      </c>
      <c r="AC156" s="7">
        <v>2010</v>
      </c>
      <c r="AD156" s="7">
        <v>2010</v>
      </c>
      <c r="AE156" s="7">
        <v>2010</v>
      </c>
    </row>
    <row r="157" spans="1:31" ht="30">
      <c r="A157" s="5" t="s">
        <v>338</v>
      </c>
      <c r="B157" s="5" t="s">
        <v>337</v>
      </c>
      <c r="C157" s="7">
        <v>2010</v>
      </c>
      <c r="D157" s="7">
        <v>2010</v>
      </c>
      <c r="E157" s="7">
        <v>2010</v>
      </c>
      <c r="F157" s="7">
        <v>2010</v>
      </c>
      <c r="G157" s="7">
        <v>2010</v>
      </c>
      <c r="H157" s="7">
        <v>2010</v>
      </c>
      <c r="I157" s="7">
        <v>2010</v>
      </c>
      <c r="J157" s="7">
        <v>2010</v>
      </c>
      <c r="K157" s="7">
        <v>2010</v>
      </c>
      <c r="L157" s="7">
        <v>2010</v>
      </c>
      <c r="M157" s="7">
        <v>2010</v>
      </c>
      <c r="N157" s="7">
        <v>2010</v>
      </c>
      <c r="O157" s="7">
        <v>2010</v>
      </c>
      <c r="P157" s="7">
        <v>2010</v>
      </c>
      <c r="Q157" s="7">
        <v>2010</v>
      </c>
      <c r="R157" s="7">
        <v>2010</v>
      </c>
      <c r="S157" s="7">
        <v>2010</v>
      </c>
      <c r="T157" s="7">
        <v>2010</v>
      </c>
      <c r="U157" s="7">
        <v>2010</v>
      </c>
      <c r="V157" s="7">
        <v>2010</v>
      </c>
      <c r="W157" s="7">
        <v>2010</v>
      </c>
      <c r="X157" s="7">
        <v>2010</v>
      </c>
      <c r="Y157" s="7">
        <v>2010</v>
      </c>
      <c r="Z157" s="7">
        <v>2010</v>
      </c>
      <c r="AA157" s="7">
        <v>2010</v>
      </c>
      <c r="AB157" s="7">
        <v>2010</v>
      </c>
      <c r="AC157" s="7">
        <v>2010</v>
      </c>
      <c r="AD157" s="7">
        <v>2010</v>
      </c>
      <c r="AE157" s="7">
        <v>2010</v>
      </c>
    </row>
    <row r="158" spans="1:31">
      <c r="A158" s="5" t="s">
        <v>340</v>
      </c>
      <c r="B158" s="5" t="s">
        <v>339</v>
      </c>
      <c r="C158" s="7">
        <v>2010</v>
      </c>
      <c r="D158" s="7">
        <v>2010</v>
      </c>
      <c r="E158" s="7">
        <v>2010</v>
      </c>
      <c r="F158" s="7">
        <v>2010</v>
      </c>
      <c r="G158" s="7">
        <v>2010</v>
      </c>
      <c r="H158" s="7">
        <v>2010</v>
      </c>
      <c r="I158" s="7">
        <v>2010</v>
      </c>
      <c r="J158" s="7">
        <v>2010</v>
      </c>
      <c r="K158" s="7">
        <v>2010</v>
      </c>
      <c r="L158" s="7">
        <v>2010</v>
      </c>
      <c r="M158" s="7">
        <v>2010</v>
      </c>
      <c r="N158" s="7">
        <v>2010</v>
      </c>
      <c r="O158" s="7">
        <v>2010</v>
      </c>
      <c r="P158" s="7">
        <v>2010</v>
      </c>
      <c r="Q158" s="7">
        <v>2010</v>
      </c>
      <c r="R158" s="7">
        <v>2010</v>
      </c>
      <c r="S158" s="7">
        <v>2010</v>
      </c>
      <c r="T158" s="7">
        <v>2010</v>
      </c>
      <c r="U158" s="7">
        <v>2010</v>
      </c>
      <c r="V158" s="7">
        <v>2010</v>
      </c>
      <c r="W158" s="7">
        <v>2010</v>
      </c>
      <c r="X158" s="7">
        <v>2010</v>
      </c>
      <c r="Y158" s="7">
        <v>2010</v>
      </c>
      <c r="Z158" s="7">
        <v>2010</v>
      </c>
      <c r="AA158" s="7">
        <v>2010</v>
      </c>
      <c r="AB158" s="7">
        <v>2010</v>
      </c>
      <c r="AC158" s="7">
        <v>2010</v>
      </c>
      <c r="AD158" s="7">
        <v>2010</v>
      </c>
      <c r="AE158" s="7">
        <v>2010</v>
      </c>
    </row>
    <row r="159" spans="1:31">
      <c r="A159" s="5" t="s">
        <v>342</v>
      </c>
      <c r="B159" s="5" t="s">
        <v>341</v>
      </c>
      <c r="C159" s="7">
        <v>2010</v>
      </c>
      <c r="D159" s="7">
        <v>2010</v>
      </c>
      <c r="E159" s="7">
        <v>2010</v>
      </c>
      <c r="F159" s="7">
        <v>2010</v>
      </c>
      <c r="G159" s="7">
        <v>2010</v>
      </c>
      <c r="H159" s="7">
        <v>2010</v>
      </c>
      <c r="I159" s="7">
        <v>2010</v>
      </c>
      <c r="J159" s="7">
        <v>2010</v>
      </c>
      <c r="K159" s="7">
        <v>2010</v>
      </c>
      <c r="L159" s="7">
        <v>2010</v>
      </c>
      <c r="M159" s="7">
        <v>2010</v>
      </c>
      <c r="N159" s="7">
        <v>2010</v>
      </c>
      <c r="O159" s="7">
        <v>2010</v>
      </c>
      <c r="P159" s="7">
        <v>2010</v>
      </c>
      <c r="Q159" s="7">
        <v>2010</v>
      </c>
      <c r="R159" s="7">
        <v>2010</v>
      </c>
      <c r="S159" s="7">
        <v>2010</v>
      </c>
      <c r="T159" s="7">
        <v>2010</v>
      </c>
      <c r="U159" s="7">
        <v>2010</v>
      </c>
      <c r="V159" s="7"/>
      <c r="W159" s="7">
        <v>2010</v>
      </c>
      <c r="X159" s="7">
        <v>2010</v>
      </c>
      <c r="Y159" s="7">
        <v>2010</v>
      </c>
      <c r="Z159" s="7">
        <v>2010</v>
      </c>
      <c r="AA159" s="7">
        <v>2010</v>
      </c>
      <c r="AB159" s="7">
        <v>2010</v>
      </c>
      <c r="AC159" s="7">
        <v>2010</v>
      </c>
      <c r="AD159" s="7">
        <v>2010</v>
      </c>
      <c r="AE159" s="7">
        <v>2010</v>
      </c>
    </row>
    <row r="160" spans="1:31">
      <c r="A160" s="5" t="s">
        <v>344</v>
      </c>
      <c r="B160" s="5" t="s">
        <v>343</v>
      </c>
      <c r="C160" s="7">
        <v>2010</v>
      </c>
      <c r="D160" s="7">
        <v>2010</v>
      </c>
      <c r="E160" s="7">
        <v>2010</v>
      </c>
      <c r="F160" s="7">
        <v>2010</v>
      </c>
      <c r="G160" s="7">
        <v>2010</v>
      </c>
      <c r="H160" s="7">
        <v>2010</v>
      </c>
      <c r="I160" s="7">
        <v>2010</v>
      </c>
      <c r="J160" s="7">
        <v>2010</v>
      </c>
      <c r="K160" s="7">
        <v>2010</v>
      </c>
      <c r="L160" s="7">
        <v>2010</v>
      </c>
      <c r="M160" s="7">
        <v>2010</v>
      </c>
      <c r="N160" s="7">
        <v>2010</v>
      </c>
      <c r="O160" s="7">
        <v>2010</v>
      </c>
      <c r="P160" s="7">
        <v>2010</v>
      </c>
      <c r="Q160" s="7">
        <v>2010</v>
      </c>
      <c r="R160" s="7">
        <v>2010</v>
      </c>
      <c r="S160" s="7">
        <v>2010</v>
      </c>
      <c r="T160" s="7">
        <v>2010</v>
      </c>
      <c r="U160" s="7">
        <v>2010</v>
      </c>
      <c r="V160" s="7">
        <v>2010</v>
      </c>
      <c r="W160" s="7">
        <v>2010</v>
      </c>
      <c r="X160" s="7">
        <v>2010</v>
      </c>
      <c r="Y160" s="7">
        <v>2010</v>
      </c>
      <c r="Z160" s="7">
        <v>2010</v>
      </c>
      <c r="AA160" s="7">
        <v>2010</v>
      </c>
      <c r="AB160" s="7">
        <v>2010</v>
      </c>
      <c r="AC160" s="7">
        <v>2010</v>
      </c>
      <c r="AD160" s="7">
        <v>2010</v>
      </c>
      <c r="AE160" s="7"/>
    </row>
    <row r="161" spans="1:31" ht="30">
      <c r="A161" s="5" t="s">
        <v>346</v>
      </c>
      <c r="B161" s="5" t="s">
        <v>345</v>
      </c>
      <c r="C161" s="7">
        <v>2010</v>
      </c>
      <c r="D161" s="7">
        <v>2010</v>
      </c>
      <c r="E161" s="7">
        <v>2010</v>
      </c>
      <c r="F161" s="7">
        <v>2010</v>
      </c>
      <c r="G161" s="7">
        <v>2010</v>
      </c>
      <c r="H161" s="7">
        <v>2010</v>
      </c>
      <c r="I161" s="7">
        <v>2010</v>
      </c>
      <c r="J161" s="7">
        <v>2010</v>
      </c>
      <c r="K161" s="7">
        <v>2010</v>
      </c>
      <c r="L161" s="7">
        <v>2010</v>
      </c>
      <c r="M161" s="7">
        <v>2010</v>
      </c>
      <c r="N161" s="7">
        <v>2010</v>
      </c>
      <c r="O161" s="7">
        <v>2010</v>
      </c>
      <c r="P161" s="7">
        <v>2010</v>
      </c>
      <c r="Q161" s="7">
        <v>2010</v>
      </c>
      <c r="R161" s="7">
        <v>2010</v>
      </c>
      <c r="S161" s="7">
        <v>2010</v>
      </c>
      <c r="T161" s="7">
        <v>2010</v>
      </c>
      <c r="U161" s="7">
        <v>2010</v>
      </c>
      <c r="V161" s="7">
        <v>2010</v>
      </c>
      <c r="W161" s="7">
        <v>2010</v>
      </c>
      <c r="X161" s="7">
        <v>2010</v>
      </c>
      <c r="Y161" s="7">
        <v>2010</v>
      </c>
      <c r="Z161" s="7">
        <v>2010</v>
      </c>
      <c r="AA161" s="7">
        <v>2010</v>
      </c>
      <c r="AB161" s="7">
        <v>2010</v>
      </c>
      <c r="AC161" s="7">
        <v>2010</v>
      </c>
      <c r="AD161" s="7">
        <v>2010</v>
      </c>
      <c r="AE161" s="7">
        <v>2010</v>
      </c>
    </row>
    <row r="162" spans="1:31">
      <c r="A162" s="5" t="s">
        <v>348</v>
      </c>
      <c r="B162" s="5" t="s">
        <v>347</v>
      </c>
      <c r="C162" s="7">
        <v>2010</v>
      </c>
      <c r="D162" s="7">
        <v>2010</v>
      </c>
      <c r="E162" s="7">
        <v>2010</v>
      </c>
      <c r="F162" s="7">
        <v>2010</v>
      </c>
      <c r="G162" s="7">
        <v>2010</v>
      </c>
      <c r="H162" s="7">
        <v>2010</v>
      </c>
      <c r="I162" s="7">
        <v>2010</v>
      </c>
      <c r="J162" s="7">
        <v>2010</v>
      </c>
      <c r="K162" s="7">
        <v>2010</v>
      </c>
      <c r="L162" s="7">
        <v>2010</v>
      </c>
      <c r="M162" s="7">
        <v>2010</v>
      </c>
      <c r="N162" s="7">
        <v>2010</v>
      </c>
      <c r="O162" s="7">
        <v>2010</v>
      </c>
      <c r="P162" s="7">
        <v>2010</v>
      </c>
      <c r="Q162" s="7">
        <v>2010</v>
      </c>
      <c r="R162" s="7">
        <v>2010</v>
      </c>
      <c r="S162" s="7">
        <v>2010</v>
      </c>
      <c r="T162" s="7">
        <v>2010</v>
      </c>
      <c r="U162" s="7">
        <v>2010</v>
      </c>
      <c r="V162" s="7">
        <v>2010</v>
      </c>
      <c r="W162" s="7">
        <v>2010</v>
      </c>
      <c r="X162" s="7">
        <v>2010</v>
      </c>
      <c r="Y162" s="7">
        <v>2010</v>
      </c>
      <c r="Z162" s="7">
        <v>2010</v>
      </c>
      <c r="AA162" s="7">
        <v>2010</v>
      </c>
      <c r="AB162" s="7">
        <v>2010</v>
      </c>
      <c r="AC162" s="7">
        <v>2010</v>
      </c>
      <c r="AD162" s="7">
        <v>2010</v>
      </c>
      <c r="AE162" s="7"/>
    </row>
    <row r="163" spans="1:31">
      <c r="A163" s="5" t="s">
        <v>350</v>
      </c>
      <c r="B163" s="5" t="s">
        <v>349</v>
      </c>
      <c r="C163" s="7">
        <v>2010</v>
      </c>
      <c r="D163" s="7">
        <v>2010</v>
      </c>
      <c r="E163" s="7">
        <v>2010</v>
      </c>
      <c r="F163" s="7">
        <v>2010</v>
      </c>
      <c r="G163" s="7">
        <v>2010</v>
      </c>
      <c r="H163" s="7">
        <v>2010</v>
      </c>
      <c r="I163" s="7">
        <v>2010</v>
      </c>
      <c r="J163" s="7">
        <v>2010</v>
      </c>
      <c r="K163" s="7">
        <v>2010</v>
      </c>
      <c r="L163" s="7">
        <v>2010</v>
      </c>
      <c r="M163" s="7">
        <v>2010</v>
      </c>
      <c r="N163" s="7">
        <v>2010</v>
      </c>
      <c r="O163" s="7">
        <v>2010</v>
      </c>
      <c r="P163" s="7">
        <v>2010</v>
      </c>
      <c r="Q163" s="7">
        <v>2010</v>
      </c>
      <c r="R163" s="7">
        <v>2010</v>
      </c>
      <c r="S163" s="7">
        <v>2010</v>
      </c>
      <c r="T163" s="7">
        <v>2010</v>
      </c>
      <c r="U163" s="7">
        <v>2010</v>
      </c>
      <c r="V163" s="7">
        <v>2010</v>
      </c>
      <c r="W163" s="7">
        <v>2010</v>
      </c>
      <c r="X163" s="7">
        <v>2010</v>
      </c>
      <c r="Y163" s="7">
        <v>2010</v>
      </c>
      <c r="Z163" s="7">
        <v>2010</v>
      </c>
      <c r="AA163" s="7">
        <v>2010</v>
      </c>
      <c r="AB163" s="7">
        <v>2010</v>
      </c>
      <c r="AC163" s="7">
        <v>2010</v>
      </c>
      <c r="AD163" s="7">
        <v>2010</v>
      </c>
      <c r="AE163" s="7">
        <v>2010</v>
      </c>
    </row>
    <row r="164" spans="1:31">
      <c r="A164" s="5" t="s">
        <v>352</v>
      </c>
      <c r="B164" s="5" t="s">
        <v>351</v>
      </c>
      <c r="C164" s="7">
        <v>2010</v>
      </c>
      <c r="D164" s="7">
        <v>2010</v>
      </c>
      <c r="E164" s="7">
        <v>2010</v>
      </c>
      <c r="F164" s="7">
        <v>2010</v>
      </c>
      <c r="G164" s="7">
        <v>2010</v>
      </c>
      <c r="H164" s="7">
        <v>2010</v>
      </c>
      <c r="I164" s="7">
        <v>2010</v>
      </c>
      <c r="J164" s="7">
        <v>2010</v>
      </c>
      <c r="K164" s="7">
        <v>2010</v>
      </c>
      <c r="L164" s="7">
        <v>2010</v>
      </c>
      <c r="M164" s="7">
        <v>2010</v>
      </c>
      <c r="N164" s="7">
        <v>2010</v>
      </c>
      <c r="O164" s="7">
        <v>2010</v>
      </c>
      <c r="P164" s="7">
        <v>2010</v>
      </c>
      <c r="Q164" s="7">
        <v>2010</v>
      </c>
      <c r="R164" s="7">
        <v>2010</v>
      </c>
      <c r="S164" s="7">
        <v>2010</v>
      </c>
      <c r="T164" s="7">
        <v>2010</v>
      </c>
      <c r="U164" s="7">
        <v>2010</v>
      </c>
      <c r="V164" s="7">
        <v>2010</v>
      </c>
      <c r="W164" s="7">
        <v>2010</v>
      </c>
      <c r="X164" s="7">
        <v>2010</v>
      </c>
      <c r="Y164" s="7">
        <v>2010</v>
      </c>
      <c r="Z164" s="7">
        <v>2010</v>
      </c>
      <c r="AA164" s="7">
        <v>2010</v>
      </c>
      <c r="AB164" s="7">
        <v>2010</v>
      </c>
      <c r="AC164" s="7">
        <v>2010</v>
      </c>
      <c r="AD164" s="7">
        <v>2010</v>
      </c>
      <c r="AE164" s="7">
        <v>2010</v>
      </c>
    </row>
    <row r="165" spans="1:31" ht="30">
      <c r="A165" s="5" t="s">
        <v>354</v>
      </c>
      <c r="B165" s="5" t="s">
        <v>353</v>
      </c>
      <c r="C165" s="7">
        <v>2010</v>
      </c>
      <c r="D165" s="7">
        <v>2010</v>
      </c>
      <c r="E165" s="7">
        <v>2010</v>
      </c>
      <c r="F165" s="7">
        <v>2010</v>
      </c>
      <c r="G165" s="7">
        <v>2010</v>
      </c>
      <c r="H165" s="7">
        <v>2010</v>
      </c>
      <c r="I165" s="7">
        <v>2010</v>
      </c>
      <c r="J165" s="7">
        <v>2010</v>
      </c>
      <c r="K165" s="7">
        <v>2010</v>
      </c>
      <c r="L165" s="7">
        <v>2010</v>
      </c>
      <c r="M165" s="7">
        <v>2010</v>
      </c>
      <c r="N165" s="7">
        <v>2010</v>
      </c>
      <c r="O165" s="7">
        <v>2010</v>
      </c>
      <c r="P165" s="7">
        <v>2010</v>
      </c>
      <c r="Q165" s="7">
        <v>2010</v>
      </c>
      <c r="R165" s="7">
        <v>2010</v>
      </c>
      <c r="S165" s="7">
        <v>2010</v>
      </c>
      <c r="T165" s="7">
        <v>2010</v>
      </c>
      <c r="U165" s="7">
        <v>2010</v>
      </c>
      <c r="V165" s="7">
        <v>2010</v>
      </c>
      <c r="W165" s="7">
        <v>2010</v>
      </c>
      <c r="X165" s="7">
        <v>2010</v>
      </c>
      <c r="Y165" s="7">
        <v>2010</v>
      </c>
      <c r="Z165" s="7">
        <v>2010</v>
      </c>
      <c r="AA165" s="7">
        <v>2010</v>
      </c>
      <c r="AB165" s="7">
        <v>2010</v>
      </c>
      <c r="AC165" s="7">
        <v>2010</v>
      </c>
      <c r="AD165" s="7">
        <v>2010</v>
      </c>
      <c r="AE165" s="7"/>
    </row>
    <row r="166" spans="1:31">
      <c r="A166" s="5" t="s">
        <v>356</v>
      </c>
      <c r="B166" s="5" t="s">
        <v>355</v>
      </c>
      <c r="C166" s="7">
        <v>2010</v>
      </c>
      <c r="D166" s="7">
        <v>2010</v>
      </c>
      <c r="E166" s="7">
        <v>2010</v>
      </c>
      <c r="F166" s="7">
        <v>2010</v>
      </c>
      <c r="G166" s="7">
        <v>2010</v>
      </c>
      <c r="H166" s="7">
        <v>2010</v>
      </c>
      <c r="I166" s="7">
        <v>2010</v>
      </c>
      <c r="J166" s="7">
        <v>2010</v>
      </c>
      <c r="K166" s="7">
        <v>2010</v>
      </c>
      <c r="L166" s="7">
        <v>2010</v>
      </c>
      <c r="M166" s="7">
        <v>2010</v>
      </c>
      <c r="N166" s="7">
        <v>2010</v>
      </c>
      <c r="O166" s="7">
        <v>2010</v>
      </c>
      <c r="P166" s="7">
        <v>2010</v>
      </c>
      <c r="Q166" s="7">
        <v>2010</v>
      </c>
      <c r="R166" s="7">
        <v>2010</v>
      </c>
      <c r="S166" s="7">
        <v>2010</v>
      </c>
      <c r="T166" s="7">
        <v>2010</v>
      </c>
      <c r="U166" s="7">
        <v>2010</v>
      </c>
      <c r="V166" s="7">
        <v>2010</v>
      </c>
      <c r="W166" s="7">
        <v>2010</v>
      </c>
      <c r="X166" s="7">
        <v>2010</v>
      </c>
      <c r="Y166" s="7">
        <v>2010</v>
      </c>
      <c r="Z166" s="7">
        <v>2010</v>
      </c>
      <c r="AA166" s="7"/>
      <c r="AB166" s="7">
        <v>2010</v>
      </c>
      <c r="AC166" s="7">
        <v>2010</v>
      </c>
      <c r="AD166" s="7">
        <v>2010</v>
      </c>
      <c r="AE166" s="7"/>
    </row>
    <row r="167" spans="1:31" ht="30">
      <c r="A167" s="5" t="s">
        <v>358</v>
      </c>
      <c r="B167" s="5" t="s">
        <v>357</v>
      </c>
      <c r="C167" s="7">
        <v>2010</v>
      </c>
      <c r="D167" s="7">
        <v>2010</v>
      </c>
      <c r="E167" s="7">
        <v>2010</v>
      </c>
      <c r="F167" s="7">
        <v>2010</v>
      </c>
      <c r="G167" s="7">
        <v>2010</v>
      </c>
      <c r="H167" s="7">
        <v>2010</v>
      </c>
      <c r="I167" s="7">
        <v>2010</v>
      </c>
      <c r="J167" s="7">
        <v>2010</v>
      </c>
      <c r="K167" s="7">
        <v>2010</v>
      </c>
      <c r="L167" s="7">
        <v>2010</v>
      </c>
      <c r="M167" s="7">
        <v>2010</v>
      </c>
      <c r="N167" s="7">
        <v>2010</v>
      </c>
      <c r="O167" s="7">
        <v>2010</v>
      </c>
      <c r="P167" s="7">
        <v>2010</v>
      </c>
      <c r="Q167" s="7">
        <v>2010</v>
      </c>
      <c r="R167" s="7">
        <v>2010</v>
      </c>
      <c r="S167" s="7">
        <v>2010</v>
      </c>
      <c r="T167" s="7">
        <v>2010</v>
      </c>
      <c r="U167" s="7">
        <v>2010</v>
      </c>
      <c r="V167" s="7">
        <v>2010</v>
      </c>
      <c r="W167" s="7">
        <v>2010</v>
      </c>
      <c r="X167" s="7">
        <v>2010</v>
      </c>
      <c r="Y167" s="7">
        <v>2010</v>
      </c>
      <c r="Z167" s="7">
        <v>2010</v>
      </c>
      <c r="AA167" s="7">
        <v>2010</v>
      </c>
      <c r="AB167" s="7">
        <v>2010</v>
      </c>
      <c r="AC167" s="7">
        <v>2010</v>
      </c>
      <c r="AD167" s="7">
        <v>2010</v>
      </c>
      <c r="AE167" s="7"/>
    </row>
    <row r="168" spans="1:31">
      <c r="A168" s="5" t="s">
        <v>360</v>
      </c>
      <c r="B168" s="5" t="s">
        <v>359</v>
      </c>
      <c r="C168" s="7">
        <v>2010</v>
      </c>
      <c r="D168" s="7">
        <v>2010</v>
      </c>
      <c r="E168" s="7">
        <v>2010</v>
      </c>
      <c r="F168" s="7">
        <v>2010</v>
      </c>
      <c r="G168" s="7">
        <v>2010</v>
      </c>
      <c r="H168" s="7">
        <v>2010</v>
      </c>
      <c r="I168" s="7">
        <v>2010</v>
      </c>
      <c r="J168" s="7">
        <v>2010</v>
      </c>
      <c r="K168" s="7">
        <v>2010</v>
      </c>
      <c r="L168" s="7">
        <v>2010</v>
      </c>
      <c r="M168" s="7">
        <v>2010</v>
      </c>
      <c r="N168" s="7">
        <v>2010</v>
      </c>
      <c r="O168" s="7">
        <v>2010</v>
      </c>
      <c r="P168" s="7">
        <v>2010</v>
      </c>
      <c r="Q168" s="7">
        <v>2010</v>
      </c>
      <c r="R168" s="7">
        <v>2010</v>
      </c>
      <c r="S168" s="7">
        <v>2010</v>
      </c>
      <c r="T168" s="7">
        <v>2010</v>
      </c>
      <c r="U168" s="7">
        <v>2010</v>
      </c>
      <c r="V168" s="7">
        <v>2010</v>
      </c>
      <c r="W168" s="7">
        <v>2010</v>
      </c>
      <c r="X168" s="7">
        <v>2010</v>
      </c>
      <c r="Y168" s="7">
        <v>2010</v>
      </c>
      <c r="Z168" s="7">
        <v>2010</v>
      </c>
      <c r="AA168" s="7">
        <v>2010</v>
      </c>
      <c r="AB168" s="7">
        <v>2010</v>
      </c>
      <c r="AC168" s="7">
        <v>2010</v>
      </c>
      <c r="AD168" s="7">
        <v>2010</v>
      </c>
      <c r="AE168" s="7">
        <v>2010</v>
      </c>
    </row>
    <row r="169" spans="1:31">
      <c r="A169" s="5" t="s">
        <v>362</v>
      </c>
      <c r="B169" s="5" t="s">
        <v>361</v>
      </c>
      <c r="C169" s="7">
        <v>2010</v>
      </c>
      <c r="D169" s="7">
        <v>2010</v>
      </c>
      <c r="E169" s="7">
        <v>2010</v>
      </c>
      <c r="F169" s="7">
        <v>2010</v>
      </c>
      <c r="G169" s="7">
        <v>2010</v>
      </c>
      <c r="H169" s="7">
        <v>2010</v>
      </c>
      <c r="I169" s="7">
        <v>2010</v>
      </c>
      <c r="J169" s="7">
        <v>2010</v>
      </c>
      <c r="K169" s="7">
        <v>2010</v>
      </c>
      <c r="L169" s="7">
        <v>2010</v>
      </c>
      <c r="M169" s="7">
        <v>2010</v>
      </c>
      <c r="N169" s="7">
        <v>2010</v>
      </c>
      <c r="O169" s="7">
        <v>2010</v>
      </c>
      <c r="P169" s="7">
        <v>2010</v>
      </c>
      <c r="Q169" s="7">
        <v>2010</v>
      </c>
      <c r="R169" s="7">
        <v>2010</v>
      </c>
      <c r="S169" s="7">
        <v>2010</v>
      </c>
      <c r="T169" s="7">
        <v>2010</v>
      </c>
      <c r="U169" s="7">
        <v>2010</v>
      </c>
      <c r="V169" s="7">
        <v>2010</v>
      </c>
      <c r="W169" s="7">
        <v>2010</v>
      </c>
      <c r="X169" s="7">
        <v>2010</v>
      </c>
      <c r="Y169" s="7">
        <v>2010</v>
      </c>
      <c r="Z169" s="7">
        <v>2010</v>
      </c>
      <c r="AA169" s="7">
        <v>2010</v>
      </c>
      <c r="AB169" s="7">
        <v>2010</v>
      </c>
      <c r="AC169" s="7">
        <v>2010</v>
      </c>
      <c r="AD169" s="7">
        <v>2010</v>
      </c>
      <c r="AE169" s="7"/>
    </row>
    <row r="170" spans="1:31">
      <c r="A170" s="5" t="s">
        <v>364</v>
      </c>
      <c r="B170" s="5" t="s">
        <v>363</v>
      </c>
      <c r="C170" s="7">
        <v>2010</v>
      </c>
      <c r="D170" s="7">
        <v>2010</v>
      </c>
      <c r="E170" s="7">
        <v>2010</v>
      </c>
      <c r="F170" s="7">
        <v>2010</v>
      </c>
      <c r="G170" s="7">
        <v>2010</v>
      </c>
      <c r="H170" s="7">
        <v>2010</v>
      </c>
      <c r="I170" s="7">
        <v>2010</v>
      </c>
      <c r="J170" s="7">
        <v>2010</v>
      </c>
      <c r="K170" s="7">
        <v>2010</v>
      </c>
      <c r="L170" s="7">
        <v>2010</v>
      </c>
      <c r="M170" s="7">
        <v>2010</v>
      </c>
      <c r="N170" s="7">
        <v>2010</v>
      </c>
      <c r="O170" s="7">
        <v>2010</v>
      </c>
      <c r="P170" s="7">
        <v>2010</v>
      </c>
      <c r="Q170" s="7">
        <v>2010</v>
      </c>
      <c r="R170" s="7">
        <v>2010</v>
      </c>
      <c r="S170" s="7">
        <v>2010</v>
      </c>
      <c r="T170" s="7">
        <v>2010</v>
      </c>
      <c r="U170" s="7">
        <v>2010</v>
      </c>
      <c r="V170" s="7">
        <v>2010</v>
      </c>
      <c r="W170" s="7">
        <v>2010</v>
      </c>
      <c r="X170" s="7">
        <v>2010</v>
      </c>
      <c r="Y170" s="7">
        <v>2010</v>
      </c>
      <c r="Z170" s="7">
        <v>2010</v>
      </c>
      <c r="AA170" s="7">
        <v>2010</v>
      </c>
      <c r="AB170" s="7">
        <v>2010</v>
      </c>
      <c r="AC170" s="7">
        <v>2010</v>
      </c>
      <c r="AD170" s="7">
        <v>2010</v>
      </c>
      <c r="AE170" s="7">
        <v>2010</v>
      </c>
    </row>
    <row r="171" spans="1:31">
      <c r="A171" s="5" t="s">
        <v>366</v>
      </c>
      <c r="B171" s="5" t="s">
        <v>365</v>
      </c>
      <c r="C171" s="7">
        <v>2010</v>
      </c>
      <c r="D171" s="7">
        <v>2010</v>
      </c>
      <c r="E171" s="7">
        <v>2010</v>
      </c>
      <c r="F171" s="7">
        <v>2010</v>
      </c>
      <c r="G171" s="7">
        <v>2010</v>
      </c>
      <c r="H171" s="7">
        <v>2010</v>
      </c>
      <c r="I171" s="7">
        <v>2010</v>
      </c>
      <c r="J171" s="7">
        <v>2010</v>
      </c>
      <c r="K171" s="7">
        <v>2010</v>
      </c>
      <c r="L171" s="7">
        <v>2010</v>
      </c>
      <c r="M171" s="7">
        <v>2010</v>
      </c>
      <c r="N171" s="7">
        <v>2010</v>
      </c>
      <c r="O171" s="7">
        <v>2010</v>
      </c>
      <c r="P171" s="7">
        <v>2010</v>
      </c>
      <c r="Q171" s="7">
        <v>2010</v>
      </c>
      <c r="R171" s="7">
        <v>2010</v>
      </c>
      <c r="S171" s="7">
        <v>2010</v>
      </c>
      <c r="T171" s="7">
        <v>2010</v>
      </c>
      <c r="U171" s="7">
        <v>2010</v>
      </c>
      <c r="V171" s="7">
        <v>2010</v>
      </c>
      <c r="W171" s="7">
        <v>2010</v>
      </c>
      <c r="X171" s="7">
        <v>2010</v>
      </c>
      <c r="Y171" s="7">
        <v>2010</v>
      </c>
      <c r="Z171" s="7">
        <v>2010</v>
      </c>
      <c r="AA171" s="7">
        <v>2010</v>
      </c>
      <c r="AB171" s="7">
        <v>2010</v>
      </c>
      <c r="AC171" s="7">
        <v>2010</v>
      </c>
      <c r="AD171" s="7">
        <v>2010</v>
      </c>
      <c r="AE171" s="7">
        <v>2010</v>
      </c>
    </row>
    <row r="172" spans="1:31">
      <c r="A172" s="5" t="s">
        <v>368</v>
      </c>
      <c r="B172" s="5" t="s">
        <v>367</v>
      </c>
      <c r="C172" s="7">
        <v>2010</v>
      </c>
      <c r="D172" s="7">
        <v>2010</v>
      </c>
      <c r="E172" s="7">
        <v>2010</v>
      </c>
      <c r="F172" s="7">
        <v>2010</v>
      </c>
      <c r="G172" s="7">
        <v>2010</v>
      </c>
      <c r="H172" s="7">
        <v>2010</v>
      </c>
      <c r="I172" s="7">
        <v>2010</v>
      </c>
      <c r="J172" s="7">
        <v>2010</v>
      </c>
      <c r="K172" s="7">
        <v>2010</v>
      </c>
      <c r="L172" s="7">
        <v>2010</v>
      </c>
      <c r="M172" s="7">
        <v>2010</v>
      </c>
      <c r="N172" s="7">
        <v>2010</v>
      </c>
      <c r="O172" s="7">
        <v>2010</v>
      </c>
      <c r="P172" s="7">
        <v>2010</v>
      </c>
      <c r="Q172" s="7">
        <v>2010</v>
      </c>
      <c r="R172" s="7">
        <v>2010</v>
      </c>
      <c r="S172" s="7">
        <v>2010</v>
      </c>
      <c r="T172" s="7">
        <v>2010</v>
      </c>
      <c r="U172" s="7">
        <v>2010</v>
      </c>
      <c r="V172" s="7">
        <v>2010</v>
      </c>
      <c r="W172" s="7">
        <v>2010</v>
      </c>
      <c r="X172" s="7">
        <v>2010</v>
      </c>
      <c r="Y172" s="7">
        <v>2010</v>
      </c>
      <c r="Z172" s="7">
        <v>2010</v>
      </c>
      <c r="AA172" s="7">
        <v>2010</v>
      </c>
      <c r="AB172" s="7">
        <v>2010</v>
      </c>
      <c r="AC172" s="7">
        <v>2010</v>
      </c>
      <c r="AD172" s="7">
        <v>2010</v>
      </c>
      <c r="AE172" s="7">
        <v>2010</v>
      </c>
    </row>
    <row r="173" spans="1:31">
      <c r="A173" s="5" t="s">
        <v>370</v>
      </c>
      <c r="B173" s="5" t="s">
        <v>369</v>
      </c>
      <c r="C173" s="7">
        <v>2010</v>
      </c>
      <c r="D173" s="7">
        <v>2010</v>
      </c>
      <c r="E173" s="7">
        <v>2010</v>
      </c>
      <c r="F173" s="7">
        <v>2010</v>
      </c>
      <c r="G173" s="7">
        <v>2010</v>
      </c>
      <c r="H173" s="7">
        <v>2010</v>
      </c>
      <c r="I173" s="7">
        <v>2010</v>
      </c>
      <c r="J173" s="7">
        <v>2010</v>
      </c>
      <c r="K173" s="7">
        <v>2010</v>
      </c>
      <c r="L173" s="7">
        <v>2010</v>
      </c>
      <c r="M173" s="7">
        <v>2010</v>
      </c>
      <c r="N173" s="7">
        <v>2010</v>
      </c>
      <c r="O173" s="7">
        <v>2010</v>
      </c>
      <c r="P173" s="7">
        <v>2010</v>
      </c>
      <c r="Q173" s="7">
        <v>2010</v>
      </c>
      <c r="R173" s="7">
        <v>2010</v>
      </c>
      <c r="S173" s="7">
        <v>2010</v>
      </c>
      <c r="T173" s="7">
        <v>2010</v>
      </c>
      <c r="U173" s="7">
        <v>2010</v>
      </c>
      <c r="V173" s="7">
        <v>2010</v>
      </c>
      <c r="W173" s="7">
        <v>2010</v>
      </c>
      <c r="X173" s="7">
        <v>2010</v>
      </c>
      <c r="Y173" s="7">
        <v>2010</v>
      </c>
      <c r="Z173" s="7">
        <v>2010</v>
      </c>
      <c r="AA173" s="7">
        <v>2010</v>
      </c>
      <c r="AB173" s="7">
        <v>2010</v>
      </c>
      <c r="AC173" s="7">
        <v>2010</v>
      </c>
      <c r="AD173" s="7">
        <v>2010</v>
      </c>
      <c r="AE173" s="7">
        <v>2010</v>
      </c>
    </row>
    <row r="174" spans="1:31">
      <c r="A174" s="5" t="s">
        <v>372</v>
      </c>
      <c r="B174" s="5" t="s">
        <v>371</v>
      </c>
      <c r="C174" s="7">
        <v>2010</v>
      </c>
      <c r="D174" s="7">
        <v>2010</v>
      </c>
      <c r="E174" s="7">
        <v>2010</v>
      </c>
      <c r="F174" s="7">
        <v>2010</v>
      </c>
      <c r="G174" s="7">
        <v>2010</v>
      </c>
      <c r="H174" s="7">
        <v>2010</v>
      </c>
      <c r="I174" s="7">
        <v>2010</v>
      </c>
      <c r="J174" s="7">
        <v>2010</v>
      </c>
      <c r="K174" s="7">
        <v>2010</v>
      </c>
      <c r="L174" s="7">
        <v>2010</v>
      </c>
      <c r="M174" s="7">
        <v>2010</v>
      </c>
      <c r="N174" s="7">
        <v>2010</v>
      </c>
      <c r="O174" s="7">
        <v>2010</v>
      </c>
      <c r="P174" s="7">
        <v>2010</v>
      </c>
      <c r="Q174" s="7">
        <v>2010</v>
      </c>
      <c r="R174" s="7">
        <v>2010</v>
      </c>
      <c r="S174" s="7">
        <v>2010</v>
      </c>
      <c r="T174" s="7">
        <v>2010</v>
      </c>
      <c r="U174" s="7">
        <v>2010</v>
      </c>
      <c r="V174" s="7">
        <v>2010</v>
      </c>
      <c r="W174" s="7">
        <v>2010</v>
      </c>
      <c r="X174" s="7">
        <v>2010</v>
      </c>
      <c r="Y174" s="7">
        <v>2010</v>
      </c>
      <c r="Z174" s="7">
        <v>2010</v>
      </c>
      <c r="AA174" s="7">
        <v>2010</v>
      </c>
      <c r="AB174" s="7">
        <v>2010</v>
      </c>
      <c r="AC174" s="7">
        <v>2010</v>
      </c>
      <c r="AD174" s="7">
        <v>2010</v>
      </c>
      <c r="AE174" s="7">
        <v>2010</v>
      </c>
    </row>
    <row r="175" spans="1:31" ht="30">
      <c r="A175" s="5" t="s">
        <v>374</v>
      </c>
      <c r="B175" s="5" t="s">
        <v>373</v>
      </c>
      <c r="C175" s="7">
        <v>2010</v>
      </c>
      <c r="D175" s="7">
        <v>2010</v>
      </c>
      <c r="E175" s="7">
        <v>2010</v>
      </c>
      <c r="F175" s="7">
        <v>2010</v>
      </c>
      <c r="G175" s="7">
        <v>2010</v>
      </c>
      <c r="H175" s="7">
        <v>2010</v>
      </c>
      <c r="I175" s="7">
        <v>2010</v>
      </c>
      <c r="J175" s="7">
        <v>2010</v>
      </c>
      <c r="K175" s="7">
        <v>2010</v>
      </c>
      <c r="L175" s="7">
        <v>2010</v>
      </c>
      <c r="M175" s="7">
        <v>2010</v>
      </c>
      <c r="N175" s="7">
        <v>2010</v>
      </c>
      <c r="O175" s="7">
        <v>2010</v>
      </c>
      <c r="P175" s="7">
        <v>2010</v>
      </c>
      <c r="Q175" s="7">
        <v>2010</v>
      </c>
      <c r="R175" s="7">
        <v>2010</v>
      </c>
      <c r="S175" s="7">
        <v>2010</v>
      </c>
      <c r="T175" s="7">
        <v>2010</v>
      </c>
      <c r="U175" s="7">
        <v>2010</v>
      </c>
      <c r="V175" s="7">
        <v>2010</v>
      </c>
      <c r="W175" s="7">
        <v>2010</v>
      </c>
      <c r="X175" s="7">
        <v>2010</v>
      </c>
      <c r="Y175" s="7">
        <v>2010</v>
      </c>
      <c r="Z175" s="7">
        <v>2010</v>
      </c>
      <c r="AA175" s="7">
        <v>2010</v>
      </c>
      <c r="AB175" s="7">
        <v>2010</v>
      </c>
      <c r="AC175" s="7">
        <v>2010</v>
      </c>
      <c r="AD175" s="7">
        <v>2010</v>
      </c>
      <c r="AE175" s="7">
        <v>2010</v>
      </c>
    </row>
    <row r="176" spans="1:31">
      <c r="A176" s="5" t="s">
        <v>376</v>
      </c>
      <c r="B176" s="5" t="s">
        <v>375</v>
      </c>
      <c r="C176" s="7">
        <v>2010</v>
      </c>
      <c r="D176" s="7">
        <v>2010</v>
      </c>
      <c r="E176" s="7">
        <v>2010</v>
      </c>
      <c r="F176" s="7">
        <v>2010</v>
      </c>
      <c r="G176" s="7">
        <v>2010</v>
      </c>
      <c r="H176" s="7">
        <v>2010</v>
      </c>
      <c r="I176" s="7">
        <v>2010</v>
      </c>
      <c r="J176" s="7">
        <v>2010</v>
      </c>
      <c r="K176" s="7">
        <v>2010</v>
      </c>
      <c r="L176" s="7">
        <v>2010</v>
      </c>
      <c r="M176" s="7">
        <v>2010</v>
      </c>
      <c r="N176" s="7">
        <v>2010</v>
      </c>
      <c r="O176" s="7">
        <v>2010</v>
      </c>
      <c r="P176" s="7">
        <v>2010</v>
      </c>
      <c r="Q176" s="7">
        <v>2010</v>
      </c>
      <c r="R176" s="7">
        <v>2010</v>
      </c>
      <c r="S176" s="7">
        <v>2010</v>
      </c>
      <c r="T176" s="7">
        <v>2010</v>
      </c>
      <c r="U176" s="7">
        <v>2010</v>
      </c>
      <c r="V176" s="7">
        <v>2010</v>
      </c>
      <c r="W176" s="7">
        <v>2010</v>
      </c>
      <c r="X176" s="7">
        <v>2010</v>
      </c>
      <c r="Y176" s="7">
        <v>2010</v>
      </c>
      <c r="Z176" s="7">
        <v>2010</v>
      </c>
      <c r="AA176" s="7">
        <v>2010</v>
      </c>
      <c r="AB176" s="7">
        <v>2010</v>
      </c>
      <c r="AC176" s="7">
        <v>2010</v>
      </c>
      <c r="AD176" s="7">
        <v>2010</v>
      </c>
      <c r="AE176" s="7">
        <v>2010</v>
      </c>
    </row>
    <row r="177" spans="1:31" ht="45">
      <c r="A177" s="5" t="s">
        <v>378</v>
      </c>
      <c r="B177" s="5" t="s">
        <v>377</v>
      </c>
      <c r="C177" s="7">
        <v>2010</v>
      </c>
      <c r="D177" s="7">
        <v>2010</v>
      </c>
      <c r="E177" s="7">
        <v>2010</v>
      </c>
      <c r="F177" s="7">
        <v>2010</v>
      </c>
      <c r="G177" s="7">
        <v>2010</v>
      </c>
      <c r="H177" s="7">
        <v>2010</v>
      </c>
      <c r="I177" s="7">
        <v>2010</v>
      </c>
      <c r="J177" s="7">
        <v>2010</v>
      </c>
      <c r="K177" s="7">
        <v>2010</v>
      </c>
      <c r="L177" s="7">
        <v>2010</v>
      </c>
      <c r="M177" s="7">
        <v>2010</v>
      </c>
      <c r="N177" s="7">
        <v>2010</v>
      </c>
      <c r="O177" s="7">
        <v>2010</v>
      </c>
      <c r="P177" s="7">
        <v>2010</v>
      </c>
      <c r="Q177" s="7">
        <v>2010</v>
      </c>
      <c r="R177" s="7">
        <v>2010</v>
      </c>
      <c r="S177" s="7">
        <v>2010</v>
      </c>
      <c r="T177" s="7">
        <v>2010</v>
      </c>
      <c r="U177" s="7">
        <v>2010</v>
      </c>
      <c r="V177" s="7">
        <v>2010</v>
      </c>
      <c r="W177" s="7">
        <v>2010</v>
      </c>
      <c r="X177" s="7">
        <v>2010</v>
      </c>
      <c r="Y177" s="7">
        <v>2010</v>
      </c>
      <c r="Z177" s="7">
        <v>2010</v>
      </c>
      <c r="AA177" s="7">
        <v>2010</v>
      </c>
      <c r="AB177" s="7">
        <v>2010</v>
      </c>
      <c r="AC177" s="7">
        <v>2010</v>
      </c>
      <c r="AD177" s="7">
        <v>2010</v>
      </c>
      <c r="AE177" s="7">
        <v>2010</v>
      </c>
    </row>
    <row r="178" spans="1:31">
      <c r="A178" s="5" t="s">
        <v>380</v>
      </c>
      <c r="B178" s="5" t="s">
        <v>379</v>
      </c>
      <c r="C178" s="7">
        <v>2010</v>
      </c>
      <c r="D178" s="7">
        <v>2010</v>
      </c>
      <c r="E178" s="7">
        <v>2010</v>
      </c>
      <c r="F178" s="7">
        <v>2010</v>
      </c>
      <c r="G178" s="7">
        <v>2010</v>
      </c>
      <c r="H178" s="7">
        <v>2010</v>
      </c>
      <c r="I178" s="7">
        <v>2010</v>
      </c>
      <c r="J178" s="7">
        <v>2010</v>
      </c>
      <c r="K178" s="7">
        <v>2010</v>
      </c>
      <c r="L178" s="7">
        <v>2010</v>
      </c>
      <c r="M178" s="7">
        <v>2010</v>
      </c>
      <c r="N178" s="7">
        <v>2010</v>
      </c>
      <c r="O178" s="7">
        <v>2010</v>
      </c>
      <c r="P178" s="7">
        <v>2010</v>
      </c>
      <c r="Q178" s="7">
        <v>2010</v>
      </c>
      <c r="R178" s="7">
        <v>2010</v>
      </c>
      <c r="S178" s="7">
        <v>2010</v>
      </c>
      <c r="T178" s="7">
        <v>2010</v>
      </c>
      <c r="U178" s="7">
        <v>2010</v>
      </c>
      <c r="V178" s="7">
        <v>2010</v>
      </c>
      <c r="W178" s="7">
        <v>2010</v>
      </c>
      <c r="X178" s="7">
        <v>2010</v>
      </c>
      <c r="Y178" s="7">
        <v>2010</v>
      </c>
      <c r="Z178" s="7">
        <v>2010</v>
      </c>
      <c r="AA178" s="7">
        <v>2010</v>
      </c>
      <c r="AB178" s="7">
        <v>2010</v>
      </c>
      <c r="AC178" s="7">
        <v>2010</v>
      </c>
      <c r="AD178" s="7">
        <v>2010</v>
      </c>
      <c r="AE178" s="7">
        <v>2010</v>
      </c>
    </row>
    <row r="179" spans="1:31" ht="30">
      <c r="A179" s="5" t="s">
        <v>382</v>
      </c>
      <c r="B179" s="5" t="s">
        <v>381</v>
      </c>
      <c r="C179" s="7">
        <v>2010</v>
      </c>
      <c r="D179" s="7">
        <v>2010</v>
      </c>
      <c r="E179" s="7">
        <v>2010</v>
      </c>
      <c r="F179" s="7">
        <v>2010</v>
      </c>
      <c r="G179" s="7">
        <v>2010</v>
      </c>
      <c r="H179" s="7">
        <v>2010</v>
      </c>
      <c r="I179" s="7">
        <v>2010</v>
      </c>
      <c r="J179" s="7">
        <v>2010</v>
      </c>
      <c r="K179" s="7">
        <v>2010</v>
      </c>
      <c r="L179" s="7">
        <v>2010</v>
      </c>
      <c r="M179" s="7">
        <v>2010</v>
      </c>
      <c r="N179" s="7">
        <v>2010</v>
      </c>
      <c r="O179" s="7">
        <v>2010</v>
      </c>
      <c r="P179" s="7">
        <v>2010</v>
      </c>
      <c r="Q179" s="7">
        <v>2010</v>
      </c>
      <c r="R179" s="7">
        <v>2010</v>
      </c>
      <c r="S179" s="7">
        <v>2010</v>
      </c>
      <c r="T179" s="7">
        <v>2010</v>
      </c>
      <c r="U179" s="7">
        <v>2010</v>
      </c>
      <c r="V179" s="7">
        <v>2010</v>
      </c>
      <c r="W179" s="7">
        <v>2010</v>
      </c>
      <c r="X179" s="7">
        <v>2010</v>
      </c>
      <c r="Y179" s="7">
        <v>2010</v>
      </c>
      <c r="Z179" s="7">
        <v>2010</v>
      </c>
      <c r="AA179" s="7">
        <v>2010</v>
      </c>
      <c r="AB179" s="7">
        <v>2010</v>
      </c>
      <c r="AC179" s="7">
        <v>2010</v>
      </c>
      <c r="AD179" s="7"/>
      <c r="AE179" s="7"/>
    </row>
    <row r="180" spans="1:31">
      <c r="A180" s="5" t="s">
        <v>384</v>
      </c>
      <c r="B180" s="5" t="s">
        <v>383</v>
      </c>
      <c r="C180" s="7">
        <v>2010</v>
      </c>
      <c r="D180" s="7">
        <v>2010</v>
      </c>
      <c r="E180" s="7">
        <v>2010</v>
      </c>
      <c r="F180" s="7">
        <v>2010</v>
      </c>
      <c r="G180" s="7">
        <v>2010</v>
      </c>
      <c r="H180" s="7">
        <v>2010</v>
      </c>
      <c r="I180" s="7">
        <v>2010</v>
      </c>
      <c r="J180" s="7">
        <v>2010</v>
      </c>
      <c r="K180" s="7">
        <v>2010</v>
      </c>
      <c r="L180" s="7">
        <v>2010</v>
      </c>
      <c r="M180" s="7">
        <v>2010</v>
      </c>
      <c r="N180" s="7">
        <v>2010</v>
      </c>
      <c r="O180" s="7">
        <v>2010</v>
      </c>
      <c r="P180" s="7">
        <v>2010</v>
      </c>
      <c r="Q180" s="7">
        <v>2010</v>
      </c>
      <c r="R180" s="7">
        <v>2010</v>
      </c>
      <c r="S180" s="7">
        <v>2010</v>
      </c>
      <c r="T180" s="7">
        <v>2010</v>
      </c>
      <c r="U180" s="7">
        <v>2010</v>
      </c>
      <c r="V180" s="7">
        <v>2010</v>
      </c>
      <c r="W180" s="7">
        <v>2010</v>
      </c>
      <c r="X180" s="7">
        <v>2010</v>
      </c>
      <c r="Y180" s="7">
        <v>2010</v>
      </c>
      <c r="Z180" s="7">
        <v>2010</v>
      </c>
      <c r="AA180" s="7">
        <v>2010</v>
      </c>
      <c r="AB180" s="7">
        <v>2010</v>
      </c>
      <c r="AC180" s="7">
        <v>2010</v>
      </c>
      <c r="AD180" s="7">
        <v>2010</v>
      </c>
      <c r="AE180" s="7">
        <v>2010</v>
      </c>
    </row>
    <row r="181" spans="1:31">
      <c r="A181" s="5" t="s">
        <v>386</v>
      </c>
      <c r="B181" s="5" t="s">
        <v>385</v>
      </c>
      <c r="C181" s="7">
        <v>2010</v>
      </c>
      <c r="D181" s="7">
        <v>2010</v>
      </c>
      <c r="E181" s="7">
        <v>2010</v>
      </c>
      <c r="F181" s="7">
        <v>2010</v>
      </c>
      <c r="G181" s="7">
        <v>2010</v>
      </c>
      <c r="H181" s="7">
        <v>2010</v>
      </c>
      <c r="I181" s="7">
        <v>2010</v>
      </c>
      <c r="J181" s="7">
        <v>2010</v>
      </c>
      <c r="K181" s="7">
        <v>2010</v>
      </c>
      <c r="L181" s="7">
        <v>2010</v>
      </c>
      <c r="M181" s="7">
        <v>2010</v>
      </c>
      <c r="N181" s="7">
        <v>2010</v>
      </c>
      <c r="O181" s="7">
        <v>2010</v>
      </c>
      <c r="P181" s="7">
        <v>2010</v>
      </c>
      <c r="Q181" s="7">
        <v>2010</v>
      </c>
      <c r="R181" s="7">
        <v>2010</v>
      </c>
      <c r="S181" s="7">
        <v>2010</v>
      </c>
      <c r="T181" s="7">
        <v>2010</v>
      </c>
      <c r="U181" s="7">
        <v>2010</v>
      </c>
      <c r="V181" s="7">
        <v>2010</v>
      </c>
      <c r="W181" s="7">
        <v>2010</v>
      </c>
      <c r="X181" s="7">
        <v>2010</v>
      </c>
      <c r="Y181" s="7">
        <v>2010</v>
      </c>
      <c r="Z181" s="7">
        <v>2010</v>
      </c>
      <c r="AA181" s="7">
        <v>2010</v>
      </c>
      <c r="AB181" s="7">
        <v>2010</v>
      </c>
      <c r="AC181" s="7">
        <v>2010</v>
      </c>
      <c r="AD181" s="7">
        <v>2010</v>
      </c>
      <c r="AE181" s="7">
        <v>2010</v>
      </c>
    </row>
    <row r="182" spans="1:31" ht="30">
      <c r="A182" s="5" t="s">
        <v>388</v>
      </c>
      <c r="B182" s="5" t="s">
        <v>387</v>
      </c>
      <c r="C182" s="7">
        <v>2010</v>
      </c>
      <c r="D182" s="7">
        <v>2010</v>
      </c>
      <c r="E182" s="7">
        <v>2010</v>
      </c>
      <c r="F182" s="7">
        <v>2010</v>
      </c>
      <c r="G182" s="7">
        <v>2010</v>
      </c>
      <c r="H182" s="7">
        <v>2010</v>
      </c>
      <c r="I182" s="7">
        <v>2010</v>
      </c>
      <c r="J182" s="7">
        <v>2010</v>
      </c>
      <c r="K182" s="7">
        <v>2010</v>
      </c>
      <c r="L182" s="7">
        <v>2010</v>
      </c>
      <c r="M182" s="7">
        <v>2010</v>
      </c>
      <c r="N182" s="7">
        <v>2010</v>
      </c>
      <c r="O182" s="7">
        <v>2010</v>
      </c>
      <c r="P182" s="7">
        <v>2010</v>
      </c>
      <c r="Q182" s="7">
        <v>2010</v>
      </c>
      <c r="R182" s="7">
        <v>2010</v>
      </c>
      <c r="S182" s="7">
        <v>2010</v>
      </c>
      <c r="T182" s="7">
        <v>2010</v>
      </c>
      <c r="U182" s="7">
        <v>2010</v>
      </c>
      <c r="V182" s="7">
        <v>2010</v>
      </c>
      <c r="W182" s="7">
        <v>2010</v>
      </c>
      <c r="X182" s="7">
        <v>2010</v>
      </c>
      <c r="Y182" s="7">
        <v>2010</v>
      </c>
      <c r="Z182" s="7">
        <v>2010</v>
      </c>
      <c r="AA182" s="7">
        <v>2010</v>
      </c>
      <c r="AB182" s="7">
        <v>2010</v>
      </c>
      <c r="AC182" s="7">
        <v>2010</v>
      </c>
      <c r="AD182" s="7">
        <v>2010</v>
      </c>
      <c r="AE182" s="7">
        <v>2010</v>
      </c>
    </row>
    <row r="183" spans="1:31">
      <c r="A183" s="5" t="s">
        <v>390</v>
      </c>
      <c r="B183" s="5" t="s">
        <v>389</v>
      </c>
      <c r="C183" s="7">
        <v>2010</v>
      </c>
      <c r="D183" s="7">
        <v>2010</v>
      </c>
      <c r="E183" s="7">
        <v>2010</v>
      </c>
      <c r="F183" s="7">
        <v>2010</v>
      </c>
      <c r="G183" s="7">
        <v>2010</v>
      </c>
      <c r="H183" s="7">
        <v>2010</v>
      </c>
      <c r="I183" s="7">
        <v>2010</v>
      </c>
      <c r="J183" s="7">
        <v>2010</v>
      </c>
      <c r="K183" s="7">
        <v>2010</v>
      </c>
      <c r="L183" s="7">
        <v>2010</v>
      </c>
      <c r="M183" s="7">
        <v>2010</v>
      </c>
      <c r="N183" s="7">
        <v>2010</v>
      </c>
      <c r="O183" s="7">
        <v>2010</v>
      </c>
      <c r="P183" s="7">
        <v>2010</v>
      </c>
      <c r="Q183" s="7">
        <v>2010</v>
      </c>
      <c r="R183" s="7">
        <v>2010</v>
      </c>
      <c r="S183" s="7">
        <v>2010</v>
      </c>
      <c r="T183" s="7">
        <v>2010</v>
      </c>
      <c r="U183" s="7">
        <v>2010</v>
      </c>
      <c r="V183" s="7">
        <v>2010</v>
      </c>
      <c r="W183" s="7">
        <v>2010</v>
      </c>
      <c r="X183" s="7">
        <v>2010</v>
      </c>
      <c r="Y183" s="7">
        <v>2010</v>
      </c>
      <c r="Z183" s="7">
        <v>2010</v>
      </c>
      <c r="AA183" s="7">
        <v>2010</v>
      </c>
      <c r="AB183" s="7">
        <v>2010</v>
      </c>
      <c r="AC183" s="7">
        <v>2010</v>
      </c>
      <c r="AD183" s="7">
        <v>2010</v>
      </c>
      <c r="AE183" s="7">
        <v>2010</v>
      </c>
    </row>
    <row r="184" spans="1:31">
      <c r="A184" s="5" t="s">
        <v>392</v>
      </c>
      <c r="B184" s="5" t="s">
        <v>391</v>
      </c>
      <c r="C184" s="7">
        <v>2010</v>
      </c>
      <c r="D184" s="7">
        <v>2010</v>
      </c>
      <c r="E184" s="7">
        <v>2010</v>
      </c>
      <c r="F184" s="7">
        <v>2010</v>
      </c>
      <c r="G184" s="7">
        <v>2010</v>
      </c>
      <c r="H184" s="7">
        <v>2010</v>
      </c>
      <c r="I184" s="7">
        <v>2010</v>
      </c>
      <c r="J184" s="7">
        <v>2010</v>
      </c>
      <c r="K184" s="7">
        <v>2010</v>
      </c>
      <c r="L184" s="7">
        <v>2010</v>
      </c>
      <c r="M184" s="7">
        <v>2010</v>
      </c>
      <c r="N184" s="7">
        <v>2010</v>
      </c>
      <c r="O184" s="7">
        <v>2010</v>
      </c>
      <c r="P184" s="7">
        <v>2010</v>
      </c>
      <c r="Q184" s="7">
        <v>2010</v>
      </c>
      <c r="R184" s="7">
        <v>2010</v>
      </c>
      <c r="S184" s="7">
        <v>2010</v>
      </c>
      <c r="T184" s="7">
        <v>2010</v>
      </c>
      <c r="U184" s="7">
        <v>2010</v>
      </c>
      <c r="V184" s="7">
        <v>2010</v>
      </c>
      <c r="W184" s="7">
        <v>2010</v>
      </c>
      <c r="X184" s="7">
        <v>2010</v>
      </c>
      <c r="Y184" s="7">
        <v>2010</v>
      </c>
      <c r="Z184" s="7">
        <v>2010</v>
      </c>
      <c r="AA184" s="7">
        <v>2010</v>
      </c>
      <c r="AB184" s="7">
        <v>2010</v>
      </c>
      <c r="AC184" s="7">
        <v>2010</v>
      </c>
      <c r="AD184" s="7">
        <v>2010</v>
      </c>
      <c r="AE184" s="7">
        <v>2010</v>
      </c>
    </row>
    <row r="185" spans="1:31" ht="30">
      <c r="A185" s="5" t="s">
        <v>394</v>
      </c>
      <c r="B185" s="5" t="s">
        <v>393</v>
      </c>
      <c r="C185" s="7">
        <v>2010</v>
      </c>
      <c r="D185" s="7">
        <v>2010</v>
      </c>
      <c r="E185" s="7">
        <v>2010</v>
      </c>
      <c r="F185" s="7">
        <v>2010</v>
      </c>
      <c r="G185" s="7">
        <v>2010</v>
      </c>
      <c r="H185" s="7">
        <v>2010</v>
      </c>
      <c r="I185" s="7">
        <v>2010</v>
      </c>
      <c r="J185" s="7">
        <v>2010</v>
      </c>
      <c r="K185" s="7">
        <v>2010</v>
      </c>
      <c r="L185" s="7">
        <v>2010</v>
      </c>
      <c r="M185" s="7">
        <v>2010</v>
      </c>
      <c r="N185" s="7">
        <v>2010</v>
      </c>
      <c r="O185" s="7">
        <v>2010</v>
      </c>
      <c r="P185" s="7">
        <v>2010</v>
      </c>
      <c r="Q185" s="7">
        <v>2010</v>
      </c>
      <c r="R185" s="7">
        <v>2010</v>
      </c>
      <c r="S185" s="7">
        <v>2010</v>
      </c>
      <c r="T185" s="7">
        <v>2010</v>
      </c>
      <c r="U185" s="7">
        <v>2010</v>
      </c>
      <c r="V185" s="7">
        <v>2010</v>
      </c>
      <c r="W185" s="7">
        <v>2010</v>
      </c>
      <c r="X185" s="7">
        <v>2010</v>
      </c>
      <c r="Y185" s="7">
        <v>2010</v>
      </c>
      <c r="Z185" s="7">
        <v>2010</v>
      </c>
      <c r="AA185" s="7">
        <v>2010</v>
      </c>
      <c r="AB185" s="7">
        <v>2010</v>
      </c>
      <c r="AC185" s="7">
        <v>2010</v>
      </c>
      <c r="AD185" s="7">
        <v>2010</v>
      </c>
      <c r="AE185" s="7"/>
    </row>
    <row r="186" spans="1:31">
      <c r="A186" s="5" t="s">
        <v>396</v>
      </c>
      <c r="B186" s="5" t="s">
        <v>395</v>
      </c>
      <c r="C186" s="7">
        <v>2010</v>
      </c>
      <c r="D186" s="7">
        <v>2010</v>
      </c>
      <c r="E186" s="7">
        <v>2010</v>
      </c>
      <c r="F186" s="7">
        <v>2010</v>
      </c>
      <c r="G186" s="7">
        <v>2010</v>
      </c>
      <c r="H186" s="7">
        <v>2010</v>
      </c>
      <c r="I186" s="7">
        <v>2010</v>
      </c>
      <c r="J186" s="7">
        <v>2010</v>
      </c>
      <c r="K186" s="7">
        <v>2010</v>
      </c>
      <c r="L186" s="7">
        <v>2010</v>
      </c>
      <c r="M186" s="7">
        <v>2010</v>
      </c>
      <c r="N186" s="7">
        <v>2010</v>
      </c>
      <c r="O186" s="7">
        <v>2010</v>
      </c>
      <c r="P186" s="7">
        <v>2010</v>
      </c>
      <c r="Q186" s="7">
        <v>2010</v>
      </c>
      <c r="R186" s="7">
        <v>2010</v>
      </c>
      <c r="S186" s="7">
        <v>2010</v>
      </c>
      <c r="T186" s="7">
        <v>2010</v>
      </c>
      <c r="U186" s="7">
        <v>2010</v>
      </c>
      <c r="V186" s="7">
        <v>2010</v>
      </c>
      <c r="W186" s="7">
        <v>2010</v>
      </c>
      <c r="X186" s="7">
        <v>2010</v>
      </c>
      <c r="Y186" s="7">
        <v>2010</v>
      </c>
      <c r="Z186" s="7">
        <v>2010</v>
      </c>
      <c r="AA186" s="7"/>
      <c r="AB186" s="7">
        <v>2010</v>
      </c>
      <c r="AC186" s="7">
        <v>2010</v>
      </c>
      <c r="AD186" s="7">
        <v>2010</v>
      </c>
      <c r="AE186" s="7"/>
    </row>
    <row r="187" spans="1:31">
      <c r="A187" s="5" t="s">
        <v>398</v>
      </c>
      <c r="B187" s="5" t="s">
        <v>397</v>
      </c>
      <c r="C187" s="7">
        <v>2010</v>
      </c>
      <c r="D187" s="7">
        <v>2010</v>
      </c>
      <c r="E187" s="7">
        <v>2010</v>
      </c>
      <c r="F187" s="7">
        <v>2010</v>
      </c>
      <c r="G187" s="7">
        <v>2010</v>
      </c>
      <c r="H187" s="7">
        <v>2010</v>
      </c>
      <c r="I187" s="7">
        <v>2010</v>
      </c>
      <c r="J187" s="7">
        <v>2010</v>
      </c>
      <c r="K187" s="7">
        <v>2010</v>
      </c>
      <c r="L187" s="7">
        <v>2010</v>
      </c>
      <c r="M187" s="7">
        <v>2010</v>
      </c>
      <c r="N187" s="7">
        <v>2010</v>
      </c>
      <c r="O187" s="7">
        <v>2010</v>
      </c>
      <c r="P187" s="7">
        <v>2010</v>
      </c>
      <c r="Q187" s="7">
        <v>2010</v>
      </c>
      <c r="R187" s="7">
        <v>2010</v>
      </c>
      <c r="S187" s="7">
        <v>2010</v>
      </c>
      <c r="T187" s="7">
        <v>2010</v>
      </c>
      <c r="U187" s="7">
        <v>2010</v>
      </c>
      <c r="V187" s="7">
        <v>2010</v>
      </c>
      <c r="W187" s="7">
        <v>2010</v>
      </c>
      <c r="X187" s="7">
        <v>2010</v>
      </c>
      <c r="Y187" s="7">
        <v>2010</v>
      </c>
      <c r="Z187" s="7">
        <v>2010</v>
      </c>
      <c r="AA187" s="7">
        <v>2010</v>
      </c>
      <c r="AB187" s="7">
        <v>2010</v>
      </c>
      <c r="AC187" s="7">
        <v>2010</v>
      </c>
      <c r="AD187" s="7">
        <v>2010</v>
      </c>
      <c r="AE187" s="7">
        <v>2010</v>
      </c>
    </row>
    <row r="188" spans="1:31">
      <c r="A188" s="5" t="s">
        <v>400</v>
      </c>
      <c r="B188" s="5" t="s">
        <v>399</v>
      </c>
      <c r="C188" s="7">
        <v>2010</v>
      </c>
      <c r="D188" s="7">
        <v>2010</v>
      </c>
      <c r="E188" s="7">
        <v>2010</v>
      </c>
      <c r="F188" s="7">
        <v>2010</v>
      </c>
      <c r="G188" s="7">
        <v>2010</v>
      </c>
      <c r="H188" s="7">
        <v>2010</v>
      </c>
      <c r="I188" s="7">
        <v>2010</v>
      </c>
      <c r="J188" s="7">
        <v>2010</v>
      </c>
      <c r="K188" s="7">
        <v>2010</v>
      </c>
      <c r="L188" s="7">
        <v>2010</v>
      </c>
      <c r="M188" s="7">
        <v>2010</v>
      </c>
      <c r="N188" s="7">
        <v>2010</v>
      </c>
      <c r="O188" s="7">
        <v>2010</v>
      </c>
      <c r="P188" s="7">
        <v>2010</v>
      </c>
      <c r="Q188" s="7">
        <v>2010</v>
      </c>
      <c r="R188" s="7">
        <v>2010</v>
      </c>
      <c r="S188" s="7">
        <v>2010</v>
      </c>
      <c r="T188" s="7">
        <v>2010</v>
      </c>
      <c r="U188" s="7">
        <v>2010</v>
      </c>
      <c r="V188" s="7">
        <v>2010</v>
      </c>
      <c r="W188" s="7">
        <v>2010</v>
      </c>
      <c r="X188" s="7">
        <v>2010</v>
      </c>
      <c r="Y188" s="7">
        <v>2010</v>
      </c>
      <c r="Z188" s="7">
        <v>2010</v>
      </c>
      <c r="AA188" s="7">
        <v>2010</v>
      </c>
      <c r="AB188" s="7">
        <v>2010</v>
      </c>
      <c r="AC188" s="7">
        <v>2010</v>
      </c>
      <c r="AD188" s="7">
        <v>2010</v>
      </c>
      <c r="AE188" s="7">
        <v>2010</v>
      </c>
    </row>
    <row r="189" spans="1:31" ht="45">
      <c r="A189" s="5" t="s">
        <v>402</v>
      </c>
      <c r="B189" s="5" t="s">
        <v>401</v>
      </c>
      <c r="C189" s="7">
        <v>2010</v>
      </c>
      <c r="D189" s="7">
        <v>2010</v>
      </c>
      <c r="E189" s="7">
        <v>2010</v>
      </c>
      <c r="F189" s="7">
        <v>2010</v>
      </c>
      <c r="G189" s="7">
        <v>2010</v>
      </c>
      <c r="H189" s="7">
        <v>2010</v>
      </c>
      <c r="I189" s="7">
        <v>2010</v>
      </c>
      <c r="J189" s="7">
        <v>2010</v>
      </c>
      <c r="K189" s="7">
        <v>2010</v>
      </c>
      <c r="L189" s="7">
        <v>2010</v>
      </c>
      <c r="M189" s="7">
        <v>2010</v>
      </c>
      <c r="N189" s="7">
        <v>2010</v>
      </c>
      <c r="O189" s="7">
        <v>2010</v>
      </c>
      <c r="P189" s="7">
        <v>2010</v>
      </c>
      <c r="Q189" s="7">
        <v>2010</v>
      </c>
      <c r="R189" s="7">
        <v>2010</v>
      </c>
      <c r="S189" s="7">
        <v>2010</v>
      </c>
      <c r="T189" s="7">
        <v>2010</v>
      </c>
      <c r="U189" s="7">
        <v>2010</v>
      </c>
      <c r="V189" s="7">
        <v>2010</v>
      </c>
      <c r="W189" s="7">
        <v>2010</v>
      </c>
      <c r="X189" s="7">
        <v>2010</v>
      </c>
      <c r="Y189" s="7">
        <v>2010</v>
      </c>
      <c r="Z189" s="7">
        <v>2010</v>
      </c>
      <c r="AA189" s="7">
        <v>2010</v>
      </c>
      <c r="AB189" s="7">
        <v>2010</v>
      </c>
      <c r="AC189" s="7">
        <v>2010</v>
      </c>
      <c r="AD189" s="7">
        <v>2010</v>
      </c>
      <c r="AE189" s="7">
        <v>2010</v>
      </c>
    </row>
    <row r="190" spans="1:31" ht="30">
      <c r="A190" s="5" t="s">
        <v>404</v>
      </c>
      <c r="B190" s="5" t="s">
        <v>403</v>
      </c>
      <c r="C190" s="7">
        <v>2010</v>
      </c>
      <c r="D190" s="7">
        <v>2010</v>
      </c>
      <c r="E190" s="7">
        <v>2010</v>
      </c>
      <c r="F190" s="7">
        <v>2010</v>
      </c>
      <c r="G190" s="7">
        <v>2010</v>
      </c>
      <c r="H190" s="7">
        <v>2010</v>
      </c>
      <c r="I190" s="7">
        <v>2010</v>
      </c>
      <c r="J190" s="7">
        <v>2010</v>
      </c>
      <c r="K190" s="7">
        <v>2010</v>
      </c>
      <c r="L190" s="7">
        <v>2010</v>
      </c>
      <c r="M190" s="7">
        <v>2010</v>
      </c>
      <c r="N190" s="7">
        <v>2010</v>
      </c>
      <c r="O190" s="7">
        <v>2010</v>
      </c>
      <c r="P190" s="7">
        <v>2010</v>
      </c>
      <c r="Q190" s="7">
        <v>2010</v>
      </c>
      <c r="R190" s="7">
        <v>2010</v>
      </c>
      <c r="S190" s="7">
        <v>2010</v>
      </c>
      <c r="T190" s="7">
        <v>2010</v>
      </c>
      <c r="U190" s="7">
        <v>2010</v>
      </c>
      <c r="V190" s="7">
        <v>2010</v>
      </c>
      <c r="W190" s="7">
        <v>2010</v>
      </c>
      <c r="X190" s="7">
        <v>2010</v>
      </c>
      <c r="Y190" s="7">
        <v>2010</v>
      </c>
      <c r="Z190" s="7">
        <v>2010</v>
      </c>
      <c r="AA190" s="7">
        <v>2010</v>
      </c>
      <c r="AB190" s="7">
        <v>2010</v>
      </c>
      <c r="AC190" s="7">
        <v>2010</v>
      </c>
      <c r="AD190" s="7">
        <v>2010</v>
      </c>
      <c r="AE190" s="7">
        <v>2010</v>
      </c>
    </row>
    <row r="191" spans="1:31" ht="30">
      <c r="A191" s="5" t="s">
        <v>406</v>
      </c>
      <c r="B191" s="5" t="s">
        <v>405</v>
      </c>
      <c r="C191" s="7">
        <v>2010</v>
      </c>
      <c r="D191" s="7">
        <v>2010</v>
      </c>
      <c r="E191" s="7">
        <v>2010</v>
      </c>
      <c r="F191" s="7">
        <v>2010</v>
      </c>
      <c r="G191" s="7">
        <v>2010</v>
      </c>
      <c r="H191" s="7">
        <v>2010</v>
      </c>
      <c r="I191" s="7">
        <v>2010</v>
      </c>
      <c r="J191" s="7">
        <v>2010</v>
      </c>
      <c r="K191" s="7">
        <v>2010</v>
      </c>
      <c r="L191" s="7">
        <v>2010</v>
      </c>
      <c r="M191" s="7">
        <v>2010</v>
      </c>
      <c r="N191" s="7">
        <v>2010</v>
      </c>
      <c r="O191" s="7">
        <v>2010</v>
      </c>
      <c r="P191" s="7">
        <v>2010</v>
      </c>
      <c r="Q191" s="7">
        <v>2010</v>
      </c>
      <c r="R191" s="7">
        <v>2010</v>
      </c>
      <c r="S191" s="7">
        <v>2010</v>
      </c>
      <c r="T191" s="7">
        <v>2010</v>
      </c>
      <c r="U191" s="7">
        <v>2010</v>
      </c>
      <c r="V191" s="7">
        <v>2010</v>
      </c>
      <c r="W191" s="7">
        <v>2010</v>
      </c>
      <c r="X191" s="7">
        <v>2010</v>
      </c>
      <c r="Y191" s="7">
        <v>2010</v>
      </c>
      <c r="Z191" s="7">
        <v>2010</v>
      </c>
      <c r="AA191" s="7">
        <v>2010</v>
      </c>
      <c r="AB191" s="7">
        <v>2010</v>
      </c>
      <c r="AC191" s="7">
        <v>2010</v>
      </c>
      <c r="AD191" s="7">
        <v>2010</v>
      </c>
      <c r="AE191" s="7">
        <v>2010</v>
      </c>
    </row>
    <row r="192" spans="1:31">
      <c r="A192" s="5" t="s">
        <v>408</v>
      </c>
      <c r="B192" s="5" t="s">
        <v>407</v>
      </c>
      <c r="C192" s="7">
        <v>2010</v>
      </c>
      <c r="D192" s="7">
        <v>2010</v>
      </c>
      <c r="E192" s="7">
        <v>2010</v>
      </c>
      <c r="F192" s="7">
        <v>2010</v>
      </c>
      <c r="G192" s="7">
        <v>2010</v>
      </c>
      <c r="H192" s="7">
        <v>2010</v>
      </c>
      <c r="I192" s="7">
        <v>2010</v>
      </c>
      <c r="J192" s="7">
        <v>2010</v>
      </c>
      <c r="K192" s="7">
        <v>2010</v>
      </c>
      <c r="L192" s="7">
        <v>2010</v>
      </c>
      <c r="M192" s="7">
        <v>2010</v>
      </c>
      <c r="N192" s="7">
        <v>2010</v>
      </c>
      <c r="O192" s="7">
        <v>2010</v>
      </c>
      <c r="P192" s="7">
        <v>2010</v>
      </c>
      <c r="Q192" s="7">
        <v>2010</v>
      </c>
      <c r="R192" s="7">
        <v>2010</v>
      </c>
      <c r="S192" s="7">
        <v>2010</v>
      </c>
      <c r="T192" s="7">
        <v>2010</v>
      </c>
      <c r="U192" s="7">
        <v>2010</v>
      </c>
      <c r="V192" s="7">
        <v>2010</v>
      </c>
      <c r="W192" s="7">
        <v>2010</v>
      </c>
      <c r="X192" s="7">
        <v>2010</v>
      </c>
      <c r="Y192" s="7">
        <v>2010</v>
      </c>
      <c r="Z192" s="7">
        <v>2010</v>
      </c>
      <c r="AA192" s="7">
        <v>2010</v>
      </c>
      <c r="AB192" s="7">
        <v>2010</v>
      </c>
      <c r="AC192" s="7">
        <v>2010</v>
      </c>
      <c r="AD192" s="7">
        <v>2010</v>
      </c>
      <c r="AE192" s="7">
        <v>2010</v>
      </c>
    </row>
    <row r="193" spans="1:31">
      <c r="A193" s="5" t="s">
        <v>410</v>
      </c>
      <c r="B193" s="5" t="s">
        <v>409</v>
      </c>
      <c r="C193" s="7">
        <v>2010</v>
      </c>
      <c r="D193" s="7">
        <v>2010</v>
      </c>
      <c r="E193" s="7">
        <v>2010</v>
      </c>
      <c r="F193" s="7">
        <v>2010</v>
      </c>
      <c r="G193" s="7">
        <v>2010</v>
      </c>
      <c r="H193" s="7">
        <v>2010</v>
      </c>
      <c r="I193" s="7">
        <v>2010</v>
      </c>
      <c r="J193" s="7">
        <v>2010</v>
      </c>
      <c r="K193" s="7">
        <v>2010</v>
      </c>
      <c r="L193" s="7">
        <v>2010</v>
      </c>
      <c r="M193" s="7">
        <v>2010</v>
      </c>
      <c r="N193" s="7">
        <v>2010</v>
      </c>
      <c r="O193" s="7">
        <v>2010</v>
      </c>
      <c r="P193" s="7">
        <v>2010</v>
      </c>
      <c r="Q193" s="7">
        <v>2010</v>
      </c>
      <c r="R193" s="7">
        <v>2010</v>
      </c>
      <c r="S193" s="7">
        <v>2010</v>
      </c>
      <c r="T193" s="7">
        <v>2010</v>
      </c>
      <c r="U193" s="7">
        <v>2010</v>
      </c>
      <c r="V193" s="7">
        <v>2010</v>
      </c>
      <c r="W193" s="7">
        <v>2010</v>
      </c>
      <c r="X193" s="7">
        <v>2010</v>
      </c>
      <c r="Y193" s="7">
        <v>2010</v>
      </c>
      <c r="Z193" s="7">
        <v>2010</v>
      </c>
      <c r="AA193" s="7">
        <v>2010</v>
      </c>
      <c r="AB193" s="7">
        <v>2010</v>
      </c>
      <c r="AC193" s="7">
        <v>2010</v>
      </c>
      <c r="AD193" s="7">
        <v>2010</v>
      </c>
      <c r="AE193" s="7">
        <v>2010</v>
      </c>
    </row>
    <row r="194" spans="1:31">
      <c r="A194" s="5" t="s">
        <v>412</v>
      </c>
      <c r="B194" s="5" t="s">
        <v>411</v>
      </c>
      <c r="C194" s="7">
        <v>2010</v>
      </c>
      <c r="D194" s="7">
        <v>2010</v>
      </c>
      <c r="E194" s="7">
        <v>2010</v>
      </c>
      <c r="F194" s="7">
        <v>2010</v>
      </c>
      <c r="G194" s="7">
        <v>2010</v>
      </c>
      <c r="H194" s="7">
        <v>2010</v>
      </c>
      <c r="I194" s="7">
        <v>2010</v>
      </c>
      <c r="J194" s="7">
        <v>2010</v>
      </c>
      <c r="K194" s="7">
        <v>2010</v>
      </c>
      <c r="L194" s="7">
        <v>2010</v>
      </c>
      <c r="M194" s="7">
        <v>2010</v>
      </c>
      <c r="N194" s="7">
        <v>2010</v>
      </c>
      <c r="O194" s="7">
        <v>2010</v>
      </c>
      <c r="P194" s="7">
        <v>2010</v>
      </c>
      <c r="Q194" s="7">
        <v>2010</v>
      </c>
      <c r="R194" s="7">
        <v>2010</v>
      </c>
      <c r="S194" s="7">
        <v>2010</v>
      </c>
      <c r="T194" s="7">
        <v>2010</v>
      </c>
      <c r="U194" s="7">
        <v>2010</v>
      </c>
      <c r="V194" s="7">
        <v>2010</v>
      </c>
      <c r="W194" s="7">
        <v>2010</v>
      </c>
      <c r="X194" s="7">
        <v>2010</v>
      </c>
      <c r="Y194" s="7">
        <v>2010</v>
      </c>
      <c r="Z194" s="7">
        <v>2010</v>
      </c>
      <c r="AA194" s="7">
        <v>2010</v>
      </c>
      <c r="AB194" s="7">
        <v>2010</v>
      </c>
      <c r="AC194" s="7">
        <v>2010</v>
      </c>
      <c r="AD194" s="7">
        <v>2010</v>
      </c>
      <c r="AE194" s="7">
        <v>2010</v>
      </c>
    </row>
    <row r="195" spans="1:31" ht="45">
      <c r="A195" s="5" t="s">
        <v>414</v>
      </c>
      <c r="B195" s="5" t="s">
        <v>413</v>
      </c>
      <c r="C195" s="7">
        <v>2010</v>
      </c>
      <c r="D195" s="7">
        <v>2010</v>
      </c>
      <c r="E195" s="7">
        <v>2010</v>
      </c>
      <c r="F195" s="7">
        <v>2010</v>
      </c>
      <c r="G195" s="7">
        <v>2010</v>
      </c>
      <c r="H195" s="7">
        <v>2010</v>
      </c>
      <c r="I195" s="7">
        <v>2010</v>
      </c>
      <c r="J195" s="7">
        <v>2010</v>
      </c>
      <c r="K195" s="7">
        <v>2010</v>
      </c>
      <c r="L195" s="7">
        <v>2010</v>
      </c>
      <c r="M195" s="7">
        <v>2010</v>
      </c>
      <c r="N195" s="7">
        <v>2010</v>
      </c>
      <c r="O195" s="7">
        <v>2010</v>
      </c>
      <c r="P195" s="7">
        <v>2010</v>
      </c>
      <c r="Q195" s="7">
        <v>2010</v>
      </c>
      <c r="R195" s="7">
        <v>2010</v>
      </c>
      <c r="S195" s="7">
        <v>2010</v>
      </c>
      <c r="T195" s="7">
        <v>2010</v>
      </c>
      <c r="U195" s="7">
        <v>2010</v>
      </c>
      <c r="V195" s="7">
        <v>2010</v>
      </c>
      <c r="W195" s="7">
        <v>2010</v>
      </c>
      <c r="X195" s="7">
        <v>2010</v>
      </c>
      <c r="Y195" s="7">
        <v>2010</v>
      </c>
      <c r="Z195" s="7">
        <v>2010</v>
      </c>
      <c r="AA195" s="7">
        <v>2010</v>
      </c>
      <c r="AB195" s="7">
        <v>2010</v>
      </c>
      <c r="AC195" s="7">
        <v>2010</v>
      </c>
      <c r="AD195" s="7">
        <v>2010</v>
      </c>
      <c r="AE195" s="7">
        <v>2010</v>
      </c>
    </row>
    <row r="196" spans="1:31">
      <c r="A196" s="5" t="s">
        <v>416</v>
      </c>
      <c r="B196" s="5" t="s">
        <v>415</v>
      </c>
      <c r="C196" s="7">
        <v>2010</v>
      </c>
      <c r="D196" s="7">
        <v>2010</v>
      </c>
      <c r="E196" s="7">
        <v>2010</v>
      </c>
      <c r="F196" s="7">
        <v>2010</v>
      </c>
      <c r="G196" s="7">
        <v>2010</v>
      </c>
      <c r="H196" s="7">
        <v>2010</v>
      </c>
      <c r="I196" s="7">
        <v>2010</v>
      </c>
      <c r="J196" s="7">
        <v>2010</v>
      </c>
      <c r="K196" s="7">
        <v>2010</v>
      </c>
      <c r="L196" s="7">
        <v>2010</v>
      </c>
      <c r="M196" s="7">
        <v>2010</v>
      </c>
      <c r="N196" s="7">
        <v>2010</v>
      </c>
      <c r="O196" s="7">
        <v>2010</v>
      </c>
      <c r="P196" s="7">
        <v>2010</v>
      </c>
      <c r="Q196" s="7">
        <v>2010</v>
      </c>
      <c r="R196" s="7">
        <v>2010</v>
      </c>
      <c r="S196" s="7">
        <v>2010</v>
      </c>
      <c r="T196" s="7">
        <v>2010</v>
      </c>
      <c r="U196" s="7">
        <v>2010</v>
      </c>
      <c r="V196" s="7">
        <v>2010</v>
      </c>
      <c r="W196" s="7">
        <v>2010</v>
      </c>
      <c r="X196" s="7">
        <v>2010</v>
      </c>
      <c r="Y196" s="7">
        <v>2010</v>
      </c>
      <c r="Z196" s="7">
        <v>2010</v>
      </c>
      <c r="AA196" s="7">
        <v>2010</v>
      </c>
      <c r="AB196" s="7">
        <v>2010</v>
      </c>
      <c r="AC196" s="7">
        <v>2010</v>
      </c>
      <c r="AD196" s="7">
        <v>2010</v>
      </c>
      <c r="AE196" s="7">
        <v>2010</v>
      </c>
    </row>
    <row r="197" spans="1:31">
      <c r="A197" s="5" t="s">
        <v>418</v>
      </c>
      <c r="B197" s="5" t="s">
        <v>417</v>
      </c>
      <c r="C197" s="7">
        <v>2010</v>
      </c>
      <c r="D197" s="7">
        <v>2010</v>
      </c>
      <c r="E197" s="7">
        <v>2010</v>
      </c>
      <c r="F197" s="7">
        <v>2010</v>
      </c>
      <c r="G197" s="7">
        <v>2010</v>
      </c>
      <c r="H197" s="7">
        <v>2010</v>
      </c>
      <c r="I197" s="7">
        <v>2010</v>
      </c>
      <c r="J197" s="7">
        <v>2010</v>
      </c>
      <c r="K197" s="7">
        <v>2010</v>
      </c>
      <c r="L197" s="7">
        <v>2010</v>
      </c>
      <c r="M197" s="7">
        <v>2010</v>
      </c>
      <c r="N197" s="7">
        <v>2010</v>
      </c>
      <c r="O197" s="7">
        <v>2010</v>
      </c>
      <c r="P197" s="7">
        <v>2010</v>
      </c>
      <c r="Q197" s="7">
        <v>2010</v>
      </c>
      <c r="R197" s="7">
        <v>2010</v>
      </c>
      <c r="S197" s="7">
        <v>2010</v>
      </c>
      <c r="T197" s="7">
        <v>2010</v>
      </c>
      <c r="U197" s="7">
        <v>2010</v>
      </c>
      <c r="V197" s="7">
        <v>2010</v>
      </c>
      <c r="W197" s="7">
        <v>2010</v>
      </c>
      <c r="X197" s="7">
        <v>2010</v>
      </c>
      <c r="Y197" s="7">
        <v>2010</v>
      </c>
      <c r="Z197" s="7">
        <v>2010</v>
      </c>
      <c r="AA197" s="7">
        <v>2010</v>
      </c>
      <c r="AB197" s="7">
        <v>2010</v>
      </c>
      <c r="AC197" s="7">
        <v>2010</v>
      </c>
      <c r="AD197" s="7">
        <v>2010</v>
      </c>
      <c r="AE197" s="7">
        <v>2010</v>
      </c>
    </row>
    <row r="198" spans="1:31">
      <c r="A198" s="5" t="s">
        <v>420</v>
      </c>
      <c r="B198" s="5" t="s">
        <v>419</v>
      </c>
      <c r="C198" s="7">
        <v>2010</v>
      </c>
      <c r="D198" s="7">
        <v>2010</v>
      </c>
      <c r="E198" s="7">
        <v>2010</v>
      </c>
      <c r="F198" s="7">
        <v>2010</v>
      </c>
      <c r="G198" s="7">
        <v>2010</v>
      </c>
      <c r="H198" s="7">
        <v>2010</v>
      </c>
      <c r="I198" s="7">
        <v>2010</v>
      </c>
      <c r="J198" s="7">
        <v>2010</v>
      </c>
      <c r="K198" s="7">
        <v>2010</v>
      </c>
      <c r="L198" s="7">
        <v>2010</v>
      </c>
      <c r="M198" s="7">
        <v>2010</v>
      </c>
      <c r="N198" s="7">
        <v>2010</v>
      </c>
      <c r="O198" s="7">
        <v>2010</v>
      </c>
      <c r="P198" s="7">
        <v>2010</v>
      </c>
      <c r="Q198" s="7">
        <v>2010</v>
      </c>
      <c r="R198" s="7">
        <v>2010</v>
      </c>
      <c r="S198" s="7">
        <v>2010</v>
      </c>
      <c r="T198" s="7">
        <v>2010</v>
      </c>
      <c r="U198" s="7">
        <v>2010</v>
      </c>
      <c r="V198" s="7">
        <v>2010</v>
      </c>
      <c r="W198" s="7">
        <v>2010</v>
      </c>
      <c r="X198" s="7">
        <v>2010</v>
      </c>
      <c r="Y198" s="7">
        <v>2010</v>
      </c>
      <c r="Z198" s="7">
        <v>2010</v>
      </c>
      <c r="AA198" s="7">
        <v>2010</v>
      </c>
      <c r="AB198" s="7">
        <v>2010</v>
      </c>
      <c r="AC198" s="7">
        <v>2010</v>
      </c>
      <c r="AD198" s="7">
        <v>2010</v>
      </c>
      <c r="AE198" s="7">
        <v>2010</v>
      </c>
    </row>
    <row r="199" spans="1:31">
      <c r="A199" s="5" t="s">
        <v>422</v>
      </c>
      <c r="B199" s="5" t="s">
        <v>421</v>
      </c>
      <c r="C199" s="7">
        <v>2010</v>
      </c>
      <c r="D199" s="7">
        <v>2010</v>
      </c>
      <c r="E199" s="7">
        <v>2010</v>
      </c>
      <c r="F199" s="7">
        <v>2010</v>
      </c>
      <c r="G199" s="7">
        <v>2010</v>
      </c>
      <c r="H199" s="7">
        <v>2010</v>
      </c>
      <c r="I199" s="7">
        <v>2010</v>
      </c>
      <c r="J199" s="7">
        <v>2010</v>
      </c>
      <c r="K199" s="7">
        <v>2010</v>
      </c>
      <c r="L199" s="7">
        <v>2010</v>
      </c>
      <c r="M199" s="7">
        <v>2010</v>
      </c>
      <c r="N199" s="7">
        <v>2010</v>
      </c>
      <c r="O199" s="7">
        <v>2010</v>
      </c>
      <c r="P199" s="7">
        <v>2010</v>
      </c>
      <c r="Q199" s="7">
        <v>2010</v>
      </c>
      <c r="R199" s="7">
        <v>2010</v>
      </c>
      <c r="S199" s="7">
        <v>2010</v>
      </c>
      <c r="T199" s="7">
        <v>2010</v>
      </c>
      <c r="U199" s="7">
        <v>2010</v>
      </c>
      <c r="V199" s="7">
        <v>2010</v>
      </c>
      <c r="W199" s="7">
        <v>2010</v>
      </c>
      <c r="X199" s="7">
        <v>2010</v>
      </c>
      <c r="Y199" s="7">
        <v>2010</v>
      </c>
      <c r="Z199" s="7">
        <v>2010</v>
      </c>
      <c r="AA199" s="7">
        <v>2010</v>
      </c>
      <c r="AB199" s="7">
        <v>2010</v>
      </c>
      <c r="AC199" s="7">
        <v>2010</v>
      </c>
      <c r="AD199" s="7">
        <v>2010</v>
      </c>
      <c r="AE199" s="7">
        <v>2010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O199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53" sqref="J53"/>
    </sheetView>
  </sheetViews>
  <sheetFormatPr baseColWidth="10" defaultRowHeight="15" x14ac:dyDescent="0"/>
  <cols>
    <col min="1" max="1" width="29" customWidth="1"/>
    <col min="27" max="27" width="19.6640625" customWidth="1"/>
    <col min="28" max="28" width="7.33203125" customWidth="1"/>
    <col min="30" max="30" width="6.33203125" customWidth="1"/>
    <col min="32" max="32" width="4.83203125" customWidth="1"/>
    <col min="33" max="33" width="21.6640625" customWidth="1"/>
    <col min="34" max="34" width="6" customWidth="1"/>
    <col min="35" max="35" width="5.1640625" customWidth="1"/>
    <col min="36" max="36" width="21.6640625" customWidth="1"/>
  </cols>
  <sheetData>
    <row r="1" spans="1:41">
      <c r="A1" s="34"/>
      <c r="B1" s="35" t="s">
        <v>614</v>
      </c>
      <c r="C1" s="55">
        <f t="shared" ref="C1:Z1" si="0">mmean(C8:C199)</f>
        <v>0.49343576388888888</v>
      </c>
      <c r="D1" s="55">
        <f t="shared" si="0"/>
        <v>0.22799038918918921</v>
      </c>
      <c r="E1" s="55">
        <f t="shared" si="0"/>
        <v>0.14083333333333337</v>
      </c>
      <c r="F1" s="55">
        <f t="shared" si="0"/>
        <v>0.3752604166666666</v>
      </c>
      <c r="G1" s="55">
        <f t="shared" si="0"/>
        <v>0.1311604938271605</v>
      </c>
      <c r="H1" s="55">
        <f t="shared" si="0"/>
        <v>0.2784816753926701</v>
      </c>
      <c r="I1" s="55">
        <f t="shared" si="0"/>
        <v>0.46852304964538993</v>
      </c>
      <c r="J1" s="55">
        <f t="shared" si="0"/>
        <v>0.44909895833333335</v>
      </c>
      <c r="K1" s="55">
        <f t="shared" si="0"/>
        <v>0.83435987820776925</v>
      </c>
      <c r="L1" s="55">
        <f t="shared" si="0"/>
        <v>0.28551351351351362</v>
      </c>
      <c r="M1" s="55">
        <f t="shared" si="0"/>
        <v>0.50613756613756633</v>
      </c>
      <c r="N1" s="55">
        <f t="shared" si="0"/>
        <v>0.27680628272251284</v>
      </c>
      <c r="O1" s="55">
        <f t="shared" si="0"/>
        <v>0.35540575916230416</v>
      </c>
      <c r="P1" s="55">
        <f t="shared" si="0"/>
        <v>0.72475293121693096</v>
      </c>
      <c r="Q1" s="55">
        <f t="shared" si="0"/>
        <v>0.32861819339233234</v>
      </c>
      <c r="R1" s="55">
        <f t="shared" si="0"/>
        <v>0.40808622913088993</v>
      </c>
      <c r="S1" s="55">
        <f t="shared" si="0"/>
        <v>9.4467166420531948E-2</v>
      </c>
      <c r="T1" s="55">
        <f t="shared" si="0"/>
        <v>0.23681102181283425</v>
      </c>
      <c r="U1" s="55">
        <f t="shared" si="0"/>
        <v>9.2067296214756553E-2</v>
      </c>
      <c r="V1" s="55">
        <f t="shared" si="0"/>
        <v>0.13124932668673278</v>
      </c>
      <c r="W1" s="55">
        <f t="shared" si="0"/>
        <v>0.25833157894736836</v>
      </c>
      <c r="X1" s="55">
        <f t="shared" si="0"/>
        <v>0.43491891891891898</v>
      </c>
      <c r="Y1" s="55">
        <f t="shared" si="0"/>
        <v>8.8605759634491674E-2</v>
      </c>
      <c r="Z1" s="55">
        <f t="shared" si="0"/>
        <v>0.4959575414641148</v>
      </c>
    </row>
    <row r="2" spans="1:41">
      <c r="A2" s="34"/>
      <c r="B2" s="35" t="s">
        <v>615</v>
      </c>
      <c r="C2" s="55">
        <f>mstDev(C8:C199)</f>
        <v>0.18073200709469431</v>
      </c>
      <c r="D2" s="55">
        <f t="shared" ref="D2:Z2" si="1">mstDev(D8:D199)</f>
        <v>0.29573432035706348</v>
      </c>
      <c r="E2" s="55">
        <f t="shared" si="1"/>
        <v>0.17232422057927552</v>
      </c>
      <c r="F2" s="55">
        <f t="shared" si="1"/>
        <v>0.19794410574925639</v>
      </c>
      <c r="G2" s="55">
        <f t="shared" si="1"/>
        <v>0.19161540662858523</v>
      </c>
      <c r="H2" s="55">
        <f t="shared" si="1"/>
        <v>0.29713420400343893</v>
      </c>
      <c r="I2" s="55">
        <f t="shared" si="1"/>
        <v>0.20358271081610657</v>
      </c>
      <c r="J2" s="55">
        <f t="shared" si="1"/>
        <v>0.2337602871134658</v>
      </c>
      <c r="K2" s="55">
        <f t="shared" si="1"/>
        <v>0.20771605342865446</v>
      </c>
      <c r="L2" s="55">
        <f t="shared" si="1"/>
        <v>0.24895844135701456</v>
      </c>
      <c r="M2" s="55">
        <f t="shared" si="1"/>
        <v>0.36018966947453146</v>
      </c>
      <c r="N2" s="55">
        <f t="shared" si="1"/>
        <v>0.32171703677267927</v>
      </c>
      <c r="O2" s="55">
        <f t="shared" si="1"/>
        <v>0.28401653772887786</v>
      </c>
      <c r="P2" s="55">
        <f t="shared" si="1"/>
        <v>0.24461370540224744</v>
      </c>
      <c r="Q2" s="55">
        <f t="shared" si="1"/>
        <v>0.20431609907645937</v>
      </c>
      <c r="R2" s="55">
        <f t="shared" si="1"/>
        <v>0.31274376556846784</v>
      </c>
      <c r="S2" s="55">
        <f t="shared" si="1"/>
        <v>0.16541545593486934</v>
      </c>
      <c r="T2" s="55">
        <f t="shared" si="1"/>
        <v>0.31177962563213774</v>
      </c>
      <c r="U2" s="55">
        <f t="shared" si="1"/>
        <v>0.19078955634042818</v>
      </c>
      <c r="V2" s="55">
        <f t="shared" si="1"/>
        <v>0.19424046445451892</v>
      </c>
      <c r="W2" s="55">
        <f t="shared" si="1"/>
        <v>0.33961531389405314</v>
      </c>
      <c r="X2" s="55">
        <f t="shared" si="1"/>
        <v>0.37123782210874251</v>
      </c>
      <c r="Y2" s="55">
        <f t="shared" si="1"/>
        <v>0.17176348817172829</v>
      </c>
      <c r="Z2" s="55">
        <f t="shared" si="1"/>
        <v>0.33023765807644895</v>
      </c>
    </row>
    <row r="3" spans="1:41">
      <c r="A3" s="27"/>
      <c r="B3" s="27" t="s">
        <v>583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41">
      <c r="A4" s="28"/>
      <c r="B4" s="28" t="s">
        <v>584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100</v>
      </c>
      <c r="W4">
        <v>100</v>
      </c>
      <c r="X4">
        <v>1</v>
      </c>
      <c r="Y4">
        <v>100</v>
      </c>
      <c r="Z4">
        <v>100</v>
      </c>
    </row>
    <row r="5" spans="1:41">
      <c r="A5" s="28"/>
      <c r="B5" s="29" t="s">
        <v>585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41">
      <c r="A6" s="12"/>
      <c r="B6" s="12"/>
      <c r="C6" t="s">
        <v>483</v>
      </c>
      <c r="D6" t="s">
        <v>488</v>
      </c>
      <c r="E6" t="s">
        <v>489</v>
      </c>
      <c r="F6" t="s">
        <v>484</v>
      </c>
      <c r="G6" t="s">
        <v>480</v>
      </c>
      <c r="H6" t="s">
        <v>568</v>
      </c>
      <c r="I6" t="s">
        <v>582</v>
      </c>
      <c r="J6" t="s">
        <v>492</v>
      </c>
      <c r="K6" t="s">
        <v>477</v>
      </c>
      <c r="L6" t="s">
        <v>494</v>
      </c>
      <c r="M6" t="s">
        <v>485</v>
      </c>
      <c r="N6" t="s">
        <v>493</v>
      </c>
      <c r="O6" t="s">
        <v>534</v>
      </c>
      <c r="P6" t="s">
        <v>486</v>
      </c>
      <c r="Q6" t="s">
        <v>487</v>
      </c>
      <c r="R6" t="s">
        <v>579</v>
      </c>
      <c r="S6" t="s">
        <v>482</v>
      </c>
      <c r="T6" t="s">
        <v>495</v>
      </c>
      <c r="U6" t="s">
        <v>478</v>
      </c>
      <c r="V6" t="s">
        <v>479</v>
      </c>
      <c r="W6" t="s">
        <v>476</v>
      </c>
      <c r="X6" t="s">
        <v>481</v>
      </c>
      <c r="Y6" t="s">
        <v>490</v>
      </c>
      <c r="Z6" t="s">
        <v>491</v>
      </c>
      <c r="AB6">
        <v>20</v>
      </c>
      <c r="AD6">
        <f>mmax(AD8:AD199)</f>
        <v>187</v>
      </c>
    </row>
    <row r="7" spans="1:41" ht="30">
      <c r="A7" s="12"/>
      <c r="B7" s="12"/>
      <c r="C7" s="19" t="s">
        <v>483</v>
      </c>
      <c r="D7" s="19" t="s">
        <v>488</v>
      </c>
      <c r="E7" s="19" t="s">
        <v>489</v>
      </c>
      <c r="F7" s="19" t="s">
        <v>484</v>
      </c>
      <c r="G7" s="19" t="s">
        <v>480</v>
      </c>
      <c r="H7" s="19" t="s">
        <v>568</v>
      </c>
      <c r="I7" s="19" t="s">
        <v>582</v>
      </c>
      <c r="J7" s="19" t="s">
        <v>492</v>
      </c>
      <c r="K7" s="19" t="s">
        <v>477</v>
      </c>
      <c r="L7" s="19" t="s">
        <v>494</v>
      </c>
      <c r="M7" s="19" t="s">
        <v>485</v>
      </c>
      <c r="N7" s="19" t="s">
        <v>493</v>
      </c>
      <c r="O7" s="19" t="s">
        <v>534</v>
      </c>
      <c r="P7" s="19" t="s">
        <v>486</v>
      </c>
      <c r="Q7" s="19" t="s">
        <v>487</v>
      </c>
      <c r="R7" s="19" t="s">
        <v>579</v>
      </c>
      <c r="S7" s="19" t="s">
        <v>482</v>
      </c>
      <c r="T7" s="19" t="s">
        <v>495</v>
      </c>
      <c r="U7" s="19" t="s">
        <v>478</v>
      </c>
      <c r="V7" s="19" t="s">
        <v>479</v>
      </c>
      <c r="W7" s="19" t="s">
        <v>476</v>
      </c>
      <c r="X7" s="19" t="s">
        <v>481</v>
      </c>
      <c r="Y7" s="19" t="s">
        <v>490</v>
      </c>
      <c r="Z7" s="19" t="s">
        <v>491</v>
      </c>
      <c r="AB7" s="19" t="s">
        <v>586</v>
      </c>
      <c r="AC7" s="19" t="s">
        <v>587</v>
      </c>
      <c r="AD7" s="19" t="s">
        <v>589</v>
      </c>
      <c r="AG7" s="19" t="s">
        <v>590</v>
      </c>
      <c r="AJ7" s="19" t="s">
        <v>591</v>
      </c>
    </row>
    <row r="8" spans="1:41">
      <c r="A8" s="12" t="s">
        <v>40</v>
      </c>
      <c r="B8" s="15" t="s">
        <v>39</v>
      </c>
      <c r="C8" s="10">
        <f>MAX(0,MIN(1,IF(C$5=0,1-(Summary!C8-Summary!C$3)/(Summary!C$4-Summary!C$3),(Summary!C8-Summary!C$3)/(Summary!C$4-Summary!C$3))))</f>
        <v>0.62149999999999994</v>
      </c>
      <c r="D8" s="10">
        <f>MAX(0,MIN(1,IF(D$5=0,1-(Summary!D8-Summary!D$3)/(Summary!D$4-Summary!D$3),(Summary!D8-Summary!D$3)/(Summary!D$4-Summary!D$3))))</f>
        <v>0.35570000000000002</v>
      </c>
      <c r="E8" s="10">
        <f>MAX(0,MIN(1,IF(E$5=0,1-(Summary!E8-Summary!E$3)/(Summary!E$4-Summary!E$3),(Summary!E8-Summary!E$3)/(Summary!E$4-Summary!E$3))))</f>
        <v>0.52</v>
      </c>
      <c r="F8" s="10">
        <f>MAX(0,MIN(1,IF(F$5=0,1-(Summary!F8-Summary!F$3)/(Summary!F$4-Summary!F$3),(Summary!F8-Summary!F$3)/(Summary!F$4-Summary!F$3))))</f>
        <v>0.7</v>
      </c>
      <c r="G8" s="10">
        <f>MAX(0,MIN(1,IF(G$5=0,1-(Summary!G8-Summary!G$3)/(Summary!G$4-Summary!G$3),(Summary!G8-Summary!G$3)/(Summary!G$4-Summary!G$3))))</f>
        <v>0.93666666666666665</v>
      </c>
      <c r="H8" s="10">
        <f>MAX(0,MIN(1,IF(H$5=0,1-(Summary!H8-Summary!H$3)/(Summary!H$4-Summary!H$3),(Summary!H8-Summary!H$3)/(Summary!H$4-Summary!H$3))))</f>
        <v>0.63</v>
      </c>
      <c r="I8" s="10">
        <f>MAX(0,MIN(1,IF(I$5=0,1-(Summary!I8-Summary!I$3)/(Summary!I$4-Summary!I$3),(Summary!I8-Summary!I$3)/(Summary!I$4-Summary!I$3))))</f>
        <v>0.50916666666666666</v>
      </c>
      <c r="J8" s="10">
        <f>MAX(0,MIN(1,IF(J$5=0,1-(Summary!J8-Summary!J$3)/(Summary!J$4-Summary!J$3),(Summary!J8-Summary!J$3)/(Summary!J$4-Summary!J$3))))</f>
        <v>0.75580000000000003</v>
      </c>
      <c r="K8" s="10">
        <f>MAX(0,MIN(1,IF(K$5=0,1-(Summary!K8-Summary!K$3)/(Summary!K$4-Summary!K$3),(Summary!K8-Summary!K$3)/(Summary!K$4-Summary!K$3))))</f>
        <v>0.93686692848183339</v>
      </c>
      <c r="L8" s="10" t="e">
        <f>MAX(0,MIN(1,IF(L$5=0,1-(Summary!L8-Summary!L$3)/(Summary!L$4-Summary!L$3),(Summary!L8-Summary!L$3)/(Summary!L$4-Summary!L$3))))</f>
        <v>#N/A</v>
      </c>
      <c r="M8" s="10" t="e">
        <f>MAX(0,MIN(1,IF(M$5=0,1-(Summary!M8-Summary!M$3)/(Summary!M$4-Summary!M$3),(Summary!M8-Summary!M$3)/(Summary!M$4-Summary!M$3))))</f>
        <v>#N/A</v>
      </c>
      <c r="N8" s="10">
        <f>MAX(0,MIN(1,IF(N$5=0,1-(Summary!N8-Summary!N$3)/(Summary!N$4-Summary!N$3),(Summary!N8-Summary!N$3)/(Summary!N$4-Summary!N$3))))</f>
        <v>1</v>
      </c>
      <c r="O8" s="10">
        <f>MAX(0,MIN(1,IF(O$5=0,1-(Summary!O8-Summary!O$3)/(Summary!O$4-Summary!O$3),(Summary!O8-Summary!O$3)/(Summary!O$4-Summary!O$3))))</f>
        <v>0.78249999999999997</v>
      </c>
      <c r="P8" s="10">
        <f>MAX(0,MIN(1,IF(P$5=0,1-(Summary!P8-Summary!P$3)/(Summary!P$4-Summary!P$3),(Summary!P8-Summary!P$3)/(Summary!P$4-Summary!P$3))))</f>
        <v>0.96320000000000006</v>
      </c>
      <c r="Q8" s="10">
        <f>MAX(0,MIN(1,IF(Q$5=0,1-(Summary!Q8-Summary!Q$3)/(Summary!Q$4-Summary!Q$3),(Summary!Q8-Summary!Q$3)/(Summary!Q$4-Summary!Q$3))))</f>
        <v>0.82107560975609806</v>
      </c>
      <c r="R8" s="10">
        <f>MAX(0,MIN(1,IF(R$5=0,1-(Summary!R8-Summary!R$3)/(Summary!R$4-Summary!R$3),(Summary!R8-Summary!R$3)/(Summary!R$4-Summary!R$3))))</f>
        <v>0.72056594200000001</v>
      </c>
      <c r="S8" s="10">
        <f>MAX(0,MIN(1,IF(S$5=0,1-(Summary!S8-Summary!S$3)/(Summary!S$4-Summary!S$3),(Summary!S8-Summary!S$3)/(Summary!S$4-Summary!S$3))))</f>
        <v>0.17516267190000001</v>
      </c>
      <c r="T8" s="10">
        <f>MAX(0,MIN(1,IF(T$5=0,1-(Summary!T8-Summary!T$3)/(Summary!T$4-Summary!T$3),(Summary!T8-Summary!T$3)/(Summary!T$4-Summary!T$3))))</f>
        <v>1</v>
      </c>
      <c r="U8" s="10">
        <f>MAX(0,MIN(1,IF(U$5=0,1-(Summary!U8-Summary!U$3)/(Summary!U$4-Summary!U$3),(Summary!U8-Summary!U$3)/(Summary!U$4-Summary!U$3))))</f>
        <v>0</v>
      </c>
      <c r="V8" s="10">
        <f>MAX(0,MIN(1,IF(V$5=0,1-(Summary!V8-Summary!V$3)/(Summary!V$4-Summary!V$3),(Summary!V8-Summary!V$3)/(Summary!V$4-Summary!V$3))))</f>
        <v>0</v>
      </c>
      <c r="W8" s="10">
        <f>MAX(0,MIN(1,IF(W$5=0,1-(Summary!W8-Summary!W$3)/(Summary!W$4-Summary!W$3),(Summary!W8-Summary!W$3)/(Summary!W$4-Summary!W$3))))</f>
        <v>0.85599999999999998</v>
      </c>
      <c r="X8" s="10" t="e">
        <f>MAX(0,MIN(1,IF(X$5=0,1-(Summary!X8-Summary!X$3)/(Summary!X$4-Summary!X$3),(Summary!X8-Summary!X$3)/(Summary!X$4-Summary!X$3))))</f>
        <v>#N/A</v>
      </c>
      <c r="Y8" s="10">
        <f>MAX(0,MIN(1,IF(Y$5=0,1-(Summary!Y8-Summary!Y$3)/(Summary!Y$4-Summary!Y$3),(Summary!Y8-Summary!Y$3)/(Summary!Y$4-Summary!Y$3))))</f>
        <v>7.3593670944298792E-2</v>
      </c>
      <c r="Z8" s="10">
        <f>MAX(0,MIN(1,IF(Z$5=0,1-(Summary!Z8-Summary!Z$3)/(Summary!Z$4-Summary!Z$3),(Summary!Z8-Summary!Z$3)/(Summary!Z$4-Summary!Z$3))))</f>
        <v>0.70700000000000007</v>
      </c>
      <c r="AA8" s="12" t="str">
        <f>A8</f>
        <v>Afghanistan</v>
      </c>
      <c r="AB8" s="17">
        <f>COUNT(C8:AA8)</f>
        <v>21</v>
      </c>
      <c r="AC8" s="11">
        <f t="shared" ref="AC8:AC39" si="2">IF(AB8&gt;=AB$6,mmean(C8:Z8),"")</f>
        <v>0.62213324554359828</v>
      </c>
      <c r="AD8" s="17">
        <f>RANK(AC8,$AC$8:$AC$199)</f>
        <v>1</v>
      </c>
      <c r="AF8">
        <v>1</v>
      </c>
      <c r="AG8" s="32" t="str">
        <f>INDEX($AA$8:$AA$199,MATCH(AF8,$AD$8:$AD$199,0))</f>
        <v>Afghanistan</v>
      </c>
      <c r="AH8" s="31">
        <f>AD6</f>
        <v>187</v>
      </c>
      <c r="AI8">
        <v>1</v>
      </c>
      <c r="AJ8" s="33" t="str">
        <f>INDEX($AA$8:$AA$199,MATCH(AH8,$AD$8:$AD$199,0))</f>
        <v>Denmark</v>
      </c>
      <c r="AM8" s="12" t="s">
        <v>46</v>
      </c>
      <c r="AN8" s="17">
        <v>17</v>
      </c>
      <c r="AO8" s="11" t="s">
        <v>588</v>
      </c>
    </row>
    <row r="9" spans="1:41">
      <c r="A9" s="12" t="s">
        <v>42</v>
      </c>
      <c r="B9" s="15" t="s">
        <v>41</v>
      </c>
      <c r="C9" s="10">
        <f>MAX(0,MIN(1,IF(C$5=0,1-(Summary!C9-Summary!C$3)/(Summary!C$4-Summary!C$3),(Summary!C9-Summary!C$3)/(Summary!C$4-Summary!C$3))))</f>
        <v>0.21950000000000003</v>
      </c>
      <c r="D9" s="10">
        <f>MAX(0,MIN(1,IF(D$5=0,1-(Summary!D9-Summary!D$3)/(Summary!D$4-Summary!D$3),(Summary!D9-Summary!D$3)/(Summary!D$4-Summary!D$3))))</f>
        <v>4.4080000000000001E-2</v>
      </c>
      <c r="E9" s="10">
        <f>MAX(0,MIN(1,IF(E$5=0,1-(Summary!E9-Summary!E$3)/(Summary!E$4-Summary!E$3),(Summary!E9-Summary!E$3)/(Summary!E$4-Summary!E$3))))</f>
        <v>3.0000000000000027E-2</v>
      </c>
      <c r="F9" s="10">
        <f>MAX(0,MIN(1,IF(F$5=0,1-(Summary!F9-Summary!F$3)/(Summary!F$4-Summary!F$3),(Summary!F9-Summary!F$3)/(Summary!F$4-Summary!F$3))))</f>
        <v>0.52500000000000002</v>
      </c>
      <c r="G9" s="10">
        <f>MAX(0,MIN(1,IF(G$5=0,1-(Summary!G9-Summary!G$3)/(Summary!G$4-Summary!G$3),(Summary!G9-Summary!G$3)/(Summary!G$4-Summary!G$3))))</f>
        <v>3.3333333333333333E-2</v>
      </c>
      <c r="H9" s="10">
        <f>MAX(0,MIN(1,IF(H$5=0,1-(Summary!H9-Summary!H$3)/(Summary!H$4-Summary!H$3),(Summary!H9-Summary!H$3)/(Summary!H$4-Summary!H$3))))</f>
        <v>2.0000000000000018E-2</v>
      </c>
      <c r="I9" s="10">
        <f>MAX(0,MIN(1,IF(I$5=0,1-(Summary!I9-Summary!I$3)/(Summary!I$4-Summary!I$3),(Summary!I9-Summary!I$3)/(Summary!I$4-Summary!I$3))))</f>
        <v>0.28591666666666671</v>
      </c>
      <c r="J9" s="10">
        <f>MAX(0,MIN(1,IF(J$5=0,1-(Summary!J9-Summary!J$3)/(Summary!J$4-Summary!J$3),(Summary!J9-Summary!J$3)/(Summary!J$4-Summary!J$3))))</f>
        <v>0.52639999999999998</v>
      </c>
      <c r="K9" s="10">
        <f>MAX(0,MIN(1,IF(K$5=0,1-(Summary!K9-Summary!K$3)/(Summary!K$4-Summary!K$3),(Summary!K9-Summary!K$3)/(Summary!K$4-Summary!K$3))))</f>
        <v>0.83609287072641369</v>
      </c>
      <c r="L9" s="10">
        <f>MAX(0,MIN(1,IF(L$5=0,1-(Summary!L9-Summary!L$3)/(Summary!L$4-Summary!L$3),(Summary!L9-Summary!L$3)/(Summary!L$4-Summary!L$3))))</f>
        <v>0.34</v>
      </c>
      <c r="M9" s="10">
        <f>MAX(0,MIN(1,IF(M$5=0,1-(Summary!M9-Summary!M$3)/(Summary!M$4-Summary!M$3),(Summary!M9-Summary!M$3)/(Summary!M$4-Summary!M$3))))</f>
        <v>0.53</v>
      </c>
      <c r="N9" s="10">
        <f>MAX(0,MIN(1,IF(N$5=0,1-(Summary!N9-Summary!N$3)/(Summary!N$4-Summary!N$3),(Summary!N9-Summary!N$3)/(Summary!N$4-Summary!N$3))))</f>
        <v>0.12</v>
      </c>
      <c r="O9" s="10">
        <f>MAX(0,MIN(1,IF(O$5=0,1-(Summary!O9-Summary!O$3)/(Summary!O$4-Summary!O$3),(Summary!O9-Summary!O$3)/(Summary!O$4-Summary!O$3))))</f>
        <v>7.4999999999999997E-2</v>
      </c>
      <c r="P9" s="10">
        <f>MAX(0,MIN(1,IF(P$5=0,1-(Summary!P9-Summary!P$3)/(Summary!P$4-Summary!P$3),(Summary!P9-Summary!P$3)/(Summary!P$4-Summary!P$3))))</f>
        <v>0.74712000000000001</v>
      </c>
      <c r="Q9" s="10">
        <f>MAX(0,MIN(1,IF(Q$5=0,1-(Summary!Q9-Summary!Q$3)/(Summary!Q$4-Summary!Q$3),(Summary!Q9-Summary!Q$3)/(Summary!Q$4-Summary!Q$3))))</f>
        <v>0.16732585365853792</v>
      </c>
      <c r="R9" s="10">
        <f>MAX(0,MIN(1,IF(R$5=0,1-(Summary!R9-Summary!R$3)/(Summary!R$4-Summary!R$3),(Summary!R9-Summary!R$3)/(Summary!R$4-Summary!R$3))))</f>
        <v>0.11386138599999999</v>
      </c>
      <c r="S9" s="10">
        <f>MAX(0,MIN(1,IF(S$5=0,1-(Summary!S9-Summary!S$3)/(Summary!S$4-Summary!S$3),(Summary!S9-Summary!S$3)/(Summary!S$4-Summary!S$3))))</f>
        <v>2.6541994949999998E-2</v>
      </c>
      <c r="T9" s="10">
        <f>MAX(0,MIN(1,IF(T$5=0,1-(Summary!T9-Summary!T$3)/(Summary!T$4-Summary!T$3),(Summary!T9-Summary!T$3)/(Summary!T$4-Summary!T$3))))</f>
        <v>1.479809875E-2</v>
      </c>
      <c r="U9" s="10">
        <f>MAX(0,MIN(1,IF(U$5=0,1-(Summary!U9-Summary!U$3)/(Summary!U$4-Summary!U$3),(Summary!U9-Summary!U$3)/(Summary!U$4-Summary!U$3))))</f>
        <v>6.0117243360477038E-2</v>
      </c>
      <c r="V9" s="10">
        <f>MAX(0,MIN(1,IF(V$5=0,1-(Summary!V9-Summary!V$3)/(Summary!V$4-Summary!V$3),(Summary!V9-Summary!V$3)/(Summary!V$4-Summary!V$3))))</f>
        <v>0.101428297547159</v>
      </c>
      <c r="W9" s="10">
        <f>MAX(0,MIN(1,IF(W$5=0,1-(Summary!W9-Summary!W$3)/(Summary!W$4-Summary!W$3),(Summary!W9-Summary!W$3)/(Summary!W$4-Summary!W$3))))</f>
        <v>0</v>
      </c>
      <c r="X9" s="10">
        <f>MAX(0,MIN(1,IF(X$5=0,1-(Summary!X9-Summary!X$3)/(Summary!X$4-Summary!X$3),(Summary!X9-Summary!X$3)/(Summary!X$4-Summary!X$3))))</f>
        <v>1</v>
      </c>
      <c r="Y9" s="10">
        <f>MAX(0,MIN(1,IF(Y$5=0,1-(Summary!Y9-Summary!Y$3)/(Summary!Y$4-Summary!Y$3),(Summary!Y9-Summary!Y$3)/(Summary!Y$4-Summary!Y$3))))</f>
        <v>0.32846715328467158</v>
      </c>
      <c r="Z9" s="10">
        <f>MAX(0,MIN(1,IF(Z$5=0,1-(Summary!Z9-Summary!Z$3)/(Summary!Z$4-Summary!Z$3),(Summary!Z9-Summary!Z$3)/(Summary!Z$4-Summary!Z$3))))</f>
        <v>0.61</v>
      </c>
      <c r="AA9" s="12" t="str">
        <f t="shared" ref="AA9:AA23" si="3">A9</f>
        <v>Albania</v>
      </c>
      <c r="AB9" s="17">
        <f t="shared" ref="AB9:AB23" si="4">COUNT(C9:AA9)</f>
        <v>24</v>
      </c>
      <c r="AC9" s="11">
        <f t="shared" si="2"/>
        <v>0.28145762076155245</v>
      </c>
      <c r="AD9" s="17">
        <f t="shared" ref="AD9:AD72" si="5">RANK(AC9,$AC$8:$AC$199)</f>
        <v>113</v>
      </c>
      <c r="AF9">
        <v>2</v>
      </c>
      <c r="AG9" s="32" t="str">
        <f t="shared" ref="AG9:AG72" si="6">INDEX($AA$8:$AA$199,MATCH(AF9,$AD$8:$AD$199,0))</f>
        <v>Burundi</v>
      </c>
      <c r="AH9" s="31">
        <f>AH8-1</f>
        <v>186</v>
      </c>
      <c r="AI9">
        <v>2</v>
      </c>
      <c r="AJ9" s="33" t="str">
        <f t="shared" ref="AJ9:AJ32" si="7">INDEX($AA$8:$AA$199,MATCH(AH9,$AD$8:$AD$199,0))</f>
        <v>France</v>
      </c>
      <c r="AM9" s="12" t="s">
        <v>431</v>
      </c>
      <c r="AN9" s="17">
        <v>19</v>
      </c>
      <c r="AO9" s="11" t="s">
        <v>588</v>
      </c>
    </row>
    <row r="10" spans="1:41">
      <c r="A10" s="12" t="s">
        <v>44</v>
      </c>
      <c r="B10" s="15" t="s">
        <v>43</v>
      </c>
      <c r="C10" s="10">
        <f>MAX(0,MIN(1,IF(C$5=0,1-(Summary!C10-Summary!C$3)/(Summary!C$4-Summary!C$3),(Summary!C10-Summary!C$3)/(Summary!C$4-Summary!C$3))))</f>
        <v>0.35316666666666663</v>
      </c>
      <c r="D10" s="10">
        <f>MAX(0,MIN(1,IF(D$5=0,1-(Summary!D10-Summary!D$3)/(Summary!D$4-Summary!D$3),(Summary!D10-Summary!D$3)/(Summary!D$4-Summary!D$3))))</f>
        <v>0.52649999999999997</v>
      </c>
      <c r="E10" s="10">
        <f>MAX(0,MIN(1,IF(E$5=0,1-(Summary!E10-Summary!E$3)/(Summary!E$4-Summary!E$3),(Summary!E10-Summary!E$3)/(Summary!E$4-Summary!E$3))))</f>
        <v>0.17000000000000004</v>
      </c>
      <c r="F10" s="10">
        <f>MAX(0,MIN(1,IF(F$5=0,1-(Summary!F10-Summary!F$3)/(Summary!F$4-Summary!F$3),(Summary!F10-Summary!F$3)/(Summary!F$4-Summary!F$3))))</f>
        <v>0.57499999999999996</v>
      </c>
      <c r="G10" s="10">
        <f>MAX(0,MIN(1,IF(G$5=0,1-(Summary!G10-Summary!G$3)/(Summary!G$4-Summary!G$3),(Summary!G10-Summary!G$3)/(Summary!G$4-Summary!G$3))))</f>
        <v>6.7333333333333328E-2</v>
      </c>
      <c r="H10" s="10">
        <f>MAX(0,MIN(1,IF(H$5=0,1-(Summary!H10-Summary!H$3)/(Summary!H$4-Summary!H$3),(Summary!H10-Summary!H$3)/(Summary!H$4-Summary!H$3))))</f>
        <v>5.0000000000000044E-2</v>
      </c>
      <c r="I10" s="10">
        <f>MAX(0,MIN(1,IF(I$5=0,1-(Summary!I10-Summary!I$3)/(Summary!I$4-Summary!I$3),(Summary!I10-Summary!I$3)/(Summary!I$4-Summary!I$3))))</f>
        <v>0.66583333333333339</v>
      </c>
      <c r="J10" s="10">
        <f>MAX(0,MIN(1,IF(J$5=0,1-(Summary!J10-Summary!J$3)/(Summary!J$4-Summary!J$3),(Summary!J10-Summary!J$3)/(Summary!J$4-Summary!J$3))))</f>
        <v>0.34139999999999998</v>
      </c>
      <c r="K10" s="10">
        <f>MAX(0,MIN(1,IF(K$5=0,1-(Summary!K10-Summary!K$3)/(Summary!K$4-Summary!K$3),(Summary!K10-Summary!K$3)/(Summary!K$4-Summary!K$3))))</f>
        <v>0.9679067287719495</v>
      </c>
      <c r="L10" s="10">
        <f>MAX(0,MIN(1,IF(L$5=0,1-(Summary!L10-Summary!L$3)/(Summary!L$4-Summary!L$3),(Summary!L10-Summary!L$3)/(Summary!L$4-Summary!L$3))))</f>
        <v>0.08</v>
      </c>
      <c r="M10" s="10">
        <f>MAX(0,MIN(1,IF(M$5=0,1-(Summary!M10-Summary!M$3)/(Summary!M$4-Summary!M$3),(Summary!M10-Summary!M$3)/(Summary!M$4-Summary!M$3))))</f>
        <v>0.67</v>
      </c>
      <c r="N10" s="10">
        <f>MAX(0,MIN(1,IF(N$5=0,1-(Summary!N10-Summary!N$3)/(Summary!N$4-Summary!N$3),(Summary!N10-Summary!N$3)/(Summary!N$4-Summary!N$3))))</f>
        <v>0.06</v>
      </c>
      <c r="O10" s="10">
        <f>MAX(0,MIN(1,IF(O$5=0,1-(Summary!O10-Summary!O$3)/(Summary!O$4-Summary!O$3),(Summary!O10-Summary!O$3)/(Summary!O$4-Summary!O$3))))</f>
        <v>0.20749999999999999</v>
      </c>
      <c r="P10" s="10">
        <f>MAX(0,MIN(1,IF(P$5=0,1-(Summary!P10-Summary!P$3)/(Summary!P$4-Summary!P$3),(Summary!P10-Summary!P$3)/(Summary!P$4-Summary!P$3))))</f>
        <v>0.82543999999999995</v>
      </c>
      <c r="Q10" s="10">
        <f>MAX(0,MIN(1,IF(Q$5=0,1-(Summary!Q10-Summary!Q$3)/(Summary!Q$4-Summary!Q$3),(Summary!Q10-Summary!Q$3)/(Summary!Q$4-Summary!Q$3))))</f>
        <v>0.25221902439024402</v>
      </c>
      <c r="R10" s="10">
        <f>MAX(0,MIN(1,IF(R$5=0,1-(Summary!R10-Summary!R$3)/(Summary!R$4-Summary!R$3),(Summary!R10-Summary!R$3)/(Summary!R$4-Summary!R$3))))</f>
        <v>0.52331606200000003</v>
      </c>
      <c r="S10" s="10">
        <f>MAX(0,MIN(1,IF(S$5=0,1-(Summary!S10-Summary!S$3)/(Summary!S$4-Summary!S$3),(Summary!S10-Summary!S$3)/(Summary!S$4-Summary!S$3))))</f>
        <v>3.6068560999999997E-4</v>
      </c>
      <c r="T10" s="10">
        <f>MAX(0,MIN(1,IF(T$5=0,1-(Summary!T10-Summary!T$3)/(Summary!T$4-Summary!T$3),(Summary!T10-Summary!T$3)/(Summary!T$4-Summary!T$3))))</f>
        <v>7.3170175749999997E-2</v>
      </c>
      <c r="U10" s="10">
        <f>MAX(0,MIN(1,IF(U$5=0,1-(Summary!U10-Summary!U$3)/(Summary!U$4-Summary!U$3),(Summary!U10-Summary!U$3)/(Summary!U$4-Summary!U$3))))</f>
        <v>1.0060310681844005E-3</v>
      </c>
      <c r="V10" s="10">
        <f>MAX(0,MIN(1,IF(V$5=0,1-(Summary!V10-Summary!V$3)/(Summary!V$4-Summary!V$3),(Summary!V10-Summary!V$3)/(Summary!V$4-Summary!V$3))))</f>
        <v>3.96350430218027E-2</v>
      </c>
      <c r="W10" s="10">
        <f>MAX(0,MIN(1,IF(W$5=0,1-(Summary!W10-Summary!W$3)/(Summary!W$4-Summary!W$3),(Summary!W10-Summary!W$3)/(Summary!W$4-Summary!W$3))))</f>
        <v>7.0000000000000062E-3</v>
      </c>
      <c r="X10" s="10">
        <f>MAX(0,MIN(1,IF(X$5=0,1-(Summary!X10-Summary!X$3)/(Summary!X$4-Summary!X$3),(Summary!X10-Summary!X$3)/(Summary!X$4-Summary!X$3))))</f>
        <v>0</v>
      </c>
      <c r="Y10" s="10">
        <f>MAX(0,MIN(1,IF(Y$5=0,1-(Summary!Y10-Summary!Y$3)/(Summary!Y$4-Summary!Y$3),(Summary!Y10-Summary!Y$3)/(Summary!Y$4-Summary!Y$3))))</f>
        <v>1.4485208293096644E-2</v>
      </c>
      <c r="Z10" s="10">
        <f>MAX(0,MIN(1,IF(Z$5=0,1-(Summary!Z10-Summary!Z$3)/(Summary!Z$4-Summary!Z$3),(Summary!Z10-Summary!Z$3)/(Summary!Z$4-Summary!Z$3))))</f>
        <v>0.26540000000000008</v>
      </c>
      <c r="AA10" s="12" t="str">
        <f t="shared" si="3"/>
        <v>Algeria</v>
      </c>
      <c r="AB10" s="17">
        <f t="shared" si="4"/>
        <v>24</v>
      </c>
      <c r="AC10" s="11">
        <f t="shared" si="2"/>
        <v>0.28069467884327537</v>
      </c>
      <c r="AD10" s="17">
        <f t="shared" si="5"/>
        <v>114</v>
      </c>
      <c r="AF10">
        <v>3</v>
      </c>
      <c r="AG10" s="32" t="str">
        <f t="shared" si="6"/>
        <v>Central African Rep</v>
      </c>
      <c r="AH10" s="31">
        <f t="shared" ref="AH10:AH32" si="8">AH9-1</f>
        <v>185</v>
      </c>
      <c r="AI10">
        <v>3</v>
      </c>
      <c r="AJ10" s="33" t="str">
        <f t="shared" si="7"/>
        <v>Norway</v>
      </c>
      <c r="AM10" s="12" t="s">
        <v>236</v>
      </c>
      <c r="AN10" s="17">
        <v>17</v>
      </c>
      <c r="AO10" s="11" t="s">
        <v>588</v>
      </c>
    </row>
    <row r="11" spans="1:41">
      <c r="A11" s="12" t="s">
        <v>46</v>
      </c>
      <c r="B11" s="15" t="s">
        <v>45</v>
      </c>
      <c r="C11" s="10">
        <f>MAX(0,MIN(1,IF(C$5=0,1-(Summary!C11-Summary!C$3)/(Summary!C$4-Summary!C$3),(Summary!C11-Summary!C$3)/(Summary!C$4-Summary!C$3))))</f>
        <v>0.33866666666666667</v>
      </c>
      <c r="D11" s="10" t="e">
        <f>MAX(0,MIN(1,IF(D$5=0,1-(Summary!D11-Summary!D$3)/(Summary!D$4-Summary!D$3),(Summary!D11-Summary!D$3)/(Summary!D$4-Summary!D$3))))</f>
        <v>#N/A</v>
      </c>
      <c r="E11" s="10">
        <f>MAX(0,MIN(1,IF(E$5=0,1-(Summary!E11-Summary!E$3)/(Summary!E$4-Summary!E$3),(Summary!E11-Summary!E$3)/(Summary!E$4-Summary!E$3))))</f>
        <v>0</v>
      </c>
      <c r="F11" s="10">
        <f>MAX(0,MIN(1,IF(F$5=0,1-(Summary!F11-Summary!F$3)/(Summary!F$4-Summary!F$3),(Summary!F11-Summary!F$3)/(Summary!F$4-Summary!F$3))))</f>
        <v>0.55000000000000004</v>
      </c>
      <c r="G11" s="10">
        <f>MAX(0,MIN(1,IF(G$5=0,1-(Summary!G11-Summary!G$3)/(Summary!G$4-Summary!G$3),(Summary!G11-Summary!G$3)/(Summary!G$4-Summary!G$3))))</f>
        <v>0</v>
      </c>
      <c r="H11" s="10">
        <f>MAX(0,MIN(1,IF(H$5=0,1-(Summary!H11-Summary!H$3)/(Summary!H$4-Summary!H$3),(Summary!H11-Summary!H$3)/(Summary!H$4-Summary!H$3))))</f>
        <v>0</v>
      </c>
      <c r="I11" s="10" t="e">
        <f>MAX(0,MIN(1,IF(I$5=0,1-(Summary!I11-Summary!I$3)/(Summary!I$4-Summary!I$3),(Summary!I11-Summary!I$3)/(Summary!I$4-Summary!I$3))))</f>
        <v>#N/A</v>
      </c>
      <c r="J11" s="10">
        <f>MAX(0,MIN(1,IF(J$5=0,1-(Summary!J11-Summary!J$3)/(Summary!J$4-Summary!J$3),(Summary!J11-Summary!J$3)/(Summary!J$4-Summary!J$3))))</f>
        <v>0.11539999999999999</v>
      </c>
      <c r="K11" s="10">
        <f>MAX(0,MIN(1,IF(K$5=0,1-(Summary!K11-Summary!K$3)/(Summary!K$4-Summary!K$3),(Summary!K11-Summary!K$3)/(Summary!K$4-Summary!K$3))))</f>
        <v>1</v>
      </c>
      <c r="L11" s="10">
        <f>MAX(0,MIN(1,IF(L$5=0,1-(Summary!L11-Summary!L$3)/(Summary!L$4-Summary!L$3),(Summary!L11-Summary!L$3)/(Summary!L$4-Summary!L$3))))</f>
        <v>0.32</v>
      </c>
      <c r="M11" s="10" t="e">
        <f>MAX(0,MIN(1,IF(M$5=0,1-(Summary!M11-Summary!M$3)/(Summary!M$4-Summary!M$3),(Summary!M11-Summary!M$3)/(Summary!M$4-Summary!M$3))))</f>
        <v>#N/A</v>
      </c>
      <c r="N11" s="10">
        <f>MAX(0,MIN(1,IF(N$5=0,1-(Summary!N11-Summary!N$3)/(Summary!N$4-Summary!N$3),(Summary!N11-Summary!N$3)/(Summary!N$4-Summary!N$3))))</f>
        <v>0</v>
      </c>
      <c r="O11" s="10">
        <f>MAX(0,MIN(1,IF(O$5=0,1-(Summary!O11-Summary!O$3)/(Summary!O$4-Summary!O$3),(Summary!O11-Summary!O$3)/(Summary!O$4-Summary!O$3))))</f>
        <v>6.7499999999999991E-2</v>
      </c>
      <c r="P11" s="10">
        <f>MAX(0,MIN(1,IF(P$5=0,1-(Summary!P11-Summary!P$3)/(Summary!P$4-Summary!P$3),(Summary!P11-Summary!P$3)/(Summary!P$4-Summary!P$3))))</f>
        <v>0.53552</v>
      </c>
      <c r="Q11" s="10" t="e">
        <f>MAX(0,MIN(1,IF(Q$5=0,1-(Summary!Q11-Summary!Q$3)/(Summary!Q$4-Summary!Q$3),(Summary!Q11-Summary!Q$3)/(Summary!Q$4-Summary!Q$3))))</f>
        <v>#N/A</v>
      </c>
      <c r="R11" s="10">
        <f>MAX(0,MIN(1,IF(R$5=0,1-(Summary!R11-Summary!R$3)/(Summary!R$4-Summary!R$3),(Summary!R11-Summary!R$3)/(Summary!R$4-Summary!R$3))))</f>
        <v>8.3989501999999994E-2</v>
      </c>
      <c r="S11" s="10">
        <f>MAX(0,MIN(1,IF(S$5=0,1-(Summary!S11-Summary!S$3)/(Summary!S$4-Summary!S$3),(Summary!S11-Summary!S$3)/(Summary!S$4-Summary!S$3))))</f>
        <v>0</v>
      </c>
      <c r="T11" s="10" t="e">
        <f>MAX(0,MIN(1,IF(T$5=0,1-(Summary!T11-Summary!T$3)/(Summary!T$4-Summary!T$3),(Summary!T11-Summary!T$3)/(Summary!T$4-Summary!T$3))))</f>
        <v>#N/A</v>
      </c>
      <c r="U11" s="10">
        <f>MAX(0,MIN(1,IF(U$5=0,1-(Summary!U11-Summary!U$3)/(Summary!U$4-Summary!U$3),(Summary!U11-Summary!U$3)/(Summary!U$4-Summary!U$3))))</f>
        <v>0</v>
      </c>
      <c r="V11" s="10">
        <f>MAX(0,MIN(1,IF(V$5=0,1-(Summary!V11-Summary!V$3)/(Summary!V$4-Summary!V$3),(Summary!V11-Summary!V$3)/(Summary!V$4-Summary!V$3))))</f>
        <v>0</v>
      </c>
      <c r="W11" s="10">
        <f>MAX(0,MIN(1,IF(W$5=0,1-(Summary!W11-Summary!W$3)/(Summary!W$4-Summary!W$3),(Summary!W11-Summary!W$3)/(Summary!W$4-Summary!W$3))))</f>
        <v>0</v>
      </c>
      <c r="X11" s="10" t="e">
        <f>MAX(0,MIN(1,IF(X$5=0,1-(Summary!X11-Summary!X$3)/(Summary!X$4-Summary!X$3),(Summary!X11-Summary!X$3)/(Summary!X$4-Summary!X$3))))</f>
        <v>#N/A</v>
      </c>
      <c r="Y11" s="10" t="e">
        <f>MAX(0,MIN(1,IF(Y$5=0,1-(Summary!Y11-Summary!Y$3)/(Summary!Y$4-Summary!Y$3),(Summary!Y11-Summary!Y$3)/(Summary!Y$4-Summary!Y$3))))</f>
        <v>#N/A</v>
      </c>
      <c r="Z11" s="10">
        <f>MAX(0,MIN(1,IF(Z$5=0,1-(Summary!Z11-Summary!Z$3)/(Summary!Z$4-Summary!Z$3),(Summary!Z11-Summary!Z$3)/(Summary!Z$4-Summary!Z$3))))</f>
        <v>0</v>
      </c>
      <c r="AA11" s="12" t="str">
        <f t="shared" si="3"/>
        <v>Andorra</v>
      </c>
      <c r="AB11" s="17">
        <f t="shared" si="4"/>
        <v>17</v>
      </c>
      <c r="AC11" s="11" t="str">
        <f t="shared" si="2"/>
        <v/>
      </c>
      <c r="AD11" s="17" t="e">
        <f t="shared" si="5"/>
        <v>#VALUE!</v>
      </c>
      <c r="AF11">
        <v>4</v>
      </c>
      <c r="AG11" s="32" t="str">
        <f t="shared" si="6"/>
        <v>Chad</v>
      </c>
      <c r="AH11" s="31">
        <f t="shared" si="8"/>
        <v>184</v>
      </c>
      <c r="AI11">
        <v>4</v>
      </c>
      <c r="AJ11" s="33" t="str">
        <f t="shared" si="7"/>
        <v>Greece</v>
      </c>
      <c r="AM11" s="12" t="s">
        <v>266</v>
      </c>
      <c r="AN11" s="17">
        <v>20</v>
      </c>
      <c r="AO11" s="11" t="s">
        <v>588</v>
      </c>
    </row>
    <row r="12" spans="1:41">
      <c r="A12" s="12" t="s">
        <v>48</v>
      </c>
      <c r="B12" s="15" t="s">
        <v>47</v>
      </c>
      <c r="C12" s="10">
        <f>MAX(0,MIN(1,IF(C$5=0,1-(Summary!C12-Summary!C$3)/(Summary!C$4-Summary!C$3),(Summary!C12-Summary!C$3)/(Summary!C$4-Summary!C$3))))</f>
        <v>0.56566666666666665</v>
      </c>
      <c r="D12" s="10">
        <f>MAX(0,MIN(1,IF(D$5=0,1-(Summary!D12-Summary!D$3)/(Summary!D$4-Summary!D$3),(Summary!D12-Summary!D$3)/(Summary!D$4-Summary!D$3))))</f>
        <v>4.3270000000000001E-3</v>
      </c>
      <c r="E12" s="10">
        <f>MAX(0,MIN(1,IF(E$5=0,1-(Summary!E12-Summary!E$3)/(Summary!E$4-Summary!E$3),(Summary!E12-Summary!E$3)/(Summary!E$4-Summary!E$3))))</f>
        <v>0.5</v>
      </c>
      <c r="F12" s="10">
        <f>MAX(0,MIN(1,IF(F$5=0,1-(Summary!F12-Summary!F$3)/(Summary!F$4-Summary!F$3),(Summary!F12-Summary!F$3)/(Summary!F$4-Summary!F$3))))</f>
        <v>0.35</v>
      </c>
      <c r="G12" s="10">
        <f>MAX(0,MIN(1,IF(G$5=0,1-(Summary!G12-Summary!G$3)/(Summary!G$4-Summary!G$3),(Summary!G12-Summary!G$3)/(Summary!G$4-Summary!G$3))))</f>
        <v>0.84399999999999997</v>
      </c>
      <c r="H12" s="10">
        <f>MAX(0,MIN(1,IF(H$5=0,1-(Summary!H12-Summary!H$3)/(Summary!H$4-Summary!H$3),(Summary!H12-Summary!H$3)/(Summary!H$4-Summary!H$3))))</f>
        <v>0.43000000000000005</v>
      </c>
      <c r="I12" s="10">
        <f>MAX(0,MIN(1,IF(I$5=0,1-(Summary!I12-Summary!I$3)/(Summary!I$4-Summary!I$3),(Summary!I12-Summary!I$3)/(Summary!I$4-Summary!I$3))))</f>
        <v>0.52441666666666664</v>
      </c>
      <c r="J12" s="10">
        <f>MAX(0,MIN(1,IF(J$5=0,1-(Summary!J12-Summary!J$3)/(Summary!J$4-Summary!J$3),(Summary!J12-Summary!J$3)/(Summary!J$4-Summary!J$3))))</f>
        <v>0.42399999999999999</v>
      </c>
      <c r="K12" s="10">
        <f>MAX(0,MIN(1,IF(K$5=0,1-(Summary!K12-Summary!K$3)/(Summary!K$4-Summary!K$3),(Summary!K12-Summary!K$3)/(Summary!K$4-Summary!K$3))))</f>
        <v>0.98623529411766664</v>
      </c>
      <c r="L12" s="10">
        <f>MAX(0,MIN(1,IF(L$5=0,1-(Summary!L12-Summary!L$3)/(Summary!L$4-Summary!L$3),(Summary!L12-Summary!L$3)/(Summary!L$4-Summary!L$3))))</f>
        <v>1</v>
      </c>
      <c r="M12" s="10">
        <f>MAX(0,MIN(1,IF(M$5=0,1-(Summary!M12-Summary!M$3)/(Summary!M$4-Summary!M$3),(Summary!M12-Summary!M$3)/(Summary!M$4-Summary!M$3))))</f>
        <v>0.55000000000000004</v>
      </c>
      <c r="N12" s="10">
        <f>MAX(0,MIN(1,IF(N$5=0,1-(Summary!N12-Summary!N$3)/(Summary!N$4-Summary!N$3),(Summary!N12-Summary!N$3)/(Summary!N$4-Summary!N$3))))</f>
        <v>0.84000000000000008</v>
      </c>
      <c r="O12" s="10">
        <f>MAX(0,MIN(1,IF(O$5=0,1-(Summary!O12-Summary!O$3)/(Summary!O$4-Summary!O$3),(Summary!O12-Summary!O$3)/(Summary!O$4-Summary!O$3))))</f>
        <v>0.20749999999999999</v>
      </c>
      <c r="P12" s="10">
        <f>MAX(0,MIN(1,IF(P$5=0,1-(Summary!P12-Summary!P$3)/(Summary!P$4-Summary!P$3),(Summary!P12-Summary!P$3)/(Summary!P$4-Summary!P$3))))</f>
        <v>0.93959999999999999</v>
      </c>
      <c r="Q12" s="10">
        <f>MAX(0,MIN(1,IF(Q$5=0,1-(Summary!Q12-Summary!Q$3)/(Summary!Q$4-Summary!Q$3),(Summary!Q12-Summary!Q$3)/(Summary!Q$4-Summary!Q$3))))</f>
        <v>0.75924536585365998</v>
      </c>
      <c r="R12" s="10">
        <f>MAX(0,MIN(1,IF(R$5=0,1-(Summary!R12-Summary!R$3)/(Summary!R$4-Summary!R$3),(Summary!R12-Summary!R$3)/(Summary!R$4-Summary!R$3))))</f>
        <v>0.92385786800000003</v>
      </c>
      <c r="S12" s="10">
        <f>MAX(0,MIN(1,IF(S$5=0,1-(Summary!S12-Summary!S$3)/(Summary!S$4-Summary!S$3),(Summary!S12-Summary!S$3)/(Summary!S$4-Summary!S$3))))</f>
        <v>2.7331363639999998E-2</v>
      </c>
      <c r="T12" s="10">
        <f>MAX(0,MIN(1,IF(T$5=0,1-(Summary!T12-Summary!T$3)/(Summary!T$4-Summary!T$3),(Summary!T12-Summary!T$3)/(Summary!T$4-Summary!T$3))))</f>
        <v>0.87492555925000004</v>
      </c>
      <c r="U12" s="10">
        <f>MAX(0,MIN(1,IF(U$5=0,1-(Summary!U12-Summary!U$3)/(Summary!U$4-Summary!U$3),(Summary!U12-Summary!U$3)/(Summary!U$4-Summary!U$3))))</f>
        <v>2.8238353245001592E-3</v>
      </c>
      <c r="V12" s="10">
        <f>MAX(0,MIN(1,IF(V$5=0,1-(Summary!V12-Summary!V$3)/(Summary!V$4-Summary!V$3),(Summary!V12-Summary!V$3)/(Summary!V$4-Summary!V$3))))</f>
        <v>5.2795712771018903E-2</v>
      </c>
      <c r="W12" s="10">
        <f>MAX(0,MIN(1,IF(W$5=0,1-(Summary!W12-Summary!W$3)/(Summary!W$4-Summary!W$3),(Summary!W12-Summary!W$3)/(Summary!W$4-Summary!W$3))))</f>
        <v>0.73799999999999999</v>
      </c>
      <c r="X12" s="10">
        <f>MAX(0,MIN(1,IF(X$5=0,1-(Summary!X12-Summary!X$3)/(Summary!X$4-Summary!X$3),(Summary!X12-Summary!X$3)/(Summary!X$4-Summary!X$3))))</f>
        <v>0.64</v>
      </c>
      <c r="Y12" s="10">
        <f>MAX(0,MIN(1,IF(Y$5=0,1-(Summary!Y12-Summary!Y$3)/(Summary!Y$4-Summary!Y$3),(Summary!Y12-Summary!Y$3)/(Summary!Y$4-Summary!Y$3))))</f>
        <v>1.8047645784872061E-2</v>
      </c>
      <c r="Z12" s="10">
        <f>MAX(0,MIN(1,IF(Z$5=0,1-(Summary!Z12-Summary!Z$3)/(Summary!Z$4-Summary!Z$3),(Summary!Z12-Summary!Z$3)/(Summary!Z$4-Summary!Z$3))))</f>
        <v>0.8960000038</v>
      </c>
      <c r="AA12" s="12" t="str">
        <f t="shared" si="3"/>
        <v>Angola</v>
      </c>
      <c r="AB12" s="17">
        <f t="shared" si="4"/>
        <v>24</v>
      </c>
      <c r="AC12" s="11">
        <f t="shared" si="2"/>
        <v>0.54578220757812712</v>
      </c>
      <c r="AD12" s="17">
        <f t="shared" si="5"/>
        <v>8</v>
      </c>
      <c r="AF12">
        <v>5</v>
      </c>
      <c r="AG12" s="32" t="str">
        <f t="shared" si="6"/>
        <v>Mozambique</v>
      </c>
      <c r="AH12" s="31">
        <f t="shared" si="8"/>
        <v>183</v>
      </c>
      <c r="AI12">
        <v>5</v>
      </c>
      <c r="AJ12" s="33" t="str">
        <f t="shared" si="7"/>
        <v>Switzerland</v>
      </c>
      <c r="AM12" s="12" t="s">
        <v>272</v>
      </c>
      <c r="AN12" s="17">
        <v>19</v>
      </c>
      <c r="AO12" s="11" t="s">
        <v>588</v>
      </c>
    </row>
    <row r="13" spans="1:41">
      <c r="A13" s="12" t="s">
        <v>50</v>
      </c>
      <c r="B13" s="15" t="s">
        <v>49</v>
      </c>
      <c r="C13" s="10">
        <f>MAX(0,MIN(1,IF(C$5=0,1-(Summary!C13-Summary!C$3)/(Summary!C$4-Summary!C$3),(Summary!C13-Summary!C$3)/(Summary!C$4-Summary!C$3))))</f>
        <v>0.33</v>
      </c>
      <c r="D13" s="10">
        <f>MAX(0,MIN(1,IF(D$5=0,1-(Summary!D13-Summary!D$3)/(Summary!D$4-Summary!D$3),(Summary!D13-Summary!D$3)/(Summary!D$4-Summary!D$3))))</f>
        <v>0.5</v>
      </c>
      <c r="E13" s="10">
        <f>MAX(0,MIN(1,IF(E$5=0,1-(Summary!E13-Summary!E$3)/(Summary!E$4-Summary!E$3),(Summary!E13-Summary!E$3)/(Summary!E$4-Summary!E$3))))</f>
        <v>8.9999999999999969E-2</v>
      </c>
      <c r="F13" s="10">
        <f>MAX(0,MIN(1,IF(F$5=0,1-(Summary!F13-Summary!F$3)/(Summary!F$4-Summary!F$3),(Summary!F13-Summary!F$3)/(Summary!F$4-Summary!F$3))))</f>
        <v>0.17500000000000004</v>
      </c>
      <c r="G13" s="10">
        <f>MAX(0,MIN(1,IF(G$5=0,1-(Summary!G13-Summary!G$3)/(Summary!G$4-Summary!G$3),(Summary!G13-Summary!G$3)/(Summary!G$4-Summary!G$3))))</f>
        <v>0</v>
      </c>
      <c r="H13" s="10">
        <f>MAX(0,MIN(1,IF(H$5=0,1-(Summary!H13-Summary!H$3)/(Summary!H$4-Summary!H$3),(Summary!H13-Summary!H$3)/(Summary!H$4-Summary!H$3))))</f>
        <v>5.0000000000000044E-2</v>
      </c>
      <c r="I13" s="10">
        <f>MAX(0,MIN(1,IF(I$5=0,1-(Summary!I13-Summary!I$3)/(Summary!I$4-Summary!I$3),(Summary!I13-Summary!I$3)/(Summary!I$4-Summary!I$3))))</f>
        <v>0.71158333333333335</v>
      </c>
      <c r="J13" s="10">
        <f>MAX(0,MIN(1,IF(J$5=0,1-(Summary!J13-Summary!J$3)/(Summary!J$4-Summary!J$3),(Summary!J13-Summary!J$3)/(Summary!J$4-Summary!J$3))))</f>
        <v>0.69620000000000004</v>
      </c>
      <c r="K13" s="10">
        <f>MAX(0,MIN(1,IF(K$5=0,1-(Summary!K13-Summary!K$3)/(Summary!K$4-Summary!K$3),(Summary!K13-Summary!K$3)/(Summary!K$4-Summary!K$3))))</f>
        <v>0.99729166666666669</v>
      </c>
      <c r="L13" s="10">
        <f>MAX(0,MIN(1,IF(L$5=0,1-(Summary!L13-Summary!L$3)/(Summary!L$4-Summary!L$3),(Summary!L13-Summary!L$3)/(Summary!L$4-Summary!L$3))))</f>
        <v>0.46</v>
      </c>
      <c r="M13" s="10">
        <f>MAX(0,MIN(1,IF(M$5=0,1-(Summary!M13-Summary!M$3)/(Summary!M$4-Summary!M$3),(Summary!M13-Summary!M$3)/(Summary!M$4-Summary!M$3))))</f>
        <v>0.93</v>
      </c>
      <c r="N13" s="10">
        <f>MAX(0,MIN(1,IF(N$5=0,1-(Summary!N13-Summary!N$3)/(Summary!N$4-Summary!N$3),(Summary!N13-Summary!N$3)/(Summary!N$4-Summary!N$3))))</f>
        <v>0</v>
      </c>
      <c r="O13" s="10">
        <f>MAX(0,MIN(1,IF(O$5=0,1-(Summary!O13-Summary!O$3)/(Summary!O$4-Summary!O$3),(Summary!O13-Summary!O$3)/(Summary!O$4-Summary!O$3))))</f>
        <v>0.3175</v>
      </c>
      <c r="P13" s="10">
        <f>MAX(0,MIN(1,IF(P$5=0,1-(Summary!P13-Summary!P$3)/(Summary!P$4-Summary!P$3),(Summary!P13-Summary!P$3)/(Summary!P$4-Summary!P$3))))</f>
        <v>0.85519999999999996</v>
      </c>
      <c r="Q13" s="10">
        <f>MAX(0,MIN(1,IF(Q$5=0,1-(Summary!Q13-Summary!Q$3)/(Summary!Q$4-Summary!Q$3),(Summary!Q13-Summary!Q$3)/(Summary!Q$4-Summary!Q$3))))</f>
        <v>0.19439024390243986</v>
      </c>
      <c r="R13" s="10">
        <f>MAX(0,MIN(1,IF(R$5=0,1-(Summary!R13-Summary!R$3)/(Summary!R$4-Summary!R$3),(Summary!R13-Summary!R$3)/(Summary!R$4-Summary!R$3))))</f>
        <v>0.25294117599999999</v>
      </c>
      <c r="S13" s="10">
        <f>MAX(0,MIN(1,IF(S$5=0,1-(Summary!S13-Summary!S$3)/(Summary!S$4-Summary!S$3),(Summary!S13-Summary!S$3)/(Summary!S$4-Summary!S$3))))</f>
        <v>0</v>
      </c>
      <c r="T13" s="10">
        <f>MAX(0,MIN(1,IF(T$5=0,1-(Summary!T13-Summary!T$3)/(Summary!T$4-Summary!T$3),(Summary!T13-Summary!T$3)/(Summary!T$4-Summary!T$3))))</f>
        <v>5.0000000000000001E-3</v>
      </c>
      <c r="U13" s="10">
        <f>MAX(0,MIN(1,IF(U$5=0,1-(Summary!U13-Summary!U$3)/(Summary!U$4-Summary!U$3),(Summary!U13-Summary!U$3)/(Summary!U$4-Summary!U$3))))</f>
        <v>0.40674142063787289</v>
      </c>
      <c r="V13" s="10">
        <f>MAX(0,MIN(1,IF(V$5=0,1-(Summary!V13-Summary!V$3)/(Summary!V$4-Summary!V$3),(Summary!V13-Summary!V$3)/(Summary!V$4-Summary!V$3))))</f>
        <v>0.31135530638454401</v>
      </c>
      <c r="W13" s="10">
        <f>MAX(0,MIN(1,IF(W$5=0,1-(Summary!W13-Summary!W$3)/(Summary!W$4-Summary!W$3),(Summary!W13-Summary!W$3)/(Summary!W$4-Summary!W$3))))</f>
        <v>5.0000000000000044E-2</v>
      </c>
      <c r="X13" s="10">
        <f>MAX(0,MIN(1,IF(X$5=0,1-(Summary!X13-Summary!X$3)/(Summary!X$4-Summary!X$3),(Summary!X13-Summary!X$3)/(Summary!X$4-Summary!X$3))))</f>
        <v>0</v>
      </c>
      <c r="Y13" s="10">
        <f>MAX(0,MIN(1,IF(Y$5=0,1-(Summary!Y13-Summary!Y$3)/(Summary!Y$4-Summary!Y$3),(Summary!Y13-Summary!Y$3)/(Summary!Y$4-Summary!Y$3))))</f>
        <v>0</v>
      </c>
      <c r="Z13" s="10">
        <f>MAX(0,MIN(1,IF(Z$5=0,1-(Summary!Z13-Summary!Z$3)/(Summary!Z$4-Summary!Z$3),(Summary!Z13-Summary!Z$3)/(Summary!Z$4-Summary!Z$3))))</f>
        <v>0.67040000919999998</v>
      </c>
      <c r="AA13" s="12" t="str">
        <f t="shared" si="3"/>
        <v>Antigua and Barbuda</v>
      </c>
      <c r="AB13" s="17">
        <f t="shared" si="4"/>
        <v>24</v>
      </c>
      <c r="AC13" s="11">
        <f t="shared" si="2"/>
        <v>0.33348346483853569</v>
      </c>
      <c r="AD13" s="17">
        <f t="shared" si="5"/>
        <v>77</v>
      </c>
      <c r="AF13">
        <v>6</v>
      </c>
      <c r="AG13" s="32" t="str">
        <f t="shared" si="6"/>
        <v>Ethiopia</v>
      </c>
      <c r="AH13" s="31">
        <f t="shared" si="8"/>
        <v>182</v>
      </c>
      <c r="AI13">
        <v>6</v>
      </c>
      <c r="AJ13" s="33" t="str">
        <f t="shared" si="7"/>
        <v>Czech Republic</v>
      </c>
      <c r="AM13" s="12" t="s">
        <v>282</v>
      </c>
      <c r="AN13" s="17">
        <v>18</v>
      </c>
      <c r="AO13" s="11" t="s">
        <v>588</v>
      </c>
    </row>
    <row r="14" spans="1:41">
      <c r="A14" s="12" t="s">
        <v>52</v>
      </c>
      <c r="B14" s="15" t="s">
        <v>51</v>
      </c>
      <c r="C14" s="10">
        <f>MAX(0,MIN(1,IF(C$5=0,1-(Summary!C14-Summary!C$3)/(Summary!C$4-Summary!C$3),(Summary!C14-Summary!C$3)/(Summary!C$4-Summary!C$3))))</f>
        <v>0.54483333333333328</v>
      </c>
      <c r="D14" s="10">
        <f>MAX(0,MIN(1,IF(D$5=0,1-(Summary!D14-Summary!D$3)/(Summary!D$4-Summary!D$3),(Summary!D14-Summary!D$3)/(Summary!D$4-Summary!D$3))))</f>
        <v>4.0010000000000004E-2</v>
      </c>
      <c r="E14" s="10">
        <f>MAX(0,MIN(1,IF(E$5=0,1-(Summary!E14-Summary!E$3)/(Summary!E$4-Summary!E$3),(Summary!E14-Summary!E$3)/(Summary!E$4-Summary!E$3))))</f>
        <v>3.0000000000000027E-2</v>
      </c>
      <c r="F14" s="10">
        <f>MAX(0,MIN(1,IF(F$5=0,1-(Summary!F14-Summary!F$3)/(Summary!F$4-Summary!F$3),(Summary!F14-Summary!F$3)/(Summary!F$4-Summary!F$3))))</f>
        <v>0.19999999999999996</v>
      </c>
      <c r="G14" s="10">
        <f>MAX(0,MIN(1,IF(G$5=0,1-(Summary!G14-Summary!G$3)/(Summary!G$4-Summary!G$3),(Summary!G14-Summary!G$3)/(Summary!G$4-Summary!G$3))))</f>
        <v>2E-3</v>
      </c>
      <c r="H14" s="10">
        <f>MAX(0,MIN(1,IF(H$5=0,1-(Summary!H14-Summary!H$3)/(Summary!H$4-Summary!H$3),(Summary!H14-Summary!H$3)/(Summary!H$4-Summary!H$3))))</f>
        <v>9.9999999999999978E-2</v>
      </c>
      <c r="I14" s="10">
        <f>MAX(0,MIN(1,IF(I$5=0,1-(Summary!I14-Summary!I$3)/(Summary!I$4-Summary!I$3),(Summary!I14-Summary!I$3)/(Summary!I$4-Summary!I$3))))</f>
        <v>0.32058333333333333</v>
      </c>
      <c r="J14" s="10">
        <f>MAX(0,MIN(1,IF(J$5=0,1-(Summary!J14-Summary!J$3)/(Summary!J$4-Summary!J$3),(Summary!J14-Summary!J$3)/(Summary!J$4-Summary!J$3))))</f>
        <v>7.8E-2</v>
      </c>
      <c r="K14" s="10">
        <f>MAX(0,MIN(1,IF(K$5=0,1-(Summary!K14-Summary!K$3)/(Summary!K$4-Summary!K$3),(Summary!K14-Summary!K$3)/(Summary!K$4-Summary!K$3))))</f>
        <v>0.92481438249048975</v>
      </c>
      <c r="L14" s="10">
        <f>MAX(0,MIN(1,IF(L$5=0,1-(Summary!L14-Summary!L$3)/(Summary!L$4-Summary!L$3),(Summary!L14-Summary!L$3)/(Summary!L$4-Summary!L$3))))</f>
        <v>0.08</v>
      </c>
      <c r="M14" s="10">
        <f>MAX(0,MIN(1,IF(M$5=0,1-(Summary!M14-Summary!M$3)/(Summary!M$4-Summary!M$3),(Summary!M14-Summary!M$3)/(Summary!M$4-Summary!M$3))))</f>
        <v>0</v>
      </c>
      <c r="N14" s="10">
        <f>MAX(0,MIN(1,IF(N$5=0,1-(Summary!N14-Summary!N$3)/(Summary!N$4-Summary!N$3),(Summary!N14-Summary!N$3)/(Summary!N$4-Summary!N$3))))</f>
        <v>0.12</v>
      </c>
      <c r="O14" s="10">
        <f>MAX(0,MIN(1,IF(O$5=0,1-(Summary!O14-Summary!O$3)/(Summary!O$4-Summary!O$3),(Summary!O14-Summary!O$3)/(Summary!O$4-Summary!O$3))))</f>
        <v>0.3175</v>
      </c>
      <c r="P14" s="10">
        <f>MAX(0,MIN(1,IF(P$5=0,1-(Summary!P14-Summary!P$3)/(Summary!P$4-Summary!P$3),(Summary!P14-Summary!P$3)/(Summary!P$4-Summary!P$3))))</f>
        <v>0.72840000000000005</v>
      </c>
      <c r="Q14" s="10">
        <f>MAX(0,MIN(1,IF(Q$5=0,1-(Summary!Q14-Summary!Q$3)/(Summary!Q$4-Summary!Q$3),(Summary!Q14-Summary!Q$3)/(Summary!Q$4-Summary!Q$3))))</f>
        <v>0.19332048780487809</v>
      </c>
      <c r="R14" s="10">
        <f>MAX(0,MIN(1,IF(R$5=0,1-(Summary!R14-Summary!R$3)/(Summary!R$4-Summary!R$3),(Summary!R14-Summary!R$3)/(Summary!R$4-Summary!R$3))))</f>
        <v>0.27358490600000002</v>
      </c>
      <c r="S14" s="10">
        <f>MAX(0,MIN(1,IF(S$5=0,1-(Summary!S14-Summary!S$3)/(Summary!S$4-Summary!S$3),(Summary!S14-Summary!S$3)/(Summary!S$4-Summary!S$3))))</f>
        <v>0</v>
      </c>
      <c r="T14" s="10">
        <f>MAX(0,MIN(1,IF(T$5=0,1-(Summary!T14-Summary!T$3)/(Summary!T$4-Summary!T$3),(Summary!T14-Summary!T$3)/(Summary!T$4-Summary!T$3))))</f>
        <v>4.1527948750000002E-2</v>
      </c>
      <c r="U14" s="10">
        <f>MAX(0,MIN(1,IF(U$5=0,1-(Summary!U14-Summary!U$3)/(Summary!U$4-Summary!U$3),(Summary!U14-Summary!U$3)/(Summary!U$4-Summary!U$3))))</f>
        <v>1.8841976410093067E-2</v>
      </c>
      <c r="V14" s="10">
        <f>MAX(0,MIN(1,IF(V$5=0,1-(Summary!V14-Summary!V$3)/(Summary!V$4-Summary!V$3),(Summary!V14-Summary!V$3)/(Summary!V$4-Summary!V$3))))</f>
        <v>0.109338425914286</v>
      </c>
      <c r="W14" s="10">
        <f>MAX(0,MIN(1,IF(W$5=0,1-(Summary!W14-Summary!W$3)/(Summary!W$4-Summary!W$3),(Summary!W14-Summary!W$3)/(Summary!W$4-Summary!W$3))))</f>
        <v>2.8000000000000025E-2</v>
      </c>
      <c r="X14" s="10">
        <f>MAX(0,MIN(1,IF(X$5=0,1-(Summary!X14-Summary!X$3)/(Summary!X$4-Summary!X$3),(Summary!X14-Summary!X$3)/(Summary!X$4-Summary!X$3))))</f>
        <v>0.19</v>
      </c>
      <c r="Y14" s="10">
        <f>MAX(0,MIN(1,IF(Y$5=0,1-(Summary!Y14-Summary!Y$3)/(Summary!Y$4-Summary!Y$3),(Summary!Y14-Summary!Y$3)/(Summary!Y$4-Summary!Y$3))))</f>
        <v>1.1510255089177072E-2</v>
      </c>
      <c r="Z14" s="10">
        <f>MAX(0,MIN(1,IF(Z$5=0,1-(Summary!Z14-Summary!Z$3)/(Summary!Z$4-Summary!Z$3),(Summary!Z14-Summary!Z$3)/(Summary!Z$4-Summary!Z$3))))</f>
        <v>0.7</v>
      </c>
      <c r="AA14" s="12" t="str">
        <f t="shared" si="3"/>
        <v>Argentina</v>
      </c>
      <c r="AB14" s="17">
        <f t="shared" si="4"/>
        <v>24</v>
      </c>
      <c r="AC14" s="11">
        <f t="shared" si="2"/>
        <v>0.21051104371356633</v>
      </c>
      <c r="AD14" s="17">
        <f t="shared" si="5"/>
        <v>163</v>
      </c>
      <c r="AF14">
        <v>7</v>
      </c>
      <c r="AG14" s="32" t="str">
        <f t="shared" si="6"/>
        <v>Niger</v>
      </c>
      <c r="AH14" s="31">
        <f t="shared" si="8"/>
        <v>181</v>
      </c>
      <c r="AI14">
        <v>7</v>
      </c>
      <c r="AJ14" s="33" t="str">
        <f t="shared" si="7"/>
        <v>Germany</v>
      </c>
      <c r="AM14" s="12" t="s">
        <v>320</v>
      </c>
      <c r="AN14" s="17">
        <v>20</v>
      </c>
      <c r="AO14" s="11" t="s">
        <v>588</v>
      </c>
    </row>
    <row r="15" spans="1:41">
      <c r="A15" s="12" t="s">
        <v>54</v>
      </c>
      <c r="B15" s="15" t="s">
        <v>53</v>
      </c>
      <c r="C15" s="10">
        <f>MAX(0,MIN(1,IF(C$5=0,1-(Summary!C15-Summary!C$3)/(Summary!C$4-Summary!C$3),(Summary!C15-Summary!C$3)/(Summary!C$4-Summary!C$3))))</f>
        <v>0.34049999999999997</v>
      </c>
      <c r="D15" s="10">
        <f>MAX(0,MIN(1,IF(D$5=0,1-(Summary!D15-Summary!D$3)/(Summary!D$4-Summary!D$3),(Summary!D15-Summary!D$3)/(Summary!D$4-Summary!D$3))))</f>
        <v>0.3639</v>
      </c>
      <c r="E15" s="10">
        <f>MAX(0,MIN(1,IF(E$5=0,1-(Summary!E15-Summary!E$3)/(Summary!E$4-Summary!E$3),(Summary!E15-Summary!E$3)/(Summary!E$4-Summary!E$3))))</f>
        <v>4.0000000000000036E-2</v>
      </c>
      <c r="F15" s="10">
        <f>MAX(0,MIN(1,IF(F$5=0,1-(Summary!F15-Summary!F$3)/(Summary!F$4-Summary!F$3),(Summary!F15-Summary!F$3)/(Summary!F$4-Summary!F$3))))</f>
        <v>0.67500000000000004</v>
      </c>
      <c r="G15" s="10">
        <f>MAX(0,MIN(1,IF(G$5=0,1-(Summary!G15-Summary!G$3)/(Summary!G$4-Summary!G$3),(Summary!G15-Summary!G$3)/(Summary!G$4-Summary!G$3))))</f>
        <v>4.3333333333333335E-2</v>
      </c>
      <c r="H15" s="10">
        <f>MAX(0,MIN(1,IF(H$5=0,1-(Summary!H15-Summary!H$3)/(Summary!H$4-Summary!H$3),(Summary!H15-Summary!H$3)/(Summary!H$4-Summary!H$3))))</f>
        <v>9.9999999999999978E-2</v>
      </c>
      <c r="I15" s="10">
        <f>MAX(0,MIN(1,IF(I$5=0,1-(Summary!I15-Summary!I$3)/(Summary!I$4-Summary!I$3),(Summary!I15-Summary!I$3)/(Summary!I$4-Summary!I$3))))</f>
        <v>0.27966666666666667</v>
      </c>
      <c r="J15" s="10">
        <f>MAX(0,MIN(1,IF(J$5=0,1-(Summary!J15-Summary!J$3)/(Summary!J$4-Summary!J$3),(Summary!J15-Summary!J$3)/(Summary!J$4-Summary!J$3))))</f>
        <v>0.36219999999999997</v>
      </c>
      <c r="K15" s="10">
        <f>MAX(0,MIN(1,IF(K$5=0,1-(Summary!K15-Summary!K$3)/(Summary!K$4-Summary!K$3),(Summary!K15-Summary!K$3)/(Summary!K$4-Summary!K$3))))</f>
        <v>0.88119770910725392</v>
      </c>
      <c r="L15" s="10">
        <f>MAX(0,MIN(1,IF(L$5=0,1-(Summary!L15-Summary!L$3)/(Summary!L$4-Summary!L$3),(Summary!L15-Summary!L$3)/(Summary!L$4-Summary!L$3))))</f>
        <v>0.14000000000000001</v>
      </c>
      <c r="M15" s="10">
        <f>MAX(0,MIN(1,IF(M$5=0,1-(Summary!M15-Summary!M$3)/(Summary!M$4-Summary!M$3),(Summary!M15-Summary!M$3)/(Summary!M$4-Summary!M$3))))</f>
        <v>0.82</v>
      </c>
      <c r="N15" s="10">
        <f>MAX(0,MIN(1,IF(N$5=0,1-(Summary!N15-Summary!N$3)/(Summary!N$4-Summary!N$3),(Summary!N15-Summary!N$3)/(Summary!N$4-Summary!N$3))))</f>
        <v>0.01</v>
      </c>
      <c r="O15" s="10">
        <f>MAX(0,MIN(1,IF(O$5=0,1-(Summary!O15-Summary!O$3)/(Summary!O$4-Summary!O$3),(Summary!O15-Summary!O$3)/(Summary!O$4-Summary!O$3))))</f>
        <v>7.4999999999999997E-2</v>
      </c>
      <c r="P15" s="10">
        <f>MAX(0,MIN(1,IF(P$5=0,1-(Summary!P15-Summary!P$3)/(Summary!P$4-Summary!P$3),(Summary!P15-Summary!P$3)/(Summary!P$4-Summary!P$3))))</f>
        <v>0.50944</v>
      </c>
      <c r="Q15" s="10">
        <f>MAX(0,MIN(1,IF(Q$5=0,1-(Summary!Q15-Summary!Q$3)/(Summary!Q$4-Summary!Q$3),(Summary!Q15-Summary!Q$3)/(Summary!Q$4-Summary!Q$3))))</f>
        <v>0.22925219512195216</v>
      </c>
      <c r="R15" s="10">
        <f>MAX(0,MIN(1,IF(R$5=0,1-(Summary!R15-Summary!R$3)/(Summary!R$4-Summary!R$3),(Summary!R15-Summary!R$3)/(Summary!R$4-Summary!R$3))))</f>
        <v>0.144249512</v>
      </c>
      <c r="S15" s="10">
        <f>MAX(0,MIN(1,IF(S$5=0,1-(Summary!S15-Summary!S$3)/(Summary!S$4-Summary!S$3),(Summary!S15-Summary!S$3)/(Summary!S$4-Summary!S$3))))</f>
        <v>8.4355135489999997E-2</v>
      </c>
      <c r="T15" s="10">
        <f>MAX(0,MIN(1,IF(T$5=0,1-(Summary!T15-Summary!T$3)/(Summary!T$4-Summary!T$3),(Summary!T15-Summary!T$3)/(Summary!T$4-Summary!T$3))))</f>
        <v>1.33800165E-2</v>
      </c>
      <c r="U15" s="10">
        <f>MAX(0,MIN(1,IF(U$5=0,1-(Summary!U15-Summary!U$3)/(Summary!U$4-Summary!U$3),(Summary!U15-Summary!U$3)/(Summary!U$4-Summary!U$3))))</f>
        <v>0</v>
      </c>
      <c r="V15" s="10">
        <f>MAX(0,MIN(1,IF(V$5=0,1-(Summary!V15-Summary!V$3)/(Summary!V$4-Summary!V$3),(Summary!V15-Summary!V$3)/(Summary!V$4-Summary!V$3))))</f>
        <v>0</v>
      </c>
      <c r="W15" s="10">
        <f>MAX(0,MIN(1,IF(W$5=0,1-(Summary!W15-Summary!W$3)/(Summary!W$4-Summary!W$3),(Summary!W15-Summary!W$3)/(Summary!W$4-Summary!W$3))))</f>
        <v>0</v>
      </c>
      <c r="X15" s="10">
        <f>MAX(0,MIN(1,IF(X$5=0,1-(Summary!X15-Summary!X$3)/(Summary!X$4-Summary!X$3),(Summary!X15-Summary!X$3)/(Summary!X$4-Summary!X$3))))</f>
        <v>0.82</v>
      </c>
      <c r="Y15" s="10">
        <f>MAX(0,MIN(1,IF(Y$5=0,1-(Summary!Y15-Summary!Y$3)/(Summary!Y$4-Summary!Y$3),(Summary!Y15-Summary!Y$3)/(Summary!Y$4-Summary!Y$3))))</f>
        <v>0.15957446808510639</v>
      </c>
      <c r="Z15" s="10">
        <f>MAX(0,MIN(1,IF(Z$5=0,1-(Summary!Z15-Summary!Z$3)/(Summary!Z$4-Summary!Z$3),(Summary!Z15-Summary!Z$3)/(Summary!Z$4-Summary!Z$3))))</f>
        <v>9.4799999999999995E-2</v>
      </c>
      <c r="AA15" s="12" t="str">
        <f t="shared" si="3"/>
        <v>Armenia</v>
      </c>
      <c r="AB15" s="17">
        <f t="shared" si="4"/>
        <v>24</v>
      </c>
      <c r="AC15" s="11">
        <f t="shared" si="2"/>
        <v>0.25774370984601308</v>
      </c>
      <c r="AD15" s="17">
        <f t="shared" si="5"/>
        <v>131</v>
      </c>
      <c r="AF15">
        <v>8</v>
      </c>
      <c r="AG15" s="32" t="str">
        <f t="shared" si="6"/>
        <v>Angola</v>
      </c>
      <c r="AH15" s="31">
        <f t="shared" si="8"/>
        <v>180</v>
      </c>
      <c r="AI15">
        <v>8</v>
      </c>
      <c r="AJ15" s="33" t="str">
        <f t="shared" si="7"/>
        <v>United Kingdom</v>
      </c>
      <c r="AM15" s="12" t="s">
        <v>334</v>
      </c>
      <c r="AN15" s="17">
        <v>20</v>
      </c>
      <c r="AO15" s="11" t="s">
        <v>588</v>
      </c>
    </row>
    <row r="16" spans="1:41">
      <c r="A16" s="12" t="s">
        <v>56</v>
      </c>
      <c r="B16" s="15" t="s">
        <v>55</v>
      </c>
      <c r="C16" s="10">
        <f>MAX(0,MIN(1,IF(C$5=0,1-(Summary!C16-Summary!C$3)/(Summary!C$4-Summary!C$3),(Summary!C16-Summary!C$3)/(Summary!C$4-Summary!C$3))))</f>
        <v>0.41816666666666669</v>
      </c>
      <c r="D16" s="10">
        <f>MAX(0,MIN(1,IF(D$5=0,1-(Summary!D16-Summary!D$3)/(Summary!D$4-Summary!D$3),(Summary!D16-Summary!D$3)/(Summary!D$4-Summary!D$3))))</f>
        <v>4.5830000000000003E-2</v>
      </c>
      <c r="E16" s="10">
        <f>MAX(0,MIN(1,IF(E$5=0,1-(Summary!E16-Summary!E$3)/(Summary!E$4-Summary!E$3),(Summary!E16-Summary!E$3)/(Summary!E$4-Summary!E$3))))</f>
        <v>0</v>
      </c>
      <c r="F16" s="10">
        <f>MAX(0,MIN(1,IF(F$5=0,1-(Summary!F16-Summary!F$3)/(Summary!F$4-Summary!F$3),(Summary!F16-Summary!F$3)/(Summary!F$4-Summary!F$3))))</f>
        <v>0.27500000000000002</v>
      </c>
      <c r="G16" s="10">
        <f>MAX(0,MIN(1,IF(G$5=0,1-(Summary!G16-Summary!G$3)/(Summary!G$4-Summary!G$3),(Summary!G16-Summary!G$3)/(Summary!G$4-Summary!G$3))))</f>
        <v>0</v>
      </c>
      <c r="H16" s="10">
        <f>MAX(0,MIN(1,IF(H$5=0,1-(Summary!H16-Summary!H$3)/(Summary!H$4-Summary!H$3),(Summary!H16-Summary!H$3)/(Summary!H$4-Summary!H$3))))</f>
        <v>0</v>
      </c>
      <c r="I16" s="10">
        <f>MAX(0,MIN(1,IF(I$5=0,1-(Summary!I16-Summary!I$3)/(Summary!I$4-Summary!I$3),(Summary!I16-Summary!I$3)/(Summary!I$4-Summary!I$3))))</f>
        <v>0.49116666666666664</v>
      </c>
      <c r="J16" s="10">
        <f>MAX(0,MIN(1,IF(J$5=0,1-(Summary!J16-Summary!J$3)/(Summary!J$4-Summary!J$3),(Summary!J16-Summary!J$3)/(Summary!J$4-Summary!J$3))))</f>
        <v>0.1108</v>
      </c>
      <c r="K16" s="10">
        <f>MAX(0,MIN(1,IF(K$5=0,1-(Summary!K16-Summary!K$3)/(Summary!K$4-Summary!K$3),(Summary!K16-Summary!K$3)/(Summary!K$4-Summary!K$3))))</f>
        <v>0.93914510234079085</v>
      </c>
      <c r="L16" s="10">
        <f>MAX(0,MIN(1,IF(L$5=0,1-(Summary!L16-Summary!L$3)/(Summary!L$4-Summary!L$3),(Summary!L16-Summary!L$3)/(Summary!L$4-Summary!L$3))))</f>
        <v>0.32</v>
      </c>
      <c r="M16" s="10">
        <f>MAX(0,MIN(1,IF(M$5=0,1-(Summary!M16-Summary!M$3)/(Summary!M$4-Summary!M$3),(Summary!M16-Summary!M$3)/(Summary!M$4-Summary!M$3))))</f>
        <v>0.03</v>
      </c>
      <c r="N16" s="10">
        <f>MAX(0,MIN(1,IF(N$5=0,1-(Summary!N16-Summary!N$3)/(Summary!N$4-Summary!N$3),(Summary!N16-Summary!N$3)/(Summary!N$4-Summary!N$3))))</f>
        <v>0</v>
      </c>
      <c r="O16" s="10">
        <f>MAX(0,MIN(1,IF(O$5=0,1-(Summary!O16-Summary!O$3)/(Summary!O$4-Summary!O$3),(Summary!O16-Summary!O$3)/(Summary!O$4-Summary!O$3))))</f>
        <v>0.85</v>
      </c>
      <c r="P16" s="10">
        <f>MAX(0,MIN(1,IF(P$5=0,1-(Summary!P16-Summary!P$3)/(Summary!P$4-Summary!P$3),(Summary!P16-Summary!P$3)/(Summary!P$4-Summary!P$3))))</f>
        <v>0.37712000000000001</v>
      </c>
      <c r="Q16" s="10">
        <f>MAX(0,MIN(1,IF(Q$5=0,1-(Summary!Q16-Summary!Q$3)/(Summary!Q$4-Summary!Q$3),(Summary!Q16-Summary!Q$3)/(Summary!Q$4-Summary!Q$3))))</f>
        <v>7.2097560975610153E-2</v>
      </c>
      <c r="R16" s="10">
        <f>MAX(0,MIN(1,IF(R$5=0,1-(Summary!R16-Summary!R$3)/(Summary!R$4-Summary!R$3),(Summary!R16-Summary!R$3)/(Summary!R$4-Summary!R$3))))</f>
        <v>9.5238095999999994E-2</v>
      </c>
      <c r="S16" s="10">
        <f>MAX(0,MIN(1,IF(S$5=0,1-(Summary!S16-Summary!S$3)/(Summary!S$4-Summary!S$3),(Summary!S16-Summary!S$3)/(Summary!S$4-Summary!S$3))))</f>
        <v>0</v>
      </c>
      <c r="T16" s="10">
        <f>MAX(0,MIN(1,IF(T$5=0,1-(Summary!T16-Summary!T$3)/(Summary!T$4-Summary!T$3),(Summary!T16-Summary!T$3)/(Summary!T$4-Summary!T$3))))</f>
        <v>3.3824537500000001E-3</v>
      </c>
      <c r="U16" s="10">
        <f>MAX(0,MIN(1,IF(U$5=0,1-(Summary!U16-Summary!U$3)/(Summary!U$4-Summary!U$3),(Summary!U16-Summary!U$3)/(Summary!U$4-Summary!U$3))))</f>
        <v>1.604261631696664E-2</v>
      </c>
      <c r="V16" s="10">
        <f>MAX(0,MIN(1,IF(V$5=0,1-(Summary!V16-Summary!V$3)/(Summary!V$4-Summary!V$3),(Summary!V16-Summary!V$3)/(Summary!V$4-Summary!V$3))))</f>
        <v>0.121074922878081</v>
      </c>
      <c r="W16" s="10">
        <f>MAX(0,MIN(1,IF(W$5=0,1-(Summary!W16-Summary!W$3)/(Summary!W$4-Summary!W$3),(Summary!W16-Summary!W$3)/(Summary!W$4-Summary!W$3))))</f>
        <v>0</v>
      </c>
      <c r="X16" s="10">
        <f>MAX(0,MIN(1,IF(X$5=0,1-(Summary!X16-Summary!X$3)/(Summary!X$4-Summary!X$3),(Summary!X16-Summary!X$3)/(Summary!X$4-Summary!X$3))))</f>
        <v>0</v>
      </c>
      <c r="Y16" s="10">
        <f>MAX(0,MIN(1,IF(Y$5=0,1-(Summary!Y16-Summary!Y$3)/(Summary!Y$4-Summary!Y$3),(Summary!Y16-Summary!Y$3)/(Summary!Y$4-Summary!Y$3))))</f>
        <v>4.6860966116918116E-3</v>
      </c>
      <c r="Z16" s="10">
        <f>MAX(0,MIN(1,IF(Z$5=0,1-(Summary!Z16-Summary!Z$3)/(Summary!Z$4-Summary!Z$3),(Summary!Z16-Summary!Z$3)/(Summary!Z$4-Summary!Z$3))))</f>
        <v>0.61299999240000003</v>
      </c>
      <c r="AA16" s="12" t="str">
        <f t="shared" si="3"/>
        <v>Australia</v>
      </c>
      <c r="AB16" s="17">
        <f t="shared" si="4"/>
        <v>24</v>
      </c>
      <c r="AC16" s="11">
        <f t="shared" si="2"/>
        <v>0.19928125727526971</v>
      </c>
      <c r="AD16" s="17">
        <f t="shared" si="5"/>
        <v>168</v>
      </c>
      <c r="AF16">
        <v>9</v>
      </c>
      <c r="AG16" s="32" t="str">
        <f t="shared" si="6"/>
        <v>Sierra Leone</v>
      </c>
      <c r="AH16" s="31">
        <f t="shared" si="8"/>
        <v>179</v>
      </c>
      <c r="AI16">
        <v>9</v>
      </c>
      <c r="AJ16" s="33" t="str">
        <f t="shared" si="7"/>
        <v>Ireland</v>
      </c>
      <c r="AM16" s="12" t="s">
        <v>342</v>
      </c>
      <c r="AN16" s="17">
        <v>20</v>
      </c>
      <c r="AO16" s="11" t="s">
        <v>588</v>
      </c>
    </row>
    <row r="17" spans="1:41">
      <c r="A17" s="12" t="s">
        <v>58</v>
      </c>
      <c r="B17" s="15" t="s">
        <v>57</v>
      </c>
      <c r="C17" s="10">
        <f>MAX(0,MIN(1,IF(C$5=0,1-(Summary!C17-Summary!C$3)/(Summary!C$4-Summary!C$3),(Summary!C17-Summary!C$3)/(Summary!C$4-Summary!C$3))))</f>
        <v>0.5675</v>
      </c>
      <c r="D17" s="10">
        <f>MAX(0,MIN(1,IF(D$5=0,1-(Summary!D17-Summary!D$3)/(Summary!D$4-Summary!D$3),(Summary!D17-Summary!D$3)/(Summary!D$4-Summary!D$3))))</f>
        <v>4.7039999999999998E-2</v>
      </c>
      <c r="E17" s="10">
        <f>MAX(0,MIN(1,IF(E$5=0,1-(Summary!E17-Summary!E$3)/(Summary!E$4-Summary!E$3),(Summary!E17-Summary!E$3)/(Summary!E$4-Summary!E$3))))</f>
        <v>0</v>
      </c>
      <c r="F17" s="10">
        <f>MAX(0,MIN(1,IF(F$5=0,1-(Summary!F17-Summary!F$3)/(Summary!F$4-Summary!F$3),(Summary!F17-Summary!F$3)/(Summary!F$4-Summary!F$3))))</f>
        <v>0.57499999999999996</v>
      </c>
      <c r="G17" s="10">
        <f>MAX(0,MIN(1,IF(G$5=0,1-(Summary!G17-Summary!G$3)/(Summary!G$4-Summary!G$3),(Summary!G17-Summary!G$3)/(Summary!G$4-Summary!G$3))))</f>
        <v>0</v>
      </c>
      <c r="H17" s="10">
        <f>MAX(0,MIN(1,IF(H$5=0,1-(Summary!H17-Summary!H$3)/(Summary!H$4-Summary!H$3),(Summary!H17-Summary!H$3)/(Summary!H$4-Summary!H$3))))</f>
        <v>0</v>
      </c>
      <c r="I17" s="10">
        <f>MAX(0,MIN(1,IF(I$5=0,1-(Summary!I17-Summary!I$3)/(Summary!I$4-Summary!I$3),(Summary!I17-Summary!I$3)/(Summary!I$4-Summary!I$3))))</f>
        <v>0.23600000000000002</v>
      </c>
      <c r="J17" s="10">
        <f>MAX(0,MIN(1,IF(J$5=0,1-(Summary!J17-Summary!J$3)/(Summary!J$4-Summary!J$3),(Summary!J17-Summary!J$3)/(Summary!J$4-Summary!J$3))))</f>
        <v>0.32619999999999999</v>
      </c>
      <c r="K17" s="10">
        <f>MAX(0,MIN(1,IF(K$5=0,1-(Summary!K17-Summary!K$3)/(Summary!K$4-Summary!K$3),(Summary!K17-Summary!K$3)/(Summary!K$4-Summary!K$3))))</f>
        <v>0.80367836541058646</v>
      </c>
      <c r="L17" s="10">
        <f>MAX(0,MIN(1,IF(L$5=0,1-(Summary!L17-Summary!L$3)/(Summary!L$4-Summary!L$3),(Summary!L17-Summary!L$3)/(Summary!L$4-Summary!L$3))))</f>
        <v>0.42</v>
      </c>
      <c r="M17" s="10">
        <f>MAX(0,MIN(1,IF(M$5=0,1-(Summary!M17-Summary!M$3)/(Summary!M$4-Summary!M$3),(Summary!M17-Summary!M$3)/(Summary!M$4-Summary!M$3))))</f>
        <v>0.27</v>
      </c>
      <c r="N17" s="10">
        <f>MAX(0,MIN(1,IF(N$5=0,1-(Summary!N17-Summary!N$3)/(Summary!N$4-Summary!N$3),(Summary!N17-Summary!N$3)/(Summary!N$4-Summary!N$3))))</f>
        <v>0</v>
      </c>
      <c r="O17" s="10">
        <f>MAX(0,MIN(1,IF(O$5=0,1-(Summary!O17-Summary!O$3)/(Summary!O$4-Summary!O$3),(Summary!O17-Summary!O$3)/(Summary!O$4-Summary!O$3))))</f>
        <v>6.7499999999999991E-2</v>
      </c>
      <c r="P17" s="10">
        <f>MAX(0,MIN(1,IF(P$5=0,1-(Summary!P17-Summary!P$3)/(Summary!P$4-Summary!P$3),(Summary!P17-Summary!P$3)/(Summary!P$4-Summary!P$3))))</f>
        <v>0.30647999999999997</v>
      </c>
      <c r="Q17" s="10">
        <f>MAX(0,MIN(1,IF(Q$5=0,1-(Summary!Q17-Summary!Q$3)/(Summary!Q$4-Summary!Q$3),(Summary!Q17-Summary!Q$3)/(Summary!Q$4-Summary!Q$3))))</f>
        <v>9.1048780487805958E-2</v>
      </c>
      <c r="R17" s="10">
        <f>MAX(0,MIN(1,IF(R$5=0,1-(Summary!R17-Summary!R$3)/(Summary!R$4-Summary!R$3),(Summary!R17-Summary!R$3)/(Summary!R$4-Summary!R$3))))</f>
        <v>6.6508313999999999E-2</v>
      </c>
      <c r="S17" s="10">
        <f>MAX(0,MIN(1,IF(S$5=0,1-(Summary!S17-Summary!S$3)/(Summary!S$4-Summary!S$3),(Summary!S17-Summary!S$3)/(Summary!S$4-Summary!S$3))))</f>
        <v>0</v>
      </c>
      <c r="T17" s="10">
        <f>MAX(0,MIN(1,IF(T$5=0,1-(Summary!T17-Summary!T$3)/(Summary!T$4-Summary!T$3),(Summary!T17-Summary!T$3)/(Summary!T$4-Summary!T$3))))</f>
        <v>1.7534695000000001E-3</v>
      </c>
      <c r="U17" s="10">
        <f>MAX(0,MIN(1,IF(U$5=0,1-(Summary!U17-Summary!U$3)/(Summary!U$4-Summary!U$3),(Summary!U17-Summary!U$3)/(Summary!U$4-Summary!U$3))))</f>
        <v>0</v>
      </c>
      <c r="V17" s="10">
        <f>MAX(0,MIN(1,IF(V$5=0,1-(Summary!V17-Summary!V$3)/(Summary!V$4-Summary!V$3),(Summary!V17-Summary!V$3)/(Summary!V$4-Summary!V$3))))</f>
        <v>0</v>
      </c>
      <c r="W17" s="10">
        <f>MAX(0,MIN(1,IF(W$5=0,1-(Summary!W17-Summary!W$3)/(Summary!W$4-Summary!W$3),(Summary!W17-Summary!W$3)/(Summary!W$4-Summary!W$3))))</f>
        <v>0</v>
      </c>
      <c r="X17" s="10">
        <f>MAX(0,MIN(1,IF(X$5=0,1-(Summary!X17-Summary!X$3)/(Summary!X$4-Summary!X$3),(Summary!X17-Summary!X$3)/(Summary!X$4-Summary!X$3))))</f>
        <v>0.86</v>
      </c>
      <c r="Y17" s="10">
        <f>MAX(0,MIN(1,IF(Y$5=0,1-(Summary!Y17-Summary!Y$3)/(Summary!Y$4-Summary!Y$3),(Summary!Y17-Summary!Y$3)/(Summary!Y$4-Summary!Y$3))))</f>
        <v>7.2771376591873868E-2</v>
      </c>
      <c r="Z17" s="10">
        <f>MAX(0,MIN(1,IF(Z$5=0,1-(Summary!Z17-Summary!Z$3)/(Summary!Z$4-Summary!Z$3),(Summary!Z17-Summary!Z$3)/(Summary!Z$4-Summary!Z$3))))</f>
        <v>0</v>
      </c>
      <c r="AA17" s="12" t="str">
        <f t="shared" si="3"/>
        <v>Austria</v>
      </c>
      <c r="AB17" s="17">
        <f t="shared" si="4"/>
        <v>24</v>
      </c>
      <c r="AC17" s="11">
        <f t="shared" si="2"/>
        <v>0.19631167941626107</v>
      </c>
      <c r="AD17" s="17">
        <f t="shared" si="5"/>
        <v>170</v>
      </c>
      <c r="AF17">
        <v>10</v>
      </c>
      <c r="AG17" s="32" t="str">
        <f t="shared" si="6"/>
        <v>Somalia</v>
      </c>
      <c r="AH17" s="31">
        <f t="shared" si="8"/>
        <v>178</v>
      </c>
      <c r="AI17">
        <v>10</v>
      </c>
      <c r="AJ17" s="33" t="str">
        <f t="shared" si="7"/>
        <v>Finland</v>
      </c>
      <c r="AM17" s="12" t="s">
        <v>396</v>
      </c>
      <c r="AN17" s="17">
        <v>20</v>
      </c>
      <c r="AO17" s="11" t="s">
        <v>588</v>
      </c>
    </row>
    <row r="18" spans="1:41">
      <c r="A18" s="12" t="s">
        <v>60</v>
      </c>
      <c r="B18" s="15" t="s">
        <v>59</v>
      </c>
      <c r="C18" s="10">
        <f>MAX(0,MIN(1,IF(C$5=0,1-(Summary!C18-Summary!C$3)/(Summary!C$4-Summary!C$3),(Summary!C18-Summary!C$3)/(Summary!C$4-Summary!C$3))))</f>
        <v>0.35233333333333333</v>
      </c>
      <c r="D18" s="10">
        <f>MAX(0,MIN(1,IF(D$5=0,1-(Summary!D18-Summary!D$3)/(Summary!D$4-Summary!D$3),(Summary!D18-Summary!D$3)/(Summary!D$4-Summary!D$3))))</f>
        <v>0.35210000000000002</v>
      </c>
      <c r="E18" s="10">
        <f>MAX(0,MIN(1,IF(E$5=0,1-(Summary!E18-Summary!E$3)/(Summary!E$4-Summary!E$3),(Summary!E18-Summary!E$3)/(Summary!E$4-Summary!E$3))))</f>
        <v>0.19999999999999996</v>
      </c>
      <c r="F18" s="10">
        <f>MAX(0,MIN(1,IF(F$5=0,1-(Summary!F18-Summary!F$3)/(Summary!F$4-Summary!F$3),(Summary!F18-Summary!F$3)/(Summary!F$4-Summary!F$3))))</f>
        <v>0.625</v>
      </c>
      <c r="G18" s="10">
        <f>MAX(0,MIN(1,IF(G$5=0,1-(Summary!G18-Summary!G$3)/(Summary!G$4-Summary!G$3),(Summary!G18-Summary!G$3)/(Summary!G$4-Summary!G$3))))</f>
        <v>0.17933333333333334</v>
      </c>
      <c r="H18" s="10">
        <f>MAX(0,MIN(1,IF(H$5=0,1-(Summary!H18-Summary!H$3)/(Summary!H$4-Summary!H$3),(Summary!H18-Summary!H$3)/(Summary!H$4-Summary!H$3))))</f>
        <v>0.55000000000000004</v>
      </c>
      <c r="I18" s="10">
        <f>MAX(0,MIN(1,IF(I$5=0,1-(Summary!I18-Summary!I$3)/(Summary!I$4-Summary!I$3),(Summary!I18-Summary!I$3)/(Summary!I$4-Summary!I$3))))</f>
        <v>0.29150000000000004</v>
      </c>
      <c r="J18" s="10">
        <f>MAX(0,MIN(1,IF(J$5=0,1-(Summary!J18-Summary!J$3)/(Summary!J$4-Summary!J$3),(Summary!J18-Summary!J$3)/(Summary!J$4-Summary!J$3))))</f>
        <v>0.47939999999999999</v>
      </c>
      <c r="K18" s="10">
        <f>MAX(0,MIN(1,IF(K$5=0,1-(Summary!K18-Summary!K$3)/(Summary!K$4-Summary!K$3),(Summary!K18-Summary!K$3)/(Summary!K$4-Summary!K$3))))</f>
        <v>0.66468664936567667</v>
      </c>
      <c r="L18" s="10">
        <f>MAX(0,MIN(1,IF(L$5=0,1-(Summary!L18-Summary!L$3)/(Summary!L$4-Summary!L$3),(Summary!L18-Summary!L$3)/(Summary!L$4-Summary!L$3))))</f>
        <v>0.12</v>
      </c>
      <c r="M18" s="10">
        <f>MAX(0,MIN(1,IF(M$5=0,1-(Summary!M18-Summary!M$3)/(Summary!M$4-Summary!M$3),(Summary!M18-Summary!M$3)/(Summary!M$4-Summary!M$3))))</f>
        <v>0.47</v>
      </c>
      <c r="N18" s="10">
        <f>MAX(0,MIN(1,IF(N$5=0,1-(Summary!N18-Summary!N$3)/(Summary!N$4-Summary!N$3),(Summary!N18-Summary!N$3)/(Summary!N$4-Summary!N$3))))</f>
        <v>0.15</v>
      </c>
      <c r="O18" s="10">
        <f>MAX(0,MIN(1,IF(O$5=0,1-(Summary!O18-Summary!O$3)/(Summary!O$4-Summary!O$3),(Summary!O18-Summary!O$3)/(Summary!O$4-Summary!O$3))))</f>
        <v>7.4999999999999997E-2</v>
      </c>
      <c r="P18" s="10">
        <f>MAX(0,MIN(1,IF(P$5=0,1-(Summary!P18-Summary!P$3)/(Summary!P$4-Summary!P$3),(Summary!P18-Summary!P$3)/(Summary!P$4-Summary!P$3))))</f>
        <v>0.35968</v>
      </c>
      <c r="Q18" s="10">
        <f>MAX(0,MIN(1,IF(Q$5=0,1-(Summary!Q18-Summary!Q$3)/(Summary!Q$4-Summary!Q$3),(Summary!Q18-Summary!Q$3)/(Summary!Q$4-Summary!Q$3))))</f>
        <v>0.29644634146341586</v>
      </c>
      <c r="R18" s="10">
        <f>MAX(0,MIN(1,IF(R$5=0,1-(Summary!R18-Summary!R$3)/(Summary!R$4-Summary!R$3),(Summary!R18-Summary!R$3)/(Summary!R$4-Summary!R$3))))</f>
        <v>0.19012115600000001</v>
      </c>
      <c r="S18" s="10">
        <f>MAX(0,MIN(1,IF(S$5=0,1-(Summary!S18-Summary!S$3)/(Summary!S$4-Summary!S$3),(Summary!S18-Summary!S$3)/(Summary!S$4-Summary!S$3))))</f>
        <v>5.9367515799999999E-3</v>
      </c>
      <c r="T18" s="10">
        <f>MAX(0,MIN(1,IF(T$5=0,1-(Summary!T18-Summary!T$3)/(Summary!T$4-Summary!T$3),(Summary!T18-Summary!T$3)/(Summary!T$4-Summary!T$3))))</f>
        <v>2.0858994499999998E-2</v>
      </c>
      <c r="U18" s="10">
        <f>MAX(0,MIN(1,IF(U$5=0,1-(Summary!U18-Summary!U$3)/(Summary!U$4-Summary!U$3),(Summary!U18-Summary!U$3)/(Summary!U$4-Summary!U$3))))</f>
        <v>0</v>
      </c>
      <c r="V18" s="10">
        <f>MAX(0,MIN(1,IF(V$5=0,1-(Summary!V18-Summary!V$3)/(Summary!V$4-Summary!V$3),(Summary!V18-Summary!V$3)/(Summary!V$4-Summary!V$3))))</f>
        <v>0</v>
      </c>
      <c r="W18" s="10">
        <f>MAX(0,MIN(1,IF(W$5=0,1-(Summary!W18-Summary!W$3)/(Summary!W$4-Summary!W$3),(Summary!W18-Summary!W$3)/(Summary!W$4-Summary!W$3))))</f>
        <v>0</v>
      </c>
      <c r="X18" s="10">
        <f>MAX(0,MIN(1,IF(X$5=0,1-(Summary!X18-Summary!X$3)/(Summary!X$4-Summary!X$3),(Summary!X18-Summary!X$3)/(Summary!X$4-Summary!X$3))))</f>
        <v>0</v>
      </c>
      <c r="Y18" s="10">
        <f>MAX(0,MIN(1,IF(Y$5=0,1-(Summary!Y18-Summary!Y$3)/(Summary!Y$4-Summary!Y$3),(Summary!Y18-Summary!Y$3)/(Summary!Y$4-Summary!Y$3))))</f>
        <v>9.076716407072577E-2</v>
      </c>
      <c r="Z18" s="10">
        <f>MAX(0,MIN(1,IF(Z$5=0,1-(Summary!Z18-Summary!Z$3)/(Summary!Z$4-Summary!Z$3),(Summary!Z18-Summary!Z$3)/(Summary!Z$4-Summary!Z$3))))</f>
        <v>0.49397453820000004</v>
      </c>
      <c r="AA18" s="12" t="str">
        <f t="shared" si="3"/>
        <v>Azerbaijan</v>
      </c>
      <c r="AB18" s="17">
        <f t="shared" si="4"/>
        <v>24</v>
      </c>
      <c r="AC18" s="11">
        <f t="shared" si="2"/>
        <v>0.24863076091027025</v>
      </c>
      <c r="AD18" s="17">
        <f t="shared" si="5"/>
        <v>140</v>
      </c>
      <c r="AF18">
        <v>11</v>
      </c>
      <c r="AG18" s="32" t="str">
        <f t="shared" si="6"/>
        <v>Mali</v>
      </c>
      <c r="AH18" s="31">
        <f t="shared" si="8"/>
        <v>177</v>
      </c>
      <c r="AI18">
        <v>11</v>
      </c>
      <c r="AJ18" s="33" t="str">
        <f t="shared" si="7"/>
        <v>Croatia</v>
      </c>
      <c r="AM18" s="12" t="s">
        <v>40</v>
      </c>
      <c r="AN18" s="17">
        <v>21</v>
      </c>
      <c r="AO18" s="11">
        <v>0.62213324554359828</v>
      </c>
    </row>
    <row r="19" spans="1:41">
      <c r="A19" s="12" t="s">
        <v>62</v>
      </c>
      <c r="B19" s="15" t="s">
        <v>61</v>
      </c>
      <c r="C19" s="10">
        <f>MAX(0,MIN(1,IF(C$5=0,1-(Summary!C19-Summary!C$3)/(Summary!C$4-Summary!C$3),(Summary!C19-Summary!C$3)/(Summary!C$4-Summary!C$3))))</f>
        <v>0.28249999999999997</v>
      </c>
      <c r="D19" s="10">
        <f>MAX(0,MIN(1,IF(D$5=0,1-(Summary!D19-Summary!D$3)/(Summary!D$4-Summary!D$3),(Summary!D19-Summary!D$3)/(Summary!D$4-Summary!D$3))))</f>
        <v>0.5</v>
      </c>
      <c r="E19" s="10">
        <f>MAX(0,MIN(1,IF(E$5=0,1-(Summary!E19-Summary!E$3)/(Summary!E$4-Summary!E$3),(Summary!E19-Summary!E$3)/(Summary!E$4-Summary!E$3))))</f>
        <v>3.0000000000000027E-2</v>
      </c>
      <c r="F19" s="10">
        <f>MAX(0,MIN(1,IF(F$5=0,1-(Summary!F19-Summary!F$3)/(Summary!F$4-Summary!F$3),(Summary!F19-Summary!F$3)/(Summary!F$4-Summary!F$3))))</f>
        <v>0.15000000000000002</v>
      </c>
      <c r="G19" s="10">
        <f>MAX(0,MIN(1,IF(G$5=0,1-(Summary!G19-Summary!G$3)/(Summary!G$4-Summary!G$3),(Summary!G19-Summary!G$3)/(Summary!G$4-Summary!G$3))))</f>
        <v>1.3333333333333333E-3</v>
      </c>
      <c r="H19" s="10">
        <f>MAX(0,MIN(1,IF(H$5=0,1-(Summary!H19-Summary!H$3)/(Summary!H$4-Summary!H$3),(Summary!H19-Summary!H$3)/(Summary!H$4-Summary!H$3))))</f>
        <v>0</v>
      </c>
      <c r="I19" s="10">
        <f>MAX(0,MIN(1,IF(I$5=0,1-(Summary!I19-Summary!I$3)/(Summary!I$4-Summary!I$3),(Summary!I19-Summary!I$3)/(Summary!I$4-Summary!I$3))))</f>
        <v>0.71158333333333335</v>
      </c>
      <c r="J19" s="10">
        <f>MAX(0,MIN(1,IF(J$5=0,1-(Summary!J19-Summary!J$3)/(Summary!J$4-Summary!J$3),(Summary!J19-Summary!J$3)/(Summary!J$4-Summary!J$3))))</f>
        <v>0.161</v>
      </c>
      <c r="K19" s="10">
        <f>MAX(0,MIN(1,IF(K$5=0,1-(Summary!K19-Summary!K$3)/(Summary!K$4-Summary!K$3),(Summary!K19-Summary!K$3)/(Summary!K$4-Summary!K$3))))</f>
        <v>1</v>
      </c>
      <c r="L19" s="10">
        <f>MAX(0,MIN(1,IF(L$5=0,1-(Summary!L19-Summary!L$3)/(Summary!L$4-Summary!L$3),(Summary!L19-Summary!L$3)/(Summary!L$4-Summary!L$3))))</f>
        <v>0.24</v>
      </c>
      <c r="M19" s="10">
        <f>MAX(0,MIN(1,IF(M$5=0,1-(Summary!M19-Summary!M$3)/(Summary!M$4-Summary!M$3),(Summary!M19-Summary!M$3)/(Summary!M$4-Summary!M$3))))</f>
        <v>1</v>
      </c>
      <c r="N19" s="10">
        <f>MAX(0,MIN(1,IF(N$5=0,1-(Summary!N19-Summary!N$3)/(Summary!N$4-Summary!N$3),(Summary!N19-Summary!N$3)/(Summary!N$4-Summary!N$3))))</f>
        <v>0</v>
      </c>
      <c r="O19" s="10">
        <f>MAX(0,MIN(1,IF(O$5=0,1-(Summary!O19-Summary!O$3)/(Summary!O$4-Summary!O$3),(Summary!O19-Summary!O$3)/(Summary!O$4-Summary!O$3))))</f>
        <v>0.3175</v>
      </c>
      <c r="P19" s="10">
        <f>MAX(0,MIN(1,IF(P$5=0,1-(Summary!P19-Summary!P$3)/(Summary!P$4-Summary!P$3),(Summary!P19-Summary!P$3)/(Summary!P$4-Summary!P$3))))</f>
        <v>0.73719999999999997</v>
      </c>
      <c r="Q19" s="10">
        <f>MAX(0,MIN(1,IF(Q$5=0,1-(Summary!Q19-Summary!Q$3)/(Summary!Q$4-Summary!Q$3),(Summary!Q19-Summary!Q$3)/(Summary!Q$4-Summary!Q$3))))</f>
        <v>0.23029073170731806</v>
      </c>
      <c r="R19" s="10">
        <f>MAX(0,MIN(1,IF(R$5=0,1-(Summary!R19-Summary!R$3)/(Summary!R$4-Summary!R$3),(Summary!R19-Summary!R$3)/(Summary!R$4-Summary!R$3))))</f>
        <v>0.30232558199999998</v>
      </c>
      <c r="S19" s="10">
        <f>MAX(0,MIN(1,IF(S$5=0,1-(Summary!S19-Summary!S$3)/(Summary!S$4-Summary!S$3),(Summary!S19-Summary!S$3)/(Summary!S$4-Summary!S$3))))</f>
        <v>0</v>
      </c>
      <c r="T19" s="10">
        <f>MAX(0,MIN(1,IF(T$5=0,1-(Summary!T19-Summary!T$3)/(Summary!T$4-Summary!T$3),(Summary!T19-Summary!T$3)/(Summary!T$4-Summary!T$3))))</f>
        <v>2.49268175E-2</v>
      </c>
      <c r="U19" s="10">
        <f>MAX(0,MIN(1,IF(U$5=0,1-(Summary!U19-Summary!U$3)/(Summary!U$4-Summary!U$3),(Summary!U19-Summary!U$3)/(Summary!U$4-Summary!U$3))))</f>
        <v>0.93182496652727775</v>
      </c>
      <c r="V19" s="10">
        <f>MAX(0,MIN(1,IF(V$5=0,1-(Summary!V19-Summary!V$3)/(Summary!V$4-Summary!V$3),(Summary!V19-Summary!V$3)/(Summary!V$4-Summary!V$3))))</f>
        <v>0.87632329726901204</v>
      </c>
      <c r="W19" s="10">
        <f>MAX(0,MIN(1,IF(W$5=0,1-(Summary!W19-Summary!W$3)/(Summary!W$4-Summary!W$3),(Summary!W19-Summary!W$3)/(Summary!W$4-Summary!W$3))))</f>
        <v>6.0000000000000053E-2</v>
      </c>
      <c r="X19" s="10">
        <f>MAX(0,MIN(1,IF(X$5=0,1-(Summary!X19-Summary!X$3)/(Summary!X$4-Summary!X$3),(Summary!X19-Summary!X$3)/(Summary!X$4-Summary!X$3))))</f>
        <v>0</v>
      </c>
      <c r="Y19" s="10">
        <f>MAX(0,MIN(1,IF(Y$5=0,1-(Summary!Y19-Summary!Y$3)/(Summary!Y$4-Summary!Y$3),(Summary!Y19-Summary!Y$3)/(Summary!Y$4-Summary!Y$3))))</f>
        <v>0</v>
      </c>
      <c r="Z19" s="10">
        <f>MAX(0,MIN(1,IF(Z$5=0,1-(Summary!Z19-Summary!Z$3)/(Summary!Z$4-Summary!Z$3),(Summary!Z19-Summary!Z$3)/(Summary!Z$4-Summary!Z$3))))</f>
        <v>0.4259999847</v>
      </c>
      <c r="AA19" s="12" t="str">
        <f t="shared" si="3"/>
        <v>Bahamas</v>
      </c>
      <c r="AB19" s="17">
        <f t="shared" si="4"/>
        <v>24</v>
      </c>
      <c r="AC19" s="11">
        <f t="shared" si="2"/>
        <v>0.33261700193209476</v>
      </c>
      <c r="AD19" s="17">
        <f t="shared" si="5"/>
        <v>79</v>
      </c>
      <c r="AF19">
        <v>12</v>
      </c>
      <c r="AG19" s="32" t="str">
        <f t="shared" si="6"/>
        <v>Zambia</v>
      </c>
      <c r="AH19" s="31">
        <f t="shared" si="8"/>
        <v>176</v>
      </c>
      <c r="AI19">
        <v>12</v>
      </c>
      <c r="AJ19" s="33" t="str">
        <f t="shared" si="7"/>
        <v>New Zealand</v>
      </c>
      <c r="AM19" s="12" t="s">
        <v>94</v>
      </c>
      <c r="AN19" s="17">
        <v>24</v>
      </c>
      <c r="AO19" s="11">
        <v>0.60123863486353823</v>
      </c>
    </row>
    <row r="20" spans="1:41">
      <c r="A20" s="12" t="s">
        <v>64</v>
      </c>
      <c r="B20" s="15" t="s">
        <v>63</v>
      </c>
      <c r="C20" s="10">
        <f>MAX(0,MIN(1,IF(C$5=0,1-(Summary!C20-Summary!C$3)/(Summary!C$4-Summary!C$3),(Summary!C20-Summary!C$3)/(Summary!C$4-Summary!C$3))))</f>
        <v>0.71733333333333327</v>
      </c>
      <c r="D20" s="10">
        <f>MAX(0,MIN(1,IF(D$5=0,1-(Summary!D20-Summary!D$3)/(Summary!D$4-Summary!D$3),(Summary!D20-Summary!D$3)/(Summary!D$4-Summary!D$3))))</f>
        <v>1</v>
      </c>
      <c r="E20" s="10">
        <f>MAX(0,MIN(1,IF(E$5=0,1-(Summary!E20-Summary!E$3)/(Summary!E$4-Summary!E$3),(Summary!E20-Summary!E$3)/(Summary!E$4-Summary!E$3))))</f>
        <v>0</v>
      </c>
      <c r="F20" s="10">
        <f>MAX(0,MIN(1,IF(F$5=0,1-(Summary!F20-Summary!F$3)/(Summary!F$4-Summary!F$3),(Summary!F20-Summary!F$3)/(Summary!F$4-Summary!F$3))))</f>
        <v>0.52500000000000002</v>
      </c>
      <c r="G20" s="10">
        <f>MAX(0,MIN(1,IF(G$5=0,1-(Summary!G20-Summary!G$3)/(Summary!G$4-Summary!G$3),(Summary!G20-Summary!G$3)/(Summary!G$4-Summary!G$3))))</f>
        <v>0</v>
      </c>
      <c r="H20" s="10">
        <f>MAX(0,MIN(1,IF(H$5=0,1-(Summary!H20-Summary!H$3)/(Summary!H$4-Summary!H$3),(Summary!H20-Summary!H$3)/(Summary!H$4-Summary!H$3))))</f>
        <v>0</v>
      </c>
      <c r="I20" s="10">
        <f>MAX(0,MIN(1,IF(I$5=0,1-(Summary!I20-Summary!I$3)/(Summary!I$4-Summary!I$3),(Summary!I20-Summary!I$3)/(Summary!I$4-Summary!I$3))))</f>
        <v>0.54108333333333336</v>
      </c>
      <c r="J20" s="10">
        <f>MAX(0,MIN(1,IF(J$5=0,1-(Summary!J20-Summary!J$3)/(Summary!J$4-Summary!J$3),(Summary!J20-Summary!J$3)/(Summary!J$4-Summary!J$3))))</f>
        <v>0.1144</v>
      </c>
      <c r="K20" s="10">
        <f>MAX(0,MIN(1,IF(K$5=0,1-(Summary!K20-Summary!K$3)/(Summary!K$4-Summary!K$3),(Summary!K20-Summary!K$3)/(Summary!K$4-Summary!K$3))))</f>
        <v>1</v>
      </c>
      <c r="L20" s="10">
        <f>MAX(0,MIN(1,IF(L$5=0,1-(Summary!L20-Summary!L$3)/(Summary!L$4-Summary!L$3),(Summary!L20-Summary!L$3)/(Summary!L$4-Summary!L$3))))</f>
        <v>0.1</v>
      </c>
      <c r="M20" s="10">
        <f>MAX(0,MIN(1,IF(M$5=0,1-(Summary!M20-Summary!M$3)/(Summary!M$4-Summary!M$3),(Summary!M20-Summary!M$3)/(Summary!M$4-Summary!M$3))))</f>
        <v>1</v>
      </c>
      <c r="N20" s="10">
        <f>MAX(0,MIN(1,IF(N$5=0,1-(Summary!N20-Summary!N$3)/(Summary!N$4-Summary!N$3),(Summary!N20-Summary!N$3)/(Summary!N$4-Summary!N$3))))</f>
        <v>0.18</v>
      </c>
      <c r="O20" s="10">
        <f>MAX(0,MIN(1,IF(O$5=0,1-(Summary!O20-Summary!O$3)/(Summary!O$4-Summary!O$3),(Summary!O20-Summary!O$3)/(Summary!O$4-Summary!O$3))))</f>
        <v>7.4999999999999997E-2</v>
      </c>
      <c r="P20" s="10">
        <f>MAX(0,MIN(1,IF(P$5=0,1-(Summary!P20-Summary!P$3)/(Summary!P$4-Summary!P$3),(Summary!P20-Summary!P$3)/(Summary!P$4-Summary!P$3))))</f>
        <v>0.73543999999999998</v>
      </c>
      <c r="Q20" s="10">
        <f>MAX(0,MIN(1,IF(Q$5=0,1-(Summary!Q20-Summary!Q$3)/(Summary!Q$4-Summary!Q$3),(Summary!Q20-Summary!Q$3)/(Summary!Q$4-Summary!Q$3))))</f>
        <v>0.1817702439024399</v>
      </c>
      <c r="R20" s="10">
        <f>MAX(0,MIN(1,IF(R$5=0,1-(Summary!R20-Summary!R$3)/(Summary!R$4-Summary!R$3),(Summary!R20-Summary!R$3)/(Summary!R$4-Summary!R$3))))</f>
        <v>0.18367347000000001</v>
      </c>
      <c r="S20" s="10">
        <f>MAX(0,MIN(1,IF(S$5=0,1-(Summary!S20-Summary!S$3)/(Summary!S$4-Summary!S$3),(Summary!S20-Summary!S$3)/(Summary!S$4-Summary!S$3))))</f>
        <v>0</v>
      </c>
      <c r="T20" s="10">
        <f>MAX(0,MIN(1,IF(T$5=0,1-(Summary!T20-Summary!T$3)/(Summary!T$4-Summary!T$3),(Summary!T20-Summary!T$3)/(Summary!T$4-Summary!T$3))))</f>
        <v>1.12826835E-2</v>
      </c>
      <c r="U20" s="10">
        <f>MAX(0,MIN(1,IF(U$5=0,1-(Summary!U20-Summary!U$3)/(Summary!U$4-Summary!U$3),(Summary!U20-Summary!U$3)/(Summary!U$4-Summary!U$3))))</f>
        <v>0.52112770970668865</v>
      </c>
      <c r="V20" s="10">
        <f>MAX(0,MIN(1,IF(V$5=0,1-(Summary!V20-Summary!V$3)/(Summary!V$4-Summary!V$3),(Summary!V20-Summary!V$3)/(Summary!V$4-Summary!V$3))))</f>
        <v>0.77416756354415095</v>
      </c>
      <c r="W20" s="10">
        <f>MAX(0,MIN(1,IF(W$5=0,1-(Summary!W20-Summary!W$3)/(Summary!W$4-Summary!W$3),(Summary!W20-Summary!W$3)/(Summary!W$4-Summary!W$3))))</f>
        <v>5.9999999999998943E-3</v>
      </c>
      <c r="X20" s="10">
        <f>MAX(0,MIN(1,IF(X$5=0,1-(Summary!X20-Summary!X$3)/(Summary!X$4-Summary!X$3),(Summary!X20-Summary!X$3)/(Summary!X$4-Summary!X$3))))</f>
        <v>0</v>
      </c>
      <c r="Y20" s="10">
        <f>MAX(0,MIN(1,IF(Y$5=0,1-(Summary!Y20-Summary!Y$3)/(Summary!Y$4-Summary!Y$3),(Summary!Y20-Summary!Y$3)/(Summary!Y$4-Summary!Y$3))))</f>
        <v>0</v>
      </c>
      <c r="Z20" s="10">
        <f>MAX(0,MIN(1,IF(Z$5=0,1-(Summary!Z20-Summary!Z$3)/(Summary!Z$4-Summary!Z$3),(Summary!Z20-Summary!Z$3)/(Summary!Z$4-Summary!Z$3))))</f>
        <v>0.18518518520000005</v>
      </c>
      <c r="AA20" s="12" t="str">
        <f t="shared" si="3"/>
        <v>Bahrain</v>
      </c>
      <c r="AB20" s="17">
        <f t="shared" si="4"/>
        <v>24</v>
      </c>
      <c r="AC20" s="11">
        <f t="shared" si="2"/>
        <v>0.32714431343833111</v>
      </c>
      <c r="AD20" s="17">
        <f t="shared" si="5"/>
        <v>83</v>
      </c>
      <c r="AF20">
        <v>13</v>
      </c>
      <c r="AG20" s="32" t="str">
        <f t="shared" si="6"/>
        <v>Liberia</v>
      </c>
      <c r="AH20" s="31">
        <f t="shared" si="8"/>
        <v>175</v>
      </c>
      <c r="AI20">
        <v>13</v>
      </c>
      <c r="AJ20" s="33" t="str">
        <f t="shared" si="7"/>
        <v>Poland</v>
      </c>
      <c r="AM20" s="12" t="s">
        <v>448</v>
      </c>
      <c r="AN20" s="17">
        <v>24</v>
      </c>
      <c r="AO20" s="11">
        <v>0.59196505640669828</v>
      </c>
    </row>
    <row r="21" spans="1:41">
      <c r="A21" s="12" t="s">
        <v>66</v>
      </c>
      <c r="B21" s="15" t="s">
        <v>65</v>
      </c>
      <c r="C21" s="10">
        <f>MAX(0,MIN(1,IF(C$5=0,1-(Summary!C21-Summary!C$3)/(Summary!C$4-Summary!C$3),(Summary!C21-Summary!C$3)/(Summary!C$4-Summary!C$3))))</f>
        <v>0.62966666666666671</v>
      </c>
      <c r="D21" s="10">
        <f>MAX(0,MIN(1,IF(D$5=0,1-(Summary!D21-Summary!D$3)/(Summary!D$4-Summary!D$3),(Summary!D21-Summary!D$3)/(Summary!D$4-Summary!D$3))))</f>
        <v>2.9229999999999999E-2</v>
      </c>
      <c r="E21" s="10">
        <f>MAX(0,MIN(1,IF(E$5=0,1-(Summary!E21-Summary!E$3)/(Summary!E$4-Summary!E$3),(Summary!E21-Summary!E$3)/(Summary!E$4-Summary!E$3))))</f>
        <v>0.19999999999999996</v>
      </c>
      <c r="F21" s="10">
        <f>MAX(0,MIN(1,IF(F$5=0,1-(Summary!F21-Summary!F$3)/(Summary!F$4-Summary!F$3),(Summary!F21-Summary!F$3)/(Summary!F$4-Summary!F$3))))</f>
        <v>0.27500000000000002</v>
      </c>
      <c r="G21" s="10">
        <f>MAX(0,MIN(1,IF(G$5=0,1-(Summary!G21-Summary!G$3)/(Summary!G$4-Summary!G$3),(Summary!G21-Summary!G$3)/(Summary!G$4-Summary!G$3))))</f>
        <v>0.22266666666666668</v>
      </c>
      <c r="H21" s="10">
        <f>MAX(0,MIN(1,IF(H$5=0,1-(Summary!H21-Summary!H$3)/(Summary!H$4-Summary!H$3),(Summary!H21-Summary!H$3)/(Summary!H$4-Summary!H$3))))</f>
        <v>0.47</v>
      </c>
      <c r="I21" s="10">
        <f>MAX(0,MIN(1,IF(I$5=0,1-(Summary!I21-Summary!I$3)/(Summary!I$4-Summary!I$3),(Summary!I21-Summary!I$3)/(Summary!I$4-Summary!I$3))))</f>
        <v>0.46758333333333335</v>
      </c>
      <c r="J21" s="10">
        <f>MAX(0,MIN(1,IF(J$5=0,1-(Summary!J21-Summary!J$3)/(Summary!J$4-Summary!J$3),(Summary!J21-Summary!J$3)/(Summary!J$4-Summary!J$3))))</f>
        <v>0.7238</v>
      </c>
      <c r="K21" s="10">
        <f>MAX(0,MIN(1,IF(K$5=0,1-(Summary!K21-Summary!K$3)/(Summary!K$4-Summary!K$3),(Summary!K21-Summary!K$3)/(Summary!K$4-Summary!K$3))))</f>
        <v>0.22578902953583335</v>
      </c>
      <c r="L21" s="10">
        <f>MAX(0,MIN(1,IF(L$5=0,1-(Summary!L21-Summary!L$3)/(Summary!L$4-Summary!L$3),(Summary!L21-Summary!L$3)/(Summary!L$4-Summary!L$3))))</f>
        <v>1</v>
      </c>
      <c r="M21" s="10">
        <f>MAX(0,MIN(1,IF(M$5=0,1-(Summary!M21-Summary!M$3)/(Summary!M$4-Summary!M$3),(Summary!M21-Summary!M$3)/(Summary!M$4-Summary!M$3))))</f>
        <v>0.11</v>
      </c>
      <c r="N21" s="10">
        <f>MAX(0,MIN(1,IF(N$5=0,1-(Summary!N21-Summary!N$3)/(Summary!N$4-Summary!N$3),(Summary!N21-Summary!N$3)/(Summary!N$4-Summary!N$3))))</f>
        <v>1</v>
      </c>
      <c r="O21" s="10">
        <f>MAX(0,MIN(1,IF(O$5=0,1-(Summary!O21-Summary!O$3)/(Summary!O$4-Summary!O$3),(Summary!O21-Summary!O$3)/(Summary!O$4-Summary!O$3))))</f>
        <v>0.44999999999999996</v>
      </c>
      <c r="P21" s="10">
        <f>MAX(0,MIN(1,IF(P$5=0,1-(Summary!P21-Summary!P$3)/(Summary!P$4-Summary!P$3),(Summary!P21-Summary!P$3)/(Summary!P$4-Summary!P$3))))</f>
        <v>0.96560000000000001</v>
      </c>
      <c r="Q21" s="10">
        <f>MAX(0,MIN(1,IF(Q$5=0,1-(Summary!Q21-Summary!Q$3)/(Summary!Q$4-Summary!Q$3),(Summary!Q21-Summary!Q$3)/(Summary!Q$4-Summary!Q$3))))</f>
        <v>0.3771000000000001</v>
      </c>
      <c r="R21" s="10">
        <f>MAX(0,MIN(1,IF(R$5=0,1-(Summary!R21-Summary!R$3)/(Summary!R$4-Summary!R$3),(Summary!R21-Summary!R$3)/(Summary!R$4-Summary!R$3))))</f>
        <v>0.60510114400000004</v>
      </c>
      <c r="S21" s="10">
        <f>MAX(0,MIN(1,IF(S$5=0,1-(Summary!S21-Summary!S$3)/(Summary!S$4-Summary!S$3),(Summary!S21-Summary!S$3)/(Summary!S$4-Summary!S$3))))</f>
        <v>8.0015608090000009E-2</v>
      </c>
      <c r="T21" s="10">
        <f>MAX(0,MIN(1,IF(T$5=0,1-(Summary!T21-Summary!T$3)/(Summary!T$4-Summary!T$3),(Summary!T21-Summary!T$3)/(Summary!T$4-Summary!T$3))))</f>
        <v>0.221379616</v>
      </c>
      <c r="U21" s="10">
        <f>MAX(0,MIN(1,IF(U$5=0,1-(Summary!U21-Summary!U$3)/(Summary!U$4-Summary!U$3),(Summary!U21-Summary!U$3)/(Summary!U$4-Summary!U$3))))</f>
        <v>0.39954954747682664</v>
      </c>
      <c r="V21" s="10">
        <f>MAX(0,MIN(1,IF(V$5=0,1-(Summary!V21-Summary!V$3)/(Summary!V$4-Summary!V$3),(Summary!V21-Summary!V$3)/(Summary!V$4-Summary!V$3))))</f>
        <v>0.455607547870235</v>
      </c>
      <c r="W21" s="10">
        <f>MAX(0,MIN(1,IF(W$5=0,1-(Summary!W21-Summary!W$3)/(Summary!W$4-Summary!W$3),(Summary!W21-Summary!W$3)/(Summary!W$4-Summary!W$3))))</f>
        <v>0.59000000000000008</v>
      </c>
      <c r="X21" s="10">
        <f>MAX(0,MIN(1,IF(X$5=0,1-(Summary!X21-Summary!X$3)/(Summary!X$4-Summary!X$3),(Summary!X21-Summary!X$3)/(Summary!X$4-Summary!X$3))))</f>
        <v>0.2</v>
      </c>
      <c r="Y21" s="10">
        <f>MAX(0,MIN(1,IF(Y$5=0,1-(Summary!Y21-Summary!Y$3)/(Summary!Y$4-Summary!Y$3),(Summary!Y21-Summary!Y$3)/(Summary!Y$4-Summary!Y$3))))</f>
        <v>0.34570177460244295</v>
      </c>
      <c r="Z21" s="10">
        <f>MAX(0,MIN(1,IF(Z$5=0,1-(Summary!Z21-Summary!Z$3)/(Summary!Z$4-Summary!Z$3),(Summary!Z21-Summary!Z$3)/(Summary!Z$4-Summary!Z$3))))</f>
        <v>0.90500000000000003</v>
      </c>
      <c r="AA21" s="12" t="str">
        <f t="shared" si="3"/>
        <v>Bangladesh</v>
      </c>
      <c r="AB21" s="17">
        <f t="shared" si="4"/>
        <v>24</v>
      </c>
      <c r="AC21" s="11">
        <f t="shared" si="2"/>
        <v>0.45619962226008348</v>
      </c>
      <c r="AD21" s="17">
        <f t="shared" si="5"/>
        <v>42</v>
      </c>
      <c r="AF21">
        <v>14</v>
      </c>
      <c r="AG21" s="32" t="str">
        <f t="shared" si="6"/>
        <v>Burkina Faso</v>
      </c>
      <c r="AH21" s="31">
        <f t="shared" si="8"/>
        <v>174</v>
      </c>
      <c r="AI21">
        <v>14</v>
      </c>
      <c r="AJ21" s="33" t="str">
        <f t="shared" si="7"/>
        <v>Spain</v>
      </c>
      <c r="AM21" s="12" t="s">
        <v>106</v>
      </c>
      <c r="AN21" s="17">
        <v>24</v>
      </c>
      <c r="AO21" s="11">
        <v>0.56470949050107244</v>
      </c>
    </row>
    <row r="22" spans="1:41">
      <c r="A22" s="12" t="s">
        <v>68</v>
      </c>
      <c r="B22" s="15" t="s">
        <v>67</v>
      </c>
      <c r="C22" s="10">
        <f>MAX(0,MIN(1,IF(C$5=0,1-(Summary!C22-Summary!C$3)/(Summary!C$4-Summary!C$3),(Summary!C22-Summary!C$3)/(Summary!C$4-Summary!C$3))))</f>
        <v>0.26233333333333336</v>
      </c>
      <c r="D22" s="10">
        <f>MAX(0,MIN(1,IF(D$5=0,1-(Summary!D22-Summary!D$3)/(Summary!D$4-Summary!D$3),(Summary!D22-Summary!D$3)/(Summary!D$4-Summary!D$3))))</f>
        <v>0.7612000000000001</v>
      </c>
      <c r="E22" s="10">
        <f>MAX(0,MIN(1,IF(E$5=0,1-(Summary!E22-Summary!E$3)/(Summary!E$4-Summary!E$3),(Summary!E22-Summary!E$3)/(Summary!E$4-Summary!E$3))))</f>
        <v>0</v>
      </c>
      <c r="F22" s="10">
        <f>MAX(0,MIN(1,IF(F$5=0,1-(Summary!F22-Summary!F$3)/(Summary!F$4-Summary!F$3),(Summary!F22-Summary!F$3)/(Summary!F$4-Summary!F$3))))</f>
        <v>0.125</v>
      </c>
      <c r="G22" s="10">
        <f>MAX(0,MIN(1,IF(G$5=0,1-(Summary!G22-Summary!G$3)/(Summary!G$4-Summary!G$3),(Summary!G22-Summary!G$3)/(Summary!G$4-Summary!G$3))))</f>
        <v>0</v>
      </c>
      <c r="H22" s="10">
        <f>MAX(0,MIN(1,IF(H$5=0,1-(Summary!H22-Summary!H$3)/(Summary!H$4-Summary!H$3),(Summary!H22-Summary!H$3)/(Summary!H$4-Summary!H$3))))</f>
        <v>0</v>
      </c>
      <c r="I22" s="10">
        <f>MAX(0,MIN(1,IF(I$5=0,1-(Summary!I22-Summary!I$3)/(Summary!I$4-Summary!I$3),(Summary!I22-Summary!I$3)/(Summary!I$4-Summary!I$3))))</f>
        <v>0.71158333333333335</v>
      </c>
      <c r="J22" s="10">
        <f>MAX(0,MIN(1,IF(J$5=0,1-(Summary!J22-Summary!J$3)/(Summary!J$4-Summary!J$3),(Summary!J22-Summary!J$3)/(Summary!J$4-Summary!J$3))))</f>
        <v>0.5968</v>
      </c>
      <c r="K22" s="10">
        <f>MAX(0,MIN(1,IF(K$5=0,1-(Summary!K22-Summary!K$3)/(Summary!K$4-Summary!K$3),(Summary!K22-Summary!K$3)/(Summary!K$4-Summary!K$3))))</f>
        <v>0.81729166666666664</v>
      </c>
      <c r="L22" s="10">
        <f>MAX(0,MIN(1,IF(L$5=0,1-(Summary!L22-Summary!L$3)/(Summary!L$4-Summary!L$3),(Summary!L22-Summary!L$3)/(Summary!L$4-Summary!L$3))))</f>
        <v>0.08</v>
      </c>
      <c r="M22" s="10">
        <f>MAX(0,MIN(1,IF(M$5=0,1-(Summary!M22-Summary!M$3)/(Summary!M$4-Summary!M$3),(Summary!M22-Summary!M$3)/(Summary!M$4-Summary!M$3))))</f>
        <v>1</v>
      </c>
      <c r="N22" s="10">
        <f>MAX(0,MIN(1,IF(N$5=0,1-(Summary!N22-Summary!N$3)/(Summary!N$4-Summary!N$3),(Summary!N22-Summary!N$3)/(Summary!N$4-Summary!N$3))))</f>
        <v>0</v>
      </c>
      <c r="O22" s="10">
        <f>MAX(0,MIN(1,IF(O$5=0,1-(Summary!O22-Summary!O$3)/(Summary!O$4-Summary!O$3),(Summary!O22-Summary!O$3)/(Summary!O$4-Summary!O$3))))</f>
        <v>0.3175</v>
      </c>
      <c r="P22" s="10">
        <f>MAX(0,MIN(1,IF(P$5=0,1-(Summary!P22-Summary!P$3)/(Summary!P$4-Summary!P$3),(Summary!P22-Summary!P$3)/(Summary!P$4-Summary!P$3))))</f>
        <v>0.66071999999999997</v>
      </c>
      <c r="Q22" s="10">
        <f>MAX(0,MIN(1,IF(Q$5=0,1-(Summary!Q22-Summary!Q$3)/(Summary!Q$4-Summary!Q$3),(Summary!Q22-Summary!Q$3)/(Summary!Q$4-Summary!Q$3))))</f>
        <v>0.15982195121951404</v>
      </c>
      <c r="R22" s="10">
        <f>MAX(0,MIN(1,IF(R$5=0,1-(Summary!R22-Summary!R$3)/(Summary!R$4-Summary!R$3),(Summary!R22-Summary!R$3)/(Summary!R$4-Summary!R$3))))</f>
        <v>0.28429752000000003</v>
      </c>
      <c r="S22" s="10">
        <f>MAX(0,MIN(1,IF(S$5=0,1-(Summary!S22-Summary!S$3)/(Summary!S$4-Summary!S$3),(Summary!S22-Summary!S$3)/(Summary!S$4-Summary!S$3))))</f>
        <v>1.8763445560000001E-2</v>
      </c>
      <c r="T22" s="10">
        <f>MAX(0,MIN(1,IF(T$5=0,1-(Summary!T22-Summary!T$3)/(Summary!T$4-Summary!T$3),(Summary!T22-Summary!T$3)/(Summary!T$4-Summary!T$3))))</f>
        <v>2.2846467499999999E-2</v>
      </c>
      <c r="U22" s="10">
        <f>MAX(0,MIN(1,IF(U$5=0,1-(Summary!U22-Summary!U$3)/(Summary!U$4-Summary!U$3),(Summary!U22-Summary!U$3)/(Summary!U$4-Summary!U$3))))</f>
        <v>4.3447176195445289E-2</v>
      </c>
      <c r="V22" s="10">
        <f>MAX(0,MIN(1,IF(V$5=0,1-(Summary!V22-Summary!V$3)/(Summary!V$4-Summary!V$3),(Summary!V22-Summary!V$3)/(Summary!V$4-Summary!V$3))))</f>
        <v>4.3447321860959502E-2</v>
      </c>
      <c r="W22" s="10">
        <f>MAX(0,MIN(1,IF(W$5=0,1-(Summary!W22-Summary!W$3)/(Summary!W$4-Summary!W$3),(Summary!W22-Summary!W$3)/(Summary!W$4-Summary!W$3))))</f>
        <v>0</v>
      </c>
      <c r="X22" s="10">
        <f>MAX(0,MIN(1,IF(X$5=0,1-(Summary!X22-Summary!X$3)/(Summary!X$4-Summary!X$3),(Summary!X22-Summary!X$3)/(Summary!X$4-Summary!X$3))))</f>
        <v>0</v>
      </c>
      <c r="Y22" s="10">
        <f>MAX(0,MIN(1,IF(Y$5=0,1-(Summary!Y22-Summary!Y$3)/(Summary!Y$4-Summary!Y$3),(Summary!Y22-Summary!Y$3)/(Summary!Y$4-Summary!Y$3))))</f>
        <v>0</v>
      </c>
      <c r="Z22" s="10">
        <f>MAX(0,MIN(1,IF(Z$5=0,1-(Summary!Z22-Summary!Z$3)/(Summary!Z$4-Summary!Z$3),(Summary!Z22-Summary!Z$3)/(Summary!Z$4-Summary!Z$3))))</f>
        <v>0</v>
      </c>
      <c r="AA22" s="12" t="str">
        <f t="shared" si="3"/>
        <v>Barbados</v>
      </c>
      <c r="AB22" s="17">
        <f t="shared" si="4"/>
        <v>24</v>
      </c>
      <c r="AC22" s="11">
        <f t="shared" si="2"/>
        <v>0.24604384231955223</v>
      </c>
      <c r="AD22" s="17">
        <f t="shared" si="5"/>
        <v>142</v>
      </c>
      <c r="AF22">
        <v>15</v>
      </c>
      <c r="AG22" s="32" t="str">
        <f t="shared" si="6"/>
        <v>Rwanda</v>
      </c>
      <c r="AH22" s="31">
        <f t="shared" si="8"/>
        <v>173</v>
      </c>
      <c r="AI22">
        <v>15</v>
      </c>
      <c r="AJ22" s="33" t="str">
        <f t="shared" si="7"/>
        <v>Luxembourg</v>
      </c>
      <c r="AM22" s="12" t="s">
        <v>276</v>
      </c>
      <c r="AN22" s="17">
        <v>24</v>
      </c>
      <c r="AO22" s="11">
        <v>0.55493636351056275</v>
      </c>
    </row>
    <row r="23" spans="1:41">
      <c r="A23" s="12" t="s">
        <v>70</v>
      </c>
      <c r="B23" s="15" t="s">
        <v>69</v>
      </c>
      <c r="C23" s="10">
        <f>MAX(0,MIN(1,IF(C$5=0,1-(Summary!C23-Summary!C$3)/(Summary!C$4-Summary!C$3),(Summary!C23-Summary!C$3)/(Summary!C$4-Summary!C$3))))</f>
        <v>0.61216666666666675</v>
      </c>
      <c r="D23" s="10">
        <f>MAX(0,MIN(1,IF(D$5=0,1-(Summary!D23-Summary!D$3)/(Summary!D$4-Summary!D$3),(Summary!D23-Summary!D$3)/(Summary!D$4-Summary!D$3))))</f>
        <v>7.4789999999999995E-2</v>
      </c>
      <c r="E23" s="10">
        <f>MAX(0,MIN(1,IF(E$5=0,1-(Summary!E23-Summary!E$3)/(Summary!E$4-Summary!E$3),(Summary!E23-Summary!E$3)/(Summary!E$4-Summary!E$3))))</f>
        <v>0</v>
      </c>
      <c r="F23" s="10">
        <f>MAX(0,MIN(1,IF(F$5=0,1-(Summary!F23-Summary!F$3)/(Summary!F$4-Summary!F$3),(Summary!F23-Summary!F$3)/(Summary!F$4-Summary!F$3))))</f>
        <v>0.75</v>
      </c>
      <c r="G23" s="10">
        <f>MAX(0,MIN(1,IF(G$5=0,1-(Summary!G23-Summary!G$3)/(Summary!G$4-Summary!G$3),(Summary!G23-Summary!G$3)/(Summary!G$4-Summary!G$3))))</f>
        <v>6.6666666666666664E-4</v>
      </c>
      <c r="H23" s="10">
        <f>MAX(0,MIN(1,IF(H$5=0,1-(Summary!H23-Summary!H$3)/(Summary!H$4-Summary!H$3),(Summary!H23-Summary!H$3)/(Summary!H$4-Summary!H$3))))</f>
        <v>6.9999999999999951E-2</v>
      </c>
      <c r="I23" s="10">
        <f>MAX(0,MIN(1,IF(I$5=0,1-(Summary!I23-Summary!I$3)/(Summary!I$4-Summary!I$3),(Summary!I23-Summary!I$3)/(Summary!I$4-Summary!I$3))))</f>
        <v>0.27966666666666667</v>
      </c>
      <c r="J23" s="10">
        <f>MAX(0,MIN(1,IF(J$5=0,1-(Summary!J23-Summary!J$3)/(Summary!J$4-Summary!J$3),(Summary!J23-Summary!J$3)/(Summary!J$4-Summary!J$3))))</f>
        <v>0.26119999999999999</v>
      </c>
      <c r="K23" s="10">
        <f>MAX(0,MIN(1,IF(K$5=0,1-(Summary!K23-Summary!K$3)/(Summary!K$4-Summary!K$3),(Summary!K23-Summary!K$3)/(Summary!K$4-Summary!K$3))))</f>
        <v>0.59757391433783347</v>
      </c>
      <c r="L23" s="10">
        <f>MAX(0,MIN(1,IF(L$5=0,1-(Summary!L23-Summary!L$3)/(Summary!L$4-Summary!L$3),(Summary!L23-Summary!L$3)/(Summary!L$4-Summary!L$3))))</f>
        <v>0.04</v>
      </c>
      <c r="M23" s="10">
        <f>MAX(0,MIN(1,IF(M$5=0,1-(Summary!M23-Summary!M$3)/(Summary!M$4-Summary!M$3),(Summary!M23-Summary!M$3)/(Summary!M$4-Summary!M$3))))</f>
        <v>0.1</v>
      </c>
      <c r="N23" s="10">
        <f>MAX(0,MIN(1,IF(N$5=0,1-(Summary!N23-Summary!N$3)/(Summary!N$4-Summary!N$3),(Summary!N23-Summary!N$3)/(Summary!N$4-Summary!N$3))))</f>
        <v>0.01</v>
      </c>
      <c r="O23" s="10">
        <f>MAX(0,MIN(1,IF(O$5=0,1-(Summary!O23-Summary!O$3)/(Summary!O$4-Summary!O$3),(Summary!O23-Summary!O$3)/(Summary!O$4-Summary!O$3))))</f>
        <v>0.87499999999999989</v>
      </c>
      <c r="P23" s="10">
        <f>MAX(0,MIN(1,IF(P$5=0,1-(Summary!P23-Summary!P$3)/(Summary!P$4-Summary!P$3),(Summary!P23-Summary!P$3)/(Summary!P$4-Summary!P$3))))</f>
        <v>0.10807999999999995</v>
      </c>
      <c r="Q23" s="10">
        <f>MAX(0,MIN(1,IF(Q$5=0,1-(Summary!Q23-Summary!Q$3)/(Summary!Q$4-Summary!Q$3),(Summary!Q23-Summary!Q$3)/(Summary!Q$4-Summary!Q$3))))</f>
        <v>0.28734243902439005</v>
      </c>
      <c r="R23" s="10">
        <f>MAX(0,MIN(1,IF(R$5=0,1-(Summary!R23-Summary!R$3)/(Summary!R$4-Summary!R$3),(Summary!R23-Summary!R$3)/(Summary!R$4-Summary!R$3))))</f>
        <v>6.6371682000000001E-2</v>
      </c>
      <c r="S23" s="10">
        <f>MAX(0,MIN(1,IF(S$5=0,1-(Summary!S23-Summary!S$3)/(Summary!S$4-Summary!S$3),(Summary!S23-Summary!S$3)/(Summary!S$4-Summary!S$3))))</f>
        <v>2.4188192499999999E-3</v>
      </c>
      <c r="T23" s="10">
        <f>MAX(0,MIN(1,IF(T$5=0,1-(Summary!T23-Summary!T$3)/(Summary!T$4-Summary!T$3),(Summary!T23-Summary!T$3)/(Summary!T$4-Summary!T$3))))</f>
        <v>4.9034660000000004E-3</v>
      </c>
      <c r="U23" s="10">
        <f>MAX(0,MIN(1,IF(U$5=0,1-(Summary!U23-Summary!U$3)/(Summary!U$4-Summary!U$3),(Summary!U23-Summary!U$3)/(Summary!U$4-Summary!U$3))))</f>
        <v>0</v>
      </c>
      <c r="V23" s="10">
        <f>MAX(0,MIN(1,IF(V$5=0,1-(Summary!V23-Summary!V$3)/(Summary!V$4-Summary!V$3),(Summary!V23-Summary!V$3)/(Summary!V$4-Summary!V$3))))</f>
        <v>0</v>
      </c>
      <c r="W23" s="10">
        <f>MAX(0,MIN(1,IF(W$5=0,1-(Summary!W23-Summary!W$3)/(Summary!W$4-Summary!W$3),(Summary!W23-Summary!W$3)/(Summary!W$4-Summary!W$3))))</f>
        <v>0</v>
      </c>
      <c r="X23" s="10">
        <f>MAX(0,MIN(1,IF(X$5=0,1-(Summary!X23-Summary!X$3)/(Summary!X$4-Summary!X$3),(Summary!X23-Summary!X$3)/(Summary!X$4-Summary!X$3))))</f>
        <v>0.86</v>
      </c>
      <c r="Y23" s="10">
        <f>MAX(0,MIN(1,IF(Y$5=0,1-(Summary!Y23-Summary!Y$3)/(Summary!Y$4-Summary!Y$3),(Summary!Y23-Summary!Y$3)/(Summary!Y$4-Summary!Y$3))))</f>
        <v>2.2178413011335635E-2</v>
      </c>
      <c r="Z23" s="10">
        <f>MAX(0,MIN(1,IF(Z$5=0,1-(Summary!Z23-Summary!Z$3)/(Summary!Z$4-Summary!Z$3),(Summary!Z23-Summary!Z$3)/(Summary!Z$4-Summary!Z$3))))</f>
        <v>0.11360000609999998</v>
      </c>
      <c r="AA23" s="12" t="str">
        <f t="shared" si="3"/>
        <v>Belarus</v>
      </c>
      <c r="AB23" s="17">
        <f t="shared" si="4"/>
        <v>24</v>
      </c>
      <c r="AC23" s="11">
        <f t="shared" si="2"/>
        <v>0.21399828082181496</v>
      </c>
      <c r="AD23" s="17">
        <f t="shared" si="5"/>
        <v>162</v>
      </c>
      <c r="AF23">
        <v>16</v>
      </c>
      <c r="AG23" s="32" t="str">
        <f t="shared" si="6"/>
        <v>Tanzania</v>
      </c>
      <c r="AH23" s="31">
        <f t="shared" si="8"/>
        <v>172</v>
      </c>
      <c r="AI23">
        <v>16</v>
      </c>
      <c r="AJ23" s="33" t="str">
        <f t="shared" si="7"/>
        <v>Slovenia</v>
      </c>
      <c r="AM23" s="12" t="s">
        <v>152</v>
      </c>
      <c r="AN23" s="17">
        <v>24</v>
      </c>
      <c r="AO23" s="11">
        <v>0.55405100239961691</v>
      </c>
    </row>
    <row r="24" spans="1:41">
      <c r="A24" s="12" t="s">
        <v>72</v>
      </c>
      <c r="B24" s="15" t="s">
        <v>71</v>
      </c>
      <c r="C24" s="10">
        <f>MAX(0,MIN(1,IF(C$5=0,1-(Summary!C24-Summary!C$3)/(Summary!C$4-Summary!C$3),(Summary!C24-Summary!C$3)/(Summary!C$4-Summary!C$3))))</f>
        <v>0.43349999999999994</v>
      </c>
      <c r="D24" s="10">
        <f>MAX(0,MIN(1,IF(D$5=0,1-(Summary!D24-Summary!D$3)/(Summary!D$4-Summary!D$3),(Summary!D24-Summary!D$3)/(Summary!D$4-Summary!D$3))))</f>
        <v>0.3397</v>
      </c>
      <c r="E24" s="10">
        <f>MAX(0,MIN(1,IF(E$5=0,1-(Summary!E24-Summary!E$3)/(Summary!E$4-Summary!E$3),(Summary!E24-Summary!E$3)/(Summary!E$4-Summary!E$3))))</f>
        <v>0</v>
      </c>
      <c r="F24" s="10">
        <f>MAX(0,MIN(1,IF(F$5=0,1-(Summary!F24-Summary!F$3)/(Summary!F$4-Summary!F$3),(Summary!F24-Summary!F$3)/(Summary!F$4-Summary!F$3))))</f>
        <v>0.44999999999999996</v>
      </c>
      <c r="G24" s="10">
        <f>MAX(0,MIN(1,IF(G$5=0,1-(Summary!G24-Summary!G$3)/(Summary!G$4-Summary!G$3),(Summary!G24-Summary!G$3)/(Summary!G$4-Summary!G$3))))</f>
        <v>0</v>
      </c>
      <c r="H24" s="10">
        <f>MAX(0,MIN(1,IF(H$5=0,1-(Summary!H24-Summary!H$3)/(Summary!H$4-Summary!H$3),(Summary!H24-Summary!H$3)/(Summary!H$4-Summary!H$3))))</f>
        <v>0</v>
      </c>
      <c r="I24" s="10">
        <f>MAX(0,MIN(1,IF(I$5=0,1-(Summary!I24-Summary!I$3)/(Summary!I$4-Summary!I$3),(Summary!I24-Summary!I$3)/(Summary!I$4-Summary!I$3))))</f>
        <v>0.25958333333333333</v>
      </c>
      <c r="J24" s="10">
        <f>MAX(0,MIN(1,IF(J$5=0,1-(Summary!J24-Summary!J$3)/(Summary!J$4-Summary!J$3),(Summary!J24-Summary!J$3)/(Summary!J$4-Summary!J$3))))</f>
        <v>2.6200000000000001E-2</v>
      </c>
      <c r="K24" s="10">
        <f>MAX(0,MIN(1,IF(K$5=0,1-(Summary!K24-Summary!K$3)/(Summary!K$4-Summary!K$3),(Summary!K24-Summary!K$3)/(Summary!K$4-Summary!K$3))))</f>
        <v>0.9832116788321168</v>
      </c>
      <c r="L24" s="10">
        <f>MAX(0,MIN(1,IF(L$5=0,1-(Summary!L24-Summary!L$3)/(Summary!L$4-Summary!L$3),(Summary!L24-Summary!L$3)/(Summary!L$4-Summary!L$3))))</f>
        <v>0.36</v>
      </c>
      <c r="M24" s="10">
        <f>MAX(0,MIN(1,IF(M$5=0,1-(Summary!M24-Summary!M$3)/(Summary!M$4-Summary!M$3),(Summary!M24-Summary!M$3)/(Summary!M$4-Summary!M$3))))</f>
        <v>1</v>
      </c>
      <c r="N24" s="10">
        <f>MAX(0,MIN(1,IF(N$5=0,1-(Summary!N24-Summary!N$3)/(Summary!N$4-Summary!N$3),(Summary!N24-Summary!N$3)/(Summary!N$4-Summary!N$3))))</f>
        <v>0</v>
      </c>
      <c r="O24" s="10">
        <f>MAX(0,MIN(1,IF(O$5=0,1-(Summary!O24-Summary!O$3)/(Summary!O$4-Summary!O$3),(Summary!O24-Summary!O$3)/(Summary!O$4-Summary!O$3))))</f>
        <v>6.7499999999999991E-2</v>
      </c>
      <c r="P24" s="10">
        <f>MAX(0,MIN(1,IF(P$5=0,1-(Summary!P24-Summary!P$3)/(Summary!P$4-Summary!P$3),(Summary!P24-Summary!P$3)/(Summary!P$4-Summary!P$3))))</f>
        <v>0.74903999999999993</v>
      </c>
      <c r="Q24" s="10">
        <f>MAX(0,MIN(1,IF(Q$5=0,1-(Summary!Q24-Summary!Q$3)/(Summary!Q$4-Summary!Q$3),(Summary!Q24-Summary!Q$3)/(Summary!Q$4-Summary!Q$3))))</f>
        <v>9.7808780487806057E-2</v>
      </c>
      <c r="R24" s="10">
        <f>MAX(0,MIN(1,IF(R$5=0,1-(Summary!R24-Summary!R$3)/(Summary!R$4-Summary!R$3),(Summary!R24-Summary!R$3)/(Summary!R$4-Summary!R$3))))</f>
        <v>0.14932126600000001</v>
      </c>
      <c r="S24" s="10">
        <f>MAX(0,MIN(1,IF(S$5=0,1-(Summary!S24-Summary!S$3)/(Summary!S$4-Summary!S$3),(Summary!S24-Summary!S$3)/(Summary!S$4-Summary!S$3))))</f>
        <v>0</v>
      </c>
      <c r="T24" s="10">
        <f>MAX(0,MIN(1,IF(T$5=0,1-(Summary!T24-Summary!T$3)/(Summary!T$4-Summary!T$3),(Summary!T24-Summary!T$3)/(Summary!T$4-Summary!T$3))))</f>
        <v>2.28323375E-3</v>
      </c>
      <c r="U24" s="10">
        <f>MAX(0,MIN(1,IF(U$5=0,1-(Summary!U24-Summary!U$3)/(Summary!U$4-Summary!U$3),(Summary!U24-Summary!U$3)/(Summary!U$4-Summary!U$3))))</f>
        <v>0.14447460360993447</v>
      </c>
      <c r="V24" s="10">
        <f>MAX(0,MIN(1,IF(V$5=0,1-(Summary!V24-Summary!V$3)/(Summary!V$4-Summary!V$3),(Summary!V24-Summary!V$3)/(Summary!V$4-Summary!V$3))))</f>
        <v>0.229527806512104</v>
      </c>
      <c r="W24" s="10">
        <f>MAX(0,MIN(1,IF(W$5=0,1-(Summary!W24-Summary!W$3)/(Summary!W$4-Summary!W$3),(Summary!W24-Summary!W$3)/(Summary!W$4-Summary!W$3))))</f>
        <v>0</v>
      </c>
      <c r="X24" s="10">
        <f>MAX(0,MIN(1,IF(X$5=0,1-(Summary!X24-Summary!X$3)/(Summary!X$4-Summary!X$3),(Summary!X24-Summary!X$3)/(Summary!X$4-Summary!X$3))))</f>
        <v>0.72</v>
      </c>
      <c r="Y24" s="10">
        <f>MAX(0,MIN(1,IF(Y$5=0,1-(Summary!Y24-Summary!Y$3)/(Summary!Y$4-Summary!Y$3),(Summary!Y24-Summary!Y$3)/(Summary!Y$4-Summary!Y$3))))</f>
        <v>0.49537648612945839</v>
      </c>
      <c r="Z24" s="10">
        <f>MAX(0,MIN(1,IF(Z$5=0,1-(Summary!Z24-Summary!Z$3)/(Summary!Z$4-Summary!Z$3),(Summary!Z24-Summary!Z$3)/(Summary!Z$4-Summary!Z$3))))</f>
        <v>0.21799999999999997</v>
      </c>
      <c r="AA24" s="12" t="str">
        <f t="shared" ref="AA24:AA87" si="9">A24</f>
        <v>Belgium</v>
      </c>
      <c r="AB24" s="17">
        <f t="shared" ref="AB24:AB87" si="10">COUNT(C24:AA24)</f>
        <v>24</v>
      </c>
      <c r="AC24" s="11">
        <f t="shared" si="2"/>
        <v>0.28023029952728135</v>
      </c>
      <c r="AD24" s="17">
        <f t="shared" si="5"/>
        <v>115</v>
      </c>
      <c r="AF24">
        <v>17</v>
      </c>
      <c r="AG24" s="32" t="str">
        <f t="shared" si="6"/>
        <v>Malawi</v>
      </c>
      <c r="AH24" s="31">
        <f t="shared" si="8"/>
        <v>171</v>
      </c>
      <c r="AI24">
        <v>17</v>
      </c>
      <c r="AJ24" s="33" t="str">
        <f t="shared" si="7"/>
        <v>Italy</v>
      </c>
      <c r="AM24" s="12" t="s">
        <v>292</v>
      </c>
      <c r="AN24" s="17">
        <v>24</v>
      </c>
      <c r="AO24" s="11">
        <v>0.54979419984538447</v>
      </c>
    </row>
    <row r="25" spans="1:41">
      <c r="A25" s="12" t="s">
        <v>74</v>
      </c>
      <c r="B25" s="15" t="s">
        <v>73</v>
      </c>
      <c r="C25" s="10">
        <f>MAX(0,MIN(1,IF(C$5=0,1-(Summary!C25-Summary!C$3)/(Summary!C$4-Summary!C$3),(Summary!C25-Summary!C$3)/(Summary!C$4-Summary!C$3))))</f>
        <v>0.17283333333333334</v>
      </c>
      <c r="D25" s="10">
        <f>MAX(0,MIN(1,IF(D$5=0,1-(Summary!D25-Summary!D$3)/(Summary!D$4-Summary!D$3),(Summary!D25-Summary!D$3)/(Summary!D$4-Summary!D$3))))</f>
        <v>8.0859999999999994E-3</v>
      </c>
      <c r="E25" s="10">
        <f>MAX(0,MIN(1,IF(E$5=0,1-(Summary!E25-Summary!E$3)/(Summary!E$4-Summary!E$3),(Summary!E25-Summary!E$3)/(Summary!E$4-Summary!E$3))))</f>
        <v>1.0000000000000009E-2</v>
      </c>
      <c r="F25" s="10">
        <f>MAX(0,MIN(1,IF(F$5=0,1-(Summary!F25-Summary!F$3)/(Summary!F$4-Summary!F$3),(Summary!F25-Summary!F$3)/(Summary!F$4-Summary!F$3))))</f>
        <v>0.30000000000000004</v>
      </c>
      <c r="G25" s="10">
        <f>MAX(0,MIN(1,IF(G$5=0,1-(Summary!G25-Summary!G$3)/(Summary!G$4-Summary!G$3),(Summary!G25-Summary!G$3)/(Summary!G$4-Summary!G$3))))</f>
        <v>1.7333333333333333E-2</v>
      </c>
      <c r="H25" s="10">
        <f>MAX(0,MIN(1,IF(H$5=0,1-(Summary!H25-Summary!H$3)/(Summary!H$4-Summary!H$3),(Summary!H25-Summary!H$3)/(Summary!H$4-Summary!H$3))))</f>
        <v>9.9999999999999978E-2</v>
      </c>
      <c r="I25" s="10">
        <f>MAX(0,MIN(1,IF(I$5=0,1-(Summary!I25-Summary!I$3)/(Summary!I$4-Summary!I$3),(Summary!I25-Summary!I$3)/(Summary!I$4-Summary!I$3))))</f>
        <v>0.49525000000000002</v>
      </c>
      <c r="J25" s="10">
        <f>MAX(0,MIN(1,IF(J$5=0,1-(Summary!J25-Summary!J$3)/(Summary!J$4-Summary!J$3),(Summary!J25-Summary!J$3)/(Summary!J$4-Summary!J$3))))</f>
        <v>0.47799999999999998</v>
      </c>
      <c r="K25" s="10">
        <f>MAX(0,MIN(1,IF(K$5=0,1-(Summary!K25-Summary!K$3)/(Summary!K$4-Summary!K$3),(Summary!K25-Summary!K$3)/(Summary!K$4-Summary!K$3))))</f>
        <v>0.91707142857150004</v>
      </c>
      <c r="L25" s="10">
        <f>MAX(0,MIN(1,IF(L$5=0,1-(Summary!L25-Summary!L$3)/(Summary!L$4-Summary!L$3),(Summary!L25-Summary!L$3)/(Summary!L$4-Summary!L$3))))</f>
        <v>0.06</v>
      </c>
      <c r="M25" s="10">
        <f>MAX(0,MIN(1,IF(M$5=0,1-(Summary!M25-Summary!M$3)/(Summary!M$4-Summary!M$3),(Summary!M25-Summary!M$3)/(Summary!M$4-Summary!M$3))))</f>
        <v>0.32</v>
      </c>
      <c r="N25" s="10">
        <f>MAX(0,MIN(1,IF(N$5=0,1-(Summary!N25-Summary!N$3)/(Summary!N$4-Summary!N$3),(Summary!N25-Summary!N$3)/(Summary!N$4-Summary!N$3))))</f>
        <v>6.9999999999999993E-2</v>
      </c>
      <c r="O25" s="10">
        <f>MAX(0,MIN(1,IF(O$5=0,1-(Summary!O25-Summary!O$3)/(Summary!O$4-Summary!O$3),(Summary!O25-Summary!O$3)/(Summary!O$4-Summary!O$3))))</f>
        <v>0.3175</v>
      </c>
      <c r="P25" s="10">
        <f>MAX(0,MIN(1,IF(P$5=0,1-(Summary!P25-Summary!P$3)/(Summary!P$4-Summary!P$3),(Summary!P25-Summary!P$3)/(Summary!P$4-Summary!P$3))))</f>
        <v>0.85536000000000001</v>
      </c>
      <c r="Q25" s="10">
        <f>MAX(0,MIN(1,IF(Q$5=0,1-(Summary!Q25-Summary!Q$3)/(Summary!Q$4-Summary!Q$3),(Summary!Q25-Summary!Q$3)/(Summary!Q$4-Summary!Q$3))))</f>
        <v>0.17353414634146391</v>
      </c>
      <c r="R25" s="10">
        <f>MAX(0,MIN(1,IF(R$5=0,1-(Summary!R25-Summary!R$3)/(Summary!R$4-Summary!R$3),(Summary!R25-Summary!R$3)/(Summary!R$4-Summary!R$3))))</f>
        <v>0.33615819200000002</v>
      </c>
      <c r="S25" s="10">
        <f>MAX(0,MIN(1,IF(S$5=0,1-(Summary!S25-Summary!S$3)/(Summary!S$4-Summary!S$3),(Summary!S25-Summary!S$3)/(Summary!S$4-Summary!S$3))))</f>
        <v>7.5055597500000007E-3</v>
      </c>
      <c r="T25" s="10">
        <f>MAX(0,MIN(1,IF(T$5=0,1-(Summary!T25-Summary!T$3)/(Summary!T$4-Summary!T$3),(Summary!T25-Summary!T$3)/(Summary!T$4-Summary!T$3))))</f>
        <v>7.6366076000000005E-2</v>
      </c>
      <c r="U25" s="10">
        <f>MAX(0,MIN(1,IF(U$5=0,1-(Summary!U25-Summary!U$3)/(Summary!U$4-Summary!U$3),(Summary!U25-Summary!U$3)/(Summary!U$4-Summary!U$3))))</f>
        <v>0.1559046237035541</v>
      </c>
      <c r="V25" s="10">
        <f>MAX(0,MIN(1,IF(V$5=0,1-(Summary!V25-Summary!V$3)/(Summary!V$4-Summary!V$3),(Summary!V25-Summary!V$3)/(Summary!V$4-Summary!V$3))))</f>
        <v>0.40332035678730699</v>
      </c>
      <c r="W25" s="10">
        <f>MAX(0,MIN(1,IF(W$5=0,1-(Summary!W25-Summary!W$3)/(Summary!W$4-Summary!W$3),(Summary!W25-Summary!W$3)/(Summary!W$4-Summary!W$3))))</f>
        <v>8.2999999999999963E-2</v>
      </c>
      <c r="X25" s="10">
        <f>MAX(0,MIN(1,IF(X$5=0,1-(Summary!X25-Summary!X$3)/(Summary!X$4-Summary!X$3),(Summary!X25-Summary!X$3)/(Summary!X$4-Summary!X$3))))</f>
        <v>0.4</v>
      </c>
      <c r="Y25" s="10">
        <f>MAX(0,MIN(1,IF(Y$5=0,1-(Summary!Y25-Summary!Y$3)/(Summary!Y$4-Summary!Y$3),(Summary!Y25-Summary!Y$3)/(Summary!Y$4-Summary!Y$3))))</f>
        <v>6.5760631302060502E-2</v>
      </c>
      <c r="Z25" s="10">
        <f>MAX(0,MIN(1,IF(Z$5=0,1-(Summary!Z25-Summary!Z$3)/(Summary!Z$4-Summary!Z$3),(Summary!Z25-Summary!Z$3)/(Summary!Z$4-Summary!Z$3))))</f>
        <v>0.83</v>
      </c>
      <c r="AA25" s="12" t="str">
        <f t="shared" si="9"/>
        <v>Belize</v>
      </c>
      <c r="AB25" s="17">
        <f t="shared" si="10"/>
        <v>24</v>
      </c>
      <c r="AC25" s="11">
        <f t="shared" si="2"/>
        <v>0.27720765338010639</v>
      </c>
      <c r="AD25" s="17">
        <f t="shared" si="5"/>
        <v>116</v>
      </c>
      <c r="AF25">
        <v>18</v>
      </c>
      <c r="AG25" s="32" t="str">
        <f t="shared" si="6"/>
        <v>Togo</v>
      </c>
      <c r="AH25" s="31">
        <f t="shared" si="8"/>
        <v>170</v>
      </c>
      <c r="AI25">
        <v>18</v>
      </c>
      <c r="AJ25" s="33" t="str">
        <f t="shared" si="7"/>
        <v>Austria</v>
      </c>
      <c r="AM25" s="12" t="s">
        <v>48</v>
      </c>
      <c r="AN25" s="17">
        <v>24</v>
      </c>
      <c r="AO25" s="11">
        <v>0.54360438442632264</v>
      </c>
    </row>
    <row r="26" spans="1:41">
      <c r="A26" s="12" t="s">
        <v>76</v>
      </c>
      <c r="B26" s="15" t="s">
        <v>75</v>
      </c>
      <c r="C26" s="10">
        <f>MAX(0,MIN(1,IF(C$5=0,1-(Summary!C26-Summary!C$3)/(Summary!C$4-Summary!C$3),(Summary!C26-Summary!C$3)/(Summary!C$4-Summary!C$3))))</f>
        <v>0.86149999999999993</v>
      </c>
      <c r="D26" s="10">
        <f>MAX(0,MIN(1,IF(D$5=0,1-(Summary!D26-Summary!D$3)/(Summary!D$4-Summary!D$3),(Summary!D26-Summary!D$3)/(Summary!D$4-Summary!D$3))))</f>
        <v>4.9259999999999998E-3</v>
      </c>
      <c r="E26" s="10">
        <f>MAX(0,MIN(1,IF(E$5=0,1-(Summary!E26-Summary!E$3)/(Summary!E$4-Summary!E$3),(Summary!E26-Summary!E$3)/(Summary!E$4-Summary!E$3))))</f>
        <v>0.25</v>
      </c>
      <c r="F26" s="10">
        <f>MAX(0,MIN(1,IF(F$5=0,1-(Summary!F26-Summary!F$3)/(Summary!F$4-Summary!F$3),(Summary!F26-Summary!F$3)/(Summary!F$4-Summary!F$3))))</f>
        <v>0.32499999999999996</v>
      </c>
      <c r="G26" s="10">
        <f>MAX(0,MIN(1,IF(G$5=0,1-(Summary!G26-Summary!G$3)/(Summary!G$4-Summary!G$3),(Summary!G26-Summary!G$3)/(Summary!G$4-Summary!G$3))))</f>
        <v>0.34533333333333333</v>
      </c>
      <c r="H26" s="10">
        <f>MAX(0,MIN(1,IF(H$5=0,1-(Summary!H26-Summary!H$3)/(Summary!H$4-Summary!H$3),(Summary!H26-Summary!H$3)/(Summary!H$4-Summary!H$3))))</f>
        <v>0.88</v>
      </c>
      <c r="I26" s="10">
        <f>MAX(0,MIN(1,IF(I$5=0,1-(Summary!I26-Summary!I$3)/(Summary!I$4-Summary!I$3),(Summary!I26-Summary!I$3)/(Summary!I$4-Summary!I$3))))</f>
        <v>0.62008333333333332</v>
      </c>
      <c r="J26" s="10">
        <f>MAX(0,MIN(1,IF(J$5=0,1-(Summary!J26-Summary!J$3)/(Summary!J$4-Summary!J$3),(Summary!J26-Summary!J$3)/(Summary!J$4-Summary!J$3))))</f>
        <v>0.58399999999999996</v>
      </c>
      <c r="K26" s="10">
        <f>MAX(0,MIN(1,IF(K$5=0,1-(Summary!K26-Summary!K$3)/(Summary!K$4-Summary!K$3),(Summary!K26-Summary!K$3)/(Summary!K$4-Summary!K$3))))</f>
        <v>1</v>
      </c>
      <c r="L26" s="10">
        <f>MAX(0,MIN(1,IF(L$5=0,1-(Summary!L26-Summary!L$3)/(Summary!L$4-Summary!L$3),(Summary!L26-Summary!L$3)/(Summary!L$4-Summary!L$3))))</f>
        <v>0.26</v>
      </c>
      <c r="M26" s="10">
        <f>MAX(0,MIN(1,IF(M$5=0,1-(Summary!M26-Summary!M$3)/(Summary!M$4-Summary!M$3),(Summary!M26-Summary!M$3)/(Summary!M$4-Summary!M$3))))</f>
        <v>0.18</v>
      </c>
      <c r="N26" s="10">
        <f>MAX(0,MIN(1,IF(N$5=0,1-(Summary!N26-Summary!N$3)/(Summary!N$4-Summary!N$3),(Summary!N26-Summary!N$3)/(Summary!N$4-Summary!N$3))))</f>
        <v>0.47000000000000003</v>
      </c>
      <c r="O26" s="10">
        <f>MAX(0,MIN(1,IF(O$5=0,1-(Summary!O26-Summary!O$3)/(Summary!O$4-Summary!O$3),(Summary!O26-Summary!O$3)/(Summary!O$4-Summary!O$3))))</f>
        <v>0.20749999999999999</v>
      </c>
      <c r="P26" s="10">
        <f>MAX(0,MIN(1,IF(P$5=0,1-(Summary!P26-Summary!P$3)/(Summary!P$4-Summary!P$3),(Summary!P26-Summary!P$3)/(Summary!P$4-Summary!P$3))))</f>
        <v>0.96448</v>
      </c>
      <c r="Q26" s="10">
        <f>MAX(0,MIN(1,IF(Q$5=0,1-(Summary!Q26-Summary!Q$3)/(Summary!Q$4-Summary!Q$3),(Summary!Q26-Summary!Q$3)/(Summary!Q$4-Summary!Q$3))))</f>
        <v>0.47244048780488002</v>
      </c>
      <c r="R26" s="10">
        <f>MAX(0,MIN(1,IF(R$5=0,1-(Summary!R26-Summary!R$3)/(Summary!R$4-Summary!R$3),(Summary!R26-Summary!R$3)/(Summary!R$4-Summary!R$3))))</f>
        <v>0.81908548800000003</v>
      </c>
      <c r="S26" s="10">
        <f>MAX(0,MIN(1,IF(S$5=0,1-(Summary!S26-Summary!S$3)/(Summary!S$4-Summary!S$3),(Summary!S26-Summary!S$3)/(Summary!S$4-Summary!S$3))))</f>
        <v>0.22634307410000001</v>
      </c>
      <c r="T26" s="10">
        <f>MAX(0,MIN(1,IF(T$5=0,1-(Summary!T26-Summary!T$3)/(Summary!T$4-Summary!T$3),(Summary!T26-Summary!T$3)/(Summary!T$4-Summary!T$3))))</f>
        <v>0.57623481875000004</v>
      </c>
      <c r="U26" s="10">
        <f>MAX(0,MIN(1,IF(U$5=0,1-(Summary!U26-Summary!U$3)/(Summary!U$4-Summary!U$3),(Summary!U26-Summary!U$3)/(Summary!U$4-Summary!U$3))))</f>
        <v>1.6341815777022133E-2</v>
      </c>
      <c r="V26" s="10">
        <f>MAX(0,MIN(1,IF(V$5=0,1-(Summary!V26-Summary!V$3)/(Summary!V$4-Summary!V$3),(Summary!V26-Summary!V$3)/(Summary!V$4-Summary!V$3))))</f>
        <v>0.209514596205015</v>
      </c>
      <c r="W26" s="10">
        <f>MAX(0,MIN(1,IF(W$5=0,1-(Summary!W26-Summary!W$3)/(Summary!W$4-Summary!W$3),(Summary!W26-Summary!W$3)/(Summary!W$4-Summary!W$3))))</f>
        <v>0.752</v>
      </c>
      <c r="X26" s="10">
        <f>MAX(0,MIN(1,IF(X$5=0,1-(Summary!X26-Summary!X$3)/(Summary!X$4-Summary!X$3),(Summary!X26-Summary!X$3)/(Summary!X$4-Summary!X$3))))</f>
        <v>0.39</v>
      </c>
      <c r="Y26" s="10">
        <f>MAX(0,MIN(1,IF(Y$5=0,1-(Summary!Y26-Summary!Y$3)/(Summary!Y$4-Summary!Y$3),(Summary!Y26-Summary!Y$3)/(Summary!Y$4-Summary!Y$3))))</f>
        <v>8.1359609473874522E-2</v>
      </c>
      <c r="Z26" s="10">
        <f>MAX(0,MIN(1,IF(Z$5=0,1-(Summary!Z26-Summary!Z$3)/(Summary!Z$4-Summary!Z$3),(Summary!Z26-Summary!Z$3)/(Summary!Z$4-Summary!Z$3))))</f>
        <v>0.90500000000000003</v>
      </c>
      <c r="AA26" s="12" t="str">
        <f t="shared" si="9"/>
        <v>Benin</v>
      </c>
      <c r="AB26" s="17">
        <f t="shared" si="10"/>
        <v>24</v>
      </c>
      <c r="AC26" s="11">
        <f t="shared" si="2"/>
        <v>0.47504760653239408</v>
      </c>
      <c r="AD26" s="17">
        <f t="shared" si="5"/>
        <v>35</v>
      </c>
      <c r="AF26">
        <v>19</v>
      </c>
      <c r="AG26" s="32" t="str">
        <f t="shared" si="6"/>
        <v>Timor-Leste</v>
      </c>
      <c r="AH26" s="31">
        <f t="shared" si="8"/>
        <v>169</v>
      </c>
      <c r="AI26">
        <v>19</v>
      </c>
      <c r="AJ26" s="33" t="str">
        <f t="shared" si="7"/>
        <v>San Marino</v>
      </c>
      <c r="AM26" s="12" t="s">
        <v>346</v>
      </c>
      <c r="AN26" s="17">
        <v>24</v>
      </c>
      <c r="AO26" s="11">
        <v>0.54107113522118799</v>
      </c>
    </row>
    <row r="27" spans="1:41">
      <c r="A27" s="12" t="s">
        <v>78</v>
      </c>
      <c r="B27" s="15" t="s">
        <v>77</v>
      </c>
      <c r="C27" s="10">
        <f>MAX(0,MIN(1,IF(C$5=0,1-(Summary!C27-Summary!C$3)/(Summary!C$4-Summary!C$3),(Summary!C27-Summary!C$3)/(Summary!C$4-Summary!C$3))))</f>
        <v>0.60866666666666658</v>
      </c>
      <c r="D27" s="10">
        <f>MAX(0,MIN(1,IF(D$5=0,1-(Summary!D27-Summary!D$3)/(Summary!D$4-Summary!D$3),(Summary!D27-Summary!D$3)/(Summary!D$4-Summary!D$3))))</f>
        <v>4.333E-3</v>
      </c>
      <c r="E27" s="10">
        <f>MAX(0,MIN(1,IF(E$5=0,1-(Summary!E27-Summary!E$3)/(Summary!E$4-Summary!E$3),(Summary!E27-Summary!E$3)/(Summary!E$4-Summary!E$3))))</f>
        <v>7.999999999999996E-2</v>
      </c>
      <c r="F27" s="10">
        <f>MAX(0,MIN(1,IF(F$5=0,1-(Summary!F27-Summary!F$3)/(Summary!F$4-Summary!F$3),(Summary!F27-Summary!F$3)/(Summary!F$4-Summary!F$3))))</f>
        <v>0.42500000000000004</v>
      </c>
      <c r="G27" s="10">
        <f>MAX(0,MIN(1,IF(G$5=0,1-(Summary!G27-Summary!G$3)/(Summary!G$4-Summary!G$3),(Summary!G27-Summary!G$3)/(Summary!G$4-Summary!G$3))))</f>
        <v>0.216</v>
      </c>
      <c r="H27" s="10">
        <f>MAX(0,MIN(1,IF(H$5=0,1-(Summary!H27-Summary!H$3)/(Summary!H$4-Summary!H$3),(Summary!H27-Summary!H$3)/(Summary!H$4-Summary!H$3))))</f>
        <v>0.35</v>
      </c>
      <c r="I27" s="10">
        <f>MAX(0,MIN(1,IF(I$5=0,1-(Summary!I27-Summary!I$3)/(Summary!I$4-Summary!I$3),(Summary!I27-Summary!I$3)/(Summary!I$4-Summary!I$3))))</f>
        <v>0.45650000000000002</v>
      </c>
      <c r="J27" s="10">
        <f>MAX(0,MIN(1,IF(J$5=0,1-(Summary!J27-Summary!J$3)/(Summary!J$4-Summary!J$3),(Summary!J27-Summary!J$3)/(Summary!J$4-Summary!J$3))))</f>
        <v>0.64359999999999995</v>
      </c>
      <c r="K27" s="10">
        <f>MAX(0,MIN(1,IF(K$5=0,1-(Summary!K27-Summary!K$3)/(Summary!K$4-Summary!K$3),(Summary!K27-Summary!K$3)/(Summary!K$4-Summary!K$3))))</f>
        <v>0.91724111247034401</v>
      </c>
      <c r="L27" s="10">
        <f>MAX(0,MIN(1,IF(L$5=0,1-(Summary!L27-Summary!L$3)/(Summary!L$4-Summary!L$3),(Summary!L27-Summary!L$3)/(Summary!L$4-Summary!L$3))))</f>
        <v>0.14000000000000001</v>
      </c>
      <c r="M27" s="10">
        <f>MAX(0,MIN(1,IF(M$5=0,1-(Summary!M27-Summary!M$3)/(Summary!M$4-Summary!M$3),(Summary!M27-Summary!M$3)/(Summary!M$4-Summary!M$3))))</f>
        <v>1</v>
      </c>
      <c r="N27" s="10">
        <f>MAX(0,MIN(1,IF(N$5=0,1-(Summary!N27-Summary!N$3)/(Summary!N$4-Summary!N$3),(Summary!N27-Summary!N$3)/(Summary!N$4-Summary!N$3))))</f>
        <v>0.31</v>
      </c>
      <c r="O27" s="10">
        <f>MAX(0,MIN(1,IF(O$5=0,1-(Summary!O27-Summary!O$3)/(Summary!O$4-Summary!O$3),(Summary!O27-Summary!O$3)/(Summary!O$4-Summary!O$3))))</f>
        <v>0.44999999999999996</v>
      </c>
      <c r="P27" s="10">
        <f>MAX(0,MIN(1,IF(P$5=0,1-(Summary!P27-Summary!P$3)/(Summary!P$4-Summary!P$3),(Summary!P27-Summary!P$3)/(Summary!P$4-Summary!P$3))))</f>
        <v>0.98536000000000001</v>
      </c>
      <c r="Q27" s="10">
        <f>MAX(0,MIN(1,IF(Q$5=0,1-(Summary!Q27-Summary!Q$3)/(Summary!Q$4-Summary!Q$3),(Summary!Q27-Summary!Q$3)/(Summary!Q$4-Summary!Q$3))))</f>
        <v>0.37732878048780605</v>
      </c>
      <c r="R27" s="10">
        <f>MAX(0,MIN(1,IF(R$5=0,1-(Summary!R27-Summary!R$3)/(Summary!R$4-Summary!R$3),(Summary!R27-Summary!R$3)/(Summary!R$4-Summary!R$3))))</f>
        <v>0.59883235999999995</v>
      </c>
      <c r="S27" s="10">
        <f>MAX(0,MIN(1,IF(S$5=0,1-(Summary!S27-Summary!S$3)/(Summary!S$4-Summary!S$3),(Summary!S27-Summary!S$3)/(Summary!S$4-Summary!S$3))))</f>
        <v>7.5885970489999996E-2</v>
      </c>
      <c r="T27" s="10">
        <f>MAX(0,MIN(1,IF(T$5=0,1-(Summary!T27-Summary!T$3)/(Summary!T$4-Summary!T$3),(Summary!T27-Summary!T$3)/(Summary!T$4-Summary!T$3))))</f>
        <v>0.14438768599999999</v>
      </c>
      <c r="U27" s="10">
        <f>MAX(0,MIN(1,IF(U$5=0,1-(Summary!U27-Summary!U$3)/(Summary!U$4-Summary!U$3),(Summary!U27-Summary!U$3)/(Summary!U$4-Summary!U$3))))</f>
        <v>0</v>
      </c>
      <c r="V27" s="10">
        <f>MAX(0,MIN(1,IF(V$5=0,1-(Summary!V27-Summary!V$3)/(Summary!V$4-Summary!V$3),(Summary!V27-Summary!V$3)/(Summary!V$4-Summary!V$3))))</f>
        <v>0</v>
      </c>
      <c r="W27" s="10">
        <f>MAX(0,MIN(1,IF(W$5=0,1-(Summary!W27-Summary!W$3)/(Summary!W$4-Summary!W$3),(Summary!W27-Summary!W$3)/(Summary!W$4-Summary!W$3))))</f>
        <v>0.31499999999999995</v>
      </c>
      <c r="X27" s="10">
        <f>MAX(0,MIN(1,IF(X$5=0,1-(Summary!X27-Summary!X$3)/(Summary!X$4-Summary!X$3),(Summary!X27-Summary!X$3)/(Summary!X$4-Summary!X$3))))</f>
        <v>1</v>
      </c>
      <c r="Y27" s="10">
        <f>MAX(0,MIN(1,IF(Y$5=0,1-(Summary!Y27-Summary!Y$3)/(Summary!Y$4-Summary!Y$3),(Summary!Y27-Summary!Y$3)/(Summary!Y$4-Summary!Y$3))))</f>
        <v>0.15627441787779339</v>
      </c>
      <c r="Z27" s="10">
        <f>MAX(0,MIN(1,IF(Z$5=0,1-(Summary!Z27-Summary!Z$3)/(Summary!Z$4-Summary!Z$3),(Summary!Z27-Summary!Z$3)/(Summary!Z$4-Summary!Z$3))))</f>
        <v>0.38</v>
      </c>
      <c r="AA27" s="12" t="str">
        <f t="shared" si="9"/>
        <v>Bhutan</v>
      </c>
      <c r="AB27" s="17">
        <f t="shared" si="10"/>
        <v>24</v>
      </c>
      <c r="AC27" s="11">
        <f t="shared" si="2"/>
        <v>0.40143374974969204</v>
      </c>
      <c r="AD27" s="17">
        <f t="shared" si="5"/>
        <v>62</v>
      </c>
      <c r="AF27">
        <v>20</v>
      </c>
      <c r="AG27" s="32" t="str">
        <f t="shared" si="6"/>
        <v>Guinea-Bissau</v>
      </c>
      <c r="AH27" s="31">
        <f t="shared" si="8"/>
        <v>168</v>
      </c>
      <c r="AI27">
        <v>20</v>
      </c>
      <c r="AJ27" s="33" t="str">
        <f t="shared" si="7"/>
        <v>Australia</v>
      </c>
      <c r="AM27" s="12" t="s">
        <v>356</v>
      </c>
      <c r="AN27" s="17">
        <v>23</v>
      </c>
      <c r="AO27" s="11">
        <v>0.53812863026959679</v>
      </c>
    </row>
    <row r="28" spans="1:41">
      <c r="A28" s="12" t="s">
        <v>430</v>
      </c>
      <c r="B28" s="15" t="s">
        <v>79</v>
      </c>
      <c r="C28" s="10">
        <f>MAX(0,MIN(1,IF(C$5=0,1-(Summary!C28-Summary!C$3)/(Summary!C$4-Summary!C$3),(Summary!C28-Summary!C$3)/(Summary!C$4-Summary!C$3))))</f>
        <v>0.39583333333333331</v>
      </c>
      <c r="D28" s="10">
        <f>MAX(0,MIN(1,IF(D$5=0,1-(Summary!D28-Summary!D$3)/(Summary!D$4-Summary!D$3),(Summary!D28-Summary!D$3)/(Summary!D$4-Summary!D$3))))</f>
        <v>3.2560000000000002E-3</v>
      </c>
      <c r="E28" s="10">
        <f>MAX(0,MIN(1,IF(E$5=0,1-(Summary!E28-Summary!E$3)/(Summary!E$4-Summary!E$3),(Summary!E28-Summary!E$3)/(Summary!E$4-Summary!E$3))))</f>
        <v>0.14000000000000001</v>
      </c>
      <c r="F28" s="10">
        <f>MAX(0,MIN(1,IF(F$5=0,1-(Summary!F28-Summary!F$3)/(Summary!F$4-Summary!F$3),(Summary!F28-Summary!F$3)/(Summary!F$4-Summary!F$3))))</f>
        <v>0.4</v>
      </c>
      <c r="G28" s="10">
        <f>MAX(0,MIN(1,IF(G$5=0,1-(Summary!G28-Summary!G$3)/(Summary!G$4-Summary!G$3),(Summary!G28-Summary!G$3)/(Summary!G$4-Summary!G$3))))</f>
        <v>0.16333333333333333</v>
      </c>
      <c r="H28" s="10">
        <f>MAX(0,MIN(1,IF(H$5=0,1-(Summary!H28-Summary!H$3)/(Summary!H$4-Summary!H$3),(Summary!H28-Summary!H$3)/(Summary!H$4-Summary!H$3))))</f>
        <v>0.75</v>
      </c>
      <c r="I28" s="10">
        <f>MAX(0,MIN(1,IF(I$5=0,1-(Summary!I28-Summary!I$3)/(Summary!I$4-Summary!I$3),(Summary!I28-Summary!I$3)/(Summary!I$4-Summary!I$3))))</f>
        <v>0.76291666666666669</v>
      </c>
      <c r="J28" s="10">
        <f>MAX(0,MIN(1,IF(J$5=0,1-(Summary!J28-Summary!J$3)/(Summary!J$4-Summary!J$3),(Summary!J28-Summary!J$3)/(Summary!J$4-Summary!J$3))))</f>
        <v>0.33960000000000001</v>
      </c>
      <c r="K28" s="10">
        <f>MAX(0,MIN(1,IF(K$5=0,1-(Summary!K28-Summary!K$3)/(Summary!K$4-Summary!K$3),(Summary!K28-Summary!K$3)/(Summary!K$4-Summary!K$3))))</f>
        <v>0.99090925925933337</v>
      </c>
      <c r="L28" s="10">
        <f>MAX(0,MIN(1,IF(L$5=0,1-(Summary!L28-Summary!L$3)/(Summary!L$4-Summary!L$3),(Summary!L28-Summary!L$3)/(Summary!L$4-Summary!L$3))))</f>
        <v>0.38</v>
      </c>
      <c r="M28" s="10">
        <f>MAX(0,MIN(1,IF(M$5=0,1-(Summary!M28-Summary!M$3)/(Summary!M$4-Summary!M$3),(Summary!M28-Summary!M$3)/(Summary!M$4-Summary!M$3))))</f>
        <v>0.25</v>
      </c>
      <c r="N28" s="10">
        <f>MAX(0,MIN(1,IF(N$5=0,1-(Summary!N28-Summary!N$3)/(Summary!N$4-Summary!N$3),(Summary!N28-Summary!N$3)/(Summary!N$4-Summary!N$3))))</f>
        <v>0.08</v>
      </c>
      <c r="O28" s="10">
        <f>MAX(0,MIN(1,IF(O$5=0,1-(Summary!O28-Summary!O$3)/(Summary!O$4-Summary!O$3),(Summary!O28-Summary!O$3)/(Summary!O$4-Summary!O$3))))</f>
        <v>0.22499999999999998</v>
      </c>
      <c r="P28" s="10">
        <f>MAX(0,MIN(1,IF(P$5=0,1-(Summary!P28-Summary!P$3)/(Summary!P$4-Summary!P$3),(Summary!P28-Summary!P$3)/(Summary!P$4-Summary!P$3))))</f>
        <v>0.81719999999999993</v>
      </c>
      <c r="Q28" s="10">
        <f>MAX(0,MIN(1,IF(Q$5=0,1-(Summary!Q28-Summary!Q$3)/(Summary!Q$4-Summary!Q$3),(Summary!Q28-Summary!Q$3)/(Summary!Q$4-Summary!Q$3))))</f>
        <v>0.38632439024390408</v>
      </c>
      <c r="R28" s="10">
        <f>MAX(0,MIN(1,IF(R$5=0,1-(Summary!R28-Summary!R$3)/(Summary!R$4-Summary!R$3),(Summary!R28-Summary!R$3)/(Summary!R$4-Summary!R$3))))</f>
        <v>0.52653486000000005</v>
      </c>
      <c r="S28" s="10">
        <f>MAX(0,MIN(1,IF(S$5=0,1-(Summary!S28-Summary!S$3)/(Summary!S$4-Summary!S$3),(Summary!S28-Summary!S$3)/(Summary!S$4-Summary!S$3))))</f>
        <v>7.4440441339999996E-2</v>
      </c>
      <c r="T28" s="10">
        <f>MAX(0,MIN(1,IF(T$5=0,1-(Summary!T28-Summary!T$3)/(Summary!T$4-Summary!T$3),(Summary!T28-Summary!T$3)/(Summary!T$4-Summary!T$3))))</f>
        <v>0.16649229825</v>
      </c>
      <c r="U28" s="10">
        <f>MAX(0,MIN(1,IF(U$5=0,1-(Summary!U28-Summary!U$3)/(Summary!U$4-Summary!U$3),(Summary!U28-Summary!U$3)/(Summary!U$4-Summary!U$3))))</f>
        <v>0</v>
      </c>
      <c r="V28" s="10">
        <f>MAX(0,MIN(1,IF(V$5=0,1-(Summary!V28-Summary!V$3)/(Summary!V$4-Summary!V$3),(Summary!V28-Summary!V$3)/(Summary!V$4-Summary!V$3))))</f>
        <v>0</v>
      </c>
      <c r="W28" s="10">
        <f>MAX(0,MIN(1,IF(W$5=0,1-(Summary!W28-Summary!W$3)/(Summary!W$4-Summary!W$3),(Summary!W28-Summary!W$3)/(Summary!W$4-Summary!W$3))))</f>
        <v>0.22499999999999998</v>
      </c>
      <c r="X28" s="10">
        <f>MAX(0,MIN(1,IF(X$5=0,1-(Summary!X28-Summary!X$3)/(Summary!X$4-Summary!X$3),(Summary!X28-Summary!X$3)/(Summary!X$4-Summary!X$3))))</f>
        <v>0</v>
      </c>
      <c r="Y28" s="10">
        <f>MAX(0,MIN(1,IF(Y$5=0,1-(Summary!Y28-Summary!Y$3)/(Summary!Y$4-Summary!Y$3),(Summary!Y28-Summary!Y$3)/(Summary!Y$4-Summary!Y$3))))</f>
        <v>1.3846579894765992E-2</v>
      </c>
      <c r="Z28" s="10">
        <f>MAX(0,MIN(1,IF(Z$5=0,1-(Summary!Z28-Summary!Z$3)/(Summary!Z$4-Summary!Z$3),(Summary!Z28-Summary!Z$3)/(Summary!Z$4-Summary!Z$3))))</f>
        <v>0.92999999999999994</v>
      </c>
      <c r="AA28" s="12" t="str">
        <f t="shared" si="9"/>
        <v>Bolivia</v>
      </c>
      <c r="AB28" s="17">
        <f t="shared" si="10"/>
        <v>24</v>
      </c>
      <c r="AC28" s="11">
        <f t="shared" si="2"/>
        <v>0.33419529843005563</v>
      </c>
      <c r="AD28" s="17">
        <f t="shared" si="5"/>
        <v>76</v>
      </c>
      <c r="AF28">
        <v>21</v>
      </c>
      <c r="AG28" s="32" t="str">
        <f t="shared" si="6"/>
        <v>Lesotho</v>
      </c>
      <c r="AH28" s="31">
        <f t="shared" si="8"/>
        <v>167</v>
      </c>
      <c r="AI28">
        <v>21</v>
      </c>
      <c r="AJ28" s="33" t="str">
        <f t="shared" si="7"/>
        <v>Portugal</v>
      </c>
      <c r="AM28" s="12" t="s">
        <v>250</v>
      </c>
      <c r="AN28" s="17">
        <v>24</v>
      </c>
      <c r="AO28" s="11">
        <v>0.53606827249237743</v>
      </c>
    </row>
    <row r="29" spans="1:41">
      <c r="A29" s="12" t="s">
        <v>447</v>
      </c>
      <c r="B29" s="15" t="s">
        <v>81</v>
      </c>
      <c r="C29" s="10">
        <f>MAX(0,MIN(1,IF(C$5=0,1-(Summary!C29-Summary!C$3)/(Summary!C$4-Summary!C$3),(Summary!C29-Summary!C$3)/(Summary!C$4-Summary!C$3))))</f>
        <v>0.36166666666666664</v>
      </c>
      <c r="D29" s="10">
        <f>MAX(0,MIN(1,IF(D$5=0,1-(Summary!D29-Summary!D$3)/(Summary!D$4-Summary!D$3),(Summary!D29-Summary!D$3)/(Summary!D$4-Summary!D$3))))</f>
        <v>9.0399999999999994E-3</v>
      </c>
      <c r="E29" s="10">
        <f>MAX(0,MIN(1,IF(E$5=0,1-(Summary!E29-Summary!E$3)/(Summary!E$4-Summary!E$3),(Summary!E29-Summary!E$3)/(Summary!E$4-Summary!E$3))))</f>
        <v>1.0000000000000009E-2</v>
      </c>
      <c r="F29" s="10">
        <f>MAX(0,MIN(1,IF(F$5=0,1-(Summary!F29-Summary!F$3)/(Summary!F$4-Summary!F$3),(Summary!F29-Summary!F$3)/(Summary!F$4-Summary!F$3))))</f>
        <v>0.47499999999999998</v>
      </c>
      <c r="G29" s="10">
        <f>MAX(0,MIN(1,IF(G$5=0,1-(Summary!G29-Summary!G$3)/(Summary!G$4-Summary!G$3),(Summary!G29-Summary!G$3)/(Summary!G$4-Summary!G$3))))</f>
        <v>1.3333333333333333E-3</v>
      </c>
      <c r="H29" s="10">
        <f>MAX(0,MIN(1,IF(H$5=0,1-(Summary!H29-Summary!H$3)/(Summary!H$4-Summary!H$3),(Summary!H29-Summary!H$3)/(Summary!H$4-Summary!H$3))))</f>
        <v>5.0000000000000044E-2</v>
      </c>
      <c r="I29" s="10">
        <f>MAX(0,MIN(1,IF(I$5=0,1-(Summary!I29-Summary!I$3)/(Summary!I$4-Summary!I$3),(Summary!I29-Summary!I$3)/(Summary!I$4-Summary!I$3))))</f>
        <v>0.28591666666666671</v>
      </c>
      <c r="J29" s="10">
        <f>MAX(0,MIN(1,IF(J$5=0,1-(Summary!J29-Summary!J$3)/(Summary!J$4-Summary!J$3),(Summary!J29-Summary!J$3)/(Summary!J$4-Summary!J$3))))</f>
        <v>0.51979999999999993</v>
      </c>
      <c r="K29" s="10">
        <f>MAX(0,MIN(1,IF(K$5=0,1-(Summary!K29-Summary!K$3)/(Summary!K$4-Summary!K$3),(Summary!K29-Summary!K$3)/(Summary!K$4-Summary!K$3))))</f>
        <v>0.9802166005291667</v>
      </c>
      <c r="L29" s="10">
        <f>MAX(0,MIN(1,IF(L$5=0,1-(Summary!L29-Summary!L$3)/(Summary!L$4-Summary!L$3),(Summary!L29-Summary!L$3)/(Summary!L$4-Summary!L$3))))</f>
        <v>0.16</v>
      </c>
      <c r="M29" s="10">
        <f>MAX(0,MIN(1,IF(M$5=0,1-(Summary!M29-Summary!M$3)/(Summary!M$4-Summary!M$3),(Summary!M29-Summary!M$3)/(Summary!M$4-Summary!M$3))))</f>
        <v>0.46</v>
      </c>
      <c r="N29" s="10">
        <f>MAX(0,MIN(1,IF(N$5=0,1-(Summary!N29-Summary!N$3)/(Summary!N$4-Summary!N$3),(Summary!N29-Summary!N$3)/(Summary!N$4-Summary!N$3))))</f>
        <v>0.04</v>
      </c>
      <c r="O29" s="10">
        <f>MAX(0,MIN(1,IF(O$5=0,1-(Summary!O29-Summary!O$3)/(Summary!O$4-Summary!O$3),(Summary!O29-Summary!O$3)/(Summary!O$4-Summary!O$3))))</f>
        <v>7.4999999999999997E-2</v>
      </c>
      <c r="P29" s="10">
        <f>MAX(0,MIN(1,IF(P$5=0,1-(Summary!P29-Summary!P$3)/(Summary!P$4-Summary!P$3),(Summary!P29-Summary!P$3)/(Summary!P$4-Summary!P$3))))</f>
        <v>0.69896800000000003</v>
      </c>
      <c r="Q29" s="10">
        <f>MAX(0,MIN(1,IF(Q$5=0,1-(Summary!Q29-Summary!Q$3)/(Summary!Q$4-Summary!Q$3),(Summary!Q29-Summary!Q$3)/(Summary!Q$4-Summary!Q$3))))</f>
        <v>0.19787365853658601</v>
      </c>
      <c r="R29" s="10">
        <f>MAX(0,MIN(1,IF(R$5=0,1-(Summary!R29-Summary!R$3)/(Summary!R$4-Summary!R$3),(Summary!R29-Summary!R$3)/(Summary!R$4-Summary!R$3))))</f>
        <v>6.9291337999999994E-2</v>
      </c>
      <c r="S29" s="10">
        <f>MAX(0,MIN(1,IF(S$5=0,1-(Summary!S29-Summary!S$3)/(Summary!S$4-Summary!S$3),(Summary!S29-Summary!S$3)/(Summary!S$4-Summary!S$3))))</f>
        <v>1.028841522E-2</v>
      </c>
      <c r="T29" s="10">
        <f>MAX(0,MIN(1,IF(T$5=0,1-(Summary!T29-Summary!T$3)/(Summary!T$4-Summary!T$3),(Summary!T29-Summary!T$3)/(Summary!T$4-Summary!T$3))))</f>
        <v>2.6816689999999998E-3</v>
      </c>
      <c r="U29" s="10">
        <f>MAX(0,MIN(1,IF(U$5=0,1-(Summary!U29-Summary!U$3)/(Summary!U$4-Summary!U$3),(Summary!U29-Summary!U$3)/(Summary!U$4-Summary!U$3))))</f>
        <v>2.7250118542791936E-4</v>
      </c>
      <c r="V29" s="10">
        <f>MAX(0,MIN(1,IF(V$5=0,1-(Summary!V29-Summary!V$3)/(Summary!V$4-Summary!V$3),(Summary!V29-Summary!V$3)/(Summary!V$4-Summary!V$3))))</f>
        <v>1.7602833475632599E-4</v>
      </c>
      <c r="W29" s="10">
        <f>MAX(0,MIN(1,IF(W$5=0,1-(Summary!W29-Summary!W$3)/(Summary!W$4-Summary!W$3),(Summary!W29-Summary!W$3)/(Summary!W$4-Summary!W$3))))</f>
        <v>0</v>
      </c>
      <c r="X29" s="10">
        <f>MAX(0,MIN(1,IF(X$5=0,1-(Summary!X29-Summary!X$3)/(Summary!X$4-Summary!X$3),(Summary!X29-Summary!X$3)/(Summary!X$4-Summary!X$3))))</f>
        <v>0.52</v>
      </c>
      <c r="Y29" s="10">
        <f>MAX(0,MIN(1,IF(Y$5=0,1-(Summary!Y29-Summary!Y$3)/(Summary!Y$4-Summary!Y$3),(Summary!Y29-Summary!Y$3)/(Summary!Y$4-Summary!Y$3))))</f>
        <v>0.146484375</v>
      </c>
      <c r="Z29" s="10">
        <f>MAX(0,MIN(1,IF(Z$5=0,1-(Summary!Z29-Summary!Z$3)/(Summary!Z$4-Summary!Z$3),(Summary!Z29-Summary!Z$3)/(Summary!Z$4-Summary!Z$3))))</f>
        <v>0.47700000760000005</v>
      </c>
      <c r="AA29" s="12" t="str">
        <f t="shared" si="9"/>
        <v>Bosnia &amp; Herzegovina</v>
      </c>
      <c r="AB29" s="17">
        <f t="shared" si="10"/>
        <v>24</v>
      </c>
      <c r="AC29" s="11">
        <f t="shared" si="2"/>
        <v>0.2312920525030252</v>
      </c>
      <c r="AD29" s="17">
        <f t="shared" si="5"/>
        <v>156</v>
      </c>
      <c r="AF29">
        <v>22</v>
      </c>
      <c r="AG29" s="32" t="str">
        <f t="shared" si="6"/>
        <v>Uganda</v>
      </c>
      <c r="AH29" s="31">
        <f t="shared" si="8"/>
        <v>166</v>
      </c>
      <c r="AI29">
        <v>22</v>
      </c>
      <c r="AJ29" s="33" t="str">
        <f t="shared" si="7"/>
        <v>Bulgaria</v>
      </c>
      <c r="AM29" s="12" t="s">
        <v>420</v>
      </c>
      <c r="AN29" s="17">
        <v>24</v>
      </c>
      <c r="AO29" s="11">
        <v>0.53189731415574082</v>
      </c>
    </row>
    <row r="30" spans="1:41">
      <c r="A30" s="12" t="s">
        <v>84</v>
      </c>
      <c r="B30" s="15" t="s">
        <v>83</v>
      </c>
      <c r="C30" s="10">
        <f>MAX(0,MIN(1,IF(C$5=0,1-(Summary!C30-Summary!C$3)/(Summary!C$4-Summary!C$3),(Summary!C30-Summary!C$3)/(Summary!C$4-Summary!C$3))))</f>
        <v>0.14566666666666664</v>
      </c>
      <c r="D30" s="10">
        <f>MAX(0,MIN(1,IF(D$5=0,1-(Summary!D30-Summary!D$3)/(Summary!D$4-Summary!D$3),(Summary!D30-Summary!D$3)/(Summary!D$4-Summary!D$3))))</f>
        <v>1.585E-2</v>
      </c>
      <c r="E30" s="10">
        <f>MAX(0,MIN(1,IF(E$5=0,1-(Summary!E30-Summary!E$3)/(Summary!E$4-Summary!E$3),(Summary!E30-Summary!E$3)/(Summary!E$4-Summary!E$3))))</f>
        <v>5.0000000000000044E-2</v>
      </c>
      <c r="F30" s="10">
        <f>MAX(0,MIN(1,IF(F$5=0,1-(Summary!F30-Summary!F$3)/(Summary!F$4-Summary!F$3),(Summary!F30-Summary!F$3)/(Summary!F$4-Summary!F$3))))</f>
        <v>0.44999999999999996</v>
      </c>
      <c r="G30" s="10">
        <f>MAX(0,MIN(1,IF(G$5=0,1-(Summary!G30-Summary!G$3)/(Summary!G$4-Summary!G$3),(Summary!G30-Summary!G$3)/(Summary!G$4-Summary!G$3))))</f>
        <v>0.22733333333333333</v>
      </c>
      <c r="H30" s="10">
        <f>MAX(0,MIN(1,IF(H$5=0,1-(Summary!H30-Summary!H$3)/(Summary!H$4-Summary!H$3),(Summary!H30-Summary!H$3)/(Summary!H$4-Summary!H$3))))</f>
        <v>0.4</v>
      </c>
      <c r="I30" s="10">
        <f>MAX(0,MIN(1,IF(I$5=0,1-(Summary!I30-Summary!I$3)/(Summary!I$4-Summary!I$3),(Summary!I30-Summary!I$3)/(Summary!I$4-Summary!I$3))))</f>
        <v>0.81700000000000006</v>
      </c>
      <c r="J30" s="10">
        <f>MAX(0,MIN(1,IF(J$5=0,1-(Summary!J30-Summary!J$3)/(Summary!J$4-Summary!J$3),(Summary!J30-Summary!J$3)/(Summary!J$4-Summary!J$3))))</f>
        <v>0.39659999999999995</v>
      </c>
      <c r="K30" s="10">
        <f>MAX(0,MIN(1,IF(K$5=0,1-(Summary!K30-Summary!K$3)/(Summary!K$4-Summary!K$3),(Summary!K30-Summary!K$3)/(Summary!K$4-Summary!K$3))))</f>
        <v>0.99992260511193232</v>
      </c>
      <c r="L30" s="10">
        <f>MAX(0,MIN(1,IF(L$5=0,1-(Summary!L30-Summary!L$3)/(Summary!L$4-Summary!L$3),(Summary!L30-Summary!L$3)/(Summary!L$4-Summary!L$3))))</f>
        <v>0.3</v>
      </c>
      <c r="M30" s="10">
        <f>MAX(0,MIN(1,IF(M$5=0,1-(Summary!M30-Summary!M$3)/(Summary!M$4-Summary!M$3),(Summary!M30-Summary!M$3)/(Summary!M$4-Summary!M$3))))</f>
        <v>0.82</v>
      </c>
      <c r="N30" s="10">
        <f>MAX(0,MIN(1,IF(N$5=0,1-(Summary!N30-Summary!N$3)/(Summary!N$4-Summary!N$3),(Summary!N30-Summary!N$3)/(Summary!N$4-Summary!N$3))))</f>
        <v>0.24</v>
      </c>
      <c r="O30" s="10">
        <f>MAX(0,MIN(1,IF(O$5=0,1-(Summary!O30-Summary!O$3)/(Summary!O$4-Summary!O$3),(Summary!O30-Summary!O$3)/(Summary!O$4-Summary!O$3))))</f>
        <v>0.40749999999999997</v>
      </c>
      <c r="P30" s="10">
        <f>MAX(0,MIN(1,IF(P$5=0,1-(Summary!P30-Summary!P$3)/(Summary!P$4-Summary!P$3),(Summary!P30-Summary!P$3)/(Summary!P$4-Summary!P$3))))</f>
        <v>0.85952000000000006</v>
      </c>
      <c r="Q30" s="10">
        <f>MAX(0,MIN(1,IF(Q$5=0,1-(Summary!Q30-Summary!Q$3)/(Summary!Q$4-Summary!Q$3),(Summary!Q30-Summary!Q$3)/(Summary!Q$4-Summary!Q$3))))</f>
        <v>0.61517951219512201</v>
      </c>
      <c r="R30" s="10">
        <f>MAX(0,MIN(1,IF(R$5=0,1-(Summary!R30-Summary!R$3)/(Summary!R$4-Summary!R$3),(Summary!R30-Summary!R$3)/(Summary!R$4-Summary!R$3))))</f>
        <v>1</v>
      </c>
      <c r="S30" s="10">
        <f>MAX(0,MIN(1,IF(S$5=0,1-(Summary!S30-Summary!S$3)/(Summary!S$4-Summary!S$3),(Summary!S30-Summary!S$3)/(Summary!S$4-Summary!S$3))))</f>
        <v>0.18788994509999998</v>
      </c>
      <c r="T30" s="10">
        <f>MAX(0,MIN(1,IF(T$5=0,1-(Summary!T30-Summary!T$3)/(Summary!T$4-Summary!T$3),(Summary!T30-Summary!T$3)/(Summary!T$4-Summary!T$3))))</f>
        <v>0.13707604849999999</v>
      </c>
      <c r="U30" s="10">
        <f>MAX(0,MIN(1,IF(U$5=0,1-(Summary!U30-Summary!U$3)/(Summary!U$4-Summary!U$3),(Summary!U30-Summary!U$3)/(Summary!U$4-Summary!U$3))))</f>
        <v>0</v>
      </c>
      <c r="V30" s="10">
        <f>MAX(0,MIN(1,IF(V$5=0,1-(Summary!V30-Summary!V$3)/(Summary!V$4-Summary!V$3),(Summary!V30-Summary!V$3)/(Summary!V$4-Summary!V$3))))</f>
        <v>0</v>
      </c>
      <c r="W30" s="10">
        <f>MAX(0,MIN(1,IF(W$5=0,1-(Summary!W30-Summary!W$3)/(Summary!W$4-Summary!W$3),(Summary!W30-Summary!W$3)/(Summary!W$4-Summary!W$3))))</f>
        <v>0.54600000000000004</v>
      </c>
      <c r="X30" s="10">
        <f>MAX(0,MIN(1,IF(X$5=0,1-(Summary!X30-Summary!X$3)/(Summary!X$4-Summary!X$3),(Summary!X30-Summary!X$3)/(Summary!X$4-Summary!X$3))))</f>
        <v>0.53</v>
      </c>
      <c r="Y30" s="10">
        <f>MAX(0,MIN(1,IF(Y$5=0,1-(Summary!Y30-Summary!Y$3)/(Summary!Y$4-Summary!Y$3),(Summary!Y30-Summary!Y$3)/(Summary!Y$4-Summary!Y$3))))</f>
        <v>1.0587052035360754E-2</v>
      </c>
      <c r="Z30" s="10">
        <f>MAX(0,MIN(1,IF(Z$5=0,1-(Summary!Z30-Summary!Z$3)/(Summary!Z$4-Summary!Z$3),(Summary!Z30-Summary!Z$3)/(Summary!Z$4-Summary!Z$3))))</f>
        <v>0.67400001529999998</v>
      </c>
      <c r="AA30" s="12" t="str">
        <f t="shared" si="9"/>
        <v>Botswana</v>
      </c>
      <c r="AB30" s="17">
        <f t="shared" si="10"/>
        <v>24</v>
      </c>
      <c r="AC30" s="11">
        <f t="shared" si="2"/>
        <v>0.4095885490934339</v>
      </c>
      <c r="AD30" s="17">
        <f t="shared" si="5"/>
        <v>61</v>
      </c>
      <c r="AF30">
        <v>23</v>
      </c>
      <c r="AG30" s="32" t="str">
        <f t="shared" si="6"/>
        <v>Micronesia FS</v>
      </c>
      <c r="AH30" s="31">
        <f t="shared" si="8"/>
        <v>165</v>
      </c>
      <c r="AI30">
        <v>23</v>
      </c>
      <c r="AJ30" s="33" t="str">
        <f t="shared" si="7"/>
        <v>Sweden</v>
      </c>
      <c r="AM30" s="12" t="s">
        <v>232</v>
      </c>
      <c r="AN30" s="17">
        <v>24</v>
      </c>
      <c r="AO30" s="11">
        <v>0.52091848027603904</v>
      </c>
    </row>
    <row r="31" spans="1:41">
      <c r="A31" s="12" t="s">
        <v>86</v>
      </c>
      <c r="B31" s="15" t="s">
        <v>85</v>
      </c>
      <c r="C31" s="10">
        <f>MAX(0,MIN(1,IF(C$5=0,1-(Summary!C31-Summary!C$3)/(Summary!C$4-Summary!C$3),(Summary!C31-Summary!C$3)/(Summary!C$4-Summary!C$3))))</f>
        <v>0.45016666666666666</v>
      </c>
      <c r="D31" s="10">
        <f>MAX(0,MIN(1,IF(D$5=0,1-(Summary!D31-Summary!D$3)/(Summary!D$4-Summary!D$3),(Summary!D31-Summary!D$3)/(Summary!D$4-Summary!D$3))))</f>
        <v>7.0530000000000002E-3</v>
      </c>
      <c r="E31" s="10">
        <f>MAX(0,MIN(1,IF(E$5=0,1-(Summary!E31-Summary!E$3)/(Summary!E$4-Summary!E$3),(Summary!E31-Summary!E$3)/(Summary!E$4-Summary!E$3))))</f>
        <v>3.0000000000000027E-2</v>
      </c>
      <c r="F31" s="10">
        <f>MAX(0,MIN(1,IF(F$5=0,1-(Summary!F31-Summary!F$3)/(Summary!F$4-Summary!F$3),(Summary!F31-Summary!F$3)/(Summary!F$4-Summary!F$3))))</f>
        <v>0.32499999999999996</v>
      </c>
      <c r="G31" s="10">
        <f>MAX(0,MIN(1,IF(G$5=0,1-(Summary!G31-Summary!G$3)/(Summary!G$4-Summary!G$3),(Summary!G31-Summary!G$3)/(Summary!G$4-Summary!G$3))))</f>
        <v>8.2000000000000003E-2</v>
      </c>
      <c r="H31" s="10">
        <f>MAX(0,MIN(1,IF(H$5=0,1-(Summary!H31-Summary!H$3)/(Summary!H$4-Summary!H$3),(Summary!H31-Summary!H$3)/(Summary!H$4-Summary!H$3))))</f>
        <v>0.19999999999999996</v>
      </c>
      <c r="I31" s="10">
        <f>MAX(0,MIN(1,IF(I$5=0,1-(Summary!I31-Summary!I$3)/(Summary!I$4-Summary!I$3),(Summary!I31-Summary!I$3)/(Summary!I$4-Summary!I$3))))</f>
        <v>0.4356666666666667</v>
      </c>
      <c r="J31" s="10">
        <f>MAX(0,MIN(1,IF(J$5=0,1-(Summary!J31-Summary!J$3)/(Summary!J$4-Summary!J$3),(Summary!J31-Summary!J$3)/(Summary!J$4-Summary!J$3))))</f>
        <v>0.1396</v>
      </c>
      <c r="K31" s="10">
        <f>MAX(0,MIN(1,IF(K$5=0,1-(Summary!K31-Summary!K$3)/(Summary!K$4-Summary!K$3),(Summary!K31-Summary!K$3)/(Summary!K$4-Summary!K$3))))</f>
        <v>0.72380797814199993</v>
      </c>
      <c r="L31" s="10">
        <f>MAX(0,MIN(1,IF(L$5=0,1-(Summary!L31-Summary!L$3)/(Summary!L$4-Summary!L$3),(Summary!L31-Summary!L$3)/(Summary!L$4-Summary!L$3))))</f>
        <v>1</v>
      </c>
      <c r="M31" s="10">
        <f>MAX(0,MIN(1,IF(M$5=0,1-(Summary!M31-Summary!M$3)/(Summary!M$4-Summary!M$3),(Summary!M31-Summary!M$3)/(Summary!M$4-Summary!M$3))))</f>
        <v>0.16</v>
      </c>
      <c r="N31" s="10">
        <f>MAX(0,MIN(1,IF(N$5=0,1-(Summary!N31-Summary!N$3)/(Summary!N$4-Summary!N$3),(Summary!N31-Summary!N$3)/(Summary!N$4-Summary!N$3))))</f>
        <v>0.06</v>
      </c>
      <c r="O31" s="10">
        <f>MAX(0,MIN(1,IF(O$5=0,1-(Summary!O31-Summary!O$3)/(Summary!O$4-Summary!O$3),(Summary!O31-Summary!O$3)/(Summary!O$4-Summary!O$3))))</f>
        <v>0.3175</v>
      </c>
      <c r="P31" s="10">
        <f>MAX(0,MIN(1,IF(P$5=0,1-(Summary!P31-Summary!P$3)/(Summary!P$4-Summary!P$3),(Summary!P31-Summary!P$3)/(Summary!P$4-Summary!P$3))))</f>
        <v>0.60240000000000005</v>
      </c>
      <c r="Q31" s="10">
        <f>MAX(0,MIN(1,IF(Q$5=0,1-(Summary!Q31-Summary!Q$3)/(Summary!Q$4-Summary!Q$3),(Summary!Q31-Summary!Q$3)/(Summary!Q$4-Summary!Q$3))))</f>
        <v>0.25195756097561006</v>
      </c>
      <c r="R31" s="10">
        <f>MAX(0,MIN(1,IF(R$5=0,1-(Summary!R31-Summary!R$3)/(Summary!R$4-Summary!R$3),(Summary!R31-Summary!R$3)/(Summary!R$4-Summary!R$3))))</f>
        <v>0.27439886800000002</v>
      </c>
      <c r="S31" s="10">
        <f>MAX(0,MIN(1,IF(S$5=0,1-(Summary!S31-Summary!S$3)/(Summary!S$4-Summary!S$3),(Summary!S31-Summary!S$3)/(Summary!S$4-Summary!S$3))))</f>
        <v>1.4067662999999998E-4</v>
      </c>
      <c r="T31" s="10">
        <f>MAX(0,MIN(1,IF(T$5=0,1-(Summary!T31-Summary!T$3)/(Summary!T$4-Summary!T$3),(Summary!T31-Summary!T$3)/(Summary!T$4-Summary!T$3))))</f>
        <v>2.903680875E-2</v>
      </c>
      <c r="U31" s="10">
        <f>MAX(0,MIN(1,IF(U$5=0,1-(Summary!U31-Summary!U$3)/(Summary!U$4-Summary!U$3),(Summary!U31-Summary!U$3)/(Summary!U$4-Summary!U$3))))</f>
        <v>1.4378442478146191E-2</v>
      </c>
      <c r="V31" s="10">
        <f>MAX(0,MIN(1,IF(V$5=0,1-(Summary!V31-Summary!V$3)/(Summary!V$4-Summary!V$3),(Summary!V31-Summary!V$3)/(Summary!V$4-Summary!V$3))))</f>
        <v>6.6733880428496498E-2</v>
      </c>
      <c r="W31" s="10">
        <f>MAX(0,MIN(1,IF(W$5=0,1-(Summary!W31-Summary!W$3)/(Summary!W$4-Summary!W$3),(Summary!W31-Summary!W$3)/(Summary!W$4-Summary!W$3))))</f>
        <v>2.200000000000002E-2</v>
      </c>
      <c r="X31" s="10">
        <f>MAX(0,MIN(1,IF(X$5=0,1-(Summary!X31-Summary!X$3)/(Summary!X$4-Summary!X$3),(Summary!X31-Summary!X$3)/(Summary!X$4-Summary!X$3))))</f>
        <v>0.81</v>
      </c>
      <c r="Y31" s="10">
        <f>MAX(0,MIN(1,IF(Y$5=0,1-(Summary!Y31-Summary!Y$3)/(Summary!Y$4-Summary!Y$3),(Summary!Y31-Summary!Y$3)/(Summary!Y$4-Summary!Y$3))))</f>
        <v>5.6741478730220271E-3</v>
      </c>
      <c r="Z31" s="10">
        <f>MAX(0,MIN(1,IF(Z$5=0,1-(Summary!Z31-Summary!Z$3)/(Summary!Z$4-Summary!Z$3),(Summary!Z31-Summary!Z$3)/(Summary!Z$4-Summary!Z$3))))</f>
        <v>0.94499999999999995</v>
      </c>
      <c r="AA31" s="12" t="str">
        <f t="shared" si="9"/>
        <v>Brazil</v>
      </c>
      <c r="AB31" s="17">
        <f t="shared" si="10"/>
        <v>24</v>
      </c>
      <c r="AC31" s="11">
        <f t="shared" si="2"/>
        <v>0.2896881123587754</v>
      </c>
      <c r="AD31" s="17">
        <f t="shared" si="5"/>
        <v>106</v>
      </c>
      <c r="AF31">
        <v>24</v>
      </c>
      <c r="AG31" s="32" t="str">
        <f t="shared" si="6"/>
        <v>Kenya</v>
      </c>
      <c r="AH31" s="31">
        <f t="shared" si="8"/>
        <v>164</v>
      </c>
      <c r="AI31">
        <v>24</v>
      </c>
      <c r="AJ31" s="33" t="str">
        <f t="shared" si="7"/>
        <v>United States</v>
      </c>
      <c r="AM31" s="12" t="s">
        <v>92</v>
      </c>
      <c r="AN31" s="17">
        <v>24</v>
      </c>
      <c r="AO31" s="11">
        <v>0.51423678594715139</v>
      </c>
    </row>
    <row r="32" spans="1:41">
      <c r="A32" s="12" t="s">
        <v>88</v>
      </c>
      <c r="B32" s="15" t="s">
        <v>87</v>
      </c>
      <c r="C32" s="10">
        <f>MAX(0,MIN(1,IF(C$5=0,1-(Summary!C32-Summary!C$3)/(Summary!C$4-Summary!C$3),(Summary!C32-Summary!C$3)/(Summary!C$4-Summary!C$3))))</f>
        <v>0.53133333333333332</v>
      </c>
      <c r="D32" s="10">
        <f>MAX(0,MIN(1,IF(D$5=0,1-(Summary!D32-Summary!D$3)/(Summary!D$4-Summary!D$3),(Summary!D32-Summary!D$3)/(Summary!D$4-Summary!D$3))))</f>
        <v>1.0820000000000001E-2</v>
      </c>
      <c r="E32" s="10">
        <f>MAX(0,MIN(1,IF(E$5=0,1-(Summary!E32-Summary!E$3)/(Summary!E$4-Summary!E$3),(Summary!E32-Summary!E$3)/(Summary!E$4-Summary!E$3))))</f>
        <v>1.0000000000000009E-2</v>
      </c>
      <c r="F32" s="10">
        <f>MAX(0,MIN(1,IF(F$5=0,1-(Summary!F32-Summary!F$3)/(Summary!F$4-Summary!F$3),(Summary!F32-Summary!F$3)/(Summary!F$4-Summary!F$3))))</f>
        <v>0.125</v>
      </c>
      <c r="G32" s="10">
        <f>MAX(0,MIN(1,IF(G$5=0,1-(Summary!G32-Summary!G$3)/(Summary!G$4-Summary!G$3),(Summary!G32-Summary!G$3)/(Summary!G$4-Summary!G$3))))</f>
        <v>0</v>
      </c>
      <c r="H32" s="10">
        <f>MAX(0,MIN(1,IF(H$5=0,1-(Summary!H32-Summary!H$3)/(Summary!H$4-Summary!H$3),(Summary!H32-Summary!H$3)/(Summary!H$4-Summary!H$3))))</f>
        <v>0</v>
      </c>
      <c r="I32" s="10">
        <f>MAX(0,MIN(1,IF(I$5=0,1-(Summary!I32-Summary!I$3)/(Summary!I$4-Summary!I$3),(Summary!I32-Summary!I$3)/(Summary!I$4-Summary!I$3))))</f>
        <v>0.49116666666666664</v>
      </c>
      <c r="J32" s="10">
        <f>MAX(0,MIN(1,IF(J$5=0,1-(Summary!J32-Summary!J$3)/(Summary!J$4-Summary!J$3),(Summary!J32-Summary!J$3)/(Summary!J$4-Summary!J$3))))</f>
        <v>0.24739999999999998</v>
      </c>
      <c r="K32" s="10">
        <f>MAX(0,MIN(1,IF(K$5=0,1-(Summary!K32-Summary!K$3)/(Summary!K$4-Summary!K$3),(Summary!K32-Summary!K$3)/(Summary!K$4-Summary!K$3))))</f>
        <v>0.83611111111116665</v>
      </c>
      <c r="L32" s="10">
        <f>MAX(0,MIN(1,IF(L$5=0,1-(Summary!L32-Summary!L$3)/(Summary!L$4-Summary!L$3),(Summary!L32-Summary!L$3)/(Summary!L$4-Summary!L$3))))</f>
        <v>0.12</v>
      </c>
      <c r="M32" s="10">
        <f>MAX(0,MIN(1,IF(M$5=0,1-(Summary!M32-Summary!M$3)/(Summary!M$4-Summary!M$3),(Summary!M32-Summary!M$3)/(Summary!M$4-Summary!M$3))))</f>
        <v>0.96</v>
      </c>
      <c r="N32" s="10">
        <f>MAX(0,MIN(1,IF(N$5=0,1-(Summary!N32-Summary!N$3)/(Summary!N$4-Summary!N$3),(Summary!N32-Summary!N$3)/(Summary!N$4-Summary!N$3))))</f>
        <v>0</v>
      </c>
      <c r="O32" s="10">
        <f>MAX(0,MIN(1,IF(O$5=0,1-(Summary!O32-Summary!O$3)/(Summary!O$4-Summary!O$3),(Summary!O32-Summary!O$3)/(Summary!O$4-Summary!O$3))))</f>
        <v>0.85</v>
      </c>
      <c r="P32" s="10">
        <f>MAX(0,MIN(1,IF(P$5=0,1-(Summary!P32-Summary!P$3)/(Summary!P$4-Summary!P$3),(Summary!P32-Summary!P$3)/(Summary!P$4-Summary!P$3))))</f>
        <v>0.69144000000000005</v>
      </c>
      <c r="Q32" s="10">
        <f>MAX(0,MIN(1,IF(Q$5=0,1-(Summary!Q32-Summary!Q$3)/(Summary!Q$4-Summary!Q$3),(Summary!Q32-Summary!Q$3)/(Summary!Q$4-Summary!Q$3))))</f>
        <v>0.15271804878048811</v>
      </c>
      <c r="R32" s="10">
        <f>MAX(0,MIN(1,IF(R$5=0,1-(Summary!R32-Summary!R$3)/(Summary!R$4-Summary!R$3),(Summary!R32-Summary!R$3)/(Summary!R$4-Summary!R$3))))</f>
        <v>0.18363939800000001</v>
      </c>
      <c r="S32" s="10">
        <f>MAX(0,MIN(1,IF(S$5=0,1-(Summary!S32-Summary!S$3)/(Summary!S$4-Summary!S$3),(Summary!S32-Summary!S$3)/(Summary!S$4-Summary!S$3))))</f>
        <v>0</v>
      </c>
      <c r="T32" s="10">
        <f>MAX(0,MIN(1,IF(T$5=0,1-(Summary!T32-Summary!T$3)/(Summary!T$4-Summary!T$3),(Summary!T32-Summary!T$3)/(Summary!T$4-Summary!T$3))))</f>
        <v>1.24032265E-2</v>
      </c>
      <c r="U32" s="10">
        <f>MAX(0,MIN(1,IF(U$5=0,1-(Summary!U32-Summary!U$3)/(Summary!U$4-Summary!U$3),(Summary!U32-Summary!U$3)/(Summary!U$4-Summary!U$3))))</f>
        <v>5.4343307561017108E-2</v>
      </c>
      <c r="V32" s="10">
        <f>MAX(0,MIN(1,IF(V$5=0,1-(Summary!V32-Summary!V$3)/(Summary!V$4-Summary!V$3),(Summary!V32-Summary!V$3)/(Summary!V$4-Summary!V$3))))</f>
        <v>9.4738862994147605E-2</v>
      </c>
      <c r="W32" s="10">
        <f>MAX(0,MIN(1,IF(W$5=0,1-(Summary!W32-Summary!W$3)/(Summary!W$4-Summary!W$3),(Summary!W32-Summary!W$3)/(Summary!W$4-Summary!W$3))))</f>
        <v>3.0000000000000027E-3</v>
      </c>
      <c r="X32" s="10">
        <f>MAX(0,MIN(1,IF(X$5=0,1-(Summary!X32-Summary!X$3)/(Summary!X$4-Summary!X$3),(Summary!X32-Summary!X$3)/(Summary!X$4-Summary!X$3))))</f>
        <v>0</v>
      </c>
      <c r="Y32" s="10">
        <f>MAX(0,MIN(1,IF(Y$5=0,1-(Summary!Y32-Summary!Y$3)/(Summary!Y$4-Summary!Y$3),(Summary!Y32-Summary!Y$3)/(Summary!Y$4-Summary!Y$3))))</f>
        <v>0</v>
      </c>
      <c r="Z32" s="10">
        <f>MAX(0,MIN(1,IF(Z$5=0,1-(Summary!Z32-Summary!Z$3)/(Summary!Z$4-Summary!Z$3),(Summary!Z32-Summary!Z$3)/(Summary!Z$4-Summary!Z$3))))</f>
        <v>0.22769996640000001</v>
      </c>
      <c r="AA32" s="12" t="str">
        <f t="shared" si="9"/>
        <v>Brunei Darussalam</v>
      </c>
      <c r="AB32" s="17">
        <f t="shared" si="10"/>
        <v>24</v>
      </c>
      <c r="AC32" s="11">
        <f t="shared" si="2"/>
        <v>0.23340891338945083</v>
      </c>
      <c r="AD32" s="17">
        <f t="shared" si="5"/>
        <v>155</v>
      </c>
      <c r="AF32">
        <v>25</v>
      </c>
      <c r="AG32" s="32" t="str">
        <f t="shared" si="6"/>
        <v>Mauritania</v>
      </c>
      <c r="AH32" s="31">
        <f t="shared" si="8"/>
        <v>163</v>
      </c>
      <c r="AI32">
        <v>25</v>
      </c>
      <c r="AJ32" s="33" t="str">
        <f t="shared" si="7"/>
        <v>Argentina</v>
      </c>
      <c r="AM32" s="12" t="s">
        <v>324</v>
      </c>
      <c r="AN32" s="17">
        <v>24</v>
      </c>
      <c r="AO32" s="11">
        <v>0.51366540142038419</v>
      </c>
    </row>
    <row r="33" spans="1:41">
      <c r="A33" s="12" t="s">
        <v>90</v>
      </c>
      <c r="B33" s="15" t="s">
        <v>89</v>
      </c>
      <c r="C33" s="10">
        <f>MAX(0,MIN(1,IF(C$5=0,1-(Summary!C33-Summary!C$3)/(Summary!C$4-Summary!C$3),(Summary!C33-Summary!C$3)/(Summary!C$4-Summary!C$3))))</f>
        <v>0.26016666666666666</v>
      </c>
      <c r="D33" s="10">
        <f>MAX(0,MIN(1,IF(D$5=0,1-(Summary!D33-Summary!D$3)/(Summary!D$4-Summary!D$3),(Summary!D33-Summary!D$3)/(Summary!D$4-Summary!D$3))))</f>
        <v>0.2873</v>
      </c>
      <c r="E33" s="10">
        <f>MAX(0,MIN(1,IF(E$5=0,1-(Summary!E33-Summary!E$3)/(Summary!E$4-Summary!E$3),(Summary!E33-Summary!E$3)/(Summary!E$4-Summary!E$3))))</f>
        <v>0</v>
      </c>
      <c r="F33" s="10">
        <f>MAX(0,MIN(1,IF(F$5=0,1-(Summary!F33-Summary!F$3)/(Summary!F$4-Summary!F$3),(Summary!F33-Summary!F$3)/(Summary!F$4-Summary!F$3))))</f>
        <v>0.6</v>
      </c>
      <c r="G33" s="10">
        <f>MAX(0,MIN(1,IF(G$5=0,1-(Summary!G33-Summary!G$3)/(Summary!G$4-Summary!G$3),(Summary!G33-Summary!G$3)/(Summary!G$4-Summary!G$3))))</f>
        <v>1.3333333333333333E-3</v>
      </c>
      <c r="H33" s="10">
        <f>MAX(0,MIN(1,IF(H$5=0,1-(Summary!H33-Summary!H$3)/(Summary!H$4-Summary!H$3),(Summary!H33-Summary!H$3)/(Summary!H$4-Summary!H$3))))</f>
        <v>0</v>
      </c>
      <c r="I33" s="10">
        <f>MAX(0,MIN(1,IF(I$5=0,1-(Summary!I33-Summary!I$3)/(Summary!I$4-Summary!I$3),(Summary!I33-Summary!I$3)/(Summary!I$4-Summary!I$3))))</f>
        <v>0.28591666666666671</v>
      </c>
      <c r="J33" s="10">
        <f>MAX(0,MIN(1,IF(J$5=0,1-(Summary!J33-Summary!J$3)/(Summary!J$4-Summary!J$3),(Summary!J33-Summary!J$3)/(Summary!J$4-Summary!J$3))))</f>
        <v>0.28600000000000003</v>
      </c>
      <c r="K33" s="10">
        <f>MAX(0,MIN(1,IF(K$5=0,1-(Summary!K33-Summary!K$3)/(Summary!K$4-Summary!K$3),(Summary!K33-Summary!K$3)/(Summary!K$4-Summary!K$3))))</f>
        <v>0.849486348597569</v>
      </c>
      <c r="L33" s="10">
        <f>MAX(0,MIN(1,IF(L$5=0,1-(Summary!L33-Summary!L$3)/(Summary!L$4-Summary!L$3),(Summary!L33-Summary!L$3)/(Summary!L$4-Summary!L$3))))</f>
        <v>0.68</v>
      </c>
      <c r="M33" s="10">
        <f>MAX(0,MIN(1,IF(M$5=0,1-(Summary!M33-Summary!M$3)/(Summary!M$4-Summary!M$3),(Summary!M33-Summary!M$3)/(Summary!M$4-Summary!M$3))))</f>
        <v>0.11</v>
      </c>
      <c r="N33" s="10">
        <f>MAX(0,MIN(1,IF(N$5=0,1-(Summary!N33-Summary!N$3)/(Summary!N$4-Summary!N$3),(Summary!N33-Summary!N$3)/(Summary!N$4-Summary!N$3))))</f>
        <v>0</v>
      </c>
      <c r="O33" s="10">
        <f>MAX(0,MIN(1,IF(O$5=0,1-(Summary!O33-Summary!O$3)/(Summary!O$4-Summary!O$3),(Summary!O33-Summary!O$3)/(Summary!O$4-Summary!O$3))))</f>
        <v>7.4999999999999997E-2</v>
      </c>
      <c r="P33" s="10">
        <f>MAX(0,MIN(1,IF(P$5=0,1-(Summary!P33-Summary!P$3)/(Summary!P$4-Summary!P$3),(Summary!P33-Summary!P$3)/(Summary!P$4-Summary!P$3))))</f>
        <v>0.52040000000000008</v>
      </c>
      <c r="Q33" s="10">
        <f>MAX(0,MIN(1,IF(Q$5=0,1-(Summary!Q33-Summary!Q$3)/(Summary!Q$4-Summary!Q$3),(Summary!Q33-Summary!Q$3)/(Summary!Q$4-Summary!Q$3))))</f>
        <v>0.23366829268292799</v>
      </c>
      <c r="R33" s="10">
        <f>MAX(0,MIN(1,IF(R$5=0,1-(Summary!R33-Summary!R$3)/(Summary!R$4-Summary!R$3),(Summary!R33-Summary!R$3)/(Summary!R$4-Summary!R$3))))</f>
        <v>8.0939947999999998E-2</v>
      </c>
      <c r="S33" s="10">
        <f>MAX(0,MIN(1,IF(S$5=0,1-(Summary!S33-Summary!S$3)/(Summary!S$4-Summary!S$3),(Summary!S33-Summary!S$3)/(Summary!S$4-Summary!S$3))))</f>
        <v>0</v>
      </c>
      <c r="T33" s="10">
        <f>MAX(0,MIN(1,IF(T$5=0,1-(Summary!T33-Summary!T$3)/(Summary!T$4-Summary!T$3),(Summary!T33-Summary!T$3)/(Summary!T$4-Summary!T$3))))</f>
        <v>4.34488275E-3</v>
      </c>
      <c r="U33" s="10">
        <f>MAX(0,MIN(1,IF(U$5=0,1-(Summary!U33-Summary!U$3)/(Summary!U$4-Summary!U$3),(Summary!U33-Summary!U$3)/(Summary!U$4-Summary!U$3))))</f>
        <v>4.462614037092162E-3</v>
      </c>
      <c r="V33" s="10">
        <f>MAX(0,MIN(1,IF(V$5=0,1-(Summary!V33-Summary!V$3)/(Summary!V$4-Summary!V$3),(Summary!V33-Summary!V$3)/(Summary!V$4-Summary!V$3))))</f>
        <v>1.5294866726029499E-2</v>
      </c>
      <c r="W33" s="10">
        <f>MAX(0,MIN(1,IF(W$5=0,1-(Summary!W33-Summary!W$3)/(Summary!W$4-Summary!W$3),(Summary!W33-Summary!W$3)/(Summary!W$4-Summary!W$3))))</f>
        <v>0</v>
      </c>
      <c r="X33" s="10">
        <f>MAX(0,MIN(1,IF(X$5=0,1-(Summary!X33-Summary!X$3)/(Summary!X$4-Summary!X$3),(Summary!X33-Summary!X$3)/(Summary!X$4-Summary!X$3))))</f>
        <v>0.51</v>
      </c>
      <c r="Y33" s="10">
        <f>MAX(0,MIN(1,IF(Y$5=0,1-(Summary!Y33-Summary!Y$3)/(Summary!Y$4-Summary!Y$3),(Summary!Y33-Summary!Y$3)/(Summary!Y$4-Summary!Y$3))))</f>
        <v>9.6676180830494438E-2</v>
      </c>
      <c r="Z33" s="10">
        <f>MAX(0,MIN(1,IF(Z$5=0,1-(Summary!Z33-Summary!Z$3)/(Summary!Z$4-Summary!Z$3),(Summary!Z33-Summary!Z$3)/(Summary!Z$4-Summary!Z$3))))</f>
        <v>1.5999984700000081E-2</v>
      </c>
      <c r="AA33" s="12" t="str">
        <f t="shared" si="9"/>
        <v>Bulgaria</v>
      </c>
      <c r="AB33" s="17">
        <f t="shared" si="10"/>
        <v>24</v>
      </c>
      <c r="AC33" s="11">
        <f t="shared" si="2"/>
        <v>0.20487457437461579</v>
      </c>
      <c r="AD33" s="17">
        <f t="shared" si="5"/>
        <v>166</v>
      </c>
      <c r="AF33">
        <v>26</v>
      </c>
      <c r="AG33" s="32" t="str">
        <f t="shared" si="6"/>
        <v>Guinea</v>
      </c>
      <c r="AH33" s="31">
        <f t="shared" ref="AH33:AH54" si="11">AH32-1</f>
        <v>162</v>
      </c>
      <c r="AI33">
        <v>26</v>
      </c>
      <c r="AJ33" s="33" t="str">
        <f t="shared" ref="AJ33:AJ54" si="12">INDEX($AA$8:$AA$199,MATCH(AH33,$AD$8:$AD$199,0))</f>
        <v>Belarus</v>
      </c>
      <c r="AM33" s="12" t="s">
        <v>444</v>
      </c>
      <c r="AN33" s="17">
        <v>24</v>
      </c>
      <c r="AO33" s="11">
        <v>0.51156560667124074</v>
      </c>
    </row>
    <row r="34" spans="1:41">
      <c r="A34" s="12" t="s">
        <v>92</v>
      </c>
      <c r="B34" s="15" t="s">
        <v>91</v>
      </c>
      <c r="C34" s="10">
        <f>MAX(0,MIN(1,IF(C$5=0,1-(Summary!C34-Summary!C$3)/(Summary!C$4-Summary!C$3),(Summary!C34-Summary!C$3)/(Summary!C$4-Summary!C$3))))</f>
        <v>0.52216666666666667</v>
      </c>
      <c r="D34" s="10">
        <f>MAX(0,MIN(1,IF(D$5=0,1-(Summary!D34-Summary!D$3)/(Summary!D$4-Summary!D$3),(Summary!D34-Summary!D$3)/(Summary!D$4-Summary!D$3))))</f>
        <v>7.8799999999999995E-2</v>
      </c>
      <c r="E34" s="10">
        <f>MAX(0,MIN(1,IF(E$5=0,1-(Summary!E34-Summary!E$3)/(Summary!E$4-Summary!E$3),(Summary!E34-Summary!E$3)/(Summary!E$4-Summary!E$3))))</f>
        <v>0.24</v>
      </c>
      <c r="F34" s="10">
        <f>MAX(0,MIN(1,IF(F$5=0,1-(Summary!F34-Summary!F$3)/(Summary!F$4-Summary!F$3),(Summary!F34-Summary!F$3)/(Summary!F$4-Summary!F$3))))</f>
        <v>0.35</v>
      </c>
      <c r="G34" s="10">
        <f>MAX(0,MIN(1,IF(G$5=0,1-(Summary!G34-Summary!G$3)/(Summary!G$4-Summary!G$3),(Summary!G34-Summary!G$3)/(Summary!G$4-Summary!G$3))))</f>
        <v>0.52400000000000002</v>
      </c>
      <c r="H34" s="10">
        <f>MAX(0,MIN(1,IF(H$5=0,1-(Summary!H34-Summary!H$3)/(Summary!H$4-Summary!H$3),(Summary!H34-Summary!H$3)/(Summary!H$4-Summary!H$3))))</f>
        <v>0.89</v>
      </c>
      <c r="I34" s="10">
        <f>MAX(0,MIN(1,IF(I$5=0,1-(Summary!I34-Summary!I$3)/(Summary!I$4-Summary!I$3),(Summary!I34-Summary!I$3)/(Summary!I$4-Summary!I$3))))</f>
        <v>0.50358333333333338</v>
      </c>
      <c r="J34" s="10">
        <f>MAX(0,MIN(1,IF(J$5=0,1-(Summary!J34-Summary!J$3)/(Summary!J$4-Summary!J$3),(Summary!J34-Summary!J$3)/(Summary!J$4-Summary!J$3))))</f>
        <v>0.80019999999999991</v>
      </c>
      <c r="K34" s="10">
        <f>MAX(0,MIN(1,IF(K$5=0,1-(Summary!K34-Summary!K$3)/(Summary!K$4-Summary!K$3),(Summary!K34-Summary!K$3)/(Summary!K$4-Summary!K$3))))</f>
        <v>0.99350714285716668</v>
      </c>
      <c r="L34" s="10">
        <f>MAX(0,MIN(1,IF(L$5=0,1-(Summary!L34-Summary!L$3)/(Summary!L$4-Summary!L$3),(Summary!L34-Summary!L$3)/(Summary!L$4-Summary!L$3))))</f>
        <v>0.38</v>
      </c>
      <c r="M34" s="10">
        <f>MAX(0,MIN(1,IF(M$5=0,1-(Summary!M34-Summary!M$3)/(Summary!M$4-Summary!M$3),(Summary!M34-Summary!M$3)/(Summary!M$4-Summary!M$3))))</f>
        <v>7.0000000000000007E-2</v>
      </c>
      <c r="N34" s="10">
        <f>MAX(0,MIN(1,IF(N$5=0,1-(Summary!N34-Summary!N$3)/(Summary!N$4-Summary!N$3),(Summary!N34-Summary!N$3)/(Summary!N$4-Summary!N$3))))</f>
        <v>1</v>
      </c>
      <c r="O34" s="10">
        <f>MAX(0,MIN(1,IF(O$5=0,1-(Summary!O34-Summary!O$3)/(Summary!O$4-Summary!O$3),(Summary!O34-Summary!O$3)/(Summary!O$4-Summary!O$3))))</f>
        <v>0.20749999999999999</v>
      </c>
      <c r="P34" s="10">
        <f>MAX(0,MIN(1,IF(P$5=0,1-(Summary!P34-Summary!P$3)/(Summary!P$4-Summary!P$3),(Summary!P34-Summary!P$3)/(Summary!P$4-Summary!P$3))))</f>
        <v>0.96567999999999998</v>
      </c>
      <c r="Q34" s="10">
        <f>MAX(0,MIN(1,IF(Q$5=0,1-(Summary!Q34-Summary!Q$3)/(Summary!Q$4-Summary!Q$3),(Summary!Q34-Summary!Q$3)/(Summary!Q$4-Summary!Q$3))))</f>
        <v>0.64024634146341597</v>
      </c>
      <c r="R34" s="10">
        <f>MAX(0,MIN(1,IF(R$5=0,1-(Summary!R34-Summary!R$3)/(Summary!R$4-Summary!R$3),(Summary!R34-Summary!R$3)/(Summary!R$4-Summary!R$3))))</f>
        <v>0.93193717200000004</v>
      </c>
      <c r="S34" s="10">
        <f>MAX(0,MIN(1,IF(S$5=0,1-(Summary!S34-Summary!S$3)/(Summary!S$4-Summary!S$3),(Summary!S34-Summary!S$3)/(Summary!S$4-Summary!S$3))))</f>
        <v>0.21924247699999999</v>
      </c>
      <c r="T34" s="10">
        <f>MAX(0,MIN(1,IF(T$5=0,1-(Summary!T34-Summary!T$3)/(Summary!T$4-Summary!T$3),(Summary!T34-Summary!T$3)/(Summary!T$4-Summary!T$3))))</f>
        <v>0.89007236175000004</v>
      </c>
      <c r="U34" s="10">
        <f>MAX(0,MIN(1,IF(U$5=0,1-(Summary!U34-Summary!U$3)/(Summary!U$4-Summary!U$3),(Summary!U34-Summary!U$3)/(Summary!U$4-Summary!U$3))))</f>
        <v>0</v>
      </c>
      <c r="V34" s="10">
        <f>MAX(0,MIN(1,IF(V$5=0,1-(Summary!V34-Summary!V$3)/(Summary!V$4-Summary!V$3),(Summary!V34-Summary!V$3)/(Summary!V$4-Summary!V$3))))</f>
        <v>0</v>
      </c>
      <c r="W34" s="10">
        <f>MAX(0,MIN(1,IF(W$5=0,1-(Summary!W34-Summary!W$3)/(Summary!W$4-Summary!W$3),(Summary!W34-Summary!W$3)/(Summary!W$4-Summary!W$3))))</f>
        <v>0.9</v>
      </c>
      <c r="X34" s="10">
        <f>MAX(0,MIN(1,IF(X$5=0,1-(Summary!X34-Summary!X$3)/(Summary!X$4-Summary!X$3),(Summary!X34-Summary!X$3)/(Summary!X$4-Summary!X$3))))</f>
        <v>0.26</v>
      </c>
      <c r="Y34" s="10">
        <f>MAX(0,MIN(1,IF(Y$5=0,1-(Summary!Y34-Summary!Y$3)/(Summary!Y$4-Summary!Y$3),(Summary!Y34-Summary!Y$3)/(Summary!Y$4-Summary!Y$3))))</f>
        <v>1.6447368421052631E-2</v>
      </c>
      <c r="Z34" s="10">
        <f>MAX(0,MIN(1,IF(Z$5=0,1-(Summary!Z34-Summary!Z$3)/(Summary!Z$4-Summary!Z$3),(Summary!Z34-Summary!Z$3)/(Summary!Z$4-Summary!Z$3))))</f>
        <v>0.95829999923999998</v>
      </c>
      <c r="AA34" s="12" t="str">
        <f t="shared" si="9"/>
        <v>Burkina Faso</v>
      </c>
      <c r="AB34" s="17">
        <f t="shared" si="10"/>
        <v>24</v>
      </c>
      <c r="AC34" s="11">
        <f t="shared" si="2"/>
        <v>0.51423678594715139</v>
      </c>
      <c r="AD34" s="17">
        <f t="shared" si="5"/>
        <v>14</v>
      </c>
      <c r="AF34">
        <v>27</v>
      </c>
      <c r="AG34" s="32" t="str">
        <f t="shared" si="6"/>
        <v>Sudan</v>
      </c>
      <c r="AH34" s="31">
        <f t="shared" si="11"/>
        <v>161</v>
      </c>
      <c r="AI34">
        <v>27</v>
      </c>
      <c r="AJ34" s="33" t="str">
        <f t="shared" si="12"/>
        <v>Slovakia</v>
      </c>
      <c r="AM34" s="12" t="s">
        <v>244</v>
      </c>
      <c r="AN34" s="17">
        <v>24</v>
      </c>
      <c r="AO34" s="11">
        <v>0.50676236591715551</v>
      </c>
    </row>
    <row r="35" spans="1:41">
      <c r="A35" s="12" t="s">
        <v>94</v>
      </c>
      <c r="B35" s="15" t="s">
        <v>93</v>
      </c>
      <c r="C35" s="10">
        <f>MAX(0,MIN(1,IF(C$5=0,1-(Summary!C35-Summary!C$3)/(Summary!C$4-Summary!C$3),(Summary!C35-Summary!C$3)/(Summary!C$4-Summary!C$3))))</f>
        <v>0.71766666666666667</v>
      </c>
      <c r="D35" s="10">
        <f>MAX(0,MIN(1,IF(D$5=0,1-(Summary!D35-Summary!D$3)/(Summary!D$4-Summary!D$3),(Summary!D35-Summary!D$3)/(Summary!D$4-Summary!D$3))))</f>
        <v>2.2970000000000001E-2</v>
      </c>
      <c r="E35" s="10">
        <f>MAX(0,MIN(1,IF(E$5=0,1-(Summary!E35-Summary!E$3)/(Summary!E$4-Summary!E$3),(Summary!E35-Summary!E$3)/(Summary!E$4-Summary!E$3))))</f>
        <v>0.28000000000000003</v>
      </c>
      <c r="F35" s="10">
        <f>MAX(0,MIN(1,IF(F$5=0,1-(Summary!F35-Summary!F$3)/(Summary!F$4-Summary!F$3),(Summary!F35-Summary!F$3)/(Summary!F$4-Summary!F$3))))</f>
        <v>0.30000000000000004</v>
      </c>
      <c r="G35" s="10">
        <f>MAX(0,MIN(1,IF(G$5=0,1-(Summary!G35-Summary!G$3)/(Summary!G$4-Summary!G$3),(Summary!G35-Summary!G$3)/(Summary!G$4-Summary!G$3))))</f>
        <v>0.72533333333333339</v>
      </c>
      <c r="H35" s="10">
        <f>MAX(0,MIN(1,IF(H$5=0,1-(Summary!H35-Summary!H$3)/(Summary!H$4-Summary!H$3),(Summary!H35-Summary!H$3)/(Summary!H$4-Summary!H$3))))</f>
        <v>0.54</v>
      </c>
      <c r="I35" s="10">
        <f>MAX(0,MIN(1,IF(I$5=0,1-(Summary!I35-Summary!I$3)/(Summary!I$4-Summary!I$3),(Summary!I35-Summary!I$3)/(Summary!I$4-Summary!I$3))))</f>
        <v>0.71575</v>
      </c>
      <c r="J35" s="10">
        <f>MAX(0,MIN(1,IF(J$5=0,1-(Summary!J35-Summary!J$3)/(Summary!J$4-Summary!J$3),(Summary!J35-Summary!J$3)/(Summary!J$4-Summary!J$3))))</f>
        <v>0.89300000000000002</v>
      </c>
      <c r="K35" s="10">
        <f>MAX(0,MIN(1,IF(K$5=0,1-(Summary!K35-Summary!K$3)/(Summary!K$4-Summary!K$3),(Summary!K35-Summary!K$3)/(Summary!K$4-Summary!K$3))))</f>
        <v>0.99638703703700005</v>
      </c>
      <c r="L35" s="10">
        <f>MAX(0,MIN(1,IF(L$5=0,1-(Summary!L35-Summary!L$3)/(Summary!L$4-Summary!L$3),(Summary!L35-Summary!L$3)/(Summary!L$4-Summary!L$3))))</f>
        <v>0.18</v>
      </c>
      <c r="M35" s="10">
        <f>MAX(0,MIN(1,IF(M$5=0,1-(Summary!M35-Summary!M$3)/(Summary!M$4-Summary!M$3),(Summary!M35-Summary!M$3)/(Summary!M$4-Summary!M$3))))</f>
        <v>0.32</v>
      </c>
      <c r="N35" s="10">
        <f>MAX(0,MIN(1,IF(N$5=0,1-(Summary!N35-Summary!N$3)/(Summary!N$4-Summary!N$3),(Summary!N35-Summary!N$3)/(Summary!N$4-Summary!N$3))))</f>
        <v>1</v>
      </c>
      <c r="O35" s="10">
        <f>MAX(0,MIN(1,IF(O$5=0,1-(Summary!O35-Summary!O$3)/(Summary!O$4-Summary!O$3),(Summary!O35-Summary!O$3)/(Summary!O$4-Summary!O$3))))</f>
        <v>0.40749999999999997</v>
      </c>
      <c r="P35" s="10">
        <f>MAX(0,MIN(1,IF(P$5=0,1-(Summary!P35-Summary!P$3)/(Summary!P$4-Summary!P$3),(Summary!P35-Summary!P$3)/(Summary!P$4-Summary!P$3))))</f>
        <v>0.99</v>
      </c>
      <c r="Q35" s="10">
        <f>MAX(0,MIN(1,IF(Q$5=0,1-(Summary!Q35-Summary!Q$3)/(Summary!Q$4-Summary!Q$3),(Summary!Q35-Summary!Q$3)/(Summary!Q$4-Summary!Q$3))))</f>
        <v>0.69132682926829403</v>
      </c>
      <c r="R35" s="10">
        <f>MAX(0,MIN(1,IF(R$5=0,1-(Summary!R35-Summary!R$3)/(Summary!R$4-Summary!R$3),(Summary!R35-Summary!R$3)/(Summary!R$4-Summary!R$3))))</f>
        <v>0.98950682000000001</v>
      </c>
      <c r="S35" s="10">
        <f>MAX(0,MIN(1,IF(S$5=0,1-(Summary!S35-Summary!S$3)/(Summary!S$4-Summary!S$3),(Summary!S35-Summary!S$3)/(Summary!S$4-Summary!S$3))))</f>
        <v>0.45221925650000006</v>
      </c>
      <c r="T35" s="10">
        <f>MAX(0,MIN(1,IF(T$5=0,1-(Summary!T35-Summary!T$3)/(Summary!T$4-Summary!T$3),(Summary!T35-Summary!T$3)/(Summary!T$4-Summary!T$3))))</f>
        <v>1</v>
      </c>
      <c r="U35" s="10">
        <f>MAX(0,MIN(1,IF(U$5=0,1-(Summary!U35-Summary!U$3)/(Summary!U$4-Summary!U$3),(Summary!U35-Summary!U$3)/(Summary!U$4-Summary!U$3))))</f>
        <v>0</v>
      </c>
      <c r="V35" s="10">
        <f>MAX(0,MIN(1,IF(V$5=0,1-(Summary!V35-Summary!V$3)/(Summary!V$4-Summary!V$3),(Summary!V35-Summary!V$3)/(Summary!V$4-Summary!V$3))))</f>
        <v>0</v>
      </c>
      <c r="W35" s="10">
        <f>MAX(0,MIN(1,IF(W$5=0,1-(Summary!W35-Summary!W$3)/(Summary!W$4-Summary!W$3),(Summary!W35-Summary!W$3)/(Summary!W$4-Summary!W$3))))</f>
        <v>0.97199999999999998</v>
      </c>
      <c r="X35" s="10">
        <f>MAX(0,MIN(1,IF(X$5=0,1-(Summary!X35-Summary!X$3)/(Summary!X$4-Summary!X$3),(Summary!X35-Summary!X$3)/(Summary!X$4-Summary!X$3))))</f>
        <v>0.99</v>
      </c>
      <c r="Y35" s="10">
        <f>MAX(0,MIN(1,IF(Y$5=0,1-(Summary!Y35-Summary!Y$3)/(Summary!Y$4-Summary!Y$3),(Summary!Y35-Summary!Y$3)/(Summary!Y$4-Summary!Y$3))))</f>
        <v>0.35046728971962615</v>
      </c>
      <c r="Z35" s="10">
        <f>MAX(0,MIN(1,IF(Z$5=0,1-(Summary!Z35-Summary!Z$3)/(Summary!Z$4-Summary!Z$3),(Summary!Z35-Summary!Z$3)/(Summary!Z$4-Summary!Z$3))))</f>
        <v>0.89560000419999997</v>
      </c>
      <c r="AA35" s="12" t="str">
        <f t="shared" si="9"/>
        <v>Burundi</v>
      </c>
      <c r="AB35" s="17">
        <f t="shared" si="10"/>
        <v>24</v>
      </c>
      <c r="AC35" s="11">
        <f t="shared" si="2"/>
        <v>0.60123863486353823</v>
      </c>
      <c r="AD35" s="17">
        <f t="shared" si="5"/>
        <v>2</v>
      </c>
      <c r="AF35">
        <v>28</v>
      </c>
      <c r="AG35" s="32" t="str">
        <f t="shared" si="6"/>
        <v>Yemen</v>
      </c>
      <c r="AH35" s="31">
        <f t="shared" si="11"/>
        <v>160</v>
      </c>
      <c r="AI35">
        <v>28</v>
      </c>
      <c r="AJ35" s="33" t="str">
        <f t="shared" si="12"/>
        <v>Uruguay</v>
      </c>
      <c r="AM35" s="12" t="s">
        <v>382</v>
      </c>
      <c r="AN35" s="17">
        <v>21</v>
      </c>
      <c r="AO35" s="11">
        <v>0.4985746099646341</v>
      </c>
    </row>
    <row r="36" spans="1:41">
      <c r="A36" s="12" t="s">
        <v>96</v>
      </c>
      <c r="B36" s="15" t="s">
        <v>95</v>
      </c>
      <c r="C36" s="10">
        <f>MAX(0,MIN(1,IF(C$5=0,1-(Summary!C36-Summary!C$3)/(Summary!C$4-Summary!C$3),(Summary!C36-Summary!C$3)/(Summary!C$4-Summary!C$3))))</f>
        <v>0.39116666666666666</v>
      </c>
      <c r="D36" s="10">
        <f>MAX(0,MIN(1,IF(D$5=0,1-(Summary!D36-Summary!D$3)/(Summary!D$4-Summary!D$3),(Summary!D36-Summary!D$3)/(Summary!D$4-Summary!D$3))))</f>
        <v>4.5869999999999999E-3</v>
      </c>
      <c r="E36" s="10">
        <f>MAX(0,MIN(1,IF(E$5=0,1-(Summary!E36-Summary!E$3)/(Summary!E$4-Summary!E$3),(Summary!E36-Summary!E$3)/(Summary!E$4-Summary!E$3))))</f>
        <v>0.39</v>
      </c>
      <c r="F36" s="10">
        <f>MAX(0,MIN(1,IF(F$5=0,1-(Summary!F36-Summary!F$3)/(Summary!F$4-Summary!F$3),(Summary!F36-Summary!F$3)/(Summary!F$4-Summary!F$3))))</f>
        <v>0.25</v>
      </c>
      <c r="G36" s="10">
        <f>MAX(0,MIN(1,IF(G$5=0,1-(Summary!G36-Summary!G$3)/(Summary!G$4-Summary!G$3),(Summary!G36-Summary!G$3)/(Summary!G$4-Summary!G$3))))</f>
        <v>0.39733333333333332</v>
      </c>
      <c r="H36" s="10">
        <f>MAX(0,MIN(1,IF(H$5=0,1-(Summary!H36-Summary!H$3)/(Summary!H$4-Summary!H$3),(Summary!H36-Summary!H$3)/(Summary!H$4-Summary!H$3))))</f>
        <v>0.71</v>
      </c>
      <c r="I36" s="10">
        <f>MAX(0,MIN(1,IF(I$5=0,1-(Summary!I36-Summary!I$3)/(Summary!I$4-Summary!I$3),(Summary!I36-Summary!I$3)/(Summary!I$4-Summary!I$3))))</f>
        <v>0.54241666666666666</v>
      </c>
      <c r="J36" s="10">
        <f>MAX(0,MIN(1,IF(J$5=0,1-(Summary!J36-Summary!J$3)/(Summary!J$4-Summary!J$3),(Summary!J36-Summary!J$3)/(Summary!J$4-Summary!J$3))))</f>
        <v>0.77819999999999989</v>
      </c>
      <c r="K36" s="10">
        <f>MAX(0,MIN(1,IF(K$5=0,1-(Summary!K36-Summary!K$3)/(Summary!K$4-Summary!K$3),(Summary!K36-Summary!K$3)/(Summary!K$4-Summary!K$3))))</f>
        <v>0.96221581196583328</v>
      </c>
      <c r="L36" s="10">
        <f>MAX(0,MIN(1,IF(L$5=0,1-(Summary!L36-Summary!L$3)/(Summary!L$4-Summary!L$3),(Summary!L36-Summary!L$3)/(Summary!L$4-Summary!L$3))))</f>
        <v>0.08</v>
      </c>
      <c r="M36" s="10">
        <f>MAX(0,MIN(1,IF(M$5=0,1-(Summary!M36-Summary!M$3)/(Summary!M$4-Summary!M$3),(Summary!M36-Summary!M$3)/(Summary!M$4-Summary!M$3))))</f>
        <v>0.02</v>
      </c>
      <c r="N36" s="10">
        <f>MAX(0,MIN(1,IF(N$5=0,1-(Summary!N36-Summary!N$3)/(Summary!N$4-Summary!N$3),(Summary!N36-Summary!N$3)/(Summary!N$4-Summary!N$3))))</f>
        <v>0.69000000000000006</v>
      </c>
      <c r="O36" s="10">
        <f>MAX(0,MIN(1,IF(O$5=0,1-(Summary!O36-Summary!O$3)/(Summary!O$4-Summary!O$3),(Summary!O36-Summary!O$3)/(Summary!O$4-Summary!O$3))))</f>
        <v>0.76749999999999996</v>
      </c>
      <c r="P36" s="10">
        <f>MAX(0,MIN(1,IF(P$5=0,1-(Summary!P36-Summary!P$3)/(Summary!P$4-Summary!P$3),(Summary!P36-Summary!P$3)/(Summary!P$4-Summary!P$3))))</f>
        <v>0.95023999999999997</v>
      </c>
      <c r="Q36" s="10">
        <f>MAX(0,MIN(1,IF(Q$5=0,1-(Summary!Q36-Summary!Q$3)/(Summary!Q$4-Summary!Q$3),(Summary!Q36-Summary!Q$3)/(Summary!Q$4-Summary!Q$3))))</f>
        <v>0.48062975609756198</v>
      </c>
      <c r="R36" s="10">
        <f>MAX(0,MIN(1,IF(R$5=0,1-(Summary!R36-Summary!R$3)/(Summary!R$4-Summary!R$3),(Summary!R36-Summary!R$3)/(Summary!R$4-Summary!R$3))))</f>
        <v>0.74051123200000002</v>
      </c>
      <c r="S36" s="10">
        <f>MAX(0,MIN(1,IF(S$5=0,1-(Summary!S36-Summary!S$3)/(Summary!S$4-Summary!S$3),(Summary!S36-Summary!S$3)/(Summary!S$4-Summary!S$3))))</f>
        <v>9.0910351049999991E-2</v>
      </c>
      <c r="T36" s="10">
        <f>MAX(0,MIN(1,IF(T$5=0,1-(Summary!T36-Summary!T$3)/(Summary!T$4-Summary!T$3),(Summary!T36-Summary!T$3)/(Summary!T$4-Summary!T$3))))</f>
        <v>0.22180641200000001</v>
      </c>
      <c r="U36" s="10">
        <f>MAX(0,MIN(1,IF(U$5=0,1-(Summary!U36-Summary!U$3)/(Summary!U$4-Summary!U$3),(Summary!U36-Summary!U$3)/(Summary!U$4-Summary!U$3))))</f>
        <v>7.4136725619909305E-2</v>
      </c>
      <c r="V36" s="10">
        <f>MAX(0,MIN(1,IF(V$5=0,1-(Summary!V36-Summary!V$3)/(Summary!V$4-Summary!V$3),(Summary!V36-Summary!V$3)/(Summary!V$4-Summary!V$3))))</f>
        <v>0.238716185799286</v>
      </c>
      <c r="W36" s="10">
        <f>MAX(0,MIN(1,IF(W$5=0,1-(Summary!W36-Summary!W$3)/(Summary!W$4-Summary!W$3),(Summary!W36-Summary!W$3)/(Summary!W$4-Summary!W$3))))</f>
        <v>0.76</v>
      </c>
      <c r="X36" s="10">
        <f>MAX(0,MIN(1,IF(X$5=0,1-(Summary!X36-Summary!X$3)/(Summary!X$4-Summary!X$3),(Summary!X36-Summary!X$3)/(Summary!X$4-Summary!X$3))))</f>
        <v>0.33</v>
      </c>
      <c r="Y36" s="10">
        <f>MAX(0,MIN(1,IF(Y$5=0,1-(Summary!Y36-Summary!Y$3)/(Summary!Y$4-Summary!Y$3),(Summary!Y36-Summary!Y$3)/(Summary!Y$4-Summary!Y$3))))</f>
        <v>7.6478585995921139E-2</v>
      </c>
      <c r="Z36" s="10">
        <f>MAX(0,MIN(1,IF(Z$5=0,1-(Summary!Z36-Summary!Z$3)/(Summary!Z$4-Summary!Z$3),(Summary!Z36-Summary!Z$3)/(Summary!Z$4-Summary!Z$3))))</f>
        <v>0.93710000037999996</v>
      </c>
      <c r="AA36" s="12" t="str">
        <f t="shared" si="9"/>
        <v>Cambodia</v>
      </c>
      <c r="AB36" s="17">
        <f t="shared" si="10"/>
        <v>24</v>
      </c>
      <c r="AC36" s="11">
        <f t="shared" si="2"/>
        <v>0.45349786364896572</v>
      </c>
      <c r="AD36" s="17">
        <f t="shared" si="5"/>
        <v>43</v>
      </c>
      <c r="AF36">
        <v>29</v>
      </c>
      <c r="AG36" s="32" t="str">
        <f t="shared" si="6"/>
        <v>Madagascar</v>
      </c>
      <c r="AH36" s="31">
        <f t="shared" si="11"/>
        <v>159</v>
      </c>
      <c r="AI36">
        <v>29</v>
      </c>
      <c r="AJ36" s="33" t="str">
        <f t="shared" si="12"/>
        <v>Israel</v>
      </c>
      <c r="AM36" s="12" t="s">
        <v>384</v>
      </c>
      <c r="AN36" s="17">
        <v>24</v>
      </c>
      <c r="AO36" s="11">
        <v>0.4970340614330695</v>
      </c>
    </row>
    <row r="37" spans="1:41">
      <c r="A37" s="12" t="s">
        <v>98</v>
      </c>
      <c r="B37" s="15" t="s">
        <v>97</v>
      </c>
      <c r="C37" s="10">
        <f>MAX(0,MIN(1,IF(C$5=0,1-(Summary!C37-Summary!C$3)/(Summary!C$4-Summary!C$3),(Summary!C37-Summary!C$3)/(Summary!C$4-Summary!C$3))))</f>
        <v>0.6705000000000001</v>
      </c>
      <c r="D37" s="10">
        <f>MAX(0,MIN(1,IF(D$5=0,1-(Summary!D37-Summary!D$3)/(Summary!D$4-Summary!D$3),(Summary!D37-Summary!D$3)/(Summary!D$4-Summary!D$3))))</f>
        <v>3.3600000000000001E-3</v>
      </c>
      <c r="E37" s="10">
        <f>MAX(0,MIN(1,IF(E$5=0,1-(Summary!E37-Summary!E$3)/(Summary!E$4-Summary!E$3),(Summary!E37-Summary!E$3)/(Summary!E$4-Summary!E$3))))</f>
        <v>0.26</v>
      </c>
      <c r="F37" s="10">
        <f>MAX(0,MIN(1,IF(F$5=0,1-(Summary!F37-Summary!F$3)/(Summary!F$4-Summary!F$3),(Summary!F37-Summary!F$3)/(Summary!F$4-Summary!F$3))))</f>
        <v>0.27500000000000002</v>
      </c>
      <c r="G37" s="10">
        <f>MAX(0,MIN(1,IF(G$5=0,1-(Summary!G37-Summary!G$3)/(Summary!G$4-Summary!G$3),(Summary!G37-Summary!G$3)/(Summary!G$4-Summary!G$3))))</f>
        <v>0.33133333333333331</v>
      </c>
      <c r="H37" s="10">
        <f>MAX(0,MIN(1,IF(H$5=0,1-(Summary!H37-Summary!H$3)/(Summary!H$4-Summary!H$3),(Summary!H37-Summary!H$3)/(Summary!H$4-Summary!H$3))))</f>
        <v>0.53</v>
      </c>
      <c r="I37" s="10">
        <f>MAX(0,MIN(1,IF(I$5=0,1-(Summary!I37-Summary!I$3)/(Summary!I$4-Summary!I$3),(Summary!I37-Summary!I$3)/(Summary!I$4-Summary!I$3))))</f>
        <v>0.44400000000000001</v>
      </c>
      <c r="J37" s="10">
        <f>MAX(0,MIN(1,IF(J$5=0,1-(Summary!J37-Summary!J$3)/(Summary!J$4-Summary!J$3),(Summary!J37-Summary!J$3)/(Summary!J$4-Summary!J$3))))</f>
        <v>0.42420000000000002</v>
      </c>
      <c r="K37" s="10">
        <f>MAX(0,MIN(1,IF(K$5=0,1-(Summary!K37-Summary!K$3)/(Summary!K$4-Summary!K$3),(Summary!K37-Summary!K$3)/(Summary!K$4-Summary!K$3))))</f>
        <v>0.98570965397733334</v>
      </c>
      <c r="L37" s="10">
        <f>MAX(0,MIN(1,IF(L$5=0,1-(Summary!L37-Summary!L$3)/(Summary!L$4-Summary!L$3),(Summary!L37-Summary!L$3)/(Summary!L$4-Summary!L$3))))</f>
        <v>0.14000000000000001</v>
      </c>
      <c r="M37" s="10">
        <f>MAX(0,MIN(1,IF(M$5=0,1-(Summary!M37-Summary!M$3)/(Summary!M$4-Summary!M$3),(Summary!M37-Summary!M$3)/(Summary!M$4-Summary!M$3))))</f>
        <v>0.27</v>
      </c>
      <c r="N37" s="10">
        <f>MAX(0,MIN(1,IF(N$5=0,1-(Summary!N37-Summary!N$3)/(Summary!N$4-Summary!N$3),(Summary!N37-Summary!N$3)/(Summary!N$4-Summary!N$3))))</f>
        <v>0.52</v>
      </c>
      <c r="O37" s="10">
        <f>MAX(0,MIN(1,IF(O$5=0,1-(Summary!O37-Summary!O$3)/(Summary!O$4-Summary!O$3),(Summary!O37-Summary!O$3)/(Summary!O$4-Summary!O$3))))</f>
        <v>0.20749999999999999</v>
      </c>
      <c r="P37" s="10">
        <f>MAX(0,MIN(1,IF(P$5=0,1-(Summary!P37-Summary!P$3)/(Summary!P$4-Summary!P$3),(Summary!P37-Summary!P$3)/(Summary!P$4-Summary!P$3))))</f>
        <v>0.92080000000000006</v>
      </c>
      <c r="Q37" s="10">
        <f>MAX(0,MIN(1,IF(Q$5=0,1-(Summary!Q37-Summary!Q$3)/(Summary!Q$4-Summary!Q$3),(Summary!Q37-Summary!Q$3)/(Summary!Q$4-Summary!Q$3))))</f>
        <v>0.67871268292682996</v>
      </c>
      <c r="R37" s="10">
        <f>MAX(0,MIN(1,IF(R$5=0,1-(Summary!R37-Summary!R$3)/(Summary!R$4-Summary!R$3),(Summary!R37-Summary!R$3)/(Summary!R$4-Summary!R$3))))</f>
        <v>0.930307942</v>
      </c>
      <c r="S37" s="10">
        <f>MAX(0,MIN(1,IF(S$5=0,1-(Summary!S37-Summary!S$3)/(Summary!S$4-Summary!S$3),(Summary!S37-Summary!S$3)/(Summary!S$4-Summary!S$3))))</f>
        <v>8.1253048079999987E-2</v>
      </c>
      <c r="T37" s="10">
        <f>MAX(0,MIN(1,IF(T$5=0,1-(Summary!T37-Summary!T$3)/(Summary!T$4-Summary!T$3),(Summary!T37-Summary!T$3)/(Summary!T$4-Summary!T$3))))</f>
        <v>0.71302288449999995</v>
      </c>
      <c r="U37" s="10">
        <f>MAX(0,MIN(1,IF(U$5=0,1-(Summary!U37-Summary!U$3)/(Summary!U$4-Summary!U$3),(Summary!U37-Summary!U$3)/(Summary!U$4-Summary!U$3))))</f>
        <v>1.8746089557963445E-3</v>
      </c>
      <c r="V37" s="10">
        <f>MAX(0,MIN(1,IF(V$5=0,1-(Summary!V37-Summary!V$3)/(Summary!V$4-Summary!V$3),(Summary!V37-Summary!V$3)/(Summary!V$4-Summary!V$3))))</f>
        <v>2.8944314952209001E-2</v>
      </c>
      <c r="W37" s="10">
        <f>MAX(0,MIN(1,IF(W$5=0,1-(Summary!W37-Summary!W$3)/(Summary!W$4-Summary!W$3),(Summary!W37-Summary!W$3)/(Summary!W$4-Summary!W$3))))</f>
        <v>0.70599999999999996</v>
      </c>
      <c r="X37" s="10">
        <f>MAX(0,MIN(1,IF(X$5=0,1-(Summary!X37-Summary!X$3)/(Summary!X$4-Summary!X$3),(Summary!X37-Summary!X$3)/(Summary!X$4-Summary!X$3))))</f>
        <v>0.66</v>
      </c>
      <c r="Y37" s="10">
        <f>MAX(0,MIN(1,IF(Y$5=0,1-(Summary!Y37-Summary!Y$3)/(Summary!Y$4-Summary!Y$3),(Summary!Y37-Summary!Y$3)/(Summary!Y$4-Summary!Y$3))))</f>
        <v>1.5865964333312176E-2</v>
      </c>
      <c r="Z37" s="10">
        <f>MAX(0,MIN(1,IF(Z$5=0,1-(Summary!Z37-Summary!Z$3)/(Summary!Z$4-Summary!Z$3),(Summary!Z37-Summary!Z$3)/(Summary!Z$4-Summary!Z$3))))</f>
        <v>0.91630000113999999</v>
      </c>
      <c r="AA37" s="12" t="str">
        <f t="shared" si="9"/>
        <v>Cameroon</v>
      </c>
      <c r="AB37" s="17">
        <f t="shared" si="10"/>
        <v>24</v>
      </c>
      <c r="AC37" s="11">
        <f t="shared" si="2"/>
        <v>0.44644518475828382</v>
      </c>
      <c r="AD37" s="17">
        <f t="shared" si="5"/>
        <v>47</v>
      </c>
      <c r="AF37">
        <v>30</v>
      </c>
      <c r="AG37" s="32" t="str">
        <f t="shared" si="6"/>
        <v>Papua New Guinea</v>
      </c>
      <c r="AH37" s="31">
        <f t="shared" si="11"/>
        <v>158</v>
      </c>
      <c r="AI37">
        <v>30</v>
      </c>
      <c r="AJ37" s="33" t="str">
        <f t="shared" si="12"/>
        <v>Macedonia</v>
      </c>
      <c r="AM37" s="12" t="s">
        <v>230</v>
      </c>
      <c r="AN37" s="17">
        <v>24</v>
      </c>
      <c r="AO37" s="11">
        <v>0.49217623978463765</v>
      </c>
    </row>
    <row r="38" spans="1:41">
      <c r="A38" s="12" t="s">
        <v>100</v>
      </c>
      <c r="B38" s="15" t="s">
        <v>99</v>
      </c>
      <c r="C38" s="10">
        <f>MAX(0,MIN(1,IF(C$5=0,1-(Summary!C38-Summary!C$3)/(Summary!C$4-Summary!C$3),(Summary!C38-Summary!C$3)/(Summary!C$4-Summary!C$3))))</f>
        <v>0.72716666666666674</v>
      </c>
      <c r="D38" s="10">
        <f>MAX(0,MIN(1,IF(D$5=0,1-(Summary!D38-Summary!D$3)/(Summary!D$4-Summary!D$3),(Summary!D38-Summary!D$3)/(Summary!D$4-Summary!D$3))))</f>
        <v>1.584E-2</v>
      </c>
      <c r="E38" s="10">
        <f>MAX(0,MIN(1,IF(E$5=0,1-(Summary!E38-Summary!E$3)/(Summary!E$4-Summary!E$3),(Summary!E38-Summary!E$3)/(Summary!E$4-Summary!E$3))))</f>
        <v>0</v>
      </c>
      <c r="F38" s="10">
        <f>MAX(0,MIN(1,IF(F$5=0,1-(Summary!F38-Summary!F$3)/(Summary!F$4-Summary!F$3),(Summary!F38-Summary!F$3)/(Summary!F$4-Summary!F$3))))</f>
        <v>0.875</v>
      </c>
      <c r="G38" s="10">
        <f>MAX(0,MIN(1,IF(G$5=0,1-(Summary!G38-Summary!G$3)/(Summary!G$4-Summary!G$3),(Summary!G38-Summary!G$3)/(Summary!G$4-Summary!G$3))))</f>
        <v>0</v>
      </c>
      <c r="H38" s="10">
        <f>MAX(0,MIN(1,IF(H$5=0,1-(Summary!H38-Summary!H$3)/(Summary!H$4-Summary!H$3),(Summary!H38-Summary!H$3)/(Summary!H$4-Summary!H$3))))</f>
        <v>0</v>
      </c>
      <c r="I38" s="10">
        <f>MAX(0,MIN(1,IF(I$5=0,1-(Summary!I38-Summary!I$3)/(Summary!I$4-Summary!I$3),(Summary!I38-Summary!I$3)/(Summary!I$4-Summary!I$3))))</f>
        <v>0.19575000000000001</v>
      </c>
      <c r="J38" s="10">
        <f>MAX(0,MIN(1,IF(J$5=0,1-(Summary!J38-Summary!J$3)/(Summary!J$4-Summary!J$3),(Summary!J38-Summary!J$3)/(Summary!J$4-Summary!J$3))))</f>
        <v>0.19500000000000001</v>
      </c>
      <c r="K38" s="10">
        <f>MAX(0,MIN(1,IF(K$5=0,1-(Summary!K38-Summary!K$3)/(Summary!K$4-Summary!K$3),(Summary!K38-Summary!K$3)/(Summary!K$4-Summary!K$3))))</f>
        <v>0.90510088691799995</v>
      </c>
      <c r="L38" s="10">
        <f>MAX(0,MIN(1,IF(L$5=0,1-(Summary!L38-Summary!L$3)/(Summary!L$4-Summary!L$3),(Summary!L38-Summary!L$3)/(Summary!L$4-Summary!L$3))))</f>
        <v>0.36</v>
      </c>
      <c r="M38" s="10">
        <f>MAX(0,MIN(1,IF(M$5=0,1-(Summary!M38-Summary!M$3)/(Summary!M$4-Summary!M$3),(Summary!M38-Summary!M$3)/(Summary!M$4-Summary!M$3))))</f>
        <v>0.13</v>
      </c>
      <c r="N38" s="10">
        <f>MAX(0,MIN(1,IF(N$5=0,1-(Summary!N38-Summary!N$3)/(Summary!N$4-Summary!N$3),(Summary!N38-Summary!N$3)/(Summary!N$4-Summary!N$3))))</f>
        <v>0</v>
      </c>
      <c r="O38" s="10">
        <f>MAX(0,MIN(1,IF(O$5=0,1-(Summary!O38-Summary!O$3)/(Summary!O$4-Summary!O$3),(Summary!O38-Summary!O$3)/(Summary!O$4-Summary!O$3))))</f>
        <v>0.92499999999999993</v>
      </c>
      <c r="P38" s="10">
        <f>MAX(0,MIN(1,IF(P$5=0,1-(Summary!P38-Summary!P$3)/(Summary!P$4-Summary!P$3),(Summary!P38-Summary!P$3)/(Summary!P$4-Summary!P$3))))</f>
        <v>0.44494400000000001</v>
      </c>
      <c r="Q38" s="10">
        <f>MAX(0,MIN(1,IF(Q$5=0,1-(Summary!Q38-Summary!Q$3)/(Summary!Q$4-Summary!Q$3),(Summary!Q38-Summary!Q$3)/(Summary!Q$4-Summary!Q$3))))</f>
        <v>8.0702439024389894E-2</v>
      </c>
      <c r="R38" s="10">
        <f>MAX(0,MIN(1,IF(R$5=0,1-(Summary!R38-Summary!R$3)/(Summary!R$4-Summary!R$3),(Summary!R38-Summary!R$3)/(Summary!R$4-Summary!R$3))))</f>
        <v>0.11471321600000001</v>
      </c>
      <c r="S38" s="10">
        <f>MAX(0,MIN(1,IF(S$5=0,1-(Summary!S38-Summary!S$3)/(Summary!S$4-Summary!S$3),(Summary!S38-Summary!S$3)/(Summary!S$4-Summary!S$3))))</f>
        <v>0</v>
      </c>
      <c r="T38" s="10">
        <f>MAX(0,MIN(1,IF(T$5=0,1-(Summary!T38-Summary!T$3)/(Summary!T$4-Summary!T$3),(Summary!T38-Summary!T$3)/(Summary!T$4-Summary!T$3))))</f>
        <v>4.4501595000000001E-3</v>
      </c>
      <c r="U38" s="10">
        <f>MAX(0,MIN(1,IF(U$5=0,1-(Summary!U38-Summary!U$3)/(Summary!U$4-Summary!U$3),(Summary!U38-Summary!U$3)/(Summary!U$4-Summary!U$3))))</f>
        <v>2.7718634934874982E-2</v>
      </c>
      <c r="V38" s="10">
        <f>MAX(0,MIN(1,IF(V$5=0,1-(Summary!V38-Summary!V$3)/(Summary!V$4-Summary!V$3),(Summary!V38-Summary!V$3)/(Summary!V$4-Summary!V$3))))</f>
        <v>4.2564618421112303E-2</v>
      </c>
      <c r="W38" s="10">
        <f>MAX(0,MIN(1,IF(W$5=0,1-(Summary!W38-Summary!W$3)/(Summary!W$4-Summary!W$3),(Summary!W38-Summary!W$3)/(Summary!W$4-Summary!W$3))))</f>
        <v>0</v>
      </c>
      <c r="X38" s="10">
        <f>MAX(0,MIN(1,IF(X$5=0,1-(Summary!X38-Summary!X$3)/(Summary!X$4-Summary!X$3),(Summary!X38-Summary!X$3)/(Summary!X$4-Summary!X$3))))</f>
        <v>0.37</v>
      </c>
      <c r="Y38" s="10">
        <f>MAX(0,MIN(1,IF(Y$5=0,1-(Summary!Y38-Summary!Y$3)/(Summary!Y$4-Summary!Y$3),(Summary!Y38-Summary!Y$3)/(Summary!Y$4-Summary!Y$3))))</f>
        <v>2.3093392980268346E-3</v>
      </c>
      <c r="Z38" s="10">
        <f>MAX(0,MIN(1,IF(Z$5=0,1-(Summary!Z38-Summary!Z$3)/(Summary!Z$4-Summary!Z$3),(Summary!Z38-Summary!Z$3)/(Summary!Z$4-Summary!Z$3))))</f>
        <v>0.60130001069999994</v>
      </c>
      <c r="AA38" s="12" t="str">
        <f t="shared" si="9"/>
        <v>Canada</v>
      </c>
      <c r="AB38" s="17">
        <f t="shared" si="10"/>
        <v>24</v>
      </c>
      <c r="AC38" s="11">
        <f t="shared" si="2"/>
        <v>0.25073166547762793</v>
      </c>
      <c r="AD38" s="17">
        <f t="shared" si="5"/>
        <v>136</v>
      </c>
      <c r="AF38">
        <v>31</v>
      </c>
      <c r="AG38" s="32" t="str">
        <f t="shared" si="6"/>
        <v>Eritrea</v>
      </c>
      <c r="AH38" s="31">
        <f t="shared" si="11"/>
        <v>157</v>
      </c>
      <c r="AI38">
        <v>31</v>
      </c>
      <c r="AJ38" s="33" t="str">
        <f t="shared" si="12"/>
        <v>Venezuela</v>
      </c>
      <c r="AM38" s="12" t="s">
        <v>398</v>
      </c>
      <c r="AN38" s="17">
        <v>24</v>
      </c>
      <c r="AO38" s="11">
        <v>0.49083991343586808</v>
      </c>
    </row>
    <row r="39" spans="1:41">
      <c r="A39" s="12" t="s">
        <v>102</v>
      </c>
      <c r="B39" s="15" t="s">
        <v>101</v>
      </c>
      <c r="C39" s="10">
        <f>MAX(0,MIN(1,IF(C$5=0,1-(Summary!C39-Summary!C$3)/(Summary!C$4-Summary!C$3),(Summary!C39-Summary!C$3)/(Summary!C$4-Summary!C$3))))</f>
        <v>0.46283333333333332</v>
      </c>
      <c r="D39" s="10">
        <f>MAX(0,MIN(1,IF(D$5=0,1-(Summary!D39-Summary!D$3)/(Summary!D$4-Summary!D$3),(Summary!D39-Summary!D$3)/(Summary!D$4-Summary!D$3))))</f>
        <v>6.7670000000000008E-2</v>
      </c>
      <c r="E39" s="10">
        <f>MAX(0,MIN(1,IF(E$5=0,1-(Summary!E39-Summary!E$3)/(Summary!E$4-Summary!E$3),(Summary!E39-Summary!E$3)/(Summary!E$4-Summary!E$3))))</f>
        <v>0.16000000000000003</v>
      </c>
      <c r="F39" s="10">
        <f>MAX(0,MIN(1,IF(F$5=0,1-(Summary!F39-Summary!F$3)/(Summary!F$4-Summary!F$3),(Summary!F39-Summary!F$3)/(Summary!F$4-Summary!F$3))))</f>
        <v>0.19999999999999996</v>
      </c>
      <c r="G39" s="10">
        <f>MAX(0,MIN(1,IF(G$5=0,1-(Summary!G39-Summary!G$3)/(Summary!G$4-Summary!G$3),(Summary!G39-Summary!G$3)/(Summary!G$4-Summary!G$3))))</f>
        <v>6.2E-2</v>
      </c>
      <c r="H39" s="10">
        <f>MAX(0,MIN(1,IF(H$5=0,1-(Summary!H39-Summary!H$3)/(Summary!H$4-Summary!H$3),(Summary!H39-Summary!H$3)/(Summary!H$4-Summary!H$3))))</f>
        <v>0.45999999999999996</v>
      </c>
      <c r="I39" s="10">
        <f>MAX(0,MIN(1,IF(I$5=0,1-(Summary!I39-Summary!I$3)/(Summary!I$4-Summary!I$3),(Summary!I39-Summary!I$3)/(Summary!I$4-Summary!I$3))))</f>
        <v>0.62008333333333332</v>
      </c>
      <c r="J39" s="10">
        <f>MAX(0,MIN(1,IF(J$5=0,1-(Summary!J39-Summary!J$3)/(Summary!J$4-Summary!J$3),(Summary!J39-Summary!J$3)/(Summary!J$4-Summary!J$3))))</f>
        <v>0.39640000000000003</v>
      </c>
      <c r="K39" s="10">
        <f>MAX(0,MIN(1,IF(K$5=0,1-(Summary!K39-Summary!K$3)/(Summary!K$4-Summary!K$3),(Summary!K39-Summary!K$3)/(Summary!K$4-Summary!K$3))))</f>
        <v>1</v>
      </c>
      <c r="L39" s="10">
        <f>MAX(0,MIN(1,IF(L$5=0,1-(Summary!L39-Summary!L$3)/(Summary!L$4-Summary!L$3),(Summary!L39-Summary!L$3)/(Summary!L$4-Summary!L$3))))</f>
        <v>0.16</v>
      </c>
      <c r="M39" s="10">
        <f>MAX(0,MIN(1,IF(M$5=0,1-(Summary!M39-Summary!M$3)/(Summary!M$4-Summary!M$3),(Summary!M39-Summary!M$3)/(Summary!M$4-Summary!M$3))))</f>
        <v>0.82</v>
      </c>
      <c r="N39" s="10">
        <f>MAX(0,MIN(1,IF(N$5=0,1-(Summary!N39-Summary!N$3)/(Summary!N$4-Summary!N$3),(Summary!N39-Summary!N$3)/(Summary!N$4-Summary!N$3))))</f>
        <v>0.16</v>
      </c>
      <c r="O39" s="10">
        <f>MAX(0,MIN(1,IF(O$5=0,1-(Summary!O39-Summary!O$3)/(Summary!O$4-Summary!O$3),(Summary!O39-Summary!O$3)/(Summary!O$4-Summary!O$3))))</f>
        <v>0.20749999999999999</v>
      </c>
      <c r="P39" s="10">
        <f>MAX(0,MIN(1,IF(P$5=0,1-(Summary!P39-Summary!P$3)/(Summary!P$4-Summary!P$3),(Summary!P39-Summary!P$3)/(Summary!P$4-Summary!P$3))))</f>
        <v>0.90144000000000002</v>
      </c>
      <c r="Q39" s="10">
        <f>MAX(0,MIN(1,IF(Q$5=0,1-(Summary!Q39-Summary!Q$3)/(Summary!Q$4-Summary!Q$3),(Summary!Q39-Summary!Q$3)/(Summary!Q$4-Summary!Q$3))))</f>
        <v>0.27919268292682997</v>
      </c>
      <c r="R39" s="10">
        <f>MAX(0,MIN(1,IF(R$5=0,1-(Summary!R39-Summary!R$3)/(Summary!R$4-Summary!R$3),(Summary!R39-Summary!R$3)/(Summary!R$4-Summary!R$3))))</f>
        <v>0.51824817599999995</v>
      </c>
      <c r="S39" s="10">
        <f>MAX(0,MIN(1,IF(S$5=0,1-(Summary!S39-Summary!S$3)/(Summary!S$4-Summary!S$3),(Summary!S39-Summary!S$3)/(Summary!S$4-Summary!S$3))))</f>
        <v>7.3502882409999998E-2</v>
      </c>
      <c r="T39" s="10">
        <f>MAX(0,MIN(1,IF(T$5=0,1-(Summary!T39-Summary!T$3)/(Summary!T$4-Summary!T$3),(Summary!T39-Summary!T$3)/(Summary!T$4-Summary!T$3))))</f>
        <v>7.2133986999999997E-2</v>
      </c>
      <c r="U39" s="10">
        <f>MAX(0,MIN(1,IF(U$5=0,1-(Summary!U39-Summary!U$3)/(Summary!U$4-Summary!U$3),(Summary!U39-Summary!U$3)/(Summary!U$4-Summary!U$3))))</f>
        <v>0.10878458276764212</v>
      </c>
      <c r="V39" s="10">
        <f>MAX(0,MIN(1,IF(V$5=0,1-(Summary!V39-Summary!V$3)/(Summary!V$4-Summary!V$3),(Summary!V39-Summary!V$3)/(Summary!V$4-Summary!V$3))))</f>
        <v>0.126841776144479</v>
      </c>
      <c r="W39" s="10">
        <f>MAX(0,MIN(1,IF(W$5=0,1-(Summary!W39-Summary!W$3)/(Summary!W$4-Summary!W$3),(Summary!W39-Summary!W$3)/(Summary!W$4-Summary!W$3))))</f>
        <v>0.29599999999999993</v>
      </c>
      <c r="X39" s="10">
        <f>MAX(0,MIN(1,IF(X$5=0,1-(Summary!X39-Summary!X$3)/(Summary!X$4-Summary!X$3),(Summary!X39-Summary!X$3)/(Summary!X$4-Summary!X$3))))</f>
        <v>0</v>
      </c>
      <c r="Y39" s="10">
        <f>MAX(0,MIN(1,IF(Y$5=0,1-(Summary!Y39-Summary!Y$3)/(Summary!Y$4-Summary!Y$3),(Summary!Y39-Summary!Y$3)/(Summary!Y$4-Summary!Y$3))))</f>
        <v>0</v>
      </c>
      <c r="Z39" s="10">
        <f>MAX(0,MIN(1,IF(Z$5=0,1-(Summary!Z39-Summary!Z$3)/(Summary!Z$4-Summary!Z$3),(Summary!Z39-Summary!Z$3)/(Summary!Z$4-Summary!Z$3))))</f>
        <v>0.3095999908</v>
      </c>
      <c r="AA39" s="12" t="str">
        <f t="shared" si="9"/>
        <v>Cape Verde</v>
      </c>
      <c r="AB39" s="17">
        <f t="shared" si="10"/>
        <v>24</v>
      </c>
      <c r="AC39" s="11">
        <f t="shared" si="2"/>
        <v>0.3109262810298174</v>
      </c>
      <c r="AD39" s="17">
        <f t="shared" si="5"/>
        <v>91</v>
      </c>
      <c r="AF39">
        <v>32</v>
      </c>
      <c r="AG39" s="32" t="str">
        <f t="shared" si="6"/>
        <v>Marshall Islands</v>
      </c>
      <c r="AH39" s="31">
        <f t="shared" si="11"/>
        <v>156</v>
      </c>
      <c r="AI39">
        <v>32</v>
      </c>
      <c r="AJ39" s="33" t="str">
        <f t="shared" si="12"/>
        <v>Bosnia &amp; Herzegovina</v>
      </c>
      <c r="AM39" s="12" t="s">
        <v>212</v>
      </c>
      <c r="AN39" s="17">
        <v>24</v>
      </c>
      <c r="AO39" s="11">
        <v>0.48794785121969281</v>
      </c>
    </row>
    <row r="40" spans="1:41">
      <c r="A40" s="12" t="s">
        <v>448</v>
      </c>
      <c r="B40" s="15" t="s">
        <v>103</v>
      </c>
      <c r="C40" s="10">
        <f>MAX(0,MIN(1,IF(C$5=0,1-(Summary!C40-Summary!C$3)/(Summary!C$4-Summary!C$3),(Summary!C40-Summary!C$3)/(Summary!C$4-Summary!C$3))))</f>
        <v>0.6851666666666667</v>
      </c>
      <c r="D40" s="10">
        <f>MAX(0,MIN(1,IF(D$5=0,1-(Summary!D40-Summary!D$3)/(Summary!D$4-Summary!D$3),(Summary!D40-Summary!D$3)/(Summary!D$4-Summary!D$3))))</f>
        <v>4.6300000000000003E-4</v>
      </c>
      <c r="E40" s="10">
        <f>MAX(0,MIN(1,IF(E$5=0,1-(Summary!E40-Summary!E$3)/(Summary!E$4-Summary!E$3),(Summary!E40-Summary!E$3)/(Summary!E$4-Summary!E$3))))</f>
        <v>0.32999999999999996</v>
      </c>
      <c r="F40" s="10">
        <f>MAX(0,MIN(1,IF(F$5=0,1-(Summary!F40-Summary!F$3)/(Summary!F$4-Summary!F$3),(Summary!F40-Summary!F$3)/(Summary!F$4-Summary!F$3))))</f>
        <v>0.30000000000000004</v>
      </c>
      <c r="G40" s="10">
        <f>MAX(0,MIN(1,IF(G$5=0,1-(Summary!G40-Summary!G$3)/(Summary!G$4-Summary!G$3),(Summary!G40-Summary!G$3)/(Summary!G$4-Summary!G$3))))</f>
        <v>0.34066666666666667</v>
      </c>
      <c r="H40" s="10">
        <f>MAX(0,MIN(1,IF(H$5=0,1-(Summary!H40-Summary!H$3)/(Summary!H$4-Summary!H$3),(Summary!H40-Summary!H$3)/(Summary!H$4-Summary!H$3))))</f>
        <v>0.65999999999999992</v>
      </c>
      <c r="I40" s="10">
        <f>MAX(0,MIN(1,IF(I$5=0,1-(Summary!I40-Summary!I$3)/(Summary!I$4-Summary!I$3),(Summary!I40-Summary!I$3)/(Summary!I$4-Summary!I$3))))</f>
        <v>1</v>
      </c>
      <c r="J40" s="10">
        <f>MAX(0,MIN(1,IF(J$5=0,1-(Summary!J40-Summary!J$3)/(Summary!J$4-Summary!J$3),(Summary!J40-Summary!J$3)/(Summary!J$4-Summary!J$3))))</f>
        <v>0.61260000000000003</v>
      </c>
      <c r="K40" s="10">
        <f>MAX(0,MIN(1,IF(K$5=0,1-(Summary!K40-Summary!K$3)/(Summary!K$4-Summary!K$3),(Summary!K40-Summary!K$3)/(Summary!K$4-Summary!K$3))))</f>
        <v>1</v>
      </c>
      <c r="L40" s="10">
        <f>MAX(0,MIN(1,IF(L$5=0,1-(Summary!L40-Summary!L$3)/(Summary!L$4-Summary!L$3),(Summary!L40-Summary!L$3)/(Summary!L$4-Summary!L$3))))</f>
        <v>1</v>
      </c>
      <c r="M40" s="10">
        <f>MAX(0,MIN(1,IF(M$5=0,1-(Summary!M40-Summary!M$3)/(Summary!M$4-Summary!M$3),(Summary!M40-Summary!M$3)/(Summary!M$4-Summary!M$3))))</f>
        <v>0.22</v>
      </c>
      <c r="N40" s="10">
        <f>MAX(0,MIN(1,IF(N$5=0,1-(Summary!N40-Summary!N$3)/(Summary!N$4-Summary!N$3),(Summary!N40-Summary!N$3)/(Summary!N$4-Summary!N$3))))</f>
        <v>0.83000000000000007</v>
      </c>
      <c r="O40" s="10">
        <f>MAX(0,MIN(1,IF(O$5=0,1-(Summary!O40-Summary!O$3)/(Summary!O$4-Summary!O$3),(Summary!O40-Summary!O$3)/(Summary!O$4-Summary!O$3))))</f>
        <v>0.40749999999999997</v>
      </c>
      <c r="P40" s="10">
        <f>MAX(0,MIN(1,IF(P$5=0,1-(Summary!P40-Summary!P$3)/(Summary!P$4-Summary!P$3),(Summary!P40-Summary!P$3)/(Summary!P$4-Summary!P$3))))</f>
        <v>0.97719999999999996</v>
      </c>
      <c r="Q40" s="10">
        <f>MAX(0,MIN(1,IF(Q$5=0,1-(Summary!Q40-Summary!Q$3)/(Summary!Q$4-Summary!Q$3),(Summary!Q40-Summary!Q$3)/(Summary!Q$4-Summary!Q$3))))</f>
        <v>0.76082780487804991</v>
      </c>
      <c r="R40" s="10">
        <f>MAX(0,MIN(1,IF(R$5=0,1-(Summary!R40-Summary!R$3)/(Summary!R$4-Summary!R$3),(Summary!R40-Summary!R$3)/(Summary!R$4-Summary!R$3))))</f>
        <v>1</v>
      </c>
      <c r="S40" s="10">
        <f>MAX(0,MIN(1,IF(S$5=0,1-(Summary!S40-Summary!S$3)/(Summary!S$4-Summary!S$3),(Summary!S40-Summary!S$3)/(Summary!S$4-Summary!S$3))))</f>
        <v>0.40430739409999999</v>
      </c>
      <c r="T40" s="10">
        <f>MAX(0,MIN(1,IF(T$5=0,1-(Summary!T40-Summary!T$3)/(Summary!T$4-Summary!T$3),(Summary!T40-Summary!T$3)/(Summary!T$4-Summary!T$3))))</f>
        <v>0.93198359399999997</v>
      </c>
      <c r="U40" s="10">
        <f>MAX(0,MIN(1,IF(U$5=0,1-(Summary!U40-Summary!U$3)/(Summary!U$4-Summary!U$3),(Summary!U40-Summary!U$3)/(Summary!U$4-Summary!U$3))))</f>
        <v>0</v>
      </c>
      <c r="V40" s="10">
        <f>MAX(0,MIN(1,IF(V$5=0,1-(Summary!V40-Summary!V$3)/(Summary!V$4-Summary!V$3),(Summary!V40-Summary!V$3)/(Summary!V$4-Summary!V$3))))</f>
        <v>0</v>
      </c>
      <c r="W40" s="10">
        <f>MAX(0,MIN(1,IF(W$5=0,1-(Summary!W40-Summary!W$3)/(Summary!W$4-Summary!W$3),(Summary!W40-Summary!W$3)/(Summary!W$4-Summary!W$3))))</f>
        <v>0.94899999999999995</v>
      </c>
      <c r="X40" s="10">
        <f>MAX(0,MIN(1,IF(X$5=0,1-(Summary!X40-Summary!X$3)/(Summary!X$4-Summary!X$3),(Summary!X40-Summary!X$3)/(Summary!X$4-Summary!X$3))))</f>
        <v>0.81</v>
      </c>
      <c r="Y40" s="10">
        <f>MAX(0,MIN(1,IF(Y$5=0,1-(Summary!Y40-Summary!Y$3)/(Summary!Y$4-Summary!Y$3),(Summary!Y40-Summary!Y$3)/(Summary!Y$4-Summary!Y$3))))</f>
        <v>1.4446227929373995E-2</v>
      </c>
      <c r="Z40" s="10">
        <f>MAX(0,MIN(1,IF(Z$5=0,1-(Summary!Z40-Summary!Z$3)/(Summary!Z$4-Summary!Z$3),(Summary!Z40-Summary!Z$3)/(Summary!Z$4-Summary!Z$3))))</f>
        <v>0.97299999952000005</v>
      </c>
      <c r="AA40" s="12" t="str">
        <f t="shared" si="9"/>
        <v>Central African Rep</v>
      </c>
      <c r="AB40" s="17">
        <f t="shared" si="10"/>
        <v>24</v>
      </c>
      <c r="AC40" s="11">
        <f t="shared" ref="AC40:AC71" si="13">IF(AB40&gt;=AB$6,mmean(C40:Z40),"")</f>
        <v>0.59196505640669828</v>
      </c>
      <c r="AD40" s="17">
        <f t="shared" si="5"/>
        <v>3</v>
      </c>
      <c r="AF40">
        <v>33</v>
      </c>
      <c r="AG40" s="32" t="str">
        <f t="shared" si="6"/>
        <v>Haiti</v>
      </c>
      <c r="AH40" s="31">
        <f t="shared" si="11"/>
        <v>155</v>
      </c>
      <c r="AI40">
        <v>33</v>
      </c>
      <c r="AJ40" s="33" t="str">
        <f t="shared" si="12"/>
        <v>Brunei Darussalam</v>
      </c>
      <c r="AM40" s="12" t="s">
        <v>364</v>
      </c>
      <c r="AN40" s="17">
        <v>24</v>
      </c>
      <c r="AO40" s="11">
        <v>0.48707476898720542</v>
      </c>
    </row>
    <row r="41" spans="1:41">
      <c r="A41" s="12" t="s">
        <v>106</v>
      </c>
      <c r="B41" s="15" t="s">
        <v>105</v>
      </c>
      <c r="C41" s="10">
        <f>MAX(0,MIN(1,IF(C$5=0,1-(Summary!C41-Summary!C$3)/(Summary!C$4-Summary!C$3),(Summary!C41-Summary!C$3)/(Summary!C$4-Summary!C$3))))</f>
        <v>0.87033333333333329</v>
      </c>
      <c r="D41" s="10">
        <f>MAX(0,MIN(1,IF(D$5=0,1-(Summary!D41-Summary!D$3)/(Summary!D$4-Summary!D$3),(Summary!D41-Summary!D$3)/(Summary!D$4-Summary!D$3))))</f>
        <v>8.5350000000000009E-3</v>
      </c>
      <c r="E41" s="10">
        <f>MAX(0,MIN(1,IF(E$5=0,1-(Summary!E41-Summary!E$3)/(Summary!E$4-Summary!E$3),(Summary!E41-Summary!E$3)/(Summary!E$4-Summary!E$3))))</f>
        <v>0.5</v>
      </c>
      <c r="F41" s="10">
        <f>MAX(0,MIN(1,IF(F$5=0,1-(Summary!F41-Summary!F$3)/(Summary!F$4-Summary!F$3),(Summary!F41-Summary!F$3)/(Summary!F$4-Summary!F$3))))</f>
        <v>0.375</v>
      </c>
      <c r="G41" s="10">
        <f>MAX(0,MIN(1,IF(G$5=0,1-(Summary!G41-Summary!G$3)/(Summary!G$4-Summary!G$3),(Summary!G41-Summary!G$3)/(Summary!G$4-Summary!G$3))))</f>
        <v>0.41199999999999998</v>
      </c>
      <c r="H41" s="10">
        <f>MAX(0,MIN(1,IF(H$5=0,1-(Summary!H41-Summary!H$3)/(Summary!H$4-Summary!H$3),(Summary!H41-Summary!H$3)/(Summary!H$4-Summary!H$3))))</f>
        <v>0.91</v>
      </c>
      <c r="I41" s="10">
        <f>MAX(0,MIN(1,IF(I$5=0,1-(Summary!I41-Summary!I$3)/(Summary!I$4-Summary!I$3),(Summary!I41-Summary!I$3)/(Summary!I$4-Summary!I$3))))</f>
        <v>0.63950000000000007</v>
      </c>
      <c r="J41" s="10">
        <f>MAX(0,MIN(1,IF(J$5=0,1-(Summary!J41-Summary!J$3)/(Summary!J$4-Summary!J$3),(Summary!J41-Summary!J$3)/(Summary!J$4-Summary!J$3))))</f>
        <v>0.72860000000000003</v>
      </c>
      <c r="K41" s="10">
        <f>MAX(0,MIN(1,IF(K$5=0,1-(Summary!K41-Summary!K$3)/(Summary!K$4-Summary!K$3),(Summary!K41-Summary!K$3)/(Summary!K$4-Summary!K$3))))</f>
        <v>1</v>
      </c>
      <c r="L41" s="10">
        <f>MAX(0,MIN(1,IF(L$5=0,1-(Summary!L41-Summary!L$3)/(Summary!L$4-Summary!L$3),(Summary!L41-Summary!L$3)/(Summary!L$4-Summary!L$3))))</f>
        <v>0.08</v>
      </c>
      <c r="M41" s="10">
        <f>MAX(0,MIN(1,IF(M$5=0,1-(Summary!M41-Summary!M$3)/(Summary!M$4-Summary!M$3),(Summary!M41-Summary!M$3)/(Summary!M$4-Summary!M$3))))</f>
        <v>0.08</v>
      </c>
      <c r="N41" s="10">
        <f>MAX(0,MIN(1,IF(N$5=0,1-(Summary!N41-Summary!N$3)/(Summary!N$4-Summary!N$3),(Summary!N41-Summary!N$3)/(Summary!N$4-Summary!N$3))))</f>
        <v>1</v>
      </c>
      <c r="O41" s="10">
        <f>MAX(0,MIN(1,IF(O$5=0,1-(Summary!O41-Summary!O$3)/(Summary!O$4-Summary!O$3),(Summary!O41-Summary!O$3)/(Summary!O$4-Summary!O$3))))</f>
        <v>0.20749999999999999</v>
      </c>
      <c r="P41" s="10">
        <f>MAX(0,MIN(1,IF(P$5=0,1-(Summary!P41-Summary!P$3)/(Summary!P$4-Summary!P$3),(Summary!P41-Summary!P$3)/(Summary!P$4-Summary!P$3))))</f>
        <v>0.98560000000000003</v>
      </c>
      <c r="Q41" s="10">
        <f>MAX(0,MIN(1,IF(Q$5=0,1-(Summary!Q41-Summary!Q$3)/(Summary!Q$4-Summary!Q$3),(Summary!Q41-Summary!Q$3)/(Summary!Q$4-Summary!Q$3))))</f>
        <v>0.72538780487804999</v>
      </c>
      <c r="R41" s="10">
        <f>MAX(0,MIN(1,IF(R$5=0,1-(Summary!R41-Summary!R$3)/(Summary!R$4-Summary!R$3),(Summary!R41-Summary!R$3)/(Summary!R$4-Summary!R$3))))</f>
        <v>1</v>
      </c>
      <c r="S41" s="10">
        <f>MAX(0,MIN(1,IF(S$5=0,1-(Summary!S41-Summary!S$3)/(Summary!S$4-Summary!S$3),(Summary!S41-Summary!S$3)/(Summary!S$4-Summary!S$3))))</f>
        <v>6.8806703819999995E-2</v>
      </c>
      <c r="T41" s="10">
        <f>MAX(0,MIN(1,IF(T$5=0,1-(Summary!T41-Summary!T$3)/(Summary!T$4-Summary!T$3),(Summary!T41-Summary!T$3)/(Summary!T$4-Summary!T$3))))</f>
        <v>1</v>
      </c>
      <c r="U41" s="10">
        <f>MAX(0,MIN(1,IF(U$5=0,1-(Summary!U41-Summary!U$3)/(Summary!U$4-Summary!U$3),(Summary!U41-Summary!U$3)/(Summary!U$4-Summary!U$3))))</f>
        <v>0</v>
      </c>
      <c r="V41" s="10">
        <f>MAX(0,MIN(1,IF(V$5=0,1-(Summary!V41-Summary!V$3)/(Summary!V$4-Summary!V$3),(Summary!V41-Summary!V$3)/(Summary!V$4-Summary!V$3))))</f>
        <v>0</v>
      </c>
      <c r="W41" s="10">
        <f>MAX(0,MIN(1,IF(W$5=0,1-(Summary!W41-Summary!W$3)/(Summary!W$4-Summary!W$3),(Summary!W41-Summary!W$3)/(Summary!W$4-Summary!W$3))))</f>
        <v>0.96499999999999997</v>
      </c>
      <c r="X41" s="10">
        <f>MAX(0,MIN(1,IF(X$5=0,1-(Summary!X41-Summary!X$3)/(Summary!X$4-Summary!X$3),(Summary!X41-Summary!X$3)/(Summary!X$4-Summary!X$3))))</f>
        <v>1</v>
      </c>
      <c r="Y41" s="10">
        <f>MAX(0,MIN(1,IF(Y$5=0,1-(Summary!Y41-Summary!Y$3)/(Summary!Y$4-Summary!Y$3),(Summary!Y41-Summary!Y$3)/(Summary!Y$4-Summary!Y$3))))</f>
        <v>4.7649301143583237E-3</v>
      </c>
      <c r="Z41" s="10">
        <f>MAX(0,MIN(1,IF(Z$5=0,1-(Summary!Z41-Summary!Z$3)/(Summary!Z$4-Summary!Z$3),(Summary!Z41-Summary!Z$3)/(Summary!Z$4-Summary!Z$3))))</f>
        <v>0.99199999987999998</v>
      </c>
      <c r="AA41" s="12" t="str">
        <f t="shared" si="9"/>
        <v>Chad</v>
      </c>
      <c r="AB41" s="17">
        <f t="shared" si="10"/>
        <v>24</v>
      </c>
      <c r="AC41" s="11">
        <f t="shared" si="13"/>
        <v>0.56470949050107244</v>
      </c>
      <c r="AD41" s="17">
        <f t="shared" si="5"/>
        <v>4</v>
      </c>
      <c r="AF41">
        <v>34</v>
      </c>
      <c r="AG41" s="32" t="str">
        <f t="shared" si="6"/>
        <v>Senegal</v>
      </c>
      <c r="AH41" s="31">
        <f t="shared" si="11"/>
        <v>154</v>
      </c>
      <c r="AI41">
        <v>34</v>
      </c>
      <c r="AJ41" s="33" t="str">
        <f t="shared" si="12"/>
        <v>Syria</v>
      </c>
      <c r="AM41" s="12" t="s">
        <v>178</v>
      </c>
      <c r="AN41" s="17">
        <v>24</v>
      </c>
      <c r="AO41" s="11">
        <v>0.48454425248316135</v>
      </c>
    </row>
    <row r="42" spans="1:41">
      <c r="A42" s="12" t="s">
        <v>108</v>
      </c>
      <c r="B42" s="15" t="s">
        <v>107</v>
      </c>
      <c r="C42" s="10">
        <f>MAX(0,MIN(1,IF(C$5=0,1-(Summary!C42-Summary!C$3)/(Summary!C$4-Summary!C$3),(Summary!C42-Summary!C$3)/(Summary!C$4-Summary!C$3))))</f>
        <v>0.46799999999999997</v>
      </c>
      <c r="D42" s="10">
        <f>MAX(0,MIN(1,IF(D$5=0,1-(Summary!D42-Summary!D$3)/(Summary!D$4-Summary!D$3),(Summary!D42-Summary!D$3)/(Summary!D$4-Summary!D$3))))</f>
        <v>1.23E-2</v>
      </c>
      <c r="E42" s="10">
        <f>MAX(0,MIN(1,IF(E$5=0,1-(Summary!E42-Summary!E$3)/(Summary!E$4-Summary!E$3),(Summary!E42-Summary!E$3)/(Summary!E$4-Summary!E$3))))</f>
        <v>4.0000000000000036E-2</v>
      </c>
      <c r="F42" s="10">
        <f>MAX(0,MIN(1,IF(F$5=0,1-(Summary!F42-Summary!F$3)/(Summary!F$4-Summary!F$3),(Summary!F42-Summary!F$3)/(Summary!F$4-Summary!F$3))))</f>
        <v>0.15000000000000002</v>
      </c>
      <c r="G42" s="10">
        <f>MAX(0,MIN(1,IF(G$5=0,1-(Summary!G42-Summary!G$3)/(Summary!G$4-Summary!G$3),(Summary!G42-Summary!G$3)/(Summary!G$4-Summary!G$3))))</f>
        <v>6.6666666666666664E-4</v>
      </c>
      <c r="H42" s="10">
        <f>MAX(0,MIN(1,IF(H$5=0,1-(Summary!H42-Summary!H$3)/(Summary!H$4-Summary!H$3),(Summary!H42-Summary!H$3)/(Summary!H$4-Summary!H$3))))</f>
        <v>4.0000000000000036E-2</v>
      </c>
      <c r="I42" s="10">
        <f>MAX(0,MIN(1,IF(I$5=0,1-(Summary!I42-Summary!I$3)/(Summary!I$4-Summary!I$3),(Summary!I42-Summary!I$3)/(Summary!I$4-Summary!I$3))))</f>
        <v>0.505</v>
      </c>
      <c r="J42" s="10">
        <f>MAX(0,MIN(1,IF(J$5=0,1-(Summary!J42-Summary!J$3)/(Summary!J$4-Summary!J$3),(Summary!J42-Summary!J$3)/(Summary!J$4-Summary!J$3))))</f>
        <v>0.1128</v>
      </c>
      <c r="K42" s="10">
        <f>MAX(0,MIN(1,IF(K$5=0,1-(Summary!K42-Summary!K$3)/(Summary!K$4-Summary!K$3),(Summary!K42-Summary!K$3)/(Summary!K$4-Summary!K$3))))</f>
        <v>0.44369598373157093</v>
      </c>
      <c r="L42" s="10">
        <f>MAX(0,MIN(1,IF(L$5=0,1-(Summary!L42-Summary!L$3)/(Summary!L$4-Summary!L$3),(Summary!L42-Summary!L$3)/(Summary!L$4-Summary!L$3))))</f>
        <v>0.22</v>
      </c>
      <c r="M42" s="10">
        <f>MAX(0,MIN(1,IF(M$5=0,1-(Summary!M42-Summary!M$3)/(Summary!M$4-Summary!M$3),(Summary!M42-Summary!M$3)/(Summary!M$4-Summary!M$3))))</f>
        <v>0.57999999999999996</v>
      </c>
      <c r="N42" s="10">
        <f>MAX(0,MIN(1,IF(N$5=0,1-(Summary!N42-Summary!N$3)/(Summary!N$4-Summary!N$3),(Summary!N42-Summary!N$3)/(Summary!N$4-Summary!N$3))))</f>
        <v>0</v>
      </c>
      <c r="O42" s="10">
        <f>MAX(0,MIN(1,IF(O$5=0,1-(Summary!O42-Summary!O$3)/(Summary!O$4-Summary!O$3),(Summary!O42-Summary!O$3)/(Summary!O$4-Summary!O$3))))</f>
        <v>0.3175</v>
      </c>
      <c r="P42" s="10">
        <f>MAX(0,MIN(1,IF(P$5=0,1-(Summary!P42-Summary!P$3)/(Summary!P$4-Summary!P$3),(Summary!P42-Summary!P$3)/(Summary!P$4-Summary!P$3))))</f>
        <v>0.88759999999999994</v>
      </c>
      <c r="Q42" s="10">
        <f>MAX(0,MIN(1,IF(Q$5=0,1-(Summary!Q42-Summary!Q$3)/(Summary!Q$4-Summary!Q$3),(Summary!Q42-Summary!Q$3)/(Summary!Q$4-Summary!Q$3))))</f>
        <v>0.12772097560975593</v>
      </c>
      <c r="R42" s="10">
        <f>MAX(0,MIN(1,IF(R$5=0,1-(Summary!R42-Summary!R$3)/(Summary!R$4-Summary!R$3),(Summary!R42-Summary!R$3)/(Summary!R$4-Summary!R$3))))</f>
        <v>0.16962524600000001</v>
      </c>
      <c r="S42" s="10">
        <f>MAX(0,MIN(1,IF(S$5=0,1-(Summary!S42-Summary!S$3)/(Summary!S$4-Summary!S$3),(Summary!S42-Summary!S$3)/(Summary!S$4-Summary!S$3))))</f>
        <v>2.3156610000000001E-4</v>
      </c>
      <c r="T42" s="10">
        <f>MAX(0,MIN(1,IF(T$5=0,1-(Summary!T42-Summary!T$3)/(Summary!T$4-Summary!T$3),(Summary!T42-Summary!T$3)/(Summary!T$4-Summary!T$3))))</f>
        <v>1.2432199749999999E-2</v>
      </c>
      <c r="U42" s="10">
        <f>MAX(0,MIN(1,IF(U$5=0,1-(Summary!U42-Summary!U$3)/(Summary!U$4-Summary!U$3),(Summary!U42-Summary!U$3)/(Summary!U$4-Summary!U$3))))</f>
        <v>2.4630565365612207E-2</v>
      </c>
      <c r="V42" s="10">
        <f>MAX(0,MIN(1,IF(V$5=0,1-(Summary!V42-Summary!V$3)/(Summary!V$4-Summary!V$3),(Summary!V42-Summary!V$3)/(Summary!V$4-Summary!V$3))))</f>
        <v>2.21323952882077E-2</v>
      </c>
      <c r="W42" s="10">
        <f>MAX(0,MIN(1,IF(W$5=0,1-(Summary!W42-Summary!W$3)/(Summary!W$4-Summary!W$3),(Summary!W42-Summary!W$3)/(Summary!W$4-Summary!W$3))))</f>
        <v>1.5000000000000013E-2</v>
      </c>
      <c r="X42" s="10">
        <f>MAX(0,MIN(1,IF(X$5=0,1-(Summary!X42-Summary!X$3)/(Summary!X$4-Summary!X$3),(Summary!X42-Summary!X$3)/(Summary!X$4-Summary!X$3))))</f>
        <v>0.83</v>
      </c>
      <c r="Y42" s="10">
        <f>MAX(0,MIN(1,IF(Y$5=0,1-(Summary!Y42-Summary!Y$3)/(Summary!Y$4-Summary!Y$3),(Summary!Y42-Summary!Y$3)/(Summary!Y$4-Summary!Y$3))))</f>
        <v>3.0250067222371606E-2</v>
      </c>
      <c r="Z42" s="10">
        <f>MAX(0,MIN(1,IF(Z$5=0,1-(Summary!Z42-Summary!Z$3)/(Summary!Z$4-Summary!Z$3),(Summary!Z42-Summary!Z$3)/(Summary!Z$4-Summary!Z$3))))</f>
        <v>0.79799999239999997</v>
      </c>
      <c r="AA42" s="12" t="str">
        <f t="shared" si="9"/>
        <v>Chile</v>
      </c>
      <c r="AB42" s="17">
        <f t="shared" si="10"/>
        <v>24</v>
      </c>
      <c r="AC42" s="11">
        <f t="shared" si="13"/>
        <v>0.24198273575559101</v>
      </c>
      <c r="AD42" s="17">
        <f t="shared" si="5"/>
        <v>149</v>
      </c>
      <c r="AF42">
        <v>35</v>
      </c>
      <c r="AG42" s="32" t="str">
        <f t="shared" si="6"/>
        <v>Benin</v>
      </c>
      <c r="AH42" s="31">
        <f t="shared" si="11"/>
        <v>153</v>
      </c>
      <c r="AI42">
        <v>35</v>
      </c>
      <c r="AJ42" s="33" t="str">
        <f t="shared" si="12"/>
        <v>Hungary</v>
      </c>
      <c r="AM42" s="12" t="s">
        <v>176</v>
      </c>
      <c r="AN42" s="17">
        <v>24</v>
      </c>
      <c r="AO42" s="11">
        <v>0.48454173816753837</v>
      </c>
    </row>
    <row r="43" spans="1:41">
      <c r="A43" s="12" t="s">
        <v>110</v>
      </c>
      <c r="B43" s="15" t="s">
        <v>109</v>
      </c>
      <c r="C43" s="10">
        <f>MAX(0,MIN(1,IF(C$5=0,1-(Summary!C43-Summary!C$3)/(Summary!C$4-Summary!C$3),(Summary!C43-Summary!C$3)/(Summary!C$4-Summary!C$3))))</f>
        <v>0.65083333333333326</v>
      </c>
      <c r="D43" s="10">
        <f>MAX(0,MIN(1,IF(D$5=0,1-(Summary!D43-Summary!D$3)/(Summary!D$4-Summary!D$3),(Summary!D43-Summary!D$3)/(Summary!D$4-Summary!D$3))))</f>
        <v>0.19510000000000002</v>
      </c>
      <c r="E43" s="10">
        <f>MAX(0,MIN(1,IF(E$5=0,1-(Summary!E43-Summary!E$3)/(Summary!E$4-Summary!E$3),(Summary!E43-Summary!E$3)/(Summary!E$4-Summary!E$3))))</f>
        <v>0.10999999999999999</v>
      </c>
      <c r="F43" s="10">
        <f>MAX(0,MIN(1,IF(F$5=0,1-(Summary!F43-Summary!F$3)/(Summary!F$4-Summary!F$3),(Summary!F43-Summary!F$3)/(Summary!F$4-Summary!F$3))))</f>
        <v>0.625</v>
      </c>
      <c r="G43" s="10">
        <f>MAX(0,MIN(1,IF(G$5=0,1-(Summary!G43-Summary!G$3)/(Summary!G$4-Summary!G$3),(Summary!G43-Summary!G$3)/(Summary!G$4-Summary!G$3))))</f>
        <v>3.7333333333333336E-2</v>
      </c>
      <c r="H43" s="10">
        <f>MAX(0,MIN(1,IF(H$5=0,1-(Summary!H43-Summary!H$3)/(Summary!H$4-Summary!H$3),(Summary!H43-Summary!H$3)/(Summary!H$4-Summary!H$3))))</f>
        <v>0.44999999999999996</v>
      </c>
      <c r="I43" s="10">
        <f>MAX(0,MIN(1,IF(I$5=0,1-(Summary!I43-Summary!I$3)/(Summary!I$4-Summary!I$3),(Summary!I43-Summary!I$3)/(Summary!I$4-Summary!I$3))))</f>
        <v>0.20825000000000002</v>
      </c>
      <c r="J43" s="10">
        <f>MAX(0,MIN(1,IF(J$5=0,1-(Summary!J43-Summary!J$3)/(Summary!J$4-Summary!J$3),(Summary!J43-Summary!J$3)/(Summary!J$4-Summary!J$3))))</f>
        <v>0.56000000000000005</v>
      </c>
      <c r="K43" s="10">
        <f>MAX(0,MIN(1,IF(K$5=0,1-(Summary!K43-Summary!K$3)/(Summary!K$4-Summary!K$3),(Summary!K43-Summary!K$3)/(Summary!K$4-Summary!K$3))))</f>
        <v>0.39848461559326898</v>
      </c>
      <c r="L43" s="10">
        <f>MAX(0,MIN(1,IF(L$5=0,1-(Summary!L43-Summary!L$3)/(Summary!L$4-Summary!L$3),(Summary!L43-Summary!L$3)/(Summary!L$4-Summary!L$3))))</f>
        <v>0.12</v>
      </c>
      <c r="M43" s="10">
        <f>MAX(0,MIN(1,IF(M$5=0,1-(Summary!M43-Summary!M$3)/(Summary!M$4-Summary!M$3),(Summary!M43-Summary!M$3)/(Summary!M$4-Summary!M$3))))</f>
        <v>0.02</v>
      </c>
      <c r="N43" s="10">
        <f>MAX(0,MIN(1,IF(N$5=0,1-(Summary!N43-Summary!N$3)/(Summary!N$4-Summary!N$3),(Summary!N43-Summary!N$3)/(Summary!N$4-Summary!N$3))))</f>
        <v>0.12</v>
      </c>
      <c r="O43" s="10">
        <f>MAX(0,MIN(1,IF(O$5=0,1-(Summary!O43-Summary!O$3)/(Summary!O$4-Summary!O$3),(Summary!O43-Summary!O$3)/(Summary!O$4-Summary!O$3))))</f>
        <v>0.76749999999999996</v>
      </c>
      <c r="P43" s="10">
        <f>MAX(0,MIN(1,IF(P$5=0,1-(Summary!P43-Summary!P$3)/(Summary!P$4-Summary!P$3),(Summary!P43-Summary!P$3)/(Summary!P$4-Summary!P$3))))</f>
        <v>0.83160000000000001</v>
      </c>
      <c r="Q43" s="10">
        <f>MAX(0,MIN(1,IF(Q$5=0,1-(Summary!Q43-Summary!Q$3)/(Summary!Q$4-Summary!Q$3),(Summary!Q43-Summary!Q$3)/(Summary!Q$4-Summary!Q$3))))</f>
        <v>0.2375087804878061</v>
      </c>
      <c r="R43" s="10">
        <f>MAX(0,MIN(1,IF(R$5=0,1-(Summary!R43-Summary!R$3)/(Summary!R$4-Summary!R$3),(Summary!R43-Summary!R$3)/(Summary!R$4-Summary!R$3))))</f>
        <v>0.158469946</v>
      </c>
      <c r="S43" s="10">
        <f>MAX(0,MIN(1,IF(S$5=0,1-(Summary!S43-Summary!S$3)/(Summary!S$4-Summary!S$3),(Summary!S43-Summary!S$3)/(Summary!S$4-Summary!S$3))))</f>
        <v>0</v>
      </c>
      <c r="T43" s="10">
        <f>MAX(0,MIN(1,IF(T$5=0,1-(Summary!T43-Summary!T$3)/(Summary!T$4-Summary!T$3),(Summary!T43-Summary!T$3)/(Summary!T$4-Summary!T$3))))</f>
        <v>1.6348419499999999E-2</v>
      </c>
      <c r="U43" s="10">
        <f>MAX(0,MIN(1,IF(U$5=0,1-(Summary!U43-Summary!U$3)/(Summary!U$4-Summary!U$3),(Summary!U43-Summary!U$3)/(Summary!U$4-Summary!U$3))))</f>
        <v>1.9791169039169651E-2</v>
      </c>
      <c r="V43" s="10">
        <f>MAX(0,MIN(1,IF(V$5=0,1-(Summary!V43-Summary!V$3)/(Summary!V$4-Summary!V$3),(Summary!V43-Summary!V$3)/(Summary!V$4-Summary!V$3))))</f>
        <v>0.11397905071265001</v>
      </c>
      <c r="W43" s="10">
        <f>MAX(0,MIN(1,IF(W$5=0,1-(Summary!W43-Summary!W$3)/(Summary!W$4-Summary!W$3),(Summary!W43-Summary!W$3)/(Summary!W$4-Summary!W$3))))</f>
        <v>5.9999999999998943E-3</v>
      </c>
      <c r="X43" s="10">
        <f>MAX(0,MIN(1,IF(X$5=0,1-(Summary!X43-Summary!X$3)/(Summary!X$4-Summary!X$3),(Summary!X43-Summary!X$3)/(Summary!X$4-Summary!X$3))))</f>
        <v>0.22</v>
      </c>
      <c r="Y43" s="10">
        <f>MAX(0,MIN(1,IF(Y$5=0,1-(Summary!Y43-Summary!Y$3)/(Summary!Y$4-Summary!Y$3),(Summary!Y43-Summary!Y$3)/(Summary!Y$4-Summary!Y$3))))</f>
        <v>1.2865198768929132E-2</v>
      </c>
      <c r="Z43" s="10">
        <f>MAX(0,MIN(1,IF(Z$5=0,1-(Summary!Z43-Summary!Z$3)/(Summary!Z$4-Summary!Z$3),(Summary!Z43-Summary!Z$3)/(Summary!Z$4-Summary!Z$3))))</f>
        <v>0.46499999999999997</v>
      </c>
      <c r="AA43" s="12" t="str">
        <f t="shared" si="9"/>
        <v>China</v>
      </c>
      <c r="AB43" s="17">
        <f t="shared" si="10"/>
        <v>24</v>
      </c>
      <c r="AC43" s="11">
        <f t="shared" si="13"/>
        <v>0.26433599361535376</v>
      </c>
      <c r="AD43" s="17">
        <f t="shared" si="5"/>
        <v>127</v>
      </c>
      <c r="AF43">
        <v>36</v>
      </c>
      <c r="AG43" s="32" t="str">
        <f t="shared" si="6"/>
        <v>Solomon Islands</v>
      </c>
      <c r="AH43" s="31">
        <f t="shared" si="11"/>
        <v>152</v>
      </c>
      <c r="AI43">
        <v>36</v>
      </c>
      <c r="AJ43" s="33" t="str">
        <f t="shared" si="12"/>
        <v>Malta</v>
      </c>
      <c r="AM43" s="12" t="s">
        <v>418</v>
      </c>
      <c r="AN43" s="17">
        <v>24</v>
      </c>
      <c r="AO43" s="11">
        <v>0.48348422462968244</v>
      </c>
    </row>
    <row r="44" spans="1:41">
      <c r="A44" s="12" t="s">
        <v>112</v>
      </c>
      <c r="B44" s="15" t="s">
        <v>111</v>
      </c>
      <c r="C44" s="10">
        <f>MAX(0,MIN(1,IF(C$5=0,1-(Summary!C44-Summary!C$3)/(Summary!C$4-Summary!C$3),(Summary!C44-Summary!C$3)/(Summary!C$4-Summary!C$3))))</f>
        <v>0.6346666666666666</v>
      </c>
      <c r="D44" s="10">
        <f>MAX(0,MIN(1,IF(D$5=0,1-(Summary!D44-Summary!D$3)/(Summary!D$4-Summary!D$3),(Summary!D44-Summary!D$3)/(Summary!D$4-Summary!D$3))))</f>
        <v>5.9330000000000008E-3</v>
      </c>
      <c r="E44" s="10">
        <f>MAX(0,MIN(1,IF(E$5=0,1-(Summary!E44-Summary!E$3)/(Summary!E$4-Summary!E$3),(Summary!E44-Summary!E$3)/(Summary!E$4-Summary!E$3))))</f>
        <v>7.999999999999996E-2</v>
      </c>
      <c r="F44" s="10">
        <f>MAX(0,MIN(1,IF(F$5=0,1-(Summary!F44-Summary!F$3)/(Summary!F$4-Summary!F$3),(Summary!F44-Summary!F$3)/(Summary!F$4-Summary!F$3))))</f>
        <v>0.27500000000000002</v>
      </c>
      <c r="G44" s="10">
        <f>MAX(0,MIN(1,IF(G$5=0,1-(Summary!G44-Summary!G$3)/(Summary!G$4-Summary!G$3),(Summary!G44-Summary!G$3)/(Summary!G$4-Summary!G$3))))</f>
        <v>2.1999999999999999E-2</v>
      </c>
      <c r="H44" s="10">
        <f>MAX(0,MIN(1,IF(H$5=0,1-(Summary!H44-Summary!H$3)/(Summary!H$4-Summary!H$3),(Summary!H44-Summary!H$3)/(Summary!H$4-Summary!H$3))))</f>
        <v>0.26</v>
      </c>
      <c r="I44" s="10">
        <f>MAX(0,MIN(1,IF(I$5=0,1-(Summary!I44-Summary!I$3)/(Summary!I$4-Summary!I$3),(Summary!I44-Summary!I$3)/(Summary!I$4-Summary!I$3))))</f>
        <v>0.48833333333333334</v>
      </c>
      <c r="J44" s="10">
        <f>MAX(0,MIN(1,IF(J$5=0,1-(Summary!J44-Summary!J$3)/(Summary!J$4-Summary!J$3),(Summary!J44-Summary!J$3)/(Summary!J$4-Summary!J$3))))</f>
        <v>0.252</v>
      </c>
      <c r="K44" s="10">
        <f>MAX(0,MIN(1,IF(K$5=0,1-(Summary!K44-Summary!K$3)/(Summary!K$4-Summary!K$3),(Summary!K44-Summary!K$3)/(Summary!K$4-Summary!K$3))))</f>
        <v>0.5</v>
      </c>
      <c r="L44" s="10">
        <f>MAX(0,MIN(1,IF(L$5=0,1-(Summary!L44-Summary!L$3)/(Summary!L$4-Summary!L$3),(Summary!L44-Summary!L$3)/(Summary!L$4-Summary!L$3))))</f>
        <v>0.06</v>
      </c>
      <c r="M44" s="10">
        <f>MAX(0,MIN(1,IF(M$5=0,1-(Summary!M44-Summary!M$3)/(Summary!M$4-Summary!M$3),(Summary!M44-Summary!M$3)/(Summary!M$4-Summary!M$3))))</f>
        <v>0.61</v>
      </c>
      <c r="N44" s="10">
        <f>MAX(0,MIN(1,IF(N$5=0,1-(Summary!N44-Summary!N$3)/(Summary!N$4-Summary!N$3),(Summary!N44-Summary!N$3)/(Summary!N$4-Summary!N$3))))</f>
        <v>0.06</v>
      </c>
      <c r="O44" s="10">
        <f>MAX(0,MIN(1,IF(O$5=0,1-(Summary!O44-Summary!O$3)/(Summary!O$4-Summary!O$3),(Summary!O44-Summary!O$3)/(Summary!O$4-Summary!O$3))))</f>
        <v>0.3175</v>
      </c>
      <c r="P44" s="10">
        <f>MAX(0,MIN(1,IF(P$5=0,1-(Summary!P44-Summary!P$3)/(Summary!P$4-Summary!P$3),(Summary!P44-Summary!P$3)/(Summary!P$4-Summary!P$3))))</f>
        <v>0.87</v>
      </c>
      <c r="Q44" s="10">
        <f>MAX(0,MIN(1,IF(Q$5=0,1-(Summary!Q44-Summary!Q$3)/(Summary!Q$4-Summary!Q$3),(Summary!Q44-Summary!Q$3)/(Summary!Q$4-Summary!Q$3))))</f>
        <v>0.24039024390244013</v>
      </c>
      <c r="R44" s="10">
        <f>MAX(0,MIN(1,IF(R$5=0,1-(Summary!R44-Summary!R$3)/(Summary!R$4-Summary!R$3),(Summary!R44-Summary!R$3)/(Summary!R$4-Summary!R$3))))</f>
        <v>0.22654867200000001</v>
      </c>
      <c r="S44" s="10">
        <f>MAX(0,MIN(1,IF(S$5=0,1-(Summary!S44-Summary!S$3)/(Summary!S$4-Summary!S$3),(Summary!S44-Summary!S$3)/(Summary!S$4-Summary!S$3))))</f>
        <v>5.3121256999999998E-4</v>
      </c>
      <c r="T44" s="10">
        <f>MAX(0,MIN(1,IF(T$5=0,1-(Summary!T44-Summary!T$3)/(Summary!T$4-Summary!T$3),(Summary!T44-Summary!T$3)/(Summary!T$4-Summary!T$3))))</f>
        <v>5.4916139750000002E-2</v>
      </c>
      <c r="U44" s="10">
        <f>MAX(0,MIN(1,IF(U$5=0,1-(Summary!U44-Summary!U$3)/(Summary!U$4-Summary!U$3),(Summary!U44-Summary!U$3)/(Summary!U$4-Summary!U$3))))</f>
        <v>1.4399118745604797E-2</v>
      </c>
      <c r="V44" s="10">
        <f>MAX(0,MIN(1,IF(V$5=0,1-(Summary!V44-Summary!V$3)/(Summary!V$4-Summary!V$3),(Summary!V44-Summary!V$3)/(Summary!V$4-Summary!V$3))))</f>
        <v>3.5307722344131397E-2</v>
      </c>
      <c r="W44" s="10">
        <f>MAX(0,MIN(1,IF(W$5=0,1-(Summary!W44-Summary!W$3)/(Summary!W$4-Summary!W$3),(Summary!W44-Summary!W$3)/(Summary!W$4-Summary!W$3))))</f>
        <v>6.4000000000000057E-2</v>
      </c>
      <c r="X44" s="10">
        <f>MAX(0,MIN(1,IF(X$5=0,1-(Summary!X44-Summary!X$3)/(Summary!X$4-Summary!X$3),(Summary!X44-Summary!X$3)/(Summary!X$4-Summary!X$3))))</f>
        <v>0.48</v>
      </c>
      <c r="Y44" s="10">
        <f>MAX(0,MIN(1,IF(Y$5=0,1-(Summary!Y44-Summary!Y$3)/(Summary!Y$4-Summary!Y$3),(Summary!Y44-Summary!Y$3)/(Summary!Y$4-Summary!Y$3))))</f>
        <v>3.7854889589905363E-2</v>
      </c>
      <c r="Z44" s="10">
        <f>MAX(0,MIN(1,IF(Z$5=0,1-(Summary!Z44-Summary!Z$3)/(Summary!Z$4-Summary!Z$3),(Summary!Z44-Summary!Z$3)/(Summary!Z$4-Summary!Z$3))))</f>
        <v>0.85600000379999996</v>
      </c>
      <c r="AA44" s="12" t="str">
        <f t="shared" si="9"/>
        <v>Colombia</v>
      </c>
      <c r="AB44" s="17">
        <f t="shared" si="10"/>
        <v>24</v>
      </c>
      <c r="AC44" s="11">
        <f t="shared" si="13"/>
        <v>0.26855754177925339</v>
      </c>
      <c r="AD44" s="17">
        <f t="shared" si="5"/>
        <v>121</v>
      </c>
      <c r="AF44">
        <v>37</v>
      </c>
      <c r="AG44" s="32" t="str">
        <f t="shared" si="6"/>
        <v>Kiribati</v>
      </c>
      <c r="AH44" s="31">
        <f t="shared" si="11"/>
        <v>151</v>
      </c>
      <c r="AI44">
        <v>37</v>
      </c>
      <c r="AJ44" s="33" t="str">
        <f t="shared" si="12"/>
        <v>Iceland</v>
      </c>
      <c r="AM44" s="12" t="s">
        <v>306</v>
      </c>
      <c r="AN44" s="17">
        <v>24</v>
      </c>
      <c r="AO44" s="11">
        <v>0.4800781819046141</v>
      </c>
    </row>
    <row r="45" spans="1:41">
      <c r="A45" s="12" t="s">
        <v>114</v>
      </c>
      <c r="B45" s="15" t="s">
        <v>113</v>
      </c>
      <c r="C45" s="10">
        <f>MAX(0,MIN(1,IF(C$5=0,1-(Summary!C45-Summary!C$3)/(Summary!C$4-Summary!C$3),(Summary!C45-Summary!C$3)/(Summary!C$4-Summary!C$3))))</f>
        <v>0.45200000000000001</v>
      </c>
      <c r="D45" s="10">
        <f>MAX(0,MIN(1,IF(D$5=0,1-(Summary!D45-Summary!D$3)/(Summary!D$4-Summary!D$3),(Summary!D45-Summary!D$3)/(Summary!D$4-Summary!D$3))))</f>
        <v>8.3330000000000001E-3</v>
      </c>
      <c r="E45" s="10">
        <f>MAX(0,MIN(1,IF(E$5=0,1-(Summary!E45-Summary!E$3)/(Summary!E$4-Summary!E$3),(Summary!E45-Summary!E$3)/(Summary!E$4-Summary!E$3))))</f>
        <v>5.0000000000000044E-2</v>
      </c>
      <c r="F45" s="10">
        <f>MAX(0,MIN(1,IF(F$5=0,1-(Summary!F45-Summary!F$3)/(Summary!F$4-Summary!F$3),(Summary!F45-Summary!F$3)/(Summary!F$4-Summary!F$3))))</f>
        <v>0.125</v>
      </c>
      <c r="G45" s="10">
        <f>MAX(0,MIN(1,IF(G$5=0,1-(Summary!G45-Summary!G$3)/(Summary!G$4-Summary!G$3),(Summary!G45-Summary!G$3)/(Summary!G$4-Summary!G$3))))</f>
        <v>0.11799999999999999</v>
      </c>
      <c r="H45" s="10">
        <f>MAX(0,MIN(1,IF(H$5=0,1-(Summary!H45-Summary!H$3)/(Summary!H$4-Summary!H$3),(Summary!H45-Summary!H$3)/(Summary!H$4-Summary!H$3))))</f>
        <v>0.64</v>
      </c>
      <c r="I45" s="10">
        <f>MAX(0,MIN(1,IF(I$5=0,1-(Summary!I45-Summary!I$3)/(Summary!I$4-Summary!I$3),(Summary!I45-Summary!I$3)/(Summary!I$4-Summary!I$3))))</f>
        <v>0.44466666666666665</v>
      </c>
      <c r="J45" s="10">
        <f>MAX(0,MIN(1,IF(J$5=0,1-(Summary!J45-Summary!J$3)/(Summary!J$4-Summary!J$3),(Summary!J45-Summary!J$3)/(Summary!J$4-Summary!J$3))))</f>
        <v>0.71860000000000002</v>
      </c>
      <c r="K45" s="10">
        <f>MAX(0,MIN(1,IF(K$5=0,1-(Summary!K45-Summary!K$3)/(Summary!K$4-Summary!K$3),(Summary!K45-Summary!K$3)/(Summary!K$4-Summary!K$3))))</f>
        <v>1</v>
      </c>
      <c r="L45" s="10">
        <f>MAX(0,MIN(1,IF(L$5=0,1-(Summary!L45-Summary!L$3)/(Summary!L$4-Summary!L$3),(Summary!L45-Summary!L$3)/(Summary!L$4-Summary!L$3))))</f>
        <v>0.06</v>
      </c>
      <c r="M45" s="10">
        <f>MAX(0,MIN(1,IF(M$5=0,1-(Summary!M45-Summary!M$3)/(Summary!M$4-Summary!M$3),(Summary!M45-Summary!M$3)/(Summary!M$4-Summary!M$3))))</f>
        <v>0.75</v>
      </c>
      <c r="N45" s="10">
        <f>MAX(0,MIN(1,IF(N$5=0,1-(Summary!N45-Summary!N$3)/(Summary!N$4-Summary!N$3),(Summary!N45-Summary!N$3)/(Summary!N$4-Summary!N$3))))</f>
        <v>0.85</v>
      </c>
      <c r="O45" s="10">
        <f>MAX(0,MIN(1,IF(O$5=0,1-(Summary!O45-Summary!O$3)/(Summary!O$4-Summary!O$3),(Summary!O45-Summary!O$3)/(Summary!O$4-Summary!O$3))))</f>
        <v>0.20749999999999999</v>
      </c>
      <c r="P45" s="10">
        <f>MAX(0,MIN(1,IF(P$5=0,1-(Summary!P45-Summary!P$3)/(Summary!P$4-Summary!P$3),(Summary!P45-Summary!P$3)/(Summary!P$4-Summary!P$3))))</f>
        <v>0.95840000000000003</v>
      </c>
      <c r="Q45" s="10">
        <f>MAX(0,MIN(1,IF(Q$5=0,1-(Summary!Q45-Summary!Q$3)/(Summary!Q$4-Summary!Q$3),(Summary!Q45-Summary!Q$3)/(Summary!Q$4-Summary!Q$3))))</f>
        <v>0.39308536585365994</v>
      </c>
      <c r="R45" s="10">
        <f>MAX(0,MIN(1,IF(R$5=0,1-(Summary!R45-Summary!R$3)/(Summary!R$4-Summary!R$3),(Summary!R45-Summary!R$3)/(Summary!R$4-Summary!R$3))))</f>
        <v>0.70605834000000001</v>
      </c>
      <c r="S45" s="10">
        <f>MAX(0,MIN(1,IF(S$5=0,1-(Summary!S45-Summary!S$3)/(Summary!S$4-Summary!S$3),(Summary!S45-Summary!S$3)/(Summary!S$4-Summary!S$3))))</f>
        <v>0.15306062880000001</v>
      </c>
      <c r="T45" s="10">
        <f>MAX(0,MIN(1,IF(T$5=0,1-(Summary!T45-Summary!T$3)/(Summary!T$4-Summary!T$3),(Summary!T45-Summary!T$3)/(Summary!T$4-Summary!T$3))))</f>
        <v>0.35302821725</v>
      </c>
      <c r="U45" s="10">
        <f>MAX(0,MIN(1,IF(U$5=0,1-(Summary!U45-Summary!U$3)/(Summary!U$4-Summary!U$3),(Summary!U45-Summary!U$3)/(Summary!U$4-Summary!U$3))))</f>
        <v>0.10385718663663485</v>
      </c>
      <c r="V45" s="10">
        <f>MAX(0,MIN(1,IF(V$5=0,1-(Summary!V45-Summary!V$3)/(Summary!V$4-Summary!V$3),(Summary!V45-Summary!V$3)/(Summary!V$4-Summary!V$3))))</f>
        <v>0.14288783379352599</v>
      </c>
      <c r="W45" s="10">
        <f>MAX(0,MIN(1,IF(W$5=0,1-(Summary!W45-Summary!W$3)/(Summary!W$4-Summary!W$3),(Summary!W45-Summary!W$3)/(Summary!W$4-Summary!W$3))))</f>
        <v>0.59899999999999998</v>
      </c>
      <c r="X45" s="10">
        <f>MAX(0,MIN(1,IF(X$5=0,1-(Summary!X45-Summary!X$3)/(Summary!X$4-Summary!X$3),(Summary!X45-Summary!X$3)/(Summary!X$4-Summary!X$3))))</f>
        <v>0.5</v>
      </c>
      <c r="Y45" s="10">
        <f>MAX(0,MIN(1,IF(Y$5=0,1-(Summary!Y45-Summary!Y$3)/(Summary!Y$4-Summary!Y$3),(Summary!Y45-Summary!Y$3)/(Summary!Y$4-Summary!Y$3))))</f>
        <v>0.80645161290322576</v>
      </c>
      <c r="Z45" s="10">
        <f>MAX(0,MIN(1,IF(Z$5=0,1-(Summary!Z45-Summary!Z$3)/(Summary!Z$4-Summary!Z$3),(Summary!Z45-Summary!Z$3)/(Summary!Z$4-Summary!Z$3))))</f>
        <v>0.23499999999999999</v>
      </c>
      <c r="AA45" s="12" t="str">
        <f t="shared" si="9"/>
        <v>Comoros</v>
      </c>
      <c r="AB45" s="17">
        <f t="shared" si="10"/>
        <v>24</v>
      </c>
      <c r="AC45" s="11">
        <f t="shared" si="13"/>
        <v>0.43228870216265469</v>
      </c>
      <c r="AD45" s="17">
        <f t="shared" si="5"/>
        <v>52</v>
      </c>
      <c r="AF45">
        <v>38</v>
      </c>
      <c r="AG45" s="32" t="str">
        <f t="shared" si="6"/>
        <v>Djibouti</v>
      </c>
      <c r="AH45" s="31">
        <f t="shared" si="11"/>
        <v>150</v>
      </c>
      <c r="AI45">
        <v>38</v>
      </c>
      <c r="AJ45" s="33" t="str">
        <f t="shared" si="12"/>
        <v>Turkey</v>
      </c>
      <c r="AM45" s="12" t="s">
        <v>242</v>
      </c>
      <c r="AN45" s="17">
        <v>24</v>
      </c>
      <c r="AO45" s="11">
        <v>0.47958764928463699</v>
      </c>
    </row>
    <row r="46" spans="1:41">
      <c r="A46" s="12" t="s">
        <v>116</v>
      </c>
      <c r="B46" s="15" t="s">
        <v>115</v>
      </c>
      <c r="C46" s="10">
        <f>MAX(0,MIN(1,IF(C$5=0,1-(Summary!C46-Summary!C$3)/(Summary!C$4-Summary!C$3),(Summary!C46-Summary!C$3)/(Summary!C$4-Summary!C$3))))</f>
        <v>0.53100000000000003</v>
      </c>
      <c r="D46" s="10">
        <f>MAX(0,MIN(1,IF(D$5=0,1-(Summary!D46-Summary!D$3)/(Summary!D$4-Summary!D$3),(Summary!D46-Summary!D$3)/(Summary!D$4-Summary!D$3))))</f>
        <v>5.4999999999999995E-5</v>
      </c>
      <c r="E46" s="10">
        <f>MAX(0,MIN(1,IF(E$5=0,1-(Summary!E46-Summary!E$3)/(Summary!E$4-Summary!E$3),(Summary!E46-Summary!E$3)/(Summary!E$4-Summary!E$3))))</f>
        <v>0.29000000000000004</v>
      </c>
      <c r="F46" s="10">
        <f>MAX(0,MIN(1,IF(F$5=0,1-(Summary!F46-Summary!F$3)/(Summary!F$4-Summary!F$3),(Summary!F46-Summary!F$3)/(Summary!F$4-Summary!F$3))))</f>
        <v>0.25</v>
      </c>
      <c r="G46" s="10">
        <f>MAX(0,MIN(1,IF(G$5=0,1-(Summary!G46-Summary!G$3)/(Summary!G$4-Summary!G$3),(Summary!G46-Summary!G$3)/(Summary!G$4-Summary!G$3))))</f>
        <v>0.14666666666666667</v>
      </c>
      <c r="H46" s="10">
        <f>MAX(0,MIN(1,IF(H$5=0,1-(Summary!H46-Summary!H$3)/(Summary!H$4-Summary!H$3),(Summary!H46-Summary!H$3)/(Summary!H$4-Summary!H$3))))</f>
        <v>0.7</v>
      </c>
      <c r="I46" s="10">
        <f>MAX(0,MIN(1,IF(I$5=0,1-(Summary!I46-Summary!I$3)/(Summary!I$4-Summary!I$3),(Summary!I46-Summary!I$3)/(Summary!I$4-Summary!I$3))))</f>
        <v>1</v>
      </c>
      <c r="J46" s="10">
        <f>MAX(0,MIN(1,IF(J$5=0,1-(Summary!J46-Summary!J$3)/(Summary!J$4-Summary!J$3),(Summary!J46-Summary!J$3)/(Summary!J$4-Summary!J$3))))</f>
        <v>0.38280000000000003</v>
      </c>
      <c r="K46" s="10">
        <f>MAX(0,MIN(1,IF(K$5=0,1-(Summary!K46-Summary!K$3)/(Summary!K$4-Summary!K$3),(Summary!K46-Summary!K$3)/(Summary!K$4-Summary!K$3))))</f>
        <v>0.99815986394550005</v>
      </c>
      <c r="L46" s="10">
        <f>MAX(0,MIN(1,IF(L$5=0,1-(Summary!L46-Summary!L$3)/(Summary!L$4-Summary!L$3),(Summary!L46-Summary!L$3)/(Summary!L$4-Summary!L$3))))</f>
        <v>0.02</v>
      </c>
      <c r="M46" s="10">
        <f>MAX(0,MIN(1,IF(M$5=0,1-(Summary!M46-Summary!M$3)/(Summary!M$4-Summary!M$3),(Summary!M46-Summary!M$3)/(Summary!M$4-Summary!M$3))))</f>
        <v>0.84</v>
      </c>
      <c r="N46" s="10">
        <f>MAX(0,MIN(1,IF(N$5=0,1-(Summary!N46-Summary!N$3)/(Summary!N$4-Summary!N$3),(Summary!N46-Summary!N$3)/(Summary!N$4-Summary!N$3))))</f>
        <v>0.27</v>
      </c>
      <c r="O46" s="10">
        <f>MAX(0,MIN(1,IF(O$5=0,1-(Summary!O46-Summary!O$3)/(Summary!O$4-Summary!O$3),(Summary!O46-Summary!O$3)/(Summary!O$4-Summary!O$3))))</f>
        <v>0.40749999999999997</v>
      </c>
      <c r="P46" s="10">
        <f>MAX(0,MIN(1,IF(P$5=0,1-(Summary!P46-Summary!P$3)/(Summary!P$4-Summary!P$3),(Summary!P46-Summary!P$3)/(Summary!P$4-Summary!P$3))))</f>
        <v>0.95960000000000001</v>
      </c>
      <c r="Q46" s="10">
        <f>MAX(0,MIN(1,IF(Q$5=0,1-(Summary!Q46-Summary!Q$3)/(Summary!Q$4-Summary!Q$3),(Summary!Q46-Summary!Q$3)/(Summary!Q$4-Summary!Q$3))))</f>
        <v>0.62896243902439197</v>
      </c>
      <c r="R46" s="10">
        <f>MAX(0,MIN(1,IF(R$5=0,1-(Summary!R46-Summary!R$3)/(Summary!R$4-Summary!R$3),(Summary!R46-Summary!R$3)/(Summary!R$4-Summary!R$3))))</f>
        <v>0.84236153400000002</v>
      </c>
      <c r="S46" s="10">
        <f>MAX(0,MIN(1,IF(S$5=0,1-(Summary!S46-Summary!S$3)/(Summary!S$4-Summary!S$3),(Summary!S46-Summary!S$3)/(Summary!S$4-Summary!S$3))))</f>
        <v>7.1615171840000005E-2</v>
      </c>
      <c r="T46" s="10">
        <f>MAX(0,MIN(1,IF(T$5=0,1-(Summary!T46-Summary!T$3)/(Summary!T$4-Summary!T$3),(Summary!T46-Summary!T$3)/(Summary!T$4-Summary!T$3))))</f>
        <v>0.64670208725</v>
      </c>
      <c r="U46" s="10">
        <f>MAX(0,MIN(1,IF(U$5=0,1-(Summary!U46-Summary!U$3)/(Summary!U$4-Summary!U$3),(Summary!U46-Summary!U$3)/(Summary!U$4-Summary!U$3))))</f>
        <v>5.2343314521500583E-4</v>
      </c>
      <c r="V46" s="10">
        <f>MAX(0,MIN(1,IF(V$5=0,1-(Summary!V46-Summary!V$3)/(Summary!V$4-Summary!V$3),(Summary!V46-Summary!V$3)/(Summary!V$4-Summary!V$3))))</f>
        <v>2.9502723996677201E-2</v>
      </c>
      <c r="W46" s="10">
        <f>MAX(0,MIN(1,IF(W$5=0,1-(Summary!W46-Summary!W$3)/(Summary!W$4-Summary!W$3),(Summary!W46-Summary!W$3)/(Summary!W$4-Summary!W$3))))</f>
        <v>0.7</v>
      </c>
      <c r="X46" s="10">
        <f>MAX(0,MIN(1,IF(X$5=0,1-(Summary!X46-Summary!X$3)/(Summary!X$4-Summary!X$3),(Summary!X46-Summary!X$3)/(Summary!X$4-Summary!X$3))))</f>
        <v>0</v>
      </c>
      <c r="Y46" s="10">
        <f>MAX(0,MIN(1,IF(Y$5=0,1-(Summary!Y46-Summary!Y$3)/(Summary!Y$4-Summary!Y$3),(Summary!Y46-Summary!Y$3)/(Summary!Y$4-Summary!Y$3))))</f>
        <v>1.7569546120058562E-2</v>
      </c>
      <c r="Z46" s="10">
        <f>MAX(0,MIN(1,IF(Z$5=0,1-(Summary!Z46-Summary!Z$3)/(Summary!Z$4-Summary!Z$3),(Summary!Z46-Summary!Z$3)/(Summary!Z$4-Summary!Z$3))))</f>
        <v>0.92870588234999996</v>
      </c>
      <c r="AA46" s="12" t="str">
        <f t="shared" si="9"/>
        <v>Congo</v>
      </c>
      <c r="AB46" s="17">
        <f t="shared" si="10"/>
        <v>24</v>
      </c>
      <c r="AC46" s="11">
        <f t="shared" si="13"/>
        <v>0.44423851451410457</v>
      </c>
      <c r="AD46" s="17">
        <f t="shared" si="5"/>
        <v>48</v>
      </c>
      <c r="AF46">
        <v>39</v>
      </c>
      <c r="AG46" s="32" t="str">
        <f t="shared" si="6"/>
        <v>Swaziland</v>
      </c>
      <c r="AH46" s="31">
        <f t="shared" si="11"/>
        <v>149</v>
      </c>
      <c r="AI46">
        <v>39</v>
      </c>
      <c r="AJ46" s="33" t="str">
        <f t="shared" si="12"/>
        <v>Chile</v>
      </c>
      <c r="AM46" s="12" t="s">
        <v>148</v>
      </c>
      <c r="AN46" s="17">
        <v>24</v>
      </c>
      <c r="AO46" s="11">
        <v>0.47870349638129034</v>
      </c>
    </row>
    <row r="47" spans="1:41">
      <c r="A47" s="12" t="s">
        <v>431</v>
      </c>
      <c r="B47" s="15" t="s">
        <v>117</v>
      </c>
      <c r="C47" s="10">
        <f>MAX(0,MIN(1,IF(C$5=0,1-(Summary!C47-Summary!C$3)/(Summary!C$4-Summary!C$3),(Summary!C47-Summary!C$3)/(Summary!C$4-Summary!C$3))))</f>
        <v>0.55033333333333334</v>
      </c>
      <c r="D47" s="10">
        <f>MAX(0,MIN(1,IF(D$5=0,1-(Summary!D47-Summary!D$3)/(Summary!D$4-Summary!D$3),(Summary!D47-Summary!D$3)/(Summary!D$4-Summary!D$3))))</f>
        <v>4.8500000000000003E-4</v>
      </c>
      <c r="E47" s="10">
        <f>MAX(0,MIN(1,IF(E$5=0,1-(Summary!E47-Summary!E$3)/(Summary!E$4-Summary!E$3),(Summary!E47-Summary!E$3)/(Summary!E$4-Summary!E$3))))</f>
        <v>0.75</v>
      </c>
      <c r="F47" s="10">
        <f>MAX(0,MIN(1,IF(F$5=0,1-(Summary!F47-Summary!F$3)/(Summary!F$4-Summary!F$3),(Summary!F47-Summary!F$3)/(Summary!F$4-Summary!F$3))))</f>
        <v>0.30000000000000004</v>
      </c>
      <c r="G47" s="10">
        <f>MAX(0,MIN(1,IF(G$5=0,1-(Summary!G47-Summary!G$3)/(Summary!G$4-Summary!G$3),(Summary!G47-Summary!G$3)/(Summary!G$4-Summary!G$3))))</f>
        <v>0.52400000000000002</v>
      </c>
      <c r="H47" s="10">
        <f>MAX(0,MIN(1,IF(H$5=0,1-(Summary!H47-Summary!H$3)/(Summary!H$4-Summary!H$3),(Summary!H47-Summary!H$3)/(Summary!H$4-Summary!H$3))))</f>
        <v>0.75</v>
      </c>
      <c r="I47" s="10" t="e">
        <f>MAX(0,MIN(1,IF(I$5=0,1-(Summary!I47-Summary!I$3)/(Summary!I$4-Summary!I$3),(Summary!I47-Summary!I$3)/(Summary!I$4-Summary!I$3))))</f>
        <v>#N/A</v>
      </c>
      <c r="J47" s="10">
        <f>MAX(0,MIN(1,IF(J$5=0,1-(Summary!J47-Summary!J$3)/(Summary!J$4-Summary!J$3),(Summary!J47-Summary!J$3)/(Summary!J$4-Summary!J$3))))</f>
        <v>0.9</v>
      </c>
      <c r="K47" s="10">
        <f>MAX(0,MIN(1,IF(K$5=0,1-(Summary!K47-Summary!K$3)/(Summary!K$4-Summary!K$3),(Summary!K47-Summary!K$3)/(Summary!K$4-Summary!K$3))))</f>
        <v>1</v>
      </c>
      <c r="L47" s="10">
        <f>MAX(0,MIN(1,IF(L$5=0,1-(Summary!L47-Summary!L$3)/(Summary!L$4-Summary!L$3),(Summary!L47-Summary!L$3)/(Summary!L$4-Summary!L$3))))</f>
        <v>0.1</v>
      </c>
      <c r="M47" s="10">
        <f>MAX(0,MIN(1,IF(M$5=0,1-(Summary!M47-Summary!M$3)/(Summary!M$4-Summary!M$3),(Summary!M47-Summary!M$3)/(Summary!M$4-Summary!M$3))))</f>
        <v>0.28000000000000003</v>
      </c>
      <c r="N47" s="10">
        <f>MAX(0,MIN(1,IF(N$5=0,1-(Summary!N47-Summary!N$3)/(Summary!N$4-Summary!N$3),(Summary!N47-Summary!N$3)/(Summary!N$4-Summary!N$3))))</f>
        <v>0.80999999999999994</v>
      </c>
      <c r="O47" s="10">
        <f>MAX(0,MIN(1,IF(O$5=0,1-(Summary!O47-Summary!O$3)/(Summary!O$4-Summary!O$3),(Summary!O47-Summary!O$3)/(Summary!O$4-Summary!O$3))))</f>
        <v>0.40749999999999997</v>
      </c>
      <c r="P47" s="10">
        <f>MAX(0,MIN(1,IF(P$5=0,1-(Summary!P47-Summary!P$3)/(Summary!P$4-Summary!P$3),(Summary!P47-Summary!P$3)/(Summary!P$4-Summary!P$3))))</f>
        <v>0.97</v>
      </c>
      <c r="Q47" s="10" t="e">
        <f>MAX(0,MIN(1,IF(Q$5=0,1-(Summary!Q47-Summary!Q$3)/(Summary!Q$4-Summary!Q$3),(Summary!Q47-Summary!Q$3)/(Summary!Q$4-Summary!Q$3))))</f>
        <v>#N/A</v>
      </c>
      <c r="R47" s="10">
        <f>MAX(0,MIN(1,IF(R$5=0,1-(Summary!R47-Summary!R$3)/(Summary!R$4-Summary!R$3),(Summary!R47-Summary!R$3)/(Summary!R$4-Summary!R$3))))</f>
        <v>0.968814968</v>
      </c>
      <c r="S47" s="10">
        <f>MAX(0,MIN(1,IF(S$5=0,1-(Summary!S47-Summary!S$3)/(Summary!S$4-Summary!S$3),(Summary!S47-Summary!S$3)/(Summary!S$4-Summary!S$3))))</f>
        <v>0.35796614580000002</v>
      </c>
      <c r="T47" s="10">
        <f>MAX(0,MIN(1,IF(T$5=0,1-(Summary!T47-Summary!T$3)/(Summary!T$4-Summary!T$3),(Summary!T47-Summary!T$3)/(Summary!T$4-Summary!T$3))))</f>
        <v>1</v>
      </c>
      <c r="U47" s="10">
        <f>MAX(0,MIN(1,IF(U$5=0,1-(Summary!U47-Summary!U$3)/(Summary!U$4-Summary!U$3),(Summary!U47-Summary!U$3)/(Summary!U$4-Summary!U$3))))</f>
        <v>2.5902310534874307E-4</v>
      </c>
      <c r="V47" s="10">
        <f>MAX(0,MIN(1,IF(V$5=0,1-(Summary!V47-Summary!V$3)/(Summary!V$4-Summary!V$3),(Summary!V47-Summary!V$3)/(Summary!V$4-Summary!V$3))))</f>
        <v>3.69403006291977E-4</v>
      </c>
      <c r="W47" s="10" t="e">
        <f>MAX(0,MIN(1,IF(W$5=0,1-(Summary!W47-Summary!W$3)/(Summary!W$4-Summary!W$3),(Summary!W47-Summary!W$3)/(Summary!W$4-Summary!W$3))))</f>
        <v>#N/A</v>
      </c>
      <c r="X47" s="10" t="e">
        <f>MAX(0,MIN(1,IF(X$5=0,1-(Summary!X47-Summary!X$3)/(Summary!X$4-Summary!X$3),(Summary!X47-Summary!X$3)/(Summary!X$4-Summary!X$3))))</f>
        <v>#N/A</v>
      </c>
      <c r="Y47" s="10" t="e">
        <f>MAX(0,MIN(1,IF(Y$5=0,1-(Summary!Y47-Summary!Y$3)/(Summary!Y$4-Summary!Y$3),(Summary!Y47-Summary!Y$3)/(Summary!Y$4-Summary!Y$3))))</f>
        <v>#N/A</v>
      </c>
      <c r="Z47" s="10">
        <f>MAX(0,MIN(1,IF(Z$5=0,1-(Summary!Z47-Summary!Z$3)/(Summary!Z$4-Summary!Z$3),(Summary!Z47-Summary!Z$3)/(Summary!Z$4-Summary!Z$3))))</f>
        <v>0.98179999947999996</v>
      </c>
      <c r="AA47" s="12" t="str">
        <f t="shared" si="9"/>
        <v>Congo, Dem Rep</v>
      </c>
      <c r="AB47" s="17">
        <f t="shared" si="10"/>
        <v>19</v>
      </c>
      <c r="AC47" s="11" t="str">
        <f t="shared" si="13"/>
        <v/>
      </c>
      <c r="AD47" s="17" t="e">
        <f t="shared" si="5"/>
        <v>#VALUE!</v>
      </c>
      <c r="AF47">
        <v>40</v>
      </c>
      <c r="AG47" s="32" t="str">
        <f t="shared" si="6"/>
        <v>Nigeria</v>
      </c>
      <c r="AH47" s="31">
        <f t="shared" si="11"/>
        <v>148</v>
      </c>
      <c r="AI47">
        <v>40</v>
      </c>
      <c r="AJ47" s="33" t="str">
        <f t="shared" si="12"/>
        <v>Cyprus</v>
      </c>
      <c r="AM47" s="12" t="s">
        <v>438</v>
      </c>
      <c r="AN47" s="17">
        <v>24</v>
      </c>
      <c r="AO47" s="11">
        <v>0.47647383997854131</v>
      </c>
    </row>
    <row r="48" spans="1:41">
      <c r="A48" s="12" t="s">
        <v>120</v>
      </c>
      <c r="B48" s="15" t="s">
        <v>119</v>
      </c>
      <c r="C48" s="10">
        <f>MAX(0,MIN(1,IF(C$5=0,1-(Summary!C48-Summary!C$3)/(Summary!C$4-Summary!C$3),(Summary!C48-Summary!C$3)/(Summary!C$4-Summary!C$3))))</f>
        <v>0.43049999999999999</v>
      </c>
      <c r="D48" s="10">
        <f>MAX(0,MIN(1,IF(D$5=0,1-(Summary!D48-Summary!D$3)/(Summary!D$4-Summary!D$3),(Summary!D48-Summary!D$3)/(Summary!D$4-Summary!D$3))))</f>
        <v>2.384E-2</v>
      </c>
      <c r="E48" s="10">
        <f>MAX(0,MIN(1,IF(E$5=0,1-(Summary!E48-Summary!E$3)/(Summary!E$4-Summary!E$3),(Summary!E48-Summary!E$3)/(Summary!E$4-Summary!E$3))))</f>
        <v>3.0000000000000027E-2</v>
      </c>
      <c r="F48" s="10">
        <f>MAX(0,MIN(1,IF(F$5=0,1-(Summary!F48-Summary!F$3)/(Summary!F$4-Summary!F$3),(Summary!F48-Summary!F$3)/(Summary!F$4-Summary!F$3))))</f>
        <v>0.22499999999999998</v>
      </c>
      <c r="G48" s="10">
        <f>MAX(0,MIN(1,IF(G$5=0,1-(Summary!G48-Summary!G$3)/(Summary!G$4-Summary!G$3),(Summary!G48-Summary!G$3)/(Summary!G$4-Summary!G$3))))</f>
        <v>2.6666666666666666E-3</v>
      </c>
      <c r="H48" s="10">
        <f>MAX(0,MIN(1,IF(H$5=0,1-(Summary!H48-Summary!H$3)/(Summary!H$4-Summary!H$3),(Summary!H48-Summary!H$3)/(Summary!H$4-Summary!H$3))))</f>
        <v>5.0000000000000044E-2</v>
      </c>
      <c r="I48" s="10">
        <f>MAX(0,MIN(1,IF(I$5=0,1-(Summary!I48-Summary!I$3)/(Summary!I$4-Summary!I$3),(Summary!I48-Summary!I$3)/(Summary!I$4-Summary!I$3))))</f>
        <v>0.49525000000000002</v>
      </c>
      <c r="J48" s="10">
        <f>MAX(0,MIN(1,IF(J$5=0,1-(Summary!J48-Summary!J$3)/(Summary!J$4-Summary!J$3),(Summary!J48-Summary!J$3)/(Summary!J$4-Summary!J$3))))</f>
        <v>0.36219999999999997</v>
      </c>
      <c r="K48" s="10">
        <f>MAX(0,MIN(1,IF(K$5=0,1-(Summary!K48-Summary!K$3)/(Summary!K$4-Summary!K$3),(Summary!K48-Summary!K$3)/(Summary!K$4-Summary!K$3))))</f>
        <v>0.5</v>
      </c>
      <c r="L48" s="10">
        <f>MAX(0,MIN(1,IF(L$5=0,1-(Summary!L48-Summary!L$3)/(Summary!L$4-Summary!L$3),(Summary!L48-Summary!L$3)/(Summary!L$4-Summary!L$3))))</f>
        <v>1</v>
      </c>
      <c r="M48" s="10">
        <f>MAX(0,MIN(1,IF(M$5=0,1-(Summary!M48-Summary!M$3)/(Summary!M$4-Summary!M$3),(Summary!M48-Summary!M$3)/(Summary!M$4-Summary!M$3))))</f>
        <v>0.97</v>
      </c>
      <c r="N48" s="10">
        <f>MAX(0,MIN(1,IF(N$5=0,1-(Summary!N48-Summary!N$3)/(Summary!N$4-Summary!N$3),(Summary!N48-Summary!N$3)/(Summary!N$4-Summary!N$3))))</f>
        <v>0.04</v>
      </c>
      <c r="O48" s="10">
        <f>MAX(0,MIN(1,IF(O$5=0,1-(Summary!O48-Summary!O$3)/(Summary!O$4-Summary!O$3),(Summary!O48-Summary!O$3)/(Summary!O$4-Summary!O$3))))</f>
        <v>0.3175</v>
      </c>
      <c r="P48" s="10">
        <f>MAX(0,MIN(1,IF(P$5=0,1-(Summary!P48-Summary!P$3)/(Summary!P$4-Summary!P$3),(Summary!P48-Summary!P$3)/(Summary!P$4-Summary!P$3))))</f>
        <v>0.85719999999999996</v>
      </c>
      <c r="Q48" s="10">
        <f>MAX(0,MIN(1,IF(Q$5=0,1-(Summary!Q48-Summary!Q$3)/(Summary!Q$4-Summary!Q$3),(Summary!Q48-Summary!Q$3)/(Summary!Q$4-Summary!Q$3))))</f>
        <v>0.12163951219512203</v>
      </c>
      <c r="R48" s="10">
        <f>MAX(0,MIN(1,IF(R$5=0,1-(Summary!R48-Summary!R$3)/(Summary!R$4-Summary!R$3),(Summary!R48-Summary!R$3)/(Summary!R$4-Summary!R$3))))</f>
        <v>0.128772636</v>
      </c>
      <c r="S48" s="10">
        <f>MAX(0,MIN(1,IF(S$5=0,1-(Summary!S48-Summary!S$3)/(Summary!S$4-Summary!S$3),(Summary!S48-Summary!S$3)/(Summary!S$4-Summary!S$3))))</f>
        <v>1.55855622E-3</v>
      </c>
      <c r="T48" s="10">
        <f>MAX(0,MIN(1,IF(T$5=0,1-(Summary!T48-Summary!T$3)/(Summary!T$4-Summary!T$3),(Summary!T48-Summary!T$3)/(Summary!T$4-Summary!T$3))))</f>
        <v>2.3547275499999999E-2</v>
      </c>
      <c r="U48" s="10">
        <f>MAX(0,MIN(1,IF(U$5=0,1-(Summary!U48-Summary!U$3)/(Summary!U$4-Summary!U$3),(Summary!U48-Summary!U$3)/(Summary!U$4-Summary!U$3))))</f>
        <v>3.509733604268795E-2</v>
      </c>
      <c r="V48" s="10">
        <f>MAX(0,MIN(1,IF(V$5=0,1-(Summary!V48-Summary!V$3)/(Summary!V$4-Summary!V$3),(Summary!V48-Summary!V$3)/(Summary!V$4-Summary!V$3))))</f>
        <v>2.3556027702306501E-2</v>
      </c>
      <c r="W48" s="10">
        <f>MAX(0,MIN(1,IF(W$5=0,1-(Summary!W48-Summary!W$3)/(Summary!W$4-Summary!W$3),(Summary!W48-Summary!W$3)/(Summary!W$4-Summary!W$3))))</f>
        <v>9.000000000000008E-3</v>
      </c>
      <c r="X48" s="10">
        <f>MAX(0,MIN(1,IF(X$5=0,1-(Summary!X48-Summary!X$3)/(Summary!X$4-Summary!X$3),(Summary!X48-Summary!X$3)/(Summary!X$4-Summary!X$3))))</f>
        <v>0.88</v>
      </c>
      <c r="Y48" s="10">
        <f>MAX(0,MIN(1,IF(Y$5=0,1-(Summary!Y48-Summary!Y$3)/(Summary!Y$4-Summary!Y$3),(Summary!Y48-Summary!Y$3)/(Summary!Y$4-Summary!Y$3))))</f>
        <v>0.41128084606345483</v>
      </c>
      <c r="Z48" s="10">
        <f>MAX(0,MIN(1,IF(Z$5=0,1-(Summary!Z48-Summary!Z$3)/(Summary!Z$4-Summary!Z$3),(Summary!Z48-Summary!Z$3)/(Summary!Z$4-Summary!Z$3))))</f>
        <v>0.74719999999999998</v>
      </c>
      <c r="AA48" s="12" t="str">
        <f t="shared" si="9"/>
        <v>Costa Rica</v>
      </c>
      <c r="AB48" s="17">
        <f t="shared" si="10"/>
        <v>24</v>
      </c>
      <c r="AC48" s="11">
        <f t="shared" si="13"/>
        <v>0.32024203568292658</v>
      </c>
      <c r="AD48" s="17">
        <f t="shared" si="5"/>
        <v>87</v>
      </c>
      <c r="AF48">
        <v>41</v>
      </c>
      <c r="AG48" s="32" t="str">
        <f t="shared" si="6"/>
        <v>Zimbabwe</v>
      </c>
      <c r="AH48" s="31">
        <f t="shared" si="11"/>
        <v>147</v>
      </c>
      <c r="AI48">
        <v>41</v>
      </c>
      <c r="AJ48" s="33" t="str">
        <f t="shared" si="12"/>
        <v>Iran</v>
      </c>
      <c r="AM48" s="12" t="s">
        <v>256</v>
      </c>
      <c r="AN48" s="17">
        <v>24</v>
      </c>
      <c r="AO48" s="11">
        <v>0.47618960289380624</v>
      </c>
    </row>
    <row r="49" spans="1:41">
      <c r="A49" s="12" t="s">
        <v>122</v>
      </c>
      <c r="B49" s="15" t="s">
        <v>121</v>
      </c>
      <c r="C49" s="10">
        <f>MAX(0,MIN(1,IF(C$5=0,1-(Summary!C49-Summary!C$3)/(Summary!C$4-Summary!C$3),(Summary!C49-Summary!C$3)/(Summary!C$4-Summary!C$3))))</f>
        <v>0.66366666666666663</v>
      </c>
      <c r="D49" s="10">
        <f>MAX(0,MIN(1,IF(D$5=0,1-(Summary!D49-Summary!D$3)/(Summary!D$4-Summary!D$3),(Summary!D49-Summary!D$3)/(Summary!D$4-Summary!D$3))))</f>
        <v>1.737E-2</v>
      </c>
      <c r="E49" s="10">
        <f>MAX(0,MIN(1,IF(E$5=0,1-(Summary!E49-Summary!E$3)/(Summary!E$4-Summary!E$3),(Summary!E49-Summary!E$3)/(Summary!E$4-Summary!E$3))))</f>
        <v>0.19999999999999996</v>
      </c>
      <c r="F49" s="10">
        <f>MAX(0,MIN(1,IF(F$5=0,1-(Summary!F49-Summary!F$3)/(Summary!F$4-Summary!F$3),(Summary!F49-Summary!F$3)/(Summary!F$4-Summary!F$3))))</f>
        <v>0.27500000000000002</v>
      </c>
      <c r="G49" s="10">
        <f>MAX(0,MIN(1,IF(G$5=0,1-(Summary!G49-Summary!G$3)/(Summary!G$4-Summary!G$3),(Summary!G49-Summary!G$3)/(Summary!G$4-Summary!G$3))))</f>
        <v>0.374</v>
      </c>
      <c r="H49" s="10">
        <f>MAX(0,MIN(1,IF(H$5=0,1-(Summary!H49-Summary!H$3)/(Summary!H$4-Summary!H$3),(Summary!H49-Summary!H$3)/(Summary!H$4-Summary!H$3))))</f>
        <v>0.77</v>
      </c>
      <c r="I49" s="10">
        <f>MAX(0,MIN(1,IF(I$5=0,1-(Summary!I49-Summary!I$3)/(Summary!I$4-Summary!I$3),(Summary!I49-Summary!I$3)/(Summary!I$4-Summary!I$3))))</f>
        <v>0.36491666666666667</v>
      </c>
      <c r="J49" s="10">
        <f>MAX(0,MIN(1,IF(J$5=0,1-(Summary!J49-Summary!J$3)/(Summary!J$4-Summary!J$3),(Summary!J49-Summary!J$3)/(Summary!J$4-Summary!J$3))))</f>
        <v>0.50560000000000005</v>
      </c>
      <c r="K49" s="10">
        <f>MAX(0,MIN(1,IF(K$5=0,1-(Summary!K49-Summary!K$3)/(Summary!K$4-Summary!K$3),(Summary!K49-Summary!K$3)/(Summary!K$4-Summary!K$3))))</f>
        <v>0.96856369047616664</v>
      </c>
      <c r="L49" s="10">
        <f>MAX(0,MIN(1,IF(L$5=0,1-(Summary!L49-Summary!L$3)/(Summary!L$4-Summary!L$3),(Summary!L49-Summary!L$3)/(Summary!L$4-Summary!L$3))))</f>
        <v>0.16</v>
      </c>
      <c r="M49" s="10">
        <f>MAX(0,MIN(1,IF(M$5=0,1-(Summary!M49-Summary!M$3)/(Summary!M$4-Summary!M$3),(Summary!M49-Summary!M$3)/(Summary!M$4-Summary!M$3))))</f>
        <v>0.53</v>
      </c>
      <c r="N49" s="10">
        <f>MAX(0,MIN(1,IF(N$5=0,1-(Summary!N49-Summary!N$3)/(Summary!N$4-Summary!N$3),(Summary!N49-Summary!N$3)/(Summary!N$4-Summary!N$3))))</f>
        <v>0.43</v>
      </c>
      <c r="O49" s="10">
        <f>MAX(0,MIN(1,IF(O$5=0,1-(Summary!O49-Summary!O$3)/(Summary!O$4-Summary!O$3),(Summary!O49-Summary!O$3)/(Summary!O$4-Summary!O$3))))</f>
        <v>0.40749999999999997</v>
      </c>
      <c r="P49" s="10">
        <f>MAX(0,MIN(1,IF(P$5=0,1-(Summary!P49-Summary!P$3)/(Summary!P$4-Summary!P$3),(Summary!P49-Summary!P$3)/(Summary!P$4-Summary!P$3))))</f>
        <v>0.96928000000000003</v>
      </c>
      <c r="Q49" s="10">
        <f>MAX(0,MIN(1,IF(Q$5=0,1-(Summary!Q49-Summary!Q$3)/(Summary!Q$4-Summary!Q$3),(Summary!Q49-Summary!Q$3)/(Summary!Q$4-Summary!Q$3))))</f>
        <v>0.55115121951219614</v>
      </c>
      <c r="R49" s="10">
        <f>MAX(0,MIN(1,IF(R$5=0,1-(Summary!R49-Summary!R$3)/(Summary!R$4-Summary!R$3),(Summary!R49-Summary!R$3)/(Summary!R$4-Summary!R$3))))</f>
        <v>0.89593657000000004</v>
      </c>
      <c r="S49" s="10">
        <f>MAX(0,MIN(1,IF(S$5=0,1-(Summary!S49-Summary!S$3)/(Summary!S$4-Summary!S$3),(Summary!S49-Summary!S$3)/(Summary!S$4-Summary!S$3))))</f>
        <v>0.1063180961</v>
      </c>
      <c r="T49" s="10">
        <f>MAX(0,MIN(1,IF(T$5=0,1-(Summary!T49-Summary!T$3)/(Summary!T$4-Summary!T$3),(Summary!T49-Summary!T$3)/(Summary!T$4-Summary!T$3))))</f>
        <v>0.56216547674999995</v>
      </c>
      <c r="U49" s="10">
        <f>MAX(0,MIN(1,IF(U$5=0,1-(Summary!U49-Summary!U$3)/(Summary!U$4-Summary!U$3),(Summary!U49-Summary!U$3)/(Summary!U$4-Summary!U$3))))</f>
        <v>3.4615097838185433E-3</v>
      </c>
      <c r="V49" s="10">
        <f>MAX(0,MIN(1,IF(V$5=0,1-(Summary!V49-Summary!V$3)/(Summary!V$4-Summary!V$3),(Summary!V49-Summary!V$3)/(Summary!V$4-Summary!V$3))))</f>
        <v>6.3369439124179597E-2</v>
      </c>
      <c r="W49" s="10">
        <f>MAX(0,MIN(1,IF(W$5=0,1-(Summary!W49-Summary!W$3)/(Summary!W$4-Summary!W$3),(Summary!W49-Summary!W$3)/(Summary!W$4-Summary!W$3))))</f>
        <v>0.52700000000000002</v>
      </c>
      <c r="X49" s="10">
        <f>MAX(0,MIN(1,IF(X$5=0,1-(Summary!X49-Summary!X$3)/(Summary!X$4-Summary!X$3),(Summary!X49-Summary!X$3)/(Summary!X$4-Summary!X$3))))</f>
        <v>0.25</v>
      </c>
      <c r="Y49" s="10">
        <f>MAX(0,MIN(1,IF(Y$5=0,1-(Summary!Y49-Summary!Y$3)/(Summary!Y$4-Summary!Y$3),(Summary!Y49-Summary!Y$3)/(Summary!Y$4-Summary!Y$3))))</f>
        <v>4.7169811320754715E-3</v>
      </c>
      <c r="Z49" s="10">
        <f>MAX(0,MIN(1,IF(Z$5=0,1-(Summary!Z49-Summary!Z$3)/(Summary!Z$4-Summary!Z$3),(Summary!Z49-Summary!Z$3)/(Summary!Z$4-Summary!Z$3))))</f>
        <v>0.92070344895</v>
      </c>
      <c r="AA49" s="12" t="str">
        <f t="shared" si="9"/>
        <v>Côte d'Ivoire</v>
      </c>
      <c r="AB49" s="17">
        <f t="shared" si="10"/>
        <v>24</v>
      </c>
      <c r="AC49" s="11">
        <f t="shared" si="13"/>
        <v>0.43836332354840707</v>
      </c>
      <c r="AD49" s="17">
        <f t="shared" si="5"/>
        <v>51</v>
      </c>
      <c r="AF49">
        <v>42</v>
      </c>
      <c r="AG49" s="32" t="str">
        <f t="shared" si="6"/>
        <v>Bangladesh</v>
      </c>
      <c r="AH49" s="31">
        <f t="shared" si="11"/>
        <v>146</v>
      </c>
      <c r="AI49">
        <v>42</v>
      </c>
      <c r="AJ49" s="33" t="str">
        <f t="shared" si="12"/>
        <v>Serbia</v>
      </c>
      <c r="AM49" s="12" t="s">
        <v>182</v>
      </c>
      <c r="AN49" s="17">
        <v>24</v>
      </c>
      <c r="AO49" s="11">
        <v>0.47354336479843379</v>
      </c>
    </row>
    <row r="50" spans="1:41">
      <c r="A50" s="12" t="s">
        <v>124</v>
      </c>
      <c r="B50" s="15" t="s">
        <v>123</v>
      </c>
      <c r="C50" s="10">
        <f>MAX(0,MIN(1,IF(C$5=0,1-(Summary!C50-Summary!C$3)/(Summary!C$4-Summary!C$3),(Summary!C50-Summary!C$3)/(Summary!C$4-Summary!C$3))))</f>
        <v>0.39900000000000002</v>
      </c>
      <c r="D50" s="10">
        <f>MAX(0,MIN(1,IF(D$5=0,1-(Summary!D50-Summary!D$3)/(Summary!D$4-Summary!D$3),(Summary!D50-Summary!D$3)/(Summary!D$4-Summary!D$3))))</f>
        <v>5.9809999999999993E-3</v>
      </c>
      <c r="E50" s="10">
        <f>MAX(0,MIN(1,IF(E$5=0,1-(Summary!E50-Summary!E$3)/(Summary!E$4-Summary!E$3),(Summary!E50-Summary!E$3)/(Summary!E$4-Summary!E$3))))</f>
        <v>1.0000000000000009E-2</v>
      </c>
      <c r="F50" s="10">
        <f>MAX(0,MIN(1,IF(F$5=0,1-(Summary!F50-Summary!F$3)/(Summary!F$4-Summary!F$3),(Summary!F50-Summary!F$3)/(Summary!F$4-Summary!F$3))))</f>
        <v>0.57499999999999996</v>
      </c>
      <c r="G50" s="10">
        <f>MAX(0,MIN(1,IF(G$5=0,1-(Summary!G50-Summary!G$3)/(Summary!G$4-Summary!G$3),(Summary!G50-Summary!G$3)/(Summary!G$4-Summary!G$3))))</f>
        <v>0</v>
      </c>
      <c r="H50" s="10">
        <f>MAX(0,MIN(1,IF(H$5=0,1-(Summary!H50-Summary!H$3)/(Summary!H$4-Summary!H$3),(Summary!H50-Summary!H$3)/(Summary!H$4-Summary!H$3))))</f>
        <v>1.0000000000000009E-2</v>
      </c>
      <c r="I50" s="10">
        <f>MAX(0,MIN(1,IF(I$5=0,1-(Summary!I50-Summary!I$3)/(Summary!I$4-Summary!I$3),(Summary!I50-Summary!I$3)/(Summary!I$4-Summary!I$3))))</f>
        <v>0.28591666666666671</v>
      </c>
      <c r="J50" s="10">
        <f>MAX(0,MIN(1,IF(J$5=0,1-(Summary!J50-Summary!J$3)/(Summary!J$4-Summary!J$3),(Summary!J50-Summary!J$3)/(Summary!J$4-Summary!J$3))))</f>
        <v>0.42460000000000003</v>
      </c>
      <c r="K50" s="10">
        <f>MAX(0,MIN(1,IF(K$5=0,1-(Summary!K50-Summary!K$3)/(Summary!K$4-Summary!K$3),(Summary!K50-Summary!K$3)/(Summary!K$4-Summary!K$3))))</f>
        <v>0.49334442595673877</v>
      </c>
      <c r="L50" s="10">
        <f>MAX(0,MIN(1,IF(L$5=0,1-(Summary!L50-Summary!L$3)/(Summary!L$4-Summary!L$3),(Summary!L50-Summary!L$3)/(Summary!L$4-Summary!L$3))))</f>
        <v>0.32</v>
      </c>
      <c r="M50" s="10">
        <f>MAX(0,MIN(1,IF(M$5=0,1-(Summary!M50-Summary!M$3)/(Summary!M$4-Summary!M$3),(Summary!M50-Summary!M$3)/(Summary!M$4-Summary!M$3))))</f>
        <v>0.11</v>
      </c>
      <c r="N50" s="10">
        <f>MAX(0,MIN(1,IF(N$5=0,1-(Summary!N50-Summary!N$3)/(Summary!N$4-Summary!N$3),(Summary!N50-Summary!N$3)/(Summary!N$4-Summary!N$3))))</f>
        <v>0</v>
      </c>
      <c r="O50" s="10">
        <f>MAX(0,MIN(1,IF(O$5=0,1-(Summary!O50-Summary!O$3)/(Summary!O$4-Summary!O$3),(Summary!O50-Summary!O$3)/(Summary!O$4-Summary!O$3))))</f>
        <v>6.7499999999999991E-2</v>
      </c>
      <c r="P50" s="10">
        <f>MAX(0,MIN(1,IF(P$5=0,1-(Summary!P50-Summary!P$3)/(Summary!P$4-Summary!P$3),(Summary!P50-Summary!P$3)/(Summary!P$4-Summary!P$3))))</f>
        <v>0.5696</v>
      </c>
      <c r="Q50" s="10">
        <f>MAX(0,MIN(1,IF(Q$5=0,1-(Summary!Q50-Summary!Q$3)/(Summary!Q$4-Summary!Q$3),(Summary!Q50-Summary!Q$3)/(Summary!Q$4-Summary!Q$3))))</f>
        <v>0.18175609756097599</v>
      </c>
      <c r="R50" s="10">
        <f>MAX(0,MIN(1,IF(R$5=0,1-(Summary!R50-Summary!R$3)/(Summary!R$4-Summary!R$3),(Summary!R50-Summary!R$3)/(Summary!R$4-Summary!R$3))))</f>
        <v>6.3694267999999998E-2</v>
      </c>
      <c r="S50" s="10">
        <f>MAX(0,MIN(1,IF(S$5=0,1-(Summary!S50-Summary!S$3)/(Summary!S$4-Summary!S$3),(Summary!S50-Summary!S$3)/(Summary!S$4-Summary!S$3))))</f>
        <v>0</v>
      </c>
      <c r="T50" s="10">
        <f>MAX(0,MIN(1,IF(T$5=0,1-(Summary!T50-Summary!T$3)/(Summary!T$4-Summary!T$3),(Summary!T50-Summary!T$3)/(Summary!T$4-Summary!T$3))))</f>
        <v>4.8077084999999997E-3</v>
      </c>
      <c r="U50" s="10">
        <f>MAX(0,MIN(1,IF(U$5=0,1-(Summary!U50-Summary!U$3)/(Summary!U$4-Summary!U$3),(Summary!U50-Summary!U$3)/(Summary!U$4-Summary!U$3))))</f>
        <v>2.2483917506110417E-2</v>
      </c>
      <c r="V50" s="10">
        <f>MAX(0,MIN(1,IF(V$5=0,1-(Summary!V50-Summary!V$3)/(Summary!V$4-Summary!V$3),(Summary!V50-Summary!V$3)/(Summary!V$4-Summary!V$3))))</f>
        <v>3.0071427716422398E-2</v>
      </c>
      <c r="W50" s="10">
        <f>MAX(0,MIN(1,IF(W$5=0,1-(Summary!W50-Summary!W$3)/(Summary!W$4-Summary!W$3),(Summary!W50-Summary!W$3)/(Summary!W$4-Summary!W$3))))</f>
        <v>0</v>
      </c>
      <c r="X50" s="10">
        <f>MAX(0,MIN(1,IF(X$5=0,1-(Summary!X50-Summary!X$3)/(Summary!X$4-Summary!X$3),(Summary!X50-Summary!X$3)/(Summary!X$4-Summary!X$3))))</f>
        <v>0.75</v>
      </c>
      <c r="Y50" s="10">
        <f>MAX(0,MIN(1,IF(Y$5=0,1-(Summary!Y50-Summary!Y$3)/(Summary!Y$4-Summary!Y$3),(Summary!Y50-Summary!Y$3)/(Summary!Y$4-Summary!Y$3))))</f>
        <v>8.347245409015025E-2</v>
      </c>
      <c r="Z50" s="10">
        <f>MAX(0,MIN(1,IF(Z$5=0,1-(Summary!Z50-Summary!Z$3)/(Summary!Z$4-Summary!Z$3),(Summary!Z50-Summary!Z$3)/(Summary!Z$4-Summary!Z$3))))</f>
        <v>0.13120000000000009</v>
      </c>
      <c r="AA50" s="12" t="str">
        <f t="shared" si="9"/>
        <v>Croatia</v>
      </c>
      <c r="AB50" s="17">
        <f t="shared" si="10"/>
        <v>24</v>
      </c>
      <c r="AC50" s="11">
        <f t="shared" si="13"/>
        <v>0.18910116524987763</v>
      </c>
      <c r="AD50" s="17">
        <f t="shared" si="5"/>
        <v>177</v>
      </c>
      <c r="AF50">
        <v>43</v>
      </c>
      <c r="AG50" s="32" t="str">
        <f t="shared" si="6"/>
        <v>Cambodia</v>
      </c>
      <c r="AH50" s="31">
        <f t="shared" si="11"/>
        <v>145</v>
      </c>
      <c r="AI50">
        <v>43</v>
      </c>
      <c r="AJ50" s="33" t="str">
        <f t="shared" si="12"/>
        <v>Netherlands</v>
      </c>
      <c r="AM50" s="12" t="s">
        <v>76</v>
      </c>
      <c r="AN50" s="17">
        <v>24</v>
      </c>
      <c r="AO50" s="11">
        <v>0.46640512943893725</v>
      </c>
    </row>
    <row r="51" spans="1:41">
      <c r="A51" s="12" t="s">
        <v>126</v>
      </c>
      <c r="B51" s="15" t="s">
        <v>125</v>
      </c>
      <c r="C51" s="10">
        <f>MAX(0,MIN(1,IF(C$5=0,1-(Summary!C51-Summary!C$3)/(Summary!C$4-Summary!C$3),(Summary!C51-Summary!C$3)/(Summary!C$4-Summary!C$3))))</f>
        <v>0.36233333333333334</v>
      </c>
      <c r="D51" s="10">
        <f>MAX(0,MIN(1,IF(D$5=0,1-(Summary!D51-Summary!D$3)/(Summary!D$4-Summary!D$3),(Summary!D51-Summary!D$3)/(Summary!D$4-Summary!D$3))))</f>
        <v>0.19800000000000001</v>
      </c>
      <c r="E51" s="10">
        <f>MAX(0,MIN(1,IF(E$5=0,1-(Summary!E51-Summary!E$3)/(Summary!E$4-Summary!E$3),(Summary!E51-Summary!E$3)/(Summary!E$4-Summary!E$3))))</f>
        <v>6.0000000000000053E-2</v>
      </c>
      <c r="F51" s="10">
        <f>MAX(0,MIN(1,IF(F$5=0,1-(Summary!F51-Summary!F$3)/(Summary!F$4-Summary!F$3),(Summary!F51-Summary!F$3)/(Summary!F$4-Summary!F$3))))</f>
        <v>0.15000000000000002</v>
      </c>
      <c r="G51" s="10">
        <f>MAX(0,MIN(1,IF(G$5=0,1-(Summary!G51-Summary!G$3)/(Summary!G$4-Summary!G$3),(Summary!G51-Summary!G$3)/(Summary!G$4-Summary!G$3))))</f>
        <v>6.6666666666666664E-4</v>
      </c>
      <c r="H51" s="10">
        <f>MAX(0,MIN(1,IF(H$5=0,1-(Summary!H51-Summary!H$3)/(Summary!H$4-Summary!H$3),(Summary!H51-Summary!H$3)/(Summary!H$4-Summary!H$3))))</f>
        <v>8.9999999999999969E-2</v>
      </c>
      <c r="I51" s="10">
        <f>MAX(0,MIN(1,IF(I$5=0,1-(Summary!I51-Summary!I$3)/(Summary!I$4-Summary!I$3),(Summary!I51-Summary!I$3)/(Summary!I$4-Summary!I$3))))</f>
        <v>0.71158333333333335</v>
      </c>
      <c r="J51" s="10">
        <f>MAX(0,MIN(1,IF(J$5=0,1-(Summary!J51-Summary!J$3)/(Summary!J$4-Summary!J$3),(Summary!J51-Summary!J$3)/(Summary!J$4-Summary!J$3))))</f>
        <v>0.2432</v>
      </c>
      <c r="K51" s="10">
        <f>MAX(0,MIN(1,IF(K$5=0,1-(Summary!K51-Summary!K$3)/(Summary!K$4-Summary!K$3),(Summary!K51-Summary!K$3)/(Summary!K$4-Summary!K$3))))</f>
        <v>0.93384033613450002</v>
      </c>
      <c r="L51" s="10">
        <f>MAX(0,MIN(1,IF(L$5=0,1-(Summary!L51-Summary!L$3)/(Summary!L$4-Summary!L$3),(Summary!L51-Summary!L$3)/(Summary!L$4-Summary!L$3))))</f>
        <v>0.26</v>
      </c>
      <c r="M51" s="10">
        <f>MAX(0,MIN(1,IF(M$5=0,1-(Summary!M51-Summary!M$3)/(Summary!M$4-Summary!M$3),(Summary!M51-Summary!M$3)/(Summary!M$4-Summary!M$3))))</f>
        <v>0.75</v>
      </c>
      <c r="N51" s="10">
        <f>MAX(0,MIN(1,IF(N$5=0,1-(Summary!N51-Summary!N$3)/(Summary!N$4-Summary!N$3),(Summary!N51-Summary!N$3)/(Summary!N$4-Summary!N$3))))</f>
        <v>0.04</v>
      </c>
      <c r="O51" s="10">
        <f>MAX(0,MIN(1,IF(O$5=0,1-(Summary!O51-Summary!O$3)/(Summary!O$4-Summary!O$3),(Summary!O51-Summary!O$3)/(Summary!O$4-Summary!O$3))))</f>
        <v>0.92499999999999993</v>
      </c>
      <c r="P51" s="10">
        <f>MAX(0,MIN(1,IF(P$5=0,1-(Summary!P51-Summary!P$3)/(Summary!P$4-Summary!P$3),(Summary!P51-Summary!P$3)/(Summary!P$4-Summary!P$3))))</f>
        <v>0.14247999999999994</v>
      </c>
      <c r="Q51" s="10">
        <f>MAX(0,MIN(1,IF(Q$5=0,1-(Summary!Q51-Summary!Q$3)/(Summary!Q$4-Summary!Q$3),(Summary!Q51-Summary!Q$3)/(Summary!Q$4-Summary!Q$3))))</f>
        <v>0.12557317073170793</v>
      </c>
      <c r="R51" s="10">
        <f>MAX(0,MIN(1,IF(R$5=0,1-(Summary!R51-Summary!R$3)/(Summary!R$4-Summary!R$3),(Summary!R51-Summary!R$3)/(Summary!R$4-Summary!R$3))))</f>
        <v>0.16696269999999999</v>
      </c>
      <c r="S51" s="10">
        <f>MAX(0,MIN(1,IF(S$5=0,1-(Summary!S51-Summary!S$3)/(Summary!S$4-Summary!S$3),(Summary!S51-Summary!S$3)/(Summary!S$4-Summary!S$3))))</f>
        <v>1.1355320600000001E-3</v>
      </c>
      <c r="T51" s="10">
        <f>MAX(0,MIN(1,IF(T$5=0,1-(Summary!T51-Summary!T$3)/(Summary!T$4-Summary!T$3),(Summary!T51-Summary!T$3)/(Summary!T$4-Summary!T$3))))</f>
        <v>1.8106405999999999E-2</v>
      </c>
      <c r="U51" s="10">
        <f>MAX(0,MIN(1,IF(U$5=0,1-(Summary!U51-Summary!U$3)/(Summary!U$4-Summary!U$3),(Summary!U51-Summary!U$3)/(Summary!U$4-Summary!U$3))))</f>
        <v>0.21099075596255706</v>
      </c>
      <c r="V51" s="10">
        <f>MAX(0,MIN(1,IF(V$5=0,1-(Summary!V51-Summary!V$3)/(Summary!V$4-Summary!V$3),(Summary!V51-Summary!V$3)/(Summary!V$4-Summary!V$3))))</f>
        <v>0.133394075491963</v>
      </c>
      <c r="W51" s="10">
        <f>MAX(0,MIN(1,IF(W$5=0,1-(Summary!W51-Summary!W$3)/(Summary!W$4-Summary!W$3),(Summary!W51-Summary!W$3)/(Summary!W$4-Summary!W$3))))</f>
        <v>3.0000000000000027E-2</v>
      </c>
      <c r="X51" s="10">
        <f>MAX(0,MIN(1,IF(X$5=0,1-(Summary!X51-Summary!X$3)/(Summary!X$4-Summary!X$3),(Summary!X51-Summary!X$3)/(Summary!X$4-Summary!X$3))))</f>
        <v>0.57999999999999996</v>
      </c>
      <c r="Y51" s="10">
        <f>MAX(0,MIN(1,IF(Y$5=0,1-(Summary!Y51-Summary!Y$3)/(Summary!Y$4-Summary!Y$3),(Summary!Y51-Summary!Y$3)/(Summary!Y$4-Summary!Y$3))))</f>
        <v>0.13658714259697688</v>
      </c>
      <c r="Z51" s="10">
        <f>MAX(0,MIN(1,IF(Z$5=0,1-(Summary!Z51-Summary!Z$3)/(Summary!Z$4-Summary!Z$3),(Summary!Z51-Summary!Z$3)/(Summary!Z$4-Summary!Z$3))))</f>
        <v>0.51</v>
      </c>
      <c r="AA51" s="12" t="str">
        <f t="shared" si="9"/>
        <v>Cuba</v>
      </c>
      <c r="AB51" s="17">
        <f t="shared" si="10"/>
        <v>24</v>
      </c>
      <c r="AC51" s="11">
        <f t="shared" si="13"/>
        <v>0.28249389384629325</v>
      </c>
      <c r="AD51" s="17">
        <f t="shared" si="5"/>
        <v>112</v>
      </c>
      <c r="AF51">
        <v>44</v>
      </c>
      <c r="AG51" s="32" t="str">
        <f t="shared" si="6"/>
        <v>Tuvalu</v>
      </c>
      <c r="AH51" s="31">
        <f t="shared" si="11"/>
        <v>144</v>
      </c>
      <c r="AI51">
        <v>44</v>
      </c>
      <c r="AJ51" s="33" t="str">
        <f t="shared" si="12"/>
        <v>Ecuador</v>
      </c>
      <c r="AM51" s="12" t="s">
        <v>214</v>
      </c>
      <c r="AN51" s="17">
        <v>22</v>
      </c>
      <c r="AO51" s="11">
        <v>0.4651874325535108</v>
      </c>
    </row>
    <row r="52" spans="1:41">
      <c r="A52" s="12" t="s">
        <v>128</v>
      </c>
      <c r="B52" s="15" t="s">
        <v>127</v>
      </c>
      <c r="C52" s="10">
        <f>MAX(0,MIN(1,IF(C$5=0,1-(Summary!C52-Summary!C$3)/(Summary!C$4-Summary!C$3),(Summary!C52-Summary!C$3)/(Summary!C$4-Summary!C$3))))</f>
        <v>0.2495</v>
      </c>
      <c r="D52" s="10">
        <f>MAX(0,MIN(1,IF(D$5=0,1-(Summary!D52-Summary!D$3)/(Summary!D$4-Summary!D$3),(Summary!D52-Summary!D$3)/(Summary!D$4-Summary!D$3))))</f>
        <v>0.19289999999999999</v>
      </c>
      <c r="E52" s="10">
        <f>MAX(0,MIN(1,IF(E$5=0,1-(Summary!E52-Summary!E$3)/(Summary!E$4-Summary!E$3),(Summary!E52-Summary!E$3)/(Summary!E$4-Summary!E$3))))</f>
        <v>0</v>
      </c>
      <c r="F52" s="10">
        <f>MAX(0,MIN(1,IF(F$5=0,1-(Summary!F52-Summary!F$3)/(Summary!F$4-Summary!F$3),(Summary!F52-Summary!F$3)/(Summary!F$4-Summary!F$3))))</f>
        <v>0.4</v>
      </c>
      <c r="G52" s="10">
        <f>MAX(0,MIN(1,IF(G$5=0,1-(Summary!G52-Summary!G$3)/(Summary!G$4-Summary!G$3),(Summary!G52-Summary!G$3)/(Summary!G$4-Summary!G$3))))</f>
        <v>9.3333333333333341E-3</v>
      </c>
      <c r="H52" s="10">
        <f>MAX(0,MIN(1,IF(H$5=0,1-(Summary!H52-Summary!H$3)/(Summary!H$4-Summary!H$3),(Summary!H52-Summary!H$3)/(Summary!H$4-Summary!H$3))))</f>
        <v>0</v>
      </c>
      <c r="I52" s="10">
        <f>MAX(0,MIN(1,IF(I$5=0,1-(Summary!I52-Summary!I$3)/(Summary!I$4-Summary!I$3),(Summary!I52-Summary!I$3)/(Summary!I$4-Summary!I$3))))</f>
        <v>0.23600000000000002</v>
      </c>
      <c r="J52" s="10">
        <f>MAX(0,MIN(1,IF(J$5=0,1-(Summary!J52-Summary!J$3)/(Summary!J$4-Summary!J$3),(Summary!J52-Summary!J$3)/(Summary!J$4-Summary!J$3))))</f>
        <v>0.29899999999999999</v>
      </c>
      <c r="K52" s="10">
        <f>MAX(0,MIN(1,IF(K$5=0,1-(Summary!K52-Summary!K$3)/(Summary!K$4-Summary!K$3),(Summary!K52-Summary!K$3)/(Summary!K$4-Summary!K$3))))</f>
        <v>0.59970954972509505</v>
      </c>
      <c r="L52" s="10">
        <f>MAX(0,MIN(1,IF(L$5=0,1-(Summary!L52-Summary!L$3)/(Summary!L$4-Summary!L$3),(Summary!L52-Summary!L$3)/(Summary!L$4-Summary!L$3))))</f>
        <v>0.3</v>
      </c>
      <c r="M52" s="10">
        <f>MAX(0,MIN(1,IF(M$5=0,1-(Summary!M52-Summary!M$3)/(Summary!M$4-Summary!M$3),(Summary!M52-Summary!M$3)/(Summary!M$4-Summary!M$3))))</f>
        <v>1</v>
      </c>
      <c r="N52" s="10">
        <f>MAX(0,MIN(1,IF(N$5=0,1-(Summary!N52-Summary!N$3)/(Summary!N$4-Summary!N$3),(Summary!N52-Summary!N$3)/(Summary!N$4-Summary!N$3))))</f>
        <v>0</v>
      </c>
      <c r="O52" s="10">
        <f>MAX(0,MIN(1,IF(O$5=0,1-(Summary!O52-Summary!O$3)/(Summary!O$4-Summary!O$3),(Summary!O52-Summary!O$3)/(Summary!O$4-Summary!O$3))))</f>
        <v>6.7499999999999991E-2</v>
      </c>
      <c r="P52" s="10">
        <f>MAX(0,MIN(1,IF(P$5=0,1-(Summary!P52-Summary!P$3)/(Summary!P$4-Summary!P$3),(Summary!P52-Summary!P$3)/(Summary!P$4-Summary!P$3))))</f>
        <v>0.65680000000000005</v>
      </c>
      <c r="Q52" s="10">
        <f>MAX(0,MIN(1,IF(Q$5=0,1-(Summary!Q52-Summary!Q$3)/(Summary!Q$4-Summary!Q$3),(Summary!Q52-Summary!Q$3)/(Summary!Q$4-Summary!Q$3))))</f>
        <v>0.10677024390243983</v>
      </c>
      <c r="R52" s="10">
        <f>MAX(0,MIN(1,IF(R$5=0,1-(Summary!R52-Summary!R$3)/(Summary!R$4-Summary!R$3),(Summary!R52-Summary!R$3)/(Summary!R$4-Summary!R$3))))</f>
        <v>8.1145584000000007E-2</v>
      </c>
      <c r="S52" s="10">
        <f>MAX(0,MIN(1,IF(S$5=0,1-(Summary!S52-Summary!S$3)/(Summary!S$4-Summary!S$3),(Summary!S52-Summary!S$3)/(Summary!S$4-Summary!S$3))))</f>
        <v>0</v>
      </c>
      <c r="T52" s="10">
        <f>MAX(0,MIN(1,IF(T$5=0,1-(Summary!T52-Summary!T$3)/(Summary!T$4-Summary!T$3),(Summary!T52-Summary!T$3)/(Summary!T$4-Summary!T$3))))</f>
        <v>3.7739737499999999E-3</v>
      </c>
      <c r="U52" s="10">
        <f>MAX(0,MIN(1,IF(U$5=0,1-(Summary!U52-Summary!U$3)/(Summary!U$4-Summary!U$3),(Summary!U52-Summary!U$3)/(Summary!U$4-Summary!U$3))))</f>
        <v>5.8787831093118748E-2</v>
      </c>
      <c r="V52" s="10">
        <f>MAX(0,MIN(1,IF(V$5=0,1-(Summary!V52-Summary!V$3)/(Summary!V$4-Summary!V$3),(Summary!V52-Summary!V$3)/(Summary!V$4-Summary!V$3))))</f>
        <v>8.1660770395557095E-2</v>
      </c>
      <c r="W52" s="10">
        <f>MAX(0,MIN(1,IF(W$5=0,1-(Summary!W52-Summary!W$3)/(Summary!W$4-Summary!W$3),(Summary!W52-Summary!W$3)/(Summary!W$4-Summary!W$3))))</f>
        <v>0</v>
      </c>
      <c r="X52" s="10">
        <f>MAX(0,MIN(1,IF(X$5=0,1-(Summary!X52-Summary!X$3)/(Summary!X$4-Summary!X$3),(Summary!X52-Summary!X$3)/(Summary!X$4-Summary!X$3))))</f>
        <v>0.97</v>
      </c>
      <c r="Y52" s="10">
        <f>MAX(0,MIN(1,IF(Y$5=0,1-(Summary!Y52-Summary!Y$3)/(Summary!Y$4-Summary!Y$3),(Summary!Y52-Summary!Y$3)/(Summary!Y$4-Summary!Y$3))))</f>
        <v>0.16233766233766234</v>
      </c>
      <c r="Z52" s="10">
        <f>MAX(0,MIN(1,IF(Z$5=0,1-(Summary!Z52-Summary!Z$3)/(Summary!Z$4-Summary!Z$3),(Summary!Z52-Summary!Z$3)/(Summary!Z$4-Summary!Z$3))))</f>
        <v>0.35389999999999999</v>
      </c>
      <c r="AA52" s="12" t="str">
        <f t="shared" si="9"/>
        <v>Cyprus</v>
      </c>
      <c r="AB52" s="17">
        <f t="shared" si="10"/>
        <v>24</v>
      </c>
      <c r="AC52" s="11">
        <f t="shared" si="13"/>
        <v>0.24287995618905026</v>
      </c>
      <c r="AD52" s="17">
        <f t="shared" si="5"/>
        <v>148</v>
      </c>
      <c r="AF52">
        <v>45</v>
      </c>
      <c r="AG52" s="32" t="str">
        <f t="shared" si="6"/>
        <v>Equatorial Guinea</v>
      </c>
      <c r="AH52" s="31">
        <f t="shared" si="11"/>
        <v>143</v>
      </c>
      <c r="AI52">
        <v>45</v>
      </c>
      <c r="AJ52" s="33" t="str">
        <f t="shared" si="12"/>
        <v>Romania</v>
      </c>
      <c r="AM52" s="12" t="s">
        <v>340</v>
      </c>
      <c r="AN52" s="17">
        <v>24</v>
      </c>
      <c r="AO52" s="11">
        <v>0.4641206773934447</v>
      </c>
    </row>
    <row r="53" spans="1:41">
      <c r="A53" s="12" t="s">
        <v>130</v>
      </c>
      <c r="B53" s="15" t="s">
        <v>129</v>
      </c>
      <c r="C53" s="10">
        <f>MAX(0,MIN(1,IF(C$5=0,1-(Summary!C53-Summary!C$3)/(Summary!C$4-Summary!C$3),(Summary!C53-Summary!C$3)/(Summary!C$4-Summary!C$3))))</f>
        <v>0.58416666666666661</v>
      </c>
      <c r="D53" s="10">
        <f>MAX(0,MIN(1,IF(D$5=0,1-(Summary!D53-Summary!D$3)/(Summary!D$4-Summary!D$3),(Summary!D53-Summary!D$3)/(Summary!D$4-Summary!D$3))))</f>
        <v>0.14810000000000001</v>
      </c>
      <c r="E53" s="10">
        <f>MAX(0,MIN(1,IF(E$5=0,1-(Summary!E53-Summary!E$3)/(Summary!E$4-Summary!E$3),(Summary!E53-Summary!E$3)/(Summary!E$4-Summary!E$3))))</f>
        <v>0</v>
      </c>
      <c r="F53" s="10">
        <f>MAX(0,MIN(1,IF(F$5=0,1-(Summary!F53-Summary!F$3)/(Summary!F$4-Summary!F$3),(Summary!F53-Summary!F$3)/(Summary!F$4-Summary!F$3))))</f>
        <v>0.55000000000000004</v>
      </c>
      <c r="G53" s="10">
        <f>MAX(0,MIN(1,IF(G$5=0,1-(Summary!G53-Summary!G$3)/(Summary!G$4-Summary!G$3),(Summary!G53-Summary!G$3)/(Summary!G$4-Summary!G$3))))</f>
        <v>6.6666666666666664E-4</v>
      </c>
      <c r="H53" s="10">
        <f>MAX(0,MIN(1,IF(H$5=0,1-(Summary!H53-Summary!H$3)/(Summary!H$4-Summary!H$3),(Summary!H53-Summary!H$3)/(Summary!H$4-Summary!H$3))))</f>
        <v>2.0000000000000018E-2</v>
      </c>
      <c r="I53" s="10">
        <f>MAX(0,MIN(1,IF(I$5=0,1-(Summary!I53-Summary!I$3)/(Summary!I$4-Summary!I$3),(Summary!I53-Summary!I$3)/(Summary!I$4-Summary!I$3))))</f>
        <v>0.23600000000000002</v>
      </c>
      <c r="J53" s="10">
        <f>MAX(0,MIN(1,IF(J$5=0,1-(Summary!J53-Summary!J$3)/(Summary!J$4-Summary!J$3),(Summary!J53-Summary!J$3)/(Summary!J$4-Summary!J$3))))</f>
        <v>0.26500000000000001</v>
      </c>
      <c r="K53" s="10">
        <f>MAX(0,MIN(1,IF(K$5=0,1-(Summary!K53-Summary!K$3)/(Summary!K$4-Summary!K$3),(Summary!K53-Summary!K$3)/(Summary!K$4-Summary!K$3))))</f>
        <v>0.7725231153326042</v>
      </c>
      <c r="L53" s="10">
        <f>MAX(0,MIN(1,IF(L$5=0,1-(Summary!L53-Summary!L$3)/(Summary!L$4-Summary!L$3),(Summary!L53-Summary!L$3)/(Summary!L$4-Summary!L$3))))</f>
        <v>0.56000000000000005</v>
      </c>
      <c r="M53" s="10">
        <f>MAX(0,MIN(1,IF(M$5=0,1-(Summary!M53-Summary!M$3)/(Summary!M$4-Summary!M$3),(Summary!M53-Summary!M$3)/(Summary!M$4-Summary!M$3))))</f>
        <v>0.12</v>
      </c>
      <c r="N53" s="10">
        <f>MAX(0,MIN(1,IF(N$5=0,1-(Summary!N53-Summary!N$3)/(Summary!N$4-Summary!N$3),(Summary!N53-Summary!N$3)/(Summary!N$4-Summary!N$3))))</f>
        <v>0</v>
      </c>
      <c r="O53" s="10">
        <f>MAX(0,MIN(1,IF(O$5=0,1-(Summary!O53-Summary!O$3)/(Summary!O$4-Summary!O$3),(Summary!O53-Summary!O$3)/(Summary!O$4-Summary!O$3))))</f>
        <v>6.7499999999999991E-2</v>
      </c>
      <c r="P53" s="10">
        <f>MAX(0,MIN(1,IF(P$5=0,1-(Summary!P53-Summary!P$3)/(Summary!P$4-Summary!P$3),(Summary!P53-Summary!P$3)/(Summary!P$4-Summary!P$3))))</f>
        <v>0.36799999999999999</v>
      </c>
      <c r="Q53" s="10">
        <f>MAX(0,MIN(1,IF(Q$5=0,1-(Summary!Q53-Summary!Q$3)/(Summary!Q$4-Summary!Q$3),(Summary!Q53-Summary!Q$3)/(Summary!Q$4-Summary!Q$3))))</f>
        <v>0.15577560975609794</v>
      </c>
      <c r="R53" s="10">
        <f>MAX(0,MIN(1,IF(R$5=0,1-(Summary!R53-Summary!R$3)/(Summary!R$4-Summary!R$3),(Summary!R53-Summary!R$3)/(Summary!R$4-Summary!R$3))))</f>
        <v>8.8652482000000005E-2</v>
      </c>
      <c r="S53" s="10">
        <f>MAX(0,MIN(1,IF(S$5=0,1-(Summary!S53-Summary!S$3)/(Summary!S$4-Summary!S$3),(Summary!S53-Summary!S$3)/(Summary!S$4-Summary!S$3))))</f>
        <v>0</v>
      </c>
      <c r="T53" s="10">
        <f>MAX(0,MIN(1,IF(T$5=0,1-(Summary!T53-Summary!T$3)/(Summary!T$4-Summary!T$3),(Summary!T53-Summary!T$3)/(Summary!T$4-Summary!T$3))))</f>
        <v>2.94032525E-3</v>
      </c>
      <c r="U53" s="10">
        <f>MAX(0,MIN(1,IF(U$5=0,1-(Summary!U53-Summary!U$3)/(Summary!U$4-Summary!U$3),(Summary!U53-Summary!U$3)/(Summary!U$4-Summary!U$3))))</f>
        <v>0</v>
      </c>
      <c r="V53" s="10">
        <f>MAX(0,MIN(1,IF(V$5=0,1-(Summary!V53-Summary!V$3)/(Summary!V$4-Summary!V$3),(Summary!V53-Summary!V$3)/(Summary!V$4-Summary!V$3))))</f>
        <v>0</v>
      </c>
      <c r="W53" s="10">
        <f>MAX(0,MIN(1,IF(W$5=0,1-(Summary!W53-Summary!W$3)/(Summary!W$4-Summary!W$3),(Summary!W53-Summary!W$3)/(Summary!W$4-Summary!W$3))))</f>
        <v>0</v>
      </c>
      <c r="X53" s="10">
        <f>MAX(0,MIN(1,IF(X$5=0,1-(Summary!X53-Summary!X$3)/(Summary!X$4-Summary!X$3),(Summary!X53-Summary!X$3)/(Summary!X$4-Summary!X$3))))</f>
        <v>0.3</v>
      </c>
      <c r="Y53" s="10">
        <f>MAX(0,MIN(1,IF(Y$5=0,1-(Summary!Y53-Summary!Y$3)/(Summary!Y$4-Summary!Y$3),(Summary!Y53-Summary!Y$3)/(Summary!Y$4-Summary!Y$3))))</f>
        <v>3.8834951456310683E-2</v>
      </c>
      <c r="Z53" s="10">
        <f>MAX(0,MIN(1,IF(Z$5=0,1-(Summary!Z53-Summary!Z$3)/(Summary!Z$4-Summary!Z$3),(Summary!Z53-Summary!Z$3)/(Summary!Z$4-Summary!Z$3))))</f>
        <v>0</v>
      </c>
      <c r="AA53" s="12" t="str">
        <f t="shared" si="9"/>
        <v>Czech Republic</v>
      </c>
      <c r="AB53" s="17">
        <f t="shared" si="10"/>
        <v>24</v>
      </c>
      <c r="AC53" s="11">
        <f t="shared" si="13"/>
        <v>0.1782566590470144</v>
      </c>
      <c r="AD53" s="17">
        <f t="shared" si="5"/>
        <v>182</v>
      </c>
      <c r="AF53">
        <v>46</v>
      </c>
      <c r="AG53" s="32" t="str">
        <f t="shared" si="6"/>
        <v>Laos</v>
      </c>
      <c r="AH53" s="31">
        <f t="shared" si="11"/>
        <v>142</v>
      </c>
      <c r="AI53">
        <v>46</v>
      </c>
      <c r="AJ53" s="33" t="str">
        <f t="shared" si="12"/>
        <v>Barbados</v>
      </c>
      <c r="AM53" s="12" t="s">
        <v>368</v>
      </c>
      <c r="AN53" s="17">
        <v>24</v>
      </c>
      <c r="AO53" s="11">
        <v>0.46104383757930084</v>
      </c>
    </row>
    <row r="54" spans="1:41">
      <c r="A54" s="12" t="s">
        <v>132</v>
      </c>
      <c r="B54" s="15" t="s">
        <v>131</v>
      </c>
      <c r="C54" s="10">
        <f>MAX(0,MIN(1,IF(C$5=0,1-(Summary!C54-Summary!C$3)/(Summary!C$4-Summary!C$3),(Summary!C54-Summary!C$3)/(Summary!C$4-Summary!C$3))))</f>
        <v>0.64733333333333343</v>
      </c>
      <c r="D54" s="10">
        <f>MAX(0,MIN(1,IF(D$5=0,1-(Summary!D54-Summary!D$3)/(Summary!D$4-Summary!D$3),(Summary!D54-Summary!D$3)/(Summary!D$4-Summary!D$3))))</f>
        <v>0.1075</v>
      </c>
      <c r="E54" s="10">
        <f>MAX(0,MIN(1,IF(E$5=0,1-(Summary!E54-Summary!E$3)/(Summary!E$4-Summary!E$3),(Summary!E54-Summary!E$3)/(Summary!E$4-Summary!E$3))))</f>
        <v>0</v>
      </c>
      <c r="F54" s="10">
        <f>MAX(0,MIN(1,IF(F$5=0,1-(Summary!F54-Summary!F$3)/(Summary!F$4-Summary!F$3),(Summary!F54-Summary!F$3)/(Summary!F$4-Summary!F$3))))</f>
        <v>0.47499999999999998</v>
      </c>
      <c r="G54" s="10">
        <f>MAX(0,MIN(1,IF(G$5=0,1-(Summary!G54-Summary!G$3)/(Summary!G$4-Summary!G$3),(Summary!G54-Summary!G$3)/(Summary!G$4-Summary!G$3))))</f>
        <v>6.6666666666666664E-4</v>
      </c>
      <c r="H54" s="10">
        <f>MAX(0,MIN(1,IF(H$5=0,1-(Summary!H54-Summary!H$3)/(Summary!H$4-Summary!H$3),(Summary!H54-Summary!H$3)/(Summary!H$4-Summary!H$3))))</f>
        <v>0</v>
      </c>
      <c r="I54" s="10">
        <f>MAX(0,MIN(1,IF(I$5=0,1-(Summary!I54-Summary!I$3)/(Summary!I$4-Summary!I$3),(Summary!I54-Summary!I$3)/(Summary!I$4-Summary!I$3))))</f>
        <v>1.5499999999999995E-2</v>
      </c>
      <c r="J54" s="10">
        <f>MAX(0,MIN(1,IF(J$5=0,1-(Summary!J54-Summary!J$3)/(Summary!J$4-Summary!J$3),(Summary!J54-Summary!J$3)/(Summary!J$4-Summary!J$3))))</f>
        <v>0.13059999999999999</v>
      </c>
      <c r="K54" s="10">
        <f>MAX(0,MIN(1,IF(K$5=0,1-(Summary!K54-Summary!K$3)/(Summary!K$4-Summary!K$3),(Summary!K54-Summary!K$3)/(Summary!K$4-Summary!K$3))))</f>
        <v>0.69095801786606703</v>
      </c>
      <c r="L54" s="10">
        <f>MAX(0,MIN(1,IF(L$5=0,1-(Summary!L54-Summary!L$3)/(Summary!L$4-Summary!L$3),(Summary!L54-Summary!L$3)/(Summary!L$4-Summary!L$3))))</f>
        <v>0.16</v>
      </c>
      <c r="M54" s="10">
        <f>MAX(0,MIN(1,IF(M$5=0,1-(Summary!M54-Summary!M$3)/(Summary!M$4-Summary!M$3),(Summary!M54-Summary!M$3)/(Summary!M$4-Summary!M$3))))</f>
        <v>0.14000000000000001</v>
      </c>
      <c r="N54" s="10">
        <f>MAX(0,MIN(1,IF(N$5=0,1-(Summary!N54-Summary!N$3)/(Summary!N$4-Summary!N$3),(Summary!N54-Summary!N$3)/(Summary!N$4-Summary!N$3))))</f>
        <v>0</v>
      </c>
      <c r="O54" s="10">
        <f>MAX(0,MIN(1,IF(O$5=0,1-(Summary!O54-Summary!O$3)/(Summary!O$4-Summary!O$3),(Summary!O54-Summary!O$3)/(Summary!O$4-Summary!O$3))))</f>
        <v>6.7499999999999991E-2</v>
      </c>
      <c r="P54" s="10">
        <f>MAX(0,MIN(1,IF(P$5=0,1-(Summary!P54-Summary!P$3)/(Summary!P$4-Summary!P$3),(Summary!P54-Summary!P$3)/(Summary!P$4-Summary!P$3))))</f>
        <v>0.14488000000000001</v>
      </c>
      <c r="Q54" s="10">
        <f>MAX(0,MIN(1,IF(Q$5=0,1-(Summary!Q54-Summary!Q$3)/(Summary!Q$4-Summary!Q$3),(Summary!Q54-Summary!Q$3)/(Summary!Q$4-Summary!Q$3))))</f>
        <v>0.12599024390244007</v>
      </c>
      <c r="R54" s="10">
        <f>MAX(0,MIN(1,IF(R$5=0,1-(Summary!R54-Summary!R$3)/(Summary!R$4-Summary!R$3),(Summary!R54-Summary!R$3)/(Summary!R$4-Summary!R$3))))</f>
        <v>0.108</v>
      </c>
      <c r="S54" s="10">
        <f>MAX(0,MIN(1,IF(S$5=0,1-(Summary!S54-Summary!S$3)/(Summary!S$4-Summary!S$3),(Summary!S54-Summary!S$3)/(Summary!S$4-Summary!S$3))))</f>
        <v>0</v>
      </c>
      <c r="T54" s="10">
        <f>MAX(0,MIN(1,IF(T$5=0,1-(Summary!T54-Summary!T$3)/(Summary!T$4-Summary!T$3),(Summary!T54-Summary!T$3)/(Summary!T$4-Summary!T$3))))</f>
        <v>2.2873027500000002E-3</v>
      </c>
      <c r="U54" s="10">
        <f>MAX(0,MIN(1,IF(U$5=0,1-(Summary!U54-Summary!U$3)/(Summary!U$4-Summary!U$3),(Summary!U54-Summary!U$3)/(Summary!U$4-Summary!U$3))))</f>
        <v>0.26090374567946506</v>
      </c>
      <c r="V54" s="10">
        <f>MAX(0,MIN(1,IF(V$5=0,1-(Summary!V54-Summary!V$3)/(Summary!V$4-Summary!V$3),(Summary!V54-Summary!V$3)/(Summary!V$4-Summary!V$3))))</f>
        <v>0.27046939186906199</v>
      </c>
      <c r="W54" s="10">
        <f>MAX(0,MIN(1,IF(W$5=0,1-(Summary!W54-Summary!W$3)/(Summary!W$4-Summary!W$3),(Summary!W54-Summary!W$3)/(Summary!W$4-Summary!W$3))))</f>
        <v>0</v>
      </c>
      <c r="X54" s="10">
        <f>MAX(0,MIN(1,IF(X$5=0,1-(Summary!X54-Summary!X$3)/(Summary!X$4-Summary!X$3),(Summary!X54-Summary!X$3)/(Summary!X$4-Summary!X$3))))</f>
        <v>0</v>
      </c>
      <c r="Y54" s="10">
        <f>MAX(0,MIN(1,IF(Y$5=0,1-(Summary!Y54-Summary!Y$3)/(Summary!Y$4-Summary!Y$3),(Summary!Y54-Summary!Y$3)/(Summary!Y$4-Summary!Y$3))))</f>
        <v>0</v>
      </c>
      <c r="Z54" s="10">
        <f>MAX(0,MIN(1,IF(Z$5=0,1-(Summary!Z54-Summary!Z$3)/(Summary!Z$4-Summary!Z$3),(Summary!Z54-Summary!Z$3)/(Summary!Z$4-Summary!Z$3))))</f>
        <v>0</v>
      </c>
      <c r="AA54" s="12" t="str">
        <f t="shared" si="9"/>
        <v>Denmark</v>
      </c>
      <c r="AB54" s="17">
        <f t="shared" si="10"/>
        <v>24</v>
      </c>
      <c r="AC54" s="11">
        <f t="shared" si="13"/>
        <v>0.13948286258612644</v>
      </c>
      <c r="AD54" s="17">
        <f t="shared" si="5"/>
        <v>187</v>
      </c>
      <c r="AF54">
        <v>47</v>
      </c>
      <c r="AG54" s="32" t="str">
        <f t="shared" si="6"/>
        <v>Cameroon</v>
      </c>
      <c r="AH54" s="31">
        <f t="shared" si="11"/>
        <v>141</v>
      </c>
      <c r="AI54">
        <v>47</v>
      </c>
      <c r="AJ54" s="33" t="str">
        <f t="shared" si="12"/>
        <v>Mexico</v>
      </c>
      <c r="AM54" s="12" t="s">
        <v>354</v>
      </c>
      <c r="AN54" s="17">
        <v>24</v>
      </c>
      <c r="AO54" s="11">
        <v>0.458629630553608</v>
      </c>
    </row>
    <row r="55" spans="1:41">
      <c r="A55" s="12" t="s">
        <v>134</v>
      </c>
      <c r="B55" s="15" t="s">
        <v>133</v>
      </c>
      <c r="C55" s="10">
        <f>MAX(0,MIN(1,IF(C$5=0,1-(Summary!C55-Summary!C$3)/(Summary!C$4-Summary!C$3),(Summary!C55-Summary!C$3)/(Summary!C$4-Summary!C$3))))</f>
        <v>0.62116666666666664</v>
      </c>
      <c r="D55" s="10">
        <f>MAX(0,MIN(1,IF(D$5=0,1-(Summary!D55-Summary!D$3)/(Summary!D$4-Summary!D$3),(Summary!D55-Summary!D$3)/(Summary!D$4-Summary!D$3))))</f>
        <v>6.3E-2</v>
      </c>
      <c r="E55" s="10">
        <f>MAX(0,MIN(1,IF(E$5=0,1-(Summary!E55-Summary!E$3)/(Summary!E$4-Summary!E$3),(Summary!E55-Summary!E$3)/(Summary!E$4-Summary!E$3))))</f>
        <v>7.999999999999996E-2</v>
      </c>
      <c r="F55" s="10">
        <f>MAX(0,MIN(1,IF(F$5=0,1-(Summary!F55-Summary!F$3)/(Summary!F$4-Summary!F$3),(Summary!F55-Summary!F$3)/(Summary!F$4-Summary!F$3))))</f>
        <v>0.35</v>
      </c>
      <c r="G55" s="10">
        <f>MAX(0,MIN(1,IF(G$5=0,1-(Summary!G55-Summary!G$3)/(Summary!G$4-Summary!G$3),(Summary!G55-Summary!G$3)/(Summary!G$4-Summary!G$3))))</f>
        <v>0.30266666666666664</v>
      </c>
      <c r="H55" s="10">
        <f>MAX(0,MIN(1,IF(H$5=0,1-(Summary!H55-Summary!H$3)/(Summary!H$4-Summary!H$3),(Summary!H55-Summary!H$3)/(Summary!H$4-Summary!H$3))))</f>
        <v>0.43999999999999995</v>
      </c>
      <c r="I55" s="10">
        <f>MAX(0,MIN(1,IF(I$5=0,1-(Summary!I55-Summary!I$3)/(Summary!I$4-Summary!I$3),(Summary!I55-Summary!I$3)/(Summary!I$4-Summary!I$3))))</f>
        <v>0.39683333333333337</v>
      </c>
      <c r="J55" s="10">
        <f>MAX(0,MIN(1,IF(J$5=0,1-(Summary!J55-Summary!J$3)/(Summary!J$4-Summary!J$3),(Summary!J55-Summary!J$3)/(Summary!J$4-Summary!J$3))))</f>
        <v>0.12300000000000001</v>
      </c>
      <c r="K55" s="10">
        <f>MAX(0,MIN(1,IF(K$5=0,1-(Summary!K55-Summary!K$3)/(Summary!K$4-Summary!K$3),(Summary!K55-Summary!K$3)/(Summary!K$4-Summary!K$3))))</f>
        <v>1</v>
      </c>
      <c r="L55" s="10">
        <f>MAX(0,MIN(1,IF(L$5=0,1-(Summary!L55-Summary!L$3)/(Summary!L$4-Summary!L$3),(Summary!L55-Summary!L$3)/(Summary!L$4-Summary!L$3))))</f>
        <v>0.14000000000000001</v>
      </c>
      <c r="M55" s="10">
        <f>MAX(0,MIN(1,IF(M$5=0,1-(Summary!M55-Summary!M$3)/(Summary!M$4-Summary!M$3),(Summary!M55-Summary!M$3)/(Summary!M$4-Summary!M$3))))</f>
        <v>1</v>
      </c>
      <c r="N55" s="10">
        <f>MAX(0,MIN(1,IF(N$5=0,1-(Summary!N55-Summary!N$3)/(Summary!N$4-Summary!N$3),(Summary!N55-Summary!N$3)/(Summary!N$4-Summary!N$3))))</f>
        <v>0.80999999999999994</v>
      </c>
      <c r="O55" s="10">
        <f>MAX(0,MIN(1,IF(O$5=0,1-(Summary!O55-Summary!O$3)/(Summary!O$4-Summary!O$3),(Summary!O55-Summary!O$3)/(Summary!O$4-Summary!O$3))))</f>
        <v>0.78249999999999997</v>
      </c>
      <c r="P55" s="10">
        <f>MAX(0,MIN(1,IF(P$5=0,1-(Summary!P55-Summary!P$3)/(Summary!P$4-Summary!P$3),(Summary!P55-Summary!P$3)/(Summary!P$4-Summary!P$3))))</f>
        <v>0.94967999999999997</v>
      </c>
      <c r="Q55" s="10">
        <f>MAX(0,MIN(1,IF(Q$5=0,1-(Summary!Q55-Summary!Q$3)/(Summary!Q$4-Summary!Q$3),(Summary!Q55-Summary!Q$3)/(Summary!Q$4-Summary!Q$3))))</f>
        <v>0.59221512195121995</v>
      </c>
      <c r="R55" s="10">
        <f>MAX(0,MIN(1,IF(R$5=0,1-(Summary!R55-Summary!R$3)/(Summary!R$4-Summary!R$3),(Summary!R55-Summary!R$3)/(Summary!R$4-Summary!R$3))))</f>
        <v>0.69168506200000002</v>
      </c>
      <c r="S55" s="10">
        <f>MAX(0,MIN(1,IF(S$5=0,1-(Summary!S55-Summary!S$3)/(Summary!S$4-Summary!S$3),(Summary!S55-Summary!S$3)/(Summary!S$4-Summary!S$3))))</f>
        <v>0.30229725680000002</v>
      </c>
      <c r="T55" s="10">
        <f>MAX(0,MIN(1,IF(T$5=0,1-(Summary!T55-Summary!T$3)/(Summary!T$4-Summary!T$3),(Summary!T55-Summary!T$3)/(Summary!T$4-Summary!T$3))))</f>
        <v>0.26879461650000003</v>
      </c>
      <c r="U55" s="10">
        <f>MAX(0,MIN(1,IF(U$5=0,1-(Summary!U55-Summary!U$3)/(Summary!U$4-Summary!U$3),(Summary!U55-Summary!U$3)/(Summary!U$4-Summary!U$3))))</f>
        <v>1.8642547827821387E-2</v>
      </c>
      <c r="V55" s="10">
        <f>MAX(0,MIN(1,IF(V$5=0,1-(Summary!V55-Summary!V$3)/(Summary!V$4-Summary!V$3),(Summary!V55-Summary!V$3)/(Summary!V$4-Summary!V$3))))</f>
        <v>0.40578297067453101</v>
      </c>
      <c r="W55" s="10">
        <f>MAX(0,MIN(1,IF(W$5=0,1-(Summary!W55-Summary!W$3)/(Summary!W$4-Summary!W$3),(Summary!W55-Summary!W$3)/(Summary!W$4-Summary!W$3))))</f>
        <v>0.50299999999999989</v>
      </c>
      <c r="X55" s="10">
        <f>MAX(0,MIN(1,IF(X$5=0,1-(Summary!X55-Summary!X$3)/(Summary!X$4-Summary!X$3),(Summary!X55-Summary!X$3)/(Summary!X$4-Summary!X$3))))</f>
        <v>0.5</v>
      </c>
      <c r="Y55" s="10">
        <f>MAX(0,MIN(1,IF(Y$5=0,1-(Summary!Y55-Summary!Y$3)/(Summary!Y$4-Summary!Y$3),(Summary!Y55-Summary!Y$3)/(Summary!Y$4-Summary!Y$3))))</f>
        <v>0.25884383088869717</v>
      </c>
      <c r="Z55" s="10">
        <f>MAX(0,MIN(1,IF(Z$5=0,1-(Summary!Z55-Summary!Z$3)/(Summary!Z$4-Summary!Z$3),(Summary!Z55-Summary!Z$3)/(Summary!Z$4-Summary!Z$3))))</f>
        <v>0.55000000000000004</v>
      </c>
      <c r="AA55" s="12" t="str">
        <f t="shared" si="9"/>
        <v>Djibouti</v>
      </c>
      <c r="AB55" s="17">
        <f t="shared" si="10"/>
        <v>24</v>
      </c>
      <c r="AC55" s="11">
        <f t="shared" si="13"/>
        <v>0.46458783638787238</v>
      </c>
      <c r="AD55" s="17">
        <f t="shared" si="5"/>
        <v>38</v>
      </c>
      <c r="AF55">
        <v>48</v>
      </c>
      <c r="AG55" s="32" t="str">
        <f t="shared" si="6"/>
        <v>Congo</v>
      </c>
      <c r="AH55" s="31">
        <f t="shared" ref="AH55:AH107" si="14">AH54-1</f>
        <v>140</v>
      </c>
      <c r="AI55">
        <v>48</v>
      </c>
      <c r="AJ55" s="33" t="str">
        <f t="shared" ref="AJ55:AJ107" si="15">INDEX($AA$8:$AA$199,MATCH(AH55,$AD$8:$AD$199,0))</f>
        <v>Azerbaijan</v>
      </c>
      <c r="AM55" s="12" t="s">
        <v>294</v>
      </c>
      <c r="AN55" s="17">
        <v>24</v>
      </c>
      <c r="AO55" s="11">
        <v>0.45837281544747532</v>
      </c>
    </row>
    <row r="56" spans="1:41">
      <c r="A56" s="12" t="s">
        <v>136</v>
      </c>
      <c r="B56" s="15" t="s">
        <v>135</v>
      </c>
      <c r="C56" s="10">
        <f>MAX(0,MIN(1,IF(C$5=0,1-(Summary!C56-Summary!C$3)/(Summary!C$4-Summary!C$3),(Summary!C56-Summary!C$3)/(Summary!C$4-Summary!C$3))))</f>
        <v>0.27799999999999997</v>
      </c>
      <c r="D56" s="10">
        <f>MAX(0,MIN(1,IF(D$5=0,1-(Summary!D56-Summary!D$3)/(Summary!D$4-Summary!D$3),(Summary!D56-Summary!D$3)/(Summary!D$4-Summary!D$3))))</f>
        <v>0.5</v>
      </c>
      <c r="E56" s="10">
        <f>MAX(0,MIN(1,IF(E$5=0,1-(Summary!E56-Summary!E$3)/(Summary!E$4-Summary!E$3),(Summary!E56-Summary!E$3)/(Summary!E$4-Summary!E$3))))</f>
        <v>5.0000000000000044E-2</v>
      </c>
      <c r="F56" s="10">
        <f>MAX(0,MIN(1,IF(F$5=0,1-(Summary!F56-Summary!F$3)/(Summary!F$4-Summary!F$3),(Summary!F56-Summary!F$3)/(Summary!F$4-Summary!F$3))))</f>
        <v>0.125</v>
      </c>
      <c r="G56" s="10">
        <f>MAX(0,MIN(1,IF(G$5=0,1-(Summary!G56-Summary!G$3)/(Summary!G$4-Summary!G$3),(Summary!G56-Summary!G$3)/(Summary!G$4-Summary!G$3))))</f>
        <v>0</v>
      </c>
      <c r="H56" s="10">
        <f>MAX(0,MIN(1,IF(H$5=0,1-(Summary!H56-Summary!H$3)/(Summary!H$4-Summary!H$3),(Summary!H56-Summary!H$3)/(Summary!H$4-Summary!H$3))))</f>
        <v>0.18999999999999995</v>
      </c>
      <c r="I56" s="10">
        <f>MAX(0,MIN(1,IF(I$5=0,1-(Summary!I56-Summary!I$3)/(Summary!I$4-Summary!I$3),(Summary!I56-Summary!I$3)/(Summary!I$4-Summary!I$3))))</f>
        <v>0.71158333333333335</v>
      </c>
      <c r="J56" s="10">
        <f>MAX(0,MIN(1,IF(J$5=0,1-(Summary!J56-Summary!J$3)/(Summary!J$4-Summary!J$3),(Summary!J56-Summary!J$3)/(Summary!J$4-Summary!J$3))))</f>
        <v>0.25739999999999996</v>
      </c>
      <c r="K56" s="10">
        <f>MAX(0,MIN(1,IF(K$5=0,1-(Summary!K56-Summary!K$3)/(Summary!K$4-Summary!K$3),(Summary!K56-Summary!K$3)/(Summary!K$4-Summary!K$3))))</f>
        <v>0.92600000000000005</v>
      </c>
      <c r="L56" s="10">
        <f>MAX(0,MIN(1,IF(L$5=0,1-(Summary!L56-Summary!L$3)/(Summary!L$4-Summary!L$3),(Summary!L56-Summary!L$3)/(Summary!L$4-Summary!L$3))))</f>
        <v>0.08</v>
      </c>
      <c r="M56" s="10">
        <f>MAX(0,MIN(1,IF(M$5=0,1-(Summary!M56-Summary!M$3)/(Summary!M$4-Summary!M$3),(Summary!M56-Summary!M$3)/(Summary!M$4-Summary!M$3))))</f>
        <v>0.98</v>
      </c>
      <c r="N56" s="10">
        <f>MAX(0,MIN(1,IF(N$5=0,1-(Summary!N56-Summary!N$3)/(Summary!N$4-Summary!N$3),(Summary!N56-Summary!N$3)/(Summary!N$4-Summary!N$3))))</f>
        <v>0.3</v>
      </c>
      <c r="O56" s="10">
        <f>MAX(0,MIN(1,IF(O$5=0,1-(Summary!O56-Summary!O$3)/(Summary!O$4-Summary!O$3),(Summary!O56-Summary!O$3)/(Summary!O$4-Summary!O$3))))</f>
        <v>0.3175</v>
      </c>
      <c r="P56" s="10">
        <f>MAX(0,MIN(1,IF(P$5=0,1-(Summary!P56-Summary!P$3)/(Summary!P$4-Summary!P$3),(Summary!P56-Summary!P$3)/(Summary!P$4-Summary!P$3))))</f>
        <v>0.79320000000000002</v>
      </c>
      <c r="Q56" s="10">
        <f>MAX(0,MIN(1,IF(Q$5=0,1-(Summary!Q56-Summary!Q$3)/(Summary!Q$4-Summary!Q$3),(Summary!Q56-Summary!Q$3)/(Summary!Q$4-Summary!Q$3))))</f>
        <v>0.16804878048780614</v>
      </c>
      <c r="R56" s="10">
        <f>MAX(0,MIN(1,IF(R$5=0,1-(Summary!R56-Summary!R$3)/(Summary!R$4-Summary!R$3),(Summary!R56-Summary!R$3)/(Summary!R$4-Summary!R$3))))</f>
        <v>0.20995962400000001</v>
      </c>
      <c r="S56" s="10">
        <f>MAX(0,MIN(1,IF(S$5=0,1-(Summary!S56-Summary!S$3)/(Summary!S$4-Summary!S$3),(Summary!S56-Summary!S$3)/(Summary!S$4-Summary!S$3))))</f>
        <v>4.6153368600000003E-3</v>
      </c>
      <c r="T56" s="10">
        <f>MAX(0,MIN(1,IF(T$5=0,1-(Summary!T56-Summary!T$3)/(Summary!T$4-Summary!T$3),(Summary!T56-Summary!T$3)/(Summary!T$4-Summary!T$3))))</f>
        <v>0.5</v>
      </c>
      <c r="U56" s="10">
        <f>MAX(0,MIN(1,IF(U$5=0,1-(Summary!U56-Summary!U$3)/(Summary!U$4-Summary!U$3),(Summary!U56-Summary!U$3)/(Summary!U$4-Summary!U$3))))</f>
        <v>4.5390711380742771E-2</v>
      </c>
      <c r="V56" s="10">
        <f>MAX(0,MIN(1,IF(V$5=0,1-(Summary!V56-Summary!V$3)/(Summary!V$4-Summary!V$3),(Summary!V56-Summary!V$3)/(Summary!V$4-Summary!V$3))))</f>
        <v>6.7322767800189906E-2</v>
      </c>
      <c r="W56" s="10">
        <f>MAX(0,MIN(1,IF(W$5=0,1-(Summary!W56-Summary!W$3)/(Summary!W$4-Summary!W$3),(Summary!W56-Summary!W$3)/(Summary!W$4-Summary!W$3))))</f>
        <v>1.0000000000000009E-2</v>
      </c>
      <c r="X56" s="10">
        <f>MAX(0,MIN(1,IF(X$5=0,1-(Summary!X56-Summary!X$3)/(Summary!X$4-Summary!X$3),(Summary!X56-Summary!X$3)/(Summary!X$4-Summary!X$3))))</f>
        <v>1</v>
      </c>
      <c r="Y56" s="10">
        <f>MAX(0,MIN(1,IF(Y$5=0,1-(Summary!Y56-Summary!Y$3)/(Summary!Y$4-Summary!Y$3),(Summary!Y56-Summary!Y$3)/(Summary!Y$4-Summary!Y$3))))</f>
        <v>1</v>
      </c>
      <c r="Z56" s="10">
        <f>MAX(0,MIN(1,IF(Z$5=0,1-(Summary!Z56-Summary!Z$3)/(Summary!Z$4-Summary!Z$3),(Summary!Z56-Summary!Z$3)/(Summary!Z$4-Summary!Z$3))))</f>
        <v>0.49599998470000006</v>
      </c>
      <c r="AA56" s="12" t="str">
        <f t="shared" si="9"/>
        <v>Dominica</v>
      </c>
      <c r="AB56" s="17">
        <f t="shared" si="10"/>
        <v>24</v>
      </c>
      <c r="AC56" s="11">
        <f t="shared" si="13"/>
        <v>0.37541752244008625</v>
      </c>
      <c r="AD56" s="17">
        <f t="shared" si="5"/>
        <v>67</v>
      </c>
      <c r="AF56">
        <v>49</v>
      </c>
      <c r="AG56" s="32" t="str">
        <f t="shared" si="6"/>
        <v>Nepal</v>
      </c>
      <c r="AH56" s="31">
        <f t="shared" si="14"/>
        <v>139</v>
      </c>
      <c r="AI56">
        <v>49</v>
      </c>
      <c r="AJ56" s="33" t="str">
        <f t="shared" si="15"/>
        <v>Lebanon</v>
      </c>
      <c r="AM56" s="12" t="s">
        <v>422</v>
      </c>
      <c r="AN56" s="17">
        <v>24</v>
      </c>
      <c r="AO56" s="11">
        <v>0.45730787952366908</v>
      </c>
    </row>
    <row r="57" spans="1:41">
      <c r="A57" s="12" t="s">
        <v>432</v>
      </c>
      <c r="B57" s="15" t="s">
        <v>137</v>
      </c>
      <c r="C57" s="10">
        <f>MAX(0,MIN(1,IF(C$5=0,1-(Summary!C57-Summary!C$3)/(Summary!C$4-Summary!C$3),(Summary!C57-Summary!C$3)/(Summary!C$4-Summary!C$3))))</f>
        <v>0.46316666666666667</v>
      </c>
      <c r="D57" s="10">
        <f>MAX(0,MIN(1,IF(D$5=0,1-(Summary!D57-Summary!D$3)/(Summary!D$4-Summary!D$3),(Summary!D57-Summary!D$3)/(Summary!D$4-Summary!D$3))))</f>
        <v>0.16600000000000001</v>
      </c>
      <c r="E57" s="10">
        <f>MAX(0,MIN(1,IF(E$5=0,1-(Summary!E57-Summary!E$3)/(Summary!E$4-Summary!E$3),(Summary!E57-Summary!E$3)/(Summary!E$4-Summary!E$3))))</f>
        <v>0.14000000000000001</v>
      </c>
      <c r="F57" s="10">
        <f>MAX(0,MIN(1,IF(F$5=0,1-(Summary!F57-Summary!F$3)/(Summary!F$4-Summary!F$3),(Summary!F57-Summary!F$3)/(Summary!F$4-Summary!F$3))))</f>
        <v>0.15000000000000002</v>
      </c>
      <c r="G57" s="10">
        <f>MAX(0,MIN(1,IF(G$5=0,1-(Summary!G57-Summary!G$3)/(Summary!G$4-Summary!G$3),(Summary!G57-Summary!G$3)/(Summary!G$4-Summary!G$3))))</f>
        <v>4.8666666666666664E-2</v>
      </c>
      <c r="H57" s="10">
        <f>MAX(0,MIN(1,IF(H$5=0,1-(Summary!H57-Summary!H$3)/(Summary!H$4-Summary!H$3),(Summary!H57-Summary!H$3)/(Summary!H$4-Summary!H$3))))</f>
        <v>0.17000000000000004</v>
      </c>
      <c r="I57" s="10">
        <f>MAX(0,MIN(1,IF(I$5=0,1-(Summary!I57-Summary!I$3)/(Summary!I$4-Summary!I$3),(Summary!I57-Summary!I$3)/(Summary!I$4-Summary!I$3))))</f>
        <v>0.71158333333333335</v>
      </c>
      <c r="J57" s="10">
        <f>MAX(0,MIN(1,IF(J$5=0,1-(Summary!J57-Summary!J$3)/(Summary!J$4-Summary!J$3),(Summary!J57-Summary!J$3)/(Summary!J$4-Summary!J$3))))</f>
        <v>0.3024</v>
      </c>
      <c r="K57" s="10">
        <f>MAX(0,MIN(1,IF(K$5=0,1-(Summary!K57-Summary!K$3)/(Summary!K$4-Summary!K$3),(Summary!K57-Summary!K$3)/(Summary!K$4-Summary!K$3))))</f>
        <v>0.91140246324990071</v>
      </c>
      <c r="L57" s="10">
        <f>MAX(0,MIN(1,IF(L$5=0,1-(Summary!L57-Summary!L$3)/(Summary!L$4-Summary!L$3),(Summary!L57-Summary!L$3)/(Summary!L$4-Summary!L$3))))</f>
        <v>0.06</v>
      </c>
      <c r="M57" s="10">
        <f>MAX(0,MIN(1,IF(M$5=0,1-(Summary!M57-Summary!M$3)/(Summary!M$4-Summary!M$3),(Summary!M57-Summary!M$3)/(Summary!M$4-Summary!M$3))))</f>
        <v>0.81</v>
      </c>
      <c r="N57" s="10">
        <f>MAX(0,MIN(1,IF(N$5=0,1-(Summary!N57-Summary!N$3)/(Summary!N$4-Summary!N$3),(Summary!N57-Summary!N$3)/(Summary!N$4-Summary!N$3))))</f>
        <v>0.03</v>
      </c>
      <c r="O57" s="10">
        <f>MAX(0,MIN(1,IF(O$5=0,1-(Summary!O57-Summary!O$3)/(Summary!O$4-Summary!O$3),(Summary!O57-Summary!O$3)/(Summary!O$4-Summary!O$3))))</f>
        <v>0.3175</v>
      </c>
      <c r="P57" s="10">
        <f>MAX(0,MIN(1,IF(P$5=0,1-(Summary!P57-Summary!P$3)/(Summary!P$4-Summary!P$3),(Summary!P57-Summary!P$3)/(Summary!P$4-Summary!P$3))))</f>
        <v>0.77600000000000002</v>
      </c>
      <c r="Q57" s="10">
        <f>MAX(0,MIN(1,IF(Q$5=0,1-(Summary!Q57-Summary!Q$3)/(Summary!Q$4-Summary!Q$3),(Summary!Q57-Summary!Q$3)/(Summary!Q$4-Summary!Q$3))))</f>
        <v>0.24858487804878193</v>
      </c>
      <c r="R57" s="10">
        <f>MAX(0,MIN(1,IF(R$5=0,1-(Summary!R57-Summary!R$3)/(Summary!R$4-Summary!R$3),(Summary!R57-Summary!R$3)/(Summary!R$4-Summary!R$3))))</f>
        <v>0.37309644600000003</v>
      </c>
      <c r="S57" s="10">
        <f>MAX(0,MIN(1,IF(S$5=0,1-(Summary!S57-Summary!S$3)/(Summary!S$4-Summary!S$3),(Summary!S57-Summary!S$3)/(Summary!S$4-Summary!S$3))))</f>
        <v>1.380296028E-2</v>
      </c>
      <c r="T57" s="10">
        <f>MAX(0,MIN(1,IF(T$5=0,1-(Summary!T57-Summary!T$3)/(Summary!T$4-Summary!T$3),(Summary!T57-Summary!T$3)/(Summary!T$4-Summary!T$3))))</f>
        <v>7.7300416750000003E-2</v>
      </c>
      <c r="U57" s="10">
        <f>MAX(0,MIN(1,IF(U$5=0,1-(Summary!U57-Summary!U$3)/(Summary!U$4-Summary!U$3),(Summary!U57-Summary!U$3)/(Summary!U$4-Summary!U$3))))</f>
        <v>4.7492985867917337E-2</v>
      </c>
      <c r="V57" s="10">
        <f>MAX(0,MIN(1,IF(V$5=0,1-(Summary!V57-Summary!V$3)/(Summary!V$4-Summary!V$3),(Summary!V57-Summary!V$3)/(Summary!V$4-Summary!V$3))))</f>
        <v>3.2537844220995198E-2</v>
      </c>
      <c r="W57" s="10">
        <f>MAX(0,MIN(1,IF(W$5=0,1-(Summary!W57-Summary!W$3)/(Summary!W$4-Summary!W$3),(Summary!W57-Summary!W$3)/(Summary!W$4-Summary!W$3))))</f>
        <v>4.0999999999999925E-2</v>
      </c>
      <c r="X57" s="10">
        <f>MAX(0,MIN(1,IF(X$5=0,1-(Summary!X57-Summary!X$3)/(Summary!X$4-Summary!X$3),(Summary!X57-Summary!X$3)/(Summary!X$4-Summary!X$3))))</f>
        <v>0.82</v>
      </c>
      <c r="Y57" s="10">
        <f>MAX(0,MIN(1,IF(Y$5=0,1-(Summary!Y57-Summary!Y$3)/(Summary!Y$4-Summary!Y$3),(Summary!Y57-Summary!Y$3)/(Summary!Y$4-Summary!Y$3))))</f>
        <v>0.18625827814569537</v>
      </c>
      <c r="Z57" s="10">
        <f>MAX(0,MIN(1,IF(Z$5=0,1-(Summary!Z57-Summary!Z$3)/(Summary!Z$4-Summary!Z$3),(Summary!Z57-Summary!Z$3)/(Summary!Z$4-Summary!Z$3))))</f>
        <v>0.50599998470000007</v>
      </c>
      <c r="AA57" s="12" t="str">
        <f t="shared" si="9"/>
        <v>Dominican Rep</v>
      </c>
      <c r="AB57" s="17">
        <f t="shared" si="10"/>
        <v>24</v>
      </c>
      <c r="AC57" s="11">
        <f t="shared" si="13"/>
        <v>0.3084497051637482</v>
      </c>
      <c r="AD57" s="17">
        <f t="shared" si="5"/>
        <v>93</v>
      </c>
      <c r="AF57">
        <v>50</v>
      </c>
      <c r="AG57" s="32" t="str">
        <f t="shared" si="6"/>
        <v>Gambia</v>
      </c>
      <c r="AH57" s="31">
        <f t="shared" si="14"/>
        <v>138</v>
      </c>
      <c r="AI57">
        <v>50</v>
      </c>
      <c r="AJ57" s="33" t="str">
        <f t="shared" si="15"/>
        <v>Japan</v>
      </c>
      <c r="AM57" s="12" t="s">
        <v>436</v>
      </c>
      <c r="AN57" s="17">
        <v>24</v>
      </c>
      <c r="AO57" s="11">
        <v>0.44850127775007803</v>
      </c>
    </row>
    <row r="58" spans="1:41">
      <c r="A58" s="12" t="s">
        <v>140</v>
      </c>
      <c r="B58" s="15" t="s">
        <v>139</v>
      </c>
      <c r="C58" s="10">
        <f>MAX(0,MIN(1,IF(C$5=0,1-(Summary!C58-Summary!C$3)/(Summary!C$4-Summary!C$3),(Summary!C58-Summary!C$3)/(Summary!C$4-Summary!C$3))))</f>
        <v>0.55566666666666675</v>
      </c>
      <c r="D58" s="10">
        <f>MAX(0,MIN(1,IF(D$5=0,1-(Summary!D58-Summary!D$3)/(Summary!D$4-Summary!D$3),(Summary!D58-Summary!D$3)/(Summary!D$4-Summary!D$3))))</f>
        <v>3.5929999999999997E-2</v>
      </c>
      <c r="E58" s="10">
        <f>MAX(0,MIN(1,IF(E$5=0,1-(Summary!E58-Summary!E$3)/(Summary!E$4-Summary!E$3),(Summary!E58-Summary!E$3)/(Summary!E$4-Summary!E$3))))</f>
        <v>6.0000000000000053E-2</v>
      </c>
      <c r="F58" s="10">
        <f>MAX(0,MIN(1,IF(F$5=0,1-(Summary!F58-Summary!F$3)/(Summary!F$4-Summary!F$3),(Summary!F58-Summary!F$3)/(Summary!F$4-Summary!F$3))))</f>
        <v>0.19999999999999996</v>
      </c>
      <c r="G58" s="10">
        <f>MAX(0,MIN(1,IF(G$5=0,1-(Summary!G58-Summary!G$3)/(Summary!G$4-Summary!G$3),(Summary!G58-Summary!G$3)/(Summary!G$4-Summary!G$3))))</f>
        <v>4.2000000000000003E-2</v>
      </c>
      <c r="H58" s="10">
        <f>MAX(0,MIN(1,IF(H$5=0,1-(Summary!H58-Summary!H$3)/(Summary!H$4-Summary!H$3),(Summary!H58-Summary!H$3)/(Summary!H$4-Summary!H$3))))</f>
        <v>7.999999999999996E-2</v>
      </c>
      <c r="I58" s="10">
        <f>MAX(0,MIN(1,IF(I$5=0,1-(Summary!I58-Summary!I$3)/(Summary!I$4-Summary!I$3),(Summary!I58-Summary!I$3)/(Summary!I$4-Summary!I$3))))</f>
        <v>0.56600000000000006</v>
      </c>
      <c r="J58" s="10">
        <f>MAX(0,MIN(1,IF(J$5=0,1-(Summary!J58-Summary!J$3)/(Summary!J$4-Summary!J$3),(Summary!J58-Summary!J$3)/(Summary!J$4-Summary!J$3))))</f>
        <v>0.33759999999999996</v>
      </c>
      <c r="K58" s="10">
        <f>MAX(0,MIN(1,IF(K$5=0,1-(Summary!K58-Summary!K$3)/(Summary!K$4-Summary!K$3),(Summary!K58-Summary!K$3)/(Summary!K$4-Summary!K$3))))</f>
        <v>0.54132316418938897</v>
      </c>
      <c r="L58" s="10">
        <f>MAX(0,MIN(1,IF(L$5=0,1-(Summary!L58-Summary!L$3)/(Summary!L$4-Summary!L$3),(Summary!L58-Summary!L$3)/(Summary!L$4-Summary!L$3))))</f>
        <v>0.12</v>
      </c>
      <c r="M58" s="10">
        <f>MAX(0,MIN(1,IF(M$5=0,1-(Summary!M58-Summary!M$3)/(Summary!M$4-Summary!M$3),(Summary!M58-Summary!M$3)/(Summary!M$4-Summary!M$3))))</f>
        <v>0.37</v>
      </c>
      <c r="N58" s="10">
        <f>MAX(0,MIN(1,IF(N$5=0,1-(Summary!N58-Summary!N$3)/(Summary!N$4-Summary!N$3),(Summary!N58-Summary!N$3)/(Summary!N$4-Summary!N$3))))</f>
        <v>0.13</v>
      </c>
      <c r="O58" s="10">
        <f>MAX(0,MIN(1,IF(O$5=0,1-(Summary!O58-Summary!O$3)/(Summary!O$4-Summary!O$3),(Summary!O58-Summary!O$3)/(Summary!O$4-Summary!O$3))))</f>
        <v>0.22499999999999998</v>
      </c>
      <c r="P58" s="10">
        <f>MAX(0,MIN(1,IF(P$5=0,1-(Summary!P58-Summary!P$3)/(Summary!P$4-Summary!P$3),(Summary!P58-Summary!P$3)/(Summary!P$4-Summary!P$3))))</f>
        <v>0.81520000000000004</v>
      </c>
      <c r="Q58" s="10">
        <f>MAX(0,MIN(1,IF(Q$5=0,1-(Summary!Q58-Summary!Q$3)/(Summary!Q$4-Summary!Q$3),(Summary!Q58-Summary!Q$3)/(Summary!Q$4-Summary!Q$3))))</f>
        <v>0.19730731707317206</v>
      </c>
      <c r="R58" s="10">
        <f>MAX(0,MIN(1,IF(R$5=0,1-(Summary!R58-Summary!R$3)/(Summary!R$4-Summary!R$3),(Summary!R58-Summary!R$3)/(Summary!R$4-Summary!R$3))))</f>
        <v>0.35836177400000002</v>
      </c>
      <c r="S58" s="10">
        <f>MAX(0,MIN(1,IF(S$5=0,1-(Summary!S58-Summary!S$3)/(Summary!S$4-Summary!S$3),(Summary!S58-Summary!S$3)/(Summary!S$4-Summary!S$3))))</f>
        <v>8.9049693200000009E-3</v>
      </c>
      <c r="T58" s="10">
        <f>MAX(0,MIN(1,IF(T$5=0,1-(Summary!T58-Summary!T$3)/(Summary!T$4-Summary!T$3),(Summary!T58-Summary!T$3)/(Summary!T$4-Summary!T$3))))</f>
        <v>9.4010137999999993E-2</v>
      </c>
      <c r="U58" s="10">
        <f>MAX(0,MIN(1,IF(U$5=0,1-(Summary!U58-Summary!U$3)/(Summary!U$4-Summary!U$3),(Summary!U58-Summary!U$3)/(Summary!U$4-Summary!U$3))))</f>
        <v>3.1503549813468812E-2</v>
      </c>
      <c r="V58" s="10">
        <f>MAX(0,MIN(1,IF(V$5=0,1-(Summary!V58-Summary!V$3)/(Summary!V$4-Summary!V$3),(Summary!V58-Summary!V$3)/(Summary!V$4-Summary!V$3))))</f>
        <v>0.14018808640081201</v>
      </c>
      <c r="W58" s="10">
        <f>MAX(0,MIN(1,IF(W$5=0,1-(Summary!W58-Summary!W$3)/(Summary!W$4-Summary!W$3),(Summary!W58-Summary!W$3)/(Summary!W$4-Summary!W$3))))</f>
        <v>7.7999999999999958E-2</v>
      </c>
      <c r="X58" s="10">
        <f>MAX(0,MIN(1,IF(X$5=0,1-(Summary!X58-Summary!X$3)/(Summary!X$4-Summary!X$3),(Summary!X58-Summary!X$3)/(Summary!X$4-Summary!X$3))))</f>
        <v>0</v>
      </c>
      <c r="Y58" s="10">
        <f>MAX(0,MIN(1,IF(Y$5=0,1-(Summary!Y58-Summary!Y$3)/(Summary!Y$4-Summary!Y$3),(Summary!Y58-Summary!Y$3)/(Summary!Y$4-Summary!Y$3))))</f>
        <v>4.3346337234503679E-2</v>
      </c>
      <c r="Z58" s="10">
        <f>MAX(0,MIN(1,IF(Z$5=0,1-(Summary!Z58-Summary!Z$3)/(Summary!Z$4-Summary!Z$3),(Summary!Z58-Summary!Z$3)/(Summary!Z$4-Summary!Z$3))))</f>
        <v>0.85184337069999994</v>
      </c>
      <c r="AA58" s="12" t="str">
        <f t="shared" si="9"/>
        <v>Ecuador</v>
      </c>
      <c r="AB58" s="17">
        <f t="shared" si="10"/>
        <v>24</v>
      </c>
      <c r="AC58" s="11">
        <f t="shared" si="13"/>
        <v>0.24509105722491722</v>
      </c>
      <c r="AD58" s="17">
        <f t="shared" si="5"/>
        <v>144</v>
      </c>
      <c r="AF58">
        <v>51</v>
      </c>
      <c r="AG58" s="32" t="str">
        <f t="shared" si="6"/>
        <v>Côte d'Ivoire</v>
      </c>
      <c r="AH58" s="31">
        <f t="shared" si="14"/>
        <v>137</v>
      </c>
      <c r="AI58">
        <v>51</v>
      </c>
      <c r="AJ58" s="33" t="str">
        <f t="shared" si="15"/>
        <v>Georgia</v>
      </c>
      <c r="AM58" s="12" t="s">
        <v>134</v>
      </c>
      <c r="AN58" s="17">
        <v>24</v>
      </c>
      <c r="AO58" s="11">
        <v>0.44784928884754799</v>
      </c>
    </row>
    <row r="59" spans="1:41">
      <c r="A59" s="12" t="s">
        <v>142</v>
      </c>
      <c r="B59" s="15" t="s">
        <v>141</v>
      </c>
      <c r="C59" s="10">
        <f>MAX(0,MIN(1,IF(C$5=0,1-(Summary!C59-Summary!C$3)/(Summary!C$4-Summary!C$3),(Summary!C59-Summary!C$3)/(Summary!C$4-Summary!C$3))))</f>
        <v>0.50216666666666665</v>
      </c>
      <c r="D59" s="10">
        <f>MAX(0,MIN(1,IF(D$5=0,1-(Summary!D59-Summary!D$3)/(Summary!D$4-Summary!D$3),(Summary!D59-Summary!D$3)/(Summary!D$4-Summary!D$3))))</f>
        <v>1</v>
      </c>
      <c r="E59" s="10">
        <f>MAX(0,MIN(1,IF(E$5=0,1-(Summary!E59-Summary!E$3)/(Summary!E$4-Summary!E$3),(Summary!E59-Summary!E$3)/(Summary!E$4-Summary!E$3))))</f>
        <v>1.0000000000000009E-2</v>
      </c>
      <c r="F59" s="10">
        <f>MAX(0,MIN(1,IF(F$5=0,1-(Summary!F59-Summary!F$3)/(Summary!F$4-Summary!F$3),(Summary!F59-Summary!F$3)/(Summary!F$4-Summary!F$3))))</f>
        <v>0.5</v>
      </c>
      <c r="G59" s="10">
        <f>MAX(0,MIN(1,IF(G$5=0,1-(Summary!G59-Summary!G$3)/(Summary!G$4-Summary!G$3),(Summary!G59-Summary!G$3)/(Summary!G$4-Summary!G$3))))</f>
        <v>5.7333333333333333E-2</v>
      </c>
      <c r="H59" s="10">
        <f>MAX(0,MIN(1,IF(H$5=0,1-(Summary!H59-Summary!H$3)/(Summary!H$4-Summary!H$3),(Summary!H59-Summary!H$3)/(Summary!H$4-Summary!H$3))))</f>
        <v>6.0000000000000053E-2</v>
      </c>
      <c r="I59" s="10">
        <f>MAX(0,MIN(1,IF(I$5=0,1-(Summary!I59-Summary!I$3)/(Summary!I$4-Summary!I$3),(Summary!I59-Summary!I$3)/(Summary!I$4-Summary!I$3))))</f>
        <v>9.9999999999999933E-3</v>
      </c>
      <c r="J59" s="10">
        <f>MAX(0,MIN(1,IF(J$5=0,1-(Summary!J59-Summary!J$3)/(Summary!J$4-Summary!J$3),(Summary!J59-Summary!J$3)/(Summary!J$4-Summary!J$3))))</f>
        <v>0.57240000000000002</v>
      </c>
      <c r="K59" s="10">
        <f>MAX(0,MIN(1,IF(K$5=0,1-(Summary!K59-Summary!K$3)/(Summary!K$4-Summary!K$3),(Summary!K59-Summary!K$3)/(Summary!K$4-Summary!K$3))))</f>
        <v>0.5</v>
      </c>
      <c r="L59" s="10">
        <f>MAX(0,MIN(1,IF(L$5=0,1-(Summary!L59-Summary!L$3)/(Summary!L$4-Summary!L$3),(Summary!L59-Summary!L$3)/(Summary!L$4-Summary!L$3))))</f>
        <v>0.16</v>
      </c>
      <c r="M59" s="10">
        <f>MAX(0,MIN(1,IF(M$5=0,1-(Summary!M59-Summary!M$3)/(Summary!M$4-Summary!M$3),(Summary!M59-Summary!M$3)/(Summary!M$4-Summary!M$3))))</f>
        <v>0.37</v>
      </c>
      <c r="N59" s="10">
        <f>MAX(0,MIN(1,IF(N$5=0,1-(Summary!N59-Summary!N$3)/(Summary!N$4-Summary!N$3),(Summary!N59-Summary!N$3)/(Summary!N$4-Summary!N$3))))</f>
        <v>0.13</v>
      </c>
      <c r="O59" s="10">
        <f>MAX(0,MIN(1,IF(O$5=0,1-(Summary!O59-Summary!O$3)/(Summary!O$4-Summary!O$3),(Summary!O59-Summary!O$3)/(Summary!O$4-Summary!O$3))))</f>
        <v>0.78249999999999997</v>
      </c>
      <c r="P59" s="10">
        <f>MAX(0,MIN(1,IF(P$5=0,1-(Summary!P59-Summary!P$3)/(Summary!P$4-Summary!P$3),(Summary!P59-Summary!P$3)/(Summary!P$4-Summary!P$3))))</f>
        <v>0.63280000000000003</v>
      </c>
      <c r="Q59" s="10">
        <f>MAX(0,MIN(1,IF(Q$5=0,1-(Summary!Q59-Summary!Q$3)/(Summary!Q$4-Summary!Q$3),(Summary!Q59-Summary!Q$3)/(Summary!Q$4-Summary!Q$3))))</f>
        <v>0.29723512195121993</v>
      </c>
      <c r="R59" s="10">
        <f>MAX(0,MIN(1,IF(R$5=0,1-(Summary!R59-Summary!R$3)/(Summary!R$4-Summary!R$3),(Summary!R59-Summary!R$3)/(Summary!R$4-Summary!R$3))))</f>
        <v>0.176949942</v>
      </c>
      <c r="S59" s="10">
        <f>MAX(0,MIN(1,IF(S$5=0,1-(Summary!S59-Summary!S$3)/(Summary!S$4-Summary!S$3),(Summary!S59-Summary!S$3)/(Summary!S$4-Summary!S$3))))</f>
        <v>1.4595680829999999E-2</v>
      </c>
      <c r="T59" s="10">
        <f>MAX(0,MIN(1,IF(T$5=0,1-(Summary!T59-Summary!T$3)/(Summary!T$4-Summary!T$3),(Summary!T59-Summary!T$3)/(Summary!T$4-Summary!T$3))))</f>
        <v>6.5478822249999999E-2</v>
      </c>
      <c r="U59" s="10">
        <f>MAX(0,MIN(1,IF(U$5=0,1-(Summary!U59-Summary!U$3)/(Summary!U$4-Summary!U$3),(Summary!U59-Summary!U$3)/(Summary!U$4-Summary!U$3))))</f>
        <v>2.5178027340616502E-2</v>
      </c>
      <c r="V59" s="10">
        <f>MAX(0,MIN(1,IF(V$5=0,1-(Summary!V59-Summary!V$3)/(Summary!V$4-Summary!V$3),(Summary!V59-Summary!V$3)/(Summary!V$4-Summary!V$3))))</f>
        <v>0.38190865236555699</v>
      </c>
      <c r="W59" s="10">
        <f>MAX(0,MIN(1,IF(W$5=0,1-(Summary!W59-Summary!W$3)/(Summary!W$4-Summary!W$3),(Summary!W59-Summary!W$3)/(Summary!W$4-Summary!W$3))))</f>
        <v>5.9999999999998943E-3</v>
      </c>
      <c r="X59" s="10">
        <f>MAX(0,MIN(1,IF(X$5=0,1-(Summary!X59-Summary!X$3)/(Summary!X$4-Summary!X$3),(Summary!X59-Summary!X$3)/(Summary!X$4-Summary!X$3))))</f>
        <v>0</v>
      </c>
      <c r="Y59" s="10">
        <f>MAX(0,MIN(1,IF(Y$5=0,1-(Summary!Y59-Summary!Y$3)/(Summary!Y$4-Summary!Y$3),(Summary!Y59-Summary!Y$3)/(Summary!Y$4-Summary!Y$3))))</f>
        <v>6.0274247827615656E-3</v>
      </c>
      <c r="Z59" s="10">
        <f>MAX(0,MIN(1,IF(Z$5=0,1-(Summary!Z59-Summary!Z$3)/(Summary!Z$4-Summary!Z$3),(Summary!Z59-Summary!Z$3)/(Summary!Z$4-Summary!Z$3))))</f>
        <v>0.13109999999999999</v>
      </c>
      <c r="AA59" s="12" t="str">
        <f t="shared" si="9"/>
        <v>Egypt</v>
      </c>
      <c r="AB59" s="17">
        <f t="shared" si="10"/>
        <v>24</v>
      </c>
      <c r="AC59" s="11">
        <f t="shared" si="13"/>
        <v>0.26631973631333983</v>
      </c>
      <c r="AD59" s="17">
        <f t="shared" si="5"/>
        <v>124</v>
      </c>
      <c r="AF59">
        <v>52</v>
      </c>
      <c r="AG59" s="32" t="str">
        <f t="shared" si="6"/>
        <v>Comoros</v>
      </c>
      <c r="AH59" s="31">
        <f t="shared" si="14"/>
        <v>136</v>
      </c>
      <c r="AI59">
        <v>52</v>
      </c>
      <c r="AJ59" s="33" t="str">
        <f t="shared" si="15"/>
        <v>Canada</v>
      </c>
      <c r="AM59" s="12" t="s">
        <v>146</v>
      </c>
      <c r="AN59" s="17">
        <v>24</v>
      </c>
      <c r="AO59" s="11">
        <v>0.44604753706634487</v>
      </c>
    </row>
    <row r="60" spans="1:41">
      <c r="A60" s="12" t="s">
        <v>144</v>
      </c>
      <c r="B60" s="15" t="s">
        <v>143</v>
      </c>
      <c r="C60" s="10">
        <f>MAX(0,MIN(1,IF(C$5=0,1-(Summary!C60-Summary!C$3)/(Summary!C$4-Summary!C$3),(Summary!C60-Summary!C$3)/(Summary!C$4-Summary!C$3))))</f>
        <v>0.35716666666666669</v>
      </c>
      <c r="D60" s="10">
        <f>MAX(0,MIN(1,IF(D$5=0,1-(Summary!D60-Summary!D$3)/(Summary!D$4-Summary!D$3),(Summary!D60-Summary!D$3)/(Summary!D$4-Summary!D$3))))</f>
        <v>5.4539999999999998E-2</v>
      </c>
      <c r="E60" s="10">
        <f>MAX(0,MIN(1,IF(E$5=0,1-(Summary!E60-Summary!E$3)/(Summary!E$4-Summary!E$3),(Summary!E60-Summary!E$3)/(Summary!E$4-Summary!E$3))))</f>
        <v>0.13</v>
      </c>
      <c r="F60" s="10">
        <f>MAX(0,MIN(1,IF(F$5=0,1-(Summary!F60-Summary!F$3)/(Summary!F$4-Summary!F$3),(Summary!F60-Summary!F$3)/(Summary!F$4-Summary!F$3))))</f>
        <v>0.27500000000000002</v>
      </c>
      <c r="G60" s="10">
        <f>MAX(0,MIN(1,IF(G$5=0,1-(Summary!G60-Summary!G$3)/(Summary!G$4-Summary!G$3),(Summary!G60-Summary!G$3)/(Summary!G$4-Summary!G$3))))</f>
        <v>5.4666666666666669E-2</v>
      </c>
      <c r="H60" s="10">
        <f>MAX(0,MIN(1,IF(H$5=0,1-(Summary!H60-Summary!H$3)/(Summary!H$4-Summary!H$3),(Summary!H60-Summary!H$3)/(Summary!H$4-Summary!H$3))))</f>
        <v>0.13</v>
      </c>
      <c r="I60" s="10">
        <f>MAX(0,MIN(1,IF(I$5=0,1-(Summary!I60-Summary!I$3)/(Summary!I$4-Summary!I$3),(Summary!I60-Summary!I$3)/(Summary!I$4-Summary!I$3))))</f>
        <v>0.49525000000000002</v>
      </c>
      <c r="J60" s="10">
        <f>MAX(0,MIN(1,IF(J$5=0,1-(Summary!J60-Summary!J$3)/(Summary!J$4-Summary!J$3),(Summary!J60-Summary!J$3)/(Summary!J$4-Summary!J$3))))</f>
        <v>0.39</v>
      </c>
      <c r="K60" s="10">
        <f>MAX(0,MIN(1,IF(K$5=0,1-(Summary!K60-Summary!K$3)/(Summary!K$4-Summary!K$3),(Summary!K60-Summary!K$3)/(Summary!K$4-Summary!K$3))))</f>
        <v>0.78218870520827122</v>
      </c>
      <c r="L60" s="10">
        <f>MAX(0,MIN(1,IF(L$5=0,1-(Summary!L60-Summary!L$3)/(Summary!L$4-Summary!L$3),(Summary!L60-Summary!L$3)/(Summary!L$4-Summary!L$3))))</f>
        <v>0.08</v>
      </c>
      <c r="M60" s="10">
        <f>MAX(0,MIN(1,IF(M$5=0,1-(Summary!M60-Summary!M$3)/(Summary!M$4-Summary!M$3),(Summary!M60-Summary!M$3)/(Summary!M$4-Summary!M$3))))</f>
        <v>0.57999999999999996</v>
      </c>
      <c r="N60" s="10">
        <f>MAX(0,MIN(1,IF(N$5=0,1-(Summary!N60-Summary!N$3)/(Summary!N$4-Summary!N$3),(Summary!N60-Summary!N$3)/(Summary!N$4-Summary!N$3))))</f>
        <v>0.06</v>
      </c>
      <c r="O60" s="10">
        <f>MAX(0,MIN(1,IF(O$5=0,1-(Summary!O60-Summary!O$3)/(Summary!O$4-Summary!O$3),(Summary!O60-Summary!O$3)/(Summary!O$4-Summary!O$3))))</f>
        <v>0.3175</v>
      </c>
      <c r="P60" s="10">
        <f>MAX(0,MIN(1,IF(P$5=0,1-(Summary!P60-Summary!P$3)/(Summary!P$4-Summary!P$3),(Summary!P60-Summary!P$3)/(Summary!P$4-Summary!P$3))))</f>
        <v>0.85592000000000001</v>
      </c>
      <c r="Q60" s="10">
        <f>MAX(0,MIN(1,IF(Q$5=0,1-(Summary!Q60-Summary!Q$3)/(Summary!Q$4-Summary!Q$3),(Summary!Q60-Summary!Q$3)/(Summary!Q$4-Summary!Q$3))))</f>
        <v>0.27478975609756195</v>
      </c>
      <c r="R60" s="10">
        <f>MAX(0,MIN(1,IF(R$5=0,1-(Summary!R60-Summary!R$3)/(Summary!R$4-Summary!R$3),(Summary!R60-Summary!R$3)/(Summary!R$4-Summary!R$3))))</f>
        <v>0.32944228199999998</v>
      </c>
      <c r="S60" s="10">
        <f>MAX(0,MIN(1,IF(S$5=0,1-(Summary!S60-Summary!S$3)/(Summary!S$4-Summary!S$3),(Summary!S60-Summary!S$3)/(Summary!S$4-Summary!S$3))))</f>
        <v>7.9434940020000011E-2</v>
      </c>
      <c r="T60" s="10">
        <f>MAX(0,MIN(1,IF(T$5=0,1-(Summary!T60-Summary!T$3)/(Summary!T$4-Summary!T$3),(Summary!T60-Summary!T$3)/(Summary!T$4-Summary!T$3))))</f>
        <v>7.1537756999999993E-2</v>
      </c>
      <c r="U60" s="10">
        <f>MAX(0,MIN(1,IF(U$5=0,1-(Summary!U60-Summary!U$3)/(Summary!U$4-Summary!U$3),(Summary!U60-Summary!U$3)/(Summary!U$4-Summary!U$3))))</f>
        <v>4.3472853616803676E-2</v>
      </c>
      <c r="V60" s="10">
        <f>MAX(0,MIN(1,IF(V$5=0,1-(Summary!V60-Summary!V$3)/(Summary!V$4-Summary!V$3),(Summary!V60-Summary!V$3)/(Summary!V$4-Summary!V$3))))</f>
        <v>2.62202474048286E-2</v>
      </c>
      <c r="W60" s="10">
        <f>MAX(0,MIN(1,IF(W$5=0,1-(Summary!W60-Summary!W$3)/(Summary!W$4-Summary!W$3),(Summary!W60-Summary!W$3)/(Summary!W$4-Summary!W$3))))</f>
        <v>0.1359999999999999</v>
      </c>
      <c r="X60" s="10">
        <f>MAX(0,MIN(1,IF(X$5=0,1-(Summary!X60-Summary!X$3)/(Summary!X$4-Summary!X$3),(Summary!X60-Summary!X$3)/(Summary!X$4-Summary!X$3))))</f>
        <v>0.59</v>
      </c>
      <c r="Y60" s="10">
        <f>MAX(0,MIN(1,IF(Y$5=0,1-(Summary!Y60-Summary!Y$3)/(Summary!Y$4-Summary!Y$3),(Summary!Y60-Summary!Y$3)/(Summary!Y$4-Summary!Y$3))))</f>
        <v>0.36196911196911197</v>
      </c>
      <c r="Z60" s="10">
        <f>MAX(0,MIN(1,IF(Z$5=0,1-(Summary!Z60-Summary!Z$3)/(Summary!Z$4-Summary!Z$3),(Summary!Z60-Summary!Z$3)/(Summary!Z$4-Summary!Z$3))))</f>
        <v>0.80200000760000001</v>
      </c>
      <c r="AA60" s="12" t="str">
        <f t="shared" si="9"/>
        <v>El Salvador</v>
      </c>
      <c r="AB60" s="17">
        <f t="shared" si="10"/>
        <v>24</v>
      </c>
      <c r="AC60" s="11">
        <f t="shared" si="13"/>
        <v>0.30321245809374625</v>
      </c>
      <c r="AD60" s="17">
        <f t="shared" si="5"/>
        <v>98</v>
      </c>
      <c r="AF60">
        <v>53</v>
      </c>
      <c r="AG60" s="32" t="str">
        <f t="shared" si="6"/>
        <v>Sao Tome &amp; Principe</v>
      </c>
      <c r="AH60" s="31">
        <f t="shared" si="14"/>
        <v>135</v>
      </c>
      <c r="AI60">
        <v>53</v>
      </c>
      <c r="AJ60" s="33" t="str">
        <f t="shared" si="15"/>
        <v>Kazakhstan</v>
      </c>
      <c r="AM60" s="12" t="s">
        <v>98</v>
      </c>
      <c r="AN60" s="17">
        <v>24</v>
      </c>
      <c r="AO60" s="11">
        <v>0.44525123176650522</v>
      </c>
    </row>
    <row r="61" spans="1:41">
      <c r="A61" s="12" t="s">
        <v>146</v>
      </c>
      <c r="B61" s="15" t="s">
        <v>145</v>
      </c>
      <c r="C61" s="10">
        <f>MAX(0,MIN(1,IF(C$5=0,1-(Summary!C61-Summary!C$3)/(Summary!C$4-Summary!C$3),(Summary!C61-Summary!C$3)/(Summary!C$4-Summary!C$3))))</f>
        <v>0.56850000000000001</v>
      </c>
      <c r="D61" s="10">
        <f>MAX(0,MIN(1,IF(D$5=0,1-(Summary!D61-Summary!D$3)/(Summary!D$4-Summary!D$3),(Summary!D61-Summary!D$3)/(Summary!D$4-Summary!D$3))))</f>
        <v>6.69E-4</v>
      </c>
      <c r="E61" s="10">
        <f>MAX(0,MIN(1,IF(E$5=0,1-(Summary!E61-Summary!E$3)/(Summary!E$4-Summary!E$3),(Summary!E61-Summary!E$3)/(Summary!E$4-Summary!E$3))))</f>
        <v>0.57000000000000006</v>
      </c>
      <c r="F61" s="10">
        <f>MAX(0,MIN(1,IF(F$5=0,1-(Summary!F61-Summary!F$3)/(Summary!F$4-Summary!F$3),(Summary!F61-Summary!F$3)/(Summary!F$4-Summary!F$3))))</f>
        <v>0.19999999999999996</v>
      </c>
      <c r="G61" s="10">
        <f>MAX(0,MIN(1,IF(G$5=0,1-(Summary!G61-Summary!G$3)/(Summary!G$4-Summary!G$3),(Summary!G61-Summary!G$3)/(Summary!G$4-Summary!G$3))))</f>
        <v>0.33733333333333332</v>
      </c>
      <c r="H61" s="10">
        <f>MAX(0,MIN(1,IF(H$5=0,1-(Summary!H61-Summary!H$3)/(Summary!H$4-Summary!H$3),(Summary!H61-Summary!H$3)/(Summary!H$4-Summary!H$3))))</f>
        <v>0.49</v>
      </c>
      <c r="I61" s="10">
        <f>MAX(0,MIN(1,IF(I$5=0,1-(Summary!I61-Summary!I$3)/(Summary!I$4-Summary!I$3),(Summary!I61-Summary!I$3)/(Summary!I$4-Summary!I$3))))</f>
        <v>1</v>
      </c>
      <c r="J61" s="10">
        <f>MAX(0,MIN(1,IF(J$5=0,1-(Summary!J61-Summary!J$3)/(Summary!J$4-Summary!J$3),(Summary!J61-Summary!J$3)/(Summary!J$4-Summary!J$3))))</f>
        <v>0.60460000000000003</v>
      </c>
      <c r="K61" s="10">
        <f>MAX(0,MIN(1,IF(K$5=0,1-(Summary!K61-Summary!K$3)/(Summary!K$4-Summary!K$3),(Summary!K61-Summary!K$3)/(Summary!K$4-Summary!K$3))))</f>
        <v>1</v>
      </c>
      <c r="L61" s="10">
        <f>MAX(0,MIN(1,IF(L$5=0,1-(Summary!L61-Summary!L$3)/(Summary!L$4-Summary!L$3),(Summary!L61-Summary!L$3)/(Summary!L$4-Summary!L$3))))</f>
        <v>0.18</v>
      </c>
      <c r="M61" s="10">
        <f>MAX(0,MIN(1,IF(M$5=0,1-(Summary!M61-Summary!M$3)/(Summary!M$4-Summary!M$3),(Summary!M61-Summary!M$3)/(Summary!M$4-Summary!M$3))))</f>
        <v>1</v>
      </c>
      <c r="N61" s="10">
        <f>MAX(0,MIN(1,IF(N$5=0,1-(Summary!N61-Summary!N$3)/(Summary!N$4-Summary!N$3),(Summary!N61-Summary!N$3)/(Summary!N$4-Summary!N$3))))</f>
        <v>0.43</v>
      </c>
      <c r="O61" s="10">
        <f>MAX(0,MIN(1,IF(O$5=0,1-(Summary!O61-Summary!O$3)/(Summary!O$4-Summary!O$3),(Summary!O61-Summary!O$3)/(Summary!O$4-Summary!O$3))))</f>
        <v>0.20749999999999999</v>
      </c>
      <c r="P61" s="10">
        <f>MAX(0,MIN(1,IF(P$5=0,1-(Summary!P61-Summary!P$3)/(Summary!P$4-Summary!P$3),(Summary!P61-Summary!P$3)/(Summary!P$4-Summary!P$3))))</f>
        <v>0.95479999999999998</v>
      </c>
      <c r="Q61" s="10">
        <f>MAX(0,MIN(1,IF(Q$5=0,1-(Summary!Q61-Summary!Q$3)/(Summary!Q$4-Summary!Q$3),(Summary!Q61-Summary!Q$3)/(Summary!Q$4-Summary!Q$3))))</f>
        <v>0.69545024390243992</v>
      </c>
      <c r="R61" s="10">
        <f>MAX(0,MIN(1,IF(R$5=0,1-(Summary!R61-Summary!R$3)/(Summary!R$4-Summary!R$3),(Summary!R61-Summary!R$3)/(Summary!R$4-Summary!R$3))))</f>
        <v>0.85156712000000001</v>
      </c>
      <c r="S61" s="10">
        <f>MAX(0,MIN(1,IF(S$5=0,1-(Summary!S61-Summary!S$3)/(Summary!S$4-Summary!S$3),(Summary!S61-Summary!S$3)/(Summary!S$4-Summary!S$3))))</f>
        <v>3.239252234E-2</v>
      </c>
      <c r="T61" s="10">
        <f>MAX(0,MIN(1,IF(T$5=0,1-(Summary!T61-Summary!T$3)/(Summary!T$4-Summary!T$3),(Summary!T61-Summary!T$3)/(Summary!T$4-Summary!T$3))))</f>
        <v>0.34310146474999997</v>
      </c>
      <c r="U61" s="10">
        <f>MAX(0,MIN(1,IF(U$5=0,1-(Summary!U61-Summary!U$3)/(Summary!U$4-Summary!U$3),(Summary!U61-Summary!U$3)/(Summary!U$4-Summary!U$3))))</f>
        <v>8.5895172234649406E-3</v>
      </c>
      <c r="V61" s="10">
        <f>MAX(0,MIN(1,IF(V$5=0,1-(Summary!V61-Summary!V$3)/(Summary!V$4-Summary!V$3),(Summary!V61-Summary!V$3)/(Summary!V$4-Summary!V$3))))</f>
        <v>6.3768804303994703E-2</v>
      </c>
      <c r="W61" s="10">
        <f>MAX(0,MIN(1,IF(W$5=0,1-(Summary!W61-Summary!W$3)/(Summary!W$4-Summary!W$3),(Summary!W61-Summary!W$3)/(Summary!W$4-Summary!W$3))))</f>
        <v>0.73</v>
      </c>
      <c r="X61" s="10">
        <f>MAX(0,MIN(1,IF(X$5=0,1-(Summary!X61-Summary!X$3)/(Summary!X$4-Summary!X$3),(Summary!X61-Summary!X$3)/(Summary!X$4-Summary!X$3))))</f>
        <v>0</v>
      </c>
      <c r="Y61" s="10">
        <f>MAX(0,MIN(1,IF(Y$5=0,1-(Summary!Y61-Summary!Y$3)/(Summary!Y$4-Summary!Y$3),(Summary!Y61-Summary!Y$3)/(Summary!Y$4-Summary!Y$3))))</f>
        <v>0</v>
      </c>
      <c r="Z61" s="10">
        <f>MAX(0,MIN(1,IF(Z$5=0,1-(Summary!Z61-Summary!Z$3)/(Summary!Z$4-Summary!Z$3),(Summary!Z61-Summary!Z$3)/(Summary!Z$4-Summary!Z$3))))</f>
        <v>0.5</v>
      </c>
      <c r="AA61" s="12" t="str">
        <f t="shared" si="9"/>
        <v>Equatorial Guinea</v>
      </c>
      <c r="AB61" s="17">
        <f t="shared" si="10"/>
        <v>24</v>
      </c>
      <c r="AC61" s="11">
        <f t="shared" si="13"/>
        <v>0.44867800024388466</v>
      </c>
      <c r="AD61" s="17">
        <f t="shared" si="5"/>
        <v>45</v>
      </c>
      <c r="AF61">
        <v>54</v>
      </c>
      <c r="AG61" s="32" t="str">
        <f t="shared" si="6"/>
        <v>Ghana</v>
      </c>
      <c r="AH61" s="31">
        <f t="shared" si="14"/>
        <v>134</v>
      </c>
      <c r="AI61">
        <v>54</v>
      </c>
      <c r="AJ61" s="33" t="str">
        <f t="shared" si="15"/>
        <v>Mauritius</v>
      </c>
      <c r="AM61" s="12" t="s">
        <v>96</v>
      </c>
      <c r="AN61" s="17">
        <v>24</v>
      </c>
      <c r="AO61" s="11">
        <v>0.44365082098474518</v>
      </c>
    </row>
    <row r="62" spans="1:41">
      <c r="A62" s="12" t="s">
        <v>148</v>
      </c>
      <c r="B62" s="15" t="s">
        <v>147</v>
      </c>
      <c r="C62" s="10">
        <f>MAX(0,MIN(1,IF(C$5=0,1-(Summary!C62-Summary!C$3)/(Summary!C$4-Summary!C$3),(Summary!C62-Summary!C$3)/(Summary!C$4-Summary!C$3))))</f>
        <v>0.53700000000000003</v>
      </c>
      <c r="D62" s="10">
        <f>MAX(0,MIN(1,IF(D$5=0,1-(Summary!D62-Summary!D$3)/(Summary!D$4-Summary!D$3),(Summary!D62-Summary!D$3)/(Summary!D$4-Summary!D$3))))</f>
        <v>9.237999999999999E-2</v>
      </c>
      <c r="E62" s="10">
        <f>MAX(0,MIN(1,IF(E$5=0,1-(Summary!E62-Summary!E$3)/(Summary!E$4-Summary!E$3),(Summary!E62-Summary!E$3)/(Summary!E$4-Summary!E$3))))</f>
        <v>0.39</v>
      </c>
      <c r="F62" s="10">
        <f>MAX(0,MIN(1,IF(F$5=0,1-(Summary!F62-Summary!F$3)/(Summary!F$4-Summary!F$3),(Summary!F62-Summary!F$3)/(Summary!F$4-Summary!F$3))))</f>
        <v>0.35</v>
      </c>
      <c r="G62" s="10">
        <f>MAX(0,MIN(1,IF(G$5=0,1-(Summary!G62-Summary!G$3)/(Summary!G$4-Summary!G$3),(Summary!G62-Summary!G$3)/(Summary!G$4-Summary!G$3))))</f>
        <v>0.25266666666666665</v>
      </c>
      <c r="H62" s="10">
        <f>MAX(0,MIN(1,IF(H$5=0,1-(Summary!H62-Summary!H$3)/(Summary!H$4-Summary!H$3),(Summary!H62-Summary!H$3)/(Summary!H$4-Summary!H$3))))</f>
        <v>0.86</v>
      </c>
      <c r="I62" s="10">
        <f>MAX(0,MIN(1,IF(I$5=0,1-(Summary!I62-Summary!I$3)/(Summary!I$4-Summary!I$3),(Summary!I62-Summary!I$3)/(Summary!I$4-Summary!I$3))))</f>
        <v>0.45091666666666669</v>
      </c>
      <c r="J62" s="10">
        <f>MAX(0,MIN(1,IF(J$5=0,1-(Summary!J62-Summary!J$3)/(Summary!J$4-Summary!J$3),(Summary!J62-Summary!J$3)/(Summary!J$4-Summary!J$3))))</f>
        <v>0.78839999999999999</v>
      </c>
      <c r="K62" s="10">
        <f>MAX(0,MIN(1,IF(K$5=0,1-(Summary!K62-Summary!K$3)/(Summary!K$4-Summary!K$3),(Summary!K62-Summary!K$3)/(Summary!K$4-Summary!K$3))))</f>
        <v>1</v>
      </c>
      <c r="L62" s="10">
        <f>MAX(0,MIN(1,IF(L$5=0,1-(Summary!L62-Summary!L$3)/(Summary!L$4-Summary!L$3),(Summary!L62-Summary!L$3)/(Summary!L$4-Summary!L$3))))</f>
        <v>0.32</v>
      </c>
      <c r="M62" s="10">
        <f>MAX(0,MIN(1,IF(M$5=0,1-(Summary!M62-Summary!M$3)/(Summary!M$4-Summary!M$3),(Summary!M62-Summary!M$3)/(Summary!M$4-Summary!M$3))))</f>
        <v>0.28000000000000003</v>
      </c>
      <c r="N62" s="10">
        <f>MAX(0,MIN(1,IF(N$5=0,1-(Summary!N62-Summary!N$3)/(Summary!N$4-Summary!N$3),(Summary!N62-Summary!N$3)/(Summary!N$4-Summary!N$3))))</f>
        <v>1</v>
      </c>
      <c r="O62" s="10">
        <f>MAX(0,MIN(1,IF(O$5=0,1-(Summary!O62-Summary!O$3)/(Summary!O$4-Summary!O$3),(Summary!O62-Summary!O$3)/(Summary!O$4-Summary!O$3))))</f>
        <v>0.40749999999999997</v>
      </c>
      <c r="P62" s="10">
        <f>MAX(0,MIN(1,IF(P$5=0,1-(Summary!P62-Summary!P$3)/(Summary!P$4-Summary!P$3),(Summary!P62-Summary!P$3)/(Summary!P$4-Summary!P$3))))</f>
        <v>0.9728</v>
      </c>
      <c r="Q62" s="10">
        <f>MAX(0,MIN(1,IF(Q$5=0,1-(Summary!Q62-Summary!Q$3)/(Summary!Q$4-Summary!Q$3),(Summary!Q62-Summary!Q$3)/(Summary!Q$4-Summary!Q$3))))</f>
        <v>0.51095560975609799</v>
      </c>
      <c r="R62" s="10">
        <f>MAX(0,MIN(1,IF(R$5=0,1-(Summary!R62-Summary!R$3)/(Summary!R$4-Summary!R$3),(Summary!R62-Summary!R$3)/(Summary!R$4-Summary!R$3))))</f>
        <v>0.56901408399999998</v>
      </c>
      <c r="S62" s="10">
        <f>MAX(0,MIN(1,IF(S$5=0,1-(Summary!S62-Summary!S$3)/(Summary!S$4-Summary!S$3),(Summary!S62-Summary!S$3)/(Summary!S$4-Summary!S$3))))</f>
        <v>0.65612808889999996</v>
      </c>
      <c r="T62" s="10">
        <f>MAX(0,MIN(1,IF(T$5=0,1-(Summary!T62-Summary!T$3)/(Summary!T$4-Summary!T$3),(Summary!T62-Summary!T$3)/(Summary!T$4-Summary!T$3))))</f>
        <v>0.34640198649999998</v>
      </c>
      <c r="U62" s="10">
        <f>MAX(0,MIN(1,IF(U$5=0,1-(Summary!U62-Summary!U$3)/(Summary!U$4-Summary!U$3),(Summary!U62-Summary!U$3)/(Summary!U$4-Summary!U$3))))</f>
        <v>2.7702704181438453E-2</v>
      </c>
      <c r="V62" s="10">
        <f>MAX(0,MIN(1,IF(V$5=0,1-(Summary!V62-Summary!V$3)/(Summary!V$4-Summary!V$3),(Summary!V62-Summary!V$3)/(Summary!V$4-Summary!V$3))))</f>
        <v>1.6661373158518102E-2</v>
      </c>
      <c r="W62" s="10">
        <f>MAX(0,MIN(1,IF(W$5=0,1-(Summary!W62-Summary!W$3)/(Summary!W$4-Summary!W$3),(Summary!W62-Summary!W$3)/(Summary!W$4-Summary!W$3))))</f>
        <v>0.67999999999999994</v>
      </c>
      <c r="X62" s="10">
        <f>MAX(0,MIN(1,IF(X$5=0,1-(Summary!X62-Summary!X$3)/(Summary!X$4-Summary!X$3),(Summary!X62-Summary!X$3)/(Summary!X$4-Summary!X$3))))</f>
        <v>0.2</v>
      </c>
      <c r="Y62" s="10">
        <f>MAX(0,MIN(1,IF(Y$5=0,1-(Summary!Y62-Summary!Y$3)/(Summary!Y$4-Summary!Y$3),(Summary!Y62-Summary!Y$3)/(Summary!Y$4-Summary!Y$3))))</f>
        <v>1.4851485148514851E-2</v>
      </c>
      <c r="Z62" s="10">
        <f>MAX(0,MIN(1,IF(Z$5=0,1-(Summary!Z62-Summary!Z$3)/(Summary!Z$4-Summary!Z$3),(Summary!Z62-Summary!Z$3)/(Summary!Z$4-Summary!Z$3))))</f>
        <v>0.78200000759999999</v>
      </c>
      <c r="AA62" s="12" t="str">
        <f t="shared" si="9"/>
        <v>Eritrea</v>
      </c>
      <c r="AB62" s="17">
        <f t="shared" si="10"/>
        <v>24</v>
      </c>
      <c r="AC62" s="11">
        <f t="shared" si="13"/>
        <v>0.4793907780240792</v>
      </c>
      <c r="AD62" s="17">
        <f t="shared" si="5"/>
        <v>31</v>
      </c>
      <c r="AF62">
        <v>55</v>
      </c>
      <c r="AG62" s="32" t="str">
        <f t="shared" si="6"/>
        <v>India</v>
      </c>
      <c r="AH62" s="31">
        <f t="shared" si="14"/>
        <v>133</v>
      </c>
      <c r="AI62">
        <v>55</v>
      </c>
      <c r="AJ62" s="33" t="str">
        <f t="shared" si="15"/>
        <v>Thailand</v>
      </c>
      <c r="AM62" s="12" t="s">
        <v>116</v>
      </c>
      <c r="AN62" s="17">
        <v>24</v>
      </c>
      <c r="AO62" s="11">
        <v>0.44302152714924165</v>
      </c>
    </row>
    <row r="63" spans="1:41">
      <c r="A63" s="12" t="s">
        <v>150</v>
      </c>
      <c r="B63" s="15" t="s">
        <v>149</v>
      </c>
      <c r="C63" s="10">
        <f>MAX(0,MIN(1,IF(C$5=0,1-(Summary!C63-Summary!C$3)/(Summary!C$4-Summary!C$3),(Summary!C63-Summary!C$3)/(Summary!C$4-Summary!C$3))))</f>
        <v>0.63933333333333331</v>
      </c>
      <c r="D63" s="10">
        <f>MAX(0,MIN(1,IF(D$5=0,1-(Summary!D63-Summary!D$3)/(Summary!D$4-Summary!D$3),(Summary!D63-Summary!D$3)/(Summary!D$4-Summary!D$3))))</f>
        <v>0.14019999999999999</v>
      </c>
      <c r="E63" s="10">
        <f>MAX(0,MIN(1,IF(E$5=0,1-(Summary!E63-Summary!E$3)/(Summary!E$4-Summary!E$3),(Summary!E63-Summary!E$3)/(Summary!E$4-Summary!E$3))))</f>
        <v>2.0000000000000018E-2</v>
      </c>
      <c r="F63" s="10">
        <f>MAX(0,MIN(1,IF(F$5=0,1-(Summary!F63-Summary!F$3)/(Summary!F$4-Summary!F$3),(Summary!F63-Summary!F$3)/(Summary!F$4-Summary!F$3))))</f>
        <v>0.77499999999999991</v>
      </c>
      <c r="G63" s="10">
        <f>MAX(0,MIN(1,IF(G$5=0,1-(Summary!G63-Summary!G$3)/(Summary!G$4-Summary!G$3),(Summary!G63-Summary!G$3)/(Summary!G$4-Summary!G$3))))</f>
        <v>0</v>
      </c>
      <c r="H63" s="10">
        <f>MAX(0,MIN(1,IF(H$5=0,1-(Summary!H63-Summary!H$3)/(Summary!H$4-Summary!H$3),(Summary!H63-Summary!H$3)/(Summary!H$4-Summary!H$3))))</f>
        <v>5.0000000000000044E-2</v>
      </c>
      <c r="I63" s="10">
        <f>MAX(0,MIN(1,IF(I$5=0,1-(Summary!I63-Summary!I$3)/(Summary!I$4-Summary!I$3),(Summary!I63-Summary!I$3)/(Summary!I$4-Summary!I$3))))</f>
        <v>0.27966666666666667</v>
      </c>
      <c r="J63" s="10">
        <f>MAX(0,MIN(1,IF(J$5=0,1-(Summary!J63-Summary!J$3)/(Summary!J$4-Summary!J$3),(Summary!J63-Summary!J$3)/(Summary!J$4-Summary!J$3))))</f>
        <v>0.30519999999999997</v>
      </c>
      <c r="K63" s="10">
        <f>MAX(0,MIN(1,IF(K$5=0,1-(Summary!K63-Summary!K$3)/(Summary!K$4-Summary!K$3),(Summary!K63-Summary!K$3)/(Summary!K$4-Summary!K$3))))</f>
        <v>0.83278428093650003</v>
      </c>
      <c r="L63" s="10">
        <f>MAX(0,MIN(1,IF(L$5=0,1-(Summary!L63-Summary!L$3)/(Summary!L$4-Summary!L$3),(Summary!L63-Summary!L$3)/(Summary!L$4-Summary!L$3))))</f>
        <v>0.9</v>
      </c>
      <c r="M63" s="10">
        <f>MAX(0,MIN(1,IF(M$5=0,1-(Summary!M63-Summary!M$3)/(Summary!M$4-Summary!M$3),(Summary!M63-Summary!M$3)/(Summary!M$4-Summary!M$3))))</f>
        <v>0.15</v>
      </c>
      <c r="N63" s="10">
        <f>MAX(0,MIN(1,IF(N$5=0,1-(Summary!N63-Summary!N$3)/(Summary!N$4-Summary!N$3),(Summary!N63-Summary!N$3)/(Summary!N$4-Summary!N$3))))</f>
        <v>0</v>
      </c>
      <c r="O63" s="10">
        <f>MAX(0,MIN(1,IF(O$5=0,1-(Summary!O63-Summary!O$3)/(Summary!O$4-Summary!O$3),(Summary!O63-Summary!O$3)/(Summary!O$4-Summary!O$3))))</f>
        <v>0.87499999999999989</v>
      </c>
      <c r="P63" s="10">
        <f>MAX(0,MIN(1,IF(P$5=0,1-(Summary!P63-Summary!P$3)/(Summary!P$4-Summary!P$3),(Summary!P63-Summary!P$3)/(Summary!P$4-Summary!P$3))))</f>
        <v>0.45448</v>
      </c>
      <c r="Q63" s="10">
        <f>MAX(0,MIN(1,IF(Q$5=0,1-(Summary!Q63-Summary!Q$3)/(Summary!Q$4-Summary!Q$3),(Summary!Q63-Summary!Q$3)/(Summary!Q$4-Summary!Q$3))))</f>
        <v>0.22053658536585408</v>
      </c>
      <c r="R63" s="10">
        <f>MAX(0,MIN(1,IF(R$5=0,1-(Summary!R63-Summary!R$3)/(Summary!R$4-Summary!R$3),(Summary!R63-Summary!R$3)/(Summary!R$4-Summary!R$3))))</f>
        <v>6.0869566E-2</v>
      </c>
      <c r="S63" s="10">
        <f>MAX(0,MIN(1,IF(S$5=0,1-(Summary!S63-Summary!S$3)/(Summary!S$4-Summary!S$3),(Summary!S63-Summary!S$3)/(Summary!S$4-Summary!S$3))))</f>
        <v>3.8860932549999998E-2</v>
      </c>
      <c r="T63" s="10">
        <f>MAX(0,MIN(1,IF(T$5=0,1-(Summary!T63-Summary!T$3)/(Summary!T$4-Summary!T$3),(Summary!T63-Summary!T$3)/(Summary!T$4-Summary!T$3))))</f>
        <v>4.7363824999999997E-3</v>
      </c>
      <c r="U63" s="10">
        <f>MAX(0,MIN(1,IF(U$5=0,1-(Summary!U63-Summary!U$3)/(Summary!U$4-Summary!U$3),(Summary!U63-Summary!U$3)/(Summary!U$4-Summary!U$3))))</f>
        <v>5.5642862298984942E-2</v>
      </c>
      <c r="V63" s="10">
        <f>MAX(0,MIN(1,IF(V$5=0,1-(Summary!V63-Summary!V$3)/(Summary!V$4-Summary!V$3),(Summary!V63-Summary!V$3)/(Summary!V$4-Summary!V$3))))</f>
        <v>0.116181230255992</v>
      </c>
      <c r="W63" s="10">
        <f>MAX(0,MIN(1,IF(W$5=0,1-(Summary!W63-Summary!W$3)/(Summary!W$4-Summary!W$3),(Summary!W63-Summary!W$3)/(Summary!W$4-Summary!W$3))))</f>
        <v>0</v>
      </c>
      <c r="X63" s="10">
        <f>MAX(0,MIN(1,IF(X$5=0,1-(Summary!X63-Summary!X$3)/(Summary!X$4-Summary!X$3),(Summary!X63-Summary!X$3)/(Summary!X$4-Summary!X$3))))</f>
        <v>0.22</v>
      </c>
      <c r="Y63" s="10">
        <f>MAX(0,MIN(1,IF(Y$5=0,1-(Summary!Y63-Summary!Y$3)/(Summary!Y$4-Summary!Y$3),(Summary!Y63-Summary!Y$3)/(Summary!Y$4-Summary!Y$3))))</f>
        <v>0</v>
      </c>
      <c r="Z63" s="10">
        <f>MAX(0,MIN(1,IF(Z$5=0,1-(Summary!Z63-Summary!Z$3)/(Summary!Z$4-Summary!Z$3),(Summary!Z63-Summary!Z$3)/(Summary!Z$4-Summary!Z$3))))</f>
        <v>0.71225488510000001</v>
      </c>
      <c r="AA63" s="12" t="str">
        <f t="shared" si="9"/>
        <v>Estonia</v>
      </c>
      <c r="AB63" s="17">
        <f t="shared" si="10"/>
        <v>24</v>
      </c>
      <c r="AC63" s="11">
        <f t="shared" si="13"/>
        <v>0.28544778020863881</v>
      </c>
      <c r="AD63" s="17">
        <f t="shared" si="5"/>
        <v>110</v>
      </c>
      <c r="AF63">
        <v>56</v>
      </c>
      <c r="AG63" s="32" t="str">
        <f t="shared" si="6"/>
        <v>Vanuatu</v>
      </c>
      <c r="AH63" s="31">
        <f t="shared" si="14"/>
        <v>132</v>
      </c>
      <c r="AI63">
        <v>56</v>
      </c>
      <c r="AJ63" s="33" t="str">
        <f t="shared" si="15"/>
        <v>Uzbekistan</v>
      </c>
      <c r="AM63" s="12" t="s">
        <v>284</v>
      </c>
      <c r="AN63" s="17">
        <v>24</v>
      </c>
      <c r="AO63" s="11">
        <v>0.44271498992115393</v>
      </c>
    </row>
    <row r="64" spans="1:41">
      <c r="A64" s="12" t="s">
        <v>152</v>
      </c>
      <c r="B64" s="15" t="s">
        <v>151</v>
      </c>
      <c r="C64" s="10">
        <f>MAX(0,MIN(1,IF(C$5=0,1-(Summary!C64-Summary!C$3)/(Summary!C$4-Summary!C$3),(Summary!C64-Summary!C$3)/(Summary!C$4-Summary!C$3))))</f>
        <v>0.73983333333333334</v>
      </c>
      <c r="D64" s="10">
        <f>MAX(0,MIN(1,IF(D$5=0,1-(Summary!D64-Summary!D$3)/(Summary!D$4-Summary!D$3),(Summary!D64-Summary!D$3)/(Summary!D$4-Summary!D$3))))</f>
        <v>4.5560000000000003E-2</v>
      </c>
      <c r="E64" s="10">
        <f>MAX(0,MIN(1,IF(E$5=0,1-(Summary!E64-Summary!E$3)/(Summary!E$4-Summary!E$3),(Summary!E64-Summary!E$3)/(Summary!E$4-Summary!E$3))))</f>
        <v>0.62</v>
      </c>
      <c r="F64" s="10">
        <f>MAX(0,MIN(1,IF(F$5=0,1-(Summary!F64-Summary!F$3)/(Summary!F$4-Summary!F$3),(Summary!F64-Summary!F$3)/(Summary!F$4-Summary!F$3))))</f>
        <v>0.30000000000000004</v>
      </c>
      <c r="G64" s="10">
        <f>MAX(0,MIN(1,IF(G$5=0,1-(Summary!G64-Summary!G$3)/(Summary!G$4-Summary!G$3),(Summary!G64-Summary!G$3)/(Summary!G$4-Summary!G$3))))</f>
        <v>0.47</v>
      </c>
      <c r="H64" s="10">
        <f>MAX(0,MIN(1,IF(H$5=0,1-(Summary!H64-Summary!H$3)/(Summary!H$4-Summary!H$3),(Summary!H64-Summary!H$3)/(Summary!H$4-Summary!H$3))))</f>
        <v>0.88</v>
      </c>
      <c r="I64" s="10">
        <f>MAX(0,MIN(1,IF(I$5=0,1-(Summary!I64-Summary!I$3)/(Summary!I$4-Summary!I$3),(Summary!I64-Summary!I$3)/(Summary!I$4-Summary!I$3))))</f>
        <v>0.60066666666666668</v>
      </c>
      <c r="J64" s="10">
        <f>MAX(0,MIN(1,IF(J$5=0,1-(Summary!J64-Summary!J$3)/(Summary!J$4-Summary!J$3),(Summary!J64-Summary!J$3)/(Summary!J$4-Summary!J$3))))</f>
        <v>0.82700000000000007</v>
      </c>
      <c r="K64" s="10">
        <f>MAX(0,MIN(1,IF(K$5=0,1-(Summary!K64-Summary!K$3)/(Summary!K$4-Summary!K$3),(Summary!K64-Summary!K$3)/(Summary!K$4-Summary!K$3))))</f>
        <v>0.98249934749080781</v>
      </c>
      <c r="L64" s="10">
        <f>MAX(0,MIN(1,IF(L$5=0,1-(Summary!L64-Summary!L$3)/(Summary!L$4-Summary!L$3),(Summary!L64-Summary!L$3)/(Summary!L$4-Summary!L$3))))</f>
        <v>0.32</v>
      </c>
      <c r="M64" s="10">
        <f>MAX(0,MIN(1,IF(M$5=0,1-(Summary!M64-Summary!M$3)/(Summary!M$4-Summary!M$3),(Summary!M64-Summary!M$3)/(Summary!M$4-Summary!M$3))))</f>
        <v>0.06</v>
      </c>
      <c r="N64" s="10">
        <f>MAX(0,MIN(1,IF(N$5=0,1-(Summary!N64-Summary!N$3)/(Summary!N$4-Summary!N$3),(Summary!N64-Summary!N$3)/(Summary!N$4-Summary!N$3))))</f>
        <v>1</v>
      </c>
      <c r="O64" s="10">
        <f>MAX(0,MIN(1,IF(O$5=0,1-(Summary!O64-Summary!O$3)/(Summary!O$4-Summary!O$3),(Summary!O64-Summary!O$3)/(Summary!O$4-Summary!O$3))))</f>
        <v>0.40749999999999997</v>
      </c>
      <c r="P64" s="10">
        <f>MAX(0,MIN(1,IF(P$5=0,1-(Summary!P64-Summary!P$3)/(Summary!P$4-Summary!P$3),(Summary!P64-Summary!P$3)/(Summary!P$4-Summary!P$3))))</f>
        <v>0.98863999999999996</v>
      </c>
      <c r="Q64" s="10">
        <f>MAX(0,MIN(1,IF(Q$5=0,1-(Summary!Q64-Summary!Q$3)/(Summary!Q$4-Summary!Q$3),(Summary!Q64-Summary!Q$3)/(Summary!Q$4-Summary!Q$3))))</f>
        <v>0.59610000000000007</v>
      </c>
      <c r="R64" s="10">
        <f>MAX(0,MIN(1,IF(R$5=0,1-(Summary!R64-Summary!R$3)/(Summary!R$4-Summary!R$3),(Summary!R64-Summary!R$3)/(Summary!R$4-Summary!R$3))))</f>
        <v>0.81792399400000004</v>
      </c>
      <c r="S64" s="10">
        <f>MAX(0,MIN(1,IF(S$5=0,1-(Summary!S64-Summary!S$3)/(Summary!S$4-Summary!S$3),(Summary!S64-Summary!S$3)/(Summary!S$4-Summary!S$3))))</f>
        <v>0.39474224540000002</v>
      </c>
      <c r="T64" s="10">
        <f>MAX(0,MIN(1,IF(T$5=0,1-(Summary!T64-Summary!T$3)/(Summary!T$4-Summary!T$3),(Summary!T64-Summary!T$3)/(Summary!T$4-Summary!T$3))))</f>
        <v>0.62650636849999997</v>
      </c>
      <c r="U64" s="10">
        <f>MAX(0,MIN(1,IF(U$5=0,1-(Summary!U64-Summary!U$3)/(Summary!U$4-Summary!U$3),(Summary!U64-Summary!U$3)/(Summary!U$4-Summary!U$3))))</f>
        <v>0</v>
      </c>
      <c r="V64" s="10">
        <f>MAX(0,MIN(1,IF(V$5=0,1-(Summary!V64-Summary!V$3)/(Summary!V$4-Summary!V$3),(Summary!V64-Summary!V$3)/(Summary!V$4-Summary!V$3))))</f>
        <v>0</v>
      </c>
      <c r="W64" s="10">
        <f>MAX(0,MIN(1,IF(W$5=0,1-(Summary!W64-Summary!W$3)/(Summary!W$4-Summary!W$3),(Summary!W64-Summary!W$3)/(Summary!W$4-Summary!W$3))))</f>
        <v>0.84699999999999998</v>
      </c>
      <c r="X64" s="10">
        <f>MAX(0,MIN(1,IF(X$5=0,1-(Summary!X64-Summary!X$3)/(Summary!X$4-Summary!X$3),(Summary!X64-Summary!X$3)/(Summary!X$4-Summary!X$3))))</f>
        <v>0.88</v>
      </c>
      <c r="Y64" s="10">
        <f>MAX(0,MIN(1,IF(Y$5=0,1-(Summary!Y64-Summary!Y$3)/(Summary!Y$4-Summary!Y$3),(Summary!Y64-Summary!Y$3)/(Summary!Y$4-Summary!Y$3))))</f>
        <v>0.03</v>
      </c>
      <c r="Z64" s="10">
        <f>MAX(0,MIN(1,IF(Z$5=0,1-(Summary!Z64-Summary!Z$3)/(Summary!Z$4-Summary!Z$3),(Summary!Z64-Summary!Z$3)/(Summary!Z$4-Summary!Z$3))))</f>
        <v>0.86325210220000004</v>
      </c>
      <c r="AA64" s="12" t="str">
        <f t="shared" si="9"/>
        <v>Ethiopia</v>
      </c>
      <c r="AB64" s="17">
        <f t="shared" si="10"/>
        <v>24</v>
      </c>
      <c r="AC64" s="11">
        <f t="shared" si="13"/>
        <v>0.55405100239961691</v>
      </c>
      <c r="AD64" s="17">
        <f t="shared" si="5"/>
        <v>6</v>
      </c>
      <c r="AF64">
        <v>57</v>
      </c>
      <c r="AG64" s="32" t="str">
        <f t="shared" si="6"/>
        <v>Namibia</v>
      </c>
      <c r="AH64" s="31">
        <f t="shared" si="14"/>
        <v>131</v>
      </c>
      <c r="AI64">
        <v>57</v>
      </c>
      <c r="AJ64" s="33" t="str">
        <f t="shared" si="15"/>
        <v>Armenia</v>
      </c>
      <c r="AM64" s="12" t="s">
        <v>66</v>
      </c>
      <c r="AN64" s="17">
        <v>24</v>
      </c>
      <c r="AO64" s="11">
        <v>0.43740581091043623</v>
      </c>
    </row>
    <row r="65" spans="1:41">
      <c r="A65" s="12" t="s">
        <v>154</v>
      </c>
      <c r="B65" s="15" t="s">
        <v>153</v>
      </c>
      <c r="C65" s="10">
        <f>MAX(0,MIN(1,IF(C$5=0,1-(Summary!C65-Summary!C$3)/(Summary!C$4-Summary!C$3),(Summary!C65-Summary!C$3)/(Summary!C$4-Summary!C$3))))</f>
        <v>0.58666666666666667</v>
      </c>
      <c r="D65" s="10">
        <f>MAX(0,MIN(1,IF(D$5=0,1-(Summary!D65-Summary!D$3)/(Summary!D$4-Summary!D$3),(Summary!D65-Summary!D$3)/(Summary!D$4-Summary!D$3))))</f>
        <v>2.862E-3</v>
      </c>
      <c r="E65" s="10">
        <f>MAX(0,MIN(1,IF(E$5=0,1-(Summary!E65-Summary!E$3)/(Summary!E$4-Summary!E$3),(Summary!E65-Summary!E$3)/(Summary!E$4-Summary!E$3))))</f>
        <v>0.36</v>
      </c>
      <c r="F65" s="10">
        <f>MAX(0,MIN(1,IF(F$5=0,1-(Summary!F65-Summary!F$3)/(Summary!F$4-Summary!F$3),(Summary!F65-Summary!F$3)/(Summary!F$4-Summary!F$3))))</f>
        <v>7.5000000000000011E-2</v>
      </c>
      <c r="G65" s="10">
        <f>MAX(0,MIN(1,IF(G$5=0,1-(Summary!G65-Summary!G$3)/(Summary!G$4-Summary!G$3),(Summary!G65-Summary!G$3)/(Summary!G$4-Summary!G$3))))</f>
        <v>7.3333333333333332E-3</v>
      </c>
      <c r="H65" s="10">
        <f>MAX(0,MIN(1,IF(H$5=0,1-(Summary!H65-Summary!H$3)/(Summary!H$4-Summary!H$3),(Summary!H65-Summary!H$3)/(Summary!H$4-Summary!H$3))))</f>
        <v>0.13</v>
      </c>
      <c r="I65" s="10">
        <f>MAX(0,MIN(1,IF(I$5=0,1-(Summary!I65-Summary!I$3)/(Summary!I$4-Summary!I$3),(Summary!I65-Summary!I$3)/(Summary!I$4-Summary!I$3))))</f>
        <v>0.44466666666666665</v>
      </c>
      <c r="J65" s="10">
        <f>MAX(0,MIN(1,IF(J$5=0,1-(Summary!J65-Summary!J$3)/(Summary!J$4-Summary!J$3),(Summary!J65-Summary!J$3)/(Summary!J$4-Summary!J$3))))</f>
        <v>0.47119999999999995</v>
      </c>
      <c r="K65" s="10">
        <f>MAX(0,MIN(1,IF(K$5=0,1-(Summary!K65-Summary!K$3)/(Summary!K$4-Summary!K$3),(Summary!K65-Summary!K$3)/(Summary!K$4-Summary!K$3))))</f>
        <v>0.92227450980399994</v>
      </c>
      <c r="L65" s="10">
        <f>MAX(0,MIN(1,IF(L$5=0,1-(Summary!L65-Summary!L$3)/(Summary!L$4-Summary!L$3),(Summary!L65-Summary!L$3)/(Summary!L$4-Summary!L$3))))</f>
        <v>0.2</v>
      </c>
      <c r="M65" s="10">
        <f>MAX(0,MIN(1,IF(M$5=0,1-(Summary!M65-Summary!M$3)/(Summary!M$4-Summary!M$3),(Summary!M65-Summary!M$3)/(Summary!M$4-Summary!M$3))))</f>
        <v>1</v>
      </c>
      <c r="N65" s="10">
        <f>MAX(0,MIN(1,IF(N$5=0,1-(Summary!N65-Summary!N$3)/(Summary!N$4-Summary!N$3),(Summary!N65-Summary!N$3)/(Summary!N$4-Summary!N$3))))</f>
        <v>0.3</v>
      </c>
      <c r="O65" s="10">
        <f>MAX(0,MIN(1,IF(O$5=0,1-(Summary!O65-Summary!O$3)/(Summary!O$4-Summary!O$3),(Summary!O65-Summary!O$3)/(Summary!O$4-Summary!O$3))))</f>
        <v>0.76749999999999996</v>
      </c>
      <c r="P65" s="10">
        <f>MAX(0,MIN(1,IF(P$5=0,1-(Summary!P65-Summary!P$3)/(Summary!P$4-Summary!P$3),(Summary!P65-Summary!P$3)/(Summary!P$4-Summary!P$3))))</f>
        <v>0.88456800000000002</v>
      </c>
      <c r="Q65" s="10">
        <f>MAX(0,MIN(1,IF(Q$5=0,1-(Summary!Q65-Summary!Q$3)/(Summary!Q$4-Summary!Q$3),(Summary!Q65-Summary!Q$3)/(Summary!Q$4-Summary!Q$3))))</f>
        <v>0.32268536585366003</v>
      </c>
      <c r="R65" s="10">
        <f>MAX(0,MIN(1,IF(R$5=0,1-(Summary!R65-Summary!R$3)/(Summary!R$4-Summary!R$3),(Summary!R65-Summary!R$3)/(Summary!R$4-Summary!R$3))))</f>
        <v>0.34837355800000003</v>
      </c>
      <c r="S65" s="10">
        <f>MAX(0,MIN(1,IF(S$5=0,1-(Summary!S65-Summary!S$3)/(Summary!S$4-Summary!S$3),(Summary!S65-Summary!S$3)/(Summary!S$4-Summary!S$3))))</f>
        <v>3.3305655500000003E-2</v>
      </c>
      <c r="T65" s="10">
        <f>MAX(0,MIN(1,IF(T$5=0,1-(Summary!T65-Summary!T$3)/(Summary!T$4-Summary!T$3),(Summary!T65-Summary!T$3)/(Summary!T$4-Summary!T$3))))</f>
        <v>1.872857075E-2</v>
      </c>
      <c r="U65" s="10">
        <f>MAX(0,MIN(1,IF(U$5=0,1-(Summary!U65-Summary!U$3)/(Summary!U$4-Summary!U$3),(Summary!U65-Summary!U$3)/(Summary!U$4-Summary!U$3))))</f>
        <v>0.10631031837790682</v>
      </c>
      <c r="V65" s="10">
        <f>MAX(0,MIN(1,IF(V$5=0,1-(Summary!V65-Summary!V$3)/(Summary!V$4-Summary!V$3),(Summary!V65-Summary!V$3)/(Summary!V$4-Summary!V$3))))</f>
        <v>0.175616459497798</v>
      </c>
      <c r="W65" s="10">
        <f>MAX(0,MIN(1,IF(W$5=0,1-(Summary!W65-Summary!W$3)/(Summary!W$4-Summary!W$3),(Summary!W65-Summary!W$3)/(Summary!W$4-Summary!W$3))))</f>
        <v>0.4</v>
      </c>
      <c r="X65" s="10">
        <f>MAX(0,MIN(1,IF(X$5=0,1-(Summary!X65-Summary!X$3)/(Summary!X$4-Summary!X$3),(Summary!X65-Summary!X$3)/(Summary!X$4-Summary!X$3))))</f>
        <v>0</v>
      </c>
      <c r="Y65" s="10">
        <f>MAX(0,MIN(1,IF(Y$5=0,1-(Summary!Y65-Summary!Y$3)/(Summary!Y$4-Summary!Y$3),(Summary!Y65-Summary!Y$3)/(Summary!Y$4-Summary!Y$3))))</f>
        <v>0.16420361247947454</v>
      </c>
      <c r="Z65" s="10">
        <f>MAX(0,MIN(1,IF(Z$5=0,1-(Summary!Z65-Summary!Z$3)/(Summary!Z$4-Summary!Z$3),(Summary!Z65-Summary!Z$3)/(Summary!Z$4-Summary!Z$3))))</f>
        <v>0.50799999240000004</v>
      </c>
      <c r="AA65" s="12" t="str">
        <f t="shared" si="9"/>
        <v>Fiji</v>
      </c>
      <c r="AB65" s="17">
        <f t="shared" si="10"/>
        <v>24</v>
      </c>
      <c r="AC65" s="11">
        <f t="shared" si="13"/>
        <v>0.34288727955539611</v>
      </c>
      <c r="AD65" s="17">
        <f t="shared" si="5"/>
        <v>74</v>
      </c>
      <c r="AF65">
        <v>58</v>
      </c>
      <c r="AG65" s="32" t="str">
        <f t="shared" si="6"/>
        <v>Myanmar</v>
      </c>
      <c r="AH65" s="31">
        <f t="shared" si="14"/>
        <v>130</v>
      </c>
      <c r="AI65">
        <v>58</v>
      </c>
      <c r="AJ65" s="33" t="str">
        <f t="shared" si="15"/>
        <v>Turkmenistan</v>
      </c>
      <c r="AM65" s="12" t="s">
        <v>254</v>
      </c>
      <c r="AN65" s="17">
        <v>24</v>
      </c>
      <c r="AO65" s="11">
        <v>0.43662391877017032</v>
      </c>
    </row>
    <row r="66" spans="1:41">
      <c r="A66" s="12" t="s">
        <v>156</v>
      </c>
      <c r="B66" s="15" t="s">
        <v>155</v>
      </c>
      <c r="C66" s="10">
        <f>MAX(0,MIN(1,IF(C$5=0,1-(Summary!C66-Summary!C$3)/(Summary!C$4-Summary!C$3),(Summary!C66-Summary!C$3)/(Summary!C$4-Summary!C$3))))</f>
        <v>0.72666666666666668</v>
      </c>
      <c r="D66" s="10">
        <f>MAX(0,MIN(1,IF(D$5=0,1-(Summary!D66-Summary!D$3)/(Summary!D$4-Summary!D$3),(Summary!D66-Summary!D$3)/(Summary!D$4-Summary!D$3))))</f>
        <v>1.485E-2</v>
      </c>
      <c r="E66" s="10">
        <f>MAX(0,MIN(1,IF(E$5=0,1-(Summary!E66-Summary!E$3)/(Summary!E$4-Summary!E$3),(Summary!E66-Summary!E$3)/(Summary!E$4-Summary!E$3))))</f>
        <v>0</v>
      </c>
      <c r="F66" s="10">
        <f>MAX(0,MIN(1,IF(F$5=0,1-(Summary!F66-Summary!F$3)/(Summary!F$4-Summary!F$3),(Summary!F66-Summary!F$3)/(Summary!F$4-Summary!F$3))))</f>
        <v>0.82499999999999996</v>
      </c>
      <c r="G66" s="10">
        <f>MAX(0,MIN(1,IF(G$5=0,1-(Summary!G66-Summary!G$3)/(Summary!G$4-Summary!G$3),(Summary!G66-Summary!G$3)/(Summary!G$4-Summary!G$3))))</f>
        <v>0</v>
      </c>
      <c r="H66" s="10">
        <f>MAX(0,MIN(1,IF(H$5=0,1-(Summary!H66-Summary!H$3)/(Summary!H$4-Summary!H$3),(Summary!H66-Summary!H$3)/(Summary!H$4-Summary!H$3))))</f>
        <v>0</v>
      </c>
      <c r="I66" s="10">
        <f>MAX(0,MIN(1,IF(I$5=0,1-(Summary!I66-Summary!I$3)/(Summary!I$4-Summary!I$3),(Summary!I66-Summary!I$3)/(Summary!I$4-Summary!I$3))))</f>
        <v>1.5499999999999995E-2</v>
      </c>
      <c r="J66" s="10">
        <f>MAX(0,MIN(1,IF(J$5=0,1-(Summary!J66-Summary!J$3)/(Summary!J$4-Summary!J$3),(Summary!J66-Summary!J$3)/(Summary!J$4-Summary!J$3))))</f>
        <v>0.36399999999999999</v>
      </c>
      <c r="K66" s="10">
        <f>MAX(0,MIN(1,IF(K$5=0,1-(Summary!K66-Summary!K$3)/(Summary!K$4-Summary!K$3),(Summary!K66-Summary!K$3)/(Summary!K$4-Summary!K$3))))</f>
        <v>0.74816108849146656</v>
      </c>
      <c r="L66" s="10">
        <f>MAX(0,MIN(1,IF(L$5=0,1-(Summary!L66-Summary!L$3)/(Summary!L$4-Summary!L$3),(Summary!L66-Summary!L$3)/(Summary!L$4-Summary!L$3))))</f>
        <v>0.38</v>
      </c>
      <c r="M66" s="10">
        <f>MAX(0,MIN(1,IF(M$5=0,1-(Summary!M66-Summary!M$3)/(Summary!M$4-Summary!M$3),(Summary!M66-Summary!M$3)/(Summary!M$4-Summary!M$3))))</f>
        <v>0.08</v>
      </c>
      <c r="N66" s="10">
        <f>MAX(0,MIN(1,IF(N$5=0,1-(Summary!N66-Summary!N$3)/(Summary!N$4-Summary!N$3),(Summary!N66-Summary!N$3)/(Summary!N$4-Summary!N$3))))</f>
        <v>0</v>
      </c>
      <c r="O66" s="10">
        <f>MAX(0,MIN(1,IF(O$5=0,1-(Summary!O66-Summary!O$3)/(Summary!O$4-Summary!O$3),(Summary!O66-Summary!O$3)/(Summary!O$4-Summary!O$3))))</f>
        <v>6.7499999999999991E-2</v>
      </c>
      <c r="P66" s="10">
        <f>MAX(0,MIN(1,IF(P$5=0,1-(Summary!P66-Summary!P$3)/(Summary!P$4-Summary!P$3),(Summary!P66-Summary!P$3)/(Summary!P$4-Summary!P$3))))</f>
        <v>0.1604000000000001</v>
      </c>
      <c r="Q66" s="10">
        <f>MAX(0,MIN(1,IF(Q$5=0,1-(Summary!Q66-Summary!Q$3)/(Summary!Q$4-Summary!Q$3),(Summary!Q66-Summary!Q$3)/(Summary!Q$4-Summary!Q$3))))</f>
        <v>0.10416097560975601</v>
      </c>
      <c r="R66" s="10">
        <f>MAX(0,MIN(1,IF(R$5=0,1-(Summary!R66-Summary!R$3)/(Summary!R$4-Summary!R$3),(Summary!R66-Summary!R$3)/(Summary!R$4-Summary!R$3))))</f>
        <v>4.9327353999999997E-2</v>
      </c>
      <c r="S66" s="10">
        <f>MAX(0,MIN(1,IF(S$5=0,1-(Summary!S66-Summary!S$3)/(Summary!S$4-Summary!S$3),(Summary!S66-Summary!S$3)/(Summary!S$4-Summary!S$3))))</f>
        <v>0</v>
      </c>
      <c r="T66" s="10">
        <f>MAX(0,MIN(1,IF(T$5=0,1-(Summary!T66-Summary!T$3)/(Summary!T$4-Summary!T$3),(Summary!T66-Summary!T$3)/(Summary!T$4-Summary!T$3))))</f>
        <v>3.30993E-3</v>
      </c>
      <c r="U66" s="10">
        <f>MAX(0,MIN(1,IF(U$5=0,1-(Summary!U66-Summary!U$3)/(Summary!U$4-Summary!U$3),(Summary!U66-Summary!U$3)/(Summary!U$4-Summary!U$3))))</f>
        <v>1.4548119865928784E-2</v>
      </c>
      <c r="V66" s="10">
        <f>MAX(0,MIN(1,IF(V$5=0,1-(Summary!V66-Summary!V$3)/(Summary!V$4-Summary!V$3),(Summary!V66-Summary!V$3)/(Summary!V$4-Summary!V$3))))</f>
        <v>4.2678871958731997E-2</v>
      </c>
      <c r="W66" s="10">
        <f>MAX(0,MIN(1,IF(W$5=0,1-(Summary!W66-Summary!W$3)/(Summary!W$4-Summary!W$3),(Summary!W66-Summary!W$3)/(Summary!W$4-Summary!W$3))))</f>
        <v>0</v>
      </c>
      <c r="X66" s="10">
        <f>MAX(0,MIN(1,IF(X$5=0,1-(Summary!X66-Summary!X$3)/(Summary!X$4-Summary!X$3),(Summary!X66-Summary!X$3)/(Summary!X$4-Summary!X$3))))</f>
        <v>0.59</v>
      </c>
      <c r="Y66" s="10">
        <f>MAX(0,MIN(1,IF(Y$5=0,1-(Summary!Y66-Summary!Y$3)/(Summary!Y$4-Summary!Y$3),(Summary!Y66-Summary!Y$3)/(Summary!Y$4-Summary!Y$3))))</f>
        <v>0</v>
      </c>
      <c r="Z66" s="10">
        <f>MAX(0,MIN(1,IF(Z$5=0,1-(Summary!Z66-Summary!Z$3)/(Summary!Z$4-Summary!Z$3),(Summary!Z66-Summary!Z$3)/(Summary!Z$4-Summary!Z$3))))</f>
        <v>0.34530000000000005</v>
      </c>
      <c r="AA66" s="12" t="str">
        <f t="shared" si="9"/>
        <v>Finland</v>
      </c>
      <c r="AB66" s="17">
        <f t="shared" si="10"/>
        <v>24</v>
      </c>
      <c r="AC66" s="11">
        <f t="shared" si="13"/>
        <v>0.18880845860802289</v>
      </c>
      <c r="AD66" s="17">
        <f t="shared" si="5"/>
        <v>178</v>
      </c>
      <c r="AF66">
        <v>59</v>
      </c>
      <c r="AG66" s="32" t="str">
        <f t="shared" si="6"/>
        <v>Korea, DPR</v>
      </c>
      <c r="AH66" s="31">
        <f t="shared" si="14"/>
        <v>129</v>
      </c>
      <c r="AI66">
        <v>59</v>
      </c>
      <c r="AJ66" s="33" t="str">
        <f t="shared" si="15"/>
        <v>Latvia</v>
      </c>
      <c r="AM66" s="12" t="s">
        <v>122</v>
      </c>
      <c r="AN66" s="17">
        <v>24</v>
      </c>
      <c r="AO66" s="11">
        <v>0.43574933418453465</v>
      </c>
    </row>
    <row r="67" spans="1:41">
      <c r="A67" s="12" t="s">
        <v>158</v>
      </c>
      <c r="B67" s="15" t="s">
        <v>157</v>
      </c>
      <c r="C67" s="10">
        <f>MAX(0,MIN(1,IF(C$5=0,1-(Summary!C67-Summary!C$3)/(Summary!C$4-Summary!C$3),(Summary!C67-Summary!C$3)/(Summary!C$4-Summary!C$3))))</f>
        <v>0.44516666666666665</v>
      </c>
      <c r="D67" s="10">
        <f>MAX(0,MIN(1,IF(D$5=0,1-(Summary!D67-Summary!D$3)/(Summary!D$4-Summary!D$3),(Summary!D67-Summary!D$3)/(Summary!D$4-Summary!D$3))))</f>
        <v>0.14980000000000002</v>
      </c>
      <c r="E67" s="10">
        <f>MAX(0,MIN(1,IF(E$5=0,1-(Summary!E67-Summary!E$3)/(Summary!E$4-Summary!E$3),(Summary!E67-Summary!E$3)/(Summary!E$4-Summary!E$3))))</f>
        <v>0</v>
      </c>
      <c r="F67" s="10">
        <f>MAX(0,MIN(1,IF(F$5=0,1-(Summary!F67-Summary!F$3)/(Summary!F$4-Summary!F$3),(Summary!F67-Summary!F$3)/(Summary!F$4-Summary!F$3))))</f>
        <v>0.47499999999999998</v>
      </c>
      <c r="G67" s="10">
        <f>MAX(0,MIN(1,IF(G$5=0,1-(Summary!G67-Summary!G$3)/(Summary!G$4-Summary!G$3),(Summary!G67-Summary!G$3)/(Summary!G$4-Summary!G$3))))</f>
        <v>0</v>
      </c>
      <c r="H67" s="10">
        <f>MAX(0,MIN(1,IF(H$5=0,1-(Summary!H67-Summary!H$3)/(Summary!H$4-Summary!H$3),(Summary!H67-Summary!H$3)/(Summary!H$4-Summary!H$3))))</f>
        <v>0</v>
      </c>
      <c r="I67" s="10">
        <f>MAX(0,MIN(1,IF(I$5=0,1-(Summary!I67-Summary!I$3)/(Summary!I$4-Summary!I$3),(Summary!I67-Summary!I$3)/(Summary!I$4-Summary!I$3))))</f>
        <v>0.25958333333333333</v>
      </c>
      <c r="J67" s="10">
        <f>MAX(0,MIN(1,IF(J$5=0,1-(Summary!J67-Summary!J$3)/(Summary!J$4-Summary!J$3),(Summary!J67-Summary!J$3)/(Summary!J$4-Summary!J$3))))</f>
        <v>0.22420000000000001</v>
      </c>
      <c r="K67" s="10">
        <f>MAX(0,MIN(1,IF(K$5=0,1-(Summary!K67-Summary!K$3)/(Summary!K$4-Summary!K$3),(Summary!K67-Summary!K$3)/(Summary!K$4-Summary!K$3))))</f>
        <v>0.70256013269770889</v>
      </c>
      <c r="L67" s="10">
        <f>MAX(0,MIN(1,IF(L$5=0,1-(Summary!L67-Summary!L$3)/(Summary!L$4-Summary!L$3),(Summary!L67-Summary!L$3)/(Summary!L$4-Summary!L$3))))</f>
        <v>0.22</v>
      </c>
      <c r="M67" s="10">
        <f>MAX(0,MIN(1,IF(M$5=0,1-(Summary!M67-Summary!M$3)/(Summary!M$4-Summary!M$3),(Summary!M67-Summary!M$3)/(Summary!M$4-Summary!M$3))))</f>
        <v>0.11</v>
      </c>
      <c r="N67" s="10">
        <f>MAX(0,MIN(1,IF(N$5=0,1-(Summary!N67-Summary!N$3)/(Summary!N$4-Summary!N$3),(Summary!N67-Summary!N$3)/(Summary!N$4-Summary!N$3))))</f>
        <v>0</v>
      </c>
      <c r="O67" s="10">
        <f>MAX(0,MIN(1,IF(O$5=0,1-(Summary!O67-Summary!O$3)/(Summary!O$4-Summary!O$3),(Summary!O67-Summary!O$3)/(Summary!O$4-Summary!O$3))))</f>
        <v>6.7499999999999991E-2</v>
      </c>
      <c r="P67" s="10">
        <f>MAX(0,MIN(1,IF(P$5=0,1-(Summary!P67-Summary!P$3)/(Summary!P$4-Summary!P$3),(Summary!P67-Summary!P$3)/(Summary!P$4-Summary!P$3))))</f>
        <v>0.36264000000000007</v>
      </c>
      <c r="Q67" s="10">
        <f>MAX(0,MIN(1,IF(Q$5=0,1-(Summary!Q67-Summary!Q$3)/(Summary!Q$4-Summary!Q$3),(Summary!Q67-Summary!Q$3)/(Summary!Q$4-Summary!Q$3))))</f>
        <v>6.9590243902439952E-2</v>
      </c>
      <c r="R67" s="10">
        <f>MAX(0,MIN(1,IF(R$5=0,1-(Summary!R67-Summary!R$3)/(Summary!R$4-Summary!R$3),(Summary!R67-Summary!R$3)/(Summary!R$4-Summary!R$3))))</f>
        <v>0.115869018</v>
      </c>
      <c r="S67" s="10">
        <f>MAX(0,MIN(1,IF(S$5=0,1-(Summary!S67-Summary!S$3)/(Summary!S$4-Summary!S$3),(Summary!S67-Summary!S$3)/(Summary!S$4-Summary!S$3))))</f>
        <v>0</v>
      </c>
      <c r="T67" s="10">
        <f>MAX(0,MIN(1,IF(T$5=0,1-(Summary!T67-Summary!T$3)/(Summary!T$4-Summary!T$3),(Summary!T67-Summary!T$3)/(Summary!T$4-Summary!T$3))))</f>
        <v>3.81467575E-3</v>
      </c>
      <c r="U67" s="10">
        <f>MAX(0,MIN(1,IF(U$5=0,1-(Summary!U67-Summary!U$3)/(Summary!U$4-Summary!U$3),(Summary!U67-Summary!U$3)/(Summary!U$4-Summary!U$3))))</f>
        <v>2.4862700279103735E-2</v>
      </c>
      <c r="V67" s="10">
        <f>MAX(0,MIN(1,IF(V$5=0,1-(Summary!V67-Summary!V$3)/(Summary!V$4-Summary!V$3),(Summary!V67-Summary!V$3)/(Summary!V$4-Summary!V$3))))</f>
        <v>4.7248629961730002E-2</v>
      </c>
      <c r="W67" s="10">
        <f>MAX(0,MIN(1,IF(W$5=0,1-(Summary!W67-Summary!W$3)/(Summary!W$4-Summary!W$3),(Summary!W67-Summary!W$3)/(Summary!W$4-Summary!W$3))))</f>
        <v>0</v>
      </c>
      <c r="X67" s="10">
        <f>MAX(0,MIN(1,IF(X$5=0,1-(Summary!X67-Summary!X$3)/(Summary!X$4-Summary!X$3),(Summary!X67-Summary!X$3)/(Summary!X$4-Summary!X$3))))</f>
        <v>0.54</v>
      </c>
      <c r="Y67" s="10">
        <f>MAX(0,MIN(1,IF(Y$5=0,1-(Summary!Y67-Summary!Y$3)/(Summary!Y$4-Summary!Y$3),(Summary!Y67-Summary!Y$3)/(Summary!Y$4-Summary!Y$3))))</f>
        <v>6.8473140269510277E-2</v>
      </c>
      <c r="Z67" s="10">
        <f>MAX(0,MIN(1,IF(Z$5=0,1-(Summary!Z67-Summary!Z$3)/(Summary!Z$4-Summary!Z$3),(Summary!Z67-Summary!Z$3)/(Summary!Z$4-Summary!Z$3))))</f>
        <v>0</v>
      </c>
      <c r="AA67" s="12" t="str">
        <f t="shared" si="9"/>
        <v>France</v>
      </c>
      <c r="AB67" s="17">
        <f t="shared" si="10"/>
        <v>24</v>
      </c>
      <c r="AC67" s="11">
        <f t="shared" si="13"/>
        <v>0.16192952253585388</v>
      </c>
      <c r="AD67" s="17">
        <f t="shared" si="5"/>
        <v>186</v>
      </c>
      <c r="AF67">
        <v>60</v>
      </c>
      <c r="AG67" s="32" t="str">
        <f t="shared" si="6"/>
        <v>Pakistan</v>
      </c>
      <c r="AH67" s="31">
        <f t="shared" si="14"/>
        <v>128</v>
      </c>
      <c r="AI67">
        <v>60</v>
      </c>
      <c r="AJ67" s="33" t="str">
        <f t="shared" si="15"/>
        <v>Monaco</v>
      </c>
      <c r="AM67" s="12" t="s">
        <v>114</v>
      </c>
      <c r="AN67" s="17">
        <v>24</v>
      </c>
      <c r="AO67" s="11">
        <v>0.42639457901867167</v>
      </c>
    </row>
    <row r="68" spans="1:41">
      <c r="A68" s="12" t="s">
        <v>160</v>
      </c>
      <c r="B68" s="15" t="s">
        <v>159</v>
      </c>
      <c r="C68" s="10">
        <f>MAX(0,MIN(1,IF(C$5=0,1-(Summary!C68-Summary!C$3)/(Summary!C$4-Summary!C$3),(Summary!C68-Summary!C$3)/(Summary!C$4-Summary!C$3))))</f>
        <v>0.51916666666666667</v>
      </c>
      <c r="D68" s="10">
        <f>MAX(0,MIN(1,IF(D$5=0,1-(Summary!D68-Summary!D$3)/(Summary!D$4-Summary!D$3),(Summary!D68-Summary!D$3)/(Summary!D$4-Summary!D$3))))</f>
        <v>7.9299999999999998E-4</v>
      </c>
      <c r="E68" s="10">
        <f>MAX(0,MIN(1,IF(E$5=0,1-(Summary!E68-Summary!E$3)/(Summary!E$4-Summary!E$3),(Summary!E68-Summary!E$3)/(Summary!E$4-Summary!E$3))))</f>
        <v>0.13</v>
      </c>
      <c r="F68" s="10">
        <f>MAX(0,MIN(1,IF(F$5=0,1-(Summary!F68-Summary!F$3)/(Summary!F$4-Summary!F$3),(Summary!F68-Summary!F$3)/(Summary!F$4-Summary!F$3))))</f>
        <v>0.22499999999999998</v>
      </c>
      <c r="G68" s="10">
        <f>MAX(0,MIN(1,IF(G$5=0,1-(Summary!G68-Summary!G$3)/(Summary!G$4-Summary!G$3),(Summary!G68-Summary!G$3)/(Summary!G$4-Summary!G$3))))</f>
        <v>6.8000000000000005E-2</v>
      </c>
      <c r="H68" s="10">
        <f>MAX(0,MIN(1,IF(H$5=0,1-(Summary!H68-Summary!H$3)/(Summary!H$4-Summary!H$3),(Summary!H68-Summary!H$3)/(Summary!H$4-Summary!H$3))))</f>
        <v>0.66999999999999993</v>
      </c>
      <c r="I68" s="10">
        <f>MAX(0,MIN(1,IF(I$5=0,1-(Summary!I68-Summary!I$3)/(Summary!I$4-Summary!I$3),(Summary!I68-Summary!I$3)/(Summary!I$4-Summary!I$3))))</f>
        <v>1</v>
      </c>
      <c r="J68" s="10">
        <f>MAX(0,MIN(1,IF(J$5=0,1-(Summary!J68-Summary!J$3)/(Summary!J$4-Summary!J$3),(Summary!J68-Summary!J$3)/(Summary!J$4-Summary!J$3))))</f>
        <v>0.14480000000000001</v>
      </c>
      <c r="K68" s="10">
        <f>MAX(0,MIN(1,IF(K$5=0,1-(Summary!K68-Summary!K$3)/(Summary!K$4-Summary!K$3),(Summary!K68-Summary!K$3)/(Summary!K$4-Summary!K$3))))</f>
        <v>0.9765641025641667</v>
      </c>
      <c r="L68" s="10">
        <f>MAX(0,MIN(1,IF(L$5=0,1-(Summary!L68-Summary!L$3)/(Summary!L$4-Summary!L$3),(Summary!L68-Summary!L$3)/(Summary!L$4-Summary!L$3))))</f>
        <v>0.12</v>
      </c>
      <c r="M68" s="10">
        <f>MAX(0,MIN(1,IF(M$5=0,1-(Summary!M68-Summary!M$3)/(Summary!M$4-Summary!M$3),(Summary!M68-Summary!M$3)/(Summary!M$4-Summary!M$3))))</f>
        <v>0.73</v>
      </c>
      <c r="N68" s="10">
        <f>MAX(0,MIN(1,IF(N$5=0,1-(Summary!N68-Summary!N$3)/(Summary!N$4-Summary!N$3),(Summary!N68-Summary!N$3)/(Summary!N$4-Summary!N$3))))</f>
        <v>0.21000000000000002</v>
      </c>
      <c r="O68" s="10">
        <f>MAX(0,MIN(1,IF(O$5=0,1-(Summary!O68-Summary!O$3)/(Summary!O$4-Summary!O$3),(Summary!O68-Summary!O$3)/(Summary!O$4-Summary!O$3))))</f>
        <v>0.20749999999999999</v>
      </c>
      <c r="P68" s="10">
        <f>MAX(0,MIN(1,IF(P$5=0,1-(Summary!P68-Summary!P$3)/(Summary!P$4-Summary!P$3),(Summary!P68-Summary!P$3)/(Summary!P$4-Summary!P$3))))</f>
        <v>0.77600000000000002</v>
      </c>
      <c r="Q68" s="10">
        <f>MAX(0,MIN(1,IF(Q$5=0,1-(Summary!Q68-Summary!Q$3)/(Summary!Q$4-Summary!Q$3),(Summary!Q68-Summary!Q$3)/(Summary!Q$4-Summary!Q$3))))</f>
        <v>0.49112146341463403</v>
      </c>
      <c r="R68" s="10">
        <f>MAX(0,MIN(1,IF(R$5=0,1-(Summary!R68-Summary!R$3)/(Summary!R$4-Summary!R$3),(Summary!R68-Summary!R$3)/(Summary!R$4-Summary!R$3))))</f>
        <v>0.84693084600000001</v>
      </c>
      <c r="S68" s="10">
        <f>MAX(0,MIN(1,IF(S$5=0,1-(Summary!S68-Summary!S$3)/(Summary!S$4-Summary!S$3),(Summary!S68-Summary!S$3)/(Summary!S$4-Summary!S$3))))</f>
        <v>1.71256547E-2</v>
      </c>
      <c r="T68" s="10">
        <f>MAX(0,MIN(1,IF(T$5=0,1-(Summary!T68-Summary!T$3)/(Summary!T$4-Summary!T$3),(Summary!T68-Summary!T$3)/(Summary!T$4-Summary!T$3))))</f>
        <v>0.22372051975000001</v>
      </c>
      <c r="U68" s="10">
        <f>MAX(0,MIN(1,IF(U$5=0,1-(Summary!U68-Summary!U$3)/(Summary!U$4-Summary!U$3),(Summary!U68-Summary!U$3)/(Summary!U$4-Summary!U$3))))</f>
        <v>7.5199763091118562E-3</v>
      </c>
      <c r="V68" s="10">
        <f>MAX(0,MIN(1,IF(V$5=0,1-(Summary!V68-Summary!V$3)/(Summary!V$4-Summary!V$3),(Summary!V68-Summary!V$3)/(Summary!V$4-Summary!V$3))))</f>
        <v>0.14052803853743301</v>
      </c>
      <c r="W68" s="10">
        <f>MAX(0,MIN(1,IF(W$5=0,1-(Summary!W68-Summary!W$3)/(Summary!W$4-Summary!W$3),(Summary!W68-Summary!W$3)/(Summary!W$4-Summary!W$3))))</f>
        <v>0.63300000000000001</v>
      </c>
      <c r="X68" s="10">
        <f>MAX(0,MIN(1,IF(X$5=0,1-(Summary!X68-Summary!X$3)/(Summary!X$4-Summary!X$3),(Summary!X68-Summary!X$3)/(Summary!X$4-Summary!X$3))))</f>
        <v>0</v>
      </c>
      <c r="Y68" s="10">
        <f>MAX(0,MIN(1,IF(Y$5=0,1-(Summary!Y68-Summary!Y$3)/(Summary!Y$4-Summary!Y$3),(Summary!Y68-Summary!Y$3)/(Summary!Y$4-Summary!Y$3))))</f>
        <v>0</v>
      </c>
      <c r="Z68" s="10">
        <f>MAX(0,MIN(1,IF(Z$5=0,1-(Summary!Z68-Summary!Z$3)/(Summary!Z$4-Summary!Z$3),(Summary!Z68-Summary!Z$3)/(Summary!Z$4-Summary!Z$3))))</f>
        <v>0.8978999996</v>
      </c>
      <c r="AA68" s="12" t="str">
        <f t="shared" si="9"/>
        <v>Gabon</v>
      </c>
      <c r="AB68" s="17">
        <f t="shared" si="10"/>
        <v>24</v>
      </c>
      <c r="AC68" s="11">
        <f t="shared" si="13"/>
        <v>0.37648626114758388</v>
      </c>
      <c r="AD68" s="17">
        <f t="shared" si="5"/>
        <v>66</v>
      </c>
      <c r="AF68">
        <v>61</v>
      </c>
      <c r="AG68" s="32" t="str">
        <f t="shared" si="6"/>
        <v>Botswana</v>
      </c>
      <c r="AH68" s="31">
        <f t="shared" si="14"/>
        <v>127</v>
      </c>
      <c r="AI68">
        <v>61</v>
      </c>
      <c r="AJ68" s="33" t="str">
        <f t="shared" si="15"/>
        <v>China</v>
      </c>
      <c r="AM68" s="12" t="s">
        <v>168</v>
      </c>
      <c r="AN68" s="17">
        <v>24</v>
      </c>
      <c r="AO68" s="11">
        <v>0.4242729088093995</v>
      </c>
    </row>
    <row r="69" spans="1:41">
      <c r="A69" s="12" t="s">
        <v>162</v>
      </c>
      <c r="B69" s="15" t="s">
        <v>161</v>
      </c>
      <c r="C69" s="10">
        <f>MAX(0,MIN(1,IF(C$5=0,1-(Summary!C69-Summary!C$3)/(Summary!C$4-Summary!C$3),(Summary!C69-Summary!C$3)/(Summary!C$4-Summary!C$3))))</f>
        <v>0.3828333333333333</v>
      </c>
      <c r="D69" s="10">
        <f>MAX(0,MIN(1,IF(D$5=0,1-(Summary!D69-Summary!D$3)/(Summary!D$4-Summary!D$3),(Summary!D69-Summary!D$3)/(Summary!D$4-Summary!D$3))))</f>
        <v>8.9119999999999998E-3</v>
      </c>
      <c r="E69" s="10">
        <f>MAX(0,MIN(1,IF(E$5=0,1-(Summary!E69-Summary!E$3)/(Summary!E$4-Summary!E$3),(Summary!E69-Summary!E$3)/(Summary!E$4-Summary!E$3))))</f>
        <v>7.999999999999996E-2</v>
      </c>
      <c r="F69" s="10">
        <f>MAX(0,MIN(1,IF(F$5=0,1-(Summary!F69-Summary!F$3)/(Summary!F$4-Summary!F$3),(Summary!F69-Summary!F$3)/(Summary!F$4-Summary!F$3))))</f>
        <v>0.30000000000000004</v>
      </c>
      <c r="G69" s="10">
        <f>MAX(0,MIN(1,IF(G$5=0,1-(Summary!G69-Summary!G$3)/(Summary!G$4-Summary!G$3),(Summary!G69-Summary!G$3)/(Summary!G$4-Summary!G$3))))</f>
        <v>0.19066666666666668</v>
      </c>
      <c r="H69" s="10">
        <f>MAX(0,MIN(1,IF(H$5=0,1-(Summary!H69-Summary!H$3)/(Summary!H$4-Summary!H$3),(Summary!H69-Summary!H$3)/(Summary!H$4-Summary!H$3))))</f>
        <v>0.32999999999999996</v>
      </c>
      <c r="I69" s="10">
        <f>MAX(0,MIN(1,IF(I$5=0,1-(Summary!I69-Summary!I$3)/(Summary!I$4-Summary!I$3),(Summary!I69-Summary!I$3)/(Summary!I$4-Summary!I$3))))</f>
        <v>0.62008333333333332</v>
      </c>
      <c r="J69" s="10">
        <f>MAX(0,MIN(1,IF(J$5=0,1-(Summary!J69-Summary!J$3)/(Summary!J$4-Summary!J$3),(Summary!J69-Summary!J$3)/(Summary!J$4-Summary!J$3))))</f>
        <v>0.4274</v>
      </c>
      <c r="K69" s="10">
        <f>MAX(0,MIN(1,IF(K$5=0,1-(Summary!K69-Summary!K$3)/(Summary!K$4-Summary!K$3),(Summary!K69-Summary!K$3)/(Summary!K$4-Summary!K$3))))</f>
        <v>0.99573076923083337</v>
      </c>
      <c r="L69" s="10">
        <f>MAX(0,MIN(1,IF(L$5=0,1-(Summary!L69-Summary!L$3)/(Summary!L$4-Summary!L$3),(Summary!L69-Summary!L$3)/(Summary!L$4-Summary!L$3))))</f>
        <v>0.18</v>
      </c>
      <c r="M69" s="10">
        <f>MAX(0,MIN(1,IF(M$5=0,1-(Summary!M69-Summary!M$3)/(Summary!M$4-Summary!M$3),(Summary!M69-Summary!M$3)/(Summary!M$4-Summary!M$3))))</f>
        <v>0.48</v>
      </c>
      <c r="N69" s="10">
        <f>MAX(0,MIN(1,IF(N$5=0,1-(Summary!N69-Summary!N$3)/(Summary!N$4-Summary!N$3),(Summary!N69-Summary!N$3)/(Summary!N$4-Summary!N$3))))</f>
        <v>0.39</v>
      </c>
      <c r="O69" s="10">
        <f>MAX(0,MIN(1,IF(O$5=0,1-(Summary!O69-Summary!O$3)/(Summary!O$4-Summary!O$3),(Summary!O69-Summary!O$3)/(Summary!O$4-Summary!O$3))))</f>
        <v>0.20749999999999999</v>
      </c>
      <c r="P69" s="10">
        <f>MAX(0,MIN(1,IF(P$5=0,1-(Summary!P69-Summary!P$3)/(Summary!P$4-Summary!P$3),(Summary!P69-Summary!P$3)/(Summary!P$4-Summary!P$3))))</f>
        <v>0.97416000000000003</v>
      </c>
      <c r="Q69" s="10">
        <f>MAX(0,MIN(1,IF(Q$5=0,1-(Summary!Q69-Summary!Q$3)/(Summary!Q$4-Summary!Q$3),(Summary!Q69-Summary!Q$3)/(Summary!Q$4-Summary!Q$3))))</f>
        <v>0.58135219512195202</v>
      </c>
      <c r="R69" s="10">
        <f>MAX(0,MIN(1,IF(R$5=0,1-(Summary!R69-Summary!R$3)/(Summary!R$4-Summary!R$3),(Summary!R69-Summary!R$3)/(Summary!R$4-Summary!R$3))))</f>
        <v>0.78828828799999995</v>
      </c>
      <c r="S69" s="10">
        <f>MAX(0,MIN(1,IF(S$5=0,1-(Summary!S69-Summary!S$3)/(Summary!S$4-Summary!S$3),(Summary!S69-Summary!S$3)/(Summary!S$4-Summary!S$3))))</f>
        <v>0.26279000429999999</v>
      </c>
      <c r="T69" s="10">
        <f>MAX(0,MIN(1,IF(T$5=0,1-(Summary!T69-Summary!T$3)/(Summary!T$4-Summary!T$3),(Summary!T69-Summary!T$3)/(Summary!T$4-Summary!T$3))))</f>
        <v>0.51537910799999997</v>
      </c>
      <c r="U69" s="10">
        <f>MAX(0,MIN(1,IF(U$5=0,1-(Summary!U69-Summary!U$3)/(Summary!U$4-Summary!U$3),(Summary!U69-Summary!U$3)/(Summary!U$4-Summary!U$3))))</f>
        <v>0.26353320917090606</v>
      </c>
      <c r="V69" s="10">
        <f>MAX(0,MIN(1,IF(V$5=0,1-(Summary!V69-Summary!V$3)/(Summary!V$4-Summary!V$3),(Summary!V69-Summary!V$3)/(Summary!V$4-Summary!V$3))))</f>
        <v>0.37547217491297002</v>
      </c>
      <c r="W69" s="10">
        <f>MAX(0,MIN(1,IF(W$5=0,1-(Summary!W69-Summary!W$3)/(Summary!W$4-Summary!W$3),(Summary!W69-Summary!W$3)/(Summary!W$4-Summary!W$3))))</f>
        <v>0.91700000000000004</v>
      </c>
      <c r="X69" s="10">
        <f>MAX(0,MIN(1,IF(X$5=0,1-(Summary!X69-Summary!X$3)/(Summary!X$4-Summary!X$3),(Summary!X69-Summary!X$3)/(Summary!X$4-Summary!X$3))))</f>
        <v>0</v>
      </c>
      <c r="Y69" s="10">
        <f>MAX(0,MIN(1,IF(Y$5=0,1-(Summary!Y69-Summary!Y$3)/(Summary!Y$4-Summary!Y$3),(Summary!Y69-Summary!Y$3)/(Summary!Y$4-Summary!Y$3))))</f>
        <v>0.45</v>
      </c>
      <c r="Z69" s="10">
        <f>MAX(0,MIN(1,IF(Z$5=0,1-(Summary!Z69-Summary!Z$3)/(Summary!Z$4-Summary!Z$3),(Summary!Z69-Summary!Z$3)/(Summary!Z$4-Summary!Z$3))))</f>
        <v>0.8068000031</v>
      </c>
      <c r="AA69" s="12" t="str">
        <f t="shared" si="9"/>
        <v>Gambia</v>
      </c>
      <c r="AB69" s="17">
        <f t="shared" si="10"/>
        <v>24</v>
      </c>
      <c r="AC69" s="11">
        <f t="shared" si="13"/>
        <v>0.43866254521541642</v>
      </c>
      <c r="AD69" s="17">
        <f t="shared" si="5"/>
        <v>50</v>
      </c>
      <c r="AF69">
        <v>62</v>
      </c>
      <c r="AG69" s="32" t="str">
        <f t="shared" si="6"/>
        <v>Bhutan</v>
      </c>
      <c r="AH69" s="31">
        <f t="shared" si="14"/>
        <v>126</v>
      </c>
      <c r="AI69">
        <v>62</v>
      </c>
      <c r="AJ69" s="33" t="str">
        <f t="shared" si="15"/>
        <v>Kuwait</v>
      </c>
      <c r="AM69" s="12" t="s">
        <v>162</v>
      </c>
      <c r="AN69" s="17">
        <v>24</v>
      </c>
      <c r="AO69" s="11">
        <v>0.42317431800025634</v>
      </c>
    </row>
    <row r="70" spans="1:41">
      <c r="A70" s="12" t="s">
        <v>164</v>
      </c>
      <c r="B70" s="15" t="s">
        <v>163</v>
      </c>
      <c r="C70" s="10">
        <f>MAX(0,MIN(1,IF(C$5=0,1-(Summary!C70-Summary!C$3)/(Summary!C$4-Summary!C$3),(Summary!C70-Summary!C$3)/(Summary!C$4-Summary!C$3))))</f>
        <v>0.32216666666666666</v>
      </c>
      <c r="D70" s="10">
        <f>MAX(0,MIN(1,IF(D$5=0,1-(Summary!D70-Summary!D$3)/(Summary!D$4-Summary!D$3),(Summary!D70-Summary!D$3)/(Summary!D$4-Summary!D$3))))</f>
        <v>2.5600000000000001E-2</v>
      </c>
      <c r="E70" s="10">
        <f>MAX(0,MIN(1,IF(E$5=0,1-(Summary!E70-Summary!E$3)/(Summary!E$4-Summary!E$3),(Summary!E70-Summary!E$3)/(Summary!E$4-Summary!E$3))))</f>
        <v>2.0000000000000018E-2</v>
      </c>
      <c r="F70" s="10">
        <f>MAX(0,MIN(1,IF(F$5=0,1-(Summary!F70-Summary!F$3)/(Summary!F$4-Summary!F$3),(Summary!F70-Summary!F$3)/(Summary!F$4-Summary!F$3))))</f>
        <v>0.6</v>
      </c>
      <c r="G70" s="10">
        <f>MAX(0,MIN(1,IF(G$5=0,1-(Summary!G70-Summary!G$3)/(Summary!G$4-Summary!G$3),(Summary!G70-Summary!G$3)/(Summary!G$4-Summary!G$3))))</f>
        <v>0.11266666666666666</v>
      </c>
      <c r="H70" s="10">
        <f>MAX(0,MIN(1,IF(H$5=0,1-(Summary!H70-Summary!H$3)/(Summary!H$4-Summary!H$3),(Summary!H70-Summary!H$3)/(Summary!H$4-Summary!H$3))))</f>
        <v>5.0000000000000044E-2</v>
      </c>
      <c r="I70" s="10">
        <f>MAX(0,MIN(1,IF(I$5=0,1-(Summary!I70-Summary!I$3)/(Summary!I$4-Summary!I$3),(Summary!I70-Summary!I$3)/(Summary!I$4-Summary!I$3))))</f>
        <v>0.27966666666666667</v>
      </c>
      <c r="J70" s="10">
        <f>MAX(0,MIN(1,IF(J$5=0,1-(Summary!J70-Summary!J$3)/(Summary!J$4-Summary!J$3),(Summary!J70-Summary!J$3)/(Summary!J$4-Summary!J$3))))</f>
        <v>0.4718</v>
      </c>
      <c r="K70" s="10">
        <f>MAX(0,MIN(1,IF(K$5=0,1-(Summary!K70-Summary!K$3)/(Summary!K$4-Summary!K$3),(Summary!K70-Summary!K$3)/(Summary!K$4-Summary!K$3))))</f>
        <v>0.89817341992137756</v>
      </c>
      <c r="L70" s="10">
        <f>MAX(0,MIN(1,IF(L$5=0,1-(Summary!L70-Summary!L$3)/(Summary!L$4-Summary!L$3),(Summary!L70-Summary!L$3)/(Summary!L$4-Summary!L$3))))</f>
        <v>0.24</v>
      </c>
      <c r="M70" s="10">
        <f>MAX(0,MIN(1,IF(M$5=0,1-(Summary!M70-Summary!M$3)/(Summary!M$4-Summary!M$3),(Summary!M70-Summary!M$3)/(Summary!M$4-Summary!M$3))))</f>
        <v>0.74</v>
      </c>
      <c r="N70" s="10">
        <f>MAX(0,MIN(1,IF(N$5=0,1-(Summary!N70-Summary!N$3)/(Summary!N$4-Summary!N$3),(Summary!N70-Summary!N$3)/(Summary!N$4-Summary!N$3))))</f>
        <v>0.03</v>
      </c>
      <c r="O70" s="10">
        <f>MAX(0,MIN(1,IF(O$5=0,1-(Summary!O70-Summary!O$3)/(Summary!O$4-Summary!O$3),(Summary!O70-Summary!O$3)/(Summary!O$4-Summary!O$3))))</f>
        <v>7.4999999999999997E-2</v>
      </c>
      <c r="P70" s="10">
        <f>MAX(0,MIN(1,IF(P$5=0,1-(Summary!P70-Summary!P$3)/(Summary!P$4-Summary!P$3),(Summary!P70-Summary!P$3)/(Summary!P$4-Summary!P$3))))</f>
        <v>0.48136000000000001</v>
      </c>
      <c r="Q70" s="10">
        <f>MAX(0,MIN(1,IF(Q$5=0,1-(Summary!Q70-Summary!Q$3)/(Summary!Q$4-Summary!Q$3),(Summary!Q70-Summary!Q$3)/(Summary!Q$4-Summary!Q$3))))</f>
        <v>0.26903756097561005</v>
      </c>
      <c r="R70" s="10">
        <f>MAX(0,MIN(1,IF(R$5=0,1-(Summary!R70-Summary!R$3)/(Summary!R$4-Summary!R$3),(Summary!R70-Summary!R$3)/(Summary!R$4-Summary!R$3))))</f>
        <v>0.18274111600000001</v>
      </c>
      <c r="S70" s="10">
        <f>MAX(0,MIN(1,IF(S$5=0,1-(Summary!S70-Summary!S$3)/(Summary!S$4-Summary!S$3),(Summary!S70-Summary!S$3)/(Summary!S$4-Summary!S$3))))</f>
        <v>5.7715774550000001E-2</v>
      </c>
      <c r="T70" s="10">
        <f>MAX(0,MIN(1,IF(T$5=0,1-(Summary!T70-Summary!T$3)/(Summary!T$4-Summary!T$3),(Summary!T70-Summary!T$3)/(Summary!T$4-Summary!T$3))))</f>
        <v>1.88420085E-2</v>
      </c>
      <c r="U70" s="10">
        <f>MAX(0,MIN(1,IF(U$5=0,1-(Summary!U70-Summary!U$3)/(Summary!U$4-Summary!U$3),(Summary!U70-Summary!U$3)/(Summary!U$4-Summary!U$3))))</f>
        <v>2.2428939057860257E-2</v>
      </c>
      <c r="V70" s="10">
        <f>MAX(0,MIN(1,IF(V$5=0,1-(Summary!V70-Summary!V$3)/(Summary!V$4-Summary!V$3),(Summary!V70-Summary!V$3)/(Summary!V$4-Summary!V$3))))</f>
        <v>6.2409597162269403E-2</v>
      </c>
      <c r="W70" s="10">
        <f>MAX(0,MIN(1,IF(W$5=0,1-(Summary!W70-Summary!W$3)/(Summary!W$4-Summary!W$3),(Summary!W70-Summary!W$3)/(Summary!W$4-Summary!W$3))))</f>
        <v>0</v>
      </c>
      <c r="X70" s="10">
        <f>MAX(0,MIN(1,IF(X$5=0,1-(Summary!X70-Summary!X$3)/(Summary!X$4-Summary!X$3),(Summary!X70-Summary!X$3)/(Summary!X$4-Summary!X$3))))</f>
        <v>0.95</v>
      </c>
      <c r="Y70" s="10">
        <f>MAX(0,MIN(1,IF(Y$5=0,1-(Summary!Y70-Summary!Y$3)/(Summary!Y$4-Summary!Y$3),(Summary!Y70-Summary!Y$3)/(Summary!Y$4-Summary!Y$3))))</f>
        <v>4.3171679378327818E-2</v>
      </c>
      <c r="Z70" s="10">
        <f>MAX(0,MIN(1,IF(Z$5=0,1-(Summary!Z70-Summary!Z$3)/(Summary!Z$4-Summary!Z$3),(Summary!Z70-Summary!Z$3)/(Summary!Z$4-Summary!Z$3))))</f>
        <v>5.9324118300000062E-2</v>
      </c>
      <c r="AA70" s="12" t="str">
        <f t="shared" si="9"/>
        <v>Georgia</v>
      </c>
      <c r="AB70" s="17">
        <f t="shared" si="10"/>
        <v>24</v>
      </c>
      <c r="AC70" s="11">
        <f t="shared" si="13"/>
        <v>0.25050434224356027</v>
      </c>
      <c r="AD70" s="17">
        <f t="shared" si="5"/>
        <v>137</v>
      </c>
      <c r="AF70">
        <v>63</v>
      </c>
      <c r="AG70" s="32" t="str">
        <f t="shared" si="6"/>
        <v>Samoa</v>
      </c>
      <c r="AH70" s="31">
        <f t="shared" si="14"/>
        <v>125</v>
      </c>
      <c r="AI70">
        <v>63</v>
      </c>
      <c r="AJ70" s="33" t="str">
        <f t="shared" si="15"/>
        <v>Malaysia</v>
      </c>
      <c r="AM70" s="12" t="s">
        <v>412</v>
      </c>
      <c r="AN70" s="17">
        <v>24</v>
      </c>
      <c r="AO70" s="11">
        <v>0.4209133045589441</v>
      </c>
    </row>
    <row r="71" spans="1:41">
      <c r="A71" s="12" t="s">
        <v>166</v>
      </c>
      <c r="B71" s="15" t="s">
        <v>165</v>
      </c>
      <c r="C71" s="10">
        <f>MAX(0,MIN(1,IF(C$5=0,1-(Summary!C71-Summary!C$3)/(Summary!C$4-Summary!C$3),(Summary!C71-Summary!C$3)/(Summary!C$4-Summary!C$3))))</f>
        <v>0.58750000000000002</v>
      </c>
      <c r="D71" s="10">
        <f>MAX(0,MIN(1,IF(D$5=0,1-(Summary!D71-Summary!D$3)/(Summary!D$4-Summary!D$3),(Summary!D71-Summary!D$3)/(Summary!D$4-Summary!D$3))))</f>
        <v>0.2097</v>
      </c>
      <c r="E71" s="10">
        <f>MAX(0,MIN(1,IF(E$5=0,1-(Summary!E71-Summary!E$3)/(Summary!E$4-Summary!E$3),(Summary!E71-Summary!E$3)/(Summary!E$4-Summary!E$3))))</f>
        <v>0</v>
      </c>
      <c r="F71" s="10">
        <f>MAX(0,MIN(1,IF(F$5=0,1-(Summary!F71-Summary!F$3)/(Summary!F$4-Summary!F$3),(Summary!F71-Summary!F$3)/(Summary!F$4-Summary!F$3))))</f>
        <v>0.5</v>
      </c>
      <c r="G71" s="10">
        <f>MAX(0,MIN(1,IF(G$5=0,1-(Summary!G71-Summary!G$3)/(Summary!G$4-Summary!G$3),(Summary!G71-Summary!G$3)/(Summary!G$4-Summary!G$3))))</f>
        <v>0</v>
      </c>
      <c r="H71" s="10">
        <f>MAX(0,MIN(1,IF(H$5=0,1-(Summary!H71-Summary!H$3)/(Summary!H$4-Summary!H$3),(Summary!H71-Summary!H$3)/(Summary!H$4-Summary!H$3))))</f>
        <v>0</v>
      </c>
      <c r="I71" s="10">
        <f>MAX(0,MIN(1,IF(I$5=0,1-(Summary!I71-Summary!I$3)/(Summary!I$4-Summary!I$3),(Summary!I71-Summary!I$3)/(Summary!I$4-Summary!I$3))))</f>
        <v>0.20691666666666667</v>
      </c>
      <c r="J71" s="10">
        <f>MAX(0,MIN(1,IF(J$5=0,1-(Summary!J71-Summary!J$3)/(Summary!J$4-Summary!J$3),(Summary!J71-Summary!J$3)/(Summary!J$4-Summary!J$3))))</f>
        <v>0.26280000000000003</v>
      </c>
      <c r="K71" s="10">
        <f>MAX(0,MIN(1,IF(K$5=0,1-(Summary!K71-Summary!K$3)/(Summary!K$4-Summary!K$3),(Summary!K71-Summary!K$3)/(Summary!K$4-Summary!K$3))))</f>
        <v>0.73265440375433333</v>
      </c>
      <c r="L71" s="10">
        <f>MAX(0,MIN(1,IF(L$5=0,1-(Summary!L71-Summary!L$3)/(Summary!L$4-Summary!L$3),(Summary!L71-Summary!L$3)/(Summary!L$4-Summary!L$3))))</f>
        <v>0.28000000000000003</v>
      </c>
      <c r="M71" s="10">
        <f>MAX(0,MIN(1,IF(M$5=0,1-(Summary!M71-Summary!M$3)/(Summary!M$4-Summary!M$3),(Summary!M71-Summary!M$3)/(Summary!M$4-Summary!M$3))))</f>
        <v>0.22</v>
      </c>
      <c r="N71" s="10">
        <f>MAX(0,MIN(1,IF(N$5=0,1-(Summary!N71-Summary!N$3)/(Summary!N$4-Summary!N$3),(Summary!N71-Summary!N$3)/(Summary!N$4-Summary!N$3))))</f>
        <v>0</v>
      </c>
      <c r="O71" s="10">
        <f>MAX(0,MIN(1,IF(O$5=0,1-(Summary!O71-Summary!O$3)/(Summary!O$4-Summary!O$3),(Summary!O71-Summary!O$3)/(Summary!O$4-Summary!O$3))))</f>
        <v>6.7499999999999991E-2</v>
      </c>
      <c r="P71" s="10">
        <f>MAX(0,MIN(1,IF(P$5=0,1-(Summary!P71-Summary!P$3)/(Summary!P$4-Summary!P$3),(Summary!P71-Summary!P$3)/(Summary!P$4-Summary!P$3))))</f>
        <v>0.28471999999999997</v>
      </c>
      <c r="Q71" s="10">
        <f>MAX(0,MIN(1,IF(Q$5=0,1-(Summary!Q71-Summary!Q$3)/(Summary!Q$4-Summary!Q$3),(Summary!Q71-Summary!Q$3)/(Summary!Q$4-Summary!Q$3))))</f>
        <v>9.8229268292683969E-2</v>
      </c>
      <c r="R71" s="10">
        <f>MAX(0,MIN(1,IF(R$5=0,1-(Summary!R71-Summary!R$3)/(Summary!R$4-Summary!R$3),(Summary!R71-Summary!R$3)/(Summary!R$4-Summary!R$3))))</f>
        <v>9.5454546000000001E-2</v>
      </c>
      <c r="S71" s="10">
        <f>MAX(0,MIN(1,IF(S$5=0,1-(Summary!S71-Summary!S$3)/(Summary!S$4-Summary!S$3),(Summary!S71-Summary!S$3)/(Summary!S$4-Summary!S$3))))</f>
        <v>0</v>
      </c>
      <c r="T71" s="10">
        <f>MAX(0,MIN(1,IF(T$5=0,1-(Summary!T71-Summary!T$3)/(Summary!T$4-Summary!T$3),(Summary!T71-Summary!T$3)/(Summary!T$4-Summary!T$3))))</f>
        <v>2.2544424999999999E-3</v>
      </c>
      <c r="U71" s="10">
        <f>MAX(0,MIN(1,IF(U$5=0,1-(Summary!U71-Summary!U$3)/(Summary!U$4-Summary!U$3),(Summary!U71-Summary!U$3)/(Summary!U$4-Summary!U$3))))</f>
        <v>6.4755094715215372E-2</v>
      </c>
      <c r="V71" s="10">
        <f>MAX(0,MIN(1,IF(V$5=0,1-(Summary!V71-Summary!V$3)/(Summary!V$4-Summary!V$3),(Summary!V71-Summary!V$3)/(Summary!V$4-Summary!V$3))))</f>
        <v>5.6247942458081603E-2</v>
      </c>
      <c r="W71" s="10">
        <f>MAX(0,MIN(1,IF(W$5=0,1-(Summary!W71-Summary!W$3)/(Summary!W$4-Summary!W$3),(Summary!W71-Summary!W$3)/(Summary!W$4-Summary!W$3))))</f>
        <v>0</v>
      </c>
      <c r="X71" s="10">
        <f>MAX(0,MIN(1,IF(X$5=0,1-(Summary!X71-Summary!X$3)/(Summary!X$4-Summary!X$3),(Summary!X71-Summary!X$3)/(Summary!X$4-Summary!X$3))))</f>
        <v>0.61</v>
      </c>
      <c r="Y71" s="10">
        <f>MAX(0,MIN(1,IF(Y$5=0,1-(Summary!Y71-Summary!Y$3)/(Summary!Y$4-Summary!Y$3),(Summary!Y71-Summary!Y$3)/(Summary!Y$4-Summary!Y$3))))</f>
        <v>3.0105800384207355E-2</v>
      </c>
      <c r="Z71" s="10">
        <f>MAX(0,MIN(1,IF(Z$5=0,1-(Summary!Z71-Summary!Z$3)/(Summary!Z$4-Summary!Z$3),(Summary!Z71-Summary!Z$3)/(Summary!Z$4-Summary!Z$3))))</f>
        <v>0</v>
      </c>
      <c r="AA71" s="12" t="str">
        <f t="shared" si="9"/>
        <v>Germany</v>
      </c>
      <c r="AB71" s="17">
        <f t="shared" si="10"/>
        <v>24</v>
      </c>
      <c r="AC71" s="11">
        <f t="shared" si="13"/>
        <v>0.17953492353213288</v>
      </c>
      <c r="AD71" s="17">
        <f t="shared" si="5"/>
        <v>181</v>
      </c>
      <c r="AF71">
        <v>64</v>
      </c>
      <c r="AG71" s="32" t="str">
        <f t="shared" si="6"/>
        <v>Palau</v>
      </c>
      <c r="AH71" s="31">
        <f t="shared" si="14"/>
        <v>124</v>
      </c>
      <c r="AI71">
        <v>64</v>
      </c>
      <c r="AJ71" s="33" t="str">
        <f t="shared" si="15"/>
        <v>Egypt</v>
      </c>
      <c r="AM71" s="12" t="s">
        <v>190</v>
      </c>
      <c r="AN71" s="17">
        <v>24</v>
      </c>
      <c r="AO71" s="11">
        <v>0.4208372106239075</v>
      </c>
    </row>
    <row r="72" spans="1:41">
      <c r="A72" s="12" t="s">
        <v>168</v>
      </c>
      <c r="B72" s="15" t="s">
        <v>167</v>
      </c>
      <c r="C72" s="10">
        <f>MAX(0,MIN(1,IF(C$5=0,1-(Summary!C72-Summary!C$3)/(Summary!C$4-Summary!C$3),(Summary!C72-Summary!C$3)/(Summary!C$4-Summary!C$3))))</f>
        <v>0.73333333333333328</v>
      </c>
      <c r="D72" s="10">
        <f>MAX(0,MIN(1,IF(D$5=0,1-(Summary!D72-Summary!D$3)/(Summary!D$4-Summary!D$3),(Summary!D72-Summary!D$3)/(Summary!D$4-Summary!D$3))))</f>
        <v>1.8460000000000001E-2</v>
      </c>
      <c r="E72" s="10">
        <f>MAX(0,MIN(1,IF(E$5=0,1-(Summary!E72-Summary!E$3)/(Summary!E$4-Summary!E$3),(Summary!E72-Summary!E$3)/(Summary!E$4-Summary!E$3))))</f>
        <v>0.18000000000000005</v>
      </c>
      <c r="F72" s="10">
        <f>MAX(0,MIN(1,IF(F$5=0,1-(Summary!F72-Summary!F$3)/(Summary!F$4-Summary!F$3),(Summary!F72-Summary!F$3)/(Summary!F$4-Summary!F$3))))</f>
        <v>0.30000000000000004</v>
      </c>
      <c r="G72" s="10">
        <f>MAX(0,MIN(1,IF(G$5=0,1-(Summary!G72-Summary!G$3)/(Summary!G$4-Summary!G$3),(Summary!G72-Summary!G$3)/(Summary!G$4-Summary!G$3))))</f>
        <v>0.15066666666666667</v>
      </c>
      <c r="H72" s="10">
        <f>MAX(0,MIN(1,IF(H$5=0,1-(Summary!H72-Summary!H$3)/(Summary!H$4-Summary!H$3),(Summary!H72-Summary!H$3)/(Summary!H$4-Summary!H$3))))</f>
        <v>0.87</v>
      </c>
      <c r="I72" s="10">
        <f>MAX(0,MIN(1,IF(I$5=0,1-(Summary!I72-Summary!I$3)/(Summary!I$4-Summary!I$3),(Summary!I72-Summary!I$3)/(Summary!I$4-Summary!I$3))))</f>
        <v>0.36075000000000002</v>
      </c>
      <c r="J72" s="10">
        <f>MAX(0,MIN(1,IF(J$5=0,1-(Summary!J72-Summary!J$3)/(Summary!J$4-Summary!J$3),(Summary!J72-Summary!J$3)/(Summary!J$4-Summary!J$3))))</f>
        <v>0.4924</v>
      </c>
      <c r="K72" s="10">
        <f>MAX(0,MIN(1,IF(K$5=0,1-(Summary!K72-Summary!K$3)/(Summary!K$4-Summary!K$3),(Summary!K72-Summary!K$3)/(Summary!K$4-Summary!K$3))))</f>
        <v>0.98927878787883339</v>
      </c>
      <c r="L72" s="10">
        <f>MAX(0,MIN(1,IF(L$5=0,1-(Summary!L72-Summary!L$3)/(Summary!L$4-Summary!L$3),(Summary!L72-Summary!L$3)/(Summary!L$4-Summary!L$3))))</f>
        <v>0.14000000000000001</v>
      </c>
      <c r="M72" s="10">
        <f>MAX(0,MIN(1,IF(M$5=0,1-(Summary!M72-Summary!M$3)/(Summary!M$4-Summary!M$3),(Summary!M72-Summary!M$3)/(Summary!M$4-Summary!M$3))))</f>
        <v>0.33</v>
      </c>
      <c r="N72" s="10">
        <f>MAX(0,MIN(1,IF(N$5=0,1-(Summary!N72-Summary!N$3)/(Summary!N$4-Summary!N$3),(Summary!N72-Summary!N$3)/(Summary!N$4-Summary!N$3))))</f>
        <v>0.32</v>
      </c>
      <c r="O72" s="10">
        <f>MAX(0,MIN(1,IF(O$5=0,1-(Summary!O72-Summary!O$3)/(Summary!O$4-Summary!O$3),(Summary!O72-Summary!O$3)/(Summary!O$4-Summary!O$3))))</f>
        <v>0.20749999999999999</v>
      </c>
      <c r="P72" s="10">
        <f>MAX(0,MIN(1,IF(P$5=0,1-(Summary!P72-Summary!P$3)/(Summary!P$4-Summary!P$3),(Summary!P72-Summary!P$3)/(Summary!P$4-Summary!P$3))))</f>
        <v>0.95120000000000005</v>
      </c>
      <c r="Q72" s="10">
        <f>MAX(0,MIN(1,IF(Q$5=0,1-(Summary!Q72-Summary!Q$3)/(Summary!Q$4-Summary!Q$3),(Summary!Q72-Summary!Q$3)/(Summary!Q$4-Summary!Q$3))))</f>
        <v>0.56766097560975592</v>
      </c>
      <c r="R72" s="10">
        <f>MAX(0,MIN(1,IF(R$5=0,1-(Summary!R72-Summary!R$3)/(Summary!R$4-Summary!R$3),(Summary!R72-Summary!R$3)/(Summary!R$4-Summary!R$3))))</f>
        <v>0.86241134799999997</v>
      </c>
      <c r="S72" s="10">
        <f>MAX(0,MIN(1,IF(S$5=0,1-(Summary!S72-Summary!S$3)/(Summary!S$4-Summary!S$3),(Summary!S72-Summary!S$3)/(Summary!S$4-Summary!S$3))))</f>
        <v>0.16788410979999999</v>
      </c>
      <c r="T72" s="10">
        <f>MAX(0,MIN(1,IF(T$5=0,1-(Summary!T72-Summary!T$3)/(Summary!T$4-Summary!T$3),(Summary!T72-Summary!T$3)/(Summary!T$4-Summary!T$3))))</f>
        <v>0.37744349225000001</v>
      </c>
      <c r="U72" s="10">
        <f>MAX(0,MIN(1,IF(U$5=0,1-(Summary!U72-Summary!U$3)/(Summary!U$4-Summary!U$3),(Summary!U72-Summary!U$3)/(Summary!U$4-Summary!U$3))))</f>
        <v>9.535094905076584E-3</v>
      </c>
      <c r="V72" s="10">
        <f>MAX(0,MIN(1,IF(V$5=0,1-(Summary!V72-Summary!V$3)/(Summary!V$4-Summary!V$3),(Summary!V72-Summary!V$3)/(Summary!V$4-Summary!V$3))))</f>
        <v>3.67696197318437E-2</v>
      </c>
      <c r="W72" s="10">
        <f>MAX(0,MIN(1,IF(W$5=0,1-(Summary!W72-Summary!W$3)/(Summary!W$4-Summary!W$3),(Summary!W72-Summary!W$3)/(Summary!W$4-Summary!W$3))))</f>
        <v>0.45999999999999996</v>
      </c>
      <c r="X72" s="10">
        <f>MAX(0,MIN(1,IF(X$5=0,1-(Summary!X72-Summary!X$3)/(Summary!X$4-Summary!X$3),(Summary!X72-Summary!X$3)/(Summary!X$4-Summary!X$3))))</f>
        <v>0.81</v>
      </c>
      <c r="Y72" s="10">
        <f>MAX(0,MIN(1,IF(Y$5=0,1-(Summary!Y72-Summary!Y$3)/(Summary!Y$4-Summary!Y$3),(Summary!Y72-Summary!Y$3)/(Summary!Y$4-Summary!Y$3))))</f>
        <v>3.2961237584600511E-2</v>
      </c>
      <c r="Z72" s="10">
        <f>MAX(0,MIN(1,IF(Z$5=0,1-(Summary!Z72-Summary!Z$3)/(Summary!Z$4-Summary!Z$3),(Summary!Z72-Summary!Z$3)/(Summary!Z$4-Summary!Z$3))))</f>
        <v>0.85069706919999999</v>
      </c>
      <c r="AA72" s="12" t="str">
        <f t="shared" si="9"/>
        <v>Ghana</v>
      </c>
      <c r="AB72" s="17">
        <f t="shared" si="10"/>
        <v>24</v>
      </c>
      <c r="AC72" s="11">
        <f t="shared" ref="AC72:AC103" si="16">IF(AB72&gt;=AB$6,mmean(C72:Z72),"")</f>
        <v>0.42578965562333798</v>
      </c>
      <c r="AD72" s="17">
        <f t="shared" si="5"/>
        <v>54</v>
      </c>
      <c r="AF72">
        <v>65</v>
      </c>
      <c r="AG72" s="32" t="str">
        <f t="shared" si="6"/>
        <v>Tonga</v>
      </c>
      <c r="AH72" s="31">
        <f t="shared" si="14"/>
        <v>123</v>
      </c>
      <c r="AI72">
        <v>65</v>
      </c>
      <c r="AJ72" s="33" t="str">
        <f t="shared" si="15"/>
        <v>Lithuania</v>
      </c>
      <c r="AM72" s="12" t="s">
        <v>280</v>
      </c>
      <c r="AN72" s="17">
        <v>24</v>
      </c>
      <c r="AO72" s="11">
        <v>0.41991906007559648</v>
      </c>
    </row>
    <row r="73" spans="1:41">
      <c r="A73" s="12" t="s">
        <v>170</v>
      </c>
      <c r="B73" s="15" t="s">
        <v>169</v>
      </c>
      <c r="C73" s="10">
        <f>MAX(0,MIN(1,IF(C$5=0,1-(Summary!C73-Summary!C$3)/(Summary!C$4-Summary!C$3),(Summary!C73-Summary!C$3)/(Summary!C$4-Summary!C$3))))</f>
        <v>0.12400000000000003</v>
      </c>
      <c r="D73" s="10">
        <f>MAX(0,MIN(1,IF(D$5=0,1-(Summary!D73-Summary!D$3)/(Summary!D$4-Summary!D$3),(Summary!D73-Summary!D$3)/(Summary!D$4-Summary!D$3))))</f>
        <v>0.12740000000000001</v>
      </c>
      <c r="E73" s="10">
        <f>MAX(0,MIN(1,IF(E$5=0,1-(Summary!E73-Summary!E$3)/(Summary!E$4-Summary!E$3),(Summary!E73-Summary!E$3)/(Summary!E$4-Summary!E$3))))</f>
        <v>0</v>
      </c>
      <c r="F73" s="10">
        <f>MAX(0,MIN(1,IF(F$5=0,1-(Summary!F73-Summary!F$3)/(Summary!F$4-Summary!F$3),(Summary!F73-Summary!F$3)/(Summary!F$4-Summary!F$3))))</f>
        <v>0.44999999999999996</v>
      </c>
      <c r="G73" s="10">
        <f>MAX(0,MIN(1,IF(G$5=0,1-(Summary!G73-Summary!G$3)/(Summary!G$4-Summary!G$3),(Summary!G73-Summary!G$3)/(Summary!G$4-Summary!G$3))))</f>
        <v>0</v>
      </c>
      <c r="H73" s="10">
        <f>MAX(0,MIN(1,IF(H$5=0,1-(Summary!H73-Summary!H$3)/(Summary!H$4-Summary!H$3),(Summary!H73-Summary!H$3)/(Summary!H$4-Summary!H$3))))</f>
        <v>2.0000000000000018E-2</v>
      </c>
      <c r="I73" s="10">
        <f>MAX(0,MIN(1,IF(I$5=0,1-(Summary!I73-Summary!I$3)/(Summary!I$4-Summary!I$3),(Summary!I73-Summary!I$3)/(Summary!I$4-Summary!I$3))))</f>
        <v>0.27483333333333337</v>
      </c>
      <c r="J73" s="10">
        <f>MAX(0,MIN(1,IF(J$5=0,1-(Summary!J73-Summary!J$3)/(Summary!J$4-Summary!J$3),(Summary!J73-Summary!J$3)/(Summary!J$4-Summary!J$3))))</f>
        <v>0.38799999999999996</v>
      </c>
      <c r="K73" s="10">
        <f>MAX(0,MIN(1,IF(K$5=0,1-(Summary!K73-Summary!K$3)/(Summary!K$4-Summary!K$3),(Summary!K73-Summary!K$3)/(Summary!K$4-Summary!K$3))))</f>
        <v>0.48669736662625029</v>
      </c>
      <c r="L73" s="10">
        <f>MAX(0,MIN(1,IF(L$5=0,1-(Summary!L73-Summary!L$3)/(Summary!L$4-Summary!L$3),(Summary!L73-Summary!L$3)/(Summary!L$4-Summary!L$3))))</f>
        <v>0.12</v>
      </c>
      <c r="M73" s="10">
        <f>MAX(0,MIN(1,IF(M$5=0,1-(Summary!M73-Summary!M$3)/(Summary!M$4-Summary!M$3),(Summary!M73-Summary!M$3)/(Summary!M$4-Summary!M$3))))</f>
        <v>0.37</v>
      </c>
      <c r="N73" s="10">
        <f>MAX(0,MIN(1,IF(N$5=0,1-(Summary!N73-Summary!N$3)/(Summary!N$4-Summary!N$3),(Summary!N73-Summary!N$3)/(Summary!N$4-Summary!N$3))))</f>
        <v>0</v>
      </c>
      <c r="O73" s="10">
        <f>MAX(0,MIN(1,IF(O$5=0,1-(Summary!O73-Summary!O$3)/(Summary!O$4-Summary!O$3),(Summary!O73-Summary!O$3)/(Summary!O$4-Summary!O$3))))</f>
        <v>6.7499999999999991E-2</v>
      </c>
      <c r="P73" s="10">
        <f>MAX(0,MIN(1,IF(P$5=0,1-(Summary!P73-Summary!P$3)/(Summary!P$4-Summary!P$3),(Summary!P73-Summary!P$3)/(Summary!P$4-Summary!P$3))))</f>
        <v>0.37015999999999993</v>
      </c>
      <c r="Q73" s="10">
        <f>MAX(0,MIN(1,IF(Q$5=0,1-(Summary!Q73-Summary!Q$3)/(Summary!Q$4-Summary!Q$3),(Summary!Q73-Summary!Q$3)/(Summary!Q$4-Summary!Q$3))))</f>
        <v>0.10073658536585417</v>
      </c>
      <c r="R73" s="10">
        <f>MAX(0,MIN(1,IF(R$5=0,1-(Summary!R73-Summary!R$3)/(Summary!R$4-Summary!R$3),(Summary!R73-Summary!R$3)/(Summary!R$4-Summary!R$3))))</f>
        <v>0.11312217199999999</v>
      </c>
      <c r="S73" s="10">
        <f>MAX(0,MIN(1,IF(S$5=0,1-(Summary!S73-Summary!S$3)/(Summary!S$4-Summary!S$3),(Summary!S73-Summary!S$3)/(Summary!S$4-Summary!S$3))))</f>
        <v>0</v>
      </c>
      <c r="T73" s="10">
        <f>MAX(0,MIN(1,IF(T$5=0,1-(Summary!T73-Summary!T$3)/(Summary!T$4-Summary!T$3),(Summary!T73-Summary!T$3)/(Summary!T$4-Summary!T$3))))</f>
        <v>7.8584624999999996E-4</v>
      </c>
      <c r="U73" s="10">
        <f>MAX(0,MIN(1,IF(U$5=0,1-(Summary!U73-Summary!U$3)/(Summary!U$4-Summary!U$3),(Summary!U73-Summary!U$3)/(Summary!U$4-Summary!U$3))))</f>
        <v>5.7487527822710896E-2</v>
      </c>
      <c r="V73" s="10">
        <f>MAX(0,MIN(1,IF(V$5=0,1-(Summary!V73-Summary!V$3)/(Summary!V$4-Summary!V$3),(Summary!V73-Summary!V$3)/(Summary!V$4-Summary!V$3))))</f>
        <v>8.6387275857641999E-2</v>
      </c>
      <c r="W73" s="10">
        <f>MAX(0,MIN(1,IF(W$5=0,1-(Summary!W73-Summary!W$3)/(Summary!W$4-Summary!W$3),(Summary!W73-Summary!W$3)/(Summary!W$4-Summary!W$3))))</f>
        <v>0</v>
      </c>
      <c r="X73" s="10">
        <f>MAX(0,MIN(1,IF(X$5=0,1-(Summary!X73-Summary!X$3)/(Summary!X$4-Summary!X$3),(Summary!X73-Summary!X$3)/(Summary!X$4-Summary!X$3))))</f>
        <v>0.69</v>
      </c>
      <c r="Y73" s="10">
        <f>MAX(0,MIN(1,IF(Y$5=0,1-(Summary!Y73-Summary!Y$3)/(Summary!Y$4-Summary!Y$3),(Summary!Y73-Summary!Y$3)/(Summary!Y$4-Summary!Y$3))))</f>
        <v>0.15128006206361522</v>
      </c>
      <c r="Z73" s="10">
        <f>MAX(0,MIN(1,IF(Z$5=0,1-(Summary!Z73-Summary!Z$3)/(Summary!Z$4-Summary!Z$3),(Summary!Z73-Summary!Z$3)/(Summary!Z$4-Summary!Z$3))))</f>
        <v>8.1999969499999992E-2</v>
      </c>
      <c r="AA73" s="12" t="str">
        <f t="shared" si="9"/>
        <v>Greece</v>
      </c>
      <c r="AB73" s="17">
        <f t="shared" si="10"/>
        <v>24</v>
      </c>
      <c r="AC73" s="11">
        <f t="shared" si="16"/>
        <v>0.1700162557841419</v>
      </c>
      <c r="AD73" s="17">
        <f t="shared" ref="AD73:AD136" si="17">RANK(AC73,$AC$8:$AC$199)</f>
        <v>184</v>
      </c>
      <c r="AF73">
        <v>66</v>
      </c>
      <c r="AG73" s="32" t="str">
        <f t="shared" ref="AG73:AG107" si="18">INDEX($AA$8:$AA$199,MATCH(AF73,$AD$8:$AD$199,0))</f>
        <v>Gabon</v>
      </c>
      <c r="AH73" s="31">
        <f t="shared" si="14"/>
        <v>122</v>
      </c>
      <c r="AI73">
        <v>66</v>
      </c>
      <c r="AJ73" s="33" t="str">
        <f t="shared" si="15"/>
        <v>Ukraine</v>
      </c>
      <c r="AM73" s="12" t="s">
        <v>442</v>
      </c>
      <c r="AN73" s="17">
        <v>23</v>
      </c>
      <c r="AO73" s="11">
        <v>0.41892335659870261</v>
      </c>
    </row>
    <row r="74" spans="1:41">
      <c r="A74" s="12" t="s">
        <v>172</v>
      </c>
      <c r="B74" s="15" t="s">
        <v>171</v>
      </c>
      <c r="C74" s="10">
        <f>MAX(0,MIN(1,IF(C$5=0,1-(Summary!C74-Summary!C$3)/(Summary!C$4-Summary!C$3),(Summary!C74-Summary!C$3)/(Summary!C$4-Summary!C$3))))</f>
        <v>0.29150000000000004</v>
      </c>
      <c r="D74" s="10">
        <f>MAX(0,MIN(1,IF(D$5=0,1-(Summary!D74-Summary!D$3)/(Summary!D$4-Summary!D$3),(Summary!D74-Summary!D$3)/(Summary!D$4-Summary!D$3))))</f>
        <v>0.5</v>
      </c>
      <c r="E74" s="10">
        <f>MAX(0,MIN(1,IF(E$5=0,1-(Summary!E74-Summary!E$3)/(Summary!E$4-Summary!E$3),(Summary!E74-Summary!E$3)/(Summary!E$4-Summary!E$3))))</f>
        <v>5.0000000000000044E-2</v>
      </c>
      <c r="F74" s="10">
        <f>MAX(0,MIN(1,IF(F$5=0,1-(Summary!F74-Summary!F$3)/(Summary!F$4-Summary!F$3),(Summary!F74-Summary!F$3)/(Summary!F$4-Summary!F$3))))</f>
        <v>0.15000000000000002</v>
      </c>
      <c r="G74" s="10">
        <f>MAX(0,MIN(1,IF(G$5=0,1-(Summary!G74-Summary!G$3)/(Summary!G$4-Summary!G$3),(Summary!G74-Summary!G$3)/(Summary!G$4-Summary!G$3))))</f>
        <v>3.3333333333333335E-3</v>
      </c>
      <c r="H74" s="10">
        <f>MAX(0,MIN(1,IF(H$5=0,1-(Summary!H74-Summary!H$3)/(Summary!H$4-Summary!H$3),(Summary!H74-Summary!H$3)/(Summary!H$4-Summary!H$3))))</f>
        <v>3.0000000000000027E-2</v>
      </c>
      <c r="I74" s="10">
        <f>MAX(0,MIN(1,IF(I$5=0,1-(Summary!I74-Summary!I$3)/(Summary!I$4-Summary!I$3),(Summary!I74-Summary!I$3)/(Summary!I$4-Summary!I$3))))</f>
        <v>0.71158333333333335</v>
      </c>
      <c r="J74" s="10">
        <f>MAX(0,MIN(1,IF(J$5=0,1-(Summary!J74-Summary!J$3)/(Summary!J$4-Summary!J$3),(Summary!J74-Summary!J$3)/(Summary!J$4-Summary!J$3))))</f>
        <v>0.69079999999999997</v>
      </c>
      <c r="K74" s="10">
        <f>MAX(0,MIN(1,IF(K$5=0,1-(Summary!K74-Summary!K$3)/(Summary!K$4-Summary!K$3),(Summary!K74-Summary!K$3)/(Summary!K$4-Summary!K$3))))</f>
        <v>1</v>
      </c>
      <c r="L74" s="10">
        <f>MAX(0,MIN(1,IF(L$5=0,1-(Summary!L74-Summary!L$3)/(Summary!L$4-Summary!L$3),(Summary!L74-Summary!L$3)/(Summary!L$4-Summary!L$3))))</f>
        <v>0.08</v>
      </c>
      <c r="M74" s="10">
        <f>MAX(0,MIN(1,IF(M$5=0,1-(Summary!M74-Summary!M$3)/(Summary!M$4-Summary!M$3),(Summary!M74-Summary!M$3)/(Summary!M$4-Summary!M$3))))</f>
        <v>1</v>
      </c>
      <c r="N74" s="10">
        <f>MAX(0,MIN(1,IF(N$5=0,1-(Summary!N74-Summary!N$3)/(Summary!N$4-Summary!N$3),(Summary!N74-Summary!N$3)/(Summary!N$4-Summary!N$3))))</f>
        <v>0.3</v>
      </c>
      <c r="O74" s="10">
        <f>MAX(0,MIN(1,IF(O$5=0,1-(Summary!O74-Summary!O$3)/(Summary!O$4-Summary!O$3),(Summary!O74-Summary!O$3)/(Summary!O$4-Summary!O$3))))</f>
        <v>0.3175</v>
      </c>
      <c r="P74" s="10">
        <f>MAX(0,MIN(1,IF(P$5=0,1-(Summary!P74-Summary!P$3)/(Summary!P$4-Summary!P$3),(Summary!P74-Summary!P$3)/(Summary!P$4-Summary!P$3))))</f>
        <v>0.76275199999999999</v>
      </c>
      <c r="Q74" s="10">
        <f>MAX(0,MIN(1,IF(Q$5=0,1-(Summary!Q74-Summary!Q$3)/(Summary!Q$4-Summary!Q$3),(Summary!Q74-Summary!Q$3)/(Summary!Q$4-Summary!Q$3))))</f>
        <v>0.19356439024390393</v>
      </c>
      <c r="R74" s="10">
        <f>MAX(0,MIN(1,IF(R$5=0,1-(Summary!R74-Summary!R$3)/(Summary!R$4-Summary!R$3),(Summary!R74-Summary!R$3)/(Summary!R$4-Summary!R$3))))</f>
        <v>0.24259520400000001</v>
      </c>
      <c r="S74" s="10">
        <f>MAX(0,MIN(1,IF(S$5=0,1-(Summary!S74-Summary!S$3)/(Summary!S$4-Summary!S$3),(Summary!S74-Summary!S$3)/(Summary!S$4-Summary!S$3))))</f>
        <v>7.9808278300000004E-3</v>
      </c>
      <c r="T74" s="10">
        <f>MAX(0,MIN(1,IF(T$5=0,1-(Summary!T74-Summary!T$3)/(Summary!T$4-Summary!T$3),(Summary!T74-Summary!T$3)/(Summary!T$4-Summary!T$3))))</f>
        <v>0.5</v>
      </c>
      <c r="U74" s="10">
        <f>MAX(0,MIN(1,IF(U$5=0,1-(Summary!U74-Summary!U$3)/(Summary!U$4-Summary!U$3),(Summary!U74-Summary!U$3)/(Summary!U$4-Summary!U$3))))</f>
        <v>6.468703783605248E-2</v>
      </c>
      <c r="V74" s="10">
        <f>MAX(0,MIN(1,IF(V$5=0,1-(Summary!V74-Summary!V$3)/(Summary!V$4-Summary!V$3),(Summary!V74-Summary!V$3)/(Summary!V$4-Summary!V$3))))</f>
        <v>6.4317113546627294E-2</v>
      </c>
      <c r="W74" s="10">
        <f>MAX(0,MIN(1,IF(W$5=0,1-(Summary!W74-Summary!W$3)/(Summary!W$4-Summary!W$3),(Summary!W74-Summary!W$3)/(Summary!W$4-Summary!W$3))))</f>
        <v>5.0000000000000044E-3</v>
      </c>
      <c r="X74" s="10">
        <f>MAX(0,MIN(1,IF(X$5=0,1-(Summary!X74-Summary!X$3)/(Summary!X$4-Summary!X$3),(Summary!X74-Summary!X$3)/(Summary!X$4-Summary!X$3))))</f>
        <v>0</v>
      </c>
      <c r="Y74" s="10">
        <f>MAX(0,MIN(1,IF(Y$5=0,1-(Summary!Y74-Summary!Y$3)/(Summary!Y$4-Summary!Y$3),(Summary!Y74-Summary!Y$3)/(Summary!Y$4-Summary!Y$3))))</f>
        <v>0</v>
      </c>
      <c r="Z74" s="10">
        <f>MAX(0,MIN(1,IF(Z$5=0,1-(Summary!Z74-Summary!Z$3)/(Summary!Z$4-Summary!Z$3),(Summary!Z74-Summary!Z$3)/(Summary!Z$4-Summary!Z$3))))</f>
        <v>0.39040000919999995</v>
      </c>
      <c r="AA74" s="12" t="str">
        <f t="shared" si="9"/>
        <v>Grenada</v>
      </c>
      <c r="AB74" s="17">
        <f t="shared" si="10"/>
        <v>24</v>
      </c>
      <c r="AC74" s="11">
        <f t="shared" si="16"/>
        <v>0.30650055205513538</v>
      </c>
      <c r="AD74" s="17">
        <f t="shared" si="17"/>
        <v>96</v>
      </c>
      <c r="AF74">
        <v>67</v>
      </c>
      <c r="AG74" s="32" t="str">
        <f t="shared" si="18"/>
        <v>Dominica</v>
      </c>
      <c r="AH74" s="31">
        <f t="shared" si="14"/>
        <v>121</v>
      </c>
      <c r="AI74">
        <v>67</v>
      </c>
      <c r="AJ74" s="33" t="str">
        <f t="shared" si="15"/>
        <v>Colombia</v>
      </c>
      <c r="AM74" s="12" t="s">
        <v>434</v>
      </c>
      <c r="AN74" s="17">
        <v>21</v>
      </c>
      <c r="AO74" s="11">
        <v>0.41446908244764286</v>
      </c>
    </row>
    <row r="75" spans="1:41">
      <c r="A75" s="12" t="s">
        <v>174</v>
      </c>
      <c r="B75" s="15" t="s">
        <v>173</v>
      </c>
      <c r="C75" s="10">
        <f>MAX(0,MIN(1,IF(C$5=0,1-(Summary!C75-Summary!C$3)/(Summary!C$4-Summary!C$3),(Summary!C75-Summary!C$3)/(Summary!C$4-Summary!C$3))))</f>
        <v>0.28349999999999997</v>
      </c>
      <c r="D75" s="10">
        <f>MAX(0,MIN(1,IF(D$5=0,1-(Summary!D75-Summary!D$3)/(Summary!D$4-Summary!D$3),(Summary!D75-Summary!D$3)/(Summary!D$4-Summary!D$3))))</f>
        <v>2.6349999999999998E-2</v>
      </c>
      <c r="E75" s="10">
        <f>MAX(0,MIN(1,IF(E$5=0,1-(Summary!E75-Summary!E$3)/(Summary!E$4-Summary!E$3),(Summary!E75-Summary!E$3)/(Summary!E$4-Summary!E$3))))</f>
        <v>6.0000000000000053E-2</v>
      </c>
      <c r="F75" s="10">
        <f>MAX(0,MIN(1,IF(F$5=0,1-(Summary!F75-Summary!F$3)/(Summary!F$4-Summary!F$3),(Summary!F75-Summary!F$3)/(Summary!F$4-Summary!F$3))))</f>
        <v>0.30000000000000004</v>
      </c>
      <c r="G75" s="10">
        <f>MAX(0,MIN(1,IF(G$5=0,1-(Summary!G75-Summary!G$3)/(Summary!G$4-Summary!G$3),(Summary!G75-Summary!G$3)/(Summary!G$4-Summary!G$3))))</f>
        <v>8.4000000000000005E-2</v>
      </c>
      <c r="H75" s="10">
        <f>MAX(0,MIN(1,IF(H$5=0,1-(Summary!H75-Summary!H$3)/(Summary!H$4-Summary!H$3),(Summary!H75-Summary!H$3)/(Summary!H$4-Summary!H$3))))</f>
        <v>0.18999999999999995</v>
      </c>
      <c r="I75" s="10">
        <f>MAX(0,MIN(1,IF(I$5=0,1-(Summary!I75-Summary!I$3)/(Summary!I$4-Summary!I$3),(Summary!I75-Summary!I$3)/(Summary!I$4-Summary!I$3))))</f>
        <v>0.49525000000000002</v>
      </c>
      <c r="J75" s="10">
        <f>MAX(0,MIN(1,IF(J$5=0,1-(Summary!J75-Summary!J$3)/(Summary!J$4-Summary!J$3),(Summary!J75-Summary!J$3)/(Summary!J$4-Summary!J$3))))</f>
        <v>0.50960000000000005</v>
      </c>
      <c r="K75" s="10">
        <f>MAX(0,MIN(1,IF(K$5=0,1-(Summary!K75-Summary!K$3)/(Summary!K$4-Summary!K$3),(Summary!K75-Summary!K$3)/(Summary!K$4-Summary!K$3))))</f>
        <v>0.84666037735849997</v>
      </c>
      <c r="L75" s="10">
        <f>MAX(0,MIN(1,IF(L$5=0,1-(Summary!L75-Summary!L$3)/(Summary!L$4-Summary!L$3),(Summary!L75-Summary!L$3)/(Summary!L$4-Summary!L$3))))</f>
        <v>0.02</v>
      </c>
      <c r="M75" s="10">
        <f>MAX(0,MIN(1,IF(M$5=0,1-(Summary!M75-Summary!M$3)/(Summary!M$4-Summary!M$3),(Summary!M75-Summary!M$3)/(Summary!M$4-Summary!M$3))))</f>
        <v>0.56000000000000005</v>
      </c>
      <c r="N75" s="10">
        <f>MAX(0,MIN(1,IF(N$5=0,1-(Summary!N75-Summary!N$3)/(Summary!N$4-Summary!N$3),(Summary!N75-Summary!N$3)/(Summary!N$4-Summary!N$3))))</f>
        <v>0.37</v>
      </c>
      <c r="O75" s="10">
        <f>MAX(0,MIN(1,IF(O$5=0,1-(Summary!O75-Summary!O$3)/(Summary!O$4-Summary!O$3),(Summary!O75-Summary!O$3)/(Summary!O$4-Summary!O$3))))</f>
        <v>0.22499999999999998</v>
      </c>
      <c r="P75" s="10">
        <f>MAX(0,MIN(1,IF(P$5=0,1-(Summary!P75-Summary!P$3)/(Summary!P$4-Summary!P$3),(Summary!P75-Summary!P$3)/(Summary!P$4-Summary!P$3))))</f>
        <v>0.76600000000000001</v>
      </c>
      <c r="Q75" s="10">
        <f>MAX(0,MIN(1,IF(Q$5=0,1-(Summary!Q75-Summary!Q$3)/(Summary!Q$4-Summary!Q$3),(Summary!Q75-Summary!Q$3)/(Summary!Q$4-Summary!Q$3))))</f>
        <v>0.29329951219512196</v>
      </c>
      <c r="R75" s="10">
        <f>MAX(0,MIN(1,IF(R$5=0,1-(Summary!R75-Summary!R$3)/(Summary!R$4-Summary!R$3),(Summary!R75-Summary!R$3)/(Summary!R$4-Summary!R$3))))</f>
        <v>0.54479418800000001</v>
      </c>
      <c r="S75" s="10">
        <f>MAX(0,MIN(1,IF(S$5=0,1-(Summary!S75-Summary!S$3)/(Summary!S$4-Summary!S$3),(Summary!S75-Summary!S$3)/(Summary!S$4-Summary!S$3))))</f>
        <v>2.3137170459999998E-2</v>
      </c>
      <c r="T75" s="10">
        <f>MAX(0,MIN(1,IF(T$5=0,1-(Summary!T75-Summary!T$3)/(Summary!T$4-Summary!T$3),(Summary!T75-Summary!T$3)/(Summary!T$4-Summary!T$3))))</f>
        <v>0.121343486</v>
      </c>
      <c r="U75" s="10">
        <f>MAX(0,MIN(1,IF(U$5=0,1-(Summary!U75-Summary!U$3)/(Summary!U$4-Summary!U$3),(Summary!U75-Summary!U$3)/(Summary!U$4-Summary!U$3))))</f>
        <v>2.0877355243907183E-2</v>
      </c>
      <c r="V75" s="10">
        <f>MAX(0,MIN(1,IF(V$5=0,1-(Summary!V75-Summary!V$3)/(Summary!V$4-Summary!V$3),(Summary!V75-Summary!V$3)/(Summary!V$4-Summary!V$3))))</f>
        <v>1.3658502977646401E-2</v>
      </c>
      <c r="W75" s="10">
        <f>MAX(0,MIN(1,IF(W$5=0,1-(Summary!W75-Summary!W$3)/(Summary!W$4-Summary!W$3),(Summary!W75-Summary!W$3)/(Summary!W$4-Summary!W$3))))</f>
        <v>0.19499999999999995</v>
      </c>
      <c r="X75" s="10">
        <f>MAX(0,MIN(1,IF(X$5=0,1-(Summary!X75-Summary!X$3)/(Summary!X$4-Summary!X$3),(Summary!X75-Summary!X$3)/(Summary!X$4-Summary!X$3))))</f>
        <v>0.62</v>
      </c>
      <c r="Y75" s="10">
        <f>MAX(0,MIN(1,IF(Y$5=0,1-(Summary!Y75-Summary!Y$3)/(Summary!Y$4-Summary!Y$3),(Summary!Y75-Summary!Y$3)/(Summary!Y$4-Summary!Y$3))))</f>
        <v>8.3986562150055982E-2</v>
      </c>
      <c r="Z75" s="10">
        <f>MAX(0,MIN(1,IF(Z$5=0,1-(Summary!Z75-Summary!Z$3)/(Summary!Z$4-Summary!Z$3),(Summary!Z75-Summary!Z$3)/(Summary!Z$4-Summary!Z$3))))</f>
        <v>0.65500000000000003</v>
      </c>
      <c r="AA75" s="12" t="str">
        <f t="shared" si="9"/>
        <v>Guatemala</v>
      </c>
      <c r="AB75" s="17">
        <f t="shared" si="10"/>
        <v>24</v>
      </c>
      <c r="AC75" s="11">
        <f t="shared" si="16"/>
        <v>0.30447738143271802</v>
      </c>
      <c r="AD75" s="17">
        <f t="shared" si="17"/>
        <v>97</v>
      </c>
      <c r="AF75">
        <v>68</v>
      </c>
      <c r="AG75" s="32" t="str">
        <f t="shared" si="18"/>
        <v>Tajikistan</v>
      </c>
      <c r="AH75" s="31">
        <f t="shared" si="14"/>
        <v>120</v>
      </c>
      <c r="AI75">
        <v>68</v>
      </c>
      <c r="AJ75" s="33" t="str">
        <f t="shared" si="15"/>
        <v>Russian Fed</v>
      </c>
      <c r="AM75" s="12" t="s">
        <v>300</v>
      </c>
      <c r="AN75" s="17">
        <v>24</v>
      </c>
      <c r="AO75" s="11">
        <v>0.41106751318930673</v>
      </c>
    </row>
    <row r="76" spans="1:41">
      <c r="A76" s="12" t="s">
        <v>176</v>
      </c>
      <c r="B76" s="15" t="s">
        <v>175</v>
      </c>
      <c r="C76" s="10">
        <f>MAX(0,MIN(1,IF(C$5=0,1-(Summary!C76-Summary!C$3)/(Summary!C$4-Summary!C$3),(Summary!C76-Summary!C$3)/(Summary!C$4-Summary!C$3))))</f>
        <v>0.80316666666666658</v>
      </c>
      <c r="D76" s="10">
        <f>MAX(0,MIN(1,IF(D$5=0,1-(Summary!D76-Summary!D$3)/(Summary!D$4-Summary!D$3),(Summary!D76-Summary!D$3)/(Summary!D$4-Summary!D$3))))</f>
        <v>7.1679999999999999E-3</v>
      </c>
      <c r="E76" s="10">
        <f>MAX(0,MIN(1,IF(E$5=0,1-(Summary!E76-Summary!E$3)/(Summary!E$4-Summary!E$3),(Summary!E76-Summary!E$3)/(Summary!E$4-Summary!E$3))))</f>
        <v>0.29000000000000004</v>
      </c>
      <c r="F76" s="10">
        <f>MAX(0,MIN(1,IF(F$5=0,1-(Summary!F76-Summary!F$3)/(Summary!F$4-Summary!F$3),(Summary!F76-Summary!F$3)/(Summary!F$4-Summary!F$3))))</f>
        <v>0.30000000000000004</v>
      </c>
      <c r="G76" s="10">
        <f>MAX(0,MIN(1,IF(G$5=0,1-(Summary!G76-Summary!G$3)/(Summary!G$4-Summary!G$3),(Summary!G76-Summary!G$3)/(Summary!G$4-Summary!G$3))))</f>
        <v>0.32</v>
      </c>
      <c r="H76" s="10">
        <f>MAX(0,MIN(1,IF(H$5=0,1-(Summary!H76-Summary!H$3)/(Summary!H$4-Summary!H$3),(Summary!H76-Summary!H$3)/(Summary!H$4-Summary!H$3))))</f>
        <v>0.81</v>
      </c>
      <c r="I76" s="10">
        <f>MAX(0,MIN(1,IF(I$5=0,1-(Summary!I76-Summary!I$3)/(Summary!I$4-Summary!I$3),(Summary!I76-Summary!I$3)/(Summary!I$4-Summary!I$3))))</f>
        <v>0.62008333333333332</v>
      </c>
      <c r="J76" s="10">
        <f>MAX(0,MIN(1,IF(J$5=0,1-(Summary!J76-Summary!J$3)/(Summary!J$4-Summary!J$3),(Summary!J76-Summary!J$3)/(Summary!J$4-Summary!J$3))))</f>
        <v>0.65079999999999993</v>
      </c>
      <c r="K76" s="10">
        <f>MAX(0,MIN(1,IF(K$5=0,1-(Summary!K76-Summary!K$3)/(Summary!K$4-Summary!K$3),(Summary!K76-Summary!K$3)/(Summary!K$4-Summary!K$3))))</f>
        <v>0.9974340277778333</v>
      </c>
      <c r="L76" s="10">
        <f>MAX(0,MIN(1,IF(L$5=0,1-(Summary!L76-Summary!L$3)/(Summary!L$4-Summary!L$3),(Summary!L76-Summary!L$3)/(Summary!L$4-Summary!L$3))))</f>
        <v>0.14000000000000001</v>
      </c>
      <c r="M76" s="10">
        <f>MAX(0,MIN(1,IF(M$5=0,1-(Summary!M76-Summary!M$3)/(Summary!M$4-Summary!M$3),(Summary!M76-Summary!M$3)/(Summary!M$4-Summary!M$3))))</f>
        <v>0.19</v>
      </c>
      <c r="N76" s="10">
        <f>MAX(0,MIN(1,IF(N$5=0,1-(Summary!N76-Summary!N$3)/(Summary!N$4-Summary!N$3),(Summary!N76-Summary!N$3)/(Summary!N$4-Summary!N$3))))</f>
        <v>0.73</v>
      </c>
      <c r="O76" s="10">
        <f>MAX(0,MIN(1,IF(O$5=0,1-(Summary!O76-Summary!O$3)/(Summary!O$4-Summary!O$3),(Summary!O76-Summary!O$3)/(Summary!O$4-Summary!O$3))))</f>
        <v>0.20749999999999999</v>
      </c>
      <c r="P76" s="10">
        <f>MAX(0,MIN(1,IF(P$5=0,1-(Summary!P76-Summary!P$3)/(Summary!P$4-Summary!P$3),(Summary!P76-Summary!P$3)/(Summary!P$4-Summary!P$3))))</f>
        <v>0.99039999999999995</v>
      </c>
      <c r="Q76" s="10">
        <f>MAX(0,MIN(1,IF(Q$5=0,1-(Summary!Q76-Summary!Q$3)/(Summary!Q$4-Summary!Q$3),(Summary!Q76-Summary!Q$3)/(Summary!Q$4-Summary!Q$3))))</f>
        <v>0.54357512195121993</v>
      </c>
      <c r="R76" s="10">
        <f>MAX(0,MIN(1,IF(R$5=0,1-(Summary!R76-Summary!R$3)/(Summary!R$4-Summary!R$3),(Summary!R76-Summary!R$3)/(Summary!R$4-Summary!R$3))))</f>
        <v>0.83774834399999998</v>
      </c>
      <c r="S76" s="10">
        <f>MAX(0,MIN(1,IF(S$5=0,1-(Summary!S76-Summary!S$3)/(Summary!S$4-Summary!S$3),(Summary!S76-Summary!S$3)/(Summary!S$4-Summary!S$3))))</f>
        <v>0.1559490657</v>
      </c>
      <c r="T76" s="10">
        <f>MAX(0,MIN(1,IF(T$5=0,1-(Summary!T76-Summary!T$3)/(Summary!T$4-Summary!T$3),(Summary!T76-Summary!T$3)/(Summary!T$4-Summary!T$3))))</f>
        <v>0.94482828625000004</v>
      </c>
      <c r="U76" s="10">
        <f>MAX(0,MIN(1,IF(U$5=0,1-(Summary!U76-Summary!U$3)/(Summary!U$4-Summary!U$3),(Summary!U76-Summary!U$3)/(Summary!U$4-Summary!U$3))))</f>
        <v>1.7244564853889397E-2</v>
      </c>
      <c r="V76" s="10">
        <f>MAX(0,MIN(1,IF(V$5=0,1-(Summary!V76-Summary!V$3)/(Summary!V$4-Summary!V$3),(Summary!V76-Summary!V$3)/(Summary!V$4-Summary!V$3))))</f>
        <v>7.9528671305662296E-2</v>
      </c>
      <c r="W76" s="10">
        <f>MAX(0,MIN(1,IF(W$5=0,1-(Summary!W76-Summary!W$3)/(Summary!W$4-Summary!W$3),(Summary!W76-Summary!W$3)/(Summary!W$4-Summary!W$3))))</f>
        <v>0.79800000000000004</v>
      </c>
      <c r="X76" s="10">
        <f>MAX(0,MIN(1,IF(X$5=0,1-(Summary!X76-Summary!X$3)/(Summary!X$4-Summary!X$3),(Summary!X76-Summary!X$3)/(Summary!X$4-Summary!X$3))))</f>
        <v>0.36</v>
      </c>
      <c r="Y76" s="10">
        <f>MAX(0,MIN(1,IF(Y$5=0,1-(Summary!Y76-Summary!Y$3)/(Summary!Y$4-Summary!Y$3),(Summary!Y76-Summary!Y$3)/(Summary!Y$4-Summary!Y$3))))</f>
        <v>1.2209018394921048E-2</v>
      </c>
      <c r="Z76" s="10">
        <f>MAX(0,MIN(1,IF(Z$5=0,1-(Summary!Z76-Summary!Z$3)/(Summary!Z$4-Summary!Z$3),(Summary!Z76-Summary!Z$3)/(Summary!Z$4-Summary!Z$3))))</f>
        <v>0.90210000038000004</v>
      </c>
      <c r="AA76" s="12" t="str">
        <f t="shared" si="9"/>
        <v>Guinea</v>
      </c>
      <c r="AB76" s="17">
        <f t="shared" si="10"/>
        <v>24</v>
      </c>
      <c r="AC76" s="11">
        <f t="shared" si="16"/>
        <v>0.48782229585889691</v>
      </c>
      <c r="AD76" s="17">
        <f t="shared" si="17"/>
        <v>26</v>
      </c>
      <c r="AF76">
        <v>69</v>
      </c>
      <c r="AG76" s="32" t="str">
        <f t="shared" si="18"/>
        <v>Maldives</v>
      </c>
      <c r="AH76" s="31">
        <f t="shared" si="14"/>
        <v>119</v>
      </c>
      <c r="AI76">
        <v>69</v>
      </c>
      <c r="AJ76" s="33" t="str">
        <f t="shared" si="15"/>
        <v>Qatar</v>
      </c>
      <c r="AM76" s="12" t="s">
        <v>278</v>
      </c>
      <c r="AN76" s="17">
        <v>24</v>
      </c>
      <c r="AO76" s="11">
        <v>0.40995211197034909</v>
      </c>
    </row>
    <row r="77" spans="1:41">
      <c r="A77" s="12" t="s">
        <v>178</v>
      </c>
      <c r="B77" s="15" t="s">
        <v>177</v>
      </c>
      <c r="C77" s="10">
        <f>MAX(0,MIN(1,IF(C$5=0,1-(Summary!C77-Summary!C$3)/(Summary!C$4-Summary!C$3),(Summary!C77-Summary!C$3)/(Summary!C$4-Summary!C$3))))</f>
        <v>0.43966666666666665</v>
      </c>
      <c r="D77" s="10">
        <f>MAX(0,MIN(1,IF(D$5=0,1-(Summary!D77-Summary!D$3)/(Summary!D$4-Summary!D$3),(Summary!D77-Summary!D$3)/(Summary!D$4-Summary!D$3))))</f>
        <v>5.6449999999999998E-3</v>
      </c>
      <c r="E77" s="10">
        <f>MAX(0,MIN(1,IF(E$5=0,1-(Summary!E77-Summary!E$3)/(Summary!E$4-Summary!E$3),(Summary!E77-Summary!E$3)/(Summary!E$4-Summary!E$3))))</f>
        <v>0.39</v>
      </c>
      <c r="F77" s="10">
        <f>MAX(0,MIN(1,IF(F$5=0,1-(Summary!F77-Summary!F$3)/(Summary!F$4-Summary!F$3),(Summary!F77-Summary!F$3)/(Summary!F$4-Summary!F$3))))</f>
        <v>0.30000000000000004</v>
      </c>
      <c r="G77" s="10">
        <f>MAX(0,MIN(1,IF(G$5=0,1-(Summary!G77-Summary!G$3)/(Summary!G$4-Summary!G$3),(Summary!G77-Summary!G$3)/(Summary!G$4-Summary!G$3))))</f>
        <v>0.58199999999999996</v>
      </c>
      <c r="H77" s="10">
        <f>MAX(0,MIN(1,IF(H$5=0,1-(Summary!H77-Summary!H$3)/(Summary!H$4-Summary!H$3),(Summary!H77-Summary!H$3)/(Summary!H$4-Summary!H$3))))</f>
        <v>0.79</v>
      </c>
      <c r="I77" s="10">
        <f>MAX(0,MIN(1,IF(I$5=0,1-(Summary!I77-Summary!I$3)/(Summary!I$4-Summary!I$3),(Summary!I77-Summary!I$3)/(Summary!I$4-Summary!I$3))))</f>
        <v>0.62008333333333332</v>
      </c>
      <c r="J77" s="10">
        <f>MAX(0,MIN(1,IF(J$5=0,1-(Summary!J77-Summary!J$3)/(Summary!J$4-Summary!J$3),(Summary!J77-Summary!J$3)/(Summary!J$4-Summary!J$3))))</f>
        <v>0.70079999999999998</v>
      </c>
      <c r="K77" s="10">
        <f>MAX(0,MIN(1,IF(K$5=0,1-(Summary!K77-Summary!K$3)/(Summary!K$4-Summary!K$3),(Summary!K77-Summary!K$3)/(Summary!K$4-Summary!K$3))))</f>
        <v>1</v>
      </c>
      <c r="L77" s="10">
        <f>MAX(0,MIN(1,IF(L$5=0,1-(Summary!L77-Summary!L$3)/(Summary!L$4-Summary!L$3),(Summary!L77-Summary!L$3)/(Summary!L$4-Summary!L$3))))</f>
        <v>0.06</v>
      </c>
      <c r="M77" s="10">
        <f>MAX(0,MIN(1,IF(M$5=0,1-(Summary!M77-Summary!M$3)/(Summary!M$4-Summary!M$3),(Summary!M77-Summary!M$3)/(Summary!M$4-Summary!M$3))))</f>
        <v>0.19</v>
      </c>
      <c r="N77" s="10">
        <f>MAX(0,MIN(1,IF(N$5=0,1-(Summary!N77-Summary!N$3)/(Summary!N$4-Summary!N$3),(Summary!N77-Summary!N$3)/(Summary!N$4-Summary!N$3))))</f>
        <v>0.4</v>
      </c>
      <c r="O77" s="10">
        <f>MAX(0,MIN(1,IF(O$5=0,1-(Summary!O77-Summary!O$3)/(Summary!O$4-Summary!O$3),(Summary!O77-Summary!O$3)/(Summary!O$4-Summary!O$3))))</f>
        <v>0.20749999999999999</v>
      </c>
      <c r="P77" s="10">
        <f>MAX(0,MIN(1,IF(P$5=0,1-(Summary!P77-Summary!P$3)/(Summary!P$4-Summary!P$3),(Summary!P77-Summary!P$3)/(Summary!P$4-Summary!P$3))))</f>
        <v>0.97440000000000004</v>
      </c>
      <c r="Q77" s="10">
        <f>MAX(0,MIN(1,IF(Q$5=0,1-(Summary!Q77-Summary!Q$3)/(Summary!Q$4-Summary!Q$3),(Summary!Q77-Summary!Q$3)/(Summary!Q$4-Summary!Q$3))))</f>
        <v>0.74353121951219614</v>
      </c>
      <c r="R77" s="10">
        <f>MAX(0,MIN(1,IF(R$5=0,1-(Summary!R77-Summary!R$3)/(Summary!R$4-Summary!R$3),(Summary!R77-Summary!R$3)/(Summary!R$4-Summary!R$3))))</f>
        <v>0.94984646800000005</v>
      </c>
      <c r="S77" s="10">
        <f>MAX(0,MIN(1,IF(S$5=0,1-(Summary!S77-Summary!S$3)/(Summary!S$4-Summary!S$3),(Summary!S77-Summary!S$3)/(Summary!S$4-Summary!S$3))))</f>
        <v>0.41967844599999998</v>
      </c>
      <c r="T77" s="10">
        <f>MAX(0,MIN(1,IF(T$5=0,1-(Summary!T77-Summary!T$3)/(Summary!T$4-Summary!T$3),(Summary!T77-Summary!T$3)/(Summary!T$4-Summary!T$3))))</f>
        <v>1</v>
      </c>
      <c r="U77" s="10">
        <f>MAX(0,MIN(1,IF(U$5=0,1-(Summary!U77-Summary!U$3)/(Summary!U$4-Summary!U$3),(Summary!U77-Summary!U$3)/(Summary!U$4-Summary!U$3))))</f>
        <v>0.19435727150643195</v>
      </c>
      <c r="V77" s="10">
        <f>MAX(0,MIN(1,IF(V$5=0,1-(Summary!V77-Summary!V$3)/(Summary!V$4-Summary!V$3),(Summary!V77-Summary!V$3)/(Summary!V$4-Summary!V$3))))</f>
        <v>0.26108433765315697</v>
      </c>
      <c r="W77" s="10">
        <f>MAX(0,MIN(1,IF(W$5=0,1-(Summary!W77-Summary!W$3)/(Summary!W$4-Summary!W$3),(Summary!W77-Summary!W$3)/(Summary!W$4-Summary!W$3))))</f>
        <v>0.88500000000000001</v>
      </c>
      <c r="X77" s="10">
        <f>MAX(0,MIN(1,IF(X$5=0,1-(Summary!X77-Summary!X$3)/(Summary!X$4-Summary!X$3),(Summary!X77-Summary!X$3)/(Summary!X$4-Summary!X$3))))</f>
        <v>0</v>
      </c>
      <c r="Y77" s="10">
        <f>MAX(0,MIN(1,IF(Y$5=0,1-(Summary!Y77-Summary!Y$3)/(Summary!Y$4-Summary!Y$3),(Summary!Y77-Summary!Y$3)/(Summary!Y$4-Summary!Y$3))))</f>
        <v>5.3342816500711238E-2</v>
      </c>
      <c r="Z77" s="10">
        <f>MAX(0,MIN(1,IF(Z$5=0,1-(Summary!Z77-Summary!Z$3)/(Summary!Z$4-Summary!Z$3),(Summary!Z77-Summary!Z$3)/(Summary!Z$4-Summary!Z$3))))</f>
        <v>0.72059999470000002</v>
      </c>
      <c r="AA77" s="12" t="str">
        <f t="shared" si="9"/>
        <v>Guinea-Bissau</v>
      </c>
      <c r="AB77" s="17">
        <f t="shared" si="10"/>
        <v>24</v>
      </c>
      <c r="AC77" s="11">
        <f t="shared" si="16"/>
        <v>0.49531398141135408</v>
      </c>
      <c r="AD77" s="17">
        <f t="shared" si="17"/>
        <v>20</v>
      </c>
      <c r="AF77">
        <v>70</v>
      </c>
      <c r="AG77" s="32" t="str">
        <f t="shared" si="18"/>
        <v>Mongolia</v>
      </c>
      <c r="AH77" s="31">
        <f t="shared" si="14"/>
        <v>118</v>
      </c>
      <c r="AI77">
        <v>70</v>
      </c>
      <c r="AJ77" s="33" t="str">
        <f t="shared" si="15"/>
        <v>Tunisia</v>
      </c>
      <c r="AM77" s="12" t="s">
        <v>84</v>
      </c>
      <c r="AN77" s="17">
        <v>24</v>
      </c>
      <c r="AO77" s="11">
        <v>0.4095885490934339</v>
      </c>
    </row>
    <row r="78" spans="1:41">
      <c r="A78" s="12" t="s">
        <v>180</v>
      </c>
      <c r="B78" s="15" t="s">
        <v>179</v>
      </c>
      <c r="C78" s="10">
        <f>MAX(0,MIN(1,IF(C$5=0,1-(Summary!C78-Summary!C$3)/(Summary!C$4-Summary!C$3),(Summary!C78-Summary!C$3)/(Summary!C$4-Summary!C$3))))</f>
        <v>0.24116666666666667</v>
      </c>
      <c r="D78" s="10">
        <f>MAX(0,MIN(1,IF(D$5=0,1-(Summary!D78-Summary!D$3)/(Summary!D$4-Summary!D$3),(Summary!D78-Summary!D$3)/(Summary!D$4-Summary!D$3))))</f>
        <v>6.8050000000000003E-3</v>
      </c>
      <c r="E78" s="10">
        <f>MAX(0,MIN(1,IF(E$5=0,1-(Summary!E78-Summary!E$3)/(Summary!E$4-Summary!E$3),(Summary!E78-Summary!E$3)/(Summary!E$4-Summary!E$3))))</f>
        <v>6.0000000000000053E-2</v>
      </c>
      <c r="F78" s="10">
        <f>MAX(0,MIN(1,IF(F$5=0,1-(Summary!F78-Summary!F$3)/(Summary!F$4-Summary!F$3),(Summary!F78-Summary!F$3)/(Summary!F$4-Summary!F$3))))</f>
        <v>0.32499999999999996</v>
      </c>
      <c r="G78" s="10">
        <f>MAX(0,MIN(1,IF(G$5=0,1-(Summary!G78-Summary!G$3)/(Summary!G$4-Summary!G$3),(Summary!G78-Summary!G$3)/(Summary!G$4-Summary!G$3))))</f>
        <v>8.7999999999999995E-2</v>
      </c>
      <c r="H78" s="10">
        <f>MAX(0,MIN(1,IF(H$5=0,1-(Summary!H78-Summary!H$3)/(Summary!H$4-Summary!H$3),(Summary!H78-Summary!H$3)/(Summary!H$4-Summary!H$3))))</f>
        <v>0.18999999999999995</v>
      </c>
      <c r="I78" s="10">
        <f>MAX(0,MIN(1,IF(I$5=0,1-(Summary!I78-Summary!I$3)/(Summary!I$4-Summary!I$3),(Summary!I78-Summary!I$3)/(Summary!I$4-Summary!I$3))))</f>
        <v>0.52233333333333332</v>
      </c>
      <c r="J78" s="10">
        <f>MAX(0,MIN(1,IF(J$5=0,1-(Summary!J78-Summary!J$3)/(Summary!J$4-Summary!J$3),(Summary!J78-Summary!J$3)/(Summary!J$4-Summary!J$3))))</f>
        <v>0.71560000000000001</v>
      </c>
      <c r="K78" s="10">
        <f>MAX(0,MIN(1,IF(K$5=0,1-(Summary!K78-Summary!K$3)/(Summary!K$4-Summary!K$3),(Summary!K78-Summary!K$3)/(Summary!K$4-Summary!K$3))))</f>
        <v>0.90534126984133334</v>
      </c>
      <c r="L78" s="10">
        <f>MAX(0,MIN(1,IF(L$5=0,1-(Summary!L78-Summary!L$3)/(Summary!L$4-Summary!L$3),(Summary!L78-Summary!L$3)/(Summary!L$4-Summary!L$3))))</f>
        <v>0.3</v>
      </c>
      <c r="M78" s="10">
        <f>MAX(0,MIN(1,IF(M$5=0,1-(Summary!M78-Summary!M$3)/(Summary!M$4-Summary!M$3),(Summary!M78-Summary!M$3)/(Summary!M$4-Summary!M$3))))</f>
        <v>0.35</v>
      </c>
      <c r="N78" s="10">
        <f>MAX(0,MIN(1,IF(N$5=0,1-(Summary!N78-Summary!N$3)/(Summary!N$4-Summary!N$3),(Summary!N78-Summary!N$3)/(Summary!N$4-Summary!N$3))))</f>
        <v>0.22999999999999998</v>
      </c>
      <c r="O78" s="10">
        <f>MAX(0,MIN(1,IF(O$5=0,1-(Summary!O78-Summary!O$3)/(Summary!O$4-Summary!O$3),(Summary!O78-Summary!O$3)/(Summary!O$4-Summary!O$3))))</f>
        <v>0.3175</v>
      </c>
      <c r="P78" s="10">
        <f>MAX(0,MIN(1,IF(P$5=0,1-(Summary!P78-Summary!P$3)/(Summary!P$4-Summary!P$3),(Summary!P78-Summary!P$3)/(Summary!P$4-Summary!P$3))))</f>
        <v>0.87</v>
      </c>
      <c r="Q78" s="10">
        <f>MAX(0,MIN(1,IF(Q$5=0,1-(Summary!Q78-Summary!Q$3)/(Summary!Q$4-Summary!Q$3),(Summary!Q78-Summary!Q$3)/(Summary!Q$4-Summary!Q$3))))</f>
        <v>0.35789853658536597</v>
      </c>
      <c r="R78" s="10">
        <f>MAX(0,MIN(1,IF(R$5=0,1-(Summary!R78-Summary!R$3)/(Summary!R$4-Summary!R$3),(Summary!R78-Summary!R$3)/(Summary!R$4-Summary!R$3))))</f>
        <v>0.39390862999999998</v>
      </c>
      <c r="S78" s="10">
        <f>MAX(0,MIN(1,IF(S$5=0,1-(Summary!S78-Summary!S$3)/(Summary!S$4-Summary!S$3),(Summary!S78-Summary!S$3)/(Summary!S$4-Summary!S$3))))</f>
        <v>0.30839607860000001</v>
      </c>
      <c r="T78" s="10">
        <f>MAX(0,MIN(1,IF(T$5=0,1-(Summary!T78-Summary!T$3)/(Summary!T$4-Summary!T$3),(Summary!T78-Summary!T$3)/(Summary!T$4-Summary!T$3))))</f>
        <v>0.16243742724999999</v>
      </c>
      <c r="U78" s="10">
        <f>MAX(0,MIN(1,IF(U$5=0,1-(Summary!U78-Summary!U$3)/(Summary!U$4-Summary!U$3),(Summary!U78-Summary!U$3)/(Summary!U$4-Summary!U$3))))</f>
        <v>3.7247819623189168E-2</v>
      </c>
      <c r="V78" s="10">
        <f>MAX(0,MIN(1,IF(V$5=0,1-(Summary!V78-Summary!V$3)/(Summary!V$4-Summary!V$3),(Summary!V78-Summary!V$3)/(Summary!V$4-Summary!V$3))))</f>
        <v>0.54630976702912604</v>
      </c>
      <c r="W78" s="10">
        <f>MAX(0,MIN(1,IF(W$5=0,1-(Summary!W78-Summary!W$3)/(Summary!W$4-Summary!W$3),(Summary!W78-Summary!W$3)/(Summary!W$4-Summary!W$3))))</f>
        <v>0.22499999999999998</v>
      </c>
      <c r="X78" s="10">
        <f>MAX(0,MIN(1,IF(X$5=0,1-(Summary!X78-Summary!X$3)/(Summary!X$4-Summary!X$3),(Summary!X78-Summary!X$3)/(Summary!X$4-Summary!X$3))))</f>
        <v>0</v>
      </c>
      <c r="Y78" s="10">
        <f>MAX(0,MIN(1,IF(Y$5=0,1-(Summary!Y78-Summary!Y$3)/(Summary!Y$4-Summary!Y$3),(Summary!Y78-Summary!Y$3)/(Summary!Y$4-Summary!Y$3))))</f>
        <v>7.6200152400304798E-3</v>
      </c>
      <c r="Z78" s="10">
        <f>MAX(0,MIN(1,IF(Z$5=0,1-(Summary!Z78-Summary!Z$3)/(Summary!Z$4-Summary!Z$3),(Summary!Z78-Summary!Z$3)/(Summary!Z$4-Summary!Z$3))))</f>
        <v>0.92599999904999997</v>
      </c>
      <c r="AA78" s="12" t="str">
        <f t="shared" si="9"/>
        <v>Guyana</v>
      </c>
      <c r="AB78" s="17">
        <f t="shared" si="10"/>
        <v>24</v>
      </c>
      <c r="AC78" s="11">
        <f t="shared" si="16"/>
        <v>0.33694018930079356</v>
      </c>
      <c r="AD78" s="17">
        <f t="shared" si="17"/>
        <v>75</v>
      </c>
      <c r="AF78">
        <v>71</v>
      </c>
      <c r="AG78" s="32" t="str">
        <f t="shared" si="18"/>
        <v>Morocco</v>
      </c>
      <c r="AH78" s="31">
        <f t="shared" si="14"/>
        <v>117</v>
      </c>
      <c r="AI78">
        <v>71</v>
      </c>
      <c r="AJ78" s="33" t="str">
        <f t="shared" si="15"/>
        <v>Oman</v>
      </c>
      <c r="AM78" s="12" t="s">
        <v>78</v>
      </c>
      <c r="AN78" s="17">
        <v>24</v>
      </c>
      <c r="AO78" s="11">
        <v>0.40143374974969204</v>
      </c>
    </row>
    <row r="79" spans="1:41">
      <c r="A79" s="12" t="s">
        <v>182</v>
      </c>
      <c r="B79" s="15" t="s">
        <v>181</v>
      </c>
      <c r="C79" s="10">
        <f>MAX(0,MIN(1,IF(C$5=0,1-(Summary!C79-Summary!C$3)/(Summary!C$4-Summary!C$3),(Summary!C79-Summary!C$3)/(Summary!C$4-Summary!C$3))))</f>
        <v>0.42616666666666669</v>
      </c>
      <c r="D79" s="10">
        <f>MAX(0,MIN(1,IF(D$5=0,1-(Summary!D79-Summary!D$3)/(Summary!D$4-Summary!D$3),(Summary!D79-Summary!D$3)/(Summary!D$4-Summary!D$3))))</f>
        <v>8.5530000000000009E-2</v>
      </c>
      <c r="E79" s="10">
        <f>MAX(0,MIN(1,IF(E$5=0,1-(Summary!E79-Summary!E$3)/(Summary!E$4-Summary!E$3),(Summary!E79-Summary!E$3)/(Summary!E$4-Summary!E$3))))</f>
        <v>0.37</v>
      </c>
      <c r="F79" s="10">
        <f>MAX(0,MIN(1,IF(F$5=0,1-(Summary!F79-Summary!F$3)/(Summary!F$4-Summary!F$3),(Summary!F79-Summary!F$3)/(Summary!F$4-Summary!F$3))))</f>
        <v>0.17500000000000004</v>
      </c>
      <c r="G79" s="10">
        <f>MAX(0,MIN(1,IF(G$5=0,1-(Summary!G79-Summary!G$3)/(Summary!G$4-Summary!G$3),(Summary!G79-Summary!G$3)/(Summary!G$4-Summary!G$3))))</f>
        <v>0.28533333333333333</v>
      </c>
      <c r="H79" s="10">
        <f>MAX(0,MIN(1,IF(H$5=0,1-(Summary!H79-Summary!H$3)/(Summary!H$4-Summary!H$3),(Summary!H79-Summary!H$3)/(Summary!H$4-Summary!H$3))))</f>
        <v>0.83</v>
      </c>
      <c r="I79" s="10">
        <f>MAX(0,MIN(1,IF(I$5=0,1-(Summary!I79-Summary!I$3)/(Summary!I$4-Summary!I$3),(Summary!I79-Summary!I$3)/(Summary!I$4-Summary!I$3))))</f>
        <v>0.71158333333333335</v>
      </c>
      <c r="J79" s="10">
        <f>MAX(0,MIN(1,IF(J$5=0,1-(Summary!J79-Summary!J$3)/(Summary!J$4-Summary!J$3),(Summary!J79-Summary!J$3)/(Summary!J$4-Summary!J$3))))</f>
        <v>0.51780000000000004</v>
      </c>
      <c r="K79" s="10">
        <f>MAX(0,MIN(1,IF(K$5=0,1-(Summary!K79-Summary!K$3)/(Summary!K$4-Summary!K$3),(Summary!K79-Summary!K$3)/(Summary!K$4-Summary!K$3))))</f>
        <v>1</v>
      </c>
      <c r="L79" s="10">
        <f>MAX(0,MIN(1,IF(L$5=0,1-(Summary!L79-Summary!L$3)/(Summary!L$4-Summary!L$3),(Summary!L79-Summary!L$3)/(Summary!L$4-Summary!L$3))))</f>
        <v>0.08</v>
      </c>
      <c r="M79" s="10">
        <f>MAX(0,MIN(1,IF(M$5=0,1-(Summary!M79-Summary!M$3)/(Summary!M$4-Summary!M$3),(Summary!M79-Summary!M$3)/(Summary!M$4-Summary!M$3))))</f>
        <v>0.55000000000000004</v>
      </c>
      <c r="N79" s="10">
        <f>MAX(0,MIN(1,IF(N$5=0,1-(Summary!N79-Summary!N$3)/(Summary!N$4-Summary!N$3),(Summary!N79-Summary!N$3)/(Summary!N$4-Summary!N$3))))</f>
        <v>0.6</v>
      </c>
      <c r="O79" s="10">
        <f>MAX(0,MIN(1,IF(O$5=0,1-(Summary!O79-Summary!O$3)/(Summary!O$4-Summary!O$3),(Summary!O79-Summary!O$3)/(Summary!O$4-Summary!O$3))))</f>
        <v>0.22499999999999998</v>
      </c>
      <c r="P79" s="10">
        <f>MAX(0,MIN(1,IF(P$5=0,1-(Summary!P79-Summary!P$3)/(Summary!P$4-Summary!P$3),(Summary!P79-Summary!P$3)/(Summary!P$4-Summary!P$3))))</f>
        <v>0.97560000000000002</v>
      </c>
      <c r="Q79" s="10">
        <f>MAX(0,MIN(1,IF(Q$5=0,1-(Summary!Q79-Summary!Q$3)/(Summary!Q$4-Summary!Q$3),(Summary!Q79-Summary!Q$3)/(Summary!Q$4-Summary!Q$3))))</f>
        <v>0.47570682926829411</v>
      </c>
      <c r="R79" s="10">
        <f>MAX(0,MIN(1,IF(R$5=0,1-(Summary!R79-Summary!R$3)/(Summary!R$4-Summary!R$3),(Summary!R79-Summary!R$3)/(Summary!R$4-Summary!R$3))))</f>
        <v>0.84234930399999997</v>
      </c>
      <c r="S79" s="10">
        <f>MAX(0,MIN(1,IF(S$5=0,1-(Summary!S79-Summary!S$3)/(Summary!S$4-Summary!S$3),(Summary!S79-Summary!S$3)/(Summary!S$4-Summary!S$3))))</f>
        <v>0.37456105360000003</v>
      </c>
      <c r="T79" s="10">
        <f>MAX(0,MIN(1,IF(T$5=0,1-(Summary!T79-Summary!T$3)/(Summary!T$4-Summary!T$3),(Summary!T79-Summary!T$3)/(Summary!T$4-Summary!T$3))))</f>
        <v>0.26778099700000002</v>
      </c>
      <c r="U79" s="10">
        <f>MAX(0,MIN(1,IF(U$5=0,1-(Summary!U79-Summary!U$3)/(Summary!U$4-Summary!U$3),(Summary!U79-Summary!U$3)/(Summary!U$4-Summary!U$3))))</f>
        <v>5.1016964782746872E-2</v>
      </c>
      <c r="V79" s="10">
        <f>MAX(0,MIN(1,IF(V$5=0,1-(Summary!V79-Summary!V$3)/(Summary!V$4-Summary!V$3),(Summary!V79-Summary!V$3)/(Summary!V$4-Summary!V$3))))</f>
        <v>9.1850650691748303E-2</v>
      </c>
      <c r="W79" s="10">
        <f>MAX(0,MIN(1,IF(W$5=0,1-(Summary!W79-Summary!W$3)/(Summary!W$4-Summary!W$3),(Summary!W79-Summary!W$3)/(Summary!W$4-Summary!W$3))))</f>
        <v>0.61499999999999999</v>
      </c>
      <c r="X79" s="10">
        <f>MAX(0,MIN(1,IF(X$5=0,1-(Summary!X79-Summary!X$3)/(Summary!X$4-Summary!X$3),(Summary!X79-Summary!X$3)/(Summary!X$4-Summary!X$3))))</f>
        <v>0.55000000000000004</v>
      </c>
      <c r="Y79" s="10">
        <f>MAX(0,MIN(1,IF(Y$5=0,1-(Summary!Y79-Summary!Y$3)/(Summary!Y$4-Summary!Y$3),(Summary!Y79-Summary!Y$3)/(Summary!Y$4-Summary!Y$3))))</f>
        <v>0.59869375907111755</v>
      </c>
      <c r="Z79" s="10">
        <f>MAX(0,MIN(1,IF(Z$5=0,1-(Summary!Z79-Summary!Z$3)/(Summary!Z$4-Summary!Z$3),(Summary!Z79-Summary!Z$3)/(Summary!Z$4-Summary!Z$3))))</f>
        <v>0.75700000760000008</v>
      </c>
      <c r="AA79" s="12" t="str">
        <f t="shared" si="9"/>
        <v>Haiti</v>
      </c>
      <c r="AB79" s="17">
        <f t="shared" si="10"/>
        <v>24</v>
      </c>
      <c r="AC79" s="11">
        <f t="shared" si="16"/>
        <v>0.47733220413946847</v>
      </c>
      <c r="AD79" s="17">
        <f t="shared" si="17"/>
        <v>33</v>
      </c>
      <c r="AF79">
        <v>72</v>
      </c>
      <c r="AG79" s="32" t="str">
        <f t="shared" si="18"/>
        <v>Iraq</v>
      </c>
      <c r="AH79" s="31">
        <f t="shared" si="14"/>
        <v>116</v>
      </c>
      <c r="AI79">
        <v>72</v>
      </c>
      <c r="AJ79" s="33" t="str">
        <f t="shared" si="15"/>
        <v>Belize</v>
      </c>
      <c r="AM79" s="12" t="s">
        <v>332</v>
      </c>
      <c r="AN79" s="17">
        <v>24</v>
      </c>
      <c r="AO79" s="11">
        <v>0.38477141308701945</v>
      </c>
    </row>
    <row r="80" spans="1:41">
      <c r="A80" s="12" t="s">
        <v>184</v>
      </c>
      <c r="B80" s="15" t="s">
        <v>183</v>
      </c>
      <c r="C80" s="10">
        <f>MAX(0,MIN(1,IF(C$5=0,1-(Summary!C80-Summary!C$3)/(Summary!C$4-Summary!C$3),(Summary!C80-Summary!C$3)/(Summary!C$4-Summary!C$3))))</f>
        <v>0.38400000000000001</v>
      </c>
      <c r="D80" s="10">
        <f>MAX(0,MIN(1,IF(D$5=0,1-(Summary!D80-Summary!D$3)/(Summary!D$4-Summary!D$3),(Summary!D80-Summary!D$3)/(Summary!D$4-Summary!D$3))))</f>
        <v>1.2450000000000001E-2</v>
      </c>
      <c r="E80" s="10">
        <f>MAX(0,MIN(1,IF(E$5=0,1-(Summary!E80-Summary!E$3)/(Summary!E$4-Summary!E$3),(Summary!E80-Summary!E$3)/(Summary!E$4-Summary!E$3))))</f>
        <v>0.14000000000000001</v>
      </c>
      <c r="F80" s="10">
        <f>MAX(0,MIN(1,IF(F$5=0,1-(Summary!F80-Summary!F$3)/(Summary!F$4-Summary!F$3),(Summary!F80-Summary!F$3)/(Summary!F$4-Summary!F$3))))</f>
        <v>0.27500000000000002</v>
      </c>
      <c r="G80" s="10">
        <f>MAX(0,MIN(1,IF(G$5=0,1-(Summary!G80-Summary!G$3)/(Summary!G$4-Summary!G$3),(Summary!G80-Summary!G$3)/(Summary!G$4-Summary!G$3))))</f>
        <v>7.0666666666666669E-2</v>
      </c>
      <c r="H80" s="10">
        <f>MAX(0,MIN(1,IF(H$5=0,1-(Summary!H80-Summary!H$3)/(Summary!H$4-Summary!H$3),(Summary!H80-Summary!H$3)/(Summary!H$4-Summary!H$3))))</f>
        <v>0.29000000000000004</v>
      </c>
      <c r="I80" s="10">
        <f>MAX(0,MIN(1,IF(I$5=0,1-(Summary!I80-Summary!I$3)/(Summary!I$4-Summary!I$3),(Summary!I80-Summary!I$3)/(Summary!I$4-Summary!I$3))))</f>
        <v>0.49525000000000002</v>
      </c>
      <c r="J80" s="10">
        <f>MAX(0,MIN(1,IF(J$5=0,1-(Summary!J80-Summary!J$3)/(Summary!J$4-Summary!J$3),(Summary!J80-Summary!J$3)/(Summary!J$4-Summary!J$3))))</f>
        <v>0.51659999999999995</v>
      </c>
      <c r="K80" s="10">
        <f>MAX(0,MIN(1,IF(K$5=0,1-(Summary!K80-Summary!K$3)/(Summary!K$4-Summary!K$3),(Summary!K80-Summary!K$3)/(Summary!K$4-Summary!K$3))))</f>
        <v>0.82044859201050002</v>
      </c>
      <c r="L80" s="10">
        <f>MAX(0,MIN(1,IF(L$5=0,1-(Summary!L80-Summary!L$3)/(Summary!L$4-Summary!L$3),(Summary!L80-Summary!L$3)/(Summary!L$4-Summary!L$3))))</f>
        <v>0.1</v>
      </c>
      <c r="M80" s="10">
        <f>MAX(0,MIN(1,IF(M$5=0,1-(Summary!M80-Summary!M$3)/(Summary!M$4-Summary!M$3),(Summary!M80-Summary!M$3)/(Summary!M$4-Summary!M$3))))</f>
        <v>0.47</v>
      </c>
      <c r="N80" s="10">
        <f>MAX(0,MIN(1,IF(N$5=0,1-(Summary!N80-Summary!N$3)/(Summary!N$4-Summary!N$3),(Summary!N80-Summary!N$3)/(Summary!N$4-Summary!N$3))))</f>
        <v>0.13999999999999999</v>
      </c>
      <c r="O80" s="10">
        <f>MAX(0,MIN(1,IF(O$5=0,1-(Summary!O80-Summary!O$3)/(Summary!O$4-Summary!O$3),(Summary!O80-Summary!O$3)/(Summary!O$4-Summary!O$3))))</f>
        <v>0.3175</v>
      </c>
      <c r="P80" s="10">
        <f>MAX(0,MIN(1,IF(P$5=0,1-(Summary!P80-Summary!P$3)/(Summary!P$4-Summary!P$3),(Summary!P80-Summary!P$3)/(Summary!P$4-Summary!P$3))))</f>
        <v>0.90159999999999996</v>
      </c>
      <c r="Q80" s="10">
        <f>MAX(0,MIN(1,IF(Q$5=0,1-(Summary!Q80-Summary!Q$3)/(Summary!Q$4-Summary!Q$3),(Summary!Q80-Summary!Q$3)/(Summary!Q$4-Summary!Q$3))))</f>
        <v>0.25607902439024399</v>
      </c>
      <c r="R80" s="10">
        <f>MAX(0,MIN(1,IF(R$5=0,1-(Summary!R80-Summary!R$3)/(Summary!R$4-Summary!R$3),(Summary!R80-Summary!R$3)/(Summary!R$4-Summary!R$3))))</f>
        <v>0.32271762199999998</v>
      </c>
      <c r="S80" s="10">
        <f>MAX(0,MIN(1,IF(S$5=0,1-(Summary!S80-Summary!S$3)/(Summary!S$4-Summary!S$3),(Summary!S80-Summary!S$3)/(Summary!S$4-Summary!S$3))))</f>
        <v>7.8802885320000002E-2</v>
      </c>
      <c r="T80" s="10">
        <f>MAX(0,MIN(1,IF(T$5=0,1-(Summary!T80-Summary!T$3)/(Summary!T$4-Summary!T$3),(Summary!T80-Summary!T$3)/(Summary!T$4-Summary!T$3))))</f>
        <v>0.10463963125</v>
      </c>
      <c r="U80" s="10">
        <f>MAX(0,MIN(1,IF(U$5=0,1-(Summary!U80-Summary!U$3)/(Summary!U$4-Summary!U$3),(Summary!U80-Summary!U$3)/(Summary!U$4-Summary!U$3))))</f>
        <v>5.6285481636305333E-2</v>
      </c>
      <c r="V80" s="10">
        <f>MAX(0,MIN(1,IF(V$5=0,1-(Summary!V80-Summary!V$3)/(Summary!V$4-Summary!V$3),(Summary!V80-Summary!V$3)/(Summary!V$4-Summary!V$3))))</f>
        <v>4.6211245771682702E-2</v>
      </c>
      <c r="W80" s="10">
        <f>MAX(0,MIN(1,IF(W$5=0,1-(Summary!W80-Summary!W$3)/(Summary!W$4-Summary!W$3),(Summary!W80-Summary!W$3)/(Summary!W$4-Summary!W$3))))</f>
        <v>0.29700000000000004</v>
      </c>
      <c r="X80" s="10">
        <f>MAX(0,MIN(1,IF(X$5=0,1-(Summary!X80-Summary!X$3)/(Summary!X$4-Summary!X$3),(Summary!X80-Summary!X$3)/(Summary!X$4-Summary!X$3))))</f>
        <v>0.71</v>
      </c>
      <c r="Y80" s="10">
        <f>MAX(0,MIN(1,IF(Y$5=0,1-(Summary!Y80-Summary!Y$3)/(Summary!Y$4-Summary!Y$3),(Summary!Y80-Summary!Y$3)/(Summary!Y$4-Summary!Y$3))))</f>
        <v>0.14746626150683706</v>
      </c>
      <c r="Z80" s="10">
        <f>MAX(0,MIN(1,IF(Z$5=0,1-(Summary!Z80-Summary!Z$3)/(Summary!Z$4-Summary!Z$3),(Summary!Z80-Summary!Z$3)/(Summary!Z$4-Summary!Z$3))))</f>
        <v>0.79600000380000002</v>
      </c>
      <c r="AA80" s="12" t="str">
        <f t="shared" si="9"/>
        <v>Honduras</v>
      </c>
      <c r="AB80" s="17">
        <f t="shared" si="10"/>
        <v>24</v>
      </c>
      <c r="AC80" s="11">
        <f t="shared" si="16"/>
        <v>0.32286322559800984</v>
      </c>
      <c r="AD80" s="17">
        <f t="shared" si="17"/>
        <v>86</v>
      </c>
      <c r="AF80">
        <v>73</v>
      </c>
      <c r="AG80" s="32" t="str">
        <f t="shared" si="18"/>
        <v>South Africa</v>
      </c>
      <c r="AH80" s="31">
        <f t="shared" si="14"/>
        <v>115</v>
      </c>
      <c r="AI80">
        <v>73</v>
      </c>
      <c r="AJ80" s="33" t="str">
        <f t="shared" si="15"/>
        <v>Belgium</v>
      </c>
      <c r="AM80" s="12" t="s">
        <v>376</v>
      </c>
      <c r="AN80" s="17">
        <v>24</v>
      </c>
      <c r="AO80" s="11">
        <v>0.37448703456219401</v>
      </c>
    </row>
    <row r="81" spans="1:41">
      <c r="A81" s="12" t="s">
        <v>186</v>
      </c>
      <c r="B81" s="15" t="s">
        <v>185</v>
      </c>
      <c r="C81" s="10">
        <f>MAX(0,MIN(1,IF(C$5=0,1-(Summary!C81-Summary!C$3)/(Summary!C$4-Summary!C$3),(Summary!C81-Summary!C$3)/(Summary!C$4-Summary!C$3))))</f>
        <v>0.47866666666666663</v>
      </c>
      <c r="D81" s="10">
        <f>MAX(0,MIN(1,IF(D$5=0,1-(Summary!D81-Summary!D$3)/(Summary!D$4-Summary!D$3),(Summary!D81-Summary!D$3)/(Summary!D$4-Summary!D$3))))</f>
        <v>5.3749999999999999E-2</v>
      </c>
      <c r="E81" s="10">
        <f>MAX(0,MIN(1,IF(E$5=0,1-(Summary!E81-Summary!E$3)/(Summary!E$4-Summary!E$3),(Summary!E81-Summary!E$3)/(Summary!E$4-Summary!E$3))))</f>
        <v>0</v>
      </c>
      <c r="F81" s="10">
        <f>MAX(0,MIN(1,IF(F$5=0,1-(Summary!F81-Summary!F$3)/(Summary!F$4-Summary!F$3),(Summary!F81-Summary!F$3)/(Summary!F$4-Summary!F$3))))</f>
        <v>0.625</v>
      </c>
      <c r="G81" s="10">
        <f>MAX(0,MIN(1,IF(G$5=0,1-(Summary!G81-Summary!G$3)/(Summary!G$4-Summary!G$3),(Summary!G81-Summary!G$3)/(Summary!G$4-Summary!G$3))))</f>
        <v>0</v>
      </c>
      <c r="H81" s="10">
        <f>MAX(0,MIN(1,IF(H$5=0,1-(Summary!H81-Summary!H$3)/(Summary!H$4-Summary!H$3),(Summary!H81-Summary!H$3)/(Summary!H$4-Summary!H$3))))</f>
        <v>0</v>
      </c>
      <c r="I81" s="10">
        <f>MAX(0,MIN(1,IF(I$5=0,1-(Summary!I81-Summary!I$3)/(Summary!I$4-Summary!I$3),(Summary!I81-Summary!I$3)/(Summary!I$4-Summary!I$3))))</f>
        <v>0.23600000000000002</v>
      </c>
      <c r="J81" s="10">
        <f>MAX(0,MIN(1,IF(J$5=0,1-(Summary!J81-Summary!J$3)/(Summary!J$4-Summary!J$3),(Summary!J81-Summary!J$3)/(Summary!J$4-Summary!J$3))))</f>
        <v>0.32100000000000001</v>
      </c>
      <c r="K81" s="10">
        <f>MAX(0,MIN(1,IF(K$5=0,1-(Summary!K81-Summary!K$3)/(Summary!K$4-Summary!K$3),(Summary!K81-Summary!K$3)/(Summary!K$4-Summary!K$3))))</f>
        <v>0.82924602901577138</v>
      </c>
      <c r="L81" s="10">
        <f>MAX(0,MIN(1,IF(L$5=0,1-(Summary!L81-Summary!L$3)/(Summary!L$4-Summary!L$3),(Summary!L81-Summary!L$3)/(Summary!L$4-Summary!L$3))))</f>
        <v>0.2</v>
      </c>
      <c r="M81" s="10">
        <f>MAX(0,MIN(1,IF(M$5=0,1-(Summary!M81-Summary!M$3)/(Summary!M$4-Summary!M$3),(Summary!M81-Summary!M$3)/(Summary!M$4-Summary!M$3))))</f>
        <v>0.05</v>
      </c>
      <c r="N81" s="10">
        <f>MAX(0,MIN(1,IF(N$5=0,1-(Summary!N81-Summary!N$3)/(Summary!N$4-Summary!N$3),(Summary!N81-Summary!N$3)/(Summary!N$4-Summary!N$3))))</f>
        <v>0</v>
      </c>
      <c r="O81" s="10">
        <f>MAX(0,MIN(1,IF(O$5=0,1-(Summary!O81-Summary!O$3)/(Summary!O$4-Summary!O$3),(Summary!O81-Summary!O$3)/(Summary!O$4-Summary!O$3))))</f>
        <v>0.87499999999999989</v>
      </c>
      <c r="P81" s="10">
        <f>MAX(0,MIN(1,IF(P$5=0,1-(Summary!P81-Summary!P$3)/(Summary!P$4-Summary!P$3),(Summary!P81-Summary!P$3)/(Summary!P$4-Summary!P$3))))</f>
        <v>0.49903999999999993</v>
      </c>
      <c r="Q81" s="10">
        <f>MAX(0,MIN(1,IF(Q$5=0,1-(Summary!Q81-Summary!Q$3)/(Summary!Q$4-Summary!Q$3),(Summary!Q81-Summary!Q$3)/(Summary!Q$4-Summary!Q$3))))</f>
        <v>0.21981951219512208</v>
      </c>
      <c r="R81" s="10">
        <f>MAX(0,MIN(1,IF(R$5=0,1-(Summary!R81-Summary!R$3)/(Summary!R$4-Summary!R$3),(Summary!R81-Summary!R$3)/(Summary!R$4-Summary!R$3))))</f>
        <v>4.4755244E-2</v>
      </c>
      <c r="S81" s="10">
        <f>MAX(0,MIN(1,IF(S$5=0,1-(Summary!S81-Summary!S$3)/(Summary!S$4-Summary!S$3),(Summary!S81-Summary!S$3)/(Summary!S$4-Summary!S$3))))</f>
        <v>0</v>
      </c>
      <c r="T81" s="10">
        <f>MAX(0,MIN(1,IF(T$5=0,1-(Summary!T81-Summary!T$3)/(Summary!T$4-Summary!T$3),(Summary!T81-Summary!T$3)/(Summary!T$4-Summary!T$3))))</f>
        <v>4.5764577500000004E-3</v>
      </c>
      <c r="U81" s="10">
        <f>MAX(0,MIN(1,IF(U$5=0,1-(Summary!U81-Summary!U$3)/(Summary!U$4-Summary!U$3),(Summary!U81-Summary!U$3)/(Summary!U$4-Summary!U$3))))</f>
        <v>0</v>
      </c>
      <c r="V81" s="10">
        <f>MAX(0,MIN(1,IF(V$5=0,1-(Summary!V81-Summary!V$3)/(Summary!V$4-Summary!V$3),(Summary!V81-Summary!V$3)/(Summary!V$4-Summary!V$3))))</f>
        <v>0</v>
      </c>
      <c r="W81" s="10">
        <f>MAX(0,MIN(1,IF(W$5=0,1-(Summary!W81-Summary!W$3)/(Summary!W$4-Summary!W$3),(Summary!W81-Summary!W$3)/(Summary!W$4-Summary!W$3))))</f>
        <v>0</v>
      </c>
      <c r="X81" s="10">
        <f>MAX(0,MIN(1,IF(X$5=0,1-(Summary!X81-Summary!X$3)/(Summary!X$4-Summary!X$3),(Summary!X81-Summary!X$3)/(Summary!X$4-Summary!X$3))))</f>
        <v>0.56999999999999995</v>
      </c>
      <c r="Y81" s="10">
        <f>MAX(0,MIN(1,IF(Y$5=0,1-(Summary!Y81-Summary!Y$3)/(Summary!Y$4-Summary!Y$3),(Summary!Y81-Summary!Y$3)/(Summary!Y$4-Summary!Y$3))))</f>
        <v>0.11717442249748912</v>
      </c>
      <c r="Z81" s="10">
        <f>MAX(0,MIN(1,IF(Z$5=0,1-(Summary!Z81-Summary!Z$3)/(Summary!Z$4-Summary!Z$3),(Summary!Z81-Summary!Z$3)/(Summary!Z$4-Summary!Z$3))))</f>
        <v>0.62349999999999994</v>
      </c>
      <c r="AA81" s="12" t="str">
        <f t="shared" si="9"/>
        <v>Hungary</v>
      </c>
      <c r="AB81" s="17">
        <f t="shared" si="10"/>
        <v>24</v>
      </c>
      <c r="AC81" s="11">
        <f t="shared" si="16"/>
        <v>0.23948034717187705</v>
      </c>
      <c r="AD81" s="17">
        <f t="shared" si="17"/>
        <v>153</v>
      </c>
      <c r="AF81">
        <v>74</v>
      </c>
      <c r="AG81" s="32" t="str">
        <f t="shared" si="18"/>
        <v>Fiji</v>
      </c>
      <c r="AH81" s="31">
        <f t="shared" si="14"/>
        <v>114</v>
      </c>
      <c r="AI81">
        <v>74</v>
      </c>
      <c r="AJ81" s="33" t="str">
        <f t="shared" si="15"/>
        <v>Algeria</v>
      </c>
      <c r="AM81" s="12" t="s">
        <v>136</v>
      </c>
      <c r="AN81" s="17">
        <v>24</v>
      </c>
      <c r="AO81" s="11">
        <v>0.37264045826832842</v>
      </c>
    </row>
    <row r="82" spans="1:41">
      <c r="A82" s="12" t="s">
        <v>188</v>
      </c>
      <c r="B82" s="15" t="s">
        <v>187</v>
      </c>
      <c r="C82" s="10">
        <f>MAX(0,MIN(1,IF(C$5=0,1-(Summary!C82-Summary!C$3)/(Summary!C$4-Summary!C$3),(Summary!C82-Summary!C$3)/(Summary!C$4-Summary!C$3))))</f>
        <v>0.63833333333333331</v>
      </c>
      <c r="D82" s="10">
        <f>MAX(0,MIN(1,IF(D$5=0,1-(Summary!D82-Summary!D$3)/(Summary!D$4-Summary!D$3),(Summary!D82-Summary!D$3)/(Summary!D$4-Summary!D$3))))</f>
        <v>9.7100000000000007E-4</v>
      </c>
      <c r="E82" s="10">
        <f>MAX(0,MIN(1,IF(E$5=0,1-(Summary!E82-Summary!E$3)/(Summary!E$4-Summary!E$3),(Summary!E82-Summary!E$3)/(Summary!E$4-Summary!E$3))))</f>
        <v>0</v>
      </c>
      <c r="F82" s="10">
        <f>MAX(0,MIN(1,IF(F$5=0,1-(Summary!F82-Summary!F$3)/(Summary!F$4-Summary!F$3),(Summary!F82-Summary!F$3)/(Summary!F$4-Summary!F$3))))</f>
        <v>0.42500000000000004</v>
      </c>
      <c r="G82" s="10">
        <f>MAX(0,MIN(1,IF(G$5=0,1-(Summary!G82-Summary!G$3)/(Summary!G$4-Summary!G$3),(Summary!G82-Summary!G$3)/(Summary!G$4-Summary!G$3))))</f>
        <v>0</v>
      </c>
      <c r="H82" s="10">
        <f>MAX(0,MIN(1,IF(H$5=0,1-(Summary!H82-Summary!H$3)/(Summary!H$4-Summary!H$3),(Summary!H82-Summary!H$3)/(Summary!H$4-Summary!H$3))))</f>
        <v>0</v>
      </c>
      <c r="I82" s="10">
        <f>MAX(0,MIN(1,IF(I$5=0,1-(Summary!I82-Summary!I$3)/(Summary!I$4-Summary!I$3),(Summary!I82-Summary!I$3)/(Summary!I$4-Summary!I$3))))</f>
        <v>0.44466666666666665</v>
      </c>
      <c r="J82" s="10">
        <f>MAX(0,MIN(1,IF(J$5=0,1-(Summary!J82-Summary!J$3)/(Summary!J$4-Summary!J$3),(Summary!J82-Summary!J$3)/(Summary!J$4-Summary!J$3))))</f>
        <v>7.7199999999999991E-2</v>
      </c>
      <c r="K82" s="10">
        <f>MAX(0,MIN(1,IF(K$5=0,1-(Summary!K82-Summary!K$3)/(Summary!K$4-Summary!K$3),(Summary!K82-Summary!K$3)/(Summary!K$4-Summary!K$3))))</f>
        <v>1</v>
      </c>
      <c r="L82" s="10">
        <f>MAX(0,MIN(1,IF(L$5=0,1-(Summary!L82-Summary!L$3)/(Summary!L$4-Summary!L$3),(Summary!L82-Summary!L$3)/(Summary!L$4-Summary!L$3))))</f>
        <v>0.3</v>
      </c>
      <c r="M82" s="10">
        <f>MAX(0,MIN(1,IF(M$5=0,1-(Summary!M82-Summary!M$3)/(Summary!M$4-Summary!M$3),(Summary!M82-Summary!M$3)/(Summary!M$4-Summary!M$3))))</f>
        <v>1</v>
      </c>
      <c r="N82" s="10">
        <f>MAX(0,MIN(1,IF(N$5=0,1-(Summary!N82-Summary!N$3)/(Summary!N$4-Summary!N$3),(Summary!N82-Summary!N$3)/(Summary!N$4-Summary!N$3))))</f>
        <v>0</v>
      </c>
      <c r="O82" s="10">
        <f>MAX(0,MIN(1,IF(O$5=0,1-(Summary!O82-Summary!O$3)/(Summary!O$4-Summary!O$3),(Summary!O82-Summary!O$3)/(Summary!O$4-Summary!O$3))))</f>
        <v>6.7499999999999991E-2</v>
      </c>
      <c r="P82" s="10">
        <f>MAX(0,MIN(1,IF(P$5=0,1-(Summary!P82-Summary!P$3)/(Summary!P$4-Summary!P$3),(Summary!P82-Summary!P$3)/(Summary!P$4-Summary!P$3))))</f>
        <v>2.6079999999999992E-2</v>
      </c>
      <c r="Q82" s="10">
        <f>MAX(0,MIN(1,IF(Q$5=0,1-(Summary!Q82-Summary!Q$3)/(Summary!Q$4-Summary!Q$3),(Summary!Q82-Summary!Q$3)/(Summary!Q$4-Summary!Q$3))))</f>
        <v>6.8497560975609995E-2</v>
      </c>
      <c r="R82" s="10">
        <f>MAX(0,MIN(1,IF(R$5=0,1-(Summary!R82-Summary!R$3)/(Summary!R$4-Summary!R$3),(Summary!R82-Summary!R$3)/(Summary!R$4-Summary!R$3))))</f>
        <v>9.3994778000000001E-2</v>
      </c>
      <c r="S82" s="10">
        <f>MAX(0,MIN(1,IF(S$5=0,1-(Summary!S82-Summary!S$3)/(Summary!S$4-Summary!S$3),(Summary!S82-Summary!S$3)/(Summary!S$4-Summary!S$3))))</f>
        <v>0</v>
      </c>
      <c r="T82" s="10">
        <f>MAX(0,MIN(1,IF(T$5=0,1-(Summary!T82-Summary!T$3)/(Summary!T$4-Summary!T$3),(Summary!T82-Summary!T$3)/(Summary!T$4-Summary!T$3))))</f>
        <v>2.6646647499999998E-3</v>
      </c>
      <c r="U82" s="10">
        <f>MAX(0,MIN(1,IF(U$5=0,1-(Summary!U82-Summary!U$3)/(Summary!U$4-Summary!U$3),(Summary!U82-Summary!U$3)/(Summary!U$4-Summary!U$3))))</f>
        <v>5.0171683975983053E-2</v>
      </c>
      <c r="V82" s="10">
        <f>MAX(0,MIN(1,IF(V$5=0,1-(Summary!V82-Summary!V$3)/(Summary!V$4-Summary!V$3),(Summary!V82-Summary!V$3)/(Summary!V$4-Summary!V$3))))</f>
        <v>0.17163011571269601</v>
      </c>
      <c r="W82" s="10">
        <f>MAX(0,MIN(1,IF(W$5=0,1-(Summary!W82-Summary!W$3)/(Summary!W$4-Summary!W$3),(Summary!W82-Summary!W$3)/(Summary!W$4-Summary!W$3))))</f>
        <v>0</v>
      </c>
      <c r="X82" s="10">
        <f>MAX(0,MIN(1,IF(X$5=0,1-(Summary!X82-Summary!X$3)/(Summary!X$4-Summary!X$3),(Summary!X82-Summary!X$3)/(Summary!X$4-Summary!X$3))))</f>
        <v>0.77</v>
      </c>
      <c r="Y82" s="10">
        <f>MAX(0,MIN(1,IF(Y$5=0,1-(Summary!Y82-Summary!Y$3)/(Summary!Y$4-Summary!Y$3),(Summary!Y82-Summary!Y$3)/(Summary!Y$4-Summary!Y$3))))</f>
        <v>0</v>
      </c>
      <c r="Z82" s="10">
        <f>MAX(0,MIN(1,IF(Z$5=0,1-(Summary!Z82-Summary!Z$3)/(Summary!Z$4-Summary!Z$3),(Summary!Z82-Summary!Z$3)/(Summary!Z$4-Summary!Z$3))))</f>
        <v>0.63358369099999989</v>
      </c>
      <c r="AA82" s="12" t="str">
        <f t="shared" si="9"/>
        <v>Iceland</v>
      </c>
      <c r="AB82" s="17">
        <f t="shared" si="10"/>
        <v>24</v>
      </c>
      <c r="AC82" s="11">
        <f t="shared" si="16"/>
        <v>0.24042889560059533</v>
      </c>
      <c r="AD82" s="17">
        <f t="shared" si="17"/>
        <v>151</v>
      </c>
      <c r="AF82">
        <v>75</v>
      </c>
      <c r="AG82" s="32" t="str">
        <f t="shared" si="18"/>
        <v>Guyana</v>
      </c>
      <c r="AH82" s="31">
        <f t="shared" si="14"/>
        <v>113</v>
      </c>
      <c r="AI82">
        <v>75</v>
      </c>
      <c r="AJ82" s="33" t="str">
        <f t="shared" si="15"/>
        <v>Albania</v>
      </c>
      <c r="AM82" s="12" t="s">
        <v>160</v>
      </c>
      <c r="AN82" s="17">
        <v>24</v>
      </c>
      <c r="AO82" s="11">
        <v>0.37068947955791476</v>
      </c>
    </row>
    <row r="83" spans="1:41">
      <c r="A83" s="12" t="s">
        <v>190</v>
      </c>
      <c r="B83" s="15" t="s">
        <v>189</v>
      </c>
      <c r="C83" s="10">
        <f>MAX(0,MIN(1,IF(C$5=0,1-(Summary!C83-Summary!C$3)/(Summary!C$4-Summary!C$3),(Summary!C83-Summary!C$3)/(Summary!C$4-Summary!C$3))))</f>
        <v>0.68900000000000006</v>
      </c>
      <c r="D83" s="10">
        <f>MAX(0,MIN(1,IF(D$5=0,1-(Summary!D83-Summary!D$3)/(Summary!D$4-Summary!D$3),(Summary!D83-Summary!D$3)/(Summary!D$4-Summary!D$3))))</f>
        <v>0.3982</v>
      </c>
      <c r="E83" s="10">
        <f>MAX(0,MIN(1,IF(E$5=0,1-(Summary!E83-Summary!E$3)/(Summary!E$4-Summary!E$3),(Summary!E83-Summary!E$3)/(Summary!E$4-Summary!E$3))))</f>
        <v>0.12</v>
      </c>
      <c r="F83" s="10">
        <f>MAX(0,MIN(1,IF(F$5=0,1-(Summary!F83-Summary!F$3)/(Summary!F$4-Summary!F$3),(Summary!F83-Summary!F$3)/(Summary!F$4-Summary!F$3))))</f>
        <v>0.30000000000000004</v>
      </c>
      <c r="G83" s="10">
        <f>MAX(0,MIN(1,IF(G$5=0,1-(Summary!G83-Summary!G$3)/(Summary!G$4-Summary!G$3),(Summary!G83-Summary!G$3)/(Summary!G$4-Summary!G$3))))</f>
        <v>0.21066666666666667</v>
      </c>
      <c r="H83" s="10">
        <f>MAX(0,MIN(1,IF(H$5=0,1-(Summary!H83-Summary!H$3)/(Summary!H$4-Summary!H$3),(Summary!H83-Summary!H$3)/(Summary!H$4-Summary!H$3))))</f>
        <v>0.69</v>
      </c>
      <c r="I83" s="10">
        <f>MAX(0,MIN(1,IF(I$5=0,1-(Summary!I83-Summary!I$3)/(Summary!I$4-Summary!I$3),(Summary!I83-Summary!I$3)/(Summary!I$4-Summary!I$3))))</f>
        <v>0.6825</v>
      </c>
      <c r="J83" s="10">
        <f>MAX(0,MIN(1,IF(J$5=0,1-(Summary!J83-Summary!J$3)/(Summary!J$4-Summary!J$3),(Summary!J83-Summary!J$3)/(Summary!J$4-Summary!J$3))))</f>
        <v>0.70180000000000009</v>
      </c>
      <c r="K83" s="10">
        <f>MAX(0,MIN(1,IF(K$5=0,1-(Summary!K83-Summary!K$3)/(Summary!K$4-Summary!K$3),(Summary!K83-Summary!K$3)/(Summary!K$4-Summary!K$3))))</f>
        <v>0.43856067276565125</v>
      </c>
      <c r="L83" s="10">
        <f>MAX(0,MIN(1,IF(L$5=0,1-(Summary!L83-Summary!L$3)/(Summary!L$4-Summary!L$3),(Summary!L83-Summary!L$3)/(Summary!L$4-Summary!L$3))))</f>
        <v>1</v>
      </c>
      <c r="M83" s="10">
        <f>MAX(0,MIN(1,IF(M$5=0,1-(Summary!M83-Summary!M$3)/(Summary!M$4-Summary!M$3),(Summary!M83-Summary!M$3)/(Summary!M$4-Summary!M$3))))</f>
        <v>0.01</v>
      </c>
      <c r="N83" s="10">
        <f>MAX(0,MIN(1,IF(N$5=0,1-(Summary!N83-Summary!N$3)/(Summary!N$4-Summary!N$3),(Summary!N83-Summary!N$3)/(Summary!N$4-Summary!N$3))))</f>
        <v>1</v>
      </c>
      <c r="O83" s="10">
        <f>MAX(0,MIN(1,IF(O$5=0,1-(Summary!O83-Summary!O$3)/(Summary!O$4-Summary!O$3),(Summary!O83-Summary!O$3)/(Summary!O$4-Summary!O$3))))</f>
        <v>0.44999999999999996</v>
      </c>
      <c r="P83" s="10">
        <f>MAX(0,MIN(1,IF(P$5=0,1-(Summary!P83-Summary!P$3)/(Summary!P$4-Summary!P$3),(Summary!P83-Summary!P$3)/(Summary!P$4-Summary!P$3))))</f>
        <v>0.90007999999999999</v>
      </c>
      <c r="Q83" s="10">
        <f>MAX(0,MIN(1,IF(Q$5=0,1-(Summary!Q83-Summary!Q$3)/(Summary!Q$4-Summary!Q$3),(Summary!Q83-Summary!Q$3)/(Summary!Q$4-Summary!Q$3))))</f>
        <v>0.425646829268294</v>
      </c>
      <c r="R83" s="10">
        <f>MAX(0,MIN(1,IF(R$5=0,1-(Summary!R83-Summary!R$3)/(Summary!R$4-Summary!R$3),(Summary!R83-Summary!R$3)/(Summary!R$4-Summary!R$3))))</f>
        <v>0.63295553599999999</v>
      </c>
      <c r="S83" s="10">
        <f>MAX(0,MIN(1,IF(S$5=0,1-(Summary!S83-Summary!S$3)/(Summary!S$4-Summary!S$3),(Summary!S83-Summary!S$3)/(Summary!S$4-Summary!S$3))))</f>
        <v>1.134449419E-2</v>
      </c>
      <c r="T83" s="10">
        <f>MAX(0,MIN(1,IF(T$5=0,1-(Summary!T83-Summary!T$3)/(Summary!T$4-Summary!T$3),(Summary!T83-Summary!T$3)/(Summary!T$4-Summary!T$3))))</f>
        <v>0.17593502850000001</v>
      </c>
      <c r="U83" s="10">
        <f>MAX(0,MIN(1,IF(U$5=0,1-(Summary!U83-Summary!U$3)/(Summary!U$4-Summary!U$3),(Summary!U83-Summary!U$3)/(Summary!U$4-Summary!U$3))))</f>
        <v>2.5453535405301771E-2</v>
      </c>
      <c r="V83" s="10">
        <f>MAX(0,MIN(1,IF(V$5=0,1-(Summary!V83-Summary!V$3)/(Summary!V$4-Summary!V$3),(Summary!V83-Summary!V$3)/(Summary!V$4-Summary!V$3))))</f>
        <v>6.2694538166016806E-2</v>
      </c>
      <c r="W83" s="10">
        <f>MAX(0,MIN(1,IF(W$5=0,1-(Summary!W83-Summary!W$3)/(Summary!W$4-Summary!W$3),(Summary!W83-Summary!W$3)/(Summary!W$4-Summary!W$3))))</f>
        <v>0.35499999999999998</v>
      </c>
      <c r="X83" s="10">
        <f>MAX(0,MIN(1,IF(X$5=0,1-(Summary!X83-Summary!X$3)/(Summary!X$4-Summary!X$3),(Summary!X83-Summary!X$3)/(Summary!X$4-Summary!X$3))))</f>
        <v>0.35</v>
      </c>
      <c r="Y83" s="10">
        <f>MAX(0,MIN(1,IF(Y$5=0,1-(Summary!Y83-Summary!Y$3)/(Summary!Y$4-Summary!Y$3),(Summary!Y83-Summary!Y$3)/(Summary!Y$4-Summary!Y$3))))</f>
        <v>2.5729939896205759E-2</v>
      </c>
      <c r="Z83" s="10">
        <f>MAX(0,MIN(1,IF(Z$5=0,1-(Summary!Z83-Summary!Z$3)/(Summary!Z$4-Summary!Z$3),(Summary!Z83-Summary!Z$3)/(Summary!Z$4-Summary!Z$3))))</f>
        <v>0.50659340689999999</v>
      </c>
      <c r="AA83" s="12" t="str">
        <f t="shared" si="9"/>
        <v>India</v>
      </c>
      <c r="AB83" s="17">
        <f t="shared" si="10"/>
        <v>24</v>
      </c>
      <c r="AC83" s="11">
        <f t="shared" si="16"/>
        <v>0.42342336032325573</v>
      </c>
      <c r="AD83" s="17">
        <f t="shared" si="17"/>
        <v>55</v>
      </c>
      <c r="AF83">
        <v>76</v>
      </c>
      <c r="AG83" s="32" t="str">
        <f t="shared" si="18"/>
        <v>Bolivia</v>
      </c>
      <c r="AH83" s="31">
        <f t="shared" si="14"/>
        <v>112</v>
      </c>
      <c r="AI83">
        <v>76</v>
      </c>
      <c r="AJ83" s="33" t="str">
        <f t="shared" si="15"/>
        <v>Cuba</v>
      </c>
      <c r="AM83" s="12" t="s">
        <v>302</v>
      </c>
      <c r="AN83" s="17">
        <v>24</v>
      </c>
      <c r="AO83" s="11">
        <v>0.36662322423924892</v>
      </c>
    </row>
    <row r="84" spans="1:41">
      <c r="A84" s="12" t="s">
        <v>192</v>
      </c>
      <c r="B84" s="15" t="s">
        <v>191</v>
      </c>
      <c r="C84" s="10">
        <f>MAX(0,MIN(1,IF(C$5=0,1-(Summary!C84-Summary!C$3)/(Summary!C$4-Summary!C$3),(Summary!C84-Summary!C$3)/(Summary!C$4-Summary!C$3))))</f>
        <v>0.50249999999999995</v>
      </c>
      <c r="D84" s="10">
        <f>MAX(0,MIN(1,IF(D$5=0,1-(Summary!D84-Summary!D$3)/(Summary!D$4-Summary!D$3),(Summary!D84-Summary!D$3)/(Summary!D$4-Summary!D$3))))</f>
        <v>5.6120000000000003E-2</v>
      </c>
      <c r="E84" s="10">
        <f>MAX(0,MIN(1,IF(E$5=0,1-(Summary!E84-Summary!E$3)/(Summary!E$4-Summary!E$3),(Summary!E84-Summary!E$3)/(Summary!E$4-Summary!E$3))))</f>
        <v>0.19999999999999996</v>
      </c>
      <c r="F84" s="10">
        <f>MAX(0,MIN(1,IF(F$5=0,1-(Summary!F84-Summary!F$3)/(Summary!F$4-Summary!F$3),(Summary!F84-Summary!F$3)/(Summary!F$4-Summary!F$3))))</f>
        <v>0.125</v>
      </c>
      <c r="G84" s="10">
        <f>MAX(0,MIN(1,IF(G$5=0,1-(Summary!G84-Summary!G$3)/(Summary!G$4-Summary!G$3),(Summary!G84-Summary!G$3)/(Summary!G$4-Summary!G$3))))</f>
        <v>8.666666666666667E-2</v>
      </c>
      <c r="H84" s="10">
        <f>MAX(0,MIN(1,IF(H$5=0,1-(Summary!H84-Summary!H$3)/(Summary!H$4-Summary!H$3),(Summary!H84-Summary!H$3)/(Summary!H$4-Summary!H$3))))</f>
        <v>0.48</v>
      </c>
      <c r="I84" s="10">
        <f>MAX(0,MIN(1,IF(I$5=0,1-(Summary!I84-Summary!I$3)/(Summary!I$4-Summary!I$3),(Summary!I84-Summary!I$3)/(Summary!I$4-Summary!I$3))))</f>
        <v>0.41483333333333333</v>
      </c>
      <c r="J84" s="10">
        <f>MAX(0,MIN(1,IF(J$5=0,1-(Summary!J84-Summary!J$3)/(Summary!J$4-Summary!J$3),(Summary!J84-Summary!J$3)/(Summary!J$4-Summary!J$3))))</f>
        <v>0.47420000000000001</v>
      </c>
      <c r="K84" s="10">
        <f>MAX(0,MIN(1,IF(K$5=0,1-(Summary!K84-Summary!K$3)/(Summary!K$4-Summary!K$3),(Summary!K84-Summary!K$3)/(Summary!K$4-Summary!K$3))))</f>
        <v>0.52210044439674363</v>
      </c>
      <c r="L84" s="10">
        <f>MAX(0,MIN(1,IF(L$5=0,1-(Summary!L84-Summary!L$3)/(Summary!L$4-Summary!L$3),(Summary!L84-Summary!L$3)/(Summary!L$4-Summary!L$3))))</f>
        <v>0.06</v>
      </c>
      <c r="M84" s="10">
        <f>MAX(0,MIN(1,IF(M$5=0,1-(Summary!M84-Summary!M$3)/(Summary!M$4-Summary!M$3),(Summary!M84-Summary!M$3)/(Summary!M$4-Summary!M$3))))</f>
        <v>0.14000000000000001</v>
      </c>
      <c r="N84" s="10">
        <f>MAX(0,MIN(1,IF(N$5=0,1-(Summary!N84-Summary!N$3)/(Summary!N$4-Summary!N$3),(Summary!N84-Summary!N$3)/(Summary!N$4-Summary!N$3))))</f>
        <v>0.86</v>
      </c>
      <c r="O84" s="10">
        <f>MAX(0,MIN(1,IF(O$5=0,1-(Summary!O84-Summary!O$3)/(Summary!O$4-Summary!O$3),(Summary!O84-Summary!O$3)/(Summary!O$4-Summary!O$3))))</f>
        <v>7.4999999999999997E-2</v>
      </c>
      <c r="P84" s="10">
        <f>MAX(0,MIN(1,IF(P$5=0,1-(Summary!P84-Summary!P$3)/(Summary!P$4-Summary!P$3),(Summary!P84-Summary!P$3)/(Summary!P$4-Summary!P$3))))</f>
        <v>0.89535999999999993</v>
      </c>
      <c r="Q84" s="10">
        <f>MAX(0,MIN(1,IF(Q$5=0,1-(Summary!Q84-Summary!Q$3)/(Summary!Q$4-Summary!Q$3),(Summary!Q84-Summary!Q$3)/(Summary!Q$4-Summary!Q$3))))</f>
        <v>0.28413414634146394</v>
      </c>
      <c r="R84" s="10">
        <f>MAX(0,MIN(1,IF(R$5=0,1-(Summary!R84-Summary!R$3)/(Summary!R$4-Summary!R$3),(Summary!R84-Summary!R$3)/(Summary!R$4-Summary!R$3))))</f>
        <v>0.50780437</v>
      </c>
      <c r="S84" s="10">
        <f>MAX(0,MIN(1,IF(S$5=0,1-(Summary!S84-Summary!S$3)/(Summary!S$4-Summary!S$3),(Summary!S84-Summary!S$3)/(Summary!S$4-Summary!S$3))))</f>
        <v>1.816129751E-2</v>
      </c>
      <c r="T84" s="10">
        <f>MAX(0,MIN(1,IF(T$5=0,1-(Summary!T84-Summary!T$3)/(Summary!T$4-Summary!T$3),(Summary!T84-Summary!T$3)/(Summary!T$4-Summary!T$3))))</f>
        <v>0.13404660525000001</v>
      </c>
      <c r="U84" s="10">
        <f>MAX(0,MIN(1,IF(U$5=0,1-(Summary!U84-Summary!U$3)/(Summary!U$4-Summary!U$3),(Summary!U84-Summary!U$3)/(Summary!U$4-Summary!U$3))))</f>
        <v>9.3275490516031942E-2</v>
      </c>
      <c r="V84" s="10">
        <f>MAX(0,MIN(1,IF(V$5=0,1-(Summary!V84-Summary!V$3)/(Summary!V$4-Summary!V$3),(Summary!V84-Summary!V$3)/(Summary!V$4-Summary!V$3))))</f>
        <v>0.19620963744431999</v>
      </c>
      <c r="W84" s="10">
        <f>MAX(0,MIN(1,IF(W$5=0,1-(Summary!W84-Summary!W$3)/(Summary!W$4-Summary!W$3),(Summary!W84-Summary!W$3)/(Summary!W$4-Summary!W$3))))</f>
        <v>0.35499999999999998</v>
      </c>
      <c r="X84" s="10">
        <f>MAX(0,MIN(1,IF(X$5=0,1-(Summary!X84-Summary!X$3)/(Summary!X$4-Summary!X$3),(Summary!X84-Summary!X$3)/(Summary!X$4-Summary!X$3))))</f>
        <v>0</v>
      </c>
      <c r="Y84" s="10">
        <f>MAX(0,MIN(1,IF(Y$5=0,1-(Summary!Y84-Summary!Y$3)/(Summary!Y$4-Summary!Y$3),(Summary!Y84-Summary!Y$3)/(Summary!Y$4-Summary!Y$3))))</f>
        <v>3.3120442489111654E-2</v>
      </c>
      <c r="Z84" s="10">
        <f>MAX(0,MIN(1,IF(Z$5=0,1-(Summary!Z84-Summary!Z$3)/(Summary!Z$4-Summary!Z$3),(Summary!Z84-Summary!Z$3)/(Summary!Z$4-Summary!Z$3))))</f>
        <v>0.40893505330000002</v>
      </c>
      <c r="AA84" s="12" t="str">
        <f t="shared" si="9"/>
        <v>Indonesia</v>
      </c>
      <c r="AB84" s="17">
        <f t="shared" si="10"/>
        <v>24</v>
      </c>
      <c r="AC84" s="11">
        <f t="shared" si="16"/>
        <v>0.28843614530198619</v>
      </c>
      <c r="AD84" s="17">
        <f t="shared" si="17"/>
        <v>107</v>
      </c>
      <c r="AF84">
        <v>77</v>
      </c>
      <c r="AG84" s="32" t="str">
        <f t="shared" si="18"/>
        <v>Antigua and Barbuda</v>
      </c>
      <c r="AH84" s="31">
        <f t="shared" si="14"/>
        <v>111</v>
      </c>
      <c r="AI84">
        <v>77</v>
      </c>
      <c r="AJ84" s="33" t="str">
        <f t="shared" si="15"/>
        <v>United Arab Emirates</v>
      </c>
      <c r="AM84" s="12" t="s">
        <v>386</v>
      </c>
      <c r="AN84" s="17">
        <v>24</v>
      </c>
      <c r="AO84" s="11">
        <v>0.36465082552756023</v>
      </c>
    </row>
    <row r="85" spans="1:41">
      <c r="A85" s="12" t="s">
        <v>433</v>
      </c>
      <c r="B85" s="15" t="s">
        <v>193</v>
      </c>
      <c r="C85" s="10">
        <f>MAX(0,MIN(1,IF(C$5=0,1-(Summary!C85-Summary!C$3)/(Summary!C$4-Summary!C$3),(Summary!C85-Summary!C$3)/(Summary!C$4-Summary!C$3))))</f>
        <v>0.41783333333333333</v>
      </c>
      <c r="D85" s="10">
        <f>MAX(0,MIN(1,IF(D$5=0,1-(Summary!D85-Summary!D$3)/(Summary!D$4-Summary!D$3),(Summary!D85-Summary!D$3)/(Summary!D$4-Summary!D$3))))</f>
        <v>0.67709999999999992</v>
      </c>
      <c r="E85" s="10">
        <f>MAX(0,MIN(1,IF(E$5=0,1-(Summary!E85-Summary!E$3)/(Summary!E$4-Summary!E$3),(Summary!E85-Summary!E$3)/(Summary!E$4-Summary!E$3))))</f>
        <v>6.9999999999999951E-2</v>
      </c>
      <c r="F85" s="10">
        <f>MAX(0,MIN(1,IF(F$5=0,1-(Summary!F85-Summary!F$3)/(Summary!F$4-Summary!F$3),(Summary!F85-Summary!F$3)/(Summary!F$4-Summary!F$3))))</f>
        <v>0.625</v>
      </c>
      <c r="G85" s="10">
        <f>MAX(0,MIN(1,IF(G$5=0,1-(Summary!G85-Summary!G$3)/(Summary!G$4-Summary!G$3),(Summary!G85-Summary!G$3)/(Summary!G$4-Summary!G$3))))</f>
        <v>0.2</v>
      </c>
      <c r="H85" s="10">
        <f>MAX(0,MIN(1,IF(H$5=0,1-(Summary!H85-Summary!H$3)/(Summary!H$4-Summary!H$3),(Summary!H85-Summary!H$3)/(Summary!H$4-Summary!H$3))))</f>
        <v>0.17000000000000004</v>
      </c>
      <c r="I85" s="10">
        <f>MAX(0,MIN(1,IF(I$5=0,1-(Summary!I85-Summary!I$3)/(Summary!I$4-Summary!I$3),(Summary!I85-Summary!I$3)/(Summary!I$4-Summary!I$3))))</f>
        <v>0.56741666666666668</v>
      </c>
      <c r="J85" s="10">
        <f>MAX(0,MIN(1,IF(J$5=0,1-(Summary!J85-Summary!J$3)/(Summary!J$4-Summary!J$3),(Summary!J85-Summary!J$3)/(Summary!J$4-Summary!J$3))))</f>
        <v>0.31019999999999998</v>
      </c>
      <c r="K85" s="10">
        <f>MAX(0,MIN(1,IF(K$5=0,1-(Summary!K85-Summary!K$3)/(Summary!K$4-Summary!K$3),(Summary!K85-Summary!K$3)/(Summary!K$4-Summary!K$3))))</f>
        <v>0.65828986972465331</v>
      </c>
      <c r="L85" s="10">
        <f>MAX(0,MIN(1,IF(L$5=0,1-(Summary!L85-Summary!L$3)/(Summary!L$4-Summary!L$3),(Summary!L85-Summary!L$3)/(Summary!L$4-Summary!L$3))))</f>
        <v>0.04</v>
      </c>
      <c r="M85" s="10">
        <f>MAX(0,MIN(1,IF(M$5=0,1-(Summary!M85-Summary!M$3)/(Summary!M$4-Summary!M$3),(Summary!M85-Summary!M$3)/(Summary!M$4-Summary!M$3))))</f>
        <v>0.19</v>
      </c>
      <c r="N85" s="10">
        <f>MAX(0,MIN(1,IF(N$5=0,1-(Summary!N85-Summary!N$3)/(Summary!N$4-Summary!N$3),(Summary!N85-Summary!N$3)/(Summary!N$4-Summary!N$3))))</f>
        <v>0.15</v>
      </c>
      <c r="O85" s="10">
        <f>MAX(0,MIN(1,IF(O$5=0,1-(Summary!O85-Summary!O$3)/(Summary!O$4-Summary!O$3),(Summary!O85-Summary!O$3)/(Summary!O$4-Summary!O$3))))</f>
        <v>7.4999999999999997E-2</v>
      </c>
      <c r="P85" s="10">
        <f>MAX(0,MIN(1,IF(P$5=0,1-(Summary!P85-Summary!P$3)/(Summary!P$4-Summary!P$3),(Summary!P85-Summary!P$3)/(Summary!P$4-Summary!P$3))))</f>
        <v>0.86480000000000001</v>
      </c>
      <c r="Q85" s="10">
        <f>MAX(0,MIN(1,IF(Q$5=0,1-(Summary!Q85-Summary!Q$3)/(Summary!Q$4-Summary!Q$3),(Summary!Q85-Summary!Q$3)/(Summary!Q$4-Summary!Q$3))))</f>
        <v>0.27118048780487813</v>
      </c>
      <c r="R85" s="10">
        <f>MAX(0,MIN(1,IF(R$5=0,1-(Summary!R85-Summary!R$3)/(Summary!R$4-Summary!R$3),(Summary!R85-Summary!R$3)/(Summary!R$4-Summary!R$3))))</f>
        <v>0.212710766</v>
      </c>
      <c r="S85" s="10">
        <f>MAX(0,MIN(1,IF(S$5=0,1-(Summary!S85-Summary!S$3)/(Summary!S$4-Summary!S$3),(Summary!S85-Summary!S$3)/(Summary!S$4-Summary!S$3))))</f>
        <v>4.6719696999999999E-4</v>
      </c>
      <c r="T85" s="10">
        <f>MAX(0,MIN(1,IF(T$5=0,1-(Summary!T85-Summary!T$3)/(Summary!T$4-Summary!T$3),(Summary!T85-Summary!T$3)/(Summary!T$4-Summary!T$3))))</f>
        <v>1.6454080249999999E-2</v>
      </c>
      <c r="U85" s="10">
        <f>MAX(0,MIN(1,IF(U$5=0,1-(Summary!U85-Summary!U$3)/(Summary!U$4-Summary!U$3),(Summary!U85-Summary!U$3)/(Summary!U$4-Summary!U$3))))</f>
        <v>1.6313158811002971E-2</v>
      </c>
      <c r="V85" s="10">
        <f>MAX(0,MIN(1,IF(V$5=0,1-(Summary!V85-Summary!V$3)/(Summary!V$4-Summary!V$3),(Summary!V85-Summary!V$3)/(Summary!V$4-Summary!V$3))))</f>
        <v>2.1085371934435899E-2</v>
      </c>
      <c r="W85" s="10">
        <f>MAX(0,MIN(1,IF(W$5=0,1-(Summary!W85-Summary!W$3)/(Summary!W$4-Summary!W$3),(Summary!W85-Summary!W$3)/(Summary!W$4-Summary!W$3))))</f>
        <v>1.5999999999999903E-2</v>
      </c>
      <c r="X85" s="10">
        <f>MAX(0,MIN(1,IF(X$5=0,1-(Summary!X85-Summary!X$3)/(Summary!X$4-Summary!X$3),(Summary!X85-Summary!X$3)/(Summary!X$4-Summary!X$3))))</f>
        <v>0</v>
      </c>
      <c r="Y85" s="10">
        <f>MAX(0,MIN(1,IF(Y$5=0,1-(Summary!Y85-Summary!Y$3)/(Summary!Y$4-Summary!Y$3),(Summary!Y85-Summary!Y$3)/(Summary!Y$4-Summary!Y$3))))</f>
        <v>2.6710877774707563E-2</v>
      </c>
      <c r="Z85" s="10">
        <f>MAX(0,MIN(1,IF(Z$5=0,1-(Summary!Z85-Summary!Z$3)/(Summary!Z$4-Summary!Z$3),(Summary!Z85-Summary!Z$3)/(Summary!Z$4-Summary!Z$3))))</f>
        <v>0.26702658049999994</v>
      </c>
      <c r="AA85" s="12" t="str">
        <f t="shared" si="9"/>
        <v>Iran</v>
      </c>
      <c r="AB85" s="17">
        <f t="shared" si="10"/>
        <v>24</v>
      </c>
      <c r="AC85" s="11">
        <f t="shared" si="16"/>
        <v>0.24431618290706988</v>
      </c>
      <c r="AD85" s="17">
        <f t="shared" si="17"/>
        <v>147</v>
      </c>
      <c r="AF85">
        <v>78</v>
      </c>
      <c r="AG85" s="32" t="str">
        <f t="shared" si="18"/>
        <v>Seychelles</v>
      </c>
      <c r="AH85" s="31">
        <f t="shared" si="14"/>
        <v>110</v>
      </c>
      <c r="AI85">
        <v>78</v>
      </c>
      <c r="AJ85" s="33" t="str">
        <f t="shared" si="15"/>
        <v>Estonia</v>
      </c>
      <c r="AM85" s="12" t="s">
        <v>270</v>
      </c>
      <c r="AN85" s="17">
        <v>24</v>
      </c>
      <c r="AO85" s="11">
        <v>0.36336292793289265</v>
      </c>
    </row>
    <row r="86" spans="1:41">
      <c r="A86" s="12" t="s">
        <v>196</v>
      </c>
      <c r="B86" s="15" t="s">
        <v>195</v>
      </c>
      <c r="C86" s="10">
        <f>MAX(0,MIN(1,IF(C$5=0,1-(Summary!C86-Summary!C$3)/(Summary!C$4-Summary!C$3),(Summary!C86-Summary!C$3)/(Summary!C$4-Summary!C$3))))</f>
        <v>0.10466666666666669</v>
      </c>
      <c r="D86" s="10">
        <f>MAX(0,MIN(1,IF(D$5=0,1-(Summary!D86-Summary!D$3)/(Summary!D$4-Summary!D$3),(Summary!D86-Summary!D$3)/(Summary!D$4-Summary!D$3))))</f>
        <v>0.87280000000000002</v>
      </c>
      <c r="E86" s="10">
        <f>MAX(0,MIN(1,IF(E$5=0,1-(Summary!E86-Summary!E$3)/(Summary!E$4-Summary!E$3),(Summary!E86-Summary!E$3)/(Summary!E$4-Summary!E$3))))</f>
        <v>0.20999999999999996</v>
      </c>
      <c r="F86" s="10">
        <f>MAX(0,MIN(1,IF(F$5=0,1-(Summary!F86-Summary!F$3)/(Summary!F$4-Summary!F$3),(Summary!F86-Summary!F$3)/(Summary!F$4-Summary!F$3))))</f>
        <v>0.64999999999999991</v>
      </c>
      <c r="G86" s="10">
        <f>MAX(0,MIN(1,IF(G$5=0,1-(Summary!G86-Summary!G$3)/(Summary!G$4-Summary!G$3),(Summary!G86-Summary!G$3)/(Summary!G$4-Summary!G$3))))</f>
        <v>0.25533333333333336</v>
      </c>
      <c r="H86" s="10">
        <f>MAX(0,MIN(1,IF(H$5=0,1-(Summary!H86-Summary!H$3)/(Summary!H$4-Summary!H$3),(Summary!H86-Summary!H$3)/(Summary!H$4-Summary!H$3))))</f>
        <v>0.27</v>
      </c>
      <c r="I86" s="10">
        <f>MAX(0,MIN(1,IF(I$5=0,1-(Summary!I86-Summary!I$3)/(Summary!I$4-Summary!I$3),(Summary!I86-Summary!I$3)/(Summary!I$4-Summary!I$3))))</f>
        <v>0.73658333333333337</v>
      </c>
      <c r="J86" s="10">
        <f>MAX(0,MIN(1,IF(J$5=0,1-(Summary!J86-Summary!J$3)/(Summary!J$4-Summary!J$3),(Summary!J86-Summary!J$3)/(Summary!J$4-Summary!J$3))))</f>
        <v>0.33500000000000002</v>
      </c>
      <c r="K86" s="10">
        <f>MAX(0,MIN(1,IF(K$5=0,1-(Summary!K86-Summary!K$3)/(Summary!K$4-Summary!K$3),(Summary!K86-Summary!K$3)/(Summary!K$4-Summary!K$3))))</f>
        <v>0.92700000000000005</v>
      </c>
      <c r="L86" s="10">
        <f>MAX(0,MIN(1,IF(L$5=0,1-(Summary!L86-Summary!L$3)/(Summary!L$4-Summary!L$3),(Summary!L86-Summary!L$3)/(Summary!L$4-Summary!L$3))))</f>
        <v>0.12</v>
      </c>
      <c r="M86" s="10">
        <f>MAX(0,MIN(1,IF(M$5=0,1-(Summary!M86-Summary!M$3)/(Summary!M$4-Summary!M$3),(Summary!M86-Summary!M$3)/(Summary!M$4-Summary!M$3))))</f>
        <v>1</v>
      </c>
      <c r="N86" s="10">
        <f>MAX(0,MIN(1,IF(N$5=0,1-(Summary!N86-Summary!N$3)/(Summary!N$4-Summary!N$3),(Summary!N86-Summary!N$3)/(Summary!N$4-Summary!N$3))))</f>
        <v>0.13999999999999999</v>
      </c>
      <c r="O86" s="10">
        <f>MAX(0,MIN(1,IF(O$5=0,1-(Summary!O86-Summary!O$3)/(Summary!O$4-Summary!O$3),(Summary!O86-Summary!O$3)/(Summary!O$4-Summary!O$3))))</f>
        <v>0.78249999999999997</v>
      </c>
      <c r="P86" s="10">
        <f>MAX(0,MIN(1,IF(P$5=0,1-(Summary!P86-Summary!P$3)/(Summary!P$4-Summary!P$3),(Summary!P86-Summary!P$3)/(Summary!P$4-Summary!P$3))))</f>
        <v>0.88959999999999995</v>
      </c>
      <c r="Q86" s="10">
        <f>MAX(0,MIN(1,IF(Q$5=0,1-(Summary!Q86-Summary!Q$3)/(Summary!Q$4-Summary!Q$3),(Summary!Q86-Summary!Q$3)/(Summary!Q$4-Summary!Q$3))))</f>
        <v>0.34140682926829413</v>
      </c>
      <c r="R86" s="10">
        <f>MAX(0,MIN(1,IF(R$5=0,1-(Summary!R86-Summary!R$3)/(Summary!R$4-Summary!R$3),(Summary!R86-Summary!R$3)/(Summary!R$4-Summary!R$3))))</f>
        <v>0.29499561000000002</v>
      </c>
      <c r="S86" s="10">
        <f>MAX(0,MIN(1,IF(S$5=0,1-(Summary!S86-Summary!S$3)/(Summary!S$4-Summary!S$3),(Summary!S86-Summary!S$3)/(Summary!S$4-Summary!S$3))))</f>
        <v>3.1055818080000002E-2</v>
      </c>
      <c r="T86" s="10">
        <f>MAX(0,MIN(1,IF(T$5=0,1-(Summary!T86-Summary!T$3)/(Summary!T$4-Summary!T$3),(Summary!T86-Summary!T$3)/(Summary!T$4-Summary!T$3))))</f>
        <v>8.3478327000000005E-2</v>
      </c>
      <c r="U86" s="10">
        <f>MAX(0,MIN(1,IF(U$5=0,1-(Summary!U86-Summary!U$3)/(Summary!U$4-Summary!U$3),(Summary!U86-Summary!U$3)/(Summary!U$4-Summary!U$3))))</f>
        <v>8.0217657215723964E-2</v>
      </c>
      <c r="V86" s="10">
        <f>MAX(0,MIN(1,IF(V$5=0,1-(Summary!V86-Summary!V$3)/(Summary!V$4-Summary!V$3),(Summary!V86-Summary!V$3)/(Summary!V$4-Summary!V$3))))</f>
        <v>0.115953866963715</v>
      </c>
      <c r="W86" s="10">
        <f>MAX(0,MIN(1,IF(W$5=0,1-(Summary!W86-Summary!W$3)/(Summary!W$4-Summary!W$3),(Summary!W86-Summary!W$3)/(Summary!W$4-Summary!W$3))))</f>
        <v>0.15000000000000002</v>
      </c>
      <c r="X86" s="10">
        <f>MAX(0,MIN(1,IF(X$5=0,1-(Summary!X86-Summary!X$3)/(Summary!X$4-Summary!X$3),(Summary!X86-Summary!X$3)/(Summary!X$4-Summary!X$3))))</f>
        <v>0</v>
      </c>
      <c r="Y86" s="10">
        <f>MAX(0,MIN(1,IF(Y$5=0,1-(Summary!Y86-Summary!Y$3)/(Summary!Y$4-Summary!Y$3),(Summary!Y86-Summary!Y$3)/(Summary!Y$4-Summary!Y$3))))</f>
        <v>3.4295905068934766E-3</v>
      </c>
      <c r="Z86" s="10">
        <f>MAX(0,MIN(1,IF(Z$5=0,1-(Summary!Z86-Summary!Z$3)/(Summary!Z$4-Summary!Z$3),(Summary!Z86-Summary!Z$3)/(Summary!Z$4-Summary!Z$3))))</f>
        <v>0.15699996949999995</v>
      </c>
      <c r="AA86" s="12" t="str">
        <f t="shared" si="9"/>
        <v>Iraq</v>
      </c>
      <c r="AB86" s="17">
        <f t="shared" si="10"/>
        <v>24</v>
      </c>
      <c r="AC86" s="11">
        <f t="shared" si="16"/>
        <v>0.35629254174449826</v>
      </c>
      <c r="AD86" s="17">
        <f t="shared" si="17"/>
        <v>72</v>
      </c>
      <c r="AF86">
        <v>79</v>
      </c>
      <c r="AG86" s="32" t="str">
        <f t="shared" si="18"/>
        <v>Bahamas</v>
      </c>
      <c r="AH86" s="31">
        <f t="shared" si="14"/>
        <v>109</v>
      </c>
      <c r="AI86">
        <v>79</v>
      </c>
      <c r="AJ86" s="33" t="str">
        <f t="shared" si="15"/>
        <v>Jordan</v>
      </c>
      <c r="AM86" s="12" t="s">
        <v>358</v>
      </c>
      <c r="AN86" s="17">
        <v>24</v>
      </c>
      <c r="AO86" s="11">
        <v>0.35510383854550615</v>
      </c>
    </row>
    <row r="87" spans="1:41">
      <c r="A87" s="12" t="s">
        <v>198</v>
      </c>
      <c r="B87" s="15" t="s">
        <v>197</v>
      </c>
      <c r="C87" s="10">
        <f>MAX(0,MIN(1,IF(C$5=0,1-(Summary!C87-Summary!C$3)/(Summary!C$4-Summary!C$3),(Summary!C87-Summary!C$3)/(Summary!C$4-Summary!C$3))))</f>
        <v>0.53133333333333332</v>
      </c>
      <c r="D87" s="10">
        <f>MAX(0,MIN(1,IF(D$5=0,1-(Summary!D87-Summary!D$3)/(Summary!D$4-Summary!D$3),(Summary!D87-Summary!D$3)/(Summary!D$4-Summary!D$3))))</f>
        <v>0</v>
      </c>
      <c r="E87" s="10">
        <f>MAX(0,MIN(1,IF(E$5=0,1-(Summary!E87-Summary!E$3)/(Summary!E$4-Summary!E$3),(Summary!E87-Summary!E$3)/(Summary!E$4-Summary!E$3))))</f>
        <v>0</v>
      </c>
      <c r="F87" s="10">
        <f>MAX(0,MIN(1,IF(F$5=0,1-(Summary!F87-Summary!F$3)/(Summary!F$4-Summary!F$3),(Summary!F87-Summary!F$3)/(Summary!F$4-Summary!F$3))))</f>
        <v>0.19999999999999996</v>
      </c>
      <c r="G87" s="10">
        <f>MAX(0,MIN(1,IF(G$5=0,1-(Summary!G87-Summary!G$3)/(Summary!G$4-Summary!G$3),(Summary!G87-Summary!G$3)/(Summary!G$4-Summary!G$3))))</f>
        <v>0</v>
      </c>
      <c r="H87" s="10">
        <f>MAX(0,MIN(1,IF(H$5=0,1-(Summary!H87-Summary!H$3)/(Summary!H$4-Summary!H$3),(Summary!H87-Summary!H$3)/(Summary!H$4-Summary!H$3))))</f>
        <v>1.0000000000000009E-2</v>
      </c>
      <c r="I87" s="10">
        <f>MAX(0,MIN(1,IF(I$5=0,1-(Summary!I87-Summary!I$3)/(Summary!I$4-Summary!I$3),(Summary!I87-Summary!I$3)/(Summary!I$4-Summary!I$3))))</f>
        <v>0.23600000000000002</v>
      </c>
      <c r="J87" s="10">
        <f>MAX(0,MIN(1,IF(J$5=0,1-(Summary!J87-Summary!J$3)/(Summary!J$4-Summary!J$3),(Summary!J87-Summary!J$3)/(Summary!J$4-Summary!J$3))))</f>
        <v>0.38380000000000003</v>
      </c>
      <c r="K87" s="10">
        <f>MAX(0,MIN(1,IF(K$5=0,1-(Summary!K87-Summary!K$3)/(Summary!K$4-Summary!K$3),(Summary!K87-Summary!K$3)/(Summary!K$4-Summary!K$3))))</f>
        <v>0.5</v>
      </c>
      <c r="L87" s="10">
        <f>MAX(0,MIN(1,IF(L$5=0,1-(Summary!L87-Summary!L$3)/(Summary!L$4-Summary!L$3),(Summary!L87-Summary!L$3)/(Summary!L$4-Summary!L$3))))</f>
        <v>0.66</v>
      </c>
      <c r="M87" s="10">
        <f>MAX(0,MIN(1,IF(M$5=0,1-(Summary!M87-Summary!M$3)/(Summary!M$4-Summary!M$3),(Summary!M87-Summary!M$3)/(Summary!M$4-Summary!M$3))))</f>
        <v>0.45</v>
      </c>
      <c r="N87" s="10">
        <f>MAX(0,MIN(1,IF(N$5=0,1-(Summary!N87-Summary!N$3)/(Summary!N$4-Summary!N$3),(Summary!N87-Summary!N$3)/(Summary!N$4-Summary!N$3))))</f>
        <v>0</v>
      </c>
      <c r="O87" s="10">
        <f>MAX(0,MIN(1,IF(O$5=0,1-(Summary!O87-Summary!O$3)/(Summary!O$4-Summary!O$3),(Summary!O87-Summary!O$3)/(Summary!O$4-Summary!O$3))))</f>
        <v>6.7499999999999991E-2</v>
      </c>
      <c r="P87" s="10">
        <f>MAX(0,MIN(1,IF(P$5=0,1-(Summary!P87-Summary!P$3)/(Summary!P$4-Summary!P$3),(Summary!P87-Summary!P$3)/(Summary!P$4-Summary!P$3))))</f>
        <v>0.11824000000000001</v>
      </c>
      <c r="Q87" s="10">
        <f>MAX(0,MIN(1,IF(Q$5=0,1-(Summary!Q87-Summary!Q$3)/(Summary!Q$4-Summary!Q$3),(Summary!Q87-Summary!Q$3)/(Summary!Q$4-Summary!Q$3))))</f>
        <v>0.10286341463414805</v>
      </c>
      <c r="R87" s="10">
        <f>MAX(0,MIN(1,IF(R$5=0,1-(Summary!R87-Summary!R$3)/(Summary!R$4-Summary!R$3),(Summary!R87-Summary!R$3)/(Summary!R$4-Summary!R$3))))</f>
        <v>0.129753914</v>
      </c>
      <c r="S87" s="10">
        <f>MAX(0,MIN(1,IF(S$5=0,1-(Summary!S87-Summary!S$3)/(Summary!S$4-Summary!S$3),(Summary!S87-Summary!S$3)/(Summary!S$4-Summary!S$3))))</f>
        <v>0</v>
      </c>
      <c r="T87" s="10">
        <f>MAX(0,MIN(1,IF(T$5=0,1-(Summary!T87-Summary!T$3)/(Summary!T$4-Summary!T$3),(Summary!T87-Summary!T$3)/(Summary!T$4-Summary!T$3))))</f>
        <v>1.40682E-3</v>
      </c>
      <c r="U87" s="10">
        <f>MAX(0,MIN(1,IF(U$5=0,1-(Summary!U87-Summary!U$3)/(Summary!U$4-Summary!U$3),(Summary!U87-Summary!U$3)/(Summary!U$4-Summary!U$3))))</f>
        <v>4.4979883013078564E-2</v>
      </c>
      <c r="V87" s="10">
        <f>MAX(0,MIN(1,IF(V$5=0,1-(Summary!V87-Summary!V$3)/(Summary!V$4-Summary!V$3),(Summary!V87-Summary!V$3)/(Summary!V$4-Summary!V$3))))</f>
        <v>0.102094065942684</v>
      </c>
      <c r="W87" s="10">
        <f>MAX(0,MIN(1,IF(W$5=0,1-(Summary!W87-Summary!W$3)/(Summary!W$4-Summary!W$3),(Summary!W87-Summary!W$3)/(Summary!W$4-Summary!W$3))))</f>
        <v>0</v>
      </c>
      <c r="X87" s="10">
        <f>MAX(0,MIN(1,IF(X$5=0,1-(Summary!X87-Summary!X$3)/(Summary!X$4-Summary!X$3),(Summary!X87-Summary!X$3)/(Summary!X$4-Summary!X$3))))</f>
        <v>0.9</v>
      </c>
      <c r="Y87" s="10">
        <f>MAX(0,MIN(1,IF(Y$5=0,1-(Summary!Y87-Summary!Y$3)/(Summary!Y$4-Summary!Y$3),(Summary!Y87-Summary!Y$3)/(Summary!Y$4-Summary!Y$3))))</f>
        <v>4.3547684714762669E-2</v>
      </c>
      <c r="Z87" s="10">
        <f>MAX(0,MIN(1,IF(Z$5=0,1-(Summary!Z87-Summary!Z$3)/(Summary!Z$4-Summary!Z$3),(Summary!Z87-Summary!Z$3)/(Summary!Z$4-Summary!Z$3))))</f>
        <v>0</v>
      </c>
      <c r="AA87" s="12" t="str">
        <f t="shared" si="9"/>
        <v>Ireland</v>
      </c>
      <c r="AB87" s="17">
        <f t="shared" si="10"/>
        <v>24</v>
      </c>
      <c r="AC87" s="11">
        <f t="shared" si="16"/>
        <v>0.18672996315158363</v>
      </c>
      <c r="AD87" s="17">
        <f t="shared" si="17"/>
        <v>179</v>
      </c>
      <c r="AF87">
        <v>80</v>
      </c>
      <c r="AG87" s="32" t="str">
        <f t="shared" si="18"/>
        <v>Jamaica</v>
      </c>
      <c r="AH87" s="31">
        <f t="shared" si="14"/>
        <v>108</v>
      </c>
      <c r="AI87">
        <v>80</v>
      </c>
      <c r="AJ87" s="33" t="str">
        <f t="shared" si="15"/>
        <v>Singapore</v>
      </c>
      <c r="AM87" s="12" t="s">
        <v>274</v>
      </c>
      <c r="AN87" s="17">
        <v>23</v>
      </c>
      <c r="AO87" s="11">
        <v>0.35483281056528393</v>
      </c>
    </row>
    <row r="88" spans="1:41">
      <c r="A88" s="12" t="s">
        <v>200</v>
      </c>
      <c r="B88" s="15" t="s">
        <v>199</v>
      </c>
      <c r="C88" s="10">
        <f>MAX(0,MIN(1,IF(C$5=0,1-(Summary!C88-Summary!C$3)/(Summary!C$4-Summary!C$3),(Summary!C88-Summary!C$3)/(Summary!C$4-Summary!C$3))))</f>
        <v>0.28933333333333333</v>
      </c>
      <c r="D88" s="10">
        <f>MAX(0,MIN(1,IF(D$5=0,1-(Summary!D88-Summary!D$3)/(Summary!D$4-Summary!D$3),(Summary!D88-Summary!D$3)/(Summary!D$4-Summary!D$3))))</f>
        <v>1</v>
      </c>
      <c r="E88" s="10">
        <f>MAX(0,MIN(1,IF(E$5=0,1-(Summary!E88-Summary!E$3)/(Summary!E$4-Summary!E$3),(Summary!E88-Summary!E$3)/(Summary!E$4-Summary!E$3))))</f>
        <v>0</v>
      </c>
      <c r="F88" s="10">
        <f>MAX(0,MIN(1,IF(F$5=0,1-(Summary!F88-Summary!F$3)/(Summary!F$4-Summary!F$3),(Summary!F88-Summary!F$3)/(Summary!F$4-Summary!F$3))))</f>
        <v>0.44999999999999996</v>
      </c>
      <c r="G88" s="10">
        <f>MAX(0,MIN(1,IF(G$5=0,1-(Summary!G88-Summary!G$3)/(Summary!G$4-Summary!G$3),(Summary!G88-Summary!G$3)/(Summary!G$4-Summary!G$3))))</f>
        <v>0</v>
      </c>
      <c r="H88" s="10">
        <f>MAX(0,MIN(1,IF(H$5=0,1-(Summary!H88-Summary!H$3)/(Summary!H$4-Summary!H$3),(Summary!H88-Summary!H$3)/(Summary!H$4-Summary!H$3))))</f>
        <v>0</v>
      </c>
      <c r="I88" s="10">
        <f>MAX(0,MIN(1,IF(I$5=0,1-(Summary!I88-Summary!I$3)/(Summary!I$4-Summary!I$3),(Summary!I88-Summary!I$3)/(Summary!I$4-Summary!I$3))))</f>
        <v>0.54108333333333336</v>
      </c>
      <c r="J88" s="10">
        <f>MAX(0,MIN(1,IF(J$5=0,1-(Summary!J88-Summary!J$3)/(Summary!J$4-Summary!J$3),(Summary!J88-Summary!J$3)/(Summary!J$4-Summary!J$3))))</f>
        <v>8.3199999999999899E-2</v>
      </c>
      <c r="K88" s="10">
        <f>MAX(0,MIN(1,IF(K$5=0,1-(Summary!K88-Summary!K$3)/(Summary!K$4-Summary!K$3),(Summary!K88-Summary!K$3)/(Summary!K$4-Summary!K$3))))</f>
        <v>0.26999342388400227</v>
      </c>
      <c r="L88" s="10">
        <f>MAX(0,MIN(1,IF(L$5=0,1-(Summary!L88-Summary!L$3)/(Summary!L$4-Summary!L$3),(Summary!L88-Summary!L$3)/(Summary!L$4-Summary!L$3))))</f>
        <v>0.14000000000000001</v>
      </c>
      <c r="M88" s="10">
        <f>MAX(0,MIN(1,IF(M$5=0,1-(Summary!M88-Summary!M$3)/(Summary!M$4-Summary!M$3),(Summary!M88-Summary!M$3)/(Summary!M$4-Summary!M$3))))</f>
        <v>0.78</v>
      </c>
      <c r="N88" s="10">
        <f>MAX(0,MIN(1,IF(N$5=0,1-(Summary!N88-Summary!N$3)/(Summary!N$4-Summary!N$3),(Summary!N88-Summary!N$3)/(Summary!N$4-Summary!N$3))))</f>
        <v>0</v>
      </c>
      <c r="O88" s="10">
        <f>MAX(0,MIN(1,IF(O$5=0,1-(Summary!O88-Summary!O$3)/(Summary!O$4-Summary!O$3),(Summary!O88-Summary!O$3)/(Summary!O$4-Summary!O$3))))</f>
        <v>6.7499999999999991E-2</v>
      </c>
      <c r="P88" s="10">
        <f>MAX(0,MIN(1,IF(P$5=0,1-(Summary!P88-Summary!P$3)/(Summary!P$4-Summary!P$3),(Summary!P88-Summary!P$3)/(Summary!P$4-Summary!P$3))))</f>
        <v>0.46335999999999999</v>
      </c>
      <c r="Q88" s="10">
        <f>MAX(0,MIN(1,IF(Q$5=0,1-(Summary!Q88-Summary!Q$3)/(Summary!Q$4-Summary!Q$3),(Summary!Q88-Summary!Q$3)/(Summary!Q$4-Summary!Q$3))))</f>
        <v>7.995121951219597E-2</v>
      </c>
      <c r="R88" s="10">
        <f>MAX(0,MIN(1,IF(R$5=0,1-(Summary!R88-Summary!R$3)/(Summary!R$4-Summary!R$3),(Summary!R88-Summary!R$3)/(Summary!R$4-Summary!R$3))))</f>
        <v>0.158163266</v>
      </c>
      <c r="S88" s="10">
        <f>MAX(0,MIN(1,IF(S$5=0,1-(Summary!S88-Summary!S$3)/(Summary!S$4-Summary!S$3),(Summary!S88-Summary!S$3)/(Summary!S$4-Summary!S$3))))</f>
        <v>0</v>
      </c>
      <c r="T88" s="10">
        <f>MAX(0,MIN(1,IF(T$5=0,1-(Summary!T88-Summary!T$3)/(Summary!T$4-Summary!T$3),(Summary!T88-Summary!T$3)/(Summary!T$4-Summary!T$3))))</f>
        <v>4.88182375E-3</v>
      </c>
      <c r="U88" s="10">
        <f>MAX(0,MIN(1,IF(U$5=0,1-(Summary!U88-Summary!U$3)/(Summary!U$4-Summary!U$3),(Summary!U88-Summary!U$3)/(Summary!U$4-Summary!U$3))))</f>
        <v>1.1046744062714104E-2</v>
      </c>
      <c r="V88" s="10">
        <f>MAX(0,MIN(1,IF(V$5=0,1-(Summary!V88-Summary!V$3)/(Summary!V$4-Summary!V$3),(Summary!V88-Summary!V$3)/(Summary!V$4-Summary!V$3))))</f>
        <v>5.3787903926616601E-2</v>
      </c>
      <c r="W88" s="10">
        <f>MAX(0,MIN(1,IF(W$5=0,1-(Summary!W88-Summary!W$3)/(Summary!W$4-Summary!W$3),(Summary!W88-Summary!W$3)/(Summary!W$4-Summary!W$3))))</f>
        <v>0</v>
      </c>
      <c r="X88" s="10">
        <f>MAX(0,MIN(1,IF(X$5=0,1-(Summary!X88-Summary!X$3)/(Summary!X$4-Summary!X$3),(Summary!X88-Summary!X$3)/(Summary!X$4-Summary!X$3))))</f>
        <v>0.85</v>
      </c>
      <c r="Y88" s="10">
        <f>MAX(0,MIN(1,IF(Y$5=0,1-(Summary!Y88-Summary!Y$3)/(Summary!Y$4-Summary!Y$3),(Summary!Y88-Summary!Y$3)/(Summary!Y$4-Summary!Y$3))))</f>
        <v>0.13863216266173753</v>
      </c>
      <c r="Z88" s="10">
        <f>MAX(0,MIN(1,IF(Z$5=0,1-(Summary!Z88-Summary!Z$3)/(Summary!Z$4-Summary!Z$3),(Summary!Z88-Summary!Z$3)/(Summary!Z$4-Summary!Z$3))))</f>
        <v>0</v>
      </c>
      <c r="AA88" s="12" t="str">
        <f t="shared" ref="AA88:AA151" si="19">A88</f>
        <v>Israel</v>
      </c>
      <c r="AB88" s="17">
        <f t="shared" ref="AB88:AB151" si="20">COUNT(C88:AA88)</f>
        <v>24</v>
      </c>
      <c r="AC88" s="11">
        <f t="shared" si="16"/>
        <v>0.22420555043599719</v>
      </c>
      <c r="AD88" s="17">
        <f t="shared" si="17"/>
        <v>159</v>
      </c>
      <c r="AF88">
        <v>81</v>
      </c>
      <c r="AG88" s="32" t="str">
        <f t="shared" si="18"/>
        <v>Peru</v>
      </c>
      <c r="AH88" s="31">
        <f t="shared" si="14"/>
        <v>107</v>
      </c>
      <c r="AI88">
        <v>81</v>
      </c>
      <c r="AJ88" s="33" t="str">
        <f t="shared" si="15"/>
        <v>Indonesia</v>
      </c>
      <c r="AM88" s="12" t="s">
        <v>196</v>
      </c>
      <c r="AN88" s="17">
        <v>24</v>
      </c>
      <c r="AO88" s="11">
        <v>0.35150944473224505</v>
      </c>
    </row>
    <row r="89" spans="1:41">
      <c r="A89" s="12" t="s">
        <v>202</v>
      </c>
      <c r="B89" s="15" t="s">
        <v>201</v>
      </c>
      <c r="C89" s="10">
        <f>MAX(0,MIN(1,IF(C$5=0,1-(Summary!C89-Summary!C$3)/(Summary!C$4-Summary!C$3),(Summary!C89-Summary!C$3)/(Summary!C$4-Summary!C$3))))</f>
        <v>0.36633333333333334</v>
      </c>
      <c r="D89" s="10">
        <f>MAX(0,MIN(1,IF(D$5=0,1-(Summary!D89-Summary!D$3)/(Summary!D$4-Summary!D$3),(Summary!D89-Summary!D$3)/(Summary!D$4-Summary!D$3))))</f>
        <v>0.2369</v>
      </c>
      <c r="E89" s="10">
        <f>MAX(0,MIN(1,IF(E$5=0,1-(Summary!E89-Summary!E$3)/(Summary!E$4-Summary!E$3),(Summary!E89-Summary!E$3)/(Summary!E$4-Summary!E$3))))</f>
        <v>0</v>
      </c>
      <c r="F89" s="10">
        <f>MAX(0,MIN(1,IF(F$5=0,1-(Summary!F89-Summary!F$3)/(Summary!F$4-Summary!F$3),(Summary!F89-Summary!F$3)/(Summary!F$4-Summary!F$3))))</f>
        <v>0.47499999999999998</v>
      </c>
      <c r="G89" s="10">
        <f>MAX(0,MIN(1,IF(G$5=0,1-(Summary!G89-Summary!G$3)/(Summary!G$4-Summary!G$3),(Summary!G89-Summary!G$3)/(Summary!G$4-Summary!G$3))))</f>
        <v>0</v>
      </c>
      <c r="H89" s="10">
        <f>MAX(0,MIN(1,IF(H$5=0,1-(Summary!H89-Summary!H$3)/(Summary!H$4-Summary!H$3),(Summary!H89-Summary!H$3)/(Summary!H$4-Summary!H$3))))</f>
        <v>0</v>
      </c>
      <c r="I89" s="10">
        <f>MAX(0,MIN(1,IF(I$5=0,1-(Summary!I89-Summary!I$3)/(Summary!I$4-Summary!I$3),(Summary!I89-Summary!I$3)/(Summary!I$4-Summary!I$3))))</f>
        <v>0.26925000000000004</v>
      </c>
      <c r="J89" s="10">
        <f>MAX(0,MIN(1,IF(J$5=0,1-(Summary!J89-Summary!J$3)/(Summary!J$4-Summary!J$3),(Summary!J89-Summary!J$3)/(Summary!J$4-Summary!J$3))))</f>
        <v>0.31759999999999999</v>
      </c>
      <c r="K89" s="10">
        <f>MAX(0,MIN(1,IF(K$5=0,1-(Summary!K89-Summary!K$3)/(Summary!K$4-Summary!K$3),(Summary!K89-Summary!K$3)/(Summary!K$4-Summary!K$3))))</f>
        <v>0.54802589936704726</v>
      </c>
      <c r="L89" s="10">
        <f>MAX(0,MIN(1,IF(L$5=0,1-(Summary!L89-Summary!L$3)/(Summary!L$4-Summary!L$3),(Summary!L89-Summary!L$3)/(Summary!L$4-Summary!L$3))))</f>
        <v>0.36</v>
      </c>
      <c r="M89" s="10">
        <f>MAX(0,MIN(1,IF(M$5=0,1-(Summary!M89-Summary!M$3)/(Summary!M$4-Summary!M$3),(Summary!M89-Summary!M$3)/(Summary!M$4-Summary!M$3))))</f>
        <v>0.4</v>
      </c>
      <c r="N89" s="10">
        <f>MAX(0,MIN(1,IF(N$5=0,1-(Summary!N89-Summary!N$3)/(Summary!N$4-Summary!N$3),(Summary!N89-Summary!N$3)/(Summary!N$4-Summary!N$3))))</f>
        <v>0</v>
      </c>
      <c r="O89" s="10">
        <f>MAX(0,MIN(1,IF(O$5=0,1-(Summary!O89-Summary!O$3)/(Summary!O$4-Summary!O$3),(Summary!O89-Summary!O$3)/(Summary!O$4-Summary!O$3))))</f>
        <v>6.7499999999999991E-2</v>
      </c>
      <c r="P89" s="10">
        <f>MAX(0,MIN(1,IF(P$5=0,1-(Summary!P89-Summary!P$3)/(Summary!P$4-Summary!P$3),(Summary!P89-Summary!P$3)/(Summary!P$4-Summary!P$3))))</f>
        <v>0.39983999999999997</v>
      </c>
      <c r="Q89" s="10">
        <f>MAX(0,MIN(1,IF(Q$5=0,1-(Summary!Q89-Summary!Q$3)/(Summary!Q$4-Summary!Q$3),(Summary!Q89-Summary!Q$3)/(Summary!Q$4-Summary!Q$3))))</f>
        <v>6.1095804878049997E-2</v>
      </c>
      <c r="R89" s="10">
        <f>MAX(0,MIN(1,IF(R$5=0,1-(Summary!R89-Summary!R$3)/(Summary!R$4-Summary!R$3),(Summary!R89-Summary!R$3)/(Summary!R$4-Summary!R$3))))</f>
        <v>8.3550914000000004E-2</v>
      </c>
      <c r="S89" s="10">
        <f>MAX(0,MIN(1,IF(S$5=0,1-(Summary!S89-Summary!S$3)/(Summary!S$4-Summary!S$3),(Summary!S89-Summary!S$3)/(Summary!S$4-Summary!S$3))))</f>
        <v>0</v>
      </c>
      <c r="T89" s="10">
        <f>MAX(0,MIN(1,IF(T$5=0,1-(Summary!T89-Summary!T$3)/(Summary!T$4-Summary!T$3),(Summary!T89-Summary!T$3)/(Summary!T$4-Summary!T$3))))</f>
        <v>1.6415272499999999E-3</v>
      </c>
      <c r="U89" s="10">
        <f>MAX(0,MIN(1,IF(U$5=0,1-(Summary!U89-Summary!U$3)/(Summary!U$4-Summary!U$3),(Summary!U89-Summary!U$3)/(Summary!U$4-Summary!U$3))))</f>
        <v>6.2864670518158736E-2</v>
      </c>
      <c r="V89" s="10">
        <f>MAX(0,MIN(1,IF(V$5=0,1-(Summary!V89-Summary!V$3)/(Summary!V$4-Summary!V$3),(Summary!V89-Summary!V$3)/(Summary!V$4-Summary!V$3))))</f>
        <v>9.2841981604747201E-2</v>
      </c>
      <c r="W89" s="10">
        <f>MAX(0,MIN(1,IF(W$5=0,1-(Summary!W89-Summary!W$3)/(Summary!W$4-Summary!W$3),(Summary!W89-Summary!W$3)/(Summary!W$4-Summary!W$3))))</f>
        <v>0</v>
      </c>
      <c r="X89" s="10">
        <f>MAX(0,MIN(1,IF(X$5=0,1-(Summary!X89-Summary!X$3)/(Summary!X$4-Summary!X$3),(Summary!X89-Summary!X$3)/(Summary!X$4-Summary!X$3))))</f>
        <v>0.87</v>
      </c>
      <c r="Y89" s="10">
        <f>MAX(0,MIN(1,IF(Y$5=0,1-(Summary!Y89-Summary!Y$3)/(Summary!Y$4-Summary!Y$3),(Summary!Y89-Summary!Y$3)/(Summary!Y$4-Summary!Y$3))))</f>
        <v>7.6494186441830425E-2</v>
      </c>
      <c r="Z89" s="10">
        <f>MAX(0,MIN(1,IF(Z$5=0,1-(Summary!Z89-Summary!Z$3)/(Summary!Z$4-Summary!Z$3),(Summary!Z89-Summary!Z$3)/(Summary!Z$4-Summary!Z$3))))</f>
        <v>0</v>
      </c>
      <c r="AA89" s="12" t="str">
        <f t="shared" si="19"/>
        <v>Italy</v>
      </c>
      <c r="AB89" s="17">
        <f t="shared" si="20"/>
        <v>24</v>
      </c>
      <c r="AC89" s="11">
        <f t="shared" si="16"/>
        <v>0.19537242989138193</v>
      </c>
      <c r="AD89" s="17">
        <f t="shared" si="17"/>
        <v>171</v>
      </c>
      <c r="AF89">
        <v>82</v>
      </c>
      <c r="AG89" s="32" t="str">
        <f t="shared" si="18"/>
        <v>Saint Lucia</v>
      </c>
      <c r="AH89" s="31">
        <f t="shared" si="14"/>
        <v>106</v>
      </c>
      <c r="AI89">
        <v>82</v>
      </c>
      <c r="AJ89" s="33" t="str">
        <f t="shared" si="15"/>
        <v>Brazil</v>
      </c>
      <c r="AM89" s="12" t="s">
        <v>154</v>
      </c>
      <c r="AN89" s="17">
        <v>24</v>
      </c>
      <c r="AO89" s="11">
        <v>0.33564310060111197</v>
      </c>
    </row>
    <row r="90" spans="1:41">
      <c r="A90" s="12" t="s">
        <v>204</v>
      </c>
      <c r="B90" s="15" t="s">
        <v>203</v>
      </c>
      <c r="C90" s="10">
        <f>MAX(0,MIN(1,IF(C$5=0,1-(Summary!C90-Summary!C$3)/(Summary!C$4-Summary!C$3),(Summary!C90-Summary!C$3)/(Summary!C$4-Summary!C$3))))</f>
        <v>0.38016666666666665</v>
      </c>
      <c r="D90" s="10">
        <f>MAX(0,MIN(1,IF(D$5=0,1-(Summary!D90-Summary!D$3)/(Summary!D$4-Summary!D$3),(Summary!D90-Summary!D$3)/(Summary!D$4-Summary!D$3))))</f>
        <v>6.2119999999999995E-2</v>
      </c>
      <c r="E90" s="10">
        <f>MAX(0,MIN(1,IF(E$5=0,1-(Summary!E90-Summary!E$3)/(Summary!E$4-Summary!E$3),(Summary!E90-Summary!E$3)/(Summary!E$4-Summary!E$3))))</f>
        <v>6.0000000000000053E-2</v>
      </c>
      <c r="F90" s="10">
        <f>MAX(0,MIN(1,IF(F$5=0,1-(Summary!F90-Summary!F$3)/(Summary!F$4-Summary!F$3),(Summary!F90-Summary!F$3)/(Summary!F$4-Summary!F$3))))</f>
        <v>0.15000000000000002</v>
      </c>
      <c r="G90" s="10">
        <f>MAX(0,MIN(1,IF(G$5=0,1-(Summary!G90-Summary!G$3)/(Summary!G$4-Summary!G$3),(Summary!G90-Summary!G$3)/(Summary!G$4-Summary!G$3))))</f>
        <v>3.1333333333333331E-2</v>
      </c>
      <c r="H90" s="10">
        <f>MAX(0,MIN(1,IF(H$5=0,1-(Summary!H90-Summary!H$3)/(Summary!H$4-Summary!H$3),(Summary!H90-Summary!H$3)/(Summary!H$4-Summary!H$3))))</f>
        <v>0.17000000000000004</v>
      </c>
      <c r="I90" s="10">
        <f>MAX(0,MIN(1,IF(I$5=0,1-(Summary!I90-Summary!I$3)/(Summary!I$4-Summary!I$3),(Summary!I90-Summary!I$3)/(Summary!I$4-Summary!I$3))))</f>
        <v>0.71158333333333335</v>
      </c>
      <c r="J90" s="10">
        <f>MAX(0,MIN(1,IF(J$5=0,1-(Summary!J90-Summary!J$3)/(Summary!J$4-Summary!J$3),(Summary!J90-Summary!J$3)/(Summary!J$4-Summary!J$3))))</f>
        <v>0.46500000000000002</v>
      </c>
      <c r="K90" s="10">
        <f>MAX(0,MIN(1,IF(K$5=0,1-(Summary!K90-Summary!K$3)/(Summary!K$4-Summary!K$3),(Summary!K90-Summary!K$3)/(Summary!K$4-Summary!K$3))))</f>
        <v>0.91453333333333331</v>
      </c>
      <c r="L90" s="10">
        <f>MAX(0,MIN(1,IF(L$5=0,1-(Summary!L90-Summary!L$3)/(Summary!L$4-Summary!L$3),(Summary!L90-Summary!L$3)/(Summary!L$4-Summary!L$3))))</f>
        <v>0.1</v>
      </c>
      <c r="M90" s="10">
        <f>MAX(0,MIN(1,IF(M$5=0,1-(Summary!M90-Summary!M$3)/(Summary!M$4-Summary!M$3),(Summary!M90-Summary!M$3)/(Summary!M$4-Summary!M$3))))</f>
        <v>1</v>
      </c>
      <c r="N90" s="10">
        <f>MAX(0,MIN(1,IF(N$5=0,1-(Summary!N90-Summary!N$3)/(Summary!N$4-Summary!N$3),(Summary!N90-Summary!N$3)/(Summary!N$4-Summary!N$3))))</f>
        <v>0.3</v>
      </c>
      <c r="O90" s="10">
        <f>MAX(0,MIN(1,IF(O$5=0,1-(Summary!O90-Summary!O$3)/(Summary!O$4-Summary!O$3),(Summary!O90-Summary!O$3)/(Summary!O$4-Summary!O$3))))</f>
        <v>0.3175</v>
      </c>
      <c r="P90" s="10">
        <f>MAX(0,MIN(1,IF(P$5=0,1-(Summary!P90-Summary!P$3)/(Summary!P$4-Summary!P$3),(Summary!P90-Summary!P$3)/(Summary!P$4-Summary!P$3))))</f>
        <v>0.86599999999999999</v>
      </c>
      <c r="Q90" s="10">
        <f>MAX(0,MIN(1,IF(Q$5=0,1-(Summary!Q90-Summary!Q$3)/(Summary!Q$4-Summary!Q$3),(Summary!Q90-Summary!Q$3)/(Summary!Q$4-Summary!Q$3))))</f>
        <v>0.26313707317073209</v>
      </c>
      <c r="R90" s="10">
        <f>MAX(0,MIN(1,IF(R$5=0,1-(Summary!R90-Summary!R$3)/(Summary!R$4-Summary!R$3),(Summary!R90-Summary!R$3)/(Summary!R$4-Summary!R$3))))</f>
        <v>0.41623036600000002</v>
      </c>
      <c r="S90" s="10">
        <f>MAX(0,MIN(1,IF(S$5=0,1-(Summary!S90-Summary!S$3)/(Summary!S$4-Summary!S$3),(Summary!S90-Summary!S$3)/(Summary!S$4-Summary!S$3))))</f>
        <v>1.8272350539999999E-2</v>
      </c>
      <c r="T90" s="10">
        <f>MAX(0,MIN(1,IF(T$5=0,1-(Summary!T90-Summary!T$3)/(Summary!T$4-Summary!T$3),(Summary!T90-Summary!T$3)/(Summary!T$4-Summary!T$3))))</f>
        <v>5.5425511249999997E-2</v>
      </c>
      <c r="U90" s="10">
        <f>MAX(0,MIN(1,IF(U$5=0,1-(Summary!U90-Summary!U$3)/(Summary!U$4-Summary!U$3),(Summary!U90-Summary!U$3)/(Summary!U$4-Summary!U$3))))</f>
        <v>6.9241615689747987E-2</v>
      </c>
      <c r="V90" s="10">
        <f>MAX(0,MIN(1,IF(V$5=0,1-(Summary!V90-Summary!V$3)/(Summary!V$4-Summary!V$3),(Summary!V90-Summary!V$3)/(Summary!V$4-Summary!V$3))))</f>
        <v>7.8784836407009506E-2</v>
      </c>
      <c r="W90" s="10">
        <f>MAX(0,MIN(1,IF(W$5=0,1-(Summary!W90-Summary!W$3)/(Summary!W$4-Summary!W$3),(Summary!W90-Summary!W$3)/(Summary!W$4-Summary!W$3))))</f>
        <v>7.999999999999996E-2</v>
      </c>
      <c r="X90" s="10">
        <f>MAX(0,MIN(1,IF(X$5=0,1-(Summary!X90-Summary!X$3)/(Summary!X$4-Summary!X$3),(Summary!X90-Summary!X$3)/(Summary!X$4-Summary!X$3))))</f>
        <v>0.89</v>
      </c>
      <c r="Y90" s="10">
        <f>MAX(0,MIN(1,IF(Y$5=0,1-(Summary!Y90-Summary!Y$3)/(Summary!Y$4-Summary!Y$3),(Summary!Y90-Summary!Y$3)/(Summary!Y$4-Summary!Y$3))))</f>
        <v>0.27700831024930744</v>
      </c>
      <c r="Z90" s="10">
        <f>MAX(0,MIN(1,IF(Z$5=0,1-(Summary!Z90-Summary!Z$3)/(Summary!Z$4-Summary!Z$3),(Summary!Z90-Summary!Z$3)/(Summary!Z$4-Summary!Z$3))))</f>
        <v>0.2672000122</v>
      </c>
      <c r="AA90" s="12" t="str">
        <f t="shared" si="19"/>
        <v>Jamaica</v>
      </c>
      <c r="AB90" s="17">
        <f t="shared" si="20"/>
        <v>24</v>
      </c>
      <c r="AC90" s="11">
        <f t="shared" si="16"/>
        <v>0.33098069759056098</v>
      </c>
      <c r="AD90" s="17">
        <f t="shared" si="17"/>
        <v>80</v>
      </c>
      <c r="AF90">
        <v>83</v>
      </c>
      <c r="AG90" s="32" t="str">
        <f t="shared" si="18"/>
        <v>Bahrain</v>
      </c>
      <c r="AH90" s="31">
        <f t="shared" si="14"/>
        <v>105</v>
      </c>
      <c r="AI90">
        <v>83</v>
      </c>
      <c r="AJ90" s="33" t="str">
        <f t="shared" si="15"/>
        <v>Moldova</v>
      </c>
      <c r="AM90" s="12" t="s">
        <v>430</v>
      </c>
      <c r="AN90" s="17">
        <v>24</v>
      </c>
      <c r="AO90" s="11">
        <v>0.33419529843005563</v>
      </c>
    </row>
    <row r="91" spans="1:41">
      <c r="A91" s="12" t="s">
        <v>206</v>
      </c>
      <c r="B91" s="15" t="s">
        <v>205</v>
      </c>
      <c r="C91" s="10">
        <f>MAX(0,MIN(1,IF(C$5=0,1-(Summary!C91-Summary!C$3)/(Summary!C$4-Summary!C$3),(Summary!C91-Summary!C$3)/(Summary!C$4-Summary!C$3))))</f>
        <v>0.56166666666666676</v>
      </c>
      <c r="D91" s="10">
        <f>MAX(0,MIN(1,IF(D$5=0,1-(Summary!D91-Summary!D$3)/(Summary!D$4-Summary!D$3),(Summary!D91-Summary!D$3)/(Summary!D$4-Summary!D$3))))</f>
        <v>0.20929999999999999</v>
      </c>
      <c r="E91" s="10">
        <f>MAX(0,MIN(1,IF(E$5=0,1-(Summary!E91-Summary!E$3)/(Summary!E$4-Summary!E$3),(Summary!E91-Summary!E$3)/(Summary!E$4-Summary!E$3))))</f>
        <v>0</v>
      </c>
      <c r="F91" s="10">
        <f>MAX(0,MIN(1,IF(F$5=0,1-(Summary!F91-Summary!F$3)/(Summary!F$4-Summary!F$3),(Summary!F91-Summary!F$3)/(Summary!F$4-Summary!F$3))))</f>
        <v>0.375</v>
      </c>
      <c r="G91" s="10">
        <f>MAX(0,MIN(1,IF(G$5=0,1-(Summary!G91-Summary!G$3)/(Summary!G$4-Summary!G$3),(Summary!G91-Summary!G$3)/(Summary!G$4-Summary!G$3))))</f>
        <v>0</v>
      </c>
      <c r="H91" s="10">
        <f>MAX(0,MIN(1,IF(H$5=0,1-(Summary!H91-Summary!H$3)/(Summary!H$4-Summary!H$3),(Summary!H91-Summary!H$3)/(Summary!H$4-Summary!H$3))))</f>
        <v>0</v>
      </c>
      <c r="I91" s="10">
        <f>MAX(0,MIN(1,IF(I$5=0,1-(Summary!I91-Summary!I$3)/(Summary!I$4-Summary!I$3),(Summary!I91-Summary!I$3)/(Summary!I$4-Summary!I$3))))</f>
        <v>0.24566666666666667</v>
      </c>
      <c r="J91" s="10">
        <f>MAX(0,MIN(1,IF(J$5=0,1-(Summary!J91-Summary!J$3)/(Summary!J$4-Summary!J$3),(Summary!J91-Summary!J$3)/(Summary!J$4-Summary!J$3))))</f>
        <v>0.33360000000000001</v>
      </c>
      <c r="K91" s="10">
        <f>MAX(0,MIN(1,IF(K$5=0,1-(Summary!K91-Summary!K$3)/(Summary!K$4-Summary!K$3),(Summary!K91-Summary!K$3)/(Summary!K$4-Summary!K$3))))</f>
        <v>0.18537884700315499</v>
      </c>
      <c r="L91" s="10">
        <f>MAX(0,MIN(1,IF(L$5=0,1-(Summary!L91-Summary!L$3)/(Summary!L$4-Summary!L$3),(Summary!L91-Summary!L$3)/(Summary!L$4-Summary!L$3))))</f>
        <v>0.14000000000000001</v>
      </c>
      <c r="M91" s="10">
        <f>MAX(0,MIN(1,IF(M$5=0,1-(Summary!M91-Summary!M$3)/(Summary!M$4-Summary!M$3),(Summary!M91-Summary!M$3)/(Summary!M$4-Summary!M$3))))</f>
        <v>0.78</v>
      </c>
      <c r="N91" s="10">
        <f>MAX(0,MIN(1,IF(N$5=0,1-(Summary!N91-Summary!N$3)/(Summary!N$4-Summary!N$3),(Summary!N91-Summary!N$3)/(Summary!N$4-Summary!N$3))))</f>
        <v>0</v>
      </c>
      <c r="O91" s="10">
        <f>MAX(0,MIN(1,IF(O$5=0,1-(Summary!O91-Summary!O$3)/(Summary!O$4-Summary!O$3),(Summary!O91-Summary!O$3)/(Summary!O$4-Summary!O$3))))</f>
        <v>0.85</v>
      </c>
      <c r="P91" s="10">
        <f>MAX(0,MIN(1,IF(P$5=0,1-(Summary!P91-Summary!P$3)/(Summary!P$4-Summary!P$3),(Summary!P91-Summary!P$3)/(Summary!P$4-Summary!P$3))))</f>
        <v>0.66935999999999996</v>
      </c>
      <c r="Q91" s="10">
        <f>MAX(0,MIN(1,IF(Q$5=0,1-(Summary!Q91-Summary!Q$3)/(Summary!Q$4-Summary!Q$3),(Summary!Q91-Summary!Q$3)/(Summary!Q$4-Summary!Q$3))))</f>
        <v>4.8248780487805898E-2</v>
      </c>
      <c r="R91" s="10">
        <f>MAX(0,MIN(1,IF(R$5=0,1-(Summary!R91-Summary!R$3)/(Summary!R$4-Summary!R$3),(Summary!R91-Summary!R$3)/(Summary!R$4-Summary!R$3))))</f>
        <v>0.22922636199999999</v>
      </c>
      <c r="S91" s="10">
        <f>MAX(0,MIN(1,IF(S$5=0,1-(Summary!S91-Summary!S$3)/(Summary!S$4-Summary!S$3),(Summary!S91-Summary!S$3)/(Summary!S$4-Summary!S$3))))</f>
        <v>0</v>
      </c>
      <c r="T91" s="10">
        <f>MAX(0,MIN(1,IF(T$5=0,1-(Summary!T91-Summary!T$3)/(Summary!T$4-Summary!T$3),(Summary!T91-Summary!T$3)/(Summary!T$4-Summary!T$3))))</f>
        <v>2.0422675000000001E-3</v>
      </c>
      <c r="U91" s="10">
        <f>MAX(0,MIN(1,IF(U$5=0,1-(Summary!U91-Summary!U$3)/(Summary!U$4-Summary!U$3),(Summary!U91-Summary!U$3)/(Summary!U$4-Summary!U$3))))</f>
        <v>7.192555178211299E-2</v>
      </c>
      <c r="V91" s="10">
        <f>MAX(0,MIN(1,IF(V$5=0,1-(Summary!V91-Summary!V$3)/(Summary!V$4-Summary!V$3),(Summary!V91-Summary!V$3)/(Summary!V$4-Summary!V$3))))</f>
        <v>0.24077713962792199</v>
      </c>
      <c r="W91" s="10">
        <f>MAX(0,MIN(1,IF(W$5=0,1-(Summary!W91-Summary!W$3)/(Summary!W$4-Summary!W$3),(Summary!W91-Summary!W$3)/(Summary!W$4-Summary!W$3))))</f>
        <v>0</v>
      </c>
      <c r="X91" s="10">
        <f>MAX(0,MIN(1,IF(X$5=0,1-(Summary!X91-Summary!X$3)/(Summary!X$4-Summary!X$3),(Summary!X91-Summary!X$3)/(Summary!X$4-Summary!X$3))))</f>
        <v>0.82</v>
      </c>
      <c r="Y91" s="10">
        <f>MAX(0,MIN(1,IF(Y$5=0,1-(Summary!Y91-Summary!Y$3)/(Summary!Y$4-Summary!Y$3),(Summary!Y91-Summary!Y$3)/(Summary!Y$4-Summary!Y$3))))</f>
        <v>3.2921810699588473E-2</v>
      </c>
      <c r="Z91" s="10">
        <f>MAX(0,MIN(1,IF(Z$5=0,1-(Summary!Z91-Summary!Z$3)/(Summary!Z$4-Summary!Z$3),(Summary!Z91-Summary!Z$3)/(Summary!Z$4-Summary!Z$3))))</f>
        <v>0.20399666940000005</v>
      </c>
      <c r="AA91" s="12" t="str">
        <f t="shared" si="19"/>
        <v>Japan</v>
      </c>
      <c r="AB91" s="17">
        <f t="shared" si="20"/>
        <v>24</v>
      </c>
      <c r="AC91" s="11">
        <f t="shared" si="16"/>
        <v>0.24996294840974662</v>
      </c>
      <c r="AD91" s="17">
        <f t="shared" si="17"/>
        <v>138</v>
      </c>
      <c r="AF91">
        <v>84</v>
      </c>
      <c r="AG91" s="32" t="str">
        <f t="shared" si="18"/>
        <v>Saint Kitts and Nevis</v>
      </c>
      <c r="AH91" s="31">
        <f t="shared" si="14"/>
        <v>104</v>
      </c>
      <c r="AI91">
        <v>84</v>
      </c>
      <c r="AJ91" s="33" t="str">
        <f t="shared" si="15"/>
        <v>Korea</v>
      </c>
      <c r="AM91" s="12" t="s">
        <v>248</v>
      </c>
      <c r="AN91" s="17">
        <v>24</v>
      </c>
      <c r="AO91" s="11">
        <v>0.33242263843231706</v>
      </c>
    </row>
    <row r="92" spans="1:41">
      <c r="A92" s="12" t="s">
        <v>208</v>
      </c>
      <c r="B92" s="15" t="s">
        <v>207</v>
      </c>
      <c r="C92" s="10">
        <f>MAX(0,MIN(1,IF(C$5=0,1-(Summary!C92-Summary!C$3)/(Summary!C$4-Summary!C$3),(Summary!C92-Summary!C$3)/(Summary!C$4-Summary!C$3))))</f>
        <v>0.23816666666666667</v>
      </c>
      <c r="D92" s="10">
        <f>MAX(0,MIN(1,IF(D$5=0,1-(Summary!D92-Summary!D$3)/(Summary!D$4-Summary!D$3),(Summary!D92-Summary!D$3)/(Summary!D$4-Summary!D$3))))</f>
        <v>0.99370000000000003</v>
      </c>
      <c r="E92" s="10">
        <f>MAX(0,MIN(1,IF(E$5=0,1-(Summary!E92-Summary!E$3)/(Summary!E$4-Summary!E$3),(Summary!E92-Summary!E$3)/(Summary!E$4-Summary!E$3))))</f>
        <v>4.0000000000000036E-2</v>
      </c>
      <c r="F92" s="10">
        <f>MAX(0,MIN(1,IF(F$5=0,1-(Summary!F92-Summary!F$3)/(Summary!F$4-Summary!F$3),(Summary!F92-Summary!F$3)/(Summary!F$4-Summary!F$3))))</f>
        <v>0.5</v>
      </c>
      <c r="G92" s="10">
        <f>MAX(0,MIN(1,IF(G$5=0,1-(Summary!G92-Summary!G$3)/(Summary!G$4-Summary!G$3),(Summary!G92-Summary!G$3)/(Summary!G$4-Summary!G$3))))</f>
        <v>3.9333333333333331E-2</v>
      </c>
      <c r="H92" s="10">
        <f>MAX(0,MIN(1,IF(H$5=0,1-(Summary!H92-Summary!H$3)/(Summary!H$4-Summary!H$3),(Summary!H92-Summary!H$3)/(Summary!H$4-Summary!H$3))))</f>
        <v>2.0000000000000018E-2</v>
      </c>
      <c r="I92" s="10">
        <f>MAX(0,MIN(1,IF(I$5=0,1-(Summary!I92-Summary!I$3)/(Summary!I$4-Summary!I$3),(Summary!I92-Summary!I$3)/(Summary!I$4-Summary!I$3))))</f>
        <v>0.54108333333333336</v>
      </c>
      <c r="J92" s="10">
        <f>MAX(0,MIN(1,IF(J$5=0,1-(Summary!J92-Summary!J$3)/(Summary!J$4-Summary!J$3),(Summary!J92-Summary!J$3)/(Summary!J$4-Summary!J$3))))</f>
        <v>0.21539999999999998</v>
      </c>
      <c r="K92" s="10">
        <f>MAX(0,MIN(1,IF(K$5=0,1-(Summary!K92-Summary!K$3)/(Summary!K$4-Summary!K$3),(Summary!K92-Summary!K$3)/(Summary!K$4-Summary!K$3))))</f>
        <v>0.90549563430919355</v>
      </c>
      <c r="L92" s="10">
        <f>MAX(0,MIN(1,IF(L$5=0,1-(Summary!L92-Summary!L$3)/(Summary!L$4-Summary!L$3),(Summary!L92-Summary!L$3)/(Summary!L$4-Summary!L$3))))</f>
        <v>0.14000000000000001</v>
      </c>
      <c r="M92" s="10">
        <f>MAX(0,MIN(1,IF(M$5=0,1-(Summary!M92-Summary!M$3)/(Summary!M$4-Summary!M$3),(Summary!M92-Summary!M$3)/(Summary!M$4-Summary!M$3))))</f>
        <v>1</v>
      </c>
      <c r="N92" s="10">
        <f>MAX(0,MIN(1,IF(N$5=0,1-(Summary!N92-Summary!N$3)/(Summary!N$4-Summary!N$3),(Summary!N92-Summary!N$3)/(Summary!N$4-Summary!N$3))))</f>
        <v>0.05</v>
      </c>
      <c r="O92" s="10">
        <f>MAX(0,MIN(1,IF(O$5=0,1-(Summary!O92-Summary!O$3)/(Summary!O$4-Summary!O$3),(Summary!O92-Summary!O$3)/(Summary!O$4-Summary!O$3))))</f>
        <v>7.4999999999999997E-2</v>
      </c>
      <c r="P92" s="10">
        <f>MAX(0,MIN(1,IF(P$5=0,1-(Summary!P92-Summary!P$3)/(Summary!P$4-Summary!P$3),(Summary!P92-Summary!P$3)/(Summary!P$4-Summary!P$3))))</f>
        <v>0.64280000000000004</v>
      </c>
      <c r="Q92" s="10">
        <f>MAX(0,MIN(1,IF(Q$5=0,1-(Summary!Q92-Summary!Q$3)/(Summary!Q$4-Summary!Q$3),(Summary!Q92-Summary!Q$3)/(Summary!Q$4-Summary!Q$3))))</f>
        <v>0.24572878048780611</v>
      </c>
      <c r="R92" s="10">
        <f>MAX(0,MIN(1,IF(R$5=0,1-(Summary!R92-Summary!R$3)/(Summary!R$4-Summary!R$3),(Summary!R92-Summary!R$3)/(Summary!R$4-Summary!R$3))))</f>
        <v>0.19243986199999999</v>
      </c>
      <c r="S92" s="10">
        <f>MAX(0,MIN(1,IF(S$5=0,1-(Summary!S92-Summary!S$3)/(Summary!S$4-Summary!S$3),(Summary!S92-Summary!S$3)/(Summary!S$4-Summary!S$3))))</f>
        <v>1.726404313E-2</v>
      </c>
      <c r="T92" s="10">
        <f>MAX(0,MIN(1,IF(T$5=0,1-(Summary!T92-Summary!T$3)/(Summary!T$4-Summary!T$3),(Summary!T92-Summary!T$3)/(Summary!T$4-Summary!T$3))))</f>
        <v>4.9349488249999997E-2</v>
      </c>
      <c r="U92" s="10">
        <f>MAX(0,MIN(1,IF(U$5=0,1-(Summary!U92-Summary!U$3)/(Summary!U$4-Summary!U$3),(Summary!U92-Summary!U$3)/(Summary!U$4-Summary!U$3))))</f>
        <v>6.914763723476438E-5</v>
      </c>
      <c r="V92" s="10">
        <f>MAX(0,MIN(1,IF(V$5=0,1-(Summary!V92-Summary!V$3)/(Summary!V$4-Summary!V$3),(Summary!V92-Summary!V$3)/(Summary!V$4-Summary!V$3))))</f>
        <v>2.8998202182263998E-4</v>
      </c>
      <c r="W92" s="10">
        <f>MAX(0,MIN(1,IF(W$5=0,1-(Summary!W92-Summary!W$3)/(Summary!W$4-Summary!W$3),(Summary!W92-Summary!W$3)/(Summary!W$4-Summary!W$3))))</f>
        <v>9.9999999999988987E-4</v>
      </c>
      <c r="X92" s="10">
        <f>MAX(0,MIN(1,IF(X$5=0,1-(Summary!X92-Summary!X$3)/(Summary!X$4-Summary!X$3),(Summary!X92-Summary!X$3)/(Summary!X$4-Summary!X$3))))</f>
        <v>0.96</v>
      </c>
      <c r="Y92" s="10">
        <f>MAX(0,MIN(1,IF(Y$5=0,1-(Summary!Y92-Summary!Y$3)/(Summary!Y$4-Summary!Y$3),(Summary!Y92-Summary!Y$3)/(Summary!Y$4-Summary!Y$3))))</f>
        <v>0</v>
      </c>
      <c r="Z92" s="10">
        <f>MAX(0,MIN(1,IF(Z$5=0,1-(Summary!Z92-Summary!Z$3)/(Summary!Z$4-Summary!Z$3),(Summary!Z92-Summary!Z$3)/(Summary!Z$4-Summary!Z$3))))</f>
        <v>0</v>
      </c>
      <c r="AA92" s="12" t="str">
        <f t="shared" si="19"/>
        <v>Jordan</v>
      </c>
      <c r="AB92" s="17">
        <f t="shared" si="20"/>
        <v>24</v>
      </c>
      <c r="AC92" s="11">
        <f t="shared" si="16"/>
        <v>0.28613001129872456</v>
      </c>
      <c r="AD92" s="17">
        <f t="shared" si="17"/>
        <v>109</v>
      </c>
      <c r="AF92">
        <v>85</v>
      </c>
      <c r="AG92" s="32" t="str">
        <f t="shared" si="18"/>
        <v>Philippines</v>
      </c>
      <c r="AH92" s="31">
        <f t="shared" si="14"/>
        <v>103</v>
      </c>
      <c r="AI92">
        <v>85</v>
      </c>
      <c r="AJ92" s="33" t="str">
        <f t="shared" si="15"/>
        <v>Sri Lanka</v>
      </c>
      <c r="AM92" s="12" t="s">
        <v>310</v>
      </c>
      <c r="AN92" s="17">
        <v>24</v>
      </c>
      <c r="AO92" s="11">
        <v>0.32872953232432894</v>
      </c>
    </row>
    <row r="93" spans="1:41">
      <c r="A93" s="12" t="s">
        <v>210</v>
      </c>
      <c r="B93" s="15" t="s">
        <v>209</v>
      </c>
      <c r="C93" s="10">
        <f>MAX(0,MIN(1,IF(C$5=0,1-(Summary!C93-Summary!C$3)/(Summary!C$4-Summary!C$3),(Summary!C93-Summary!C$3)/(Summary!C$4-Summary!C$3))))</f>
        <v>0.53049999999999997</v>
      </c>
      <c r="D93" s="10">
        <f>MAX(0,MIN(1,IF(D$5=0,1-(Summary!D93-Summary!D$3)/(Summary!D$4-Summary!D$3),(Summary!D93-Summary!D$3)/(Summary!D$4-Summary!D$3))))</f>
        <v>0.28939999999999999</v>
      </c>
      <c r="E93" s="10">
        <f>MAX(0,MIN(1,IF(E$5=0,1-(Summary!E93-Summary!E$3)/(Summary!E$4-Summary!E$3),(Summary!E93-Summary!E$3)/(Summary!E$4-Summary!E$3))))</f>
        <v>5.0000000000000044E-2</v>
      </c>
      <c r="F93" s="10">
        <f>MAX(0,MIN(1,IF(F$5=0,1-(Summary!F93-Summary!F$3)/(Summary!F$4-Summary!F$3),(Summary!F93-Summary!F$3)/(Summary!F$4-Summary!F$3))))</f>
        <v>0.8</v>
      </c>
      <c r="G93" s="10">
        <f>MAX(0,MIN(1,IF(G$5=0,1-(Summary!G93-Summary!G$3)/(Summary!G$4-Summary!G$3),(Summary!G93-Summary!G$3)/(Summary!G$4-Summary!G$3))))</f>
        <v>0.16600000000000001</v>
      </c>
      <c r="H93" s="10">
        <f>MAX(0,MIN(1,IF(H$5=0,1-(Summary!H93-Summary!H$3)/(Summary!H$4-Summary!H$3),(Summary!H93-Summary!H$3)/(Summary!H$4-Summary!H$3))))</f>
        <v>3.0000000000000027E-2</v>
      </c>
      <c r="I93" s="10">
        <f>MAX(0,MIN(1,IF(I$5=0,1-(Summary!I93-Summary!I$3)/(Summary!I$4-Summary!I$3),(Summary!I93-Summary!I$3)/(Summary!I$4-Summary!I$3))))</f>
        <v>8.5833333333333421E-3</v>
      </c>
      <c r="J93" s="10">
        <f>MAX(0,MIN(1,IF(J$5=0,1-(Summary!J93-Summary!J$3)/(Summary!J$4-Summary!J$3),(Summary!J93-Summary!J$3)/(Summary!J$4-Summary!J$3))))</f>
        <v>0.4178</v>
      </c>
      <c r="K93" s="10">
        <f>MAX(0,MIN(1,IF(K$5=0,1-(Summary!K93-Summary!K$3)/(Summary!K$4-Summary!K$3),(Summary!K93-Summary!K$3)/(Summary!K$4-Summary!K$3))))</f>
        <v>0.99487129221733328</v>
      </c>
      <c r="L93" s="10">
        <f>MAX(0,MIN(1,IF(L$5=0,1-(Summary!L93-Summary!L$3)/(Summary!L$4-Summary!L$3),(Summary!L93-Summary!L$3)/(Summary!L$4-Summary!L$3))))</f>
        <v>0.72</v>
      </c>
      <c r="M93" s="10">
        <f>MAX(0,MIN(1,IF(M$5=0,1-(Summary!M93-Summary!M$3)/(Summary!M$4-Summary!M$3),(Summary!M93-Summary!M$3)/(Summary!M$4-Summary!M$3))))</f>
        <v>0.03</v>
      </c>
      <c r="N93" s="10">
        <f>MAX(0,MIN(1,IF(N$5=0,1-(Summary!N93-Summary!N$3)/(Summary!N$4-Summary!N$3),(Summary!N93-Summary!N$3)/(Summary!N$4-Summary!N$3))))</f>
        <v>0.08</v>
      </c>
      <c r="O93" s="10">
        <f>MAX(0,MIN(1,IF(O$5=0,1-(Summary!O93-Summary!O$3)/(Summary!O$4-Summary!O$3),(Summary!O93-Summary!O$3)/(Summary!O$4-Summary!O$3))))</f>
        <v>0.87499999999999989</v>
      </c>
      <c r="P93" s="10">
        <f>MAX(0,MIN(1,IF(P$5=0,1-(Summary!P93-Summary!P$3)/(Summary!P$4-Summary!P$3),(Summary!P93-Summary!P$3)/(Summary!P$4-Summary!P$3))))</f>
        <v>0.37663999999999997</v>
      </c>
      <c r="Q93" s="10">
        <f>MAX(0,MIN(1,IF(Q$5=0,1-(Summary!Q93-Summary!Q$3)/(Summary!Q$4-Summary!Q$3),(Summary!Q93-Summary!Q$3)/(Summary!Q$4-Summary!Q$3))))</f>
        <v>0.37115707317073199</v>
      </c>
      <c r="R93" s="10">
        <f>MAX(0,MIN(1,IF(R$5=0,1-(Summary!R93-Summary!R$3)/(Summary!R$4-Summary!R$3),(Summary!R93-Summary!R$3)/(Summary!R$4-Summary!R$3))))</f>
        <v>0.15384615400000001</v>
      </c>
      <c r="S93" s="10">
        <f>MAX(0,MIN(1,IF(S$5=0,1-(Summary!S93-Summary!S$3)/(Summary!S$4-Summary!S$3),(Summary!S93-Summary!S$3)/(Summary!S$4-Summary!S$3))))</f>
        <v>3.31900986E-3</v>
      </c>
      <c r="T93" s="10">
        <f>MAX(0,MIN(1,IF(T$5=0,1-(Summary!T93-Summary!T$3)/(Summary!T$4-Summary!T$3),(Summary!T93-Summary!T$3)/(Summary!T$4-Summary!T$3))))</f>
        <v>2.634199475E-2</v>
      </c>
      <c r="U93" s="10">
        <f>MAX(0,MIN(1,IF(U$5=0,1-(Summary!U93-Summary!U$3)/(Summary!U$4-Summary!U$3),(Summary!U93-Summary!U$3)/(Summary!U$4-Summary!U$3))))</f>
        <v>0</v>
      </c>
      <c r="V93" s="10">
        <f>MAX(0,MIN(1,IF(V$5=0,1-(Summary!V93-Summary!V$3)/(Summary!V$4-Summary!V$3),(Summary!V93-Summary!V$3)/(Summary!V$4-Summary!V$3))))</f>
        <v>0</v>
      </c>
      <c r="W93" s="10">
        <f>MAX(0,MIN(1,IF(W$5=0,1-(Summary!W93-Summary!W$3)/(Summary!W$4-Summary!W$3),(Summary!W93-Summary!W$3)/(Summary!W$4-Summary!W$3))))</f>
        <v>0</v>
      </c>
      <c r="X93" s="10">
        <f>MAX(0,MIN(1,IF(X$5=0,1-(Summary!X93-Summary!X$3)/(Summary!X$4-Summary!X$3),(Summary!X93-Summary!X$3)/(Summary!X$4-Summary!X$3))))</f>
        <v>0</v>
      </c>
      <c r="Y93" s="10">
        <f>MAX(0,MIN(1,IF(Y$5=0,1-(Summary!Y93-Summary!Y$3)/(Summary!Y$4-Summary!Y$3),(Summary!Y93-Summary!Y$3)/(Summary!Y$4-Summary!Y$3))))</f>
        <v>1.66685187243027E-3</v>
      </c>
      <c r="Z93" s="10">
        <f>MAX(0,MIN(1,IF(Z$5=0,1-(Summary!Z93-Summary!Z$3)/(Summary!Z$4-Summary!Z$3),(Summary!Z93-Summary!Z$3)/(Summary!Z$4-Summary!Z$3))))</f>
        <v>0.10120000000000007</v>
      </c>
      <c r="AA93" s="12" t="str">
        <f t="shared" si="19"/>
        <v>Kazakhstan</v>
      </c>
      <c r="AB93" s="17">
        <f t="shared" si="20"/>
        <v>24</v>
      </c>
      <c r="AC93" s="11">
        <f t="shared" si="16"/>
        <v>0.25109690455015959</v>
      </c>
      <c r="AD93" s="17">
        <f t="shared" si="17"/>
        <v>135</v>
      </c>
      <c r="AF93">
        <v>86</v>
      </c>
      <c r="AG93" s="32" t="str">
        <f t="shared" si="18"/>
        <v>Honduras</v>
      </c>
      <c r="AH93" s="31">
        <f t="shared" si="14"/>
        <v>102</v>
      </c>
      <c r="AI93">
        <v>86</v>
      </c>
      <c r="AJ93" s="33" t="str">
        <f t="shared" si="15"/>
        <v>Trinidad &amp; Tobago</v>
      </c>
      <c r="AM93" s="12" t="s">
        <v>204</v>
      </c>
      <c r="AN93" s="17">
        <v>24</v>
      </c>
      <c r="AO93" s="11">
        <v>0.32773082308877183</v>
      </c>
    </row>
    <row r="94" spans="1:41">
      <c r="A94" s="12" t="s">
        <v>212</v>
      </c>
      <c r="B94" s="15" t="s">
        <v>211</v>
      </c>
      <c r="C94" s="10">
        <f>MAX(0,MIN(1,IF(C$5=0,1-(Summary!C94-Summary!C$3)/(Summary!C$4-Summary!C$3),(Summary!C94-Summary!C$3)/(Summary!C$4-Summary!C$3))))</f>
        <v>0.85233333333333339</v>
      </c>
      <c r="D94" s="10">
        <f>MAX(0,MIN(1,IF(D$5=0,1-(Summary!D94-Summary!D$3)/(Summary!D$4-Summary!D$3),(Summary!D94-Summary!D$3)/(Summary!D$4-Summary!D$3))))</f>
        <v>8.9090000000000003E-2</v>
      </c>
      <c r="E94" s="10">
        <f>MAX(0,MIN(1,IF(E$5=0,1-(Summary!E94-Summary!E$3)/(Summary!E$4-Summary!E$3),(Summary!E94-Summary!E$3)/(Summary!E$4-Summary!E$3))))</f>
        <v>0.41000000000000003</v>
      </c>
      <c r="F94" s="10">
        <f>MAX(0,MIN(1,IF(F$5=0,1-(Summary!F94-Summary!F$3)/(Summary!F$4-Summary!F$3),(Summary!F94-Summary!F$3)/(Summary!F$4-Summary!F$3))))</f>
        <v>0.22499999999999998</v>
      </c>
      <c r="G94" s="10">
        <f>MAX(0,MIN(1,IF(G$5=0,1-(Summary!G94-Summary!G$3)/(Summary!G$4-Summary!G$3),(Summary!G94-Summary!G$3)/(Summary!G$4-Summary!G$3))))</f>
        <v>0.24133333333333334</v>
      </c>
      <c r="H94" s="10">
        <f>MAX(0,MIN(1,IF(H$5=0,1-(Summary!H94-Summary!H$3)/(Summary!H$4-Summary!H$3),(Summary!H94-Summary!H$3)/(Summary!H$4-Summary!H$3))))</f>
        <v>0.69</v>
      </c>
      <c r="I94" s="10">
        <f>MAX(0,MIN(1,IF(I$5=0,1-(Summary!I94-Summary!I$3)/(Summary!I$4-Summary!I$3),(Summary!I94-Summary!I$3)/(Summary!I$4-Summary!I$3))))</f>
        <v>0.24158333333333334</v>
      </c>
      <c r="J94" s="10">
        <f>MAX(0,MIN(1,IF(J$5=0,1-(Summary!J94-Summary!J$3)/(Summary!J$4-Summary!J$3),(Summary!J94-Summary!J$3)/(Summary!J$4-Summary!J$3))))</f>
        <v>0.78099999999999992</v>
      </c>
      <c r="K94" s="10">
        <f>MAX(0,MIN(1,IF(K$5=0,1-(Summary!K94-Summary!K$3)/(Summary!K$4-Summary!K$3),(Summary!K94-Summary!K$3)/(Summary!K$4-Summary!K$3))))</f>
        <v>0.94400358563091769</v>
      </c>
      <c r="L94" s="10">
        <f>MAX(0,MIN(1,IF(L$5=0,1-(Summary!L94-Summary!L$3)/(Summary!L$4-Summary!L$3),(Summary!L94-Summary!L$3)/(Summary!L$4-Summary!L$3))))</f>
        <v>0.46</v>
      </c>
      <c r="M94" s="10">
        <f>MAX(0,MIN(1,IF(M$5=0,1-(Summary!M94-Summary!M$3)/(Summary!M$4-Summary!M$3),(Summary!M94-Summary!M$3)/(Summary!M$4-Summary!M$3))))</f>
        <v>0.25</v>
      </c>
      <c r="N94" s="10">
        <f>MAX(0,MIN(1,IF(N$5=0,1-(Summary!N94-Summary!N$3)/(Summary!N$4-Summary!N$3),(Summary!N94-Summary!N$3)/(Summary!N$4-Summary!N$3))))</f>
        <v>0.42000000000000004</v>
      </c>
      <c r="O94" s="10">
        <f>MAX(0,MIN(1,IF(O$5=0,1-(Summary!O94-Summary!O$3)/(Summary!O$4-Summary!O$3),(Summary!O94-Summary!O$3)/(Summary!O$4-Summary!O$3))))</f>
        <v>0.40749999999999997</v>
      </c>
      <c r="P94" s="10">
        <f>MAX(0,MIN(1,IF(P$5=0,1-(Summary!P94-Summary!P$3)/(Summary!P$4-Summary!P$3),(Summary!P94-Summary!P$3)/(Summary!P$4-Summary!P$3))))</f>
        <v>0.94159999999999999</v>
      </c>
      <c r="Q94" s="10">
        <f>MAX(0,MIN(1,IF(Q$5=0,1-(Summary!Q94-Summary!Q$3)/(Summary!Q$4-Summary!Q$3),(Summary!Q94-Summary!Q$3)/(Summary!Q$4-Summary!Q$3))))</f>
        <v>0.61525121951219597</v>
      </c>
      <c r="R94" s="10">
        <f>MAX(0,MIN(1,IF(R$5=0,1-(Summary!R94-Summary!R$3)/(Summary!R$4-Summary!R$3),(Summary!R94-Summary!R$3)/(Summary!R$4-Summary!R$3))))</f>
        <v>0.87825474999999997</v>
      </c>
      <c r="S94" s="10">
        <f>MAX(0,MIN(1,IF(S$5=0,1-(Summary!S94-Summary!S$3)/(Summary!S$4-Summary!S$3),(Summary!S94-Summary!S$3)/(Summary!S$4-Summary!S$3))))</f>
        <v>0.36066477720000001</v>
      </c>
      <c r="T94" s="10">
        <f>MAX(0,MIN(1,IF(T$5=0,1-(Summary!T94-Summary!T$3)/(Summary!T$4-Summary!T$3),(Summary!T94-Summary!T$3)/(Summary!T$4-Summary!T$3))))</f>
        <v>0.66111325750000005</v>
      </c>
      <c r="U94" s="10">
        <f>MAX(0,MIN(1,IF(U$5=0,1-(Summary!U94-Summary!U$3)/(Summary!U$4-Summary!U$3),(Summary!U94-Summary!U$3)/(Summary!U$4-Summary!U$3))))</f>
        <v>4.1383757508185841E-3</v>
      </c>
      <c r="V94" s="10">
        <f>MAX(0,MIN(1,IF(V$5=0,1-(Summary!V94-Summary!V$3)/(Summary!V$4-Summary!V$3),(Summary!V94-Summary!V$3)/(Summary!V$4-Summary!V$3))))</f>
        <v>9.1353185574827907E-3</v>
      </c>
      <c r="W94" s="10">
        <f>MAX(0,MIN(1,IF(W$5=0,1-(Summary!W94-Summary!W$3)/(Summary!W$4-Summary!W$3),(Summary!W94-Summary!W$3)/(Summary!W$4-Summary!W$3))))</f>
        <v>0.85</v>
      </c>
      <c r="X94" s="10">
        <f>MAX(0,MIN(1,IF(X$5=0,1-(Summary!X94-Summary!X$3)/(Summary!X$4-Summary!X$3),(Summary!X94-Summary!X$3)/(Summary!X$4-Summary!X$3))))</f>
        <v>0.5</v>
      </c>
      <c r="Y94" s="10">
        <f>MAX(0,MIN(1,IF(Y$5=0,1-(Summary!Y94-Summary!Y$3)/(Summary!Y$4-Summary!Y$3),(Summary!Y94-Summary!Y$3)/(Summary!Y$4-Summary!Y$3))))</f>
        <v>2.8991109393119444E-2</v>
      </c>
      <c r="Z94" s="10">
        <f>MAX(0,MIN(1,IF(Z$5=0,1-(Summary!Z94-Summary!Z$3)/(Summary!Z$4-Summary!Z$3),(Summary!Z94-Summary!Z$3)/(Summary!Z$4-Summary!Z$3))))</f>
        <v>0.85880000109999999</v>
      </c>
      <c r="AA94" s="12" t="str">
        <f t="shared" si="19"/>
        <v>Kenya</v>
      </c>
      <c r="AB94" s="17">
        <f t="shared" si="20"/>
        <v>24</v>
      </c>
      <c r="AC94" s="11">
        <f t="shared" si="16"/>
        <v>0.48832468311018901</v>
      </c>
      <c r="AD94" s="17">
        <f t="shared" si="17"/>
        <v>24</v>
      </c>
      <c r="AF94">
        <v>87</v>
      </c>
      <c r="AG94" s="32" t="str">
        <f t="shared" si="18"/>
        <v>Costa Rica</v>
      </c>
      <c r="AH94" s="31">
        <f t="shared" si="14"/>
        <v>101</v>
      </c>
      <c r="AI94">
        <v>87</v>
      </c>
      <c r="AJ94" s="33" t="str">
        <f t="shared" si="15"/>
        <v>Kyrgyzstan</v>
      </c>
      <c r="AM94" s="12" t="s">
        <v>328</v>
      </c>
      <c r="AN94" s="17">
        <v>23</v>
      </c>
      <c r="AO94" s="11">
        <v>0.32651342234383057</v>
      </c>
    </row>
    <row r="95" spans="1:41">
      <c r="A95" s="12" t="s">
        <v>214</v>
      </c>
      <c r="B95" s="15" t="s">
        <v>213</v>
      </c>
      <c r="C95" s="10">
        <f>MAX(0,MIN(1,IF(C$5=0,1-(Summary!C95-Summary!C$3)/(Summary!C$4-Summary!C$3),(Summary!C95-Summary!C$3)/(Summary!C$4-Summary!C$3))))</f>
        <v>0.76033333333333331</v>
      </c>
      <c r="D95" s="10">
        <f>MAX(0,MIN(1,IF(D$5=0,1-(Summary!D95-Summary!D$3)/(Summary!D$4-Summary!D$3),(Summary!D95-Summary!D$3)/(Summary!D$4-Summary!D$3))))</f>
        <v>0.5</v>
      </c>
      <c r="E95" s="10">
        <f>MAX(0,MIN(1,IF(E$5=0,1-(Summary!E95-Summary!E$3)/(Summary!E$4-Summary!E$3),(Summary!E95-Summary!E$3)/(Summary!E$4-Summary!E$3))))</f>
        <v>0.39</v>
      </c>
      <c r="F95" s="10">
        <f>MAX(0,MIN(1,IF(F$5=0,1-(Summary!F95-Summary!F$3)/(Summary!F$4-Summary!F$3),(Summary!F95-Summary!F$3)/(Summary!F$4-Summary!F$3))))</f>
        <v>0.125</v>
      </c>
      <c r="G95" s="10">
        <f>MAX(0,MIN(1,IF(G$5=0,1-(Summary!G95-Summary!G$3)/(Summary!G$4-Summary!G$3),(Summary!G95-Summary!G$3)/(Summary!G$4-Summary!G$3))))</f>
        <v>0.13733333333333334</v>
      </c>
      <c r="H95" s="10">
        <f>MAX(0,MIN(1,IF(H$5=0,1-(Summary!H95-Summary!H$3)/(Summary!H$4-Summary!H$3),(Summary!H95-Summary!H$3)/(Summary!H$4-Summary!H$3))))</f>
        <v>0.69</v>
      </c>
      <c r="I95" s="10">
        <f>MAX(0,MIN(1,IF(I$5=0,1-(Summary!I95-Summary!I$3)/(Summary!I$4-Summary!I$3),(Summary!I95-Summary!I$3)/(Summary!I$4-Summary!I$3))))</f>
        <v>0.44466666666666665</v>
      </c>
      <c r="J95" s="10">
        <f>MAX(0,MIN(1,IF(J$5=0,1-(Summary!J95-Summary!J$3)/(Summary!J$4-Summary!J$3),(Summary!J95-Summary!J$3)/(Summary!J$4-Summary!J$3))))</f>
        <v>0.56079999999999997</v>
      </c>
      <c r="K95" s="10">
        <f>MAX(0,MIN(1,IF(K$5=0,1-(Summary!K95-Summary!K$3)/(Summary!K$4-Summary!K$3),(Summary!K95-Summary!K$3)/(Summary!K$4-Summary!K$3))))</f>
        <v>1</v>
      </c>
      <c r="L95" s="10">
        <f>MAX(0,MIN(1,IF(L$5=0,1-(Summary!L95-Summary!L$3)/(Summary!L$4-Summary!L$3),(Summary!L95-Summary!L$3)/(Summary!L$4-Summary!L$3))))</f>
        <v>0.2</v>
      </c>
      <c r="M95" s="10">
        <f>MAX(0,MIN(1,IF(M$5=0,1-(Summary!M95-Summary!M$3)/(Summary!M$4-Summary!M$3),(Summary!M95-Summary!M$3)/(Summary!M$4-Summary!M$3))))</f>
        <v>0.82</v>
      </c>
      <c r="N95" s="10">
        <f>MAX(0,MIN(1,IF(N$5=0,1-(Summary!N95-Summary!N$3)/(Summary!N$4-Summary!N$3),(Summary!N95-Summary!N$3)/(Summary!N$4-Summary!N$3))))</f>
        <v>0.3</v>
      </c>
      <c r="O95" s="10">
        <f>MAX(0,MIN(1,IF(O$5=0,1-(Summary!O95-Summary!O$3)/(Summary!O$4-Summary!O$3),(Summary!O95-Summary!O$3)/(Summary!O$4-Summary!O$3))))</f>
        <v>0.76749999999999996</v>
      </c>
      <c r="P95" s="10">
        <f>MAX(0,MIN(1,IF(P$5=0,1-(Summary!P95-Summary!P$3)/(Summary!P$4-Summary!P$3),(Summary!P95-Summary!P$3)/(Summary!P$4-Summary!P$3))))</f>
        <v>0.85543999999999998</v>
      </c>
      <c r="Q95" s="10">
        <f>MAX(0,MIN(1,IF(Q$5=0,1-(Summary!Q95-Summary!Q$3)/(Summary!Q$4-Summary!Q$3),(Summary!Q95-Summary!Q$3)/(Summary!Q$4-Summary!Q$3))))</f>
        <v>0.48102439024390409</v>
      </c>
      <c r="R95" s="10">
        <f>MAX(0,MIN(1,IF(R$5=0,1-(Summary!R95-Summary!R$3)/(Summary!R$4-Summary!R$3),(Summary!R95-Summary!R$3)/(Summary!R$4-Summary!R$3))))</f>
        <v>0.53185035400000003</v>
      </c>
      <c r="S95" s="10">
        <f>MAX(0,MIN(1,IF(S$5=0,1-(Summary!S95-Summary!S$3)/(Summary!S$4-Summary!S$3),(Summary!S95-Summary!S$3)/(Summary!S$4-Summary!S$3))))</f>
        <v>0.27017543859999998</v>
      </c>
      <c r="T95" s="10">
        <f>MAX(0,MIN(1,IF(T$5=0,1-(Summary!T95-Summary!T$3)/(Summary!T$4-Summary!T$3),(Summary!T95-Summary!T$3)/(Summary!T$4-Summary!T$3))))</f>
        <v>0.5</v>
      </c>
      <c r="U95" s="10" t="e">
        <f>MAX(0,MIN(1,IF(U$5=0,1-(Summary!U95-Summary!U$3)/(Summary!U$4-Summary!U$3),(Summary!U95-Summary!U$3)/(Summary!U$4-Summary!U$3))))</f>
        <v>#N/A</v>
      </c>
      <c r="V95" s="10" t="e">
        <f>MAX(0,MIN(1,IF(V$5=0,1-(Summary!V95-Summary!V$3)/(Summary!V$4-Summary!V$3),(Summary!V95-Summary!V$3)/(Summary!V$4-Summary!V$3))))</f>
        <v>#N/A</v>
      </c>
      <c r="W95" s="10">
        <f>MAX(0,MIN(1,IF(W$5=0,1-(Summary!W95-Summary!W$3)/(Summary!W$4-Summary!W$3),(Summary!W95-Summary!W$3)/(Summary!W$4-Summary!W$3))))</f>
        <v>0.4</v>
      </c>
      <c r="X95" s="10">
        <f>MAX(0,MIN(1,IF(X$5=0,1-(Summary!X95-Summary!X$3)/(Summary!X$4-Summary!X$3),(Summary!X95-Summary!X$3)/(Summary!X$4-Summary!X$3))))</f>
        <v>0</v>
      </c>
      <c r="Y95" s="10">
        <f>MAX(0,MIN(1,IF(Y$5=0,1-(Summary!Y95-Summary!Y$3)/(Summary!Y$4-Summary!Y$3),(Summary!Y95-Summary!Y$3)/(Summary!Y$4-Summary!Y$3))))</f>
        <v>0</v>
      </c>
      <c r="Z95" s="10">
        <f>MAX(0,MIN(1,IF(Z$5=0,1-(Summary!Z95-Summary!Z$3)/(Summary!Z$4-Summary!Z$3),(Summary!Z95-Summary!Z$3)/(Summary!Z$4-Summary!Z$3))))</f>
        <v>0.5</v>
      </c>
      <c r="AA95" s="12" t="str">
        <f t="shared" si="19"/>
        <v>Kiribati</v>
      </c>
      <c r="AB95" s="17">
        <f t="shared" si="20"/>
        <v>22</v>
      </c>
      <c r="AC95" s="11">
        <f t="shared" si="16"/>
        <v>0.4651874325535108</v>
      </c>
      <c r="AD95" s="17">
        <f t="shared" si="17"/>
        <v>37</v>
      </c>
      <c r="AF95">
        <v>88</v>
      </c>
      <c r="AG95" s="32" t="str">
        <f t="shared" si="18"/>
        <v>Panama</v>
      </c>
      <c r="AH95" s="31">
        <f t="shared" si="14"/>
        <v>100</v>
      </c>
      <c r="AI95">
        <v>88</v>
      </c>
      <c r="AJ95" s="33" t="str">
        <f t="shared" si="15"/>
        <v>Libya</v>
      </c>
      <c r="AM95" s="12" t="s">
        <v>344</v>
      </c>
      <c r="AN95" s="17">
        <v>23</v>
      </c>
      <c r="AO95" s="11">
        <v>0.32550325491425691</v>
      </c>
    </row>
    <row r="96" spans="1:41">
      <c r="A96" s="12" t="s">
        <v>434</v>
      </c>
      <c r="B96" s="15" t="s">
        <v>215</v>
      </c>
      <c r="C96" s="10">
        <f>MAX(0,MIN(1,IF(C$5=0,1-(Summary!C96-Summary!C$3)/(Summary!C$4-Summary!C$3),(Summary!C96-Summary!C$3)/(Summary!C$4-Summary!C$3))))</f>
        <v>0.69950000000000001</v>
      </c>
      <c r="D96" s="10">
        <f>MAX(0,MIN(1,IF(D$5=0,1-(Summary!D96-Summary!D$3)/(Summary!D$4-Summary!D$3),(Summary!D96-Summary!D$3)/(Summary!D$4-Summary!D$3))))</f>
        <v>8.9510000000000006E-2</v>
      </c>
      <c r="E96" s="10">
        <f>MAX(0,MIN(1,IF(E$5=0,1-(Summary!E96-Summary!E$3)/(Summary!E$4-Summary!E$3),(Summary!E96-Summary!E$3)/(Summary!E$4-Summary!E$3))))</f>
        <v>0</v>
      </c>
      <c r="F96" s="10">
        <f>MAX(0,MIN(1,IF(F$5=0,1-(Summary!F96-Summary!F$3)/(Summary!F$4-Summary!F$3),(Summary!F96-Summary!F$3)/(Summary!F$4-Summary!F$3))))</f>
        <v>0.625</v>
      </c>
      <c r="G96" s="10">
        <f>MAX(0,MIN(1,IF(G$5=0,1-(Summary!G96-Summary!G$3)/(Summary!G$4-Summary!G$3),(Summary!G96-Summary!G$3)/(Summary!G$4-Summary!G$3))))</f>
        <v>0.2</v>
      </c>
      <c r="H96" s="10">
        <f>MAX(0,MIN(1,IF(H$5=0,1-(Summary!H96-Summary!H$3)/(Summary!H$4-Summary!H$3),(Summary!H96-Summary!H$3)/(Summary!H$4-Summary!H$3))))</f>
        <v>0.41000000000000003</v>
      </c>
      <c r="I96" s="10">
        <f>MAX(0,MIN(1,IF(I$5=0,1-(Summary!I96-Summary!I$3)/(Summary!I$4-Summary!I$3),(Summary!I96-Summary!I$3)/(Summary!I$4-Summary!I$3))))</f>
        <v>0.26791666666666664</v>
      </c>
      <c r="J96" s="10">
        <f>MAX(0,MIN(1,IF(J$5=0,1-(Summary!J96-Summary!J$3)/(Summary!J$4-Summary!J$3),(Summary!J96-Summary!J$3)/(Summary!J$4-Summary!J$3))))</f>
        <v>0.36959999999999998</v>
      </c>
      <c r="K96" s="10">
        <f>MAX(0,MIN(1,IF(K$5=0,1-(Summary!K96-Summary!K$3)/(Summary!K$4-Summary!K$3),(Summary!K96-Summary!K$3)/(Summary!K$4-Summary!K$3))))</f>
        <v>1</v>
      </c>
      <c r="L96" s="10">
        <f>MAX(0,MIN(1,IF(L$5=0,1-(Summary!L96-Summary!L$3)/(Summary!L$4-Summary!L$3),(Summary!L96-Summary!L$3)/(Summary!L$4-Summary!L$3))))</f>
        <v>0.64</v>
      </c>
      <c r="M96" s="10">
        <f>MAX(0,MIN(1,IF(M$5=0,1-(Summary!M96-Summary!M$3)/(Summary!M$4-Summary!M$3),(Summary!M96-Summary!M$3)/(Summary!M$4-Summary!M$3))))</f>
        <v>0.23</v>
      </c>
      <c r="N96" s="10">
        <f>MAX(0,MIN(1,IF(N$5=0,1-(Summary!N96-Summary!N$3)/(Summary!N$4-Summary!N$3),(Summary!N96-Summary!N$3)/(Summary!N$4-Summary!N$3))))</f>
        <v>0.80999999999999994</v>
      </c>
      <c r="O96" s="10" t="e">
        <f>MAX(0,MIN(1,IF(O$5=0,1-(Summary!O96-Summary!O$3)/(Summary!O$4-Summary!O$3),(Summary!O96-Summary!O$3)/(Summary!O$4-Summary!O$3))))</f>
        <v>#N/A</v>
      </c>
      <c r="P96" s="10">
        <f>MAX(0,MIN(1,IF(P$5=0,1-(Summary!P96-Summary!P$3)/(Summary!P$4-Summary!P$3),(Summary!P96-Summary!P$3)/(Summary!P$4-Summary!P$3))))</f>
        <v>0.57200000000000006</v>
      </c>
      <c r="Q96" s="10">
        <f>MAX(0,MIN(1,IF(Q$5=0,1-(Summary!Q96-Summary!Q$3)/(Summary!Q$4-Summary!Q$3),(Summary!Q96-Summary!Q$3)/(Summary!Q$4-Summary!Q$3))))</f>
        <v>0.35687317073170788</v>
      </c>
      <c r="R96" s="10">
        <f>MAX(0,MIN(1,IF(R$5=0,1-(Summary!R96-Summary!R$3)/(Summary!R$4-Summary!R$3),(Summary!R96-Summary!R$3)/(Summary!R$4-Summary!R$3))))</f>
        <v>0.61538461600000005</v>
      </c>
      <c r="S96" s="10" t="e">
        <f>MAX(0,MIN(1,IF(S$5=0,1-(Summary!S96-Summary!S$3)/(Summary!S$4-Summary!S$3),(Summary!S96-Summary!S$3)/(Summary!S$4-Summary!S$3))))</f>
        <v>#N/A</v>
      </c>
      <c r="T96" s="10">
        <f>MAX(0,MIN(1,IF(T$5=0,1-(Summary!T96-Summary!T$3)/(Summary!T$4-Summary!T$3),(Summary!T96-Summary!T$3)/(Summary!T$4-Summary!T$3))))</f>
        <v>0.10740015825</v>
      </c>
      <c r="U96" s="10">
        <f>MAX(0,MIN(1,IF(U$5=0,1-(Summary!U96-Summary!U$3)/(Summary!U$4-Summary!U$3),(Summary!U96-Summary!U$3)/(Summary!U$4-Summary!U$3))))</f>
        <v>3.8317234314162271E-2</v>
      </c>
      <c r="V96" s="10">
        <f>MAX(0,MIN(1,IF(V$5=0,1-(Summary!V96-Summary!V$3)/(Summary!V$4-Summary!V$3),(Summary!V96-Summary!V$3)/(Summary!V$4-Summary!V$3))))</f>
        <v>0.102154823842261</v>
      </c>
      <c r="W96" s="10" t="e">
        <f>MAX(0,MIN(1,IF(W$5=0,1-(Summary!W96-Summary!W$3)/(Summary!W$4-Summary!W$3),(Summary!W96-Summary!W$3)/(Summary!W$4-Summary!W$3))))</f>
        <v>#N/A</v>
      </c>
      <c r="X96" s="10">
        <f>MAX(0,MIN(1,IF(X$5=0,1-(Summary!X96-Summary!X$3)/(Summary!X$4-Summary!X$3),(Summary!X96-Summary!X$3)/(Summary!X$4-Summary!X$3))))</f>
        <v>0.6</v>
      </c>
      <c r="Y96" s="10">
        <f>MAX(0,MIN(1,IF(Y$5=0,1-(Summary!Y96-Summary!Y$3)/(Summary!Y$4-Summary!Y$3),(Summary!Y96-Summary!Y$3)/(Summary!Y$4-Summary!Y$3))))</f>
        <v>9.9659496719541565E-2</v>
      </c>
      <c r="Z96" s="10">
        <f>MAX(0,MIN(1,IF(Z$5=0,1-(Summary!Z96-Summary!Z$3)/(Summary!Z$4-Summary!Z$3),(Summary!Z96-Summary!Z$3)/(Summary!Z$4-Summary!Z$3))))</f>
        <v>0.97166784047999999</v>
      </c>
      <c r="AA96" s="12" t="str">
        <f t="shared" si="19"/>
        <v>Korea, DPR</v>
      </c>
      <c r="AB96" s="17">
        <f t="shared" si="20"/>
        <v>21</v>
      </c>
      <c r="AC96" s="11">
        <f t="shared" si="16"/>
        <v>0.41928495271449234</v>
      </c>
      <c r="AD96" s="17">
        <f t="shared" si="17"/>
        <v>59</v>
      </c>
      <c r="AF96">
        <v>89</v>
      </c>
      <c r="AG96" s="32" t="str">
        <f t="shared" si="18"/>
        <v>St Vincent &amp; Grenadines</v>
      </c>
      <c r="AH96" s="31">
        <f t="shared" si="14"/>
        <v>99</v>
      </c>
      <c r="AI96">
        <v>89</v>
      </c>
      <c r="AJ96" s="33" t="str">
        <f t="shared" si="15"/>
        <v>Suriname</v>
      </c>
      <c r="AM96" s="12" t="s">
        <v>184</v>
      </c>
      <c r="AN96" s="17">
        <v>24</v>
      </c>
      <c r="AO96" s="11">
        <v>0.32095701170992791</v>
      </c>
    </row>
    <row r="97" spans="1:41">
      <c r="A97" s="12" t="s">
        <v>435</v>
      </c>
      <c r="B97" s="15" t="s">
        <v>217</v>
      </c>
      <c r="C97" s="10">
        <f>MAX(0,MIN(1,IF(C$5=0,1-(Summary!C97-Summary!C$3)/(Summary!C$4-Summary!C$3),(Summary!C97-Summary!C$3)/(Summary!C$4-Summary!C$3))))</f>
        <v>0.61316666666666664</v>
      </c>
      <c r="D97" s="10">
        <f>MAX(0,MIN(1,IF(D$5=0,1-(Summary!D97-Summary!D$3)/(Summary!D$4-Summary!D$3),(Summary!D97-Summary!D$3)/(Summary!D$4-Summary!D$3))))</f>
        <v>0.3654</v>
      </c>
      <c r="E97" s="10">
        <f>MAX(0,MIN(1,IF(E$5=0,1-(Summary!E97-Summary!E$3)/(Summary!E$4-Summary!E$3),(Summary!E97-Summary!E$3)/(Summary!E$4-Summary!E$3))))</f>
        <v>2.0000000000000018E-2</v>
      </c>
      <c r="F97" s="10">
        <f>MAX(0,MIN(1,IF(F$5=0,1-(Summary!F97-Summary!F$3)/(Summary!F$4-Summary!F$3),(Summary!F97-Summary!F$3)/(Summary!F$4-Summary!F$3))))</f>
        <v>0.44999999999999996</v>
      </c>
      <c r="G97" s="10">
        <f>MAX(0,MIN(1,IF(G$5=0,1-(Summary!G97-Summary!G$3)/(Summary!G$4-Summary!G$3),(Summary!G97-Summary!G$3)/(Summary!G$4-Summary!G$3))))</f>
        <v>0</v>
      </c>
      <c r="H97" s="10">
        <f>MAX(0,MIN(1,IF(H$5=0,1-(Summary!H97-Summary!H$3)/(Summary!H$4-Summary!H$3),(Summary!H97-Summary!H$3)/(Summary!H$4-Summary!H$3))))</f>
        <v>0</v>
      </c>
      <c r="I97" s="10">
        <f>MAX(0,MIN(1,IF(I$5=0,1-(Summary!I97-Summary!I$3)/(Summary!I$4-Summary!I$3),(Summary!I97-Summary!I$3)/(Summary!I$4-Summary!I$3))))</f>
        <v>0.29558333333333331</v>
      </c>
      <c r="J97" s="10">
        <f>MAX(0,MIN(1,IF(J$5=0,1-(Summary!J97-Summary!J$3)/(Summary!J$4-Summary!J$3),(Summary!J97-Summary!J$3)/(Summary!J$4-Summary!J$3))))</f>
        <v>0.1832</v>
      </c>
      <c r="K97" s="10">
        <f>MAX(0,MIN(1,IF(K$5=0,1-(Summary!K97-Summary!K$3)/(Summary!K$4-Summary!K$3),(Summary!K97-Summary!K$3)/(Summary!K$4-Summary!K$3))))</f>
        <v>0</v>
      </c>
      <c r="L97" s="10">
        <f>MAX(0,MIN(1,IF(L$5=0,1-(Summary!L97-Summary!L$3)/(Summary!L$4-Summary!L$3),(Summary!L97-Summary!L$3)/(Summary!L$4-Summary!L$3))))</f>
        <v>0.64</v>
      </c>
      <c r="M97" s="10">
        <f>MAX(0,MIN(1,IF(M$5=0,1-(Summary!M97-Summary!M$3)/(Summary!M$4-Summary!M$3),(Summary!M97-Summary!M$3)/(Summary!M$4-Summary!M$3))))</f>
        <v>0.77</v>
      </c>
      <c r="N97" s="10">
        <f>MAX(0,MIN(1,IF(N$5=0,1-(Summary!N97-Summary!N$3)/(Summary!N$4-Summary!N$3),(Summary!N97-Summary!N$3)/(Summary!N$4-Summary!N$3))))</f>
        <v>0</v>
      </c>
      <c r="O97" s="10">
        <f>MAX(0,MIN(1,IF(O$5=0,1-(Summary!O97-Summary!O$3)/(Summary!O$4-Summary!O$3),(Summary!O97-Summary!O$3)/(Summary!O$4-Summary!O$3))))</f>
        <v>0.76749999999999996</v>
      </c>
      <c r="P97" s="10">
        <f>MAX(0,MIN(1,IF(P$5=0,1-(Summary!P97-Summary!P$3)/(Summary!P$4-Summary!P$3),(Summary!P97-Summary!P$3)/(Summary!P$4-Summary!P$3))))</f>
        <v>0.63104000000000005</v>
      </c>
      <c r="Q97" s="10">
        <f>MAX(0,MIN(1,IF(Q$5=0,1-(Summary!Q97-Summary!Q$3)/(Summary!Q$4-Summary!Q$3),(Summary!Q97-Summary!Q$3)/(Summary!Q$4-Summary!Q$3))))</f>
        <v>0.10334634146341615</v>
      </c>
      <c r="R97" s="10">
        <f>MAX(0,MIN(1,IF(R$5=0,1-(Summary!R97-Summary!R$3)/(Summary!R$4-Summary!R$3),(Summary!R97-Summary!R$3)/(Summary!R$4-Summary!R$3))))</f>
        <v>0.13302752200000001</v>
      </c>
      <c r="S97" s="10">
        <f>MAX(0,MIN(1,IF(S$5=0,1-(Summary!S97-Summary!S$3)/(Summary!S$4-Summary!S$3),(Summary!S97-Summary!S$3)/(Summary!S$4-Summary!S$3))))</f>
        <v>0</v>
      </c>
      <c r="T97" s="10">
        <f>MAX(0,MIN(1,IF(T$5=0,1-(Summary!T97-Summary!T$3)/(Summary!T$4-Summary!T$3),(Summary!T97-Summary!T$3)/(Summary!T$4-Summary!T$3))))</f>
        <v>5.3489012500000004E-3</v>
      </c>
      <c r="U97" s="10">
        <f>MAX(0,MIN(1,IF(U$5=0,1-(Summary!U97-Summary!U$3)/(Summary!U$4-Summary!U$3),(Summary!U97-Summary!U$3)/(Summary!U$4-Summary!U$3))))</f>
        <v>5.0105846966243005E-2</v>
      </c>
      <c r="V97" s="10">
        <f>MAX(0,MIN(1,IF(V$5=0,1-(Summary!V97-Summary!V$3)/(Summary!V$4-Summary!V$3),(Summary!V97-Summary!V$3)/(Summary!V$4-Summary!V$3))))</f>
        <v>6.1584707616121198E-2</v>
      </c>
      <c r="W97" s="10">
        <f>MAX(0,MIN(1,IF(W$5=0,1-(Summary!W97-Summary!W$3)/(Summary!W$4-Summary!W$3),(Summary!W97-Summary!W$3)/(Summary!W$4-Summary!W$3))))</f>
        <v>0.74</v>
      </c>
      <c r="X97" s="10">
        <f>MAX(0,MIN(1,IF(X$5=0,1-(Summary!X97-Summary!X$3)/(Summary!X$4-Summary!X$3),(Summary!X97-Summary!X$3)/(Summary!X$4-Summary!X$3))))</f>
        <v>0.81</v>
      </c>
      <c r="Y97" s="10">
        <f>MAX(0,MIN(1,IF(Y$5=0,1-(Summary!Y97-Summary!Y$3)/(Summary!Y$4-Summary!Y$3),(Summary!Y97-Summary!Y$3)/(Summary!Y$4-Summary!Y$3))))</f>
        <v>0.17024349979364423</v>
      </c>
      <c r="Z97" s="10">
        <f>MAX(0,MIN(1,IF(Z$5=0,1-(Summary!Z97-Summary!Z$3)/(Summary!Z$4-Summary!Z$3),(Summary!Z97-Summary!Z$3)/(Summary!Z$4-Summary!Z$3))))</f>
        <v>0.21499999999999997</v>
      </c>
      <c r="AA97" s="12" t="str">
        <f t="shared" si="19"/>
        <v>Korea</v>
      </c>
      <c r="AB97" s="17">
        <f t="shared" si="20"/>
        <v>24</v>
      </c>
      <c r="AC97" s="11">
        <f t="shared" si="16"/>
        <v>0.2926894507953926</v>
      </c>
      <c r="AD97" s="17">
        <f t="shared" si="17"/>
        <v>104</v>
      </c>
      <c r="AF97">
        <v>90</v>
      </c>
      <c r="AG97" s="32" t="str">
        <f t="shared" si="18"/>
        <v>Saudi Arabia</v>
      </c>
      <c r="AH97" s="31">
        <f t="shared" si="14"/>
        <v>98</v>
      </c>
      <c r="AI97">
        <v>90</v>
      </c>
      <c r="AJ97" s="33" t="str">
        <f t="shared" si="15"/>
        <v>El Salvador</v>
      </c>
      <c r="AM97" s="12" t="s">
        <v>50</v>
      </c>
      <c r="AN97" s="17">
        <v>24</v>
      </c>
      <c r="AO97" s="11">
        <v>0.32064005845017324</v>
      </c>
    </row>
    <row r="98" spans="1:41">
      <c r="A98" s="12" t="s">
        <v>220</v>
      </c>
      <c r="B98" s="15" t="s">
        <v>219</v>
      </c>
      <c r="C98" s="10">
        <f>MAX(0,MIN(1,IF(C$5=0,1-(Summary!C98-Summary!C$3)/(Summary!C$4-Summary!C$3),(Summary!C98-Summary!C$3)/(Summary!C$4-Summary!C$3))))</f>
        <v>0.12599999999999997</v>
      </c>
      <c r="D98" s="10">
        <f>MAX(0,MIN(1,IF(D$5=0,1-(Summary!D98-Summary!D$3)/(Summary!D$4-Summary!D$3),(Summary!D98-Summary!D$3)/(Summary!D$4-Summary!D$3))))</f>
        <v>1</v>
      </c>
      <c r="E98" s="10">
        <f>MAX(0,MIN(1,IF(E$5=0,1-(Summary!E98-Summary!E$3)/(Summary!E$4-Summary!E$3),(Summary!E98-Summary!E$3)/(Summary!E$4-Summary!E$3))))</f>
        <v>1.0000000000000009E-2</v>
      </c>
      <c r="F98" s="10">
        <f>MAX(0,MIN(1,IF(F$5=0,1-(Summary!F98-Summary!F$3)/(Summary!F$4-Summary!F$3),(Summary!F98-Summary!F$3)/(Summary!F$4-Summary!F$3))))</f>
        <v>0.6</v>
      </c>
      <c r="G98" s="10">
        <f>MAX(0,MIN(1,IF(G$5=0,1-(Summary!G98-Summary!G$3)/(Summary!G$4-Summary!G$3),(Summary!G98-Summary!G$3)/(Summary!G$4-Summary!G$3))))</f>
        <v>0</v>
      </c>
      <c r="H98" s="10">
        <f>MAX(0,MIN(1,IF(H$5=0,1-(Summary!H98-Summary!H$3)/(Summary!H$4-Summary!H$3),(Summary!H98-Summary!H$3)/(Summary!H$4-Summary!H$3))))</f>
        <v>0</v>
      </c>
      <c r="I98" s="10">
        <f>MAX(0,MIN(1,IF(I$5=0,1-(Summary!I98-Summary!I$3)/(Summary!I$4-Summary!I$3),(Summary!I98-Summary!I$3)/(Summary!I$4-Summary!I$3))))</f>
        <v>0.54108333333333336</v>
      </c>
      <c r="J98" s="10">
        <f>MAX(0,MIN(1,IF(J$5=0,1-(Summary!J98-Summary!J$3)/(Summary!J$4-Summary!J$3),(Summary!J98-Summary!J$3)/(Summary!J$4-Summary!J$3))))</f>
        <v>1.6200000000000003E-2</v>
      </c>
      <c r="K98" s="10">
        <f>MAX(0,MIN(1,IF(K$5=0,1-(Summary!K98-Summary!K$3)/(Summary!K$4-Summary!K$3),(Summary!K98-Summary!K$3)/(Summary!K$4-Summary!K$3))))</f>
        <v>1</v>
      </c>
      <c r="L98" s="10">
        <f>MAX(0,MIN(1,IF(L$5=0,1-(Summary!L98-Summary!L$3)/(Summary!L$4-Summary!L$3),(Summary!L98-Summary!L$3)/(Summary!L$4-Summary!L$3))))</f>
        <v>0.1</v>
      </c>
      <c r="M98" s="10">
        <f>MAX(0,MIN(1,IF(M$5=0,1-(Summary!M98-Summary!M$3)/(Summary!M$4-Summary!M$3),(Summary!M98-Summary!M$3)/(Summary!M$4-Summary!M$3))))</f>
        <v>1</v>
      </c>
      <c r="N98" s="10">
        <f>MAX(0,MIN(1,IF(N$5=0,1-(Summary!N98-Summary!N$3)/(Summary!N$4-Summary!N$3),(Summary!N98-Summary!N$3)/(Summary!N$4-Summary!N$3))))</f>
        <v>0.28999999999999998</v>
      </c>
      <c r="O98" s="10">
        <f>MAX(0,MIN(1,IF(O$5=0,1-(Summary!O98-Summary!O$3)/(Summary!O$4-Summary!O$3),(Summary!O98-Summary!O$3)/(Summary!O$4-Summary!O$3))))</f>
        <v>7.4999999999999997E-2</v>
      </c>
      <c r="P98" s="10">
        <f>MAX(0,MIN(1,IF(P$5=0,1-(Summary!P98-Summary!P$3)/(Summary!P$4-Summary!P$3),(Summary!P98-Summary!P$3)/(Summary!P$4-Summary!P$3))))</f>
        <v>0.67456000000000005</v>
      </c>
      <c r="Q98" s="10">
        <f>MAX(0,MIN(1,IF(Q$5=0,1-(Summary!Q98-Summary!Q$3)/(Summary!Q$4-Summary!Q$3),(Summary!Q98-Summary!Q$3)/(Summary!Q$4-Summary!Q$3))))</f>
        <v>0.14060731707317187</v>
      </c>
      <c r="R98" s="10">
        <f>MAX(0,MIN(1,IF(R$5=0,1-(Summary!R98-Summary!R$3)/(Summary!R$4-Summary!R$3),(Summary!R98-Summary!R$3)/(Summary!R$4-Summary!R$3))))</f>
        <v>0.22083333399999999</v>
      </c>
      <c r="S98" s="10">
        <f>MAX(0,MIN(1,IF(S$5=0,1-(Summary!S98-Summary!S$3)/(Summary!S$4-Summary!S$3),(Summary!S98-Summary!S$3)/(Summary!S$4-Summary!S$3))))</f>
        <v>0</v>
      </c>
      <c r="T98" s="10">
        <f>MAX(0,MIN(1,IF(T$5=0,1-(Summary!T98-Summary!T$3)/(Summary!T$4-Summary!T$3),(Summary!T98-Summary!T$3)/(Summary!T$4-Summary!T$3))))</f>
        <v>5.5449009999999996E-3</v>
      </c>
      <c r="U98" s="10">
        <f>MAX(0,MIN(1,IF(U$5=0,1-(Summary!U98-Summary!U$3)/(Summary!U$4-Summary!U$3),(Summary!U98-Summary!U$3)/(Summary!U$4-Summary!U$3))))</f>
        <v>8.079863216672134E-2</v>
      </c>
      <c r="V98" s="10">
        <f>MAX(0,MIN(1,IF(V$5=0,1-(Summary!V98-Summary!V$3)/(Summary!V$4-Summary!V$3),(Summary!V98-Summary!V$3)/(Summary!V$4-Summary!V$3))))</f>
        <v>0.24163408012917101</v>
      </c>
      <c r="W98" s="10">
        <f>MAX(0,MIN(1,IF(W$5=0,1-(Summary!W98-Summary!W$3)/(Summary!W$4-Summary!W$3),(Summary!W98-Summary!W$3)/(Summary!W$4-Summary!W$3))))</f>
        <v>0</v>
      </c>
      <c r="X98" s="10">
        <f>MAX(0,MIN(1,IF(X$5=0,1-(Summary!X98-Summary!X$3)/(Summary!X$4-Summary!X$3),(Summary!X98-Summary!X$3)/(Summary!X$4-Summary!X$3))))</f>
        <v>0</v>
      </c>
      <c r="Y98" s="10">
        <f>MAX(0,MIN(1,IF(Y$5=0,1-(Summary!Y98-Summary!Y$3)/(Summary!Y$4-Summary!Y$3),(Summary!Y98-Summary!Y$3)/(Summary!Y$4-Summary!Y$3))))</f>
        <v>8.4175084175084167E-2</v>
      </c>
      <c r="Z98" s="10">
        <f>MAX(0,MIN(1,IF(Z$5=0,1-(Summary!Z98-Summary!Z$3)/(Summary!Z$4-Summary!Z$3),(Summary!Z98-Summary!Z$3)/(Summary!Z$4-Summary!Z$3))))</f>
        <v>0.15000000000000002</v>
      </c>
      <c r="AA98" s="12" t="str">
        <f t="shared" si="19"/>
        <v>Kuwait</v>
      </c>
      <c r="AB98" s="17">
        <f t="shared" si="20"/>
        <v>24</v>
      </c>
      <c r="AC98" s="11">
        <f t="shared" si="16"/>
        <v>0.26485152841156173</v>
      </c>
      <c r="AD98" s="17">
        <f t="shared" si="17"/>
        <v>126</v>
      </c>
      <c r="AF98">
        <v>91</v>
      </c>
      <c r="AG98" s="32" t="str">
        <f t="shared" si="18"/>
        <v>Cape Verde</v>
      </c>
      <c r="AH98" s="31">
        <f t="shared" si="14"/>
        <v>97</v>
      </c>
      <c r="AI98">
        <v>91</v>
      </c>
      <c r="AJ98" s="33" t="str">
        <f t="shared" si="15"/>
        <v>Guatemala</v>
      </c>
      <c r="AM98" s="12" t="s">
        <v>120</v>
      </c>
      <c r="AN98" s="17">
        <v>24</v>
      </c>
      <c r="AO98" s="11">
        <v>0.31927034954020644</v>
      </c>
    </row>
    <row r="99" spans="1:41">
      <c r="A99" s="12" t="s">
        <v>222</v>
      </c>
      <c r="B99" s="15" t="s">
        <v>221</v>
      </c>
      <c r="C99" s="10">
        <f>MAX(0,MIN(1,IF(C$5=0,1-(Summary!C99-Summary!C$3)/(Summary!C$4-Summary!C$3),(Summary!C99-Summary!C$3)/(Summary!C$4-Summary!C$3))))</f>
        <v>0.47466666666666668</v>
      </c>
      <c r="D99" s="10">
        <f>MAX(0,MIN(1,IF(D$5=0,1-(Summary!D99-Summary!D$3)/(Summary!D$4-Summary!D$3),(Summary!D99-Summary!D$3)/(Summary!D$4-Summary!D$3))))</f>
        <v>0.43670000000000003</v>
      </c>
      <c r="E99" s="10">
        <f>MAX(0,MIN(1,IF(E$5=0,1-(Summary!E99-Summary!E$3)/(Summary!E$4-Summary!E$3),(Summary!E99-Summary!E$3)/(Summary!E$4-Summary!E$3))))</f>
        <v>9.9999999999999978E-2</v>
      </c>
      <c r="F99" s="10">
        <f>MAX(0,MIN(1,IF(F$5=0,1-(Summary!F99-Summary!F$3)/(Summary!F$4-Summary!F$3),(Summary!F99-Summary!F$3)/(Summary!F$4-Summary!F$3))))</f>
        <v>0.8</v>
      </c>
      <c r="G99" s="10">
        <f>MAX(0,MIN(1,IF(G$5=0,1-(Summary!G99-Summary!G$3)/(Summary!G$4-Summary!G$3),(Summary!G99-Summary!G$3)/(Summary!G$4-Summary!G$3))))</f>
        <v>0.16266666666666665</v>
      </c>
      <c r="H99" s="10">
        <f>MAX(0,MIN(1,IF(H$5=0,1-(Summary!H99-Summary!H$3)/(Summary!H$4-Summary!H$3),(Summary!H99-Summary!H$3)/(Summary!H$4-Summary!H$3))))</f>
        <v>6.9999999999999951E-2</v>
      </c>
      <c r="I99" s="10">
        <f>MAX(0,MIN(1,IF(I$5=0,1-(Summary!I99-Summary!I$3)/(Summary!I$4-Summary!I$3),(Summary!I99-Summary!I$3)/(Summary!I$4-Summary!I$3))))</f>
        <v>0.2485</v>
      </c>
      <c r="J99" s="10">
        <f>MAX(0,MIN(1,IF(J$5=0,1-(Summary!J99-Summary!J$3)/(Summary!J$4-Summary!J$3),(Summary!J99-Summary!J$3)/(Summary!J$4-Summary!J$3))))</f>
        <v>0.63560000000000005</v>
      </c>
      <c r="K99" s="10">
        <f>MAX(0,MIN(1,IF(K$5=0,1-(Summary!K99-Summary!K$3)/(Summary!K$4-Summary!K$3),(Summary!K99-Summary!K$3)/(Summary!K$4-Summary!K$3))))</f>
        <v>0.87534244112301207</v>
      </c>
      <c r="L99" s="10">
        <f>MAX(0,MIN(1,IF(L$5=0,1-(Summary!L99-Summary!L$3)/(Summary!L$4-Summary!L$3),(Summary!L99-Summary!L$3)/(Summary!L$4-Summary!L$3))))</f>
        <v>0.6</v>
      </c>
      <c r="M99" s="10">
        <f>MAX(0,MIN(1,IF(M$5=0,1-(Summary!M99-Summary!M$3)/(Summary!M$4-Summary!M$3),(Summary!M99-Summary!M$3)/(Summary!M$4-Summary!M$3))))</f>
        <v>0.28999999999999998</v>
      </c>
      <c r="N99" s="10">
        <f>MAX(0,MIN(1,IF(N$5=0,1-(Summary!N99-Summary!N$3)/(Summary!N$4-Summary!N$3),(Summary!N99-Summary!N$3)/(Summary!N$4-Summary!N$3))))</f>
        <v>0.03</v>
      </c>
      <c r="O99" s="10">
        <f>MAX(0,MIN(1,IF(O$5=0,1-(Summary!O99-Summary!O$3)/(Summary!O$4-Summary!O$3),(Summary!O99-Summary!O$3)/(Summary!O$4-Summary!O$3))))</f>
        <v>7.4999999999999997E-2</v>
      </c>
      <c r="P99" s="10">
        <f>MAX(0,MIN(1,IF(P$5=0,1-(Summary!P99-Summary!P$3)/(Summary!P$4-Summary!P$3),(Summary!P99-Summary!P$3)/(Summary!P$4-Summary!P$3))))</f>
        <v>0.58952000000000004</v>
      </c>
      <c r="Q99" s="10">
        <f>MAX(0,MIN(1,IF(Q$5=0,1-(Summary!Q99-Summary!Q$3)/(Summary!Q$4-Summary!Q$3),(Summary!Q99-Summary!Q$3)/(Summary!Q$4-Summary!Q$3))))</f>
        <v>0.35260487804878204</v>
      </c>
      <c r="R99" s="10">
        <f>MAX(0,MIN(1,IF(R$5=0,1-(Summary!R99-Summary!R$3)/(Summary!R$4-Summary!R$3),(Summary!R99-Summary!R$3)/(Summary!R$4-Summary!R$3))))</f>
        <v>0.20162016199999999</v>
      </c>
      <c r="S99" s="10">
        <f>MAX(0,MIN(1,IF(S$5=0,1-(Summary!S99-Summary!S$3)/(Summary!S$4-Summary!S$3),(Summary!S99-Summary!S$3)/(Summary!S$4-Summary!S$3))))</f>
        <v>0.12115630899999999</v>
      </c>
      <c r="T99" s="10">
        <f>MAX(0,MIN(1,IF(T$5=0,1-(Summary!T99-Summary!T$3)/(Summary!T$4-Summary!T$3),(Summary!T99-Summary!T$3)/(Summary!T$4-Summary!T$3))))</f>
        <v>5.5258699750000001E-2</v>
      </c>
      <c r="U99" s="10">
        <f>MAX(0,MIN(1,IF(U$5=0,1-(Summary!U99-Summary!U$3)/(Summary!U$4-Summary!U$3),(Summary!U99-Summary!U$3)/(Summary!U$4-Summary!U$3))))</f>
        <v>0</v>
      </c>
      <c r="V99" s="10">
        <f>MAX(0,MIN(1,IF(V$5=0,1-(Summary!V99-Summary!V$3)/(Summary!V$4-Summary!V$3),(Summary!V99-Summary!V$3)/(Summary!V$4-Summary!V$3))))</f>
        <v>0</v>
      </c>
      <c r="W99" s="10">
        <f>MAX(0,MIN(1,IF(W$5=0,1-(Summary!W99-Summary!W$3)/(Summary!W$4-Summary!W$3),(Summary!W99-Summary!W$3)/(Summary!W$4-Summary!W$3))))</f>
        <v>0</v>
      </c>
      <c r="X99" s="10">
        <f>MAX(0,MIN(1,IF(X$5=0,1-(Summary!X99-Summary!X$3)/(Summary!X$4-Summary!X$3),(Summary!X99-Summary!X$3)/(Summary!X$4-Summary!X$3))))</f>
        <v>0.96</v>
      </c>
      <c r="Y99" s="10">
        <f>MAX(0,MIN(1,IF(Y$5=0,1-(Summary!Y99-Summary!Y$3)/(Summary!Y$4-Summary!Y$3),(Summary!Y99-Summary!Y$3)/(Summary!Y$4-Summary!Y$3))))</f>
        <v>7.8206465067778945E-3</v>
      </c>
      <c r="Z99" s="10">
        <f>MAX(0,MIN(1,IF(Z$5=0,1-(Summary!Z99-Summary!Z$3)/(Summary!Z$4-Summary!Z$3),(Summary!Z99-Summary!Z$3)/(Summary!Z$4-Summary!Z$3))))</f>
        <v>8.9000015300000013E-2</v>
      </c>
      <c r="AA99" s="12" t="str">
        <f t="shared" si="19"/>
        <v>Kyrgyzstan</v>
      </c>
      <c r="AB99" s="17">
        <f t="shared" si="20"/>
        <v>24</v>
      </c>
      <c r="AC99" s="11">
        <f t="shared" si="16"/>
        <v>0.29897735354424609</v>
      </c>
      <c r="AD99" s="17">
        <f t="shared" si="17"/>
        <v>101</v>
      </c>
      <c r="AF99">
        <v>92</v>
      </c>
      <c r="AG99" s="32" t="str">
        <f t="shared" si="18"/>
        <v>Nicaragua</v>
      </c>
      <c r="AH99" s="31">
        <f t="shared" si="14"/>
        <v>96</v>
      </c>
      <c r="AI99">
        <v>92</v>
      </c>
      <c r="AJ99" s="33" t="str">
        <f t="shared" si="15"/>
        <v>Grenada</v>
      </c>
      <c r="AM99" s="12" t="s">
        <v>326</v>
      </c>
      <c r="AN99" s="17">
        <v>24</v>
      </c>
      <c r="AO99" s="11">
        <v>0.31874564324716909</v>
      </c>
    </row>
    <row r="100" spans="1:41">
      <c r="A100" s="12" t="s">
        <v>436</v>
      </c>
      <c r="B100" s="15" t="s">
        <v>223</v>
      </c>
      <c r="C100" s="10">
        <f>MAX(0,MIN(1,IF(C$5=0,1-(Summary!C100-Summary!C$3)/(Summary!C$4-Summary!C$3),(Summary!C100-Summary!C$3)/(Summary!C$4-Summary!C$3))))</f>
        <v>0.48299999999999998</v>
      </c>
      <c r="D100" s="10">
        <f>MAX(0,MIN(1,IF(D$5=0,1-(Summary!D100-Summary!D$3)/(Summary!D$4-Summary!D$3),(Summary!D100-Summary!D$3)/(Summary!D$4-Summary!D$3))))</f>
        <v>8.9959999999999988E-3</v>
      </c>
      <c r="E100" s="10">
        <f>MAX(0,MIN(1,IF(E$5=0,1-(Summary!E100-Summary!E$3)/(Summary!E$4-Summary!E$3),(Summary!E100-Summary!E$3)/(Summary!E$4-Summary!E$3))))</f>
        <v>0.43000000000000005</v>
      </c>
      <c r="F100" s="10">
        <f>MAX(0,MIN(1,IF(F$5=0,1-(Summary!F100-Summary!F$3)/(Summary!F$4-Summary!F$3),(Summary!F100-Summary!F$3)/(Summary!F$4-Summary!F$3))))</f>
        <v>0.27500000000000002</v>
      </c>
      <c r="G100" s="10">
        <f>MAX(0,MIN(1,IF(G$5=0,1-(Summary!G100-Summary!G$3)/(Summary!G$4-Summary!G$3),(Summary!G100-Summary!G$3)/(Summary!G$4-Summary!G$3))))</f>
        <v>0.16133333333333333</v>
      </c>
      <c r="H100" s="10">
        <f>MAX(0,MIN(1,IF(H$5=0,1-(Summary!H100-Summary!H$3)/(Summary!H$4-Summary!H$3),(Summary!H100-Summary!H$3)/(Summary!H$4-Summary!H$3))))</f>
        <v>0.47</v>
      </c>
      <c r="I100" s="10">
        <f>MAX(0,MIN(1,IF(I$5=0,1-(Summary!I100-Summary!I$3)/(Summary!I$4-Summary!I$3),(Summary!I100-Summary!I$3)/(Summary!I$4-Summary!I$3))))</f>
        <v>0.49116666666666664</v>
      </c>
      <c r="J100" s="10">
        <f>MAX(0,MIN(1,IF(J$5=0,1-(Summary!J100-Summary!J$3)/(Summary!J$4-Summary!J$3),(Summary!J100-Summary!J$3)/(Summary!J$4-Summary!J$3))))</f>
        <v>0.67959999999999998</v>
      </c>
      <c r="K100" s="10">
        <f>MAX(0,MIN(1,IF(K$5=0,1-(Summary!K100-Summary!K$3)/(Summary!K$4-Summary!K$3),(Summary!K100-Summary!K$3)/(Summary!K$4-Summary!K$3))))</f>
        <v>1</v>
      </c>
      <c r="L100" s="10">
        <f>MAX(0,MIN(1,IF(L$5=0,1-(Summary!L100-Summary!L$3)/(Summary!L$4-Summary!L$3),(Summary!L100-Summary!L$3)/(Summary!L$4-Summary!L$3))))</f>
        <v>0.26</v>
      </c>
      <c r="M100" s="10">
        <f>MAX(0,MIN(1,IF(M$5=0,1-(Summary!M100-Summary!M$3)/(Summary!M$4-Summary!M$3),(Summary!M100-Summary!M$3)/(Summary!M$4-Summary!M$3))))</f>
        <v>0.03</v>
      </c>
      <c r="N100" s="10">
        <f>MAX(0,MIN(1,IF(N$5=0,1-(Summary!N100-Summary!N$3)/(Summary!N$4-Summary!N$3),(Summary!N100-Summary!N$3)/(Summary!N$4-Summary!N$3))))</f>
        <v>0.9</v>
      </c>
      <c r="O100" s="10">
        <f>MAX(0,MIN(1,IF(O$5=0,1-(Summary!O100-Summary!O$3)/(Summary!O$4-Summary!O$3),(Summary!O100-Summary!O$3)/(Summary!O$4-Summary!O$3))))</f>
        <v>0.76749999999999996</v>
      </c>
      <c r="P100" s="10">
        <f>MAX(0,MIN(1,IF(P$5=0,1-(Summary!P100-Summary!P$3)/(Summary!P$4-Summary!P$3),(Summary!P100-Summary!P$3)/(Summary!P$4-Summary!P$3))))</f>
        <v>0.93944000000000005</v>
      </c>
      <c r="Q100" s="10">
        <f>MAX(0,MIN(1,IF(Q$5=0,1-(Summary!Q100-Summary!Q$3)/(Summary!Q$4-Summary!Q$3),(Summary!Q100-Summary!Q$3)/(Summary!Q$4-Summary!Q$3))))</f>
        <v>0.4005409756097581</v>
      </c>
      <c r="R100" s="10">
        <f>MAX(0,MIN(1,IF(R$5=0,1-(Summary!R100-Summary!R$3)/(Summary!R$4-Summary!R$3),(Summary!R100-Summary!R$3)/(Summary!R$4-Summary!R$3))))</f>
        <v>0.59968102000000001</v>
      </c>
      <c r="S100" s="10">
        <f>MAX(0,MIN(1,IF(S$5=0,1-(Summary!S100-Summary!S$3)/(Summary!S$4-Summary!S$3),(Summary!S100-Summary!S$3)/(Summary!S$4-Summary!S$3))))</f>
        <v>0</v>
      </c>
      <c r="T100" s="10">
        <f>MAX(0,MIN(1,IF(T$5=0,1-(Summary!T100-Summary!T$3)/(Summary!T$4-Summary!T$3),(Summary!T100-Summary!T$3)/(Summary!T$4-Summary!T$3))))</f>
        <v>0.50767873625000004</v>
      </c>
      <c r="U100" s="10">
        <f>MAX(0,MIN(1,IF(U$5=0,1-(Summary!U100-Summary!U$3)/(Summary!U$4-Summary!U$3),(Summary!U100-Summary!U$3)/(Summary!U$4-Summary!U$3))))</f>
        <v>0</v>
      </c>
      <c r="V100" s="10">
        <f>MAX(0,MIN(1,IF(V$5=0,1-(Summary!V100-Summary!V$3)/(Summary!V$4-Summary!V$3),(Summary!V100-Summary!V$3)/(Summary!V$4-Summary!V$3))))</f>
        <v>0</v>
      </c>
      <c r="W100" s="10">
        <f>MAX(0,MIN(1,IF(W$5=0,1-(Summary!W100-Summary!W$3)/(Summary!W$4-Summary!W$3),(Summary!W100-Summary!W$3)/(Summary!W$4-Summary!W$3))))</f>
        <v>0.44999999999999996</v>
      </c>
      <c r="X100" s="10">
        <f>MAX(0,MIN(1,IF(X$5=0,1-(Summary!X100-Summary!X$3)/(Summary!X$4-Summary!X$3),(Summary!X100-Summary!X$3)/(Summary!X$4-Summary!X$3))))</f>
        <v>1</v>
      </c>
      <c r="Y100" s="10">
        <f>MAX(0,MIN(1,IF(Y$5=0,1-(Summary!Y100-Summary!Y$3)/(Summary!Y$4-Summary!Y$3),(Summary!Y100-Summary!Y$3)/(Summary!Y$4-Summary!Y$3))))</f>
        <v>4.5493934142114389E-2</v>
      </c>
      <c r="Z100" s="10">
        <f>MAX(0,MIN(1,IF(Z$5=0,1-(Summary!Z100-Summary!Z$3)/(Summary!Z$4-Summary!Z$3),(Summary!Z100-Summary!Z$3)/(Summary!Z$4-Summary!Z$3))))</f>
        <v>0.86460000000000004</v>
      </c>
      <c r="AA100" s="12" t="str">
        <f t="shared" si="19"/>
        <v>Laos</v>
      </c>
      <c r="AB100" s="17">
        <f t="shared" si="20"/>
        <v>24</v>
      </c>
      <c r="AC100" s="11">
        <f t="shared" si="16"/>
        <v>0.44850127775007803</v>
      </c>
      <c r="AD100" s="17">
        <f t="shared" si="17"/>
        <v>46</v>
      </c>
      <c r="AF100">
        <v>93</v>
      </c>
      <c r="AG100" s="32" t="str">
        <f t="shared" si="18"/>
        <v>Dominican Rep</v>
      </c>
      <c r="AH100" s="31">
        <f t="shared" si="14"/>
        <v>95</v>
      </c>
      <c r="AI100">
        <v>93</v>
      </c>
      <c r="AJ100" s="33" t="str">
        <f t="shared" si="15"/>
        <v>Paraguay</v>
      </c>
      <c r="AM100" s="12" t="s">
        <v>312</v>
      </c>
      <c r="AN100" s="17">
        <v>24</v>
      </c>
      <c r="AO100" s="11">
        <v>0.31568732258497068</v>
      </c>
    </row>
    <row r="101" spans="1:41">
      <c r="A101" s="12" t="s">
        <v>226</v>
      </c>
      <c r="B101" s="15" t="s">
        <v>225</v>
      </c>
      <c r="C101" s="10">
        <f>MAX(0,MIN(1,IF(C$5=0,1-(Summary!C101-Summary!C$3)/(Summary!C$4-Summary!C$3),(Summary!C101-Summary!C$3)/(Summary!C$4-Summary!C$3))))</f>
        <v>0.61199999999999999</v>
      </c>
      <c r="D101" s="10">
        <f>MAX(0,MIN(1,IF(D$5=0,1-(Summary!D101-Summary!D$3)/(Summary!D$4-Summary!D$3),(Summary!D101-Summary!D$3)/(Summary!D$4-Summary!D$3))))</f>
        <v>1.1650000000000001E-2</v>
      </c>
      <c r="E101" s="10">
        <f>MAX(0,MIN(1,IF(E$5=0,1-(Summary!E101-Summary!E$3)/(Summary!E$4-Summary!E$3),(Summary!E101-Summary!E$3)/(Summary!E$4-Summary!E$3))))</f>
        <v>1.0000000000000009E-2</v>
      </c>
      <c r="F101" s="10">
        <f>MAX(0,MIN(1,IF(F$5=0,1-(Summary!F101-Summary!F$3)/(Summary!F$4-Summary!F$3),(Summary!F101-Summary!F$3)/(Summary!F$4-Summary!F$3))))</f>
        <v>0.75</v>
      </c>
      <c r="G101" s="10">
        <f>MAX(0,MIN(1,IF(G$5=0,1-(Summary!G101-Summary!G$3)/(Summary!G$4-Summary!G$3),(Summary!G101-Summary!G$3)/(Summary!G$4-Summary!G$3))))</f>
        <v>0</v>
      </c>
      <c r="H101" s="10">
        <f>MAX(0,MIN(1,IF(H$5=0,1-(Summary!H101-Summary!H$3)/(Summary!H$4-Summary!H$3),(Summary!H101-Summary!H$3)/(Summary!H$4-Summary!H$3))))</f>
        <v>0.21999999999999997</v>
      </c>
      <c r="I101" s="10">
        <f>MAX(0,MIN(1,IF(I$5=0,1-(Summary!I101-Summary!I$3)/(Summary!I$4-Summary!I$3),(Summary!I101-Summary!I$3)/(Summary!I$4-Summary!I$3))))</f>
        <v>0.27966666666666667</v>
      </c>
      <c r="J101" s="10">
        <f>MAX(0,MIN(1,IF(J$5=0,1-(Summary!J101-Summary!J$3)/(Summary!J$4-Summary!J$3),(Summary!J101-Summary!J$3)/(Summary!J$4-Summary!J$3))))</f>
        <v>0.31840000000000002</v>
      </c>
      <c r="K101" s="10">
        <f>MAX(0,MIN(1,IF(K$5=0,1-(Summary!K101-Summary!K$3)/(Summary!K$4-Summary!K$3),(Summary!K101-Summary!K$3)/(Summary!K$4-Summary!K$3))))</f>
        <v>0.79290455840450003</v>
      </c>
      <c r="L101" s="10">
        <f>MAX(0,MIN(1,IF(L$5=0,1-(Summary!L101-Summary!L$3)/(Summary!L$4-Summary!L$3),(Summary!L101-Summary!L$3)/(Summary!L$4-Summary!L$3))))</f>
        <v>0.08</v>
      </c>
      <c r="M101" s="10">
        <f>MAX(0,MIN(1,IF(M$5=0,1-(Summary!M101-Summary!M$3)/(Summary!M$4-Summary!M$3),(Summary!M101-Summary!M$3)/(Summary!M$4-Summary!M$3))))</f>
        <v>0.15</v>
      </c>
      <c r="N101" s="10">
        <f>MAX(0,MIN(1,IF(N$5=0,1-(Summary!N101-Summary!N$3)/(Summary!N$4-Summary!N$3),(Summary!N101-Summary!N$3)/(Summary!N$4-Summary!N$3))))</f>
        <v>0</v>
      </c>
      <c r="O101" s="10">
        <f>MAX(0,MIN(1,IF(O$5=0,1-(Summary!O101-Summary!O$3)/(Summary!O$4-Summary!O$3),(Summary!O101-Summary!O$3)/(Summary!O$4-Summary!O$3))))</f>
        <v>0.87499999999999989</v>
      </c>
      <c r="P101" s="10">
        <f>MAX(0,MIN(1,IF(P$5=0,1-(Summary!P101-Summary!P$3)/(Summary!P$4-Summary!P$3),(Summary!P101-Summary!P$3)/(Summary!P$4-Summary!P$3))))</f>
        <v>0.56736000000000009</v>
      </c>
      <c r="Q101" s="10">
        <f>MAX(0,MIN(1,IF(Q$5=0,1-(Summary!Q101-Summary!Q$3)/(Summary!Q$4-Summary!Q$3),(Summary!Q101-Summary!Q$3)/(Summary!Q$4-Summary!Q$3))))</f>
        <v>0.25523414634146402</v>
      </c>
      <c r="R101" s="10">
        <f>MAX(0,MIN(1,IF(R$5=0,1-(Summary!R101-Summary!R$3)/(Summary!R$4-Summary!R$3),(Summary!R101-Summary!R$3)/(Summary!R$4-Summary!R$3))))</f>
        <v>7.6628351999999997E-2</v>
      </c>
      <c r="S101" s="10">
        <f>MAX(0,MIN(1,IF(S$5=0,1-(Summary!S101-Summary!S$3)/(Summary!S$4-Summary!S$3),(Summary!S101-Summary!S$3)/(Summary!S$4-Summary!S$3))))</f>
        <v>0</v>
      </c>
      <c r="T101" s="10">
        <f>MAX(0,MIN(1,IF(T$5=0,1-(Summary!T101-Summary!T$3)/(Summary!T$4-Summary!T$3),(Summary!T101-Summary!T$3)/(Summary!T$4-Summary!T$3))))</f>
        <v>7.0119049999999997E-3</v>
      </c>
      <c r="U101" s="10">
        <f>MAX(0,MIN(1,IF(U$5=0,1-(Summary!U101-Summary!U$3)/(Summary!U$4-Summary!U$3),(Summary!U101-Summary!U$3)/(Summary!U$4-Summary!U$3))))</f>
        <v>4.3853889263716993E-2</v>
      </c>
      <c r="V101" s="10">
        <f>MAX(0,MIN(1,IF(V$5=0,1-(Summary!V101-Summary!V$3)/(Summary!V$4-Summary!V$3),(Summary!V101-Summary!V$3)/(Summary!V$4-Summary!V$3))))</f>
        <v>0.33647723622301101</v>
      </c>
      <c r="W101" s="10">
        <f>MAX(0,MIN(1,IF(W$5=0,1-(Summary!W101-Summary!W$3)/(Summary!W$4-Summary!W$3),(Summary!W101-Summary!W$3)/(Summary!W$4-Summary!W$3))))</f>
        <v>0</v>
      </c>
      <c r="X101" s="10">
        <f>MAX(0,MIN(1,IF(X$5=0,1-(Summary!X101-Summary!X$3)/(Summary!X$4-Summary!X$3),(Summary!X101-Summary!X$3)/(Summary!X$4-Summary!X$3))))</f>
        <v>0.84</v>
      </c>
      <c r="Y101" s="10">
        <f>MAX(0,MIN(1,IF(Y$5=0,1-(Summary!Y101-Summary!Y$3)/(Summary!Y$4-Summary!Y$3),(Summary!Y101-Summary!Y$3)/(Summary!Y$4-Summary!Y$3))))</f>
        <v>0</v>
      </c>
      <c r="Z101" s="10">
        <f>MAX(0,MIN(1,IF(Z$5=0,1-(Summary!Z101-Summary!Z$3)/(Summary!Z$4-Summary!Z$3),(Summary!Z101-Summary!Z$3)/(Summary!Z$4-Summary!Z$3))))</f>
        <v>0</v>
      </c>
      <c r="AA101" s="12" t="str">
        <f t="shared" si="19"/>
        <v>Latvia</v>
      </c>
      <c r="AB101" s="17">
        <f t="shared" si="20"/>
        <v>24</v>
      </c>
      <c r="AC101" s="11">
        <f t="shared" si="16"/>
        <v>0.25942444807913995</v>
      </c>
      <c r="AD101" s="17">
        <f t="shared" si="17"/>
        <v>129</v>
      </c>
      <c r="AF101">
        <v>94</v>
      </c>
      <c r="AG101" s="32" t="str">
        <f t="shared" si="18"/>
        <v>Viet Nam</v>
      </c>
      <c r="AH101" s="31">
        <f t="shared" si="14"/>
        <v>94</v>
      </c>
      <c r="AI101">
        <v>94</v>
      </c>
      <c r="AJ101" s="33" t="str">
        <f t="shared" si="15"/>
        <v>Viet Nam</v>
      </c>
      <c r="AM101" s="12" t="s">
        <v>180</v>
      </c>
      <c r="AN101" s="17">
        <v>24</v>
      </c>
      <c r="AO101" s="11">
        <v>0.31440491141084209</v>
      </c>
    </row>
    <row r="102" spans="1:41">
      <c r="A102" s="12" t="s">
        <v>228</v>
      </c>
      <c r="B102" s="15" t="s">
        <v>227</v>
      </c>
      <c r="C102" s="10">
        <f>MAX(0,MIN(1,IF(C$5=0,1-(Summary!C102-Summary!C$3)/(Summary!C$4-Summary!C$3),(Summary!C102-Summary!C$3)/(Summary!C$4-Summary!C$3))))</f>
        <v>0.23</v>
      </c>
      <c r="D102" s="10">
        <f>MAX(0,MIN(1,IF(D$5=0,1-(Summary!D102-Summary!D$3)/(Summary!D$4-Summary!D$3),(Summary!D102-Summary!D$3)/(Summary!D$4-Summary!D$3))))</f>
        <v>0.28050000000000003</v>
      </c>
      <c r="E102" s="10">
        <f>MAX(0,MIN(1,IF(E$5=0,1-(Summary!E102-Summary!E$3)/(Summary!E$4-Summary!E$3),(Summary!E102-Summary!E$3)/(Summary!E$4-Summary!E$3))))</f>
        <v>0</v>
      </c>
      <c r="F102" s="10">
        <f>MAX(0,MIN(1,IF(F$5=0,1-(Summary!F102-Summary!F$3)/(Summary!F$4-Summary!F$3),(Summary!F102-Summary!F$3)/(Summary!F$4-Summary!F$3))))</f>
        <v>0.44999999999999996</v>
      </c>
      <c r="G102" s="10">
        <f>MAX(0,MIN(1,IF(G$5=0,1-(Summary!G102-Summary!G$3)/(Summary!G$4-Summary!G$3),(Summary!G102-Summary!G$3)/(Summary!G$4-Summary!G$3))))</f>
        <v>2.6666666666666668E-2</v>
      </c>
      <c r="H102" s="10">
        <f>MAX(0,MIN(1,IF(H$5=0,1-(Summary!H102-Summary!H$3)/(Summary!H$4-Summary!H$3),(Summary!H102-Summary!H$3)/(Summary!H$4-Summary!H$3))))</f>
        <v>2.0000000000000018E-2</v>
      </c>
      <c r="I102" s="10">
        <f>MAX(0,MIN(1,IF(I$5=0,1-(Summary!I102-Summary!I$3)/(Summary!I$4-Summary!I$3),(Summary!I102-Summary!I$3)/(Summary!I$4-Summary!I$3))))</f>
        <v>0.54108333333333336</v>
      </c>
      <c r="J102" s="10">
        <f>MAX(0,MIN(1,IF(J$5=0,1-(Summary!J102-Summary!J$3)/(Summary!J$4-Summary!J$3),(Summary!J102-Summary!J$3)/(Summary!J$4-Summary!J$3))))</f>
        <v>0.12920000000000001</v>
      </c>
      <c r="K102" s="10">
        <f>MAX(0,MIN(1,IF(K$5=0,1-(Summary!K102-Summary!K$3)/(Summary!K$4-Summary!K$3),(Summary!K102-Summary!K$3)/(Summary!K$4-Summary!K$3))))</f>
        <v>0.70697700547651265</v>
      </c>
      <c r="L102" s="10">
        <f>MAX(0,MIN(1,IF(L$5=0,1-(Summary!L102-Summary!L$3)/(Summary!L$4-Summary!L$3),(Summary!L102-Summary!L$3)/(Summary!L$4-Summary!L$3))))</f>
        <v>0.16</v>
      </c>
      <c r="M102" s="10">
        <f>MAX(0,MIN(1,IF(M$5=0,1-(Summary!M102-Summary!M$3)/(Summary!M$4-Summary!M$3),(Summary!M102-Summary!M$3)/(Summary!M$4-Summary!M$3))))</f>
        <v>0.89</v>
      </c>
      <c r="N102" s="10">
        <f>MAX(0,MIN(1,IF(N$5=0,1-(Summary!N102-Summary!N$3)/(Summary!N$4-Summary!N$3),(Summary!N102-Summary!N$3)/(Summary!N$4-Summary!N$3))))</f>
        <v>0.03</v>
      </c>
      <c r="O102" s="10">
        <f>MAX(0,MIN(1,IF(O$5=0,1-(Summary!O102-Summary!O$3)/(Summary!O$4-Summary!O$3),(Summary!O102-Summary!O$3)/(Summary!O$4-Summary!O$3))))</f>
        <v>7.4999999999999997E-2</v>
      </c>
      <c r="P102" s="10">
        <f>MAX(0,MIN(1,IF(P$5=0,1-(Summary!P102-Summary!P$3)/(Summary!P$4-Summary!P$3),(Summary!P102-Summary!P$3)/(Summary!P$4-Summary!P$3))))</f>
        <v>0.62759999999999994</v>
      </c>
      <c r="Q102" s="10">
        <f>MAX(0,MIN(1,IF(Q$5=0,1-(Summary!Q102-Summary!Q$3)/(Summary!Q$4-Summary!Q$3),(Summary!Q102-Summary!Q$3)/(Summary!Q$4-Summary!Q$3))))</f>
        <v>0.25905365853658591</v>
      </c>
      <c r="R102" s="10">
        <f>MAX(0,MIN(1,IF(R$5=0,1-(Summary!R102-Summary!R$3)/(Summary!R$4-Summary!R$3),(Summary!R102-Summary!R$3)/(Summary!R$4-Summary!R$3))))</f>
        <v>0.133333334</v>
      </c>
      <c r="S102" s="10">
        <f>MAX(0,MIN(1,IF(S$5=0,1-(Summary!S102-Summary!S$3)/(Summary!S$4-Summary!S$3),(Summary!S102-Summary!S$3)/(Summary!S$4-Summary!S$3))))</f>
        <v>1.346580587E-2</v>
      </c>
      <c r="T102" s="10">
        <f>MAX(0,MIN(1,IF(T$5=0,1-(Summary!T102-Summary!T$3)/(Summary!T$4-Summary!T$3),(Summary!T102-Summary!T$3)/(Summary!T$4-Summary!T$3))))</f>
        <v>1.244598525E-2</v>
      </c>
      <c r="U102" s="10">
        <f>MAX(0,MIN(1,IF(U$5=0,1-(Summary!U102-Summary!U$3)/(Summary!U$4-Summary!U$3),(Summary!U102-Summary!U$3)/(Summary!U$4-Summary!U$3))))</f>
        <v>1.6118995598252122E-2</v>
      </c>
      <c r="V102" s="10">
        <f>MAX(0,MIN(1,IF(V$5=0,1-(Summary!V102-Summary!V$3)/(Summary!V$4-Summary!V$3),(Summary!V102-Summary!V$3)/(Summary!V$4-Summary!V$3))))</f>
        <v>0.137457171820657</v>
      </c>
      <c r="W102" s="10">
        <f>MAX(0,MIN(1,IF(W$5=0,1-(Summary!W102-Summary!W$3)/(Summary!W$4-Summary!W$3),(Summary!W102-Summary!W$3)/(Summary!W$4-Summary!W$3))))</f>
        <v>9.9999999999988987E-4</v>
      </c>
      <c r="X102" s="10">
        <f>MAX(0,MIN(1,IF(X$5=0,1-(Summary!X102-Summary!X$3)/(Summary!X$4-Summary!X$3),(Summary!X102-Summary!X$3)/(Summary!X$4-Summary!X$3))))</f>
        <v>0.96</v>
      </c>
      <c r="Y102" s="10">
        <f>MAX(0,MIN(1,IF(Y$5=0,1-(Summary!Y102-Summary!Y$3)/(Summary!Y$4-Summary!Y$3),(Summary!Y102-Summary!Y$3)/(Summary!Y$4-Summary!Y$3))))</f>
        <v>0.1466275659824047</v>
      </c>
      <c r="Z102" s="10">
        <f>MAX(0,MIN(1,IF(Z$5=0,1-(Summary!Z102-Summary!Z$3)/(Summary!Z$4-Summary!Z$3),(Summary!Z102-Summary!Z$3)/(Summary!Z$4-Summary!Z$3))))</f>
        <v>0.15099998469999998</v>
      </c>
      <c r="AA102" s="12" t="str">
        <f t="shared" si="19"/>
        <v>Lebanon</v>
      </c>
      <c r="AB102" s="17">
        <f t="shared" si="20"/>
        <v>24</v>
      </c>
      <c r="AC102" s="11">
        <f t="shared" si="16"/>
        <v>0.24989706280143384</v>
      </c>
      <c r="AD102" s="17">
        <f t="shared" si="17"/>
        <v>139</v>
      </c>
      <c r="AF102">
        <v>95</v>
      </c>
      <c r="AG102" s="32" t="str">
        <f t="shared" si="18"/>
        <v>Paraguay</v>
      </c>
      <c r="AH102" s="31">
        <f t="shared" si="14"/>
        <v>93</v>
      </c>
      <c r="AI102">
        <v>95</v>
      </c>
      <c r="AJ102" s="33" t="str">
        <f t="shared" si="15"/>
        <v>Dominican Rep</v>
      </c>
      <c r="AM102" s="12" t="s">
        <v>304</v>
      </c>
      <c r="AN102" s="17">
        <v>24</v>
      </c>
      <c r="AO102" s="11">
        <v>0.31381358549501587</v>
      </c>
    </row>
    <row r="103" spans="1:41">
      <c r="A103" s="12" t="s">
        <v>230</v>
      </c>
      <c r="B103" s="15" t="s">
        <v>229</v>
      </c>
      <c r="C103" s="10">
        <f>MAX(0,MIN(1,IF(C$5=0,1-(Summary!C103-Summary!C$3)/(Summary!C$4-Summary!C$3),(Summary!C103-Summary!C$3)/(Summary!C$4-Summary!C$3))))</f>
        <v>0.37666666666666671</v>
      </c>
      <c r="D103" s="10">
        <f>MAX(0,MIN(1,IF(D$5=0,1-(Summary!D103-Summary!D$3)/(Summary!D$4-Summary!D$3),(Summary!D103-Summary!D$3)/(Summary!D$4-Summary!D$3))))</f>
        <v>1.6549999999999999E-2</v>
      </c>
      <c r="E103" s="10">
        <f>MAX(0,MIN(1,IF(E$5=0,1-(Summary!E103-Summary!E$3)/(Summary!E$4-Summary!E$3),(Summary!E103-Summary!E$3)/(Summary!E$4-Summary!E$3))))</f>
        <v>0.15000000000000002</v>
      </c>
      <c r="F103" s="10">
        <f>MAX(0,MIN(1,IF(F$5=0,1-(Summary!F103-Summary!F$3)/(Summary!F$4-Summary!F$3),(Summary!F103-Summary!F$3)/(Summary!F$4-Summary!F$3))))</f>
        <v>0.375</v>
      </c>
      <c r="G103" s="10">
        <f>MAX(0,MIN(1,IF(G$5=0,1-(Summary!G103-Summary!G$3)/(Summary!G$4-Summary!G$3),(Summary!G103-Summary!G$3)/(Summary!G$4-Summary!G$3))))</f>
        <v>2.9333333333333333E-2</v>
      </c>
      <c r="H103" s="10">
        <f>MAX(0,MIN(1,IF(H$5=0,1-(Summary!H103-Summary!H$3)/(Summary!H$4-Summary!H$3),(Summary!H103-Summary!H$3)/(Summary!H$4-Summary!H$3))))</f>
        <v>0.71</v>
      </c>
      <c r="I103" s="10">
        <f>MAX(0,MIN(1,IF(I$5=0,1-(Summary!I103-Summary!I$3)/(Summary!I$4-Summary!I$3),(Summary!I103-Summary!I$3)/(Summary!I$4-Summary!I$3))))</f>
        <v>0.69216666666666671</v>
      </c>
      <c r="J103" s="10">
        <f>MAX(0,MIN(1,IF(J$5=0,1-(Summary!J103-Summary!J$3)/(Summary!J$4-Summary!J$3),(Summary!J103-Summary!J$3)/(Summary!J$4-Summary!J$3))))</f>
        <v>0.73819999999999997</v>
      </c>
      <c r="K103" s="10">
        <f>MAX(0,MIN(1,IF(K$5=0,1-(Summary!K103-Summary!K$3)/(Summary!K$4-Summary!K$3),(Summary!K103-Summary!K$3)/(Summary!K$4-Summary!K$3))))</f>
        <v>1</v>
      </c>
      <c r="L103" s="10">
        <f>MAX(0,MIN(1,IF(L$5=0,1-(Summary!L103-Summary!L$3)/(Summary!L$4-Summary!L$3),(Summary!L103-Summary!L$3)/(Summary!L$4-Summary!L$3))))</f>
        <v>0.28000000000000003</v>
      </c>
      <c r="M103" s="10">
        <f>MAX(0,MIN(1,IF(M$5=0,1-(Summary!M103-Summary!M$3)/(Summary!M$4-Summary!M$3),(Summary!M103-Summary!M$3)/(Summary!M$4-Summary!M$3))))</f>
        <v>0.54</v>
      </c>
      <c r="N103" s="10">
        <f>MAX(0,MIN(1,IF(N$5=0,1-(Summary!N103-Summary!N$3)/(Summary!N$4-Summary!N$3),(Summary!N103-Summary!N$3)/(Summary!N$4-Summary!N$3))))</f>
        <v>0.36</v>
      </c>
      <c r="O103" s="10">
        <f>MAX(0,MIN(1,IF(O$5=0,1-(Summary!O103-Summary!O$3)/(Summary!O$4-Summary!O$3),(Summary!O103-Summary!O$3)/(Summary!O$4-Summary!O$3))))</f>
        <v>0.40749999999999997</v>
      </c>
      <c r="P103" s="10">
        <f>MAX(0,MIN(1,IF(P$5=0,1-(Summary!P103-Summary!P$3)/(Summary!P$4-Summary!P$3),(Summary!P103-Summary!P$3)/(Summary!P$4-Summary!P$3))))</f>
        <v>0.97119999999999995</v>
      </c>
      <c r="Q103" s="10">
        <f>MAX(0,MIN(1,IF(Q$5=0,1-(Summary!Q103-Summary!Q$3)/(Summary!Q$4-Summary!Q$3),(Summary!Q103-Summary!Q$3)/(Summary!Q$4-Summary!Q$3))))</f>
        <v>0.80010146341463595</v>
      </c>
      <c r="R103" s="10">
        <f>MAX(0,MIN(1,IF(R$5=0,1-(Summary!R103-Summary!R$3)/(Summary!R$4-Summary!R$3),(Summary!R103-Summary!R$3)/(Summary!R$4-Summary!R$3))))</f>
        <v>1</v>
      </c>
      <c r="S103" s="10">
        <f>MAX(0,MIN(1,IF(S$5=0,1-(Summary!S103-Summary!S$3)/(Summary!S$4-Summary!S$3),(Summary!S103-Summary!S$3)/(Summary!S$4-Summary!S$3))))</f>
        <v>0.3040227949</v>
      </c>
      <c r="T103" s="10">
        <f>MAX(0,MIN(1,IF(T$5=0,1-(Summary!T103-Summary!T$3)/(Summary!T$4-Summary!T$3),(Summary!T103-Summary!T$3)/(Summary!T$4-Summary!T$3))))</f>
        <v>0.40448882224999999</v>
      </c>
      <c r="U103" s="10">
        <f>MAX(0,MIN(1,IF(U$5=0,1-(Summary!U103-Summary!U$3)/(Summary!U$4-Summary!U$3),(Summary!U103-Summary!U$3)/(Summary!U$4-Summary!U$3))))</f>
        <v>0</v>
      </c>
      <c r="V103" s="10">
        <f>MAX(0,MIN(1,IF(V$5=0,1-(Summary!V103-Summary!V$3)/(Summary!V$4-Summary!V$3),(Summary!V103-Summary!V$3)/(Summary!V$4-Summary!V$3))))</f>
        <v>0</v>
      </c>
      <c r="W103" s="10">
        <f>MAX(0,MIN(1,IF(W$5=0,1-(Summary!W103-Summary!W$3)/(Summary!W$4-Summary!W$3),(Summary!W103-Summary!W$3)/(Summary!W$4-Summary!W$3))))</f>
        <v>0.84</v>
      </c>
      <c r="X103" s="10">
        <f>MAX(0,MIN(1,IF(X$5=0,1-(Summary!X103-Summary!X$3)/(Summary!X$4-Summary!X$3),(Summary!X103-Summary!X$3)/(Summary!X$4-Summary!X$3))))</f>
        <v>1</v>
      </c>
      <c r="Y103" s="10">
        <f>MAX(0,MIN(1,IF(Y$5=0,1-(Summary!Y103-Summary!Y$3)/(Summary!Y$4-Summary!Y$3),(Summary!Y103-Summary!Y$3)/(Summary!Y$4-Summary!Y$3))))</f>
        <v>0</v>
      </c>
      <c r="Z103" s="10">
        <f>MAX(0,MIN(1,IF(Z$5=0,1-(Summary!Z103-Summary!Z$3)/(Summary!Z$4-Summary!Z$3),(Summary!Z103-Summary!Z$3)/(Summary!Z$4-Summary!Z$3))))</f>
        <v>0.81700000760000002</v>
      </c>
      <c r="AA103" s="12" t="str">
        <f t="shared" si="19"/>
        <v>Lesotho</v>
      </c>
      <c r="AB103" s="17">
        <f t="shared" si="20"/>
        <v>24</v>
      </c>
      <c r="AC103" s="11">
        <f t="shared" si="16"/>
        <v>0.49217623978463765</v>
      </c>
      <c r="AD103" s="17">
        <f t="shared" si="17"/>
        <v>21</v>
      </c>
      <c r="AF103">
        <v>96</v>
      </c>
      <c r="AG103" s="32" t="str">
        <f t="shared" si="18"/>
        <v>Grenada</v>
      </c>
      <c r="AH103" s="31">
        <f t="shared" si="14"/>
        <v>92</v>
      </c>
      <c r="AI103">
        <v>96</v>
      </c>
      <c r="AJ103" s="33" t="str">
        <f t="shared" si="15"/>
        <v>Nicaragua</v>
      </c>
      <c r="AM103" s="12" t="s">
        <v>441</v>
      </c>
      <c r="AN103" s="17">
        <v>23</v>
      </c>
      <c r="AO103" s="11">
        <v>0.31272020023266617</v>
      </c>
    </row>
    <row r="104" spans="1:41">
      <c r="A104" s="13" t="s">
        <v>232</v>
      </c>
      <c r="B104" s="16" t="s">
        <v>231</v>
      </c>
      <c r="C104" s="10">
        <f>MAX(0,MIN(1,IF(C$5=0,1-(Summary!C104-Summary!C$3)/(Summary!C$4-Summary!C$3),(Summary!C104-Summary!C$3)/(Summary!C$4-Summary!C$3))))</f>
        <v>0.61116666666666675</v>
      </c>
      <c r="D104" s="10">
        <f>MAX(0,MIN(1,IF(D$5=0,1-(Summary!D104-Summary!D$3)/(Summary!D$4-Summary!D$3),(Summary!D104-Summary!D$3)/(Summary!D$4-Summary!D$3))))</f>
        <v>7.6899999999999994E-4</v>
      </c>
      <c r="E104" s="10">
        <f>MAX(0,MIN(1,IF(E$5=0,1-(Summary!E104-Summary!E$3)/(Summary!E$4-Summary!E$3),(Summary!E104-Summary!E$3)/(Summary!E$4-Summary!E$3))))</f>
        <v>0.31999999999999995</v>
      </c>
      <c r="F104" s="10">
        <f>MAX(0,MIN(1,IF(F$5=0,1-(Summary!F104-Summary!F$3)/(Summary!F$4-Summary!F$3),(Summary!F104-Summary!F$3)/(Summary!F$4-Summary!F$3))))</f>
        <v>0.22499999999999998</v>
      </c>
      <c r="G104" s="10">
        <f>MAX(0,MIN(1,IF(G$5=0,1-(Summary!G104-Summary!G$3)/(Summary!G$4-Summary!G$3),(Summary!G104-Summary!G$3)/(Summary!G$4-Summary!G$3))))</f>
        <v>0.59</v>
      </c>
      <c r="H104" s="10">
        <f>MAX(0,MIN(1,IF(H$5=0,1-(Summary!H104-Summary!H$3)/(Summary!H$4-Summary!H$3),(Summary!H104-Summary!H$3)/(Summary!H$4-Summary!H$3))))</f>
        <v>0.83</v>
      </c>
      <c r="I104" s="10">
        <f>MAX(0,MIN(1,IF(I$5=0,1-(Summary!I104-Summary!I$3)/(Summary!I$4-Summary!I$3),(Summary!I104-Summary!I$3)/(Summary!I$4-Summary!I$3))))</f>
        <v>0.62008333333333332</v>
      </c>
      <c r="J104" s="10">
        <f>MAX(0,MIN(1,IF(J$5=0,1-(Summary!J104-Summary!J$3)/(Summary!J$4-Summary!J$3),(Summary!J104-Summary!J$3)/(Summary!J$4-Summary!J$3))))</f>
        <v>0.39179999999999998</v>
      </c>
      <c r="K104" s="10">
        <f>MAX(0,MIN(1,IF(K$5=0,1-(Summary!K104-Summary!K$3)/(Summary!K$4-Summary!K$3),(Summary!K104-Summary!K$3)/(Summary!K$4-Summary!K$3))))</f>
        <v>1</v>
      </c>
      <c r="L104" s="10">
        <f>MAX(0,MIN(1,IF(L$5=0,1-(Summary!L104-Summary!L$3)/(Summary!L$4-Summary!L$3),(Summary!L104-Summary!L$3)/(Summary!L$4-Summary!L$3))))</f>
        <v>0.52</v>
      </c>
      <c r="M104" s="10">
        <f>MAX(0,MIN(1,IF(M$5=0,1-(Summary!M104-Summary!M$3)/(Summary!M$4-Summary!M$3),(Summary!M104-Summary!M$3)/(Summary!M$4-Summary!M$3))))</f>
        <v>0.61</v>
      </c>
      <c r="N104" s="10">
        <f>MAX(0,MIN(1,IF(N$5=0,1-(Summary!N104-Summary!N$3)/(Summary!N$4-Summary!N$3),(Summary!N104-Summary!N$3)/(Summary!N$4-Summary!N$3))))</f>
        <v>0.59000000000000008</v>
      </c>
      <c r="O104" s="10">
        <f>MAX(0,MIN(1,IF(O$5=0,1-(Summary!O104-Summary!O$3)/(Summary!O$4-Summary!O$3),(Summary!O104-Summary!O$3)/(Summary!O$4-Summary!O$3))))</f>
        <v>0.20749999999999999</v>
      </c>
      <c r="P104" s="10">
        <f>MAX(0,MIN(1,IF(P$5=0,1-(Summary!P104-Summary!P$3)/(Summary!P$4-Summary!P$3),(Summary!P104-Summary!P$3)/(Summary!P$4-Summary!P$3))))</f>
        <v>0.98807999999999996</v>
      </c>
      <c r="Q104" s="10">
        <f>MAX(0,MIN(1,IF(Q$5=0,1-(Summary!Q104-Summary!Q$3)/(Summary!Q$4-Summary!Q$3),(Summary!Q104-Summary!Q$3)/(Summary!Q$4-Summary!Q$3))))</f>
        <v>0.53473756097560998</v>
      </c>
      <c r="R104" s="10">
        <f>MAX(0,MIN(1,IF(R$5=0,1-(Summary!R104-Summary!R$3)/(Summary!R$4-Summary!R$3),(Summary!R104-Summary!R$3)/(Summary!R$4-Summary!R$3))))</f>
        <v>0.97082557400000002</v>
      </c>
      <c r="S104" s="10">
        <f>MAX(0,MIN(1,IF(S$5=0,1-(Summary!S104-Summary!S$3)/(Summary!S$4-Summary!S$3),(Summary!S104-Summary!S$3)/(Summary!S$4-Summary!S$3))))</f>
        <v>0.47</v>
      </c>
      <c r="T104" s="10">
        <f>MAX(0,MIN(1,IF(T$5=0,1-(Summary!T104-Summary!T$3)/(Summary!T$4-Summary!T$3),(Summary!T104-Summary!T$3)/(Summary!T$4-Summary!T$3))))</f>
        <v>1</v>
      </c>
      <c r="U104" s="10">
        <f>MAX(0,MIN(1,IF(U$5=0,1-(Summary!U104-Summary!U$3)/(Summary!U$4-Summary!U$3),(Summary!U104-Summary!U$3)/(Summary!U$4-Summary!U$3))))</f>
        <v>0.1</v>
      </c>
      <c r="V104" s="10">
        <f>MAX(0,MIN(1,IF(V$5=0,1-(Summary!V104-Summary!V$3)/(Summary!V$4-Summary!V$3),(Summary!V104-Summary!V$3)/(Summary!V$4-Summary!V$3))))</f>
        <v>0.150830003833124</v>
      </c>
      <c r="W104" s="10">
        <f>MAX(0,MIN(1,IF(W$5=0,1-(Summary!W104-Summary!W$3)/(Summary!W$4-Summary!W$3),(Summary!W104-Summary!W$3)/(Summary!W$4-Summary!W$3))))</f>
        <v>0.96699999999999997</v>
      </c>
      <c r="X104" s="10">
        <f>MAX(0,MIN(1,IF(X$5=0,1-(Summary!X104-Summary!X$3)/(Summary!X$4-Summary!X$3),(Summary!X104-Summary!X$3)/(Summary!X$4-Summary!X$3))))</f>
        <v>0</v>
      </c>
      <c r="Y104" s="10">
        <f>MAX(0,MIN(1,IF(Y$5=0,1-(Summary!Y104-Summary!Y$3)/(Summary!Y$4-Summary!Y$3),(Summary!Y104-Summary!Y$3)/(Summary!Y$4-Summary!Y$3))))</f>
        <v>1.5573089700996679E-2</v>
      </c>
      <c r="Z104" s="10">
        <f>MAX(0,MIN(1,IF(Z$5=0,1-(Summary!Z104-Summary!Z$3)/(Summary!Z$4-Summary!Z$3),(Summary!Z104-Summary!Z$3)/(Summary!Z$4-Summary!Z$3))))</f>
        <v>0.93800000190999999</v>
      </c>
      <c r="AA104" s="12" t="str">
        <f t="shared" si="19"/>
        <v>Liberia</v>
      </c>
      <c r="AB104" s="17">
        <f t="shared" si="20"/>
        <v>24</v>
      </c>
      <c r="AC104" s="11">
        <f t="shared" ref="AC104:AC135" si="21">IF(AB104&gt;=AB$6,mmean(C104:Z104),"")</f>
        <v>0.52714021793415544</v>
      </c>
      <c r="AD104" s="17">
        <f t="shared" si="17"/>
        <v>13</v>
      </c>
      <c r="AF104">
        <v>97</v>
      </c>
      <c r="AG104" s="32" t="str">
        <f t="shared" si="18"/>
        <v>Guatemala</v>
      </c>
      <c r="AH104" s="31">
        <f t="shared" si="14"/>
        <v>91</v>
      </c>
      <c r="AI104">
        <v>97</v>
      </c>
      <c r="AJ104" s="33" t="str">
        <f t="shared" si="15"/>
        <v>Cape Verde</v>
      </c>
      <c r="AM104" s="12" t="s">
        <v>338</v>
      </c>
      <c r="AN104" s="17">
        <v>23</v>
      </c>
      <c r="AO104" s="11">
        <v>0.31062293904951072</v>
      </c>
    </row>
    <row r="105" spans="1:41">
      <c r="A105" s="13" t="s">
        <v>437</v>
      </c>
      <c r="B105" s="16" t="s">
        <v>233</v>
      </c>
      <c r="C105" s="10">
        <f>MAX(0,MIN(1,IF(C$5=0,1-(Summary!C105-Summary!C$3)/(Summary!C$4-Summary!C$3),(Summary!C105-Summary!C$3)/(Summary!C$4-Summary!C$3))))</f>
        <v>0.254</v>
      </c>
      <c r="D105" s="10">
        <f>MAX(0,MIN(1,IF(D$5=0,1-(Summary!D105-Summary!D$3)/(Summary!D$4-Summary!D$3),(Summary!D105-Summary!D$3)/(Summary!D$4-Summary!D$3))))</f>
        <v>1</v>
      </c>
      <c r="E105" s="10">
        <f>MAX(0,MIN(1,IF(E$5=0,1-(Summary!E105-Summary!E$3)/(Summary!E$4-Summary!E$3),(Summary!E105-Summary!E$3)/(Summary!E$4-Summary!E$3))))</f>
        <v>0.45999999999999996</v>
      </c>
      <c r="F105" s="10">
        <f>MAX(0,MIN(1,IF(F$5=0,1-(Summary!F105-Summary!F$3)/(Summary!F$4-Summary!F$3),(Summary!F105-Summary!F$3)/(Summary!F$4-Summary!F$3))))</f>
        <v>0.5</v>
      </c>
      <c r="G105" s="10">
        <f>MAX(0,MIN(1,IF(G$5=0,1-(Summary!G105-Summary!G$3)/(Summary!G$4-Summary!G$3),(Summary!G105-Summary!G$3)/(Summary!G$4-Summary!G$3))))</f>
        <v>0.2</v>
      </c>
      <c r="H105" s="10">
        <f>MAX(0,MIN(1,IF(H$5=0,1-(Summary!H105-Summary!H$3)/(Summary!H$4-Summary!H$3),(Summary!H105-Summary!H$3)/(Summary!H$4-Summary!H$3))))</f>
        <v>3.0000000000000027E-2</v>
      </c>
      <c r="I105" s="10">
        <f>MAX(0,MIN(1,IF(I$5=0,1-(Summary!I105-Summary!I$3)/(Summary!I$4-Summary!I$3),(Summary!I105-Summary!I$3)/(Summary!I$4-Summary!I$3))))</f>
        <v>0.66583333333333339</v>
      </c>
      <c r="J105" s="10">
        <f>MAX(0,MIN(1,IF(J$5=0,1-(Summary!J105-Summary!J$3)/(Summary!J$4-Summary!J$3),(Summary!J105-Summary!J$3)/(Summary!J$4-Summary!J$3))))</f>
        <v>0.2228</v>
      </c>
      <c r="K105" s="10">
        <f>MAX(0,MIN(1,IF(K$5=0,1-(Summary!K105-Summary!K$3)/(Summary!K$4-Summary!K$3),(Summary!K105-Summary!K$3)/(Summary!K$4-Summary!K$3))))</f>
        <v>0.9545523809523333</v>
      </c>
      <c r="L105" s="10">
        <f>MAX(0,MIN(1,IF(L$5=0,1-(Summary!L105-Summary!L$3)/(Summary!L$4-Summary!L$3),(Summary!L105-Summary!L$3)/(Summary!L$4-Summary!L$3))))</f>
        <v>0.32</v>
      </c>
      <c r="M105" s="10">
        <f>MAX(0,MIN(1,IF(M$5=0,1-(Summary!M105-Summary!M$3)/(Summary!M$4-Summary!M$3),(Summary!M105-Summary!M$3)/(Summary!M$4-Summary!M$3))))</f>
        <v>0.84</v>
      </c>
      <c r="N105" s="10">
        <f>MAX(0,MIN(1,IF(N$5=0,1-(Summary!N105-Summary!N$3)/(Summary!N$4-Summary!N$3),(Summary!N105-Summary!N$3)/(Summary!N$4-Summary!N$3))))</f>
        <v>0.06</v>
      </c>
      <c r="O105" s="10">
        <f>MAX(0,MIN(1,IF(O$5=0,1-(Summary!O105-Summary!O$3)/(Summary!O$4-Summary!O$3),(Summary!O105-Summary!O$3)/(Summary!O$4-Summary!O$3))))</f>
        <v>7.4999999999999997E-2</v>
      </c>
      <c r="P105" s="10">
        <f>MAX(0,MIN(1,IF(P$5=0,1-(Summary!P105-Summary!P$3)/(Summary!P$4-Summary!P$3),(Summary!P105-Summary!P$3)/(Summary!P$4-Summary!P$3))))</f>
        <v>0.57600000000000007</v>
      </c>
      <c r="Q105" s="10">
        <f>MAX(0,MIN(1,IF(Q$5=0,1-(Summary!Q105-Summary!Q$3)/(Summary!Q$4-Summary!Q$3),(Summary!Q105-Summary!Q$3)/(Summary!Q$4-Summary!Q$3))))</f>
        <v>0.21342000000000017</v>
      </c>
      <c r="R105" s="10">
        <f>MAX(0,MIN(1,IF(R$5=0,1-(Summary!R105-Summary!R$3)/(Summary!R$4-Summary!R$3),(Summary!R105-Summary!R$3)/(Summary!R$4-Summary!R$3))))</f>
        <v>0.17602040799999999</v>
      </c>
      <c r="S105" s="10">
        <f>MAX(0,MIN(1,IF(S$5=0,1-(Summary!S105-Summary!S$3)/(Summary!S$4-Summary!S$3),(Summary!S105-Summary!S$3)/(Summary!S$4-Summary!S$3))))</f>
        <v>1.0435967269999999E-2</v>
      </c>
      <c r="T105" s="10">
        <f>MAX(0,MIN(1,IF(T$5=0,1-(Summary!T105-Summary!T$3)/(Summary!T$4-Summary!T$3),(Summary!T105-Summary!T$3)/(Summary!T$4-Summary!T$3))))</f>
        <v>4.6569810250000003E-2</v>
      </c>
      <c r="U105" s="10">
        <f>MAX(0,MIN(1,IF(U$5=0,1-(Summary!U105-Summary!U$3)/(Summary!U$4-Summary!U$3),(Summary!U105-Summary!U$3)/(Summary!U$4-Summary!U$3))))</f>
        <v>7.179170747141932E-3</v>
      </c>
      <c r="V105" s="10">
        <f>MAX(0,MIN(1,IF(V$5=0,1-(Summary!V105-Summary!V$3)/(Summary!V$4-Summary!V$3),(Summary!V105-Summary!V$3)/(Summary!V$4-Summary!V$3))))</f>
        <v>0.15559427165075801</v>
      </c>
      <c r="W105" s="10">
        <f>MAX(0,MIN(1,IF(W$5=0,1-(Summary!W105-Summary!W$3)/(Summary!W$4-Summary!W$3),(Summary!W105-Summary!W$3)/(Summary!W$4-Summary!W$3))))</f>
        <v>2.0000000000000018E-3</v>
      </c>
      <c r="X105" s="10">
        <f>MAX(0,MIN(1,IF(X$5=0,1-(Summary!X105-Summary!X$3)/(Summary!X$4-Summary!X$3),(Summary!X105-Summary!X$3)/(Summary!X$4-Summary!X$3))))</f>
        <v>0</v>
      </c>
      <c r="Y105" s="10">
        <f>MAX(0,MIN(1,IF(Y$5=0,1-(Summary!Y105-Summary!Y$3)/(Summary!Y$4-Summary!Y$3),(Summary!Y105-Summary!Y$3)/(Summary!Y$4-Summary!Y$3))))</f>
        <v>8.5249553860668127E-4</v>
      </c>
      <c r="Z105" s="10">
        <f>MAX(0,MIN(1,IF(Z$5=0,1-(Summary!Z105-Summary!Z$3)/(Summary!Z$4-Summary!Z$3),(Summary!Z105-Summary!Z$3)/(Summary!Z$4-Summary!Z$3))))</f>
        <v>0.42799999239999997</v>
      </c>
      <c r="AA105" s="12" t="str">
        <f t="shared" si="19"/>
        <v>Libya</v>
      </c>
      <c r="AB105" s="17">
        <f t="shared" si="20"/>
        <v>24</v>
      </c>
      <c r="AC105" s="11">
        <f t="shared" si="21"/>
        <v>0.29992740958925723</v>
      </c>
      <c r="AD105" s="17">
        <f t="shared" si="17"/>
        <v>100</v>
      </c>
      <c r="AF105">
        <v>98</v>
      </c>
      <c r="AG105" s="32" t="str">
        <f t="shared" si="18"/>
        <v>El Salvador</v>
      </c>
      <c r="AH105" s="31">
        <f t="shared" si="14"/>
        <v>90</v>
      </c>
      <c r="AI105">
        <v>98</v>
      </c>
      <c r="AJ105" s="33" t="str">
        <f t="shared" si="15"/>
        <v>Saudi Arabia</v>
      </c>
      <c r="AM105" s="12" t="s">
        <v>290</v>
      </c>
      <c r="AN105" s="17">
        <v>24</v>
      </c>
      <c r="AO105" s="11">
        <v>0.30879563905979784</v>
      </c>
    </row>
    <row r="106" spans="1:41">
      <c r="A106" s="13" t="s">
        <v>236</v>
      </c>
      <c r="B106" s="16" t="s">
        <v>235</v>
      </c>
      <c r="C106" s="10">
        <f>MAX(0,MIN(1,IF(C$5=0,1-(Summary!C106-Summary!C$3)/(Summary!C$4-Summary!C$3),(Summary!C106-Summary!C$3)/(Summary!C$4-Summary!C$3))))</f>
        <v>0.57583333333333331</v>
      </c>
      <c r="D106" s="10" t="e">
        <f>MAX(0,MIN(1,IF(D$5=0,1-(Summary!D106-Summary!D$3)/(Summary!D$4-Summary!D$3),(Summary!D106-Summary!D$3)/(Summary!D$4-Summary!D$3))))</f>
        <v>#N/A</v>
      </c>
      <c r="E106" s="10">
        <f>MAX(0,MIN(1,IF(E$5=0,1-(Summary!E106-Summary!E$3)/(Summary!E$4-Summary!E$3),(Summary!E106-Summary!E$3)/(Summary!E$4-Summary!E$3))))</f>
        <v>0</v>
      </c>
      <c r="F106" s="10">
        <f>MAX(0,MIN(1,IF(F$5=0,1-(Summary!F106-Summary!F$3)/(Summary!F$4-Summary!F$3),(Summary!F106-Summary!F$3)/(Summary!F$4-Summary!F$3))))</f>
        <v>0.55000000000000004</v>
      </c>
      <c r="G106" s="10">
        <f>MAX(0,MIN(1,IF(G$5=0,1-(Summary!G106-Summary!G$3)/(Summary!G$4-Summary!G$3),(Summary!G106-Summary!G$3)/(Summary!G$4-Summary!G$3))))</f>
        <v>0</v>
      </c>
      <c r="H106" s="10">
        <f>MAX(0,MIN(1,IF(H$5=0,1-(Summary!H106-Summary!H$3)/(Summary!H$4-Summary!H$3),(Summary!H106-Summary!H$3)/(Summary!H$4-Summary!H$3))))</f>
        <v>0</v>
      </c>
      <c r="I106" s="10">
        <f>MAX(0,MIN(1,IF(I$5=0,1-(Summary!I106-Summary!I$3)/(Summary!I$4-Summary!I$3),(Summary!I106-Summary!I$3)/(Summary!I$4-Summary!I$3))))</f>
        <v>0.23600000000000002</v>
      </c>
      <c r="J106" s="10">
        <f>MAX(0,MIN(1,IF(J$5=0,1-(Summary!J106-Summary!J$3)/(Summary!J$4-Summary!J$3),(Summary!J106-Summary!J$3)/(Summary!J$4-Summary!J$3))))</f>
        <v>0.85739999999999994</v>
      </c>
      <c r="K106" s="10">
        <f>MAX(0,MIN(1,IF(K$5=0,1-(Summary!K106-Summary!K$3)/(Summary!K$4-Summary!K$3),(Summary!K106-Summary!K$3)/(Summary!K$4-Summary!K$3))))</f>
        <v>1</v>
      </c>
      <c r="L106" s="10">
        <f>MAX(0,MIN(1,IF(L$5=0,1-(Summary!L106-Summary!L$3)/(Summary!L$4-Summary!L$3),(Summary!L106-Summary!L$3)/(Summary!L$4-Summary!L$3))))</f>
        <v>0.14000000000000001</v>
      </c>
      <c r="M106" s="10" t="e">
        <f>MAX(0,MIN(1,IF(M$5=0,1-(Summary!M106-Summary!M$3)/(Summary!M$4-Summary!M$3),(Summary!M106-Summary!M$3)/(Summary!M$4-Summary!M$3))))</f>
        <v>#N/A</v>
      </c>
      <c r="N106" s="10">
        <f>MAX(0,MIN(1,IF(N$5=0,1-(Summary!N106-Summary!N$3)/(Summary!N$4-Summary!N$3),(Summary!N106-Summary!N$3)/(Summary!N$4-Summary!N$3))))</f>
        <v>0</v>
      </c>
      <c r="O106" s="10">
        <f>MAX(0,MIN(1,IF(O$5=0,1-(Summary!O106-Summary!O$3)/(Summary!O$4-Summary!O$3),(Summary!O106-Summary!O$3)/(Summary!O$4-Summary!O$3))))</f>
        <v>6.7499999999999991E-2</v>
      </c>
      <c r="P106" s="10" t="e">
        <f>MAX(0,MIN(1,IF(P$5=0,1-(Summary!P106-Summary!P$3)/(Summary!P$4-Summary!P$3),(Summary!P106-Summary!P$3)/(Summary!P$4-Summary!P$3))))</f>
        <v>#N/A</v>
      </c>
      <c r="Q106" s="10">
        <f>MAX(0,MIN(1,IF(Q$5=0,1-(Summary!Q106-Summary!Q$3)/(Summary!Q$4-Summary!Q$3),(Summary!Q106-Summary!Q$3)/(Summary!Q$4-Summary!Q$3))))</f>
        <v>4.731707317073186E-2</v>
      </c>
      <c r="R106" s="10" t="e">
        <f>MAX(0,MIN(1,IF(R$5=0,1-(Summary!R106-Summary!R$3)/(Summary!R$4-Summary!R$3),(Summary!R106-Summary!R$3)/(Summary!R$4-Summary!R$3))))</f>
        <v>#N/A</v>
      </c>
      <c r="S106" s="10" t="e">
        <f>MAX(0,MIN(1,IF(S$5=0,1-(Summary!S106-Summary!S$3)/(Summary!S$4-Summary!S$3),(Summary!S106-Summary!S$3)/(Summary!S$4-Summary!S$3))))</f>
        <v>#N/A</v>
      </c>
      <c r="T106" s="10" t="e">
        <f>MAX(0,MIN(1,IF(T$5=0,1-(Summary!T106-Summary!T$3)/(Summary!T$4-Summary!T$3),(Summary!T106-Summary!T$3)/(Summary!T$4-Summary!T$3))))</f>
        <v>#N/A</v>
      </c>
      <c r="U106" s="10">
        <f>MAX(0,MIN(1,IF(U$5=0,1-(Summary!U106-Summary!U$3)/(Summary!U$4-Summary!U$3),(Summary!U106-Summary!U$3)/(Summary!U$4-Summary!U$3))))</f>
        <v>0</v>
      </c>
      <c r="V106" s="10">
        <f>MAX(0,MIN(1,IF(V$5=0,1-(Summary!V106-Summary!V$3)/(Summary!V$4-Summary!V$3),(Summary!V106-Summary!V$3)/(Summary!V$4-Summary!V$3))))</f>
        <v>0</v>
      </c>
      <c r="W106" s="10">
        <f>MAX(0,MIN(1,IF(W$5=0,1-(Summary!W106-Summary!W$3)/(Summary!W$4-Summary!W$3),(Summary!W106-Summary!W$3)/(Summary!W$4-Summary!W$3))))</f>
        <v>0</v>
      </c>
      <c r="X106" s="10" t="e">
        <f>MAX(0,MIN(1,IF(X$5=0,1-(Summary!X106-Summary!X$3)/(Summary!X$4-Summary!X$3),(Summary!X106-Summary!X$3)/(Summary!X$4-Summary!X$3))))</f>
        <v>#N/A</v>
      </c>
      <c r="Y106" s="10">
        <f>MAX(0,MIN(1,IF(Y$5=0,1-(Summary!Y106-Summary!Y$3)/(Summary!Y$4-Summary!Y$3),(Summary!Y106-Summary!Y$3)/(Summary!Y$4-Summary!Y$3))))</f>
        <v>0</v>
      </c>
      <c r="Z106" s="10">
        <f>MAX(0,MIN(1,IF(Z$5=0,1-(Summary!Z106-Summary!Z$3)/(Summary!Z$4-Summary!Z$3),(Summary!Z106-Summary!Z$3)/(Summary!Z$4-Summary!Z$3))))</f>
        <v>0</v>
      </c>
      <c r="AA106" s="12" t="str">
        <f t="shared" si="19"/>
        <v>Liechtenstein</v>
      </c>
      <c r="AB106" s="17">
        <f t="shared" si="20"/>
        <v>17</v>
      </c>
      <c r="AC106" s="11" t="str">
        <f t="shared" si="21"/>
        <v/>
      </c>
      <c r="AD106" s="17" t="e">
        <f t="shared" si="17"/>
        <v>#VALUE!</v>
      </c>
      <c r="AF106">
        <v>99</v>
      </c>
      <c r="AG106" s="32" t="str">
        <f t="shared" si="18"/>
        <v>Suriname</v>
      </c>
      <c r="AH106" s="31">
        <f t="shared" si="14"/>
        <v>89</v>
      </c>
      <c r="AI106">
        <v>99</v>
      </c>
      <c r="AJ106" s="33" t="str">
        <f t="shared" si="15"/>
        <v>St Vincent &amp; Grenadines</v>
      </c>
      <c r="AM106" s="12" t="s">
        <v>308</v>
      </c>
      <c r="AN106" s="17">
        <v>23</v>
      </c>
      <c r="AO106" s="11">
        <v>0.30720740293159959</v>
      </c>
    </row>
    <row r="107" spans="1:41">
      <c r="A107" s="13" t="s">
        <v>238</v>
      </c>
      <c r="B107" s="16" t="s">
        <v>237</v>
      </c>
      <c r="C107" s="10">
        <f>MAX(0,MIN(1,IF(C$5=0,1-(Summary!C107-Summary!C$3)/(Summary!C$4-Summary!C$3),(Summary!C107-Summary!C$3)/(Summary!C$4-Summary!C$3))))</f>
        <v>0.60299999999999998</v>
      </c>
      <c r="D107" s="10">
        <f>MAX(0,MIN(1,IF(D$5=0,1-(Summary!D107-Summary!D$3)/(Summary!D$4-Summary!D$3),(Summary!D107-Summary!D$3)/(Summary!D$4-Summary!D$3))))</f>
        <v>9.5500000000000002E-2</v>
      </c>
      <c r="E107" s="10">
        <f>MAX(0,MIN(1,IF(E$5=0,1-(Summary!E107-Summary!E$3)/(Summary!E$4-Summary!E$3),(Summary!E107-Summary!E$3)/(Summary!E$4-Summary!E$3))))</f>
        <v>0</v>
      </c>
      <c r="F107" s="10">
        <f>MAX(0,MIN(1,IF(F$5=0,1-(Summary!F107-Summary!F$3)/(Summary!F$4-Summary!F$3),(Summary!F107-Summary!F$3)/(Summary!F$4-Summary!F$3))))</f>
        <v>0.7</v>
      </c>
      <c r="G107" s="10">
        <f>MAX(0,MIN(1,IF(G$5=0,1-(Summary!G107-Summary!G$3)/(Summary!G$4-Summary!G$3),(Summary!G107-Summary!G$3)/(Summary!G$4-Summary!G$3))))</f>
        <v>0</v>
      </c>
      <c r="H107" s="10">
        <f>MAX(0,MIN(1,IF(H$5=0,1-(Summary!H107-Summary!H$3)/(Summary!H$4-Summary!H$3),(Summary!H107-Summary!H$3)/(Summary!H$4-Summary!H$3))))</f>
        <v>0</v>
      </c>
      <c r="I107" s="10">
        <f>MAX(0,MIN(1,IF(I$5=0,1-(Summary!I107-Summary!I$3)/(Summary!I$4-Summary!I$3),(Summary!I107-Summary!I$3)/(Summary!I$4-Summary!I$3))))</f>
        <v>0.27966666666666667</v>
      </c>
      <c r="J107" s="10">
        <f>MAX(0,MIN(1,IF(J$5=0,1-(Summary!J107-Summary!J$3)/(Summary!J$4-Summary!J$3),(Summary!J107-Summary!J$3)/(Summary!J$4-Summary!J$3))))</f>
        <v>0.32919999999999999</v>
      </c>
      <c r="K107" s="10">
        <f>MAX(0,MIN(1,IF(K$5=0,1-(Summary!K107-Summary!K$3)/(Summary!K$4-Summary!K$3),(Summary!K107-Summary!K$3)/(Summary!K$4-Summary!K$3))))</f>
        <v>0.8681126331811666</v>
      </c>
      <c r="L107" s="10">
        <f>MAX(0,MIN(1,IF(L$5=0,1-(Summary!L107-Summary!L$3)/(Summary!L$4-Summary!L$3),(Summary!L107-Summary!L$3)/(Summary!L$4-Summary!L$3))))</f>
        <v>0.4</v>
      </c>
      <c r="M107" s="10">
        <f>MAX(0,MIN(1,IF(M$5=0,1-(Summary!M107-Summary!M$3)/(Summary!M$4-Summary!M$3),(Summary!M107-Summary!M$3)/(Summary!M$4-Summary!M$3))))</f>
        <v>0.13</v>
      </c>
      <c r="N107" s="10">
        <f>MAX(0,MIN(1,IF(N$5=0,1-(Summary!N107-Summary!N$3)/(Summary!N$4-Summary!N$3),(Summary!N107-Summary!N$3)/(Summary!N$4-Summary!N$3))))</f>
        <v>0</v>
      </c>
      <c r="O107" s="10">
        <f>MAX(0,MIN(1,IF(O$5=0,1-(Summary!O107-Summary!O$3)/(Summary!O$4-Summary!O$3),(Summary!O107-Summary!O$3)/(Summary!O$4-Summary!O$3))))</f>
        <v>0.87499999999999989</v>
      </c>
      <c r="P107" s="10">
        <f>MAX(0,MIN(1,IF(P$5=0,1-(Summary!P107-Summary!P$3)/(Summary!P$4-Summary!P$3),(Summary!P107-Summary!P$3)/(Summary!P$4-Summary!P$3))))</f>
        <v>0.41408</v>
      </c>
      <c r="Q107" s="10">
        <f>MAX(0,MIN(1,IF(Q$5=0,1-(Summary!Q107-Summary!Q$3)/(Summary!Q$4-Summary!Q$3),(Summary!Q107-Summary!Q$3)/(Summary!Q$4-Summary!Q$3))))</f>
        <v>0.26356585365853791</v>
      </c>
      <c r="R107" s="10">
        <f>MAX(0,MIN(1,IF(R$5=0,1-(Summary!R107-Summary!R$3)/(Summary!R$4-Summary!R$3),(Summary!R107-Summary!R$3)/(Summary!R$4-Summary!R$3))))</f>
        <v>8.5967130000000003E-2</v>
      </c>
      <c r="S107" s="10">
        <f>MAX(0,MIN(1,IF(S$5=0,1-(Summary!S107-Summary!S$3)/(Summary!S$4-Summary!S$3),(Summary!S107-Summary!S$3)/(Summary!S$4-Summary!S$3))))</f>
        <v>0</v>
      </c>
      <c r="T107" s="10">
        <f>MAX(0,MIN(1,IF(T$5=0,1-(Summary!T107-Summary!T$3)/(Summary!T$4-Summary!T$3),(Summary!T107-Summary!T$3)/(Summary!T$4-Summary!T$3))))</f>
        <v>4.2988649999999998E-3</v>
      </c>
      <c r="U107" s="10">
        <f>MAX(0,MIN(1,IF(U$5=0,1-(Summary!U107-Summary!U$3)/(Summary!U$4-Summary!U$3),(Summary!U107-Summary!U$3)/(Summary!U$4-Summary!U$3))))</f>
        <v>2.3867680699263968E-2</v>
      </c>
      <c r="V107" s="10">
        <f>MAX(0,MIN(1,IF(V$5=0,1-(Summary!V107-Summary!V$3)/(Summary!V$4-Summary!V$3),(Summary!V107-Summary!V$3)/(Summary!V$4-Summary!V$3))))</f>
        <v>5.0568407302369098E-2</v>
      </c>
      <c r="W107" s="10">
        <f>MAX(0,MIN(1,IF(W$5=0,1-(Summary!W107-Summary!W$3)/(Summary!W$4-Summary!W$3),(Summary!W107-Summary!W$3)/(Summary!W$4-Summary!W$3))))</f>
        <v>0</v>
      </c>
      <c r="X107" s="10">
        <f>MAX(0,MIN(1,IF(X$5=0,1-(Summary!X107-Summary!X$3)/(Summary!X$4-Summary!X$3),(Summary!X107-Summary!X$3)/(Summary!X$4-Summary!X$3))))</f>
        <v>0.59</v>
      </c>
      <c r="Y107" s="10">
        <f>MAX(0,MIN(1,IF(Y$5=0,1-(Summary!Y107-Summary!Y$3)/(Summary!Y$4-Summary!Y$3),(Summary!Y107-Summary!Y$3)/(Summary!Y$4-Summary!Y$3))))</f>
        <v>0</v>
      </c>
      <c r="Z107" s="10">
        <f>MAX(0,MIN(1,IF(Z$5=0,1-(Summary!Z107-Summary!Z$3)/(Summary!Z$4-Summary!Z$3),(Summary!Z107-Summary!Z$3)/(Summary!Z$4-Summary!Z$3))))</f>
        <v>0.71399999999999997</v>
      </c>
      <c r="AA107" s="12" t="str">
        <f t="shared" si="19"/>
        <v>Lithuania</v>
      </c>
      <c r="AB107" s="17">
        <f t="shared" si="20"/>
        <v>24</v>
      </c>
      <c r="AC107" s="11">
        <f t="shared" si="21"/>
        <v>0.26778446818783347</v>
      </c>
      <c r="AD107" s="17">
        <f t="shared" si="17"/>
        <v>123</v>
      </c>
      <c r="AF107">
        <v>100</v>
      </c>
      <c r="AG107" s="32" t="str">
        <f t="shared" si="18"/>
        <v>Libya</v>
      </c>
      <c r="AH107" s="31">
        <f t="shared" si="14"/>
        <v>88</v>
      </c>
      <c r="AI107">
        <v>100</v>
      </c>
      <c r="AJ107" s="33" t="str">
        <f t="shared" si="15"/>
        <v>Panama</v>
      </c>
      <c r="AM107" s="12" t="s">
        <v>432</v>
      </c>
      <c r="AN107" s="17">
        <v>24</v>
      </c>
      <c r="AO107" s="11">
        <v>0.30710751908963213</v>
      </c>
    </row>
    <row r="108" spans="1:41">
      <c r="A108" s="13" t="s">
        <v>240</v>
      </c>
      <c r="B108" s="16" t="s">
        <v>239</v>
      </c>
      <c r="C108" s="10">
        <f>MAX(0,MIN(1,IF(C$5=0,1-(Summary!C108-Summary!C$3)/(Summary!C$4-Summary!C$3),(Summary!C108-Summary!C$3)/(Summary!C$4-Summary!C$3))))</f>
        <v>0.41366666666666668</v>
      </c>
      <c r="D108" s="10">
        <f>MAX(0,MIN(1,IF(D$5=0,1-(Summary!D108-Summary!D$3)/(Summary!D$4-Summary!D$3),(Summary!D108-Summary!D$3)/(Summary!D$4-Summary!D$3))))</f>
        <v>1.942E-2</v>
      </c>
      <c r="E108" s="10">
        <f>MAX(0,MIN(1,IF(E$5=0,1-(Summary!E108-Summary!E$3)/(Summary!E$4-Summary!E$3),(Summary!E108-Summary!E$3)/(Summary!E$4-Summary!E$3))))</f>
        <v>0</v>
      </c>
      <c r="F108" s="10">
        <f>MAX(0,MIN(1,IF(F$5=0,1-(Summary!F108-Summary!F$3)/(Summary!F$4-Summary!F$3),(Summary!F108-Summary!F$3)/(Summary!F$4-Summary!F$3))))</f>
        <v>0.47499999999999998</v>
      </c>
      <c r="G108" s="10">
        <f>MAX(0,MIN(1,IF(G$5=0,1-(Summary!G108-Summary!G$3)/(Summary!G$4-Summary!G$3),(Summary!G108-Summary!G$3)/(Summary!G$4-Summary!G$3))))</f>
        <v>1.3333333333333333E-3</v>
      </c>
      <c r="H108" s="10">
        <f>MAX(0,MIN(1,IF(H$5=0,1-(Summary!H108-Summary!H$3)/(Summary!H$4-Summary!H$3),(Summary!H108-Summary!H$3)/(Summary!H$4-Summary!H$3))))</f>
        <v>0</v>
      </c>
      <c r="I108" s="10">
        <f>MAX(0,MIN(1,IF(I$5=0,1-(Summary!I108-Summary!I$3)/(Summary!I$4-Summary!I$3),(Summary!I108-Summary!I$3)/(Summary!I$4-Summary!I$3))))</f>
        <v>0.23600000000000002</v>
      </c>
      <c r="J108" s="10">
        <f>MAX(0,MIN(1,IF(J$5=0,1-(Summary!J108-Summary!J$3)/(Summary!J$4-Summary!J$3),(Summary!J108-Summary!J$3)/(Summary!J$4-Summary!J$3))))</f>
        <v>0.17679999999999998</v>
      </c>
      <c r="K108" s="10">
        <f>MAX(0,MIN(1,IF(K$5=0,1-(Summary!K108-Summary!K$3)/(Summary!K$4-Summary!K$3),(Summary!K108-Summary!K$3)/(Summary!K$4-Summary!K$3))))</f>
        <v>0.53887096774200005</v>
      </c>
      <c r="L108" s="10">
        <f>MAX(0,MIN(1,IF(L$5=0,1-(Summary!L108-Summary!L$3)/(Summary!L$4-Summary!L$3),(Summary!L108-Summary!L$3)/(Summary!L$4-Summary!L$3))))</f>
        <v>0.28000000000000003</v>
      </c>
      <c r="M108" s="10">
        <f>MAX(0,MIN(1,IF(M$5=0,1-(Summary!M108-Summary!M$3)/(Summary!M$4-Summary!M$3),(Summary!M108-Summary!M$3)/(Summary!M$4-Summary!M$3))))</f>
        <v>0.93</v>
      </c>
      <c r="N108" s="10">
        <f>MAX(0,MIN(1,IF(N$5=0,1-(Summary!N108-Summary!N$3)/(Summary!N$4-Summary!N$3),(Summary!N108-Summary!N$3)/(Summary!N$4-Summary!N$3))))</f>
        <v>0</v>
      </c>
      <c r="O108" s="10">
        <f>MAX(0,MIN(1,IF(O$5=0,1-(Summary!O108-Summary!O$3)/(Summary!O$4-Summary!O$3),(Summary!O108-Summary!O$3)/(Summary!O$4-Summary!O$3))))</f>
        <v>6.7499999999999991E-2</v>
      </c>
      <c r="P108" s="10">
        <f>MAX(0,MIN(1,IF(P$5=0,1-(Summary!P108-Summary!P$3)/(Summary!P$4-Summary!P$3),(Summary!P108-Summary!P$3)/(Summary!P$4-Summary!P$3))))</f>
        <v>0.31823999999999997</v>
      </c>
      <c r="Q108" s="10">
        <f>MAX(0,MIN(1,IF(Q$5=0,1-(Summary!Q108-Summary!Q$3)/(Summary!Q$4-Summary!Q$3),(Summary!Q108-Summary!Q$3)/(Summary!Q$4-Summary!Q$3))))</f>
        <v>8.9507317073172055E-2</v>
      </c>
      <c r="R108" s="10">
        <f>MAX(0,MIN(1,IF(R$5=0,1-(Summary!R108-Summary!R$3)/(Summary!R$4-Summary!R$3),(Summary!R108-Summary!R$3)/(Summary!R$4-Summary!R$3))))</f>
        <v>0.117924528</v>
      </c>
      <c r="S108" s="10">
        <f>MAX(0,MIN(1,IF(S$5=0,1-(Summary!S108-Summary!S$3)/(Summary!S$4-Summary!S$3),(Summary!S108-Summary!S$3)/(Summary!S$4-Summary!S$3))))</f>
        <v>0</v>
      </c>
      <c r="T108" s="10">
        <f>MAX(0,MIN(1,IF(T$5=0,1-(Summary!T108-Summary!T$3)/(Summary!T$4-Summary!T$3),(Summary!T108-Summary!T$3)/(Summary!T$4-Summary!T$3))))</f>
        <v>6.6384384999999997E-3</v>
      </c>
      <c r="U108" s="10">
        <f>MAX(0,MIN(1,IF(U$5=0,1-(Summary!U108-Summary!U$3)/(Summary!U$4-Summary!U$3),(Summary!U108-Summary!U$3)/(Summary!U$4-Summary!U$3))))</f>
        <v>0</v>
      </c>
      <c r="V108" s="10">
        <f>MAX(0,MIN(1,IF(V$5=0,1-(Summary!V108-Summary!V$3)/(Summary!V$4-Summary!V$3),(Summary!V108-Summary!V$3)/(Summary!V$4-Summary!V$3))))</f>
        <v>0</v>
      </c>
      <c r="W108" s="10">
        <f>MAX(0,MIN(1,IF(W$5=0,1-(Summary!W108-Summary!W$3)/(Summary!W$4-Summary!W$3),(Summary!W108-Summary!W$3)/(Summary!W$4-Summary!W$3))))</f>
        <v>0</v>
      </c>
      <c r="X108" s="10">
        <f>MAX(0,MIN(1,IF(X$5=0,1-(Summary!X108-Summary!X$3)/(Summary!X$4-Summary!X$3),(Summary!X108-Summary!X$3)/(Summary!X$4-Summary!X$3))))</f>
        <v>0.98</v>
      </c>
      <c r="Y108" s="10">
        <f>MAX(0,MIN(1,IF(Y$5=0,1-(Summary!Y108-Summary!Y$3)/(Summary!Y$4-Summary!Y$3),(Summary!Y108-Summary!Y$3)/(Summary!Y$4-Summary!Y$3))))</f>
        <v>0</v>
      </c>
      <c r="Z108" s="10">
        <f>MAX(0,MIN(1,IF(Z$5=0,1-(Summary!Z108-Summary!Z$3)/(Summary!Z$4-Summary!Z$3),(Summary!Z108-Summary!Z$3)/(Summary!Z$4-Summary!Z$3))))</f>
        <v>0</v>
      </c>
      <c r="AA108" s="12" t="str">
        <f t="shared" si="19"/>
        <v>Luxembourg</v>
      </c>
      <c r="AB108" s="17">
        <f t="shared" si="20"/>
        <v>24</v>
      </c>
      <c r="AC108" s="11">
        <f t="shared" si="21"/>
        <v>0.19378755213813217</v>
      </c>
      <c r="AD108" s="17">
        <f t="shared" si="17"/>
        <v>173</v>
      </c>
      <c r="AM108" s="12" t="s">
        <v>102</v>
      </c>
      <c r="AN108" s="17">
        <v>24</v>
      </c>
      <c r="AO108" s="11">
        <v>0.30569405776385761</v>
      </c>
    </row>
    <row r="109" spans="1:41">
      <c r="A109" s="13" t="s">
        <v>242</v>
      </c>
      <c r="B109" s="16" t="s">
        <v>241</v>
      </c>
      <c r="C109" s="10">
        <f>MAX(0,MIN(1,IF(C$5=0,1-(Summary!C109-Summary!C$3)/(Summary!C$4-Summary!C$3),(Summary!C109-Summary!C$3)/(Summary!C$4-Summary!C$3))))</f>
        <v>0.38583333333333331</v>
      </c>
      <c r="D109" s="10">
        <f>MAX(0,MIN(1,IF(D$5=0,1-(Summary!D109-Summary!D$3)/(Summary!D$4-Summary!D$3),(Summary!D109-Summary!D$3)/(Summary!D$4-Summary!D$3))))</f>
        <v>4.3560000000000001E-2</v>
      </c>
      <c r="E109" s="10">
        <f>MAX(0,MIN(1,IF(E$5=0,1-(Summary!E109-Summary!E$3)/(Summary!E$4-Summary!E$3),(Summary!E109-Summary!E$3)/(Summary!E$4-Summary!E$3))))</f>
        <v>0.59000000000000008</v>
      </c>
      <c r="F109" s="10">
        <f>MAX(0,MIN(1,IF(F$5=0,1-(Summary!F109-Summary!F$3)/(Summary!F$4-Summary!F$3),(Summary!F109-Summary!F$3)/(Summary!F$4-Summary!F$3))))</f>
        <v>0.19999999999999996</v>
      </c>
      <c r="G109" s="10">
        <f>MAX(0,MIN(1,IF(G$5=0,1-(Summary!G109-Summary!G$3)/(Summary!G$4-Summary!G$3),(Summary!G109-Summary!G$3)/(Summary!G$4-Summary!G$3))))</f>
        <v>0.36</v>
      </c>
      <c r="H109" s="10">
        <f>MAX(0,MIN(1,IF(H$5=0,1-(Summary!H109-Summary!H$3)/(Summary!H$4-Summary!H$3),(Summary!H109-Summary!H$3)/(Summary!H$4-Summary!H$3))))</f>
        <v>0.89</v>
      </c>
      <c r="I109" s="10">
        <f>MAX(0,MIN(1,IF(I$5=0,1-(Summary!I109-Summary!I$3)/(Summary!I$4-Summary!I$3),(Summary!I109-Summary!I$3)/(Summary!I$4-Summary!I$3))))</f>
        <v>0.5299166666666667</v>
      </c>
      <c r="J109" s="10">
        <f>MAX(0,MIN(1,IF(J$5=0,1-(Summary!J109-Summary!J$3)/(Summary!J$4-Summary!J$3),(Summary!J109-Summary!J$3)/(Summary!J$4-Summary!J$3))))</f>
        <v>0.70140000000000002</v>
      </c>
      <c r="K109" s="10">
        <f>MAX(0,MIN(1,IF(K$5=0,1-(Summary!K109-Summary!K$3)/(Summary!K$4-Summary!K$3),(Summary!K109-Summary!K$3)/(Summary!K$4-Summary!K$3))))</f>
        <v>0.97099900782415038</v>
      </c>
      <c r="L109" s="10">
        <f>MAX(0,MIN(1,IF(L$5=0,1-(Summary!L109-Summary!L$3)/(Summary!L$4-Summary!L$3),(Summary!L109-Summary!L$3)/(Summary!L$4-Summary!L$3))))</f>
        <v>0.1</v>
      </c>
      <c r="M109" s="10">
        <f>MAX(0,MIN(1,IF(M$5=0,1-(Summary!M109-Summary!M$3)/(Summary!M$4-Summary!M$3),(Summary!M109-Summary!M$3)/(Summary!M$4-Summary!M$3))))</f>
        <v>0.13</v>
      </c>
      <c r="N109" s="10">
        <f>MAX(0,MIN(1,IF(N$5=0,1-(Summary!N109-Summary!N$3)/(Summary!N$4-Summary!N$3),(Summary!N109-Summary!N$3)/(Summary!N$4-Summary!N$3))))</f>
        <v>1</v>
      </c>
      <c r="O109" s="10">
        <f>MAX(0,MIN(1,IF(O$5=0,1-(Summary!O109-Summary!O$3)/(Summary!O$4-Summary!O$3),(Summary!O109-Summary!O$3)/(Summary!O$4-Summary!O$3))))</f>
        <v>0.20749999999999999</v>
      </c>
      <c r="P109" s="10">
        <f>MAX(0,MIN(1,IF(P$5=0,1-(Summary!P109-Summary!P$3)/(Summary!P$4-Summary!P$3),(Summary!P109-Summary!P$3)/(Summary!P$4-Summary!P$3))))</f>
        <v>0.97431999999999996</v>
      </c>
      <c r="Q109" s="10">
        <f>MAX(0,MIN(1,IF(Q$5=0,1-(Summary!Q109-Summary!Q$3)/(Summary!Q$4-Summary!Q$3),(Summary!Q109-Summary!Q$3)/(Summary!Q$4-Summary!Q$3))))</f>
        <v>0.49317024390244002</v>
      </c>
      <c r="R109" s="10">
        <f>MAX(0,MIN(1,IF(R$5=0,1-(Summary!R109-Summary!R$3)/(Summary!R$4-Summary!R$3),(Summary!R109-Summary!R$3)/(Summary!R$4-Summary!R$3))))</f>
        <v>0.698032506</v>
      </c>
      <c r="S109" s="10">
        <f>MAX(0,MIN(1,IF(S$5=0,1-(Summary!S109-Summary!S$3)/(Summary!S$4-Summary!S$3),(Summary!S109-Summary!S$3)/(Summary!S$4-Summary!S$3))))</f>
        <v>0.28311670230000002</v>
      </c>
      <c r="T109" s="10">
        <f>MAX(0,MIN(1,IF(T$5=0,1-(Summary!T109-Summary!T$3)/(Summary!T$4-Summary!T$3),(Summary!T109-Summary!T$3)/(Summary!T$4-Summary!T$3))))</f>
        <v>0.55517575549999998</v>
      </c>
      <c r="U109" s="10">
        <f>MAX(0,MIN(1,IF(U$5=0,1-(Summary!U109-Summary!U$3)/(Summary!U$4-Summary!U$3),(Summary!U109-Summary!U$3)/(Summary!U$4-Summary!U$3))))</f>
        <v>2.736861370894195E-2</v>
      </c>
      <c r="V109" s="10">
        <f>MAX(0,MIN(1,IF(V$5=0,1-(Summary!V109-Summary!V$3)/(Summary!V$4-Summary!V$3),(Summary!V109-Summary!V$3)/(Summary!V$4-Summary!V$3))))</f>
        <v>5.52040884424553E-2</v>
      </c>
      <c r="W109" s="10">
        <f>MAX(0,MIN(1,IF(W$5=0,1-(Summary!W109-Summary!W$3)/(Summary!W$4-Summary!W$3),(Summary!W109-Summary!W$3)/(Summary!W$4-Summary!W$3))))</f>
        <v>0.81</v>
      </c>
      <c r="X109" s="10">
        <f>MAX(0,MIN(1,IF(X$5=0,1-(Summary!X109-Summary!X$3)/(Summary!X$4-Summary!X$3),(Summary!X109-Summary!X$3)/(Summary!X$4-Summary!X$3))))</f>
        <v>0.67</v>
      </c>
      <c r="Y109" s="10">
        <f>MAX(0,MIN(1,IF(Y$5=0,1-(Summary!Y109-Summary!Y$3)/(Summary!Y$4-Summary!Y$3),(Summary!Y109-Summary!Y$3)/(Summary!Y$4-Summary!Y$3))))</f>
        <v>5.1587165113319809E-3</v>
      </c>
      <c r="Z109" s="10">
        <f>MAX(0,MIN(1,IF(Z$5=0,1-(Summary!Z109-Summary!Z$3)/(Summary!Z$4-Summary!Z$3),(Summary!Z109-Summary!Z$3)/(Summary!Z$4-Summary!Z$3))))</f>
        <v>0.88399999620000003</v>
      </c>
      <c r="AA109" s="12" t="str">
        <f t="shared" si="19"/>
        <v>Madagascar</v>
      </c>
      <c r="AB109" s="17">
        <f t="shared" si="20"/>
        <v>24</v>
      </c>
      <c r="AC109" s="11">
        <f t="shared" si="21"/>
        <v>0.48186481793288832</v>
      </c>
      <c r="AD109" s="17">
        <f t="shared" si="17"/>
        <v>29</v>
      </c>
      <c r="AM109" s="12" t="s">
        <v>174</v>
      </c>
      <c r="AN109" s="17">
        <v>24</v>
      </c>
      <c r="AO109" s="11">
        <v>0.30391396818489008</v>
      </c>
    </row>
    <row r="110" spans="1:41">
      <c r="A110" s="13" t="s">
        <v>244</v>
      </c>
      <c r="B110" s="16" t="s">
        <v>243</v>
      </c>
      <c r="C110" s="10">
        <f>MAX(0,MIN(1,IF(C$5=0,1-(Summary!C110-Summary!C$3)/(Summary!C$4-Summary!C$3),(Summary!C110-Summary!C$3)/(Summary!C$4-Summary!C$3))))</f>
        <v>0.49249999999999999</v>
      </c>
      <c r="D110" s="10">
        <f>MAX(0,MIN(1,IF(D$5=0,1-(Summary!D110-Summary!D$3)/(Summary!D$4-Summary!D$3),(Summary!D110-Summary!D$3)/(Summary!D$4-Summary!D$3))))</f>
        <v>5.611E-2</v>
      </c>
      <c r="E110" s="10">
        <f>MAX(0,MIN(1,IF(E$5=0,1-(Summary!E110-Summary!E$3)/(Summary!E$4-Summary!E$3),(Summary!E110-Summary!E$3)/(Summary!E$4-Summary!E$3))))</f>
        <v>0.19999999999999996</v>
      </c>
      <c r="F110" s="10">
        <f>MAX(0,MIN(1,IF(F$5=0,1-(Summary!F110-Summary!F$3)/(Summary!F$4-Summary!F$3),(Summary!F110-Summary!F$3)/(Summary!F$4-Summary!F$3))))</f>
        <v>0.30000000000000004</v>
      </c>
      <c r="G110" s="10">
        <f>MAX(0,MIN(1,IF(G$5=0,1-(Summary!G110-Summary!G$3)/(Summary!G$4-Summary!G$3),(Summary!G110-Summary!G$3)/(Summary!G$4-Summary!G$3))))</f>
        <v>0.41133333333333333</v>
      </c>
      <c r="H110" s="10">
        <f>MAX(0,MIN(1,IF(H$5=0,1-(Summary!H110-Summary!H$3)/(Summary!H$4-Summary!H$3),(Summary!H110-Summary!H$3)/(Summary!H$4-Summary!H$3))))</f>
        <v>0.43999999999999995</v>
      </c>
      <c r="I110" s="10">
        <f>MAX(0,MIN(1,IF(I$5=0,1-(Summary!I110-Summary!I$3)/(Summary!I$4-Summary!I$3),(Summary!I110-Summary!I$3)/(Summary!I$4-Summary!I$3))))</f>
        <v>0.60066666666666668</v>
      </c>
      <c r="J110" s="10">
        <f>MAX(0,MIN(1,IF(J$5=0,1-(Summary!J110-Summary!J$3)/(Summary!J$4-Summary!J$3),(Summary!J110-Summary!J$3)/(Summary!J$4-Summary!J$3))))</f>
        <v>0.80700000000000005</v>
      </c>
      <c r="K110" s="10">
        <f>MAX(0,MIN(1,IF(K$5=0,1-(Summary!K110-Summary!K$3)/(Summary!K$4-Summary!K$3),(Summary!K110-Summary!K$3)/(Summary!K$4-Summary!K$3))))</f>
        <v>0.997229047619</v>
      </c>
      <c r="L110" s="10">
        <f>MAX(0,MIN(1,IF(L$5=0,1-(Summary!L110-Summary!L$3)/(Summary!L$4-Summary!L$3),(Summary!L110-Summary!L$3)/(Summary!L$4-Summary!L$3))))</f>
        <v>0.12</v>
      </c>
      <c r="M110" s="10">
        <f>MAX(0,MIN(1,IF(M$5=0,1-(Summary!M110-Summary!M$3)/(Summary!M$4-Summary!M$3),(Summary!M110-Summary!M$3)/(Summary!M$4-Summary!M$3))))</f>
        <v>0.05</v>
      </c>
      <c r="N110" s="10">
        <f>MAX(0,MIN(1,IF(N$5=0,1-(Summary!N110-Summary!N$3)/(Summary!N$4-Summary!N$3),(Summary!N110-Summary!N$3)/(Summary!N$4-Summary!N$3))))</f>
        <v>0.36</v>
      </c>
      <c r="O110" s="10">
        <f>MAX(0,MIN(1,IF(O$5=0,1-(Summary!O110-Summary!O$3)/(Summary!O$4-Summary!O$3),(Summary!O110-Summary!O$3)/(Summary!O$4-Summary!O$3))))</f>
        <v>0.40749999999999997</v>
      </c>
      <c r="P110" s="10">
        <f>MAX(0,MIN(1,IF(P$5=0,1-(Summary!P110-Summary!P$3)/(Summary!P$4-Summary!P$3),(Summary!P110-Summary!P$3)/(Summary!P$4-Summary!P$3))))</f>
        <v>0.98728000000000005</v>
      </c>
      <c r="Q110" s="10">
        <f>MAX(0,MIN(1,IF(Q$5=0,1-(Summary!Q110-Summary!Q$3)/(Summary!Q$4-Summary!Q$3),(Summary!Q110-Summary!Q$3)/(Summary!Q$4-Summary!Q$3))))</f>
        <v>0.63881804878048798</v>
      </c>
      <c r="R110" s="10">
        <f>MAX(0,MIN(1,IF(R$5=0,1-(Summary!R110-Summary!R$3)/(Summary!R$4-Summary!R$3),(Summary!R110-Summary!R$3)/(Summary!R$4-Summary!R$3))))</f>
        <v>0.98634812199999999</v>
      </c>
      <c r="S110" s="10">
        <f>MAX(0,MIN(1,IF(S$5=0,1-(Summary!S110-Summary!S$3)/(Summary!S$4-Summary!S$3),(Summary!S110-Summary!S$3)/(Summary!S$4-Summary!S$3))))</f>
        <v>0.9914222451000001</v>
      </c>
      <c r="T110" s="10">
        <f>MAX(0,MIN(1,IF(T$5=0,1-(Summary!T110-Summary!T$3)/(Summary!T$4-Summary!T$3),(Summary!T110-Summary!T$3)/(Summary!T$4-Summary!T$3))))</f>
        <v>0.68496279250000003</v>
      </c>
      <c r="U110" s="10">
        <f>MAX(0,MIN(1,IF(U$5=0,1-(Summary!U110-Summary!U$3)/(Summary!U$4-Summary!U$3),(Summary!U110-Summary!U$3)/(Summary!U$4-Summary!U$3))))</f>
        <v>0</v>
      </c>
      <c r="V110" s="10">
        <f>MAX(0,MIN(1,IF(V$5=0,1-(Summary!V110-Summary!V$3)/(Summary!V$4-Summary!V$3),(Summary!V110-Summary!V$3)/(Summary!V$4-Summary!V$3))))</f>
        <v>0</v>
      </c>
      <c r="W110" s="10">
        <f>MAX(0,MIN(1,IF(W$5=0,1-(Summary!W110-Summary!W$3)/(Summary!W$4-Summary!W$3),(Summary!W110-Summary!W$3)/(Summary!W$4-Summary!W$3))))</f>
        <v>0.91</v>
      </c>
      <c r="X110" s="10">
        <f>MAX(0,MIN(1,IF(X$5=0,1-(Summary!X110-Summary!X$3)/(Summary!X$4-Summary!X$3),(Summary!X110-Summary!X$3)/(Summary!X$4-Summary!X$3))))</f>
        <v>0.98</v>
      </c>
      <c r="Y110" s="10">
        <f>MAX(0,MIN(1,IF(Y$5=0,1-(Summary!Y110-Summary!Y$3)/(Summary!Y$4-Summary!Y$3),(Summary!Y110-Summary!Y$3)/(Summary!Y$4-Summary!Y$3))))</f>
        <v>0.19132653061224492</v>
      </c>
      <c r="Z110" s="10">
        <f>MAX(0,MIN(1,IF(Z$5=0,1-(Summary!Z110-Summary!Z$3)/(Summary!Z$4-Summary!Z$3),(Summary!Z110-Summary!Z$3)/(Summary!Z$4-Summary!Z$3))))</f>
        <v>0.54979999540000002</v>
      </c>
      <c r="AA110" s="12" t="str">
        <f t="shared" si="19"/>
        <v>Malawi</v>
      </c>
      <c r="AB110" s="17">
        <f t="shared" si="20"/>
        <v>24</v>
      </c>
      <c r="AC110" s="11">
        <f t="shared" si="21"/>
        <v>0.50676236591715551</v>
      </c>
      <c r="AD110" s="17">
        <f t="shared" si="17"/>
        <v>17</v>
      </c>
      <c r="AM110" s="12" t="s">
        <v>172</v>
      </c>
      <c r="AN110" s="17">
        <v>24</v>
      </c>
      <c r="AO110" s="11">
        <v>0.30384747112133703</v>
      </c>
    </row>
    <row r="111" spans="1:41">
      <c r="A111" s="13" t="s">
        <v>246</v>
      </c>
      <c r="B111" s="16" t="s">
        <v>245</v>
      </c>
      <c r="C111" s="10">
        <f>MAX(0,MIN(1,IF(C$5=0,1-(Summary!C111-Summary!C$3)/(Summary!C$4-Summary!C$3),(Summary!C111-Summary!C$3)/(Summary!C$4-Summary!C$3))))</f>
        <v>0.50350000000000006</v>
      </c>
      <c r="D111" s="10">
        <f>MAX(0,MIN(1,IF(D$5=0,1-(Summary!D111-Summary!D$3)/(Summary!D$4-Summary!D$3),(Summary!D111-Summary!D$3)/(Summary!D$4-Summary!D$3))))</f>
        <v>2.138E-2</v>
      </c>
      <c r="E111" s="10">
        <f>MAX(0,MIN(1,IF(E$5=0,1-(Summary!E111-Summary!E$3)/(Summary!E$4-Summary!E$3),(Summary!E111-Summary!E$3)/(Summary!E$4-Summary!E$3))))</f>
        <v>0</v>
      </c>
      <c r="F111" s="10">
        <f>MAX(0,MIN(1,IF(F$5=0,1-(Summary!F111-Summary!F$3)/(Summary!F$4-Summary!F$3),(Summary!F111-Summary!F$3)/(Summary!F$4-Summary!F$3))))</f>
        <v>0.15000000000000002</v>
      </c>
      <c r="G111" s="10">
        <f>MAX(0,MIN(1,IF(G$5=0,1-(Summary!G111-Summary!G$3)/(Summary!G$4-Summary!G$3),(Summary!G111-Summary!G$3)/(Summary!G$4-Summary!G$3))))</f>
        <v>2.1999999999999999E-2</v>
      </c>
      <c r="H111" s="10">
        <f>MAX(0,MIN(1,IF(H$5=0,1-(Summary!H111-Summary!H$3)/(Summary!H$4-Summary!H$3),(Summary!H111-Summary!H$3)/(Summary!H$4-Summary!H$3))))</f>
        <v>4.0000000000000036E-2</v>
      </c>
      <c r="I111" s="10">
        <f>MAX(0,MIN(1,IF(I$5=0,1-(Summary!I111-Summary!I$3)/(Summary!I$4-Summary!I$3),(Summary!I111-Summary!I$3)/(Summary!I$4-Summary!I$3))))</f>
        <v>0.47866666666666663</v>
      </c>
      <c r="J111" s="10">
        <f>MAX(0,MIN(1,IF(J$5=0,1-(Summary!J111-Summary!J$3)/(Summary!J$4-Summary!J$3),(Summary!J111-Summary!J$3)/(Summary!J$4-Summary!J$3))))</f>
        <v>0.28720000000000001</v>
      </c>
      <c r="K111" s="10">
        <f>MAX(0,MIN(1,IF(K$5=0,1-(Summary!K111-Summary!K$3)/(Summary!K$4-Summary!K$3),(Summary!K111-Summary!K$3)/(Summary!K$4-Summary!K$3))))</f>
        <v>0.5</v>
      </c>
      <c r="L111" s="10">
        <f>MAX(0,MIN(1,IF(L$5=0,1-(Summary!L111-Summary!L$3)/(Summary!L$4-Summary!L$3),(Summary!L111-Summary!L$3)/(Summary!L$4-Summary!L$3))))</f>
        <v>0.64</v>
      </c>
      <c r="M111" s="10">
        <f>MAX(0,MIN(1,IF(M$5=0,1-(Summary!M111-Summary!M$3)/(Summary!M$4-Summary!M$3),(Summary!M111-Summary!M$3)/(Summary!M$4-Summary!M$3))))</f>
        <v>0.83</v>
      </c>
      <c r="N111" s="10">
        <f>MAX(0,MIN(1,IF(N$5=0,1-(Summary!N111-Summary!N$3)/(Summary!N$4-Summary!N$3),(Summary!N111-Summary!N$3)/(Summary!N$4-Summary!N$3))))</f>
        <v>0.06</v>
      </c>
      <c r="O111" s="10">
        <f>MAX(0,MIN(1,IF(O$5=0,1-(Summary!O111-Summary!O$3)/(Summary!O$4-Summary!O$3),(Summary!O111-Summary!O$3)/(Summary!O$4-Summary!O$3))))</f>
        <v>0.76749999999999996</v>
      </c>
      <c r="P111" s="10">
        <f>MAX(0,MIN(1,IF(P$5=0,1-(Summary!P111-Summary!P$3)/(Summary!P$4-Summary!P$3),(Summary!P111-Summary!P$3)/(Summary!P$4-Summary!P$3))))</f>
        <v>0.81552000000000002</v>
      </c>
      <c r="Q111" s="10">
        <f>MAX(0,MIN(1,IF(Q$5=0,1-(Summary!Q111-Summary!Q$3)/(Summary!Q$4-Summary!Q$3),(Summary!Q111-Summary!Q$3)/(Summary!Q$4-Summary!Q$3))))</f>
        <v>0.21240585365853804</v>
      </c>
      <c r="R111" s="10">
        <f>MAX(0,MIN(1,IF(R$5=0,1-(Summary!R111-Summary!R$3)/(Summary!R$4-Summary!R$3),(Summary!R111-Summary!R$3)/(Summary!R$4-Summary!R$3))))</f>
        <v>0.485564304</v>
      </c>
      <c r="S111" s="10">
        <f>MAX(0,MIN(1,IF(S$5=0,1-(Summary!S111-Summary!S$3)/(Summary!S$4-Summary!S$3),(Summary!S111-Summary!S$3)/(Summary!S$4-Summary!S$3))))</f>
        <v>0</v>
      </c>
      <c r="T111" s="10">
        <f>MAX(0,MIN(1,IF(T$5=0,1-(Summary!T111-Summary!T$3)/(Summary!T$4-Summary!T$3),(Summary!T111-Summary!T$3)/(Summary!T$4-Summary!T$3))))</f>
        <v>2.05823945E-2</v>
      </c>
      <c r="U111" s="10">
        <f>MAX(0,MIN(1,IF(U$5=0,1-(Summary!U111-Summary!U$3)/(Summary!U$4-Summary!U$3),(Summary!U111-Summary!U$3)/(Summary!U$4-Summary!U$3))))</f>
        <v>6.2196356209579855E-2</v>
      </c>
      <c r="V111" s="10">
        <f>MAX(0,MIN(1,IF(V$5=0,1-(Summary!V111-Summary!V$3)/(Summary!V$4-Summary!V$3),(Summary!V111-Summary!V$3)/(Summary!V$4-Summary!V$3))))</f>
        <v>0.235062208213485</v>
      </c>
      <c r="W111" s="10">
        <f>MAX(0,MIN(1,IF(W$5=0,1-(Summary!W111-Summary!W$3)/(Summary!W$4-Summary!W$3),(Summary!W111-Summary!W$3)/(Summary!W$4-Summary!W$3))))</f>
        <v>5.9999999999998943E-3</v>
      </c>
      <c r="X111" s="10">
        <f>MAX(0,MIN(1,IF(X$5=0,1-(Summary!X111-Summary!X$3)/(Summary!X$4-Summary!X$3),(Summary!X111-Summary!X$3)/(Summary!X$4-Summary!X$3))))</f>
        <v>0</v>
      </c>
      <c r="Y111" s="10">
        <f>MAX(0,MIN(1,IF(Y$5=0,1-(Summary!Y111-Summary!Y$3)/(Summary!Y$4-Summary!Y$3),(Summary!Y111-Summary!Y$3)/(Summary!Y$4-Summary!Y$3))))</f>
        <v>6.3917211992086442E-2</v>
      </c>
      <c r="Z111" s="10">
        <f>MAX(0,MIN(1,IF(Z$5=0,1-(Summary!Z111-Summary!Z$3)/(Summary!Z$4-Summary!Z$3),(Summary!Z111-Summary!Z$3)/(Summary!Z$4-Summary!Z$3))))</f>
        <v>0.17227186669999994</v>
      </c>
      <c r="AA111" s="12" t="str">
        <f t="shared" si="19"/>
        <v>Malaysia</v>
      </c>
      <c r="AB111" s="17">
        <f t="shared" si="20"/>
        <v>24</v>
      </c>
      <c r="AC111" s="11">
        <f t="shared" si="21"/>
        <v>0.26557361924751488</v>
      </c>
      <c r="AD111" s="17">
        <f t="shared" si="17"/>
        <v>125</v>
      </c>
      <c r="AM111" s="12" t="s">
        <v>144</v>
      </c>
      <c r="AN111" s="17">
        <v>24</v>
      </c>
      <c r="AO111" s="11">
        <v>0.30213087288829704</v>
      </c>
    </row>
    <row r="112" spans="1:41">
      <c r="A112" s="13" t="s">
        <v>248</v>
      </c>
      <c r="B112" s="16" t="s">
        <v>247</v>
      </c>
      <c r="C112" s="10">
        <f>MAX(0,MIN(1,IF(C$5=0,1-(Summary!C112-Summary!C$3)/(Summary!C$4-Summary!C$3),(Summary!C112-Summary!C$3)/(Summary!C$4-Summary!C$3))))</f>
        <v>0.50949999999999995</v>
      </c>
      <c r="D112" s="10">
        <f>MAX(0,MIN(1,IF(D$5=0,1-(Summary!D112-Summary!D$3)/(Summary!D$4-Summary!D$3),(Summary!D112-Summary!D$3)/(Summary!D$4-Summary!D$3))))</f>
        <v>0.15670000000000001</v>
      </c>
      <c r="E112" s="10">
        <f>MAX(0,MIN(1,IF(E$5=0,1-(Summary!E112-Summary!E$3)/(Summary!E$4-Summary!E$3),(Summary!E112-Summary!E$3)/(Summary!E$4-Summary!E$3))))</f>
        <v>8.9999999999999969E-2</v>
      </c>
      <c r="F112" s="10">
        <f>MAX(0,MIN(1,IF(F$5=0,1-(Summary!F112-Summary!F$3)/(Summary!F$4-Summary!F$3),(Summary!F112-Summary!F$3)/(Summary!F$4-Summary!F$3))))</f>
        <v>0.125</v>
      </c>
      <c r="G112" s="10">
        <f>MAX(0,MIN(1,IF(G$5=0,1-(Summary!G112-Summary!G$3)/(Summary!G$4-Summary!G$3),(Summary!G112-Summary!G$3)/(Summary!G$4-Summary!G$3))))</f>
        <v>0.11133333333333334</v>
      </c>
      <c r="H112" s="10">
        <f>MAX(0,MIN(1,IF(H$5=0,1-(Summary!H112-Summary!H$3)/(Summary!H$4-Summary!H$3),(Summary!H112-Summary!H$3)/(Summary!H$4-Summary!H$3))))</f>
        <v>2.0000000000000018E-2</v>
      </c>
      <c r="I112" s="10">
        <f>MAX(0,MIN(1,IF(I$5=0,1-(Summary!I112-Summary!I$3)/(Summary!I$4-Summary!I$3),(Summary!I112-Summary!I$3)/(Summary!I$4-Summary!I$3))))</f>
        <v>0.44466666666666665</v>
      </c>
      <c r="J112" s="10">
        <f>MAX(0,MIN(1,IF(J$5=0,1-(Summary!J112-Summary!J$3)/(Summary!J$4-Summary!J$3),(Summary!J112-Summary!J$3)/(Summary!J$4-Summary!J$3))))</f>
        <v>0.60819999999999996</v>
      </c>
      <c r="K112" s="10">
        <f>MAX(0,MIN(1,IF(K$5=0,1-(Summary!K112-Summary!K$3)/(Summary!K$4-Summary!K$3),(Summary!K112-Summary!K$3)/(Summary!K$4-Summary!K$3))))</f>
        <v>0.99124999999999996</v>
      </c>
      <c r="L112" s="10">
        <f>MAX(0,MIN(1,IF(L$5=0,1-(Summary!L112-Summary!L$3)/(Summary!L$4-Summary!L$3),(Summary!L112-Summary!L$3)/(Summary!L$4-Summary!L$3))))</f>
        <v>0.08</v>
      </c>
      <c r="M112" s="10">
        <f>MAX(0,MIN(1,IF(M$5=0,1-(Summary!M112-Summary!M$3)/(Summary!M$4-Summary!M$3),(Summary!M112-Summary!M$3)/(Summary!M$4-Summary!M$3))))</f>
        <v>1</v>
      </c>
      <c r="N112" s="10">
        <f>MAX(0,MIN(1,IF(N$5=0,1-(Summary!N112-Summary!N$3)/(Summary!N$4-Summary!N$3),(Summary!N112-Summary!N$3)/(Summary!N$4-Summary!N$3))))</f>
        <v>0.72</v>
      </c>
      <c r="O112" s="10">
        <f>MAX(0,MIN(1,IF(O$5=0,1-(Summary!O112-Summary!O$3)/(Summary!O$4-Summary!O$3),(Summary!O112-Summary!O$3)/(Summary!O$4-Summary!O$3))))</f>
        <v>0.44999999999999996</v>
      </c>
      <c r="P112" s="10">
        <f>MAX(0,MIN(1,IF(P$5=0,1-(Summary!P112-Summary!P$3)/(Summary!P$4-Summary!P$3),(Summary!P112-Summary!P$3)/(Summary!P$4-Summary!P$3))))</f>
        <v>0.69439999999999991</v>
      </c>
      <c r="Q112" s="10">
        <f>MAX(0,MIN(1,IF(Q$5=0,1-(Summary!Q112-Summary!Q$3)/(Summary!Q$4-Summary!Q$3),(Summary!Q112-Summary!Q$3)/(Summary!Q$4-Summary!Q$3))))</f>
        <v>0.26835756097560992</v>
      </c>
      <c r="R112" s="10">
        <f>MAX(0,MIN(1,IF(R$5=0,1-(Summary!R112-Summary!R$3)/(Summary!R$4-Summary!R$3),(Summary!R112-Summary!R$3)/(Summary!R$4-Summary!R$3))))</f>
        <v>0.166197184</v>
      </c>
      <c r="S112" s="10">
        <f>MAX(0,MIN(1,IF(S$5=0,1-(Summary!S112-Summary!S$3)/(Summary!S$4-Summary!S$3),(Summary!S112-Summary!S$3)/(Summary!S$4-Summary!S$3))))</f>
        <v>1.219117915E-2</v>
      </c>
      <c r="T112" s="10">
        <f>MAX(0,MIN(1,IF(T$5=0,1-(Summary!T112-Summary!T$3)/(Summary!T$4-Summary!T$3),(Summary!T112-Summary!T$3)/(Summary!T$4-Summary!T$3))))</f>
        <v>2.0347398249999999E-2</v>
      </c>
      <c r="U112" s="10">
        <f>MAX(0,MIN(1,IF(U$5=0,1-(Summary!U112-Summary!U$3)/(Summary!U$4-Summary!U$3),(Summary!U112-Summary!U$3)/(Summary!U$4-Summary!U$3))))</f>
        <v>1</v>
      </c>
      <c r="V112" s="10">
        <f>MAX(0,MIN(1,IF(V$5=0,1-(Summary!V112-Summary!V$3)/(Summary!V$4-Summary!V$3),(Summary!V112-Summary!V$3)/(Summary!V$4-Summary!V$3))))</f>
        <v>1</v>
      </c>
      <c r="W112" s="10">
        <f>MAX(0,MIN(1,IF(W$5=0,1-(Summary!W112-Summary!W$3)/(Summary!W$4-Summary!W$3),(Summary!W112-Summary!W$3)/(Summary!W$4-Summary!W$3))))</f>
        <v>0</v>
      </c>
      <c r="X112" s="10">
        <f>MAX(0,MIN(1,IF(X$5=0,1-(Summary!X112-Summary!X$3)/(Summary!X$4-Summary!X$3),(Summary!X112-Summary!X$3)/(Summary!X$4-Summary!X$3))))</f>
        <v>0.5</v>
      </c>
      <c r="Y112" s="10">
        <f>MAX(0,MIN(1,IF(Y$5=0,1-(Summary!Y112-Summary!Y$3)/(Summary!Y$4-Summary!Y$3),(Summary!Y112-Summary!Y$3)/(Summary!Y$4-Summary!Y$3))))</f>
        <v>0</v>
      </c>
      <c r="Z112" s="10">
        <f>MAX(0,MIN(1,IF(Z$5=0,1-(Summary!Z112-Summary!Z$3)/(Summary!Z$4-Summary!Z$3),(Summary!Z112-Summary!Z$3)/(Summary!Z$4-Summary!Z$3))))</f>
        <v>0</v>
      </c>
      <c r="AA112" s="12" t="str">
        <f t="shared" si="19"/>
        <v>Maldives</v>
      </c>
      <c r="AB112" s="17">
        <f t="shared" si="20"/>
        <v>24</v>
      </c>
      <c r="AC112" s="11">
        <f t="shared" si="21"/>
        <v>0.37367263843231707</v>
      </c>
      <c r="AD112" s="17">
        <f t="shared" si="17"/>
        <v>69</v>
      </c>
      <c r="AM112" s="12" t="s">
        <v>222</v>
      </c>
      <c r="AN112" s="17">
        <v>24</v>
      </c>
      <c r="AO112" s="11">
        <v>0.29897735354424609</v>
      </c>
    </row>
    <row r="113" spans="1:41">
      <c r="A113" s="13" t="s">
        <v>250</v>
      </c>
      <c r="B113" s="16" t="s">
        <v>249</v>
      </c>
      <c r="C113" s="10">
        <f>MAX(0,MIN(1,IF(C$5=0,1-(Summary!C113-Summary!C$3)/(Summary!C$4-Summary!C$3),(Summary!C113-Summary!C$3)/(Summary!C$4-Summary!C$3))))</f>
        <v>0.58250000000000002</v>
      </c>
      <c r="D113" s="10">
        <f>MAX(0,MIN(1,IF(D$5=0,1-(Summary!D113-Summary!D$3)/(Summary!D$4-Summary!D$3),(Summary!D113-Summary!D$3)/(Summary!D$4-Summary!D$3))))</f>
        <v>6.5460000000000004E-2</v>
      </c>
      <c r="E113" s="10">
        <f>MAX(0,MIN(1,IF(E$5=0,1-(Summary!E113-Summary!E$3)/(Summary!E$4-Summary!E$3),(Summary!E113-Summary!E$3)/(Summary!E$4-Summary!E$3))))</f>
        <v>0.43999999999999995</v>
      </c>
      <c r="F113" s="10">
        <f>MAX(0,MIN(1,IF(F$5=0,1-(Summary!F113-Summary!F$3)/(Summary!F$4-Summary!F$3),(Summary!F113-Summary!F$3)/(Summary!F$4-Summary!F$3))))</f>
        <v>0.44999999999999996</v>
      </c>
      <c r="G113" s="10">
        <f>MAX(0,MIN(1,IF(G$5=0,1-(Summary!G113-Summary!G$3)/(Summary!G$4-Summary!G$3),(Summary!G113-Summary!G$3)/(Summary!G$4-Summary!G$3))))</f>
        <v>0.58666666666666667</v>
      </c>
      <c r="H113" s="10">
        <f>MAX(0,MIN(1,IF(H$5=0,1-(Summary!H113-Summary!H$3)/(Summary!H$4-Summary!H$3),(Summary!H113-Summary!H$3)/(Summary!H$4-Summary!H$3))))</f>
        <v>0.64</v>
      </c>
      <c r="I113" s="10">
        <f>MAX(0,MIN(1,IF(I$5=0,1-(Summary!I113-Summary!I$3)/(Summary!I$4-Summary!I$3),(Summary!I113-Summary!I$3)/(Summary!I$4-Summary!I$3))))</f>
        <v>0.66024999999999989</v>
      </c>
      <c r="J113" s="10">
        <f>MAX(0,MIN(1,IF(J$5=0,1-(Summary!J113-Summary!J$3)/(Summary!J$4-Summary!J$3),(Summary!J113-Summary!J$3)/(Summary!J$4-Summary!J$3))))</f>
        <v>0.67260000000000009</v>
      </c>
      <c r="K113" s="10">
        <f>MAX(0,MIN(1,IF(K$5=0,1-(Summary!K113-Summary!K$3)/(Summary!K$4-Summary!K$3),(Summary!K113-Summary!K$3)/(Summary!K$4-Summary!K$3))))</f>
        <v>0.98493092783500003</v>
      </c>
      <c r="L113" s="10">
        <f>MAX(0,MIN(1,IF(L$5=0,1-(Summary!L113-Summary!L$3)/(Summary!L$4-Summary!L$3),(Summary!L113-Summary!L$3)/(Summary!L$4-Summary!L$3))))</f>
        <v>0.88</v>
      </c>
      <c r="M113" s="10">
        <f>MAX(0,MIN(1,IF(M$5=0,1-(Summary!M113-Summary!M$3)/(Summary!M$4-Summary!M$3),(Summary!M113-Summary!M$3)/(Summary!M$4-Summary!M$3))))</f>
        <v>0.09</v>
      </c>
      <c r="N113" s="10">
        <f>MAX(0,MIN(1,IF(N$5=0,1-(Summary!N113-Summary!N$3)/(Summary!N$4-Summary!N$3),(Summary!N113-Summary!N$3)/(Summary!N$4-Summary!N$3))))</f>
        <v>0.99</v>
      </c>
      <c r="O113" s="10">
        <f>MAX(0,MIN(1,IF(O$5=0,1-(Summary!O113-Summary!O$3)/(Summary!O$4-Summary!O$3),(Summary!O113-Summary!O$3)/(Summary!O$4-Summary!O$3))))</f>
        <v>0.20749999999999999</v>
      </c>
      <c r="P113" s="10">
        <f>MAX(0,MIN(1,IF(P$5=0,1-(Summary!P113-Summary!P$3)/(Summary!P$4-Summary!P$3),(Summary!P113-Summary!P$3)/(Summary!P$4-Summary!P$3))))</f>
        <v>0.98407999999999995</v>
      </c>
      <c r="Q113" s="10">
        <f>MAX(0,MIN(1,IF(Q$5=0,1-(Summary!Q113-Summary!Q$3)/(Summary!Q$4-Summary!Q$3),(Summary!Q113-Summary!Q$3)/(Summary!Q$4-Summary!Q$3))))</f>
        <v>0.73141951219512191</v>
      </c>
      <c r="R113" s="10">
        <f>MAX(0,MIN(1,IF(R$5=0,1-(Summary!R113-Summary!R$3)/(Summary!R$4-Summary!R$3),(Summary!R113-Summary!R$3)/(Summary!R$4-Summary!R$3))))</f>
        <v>1</v>
      </c>
      <c r="S113" s="10">
        <f>MAX(0,MIN(1,IF(S$5=0,1-(Summary!S113-Summary!S$3)/(Summary!S$4-Summary!S$3),(Summary!S113-Summary!S$3)/(Summary!S$4-Summary!S$3))))</f>
        <v>0.25598154579999999</v>
      </c>
      <c r="T113" s="10">
        <f>MAX(0,MIN(1,IF(T$5=0,1-(Summary!T113-Summary!T$3)/(Summary!T$4-Summary!T$3),(Summary!T113-Summary!T$3)/(Summary!T$4-Summary!T$3))))</f>
        <v>1</v>
      </c>
      <c r="U113" s="10">
        <f>MAX(0,MIN(1,IF(U$5=0,1-(Summary!U113-Summary!U$3)/(Summary!U$4-Summary!U$3),(Summary!U113-Summary!U$3)/(Summary!U$4-Summary!U$3))))</f>
        <v>0</v>
      </c>
      <c r="V113" s="10">
        <f>MAX(0,MIN(1,IF(V$5=0,1-(Summary!V113-Summary!V$3)/(Summary!V$4-Summary!V$3),(Summary!V113-Summary!V$3)/(Summary!V$4-Summary!V$3))))</f>
        <v>0</v>
      </c>
      <c r="W113" s="10">
        <f>MAX(0,MIN(1,IF(W$5=0,1-(Summary!W113-Summary!W$3)/(Summary!W$4-Summary!W$3),(Summary!W113-Summary!W$3)/(Summary!W$4-Summary!W$3))))</f>
        <v>0.82600000000000007</v>
      </c>
      <c r="X113" s="10">
        <f>MAX(0,MIN(1,IF(X$5=0,1-(Summary!X113-Summary!X$3)/(Summary!X$4-Summary!X$3),(Summary!X113-Summary!X$3)/(Summary!X$4-Summary!X$3))))</f>
        <v>0</v>
      </c>
      <c r="Y113" s="10">
        <f>MAX(0,MIN(1,IF(Y$5=0,1-(Summary!Y113-Summary!Y$3)/(Summary!Y$4-Summary!Y$3),(Summary!Y113-Summary!Y$3)/(Summary!Y$4-Summary!Y$3))))</f>
        <v>8.6052172202689733E-3</v>
      </c>
      <c r="Z113" s="10">
        <f>MAX(0,MIN(1,IF(Z$5=0,1-(Summary!Z113-Summary!Z$3)/(Summary!Z$4-Summary!Z$3),(Summary!Z113-Summary!Z$3)/(Summary!Z$4-Summary!Z$3))))</f>
        <v>0.80964467009999996</v>
      </c>
      <c r="AA113" s="12" t="str">
        <f t="shared" si="19"/>
        <v>Mali</v>
      </c>
      <c r="AB113" s="17">
        <f t="shared" si="20"/>
        <v>24</v>
      </c>
      <c r="AC113" s="11">
        <f t="shared" si="21"/>
        <v>0.53606827249237743</v>
      </c>
      <c r="AD113" s="17">
        <f t="shared" si="17"/>
        <v>11</v>
      </c>
      <c r="AM113" s="12" t="s">
        <v>62</v>
      </c>
      <c r="AN113" s="17">
        <v>24</v>
      </c>
      <c r="AO113" s="11">
        <v>0.29646866591974802</v>
      </c>
    </row>
    <row r="114" spans="1:41">
      <c r="A114" s="13" t="s">
        <v>252</v>
      </c>
      <c r="B114" s="16" t="s">
        <v>251</v>
      </c>
      <c r="C114" s="10">
        <f>MAX(0,MIN(1,IF(C$5=0,1-(Summary!C114-Summary!C$3)/(Summary!C$4-Summary!C$3),(Summary!C114-Summary!C$3)/(Summary!C$4-Summary!C$3))))</f>
        <v>0.22299999999999998</v>
      </c>
      <c r="D114" s="10">
        <f>MAX(0,MIN(1,IF(D$5=0,1-(Summary!D114-Summary!D$3)/(Summary!D$4-Summary!D$3),(Summary!D114-Summary!D$3)/(Summary!D$4-Summary!D$3))))</f>
        <v>0.71290000000000009</v>
      </c>
      <c r="E114" s="10">
        <f>MAX(0,MIN(1,IF(E$5=0,1-(Summary!E114-Summary!E$3)/(Summary!E$4-Summary!E$3),(Summary!E114-Summary!E$3)/(Summary!E$4-Summary!E$3))))</f>
        <v>0</v>
      </c>
      <c r="F114" s="10">
        <f>MAX(0,MIN(1,IF(F$5=0,1-(Summary!F114-Summary!F$3)/(Summary!F$4-Summary!F$3),(Summary!F114-Summary!F$3)/(Summary!F$4-Summary!F$3))))</f>
        <v>0.375</v>
      </c>
      <c r="G114" s="10">
        <f>MAX(0,MIN(1,IF(G$5=0,1-(Summary!G114-Summary!G$3)/(Summary!G$4-Summary!G$3),(Summary!G114-Summary!G$3)/(Summary!G$4-Summary!G$3))))</f>
        <v>0</v>
      </c>
      <c r="H114" s="10">
        <f>MAX(0,MIN(1,IF(H$5=0,1-(Summary!H114-Summary!H$3)/(Summary!H$4-Summary!H$3),(Summary!H114-Summary!H$3)/(Summary!H$4-Summary!H$3))))</f>
        <v>0</v>
      </c>
      <c r="I114" s="10">
        <f>MAX(0,MIN(1,IF(I$5=0,1-(Summary!I114-Summary!I$3)/(Summary!I$4-Summary!I$3),(Summary!I114-Summary!I$3)/(Summary!I$4-Summary!I$3))))</f>
        <v>0.23600000000000002</v>
      </c>
      <c r="J114" s="10">
        <f>MAX(0,MIN(1,IF(J$5=0,1-(Summary!J114-Summary!J$3)/(Summary!J$4-Summary!J$3),(Summary!J114-Summary!J$3)/(Summary!J$4-Summary!J$3))))</f>
        <v>5.5199999999999999E-2</v>
      </c>
      <c r="K114" s="10">
        <f>MAX(0,MIN(1,IF(K$5=0,1-(Summary!K114-Summary!K$3)/(Summary!K$4-Summary!K$3),(Summary!K114-Summary!K$3)/(Summary!K$4-Summary!K$3))))</f>
        <v>0.68392156862749998</v>
      </c>
      <c r="L114" s="10">
        <f>MAX(0,MIN(1,IF(L$5=0,1-(Summary!L114-Summary!L$3)/(Summary!L$4-Summary!L$3),(Summary!L114-Summary!L$3)/(Summary!L$4-Summary!L$3))))</f>
        <v>0.28000000000000003</v>
      </c>
      <c r="M114" s="10">
        <f>MAX(0,MIN(1,IF(M$5=0,1-(Summary!M114-Summary!M$3)/(Summary!M$4-Summary!M$3),(Summary!M114-Summary!M$3)/(Summary!M$4-Summary!M$3))))</f>
        <v>1</v>
      </c>
      <c r="N114" s="10">
        <f>MAX(0,MIN(1,IF(N$5=0,1-(Summary!N114-Summary!N$3)/(Summary!N$4-Summary!N$3),(Summary!N114-Summary!N$3)/(Summary!N$4-Summary!N$3))))</f>
        <v>0</v>
      </c>
      <c r="O114" s="10">
        <f>MAX(0,MIN(1,IF(O$5=0,1-(Summary!O114-Summary!O$3)/(Summary!O$4-Summary!O$3),(Summary!O114-Summary!O$3)/(Summary!O$4-Summary!O$3))))</f>
        <v>6.7499999999999991E-2</v>
      </c>
      <c r="P114" s="10">
        <f>MAX(0,MIN(1,IF(P$5=0,1-(Summary!P114-Summary!P$3)/(Summary!P$4-Summary!P$3),(Summary!P114-Summary!P$3)/(Summary!P$4-Summary!P$3))))</f>
        <v>0.48896000000000006</v>
      </c>
      <c r="Q114" s="10">
        <f>MAX(0,MIN(1,IF(Q$5=0,1-(Summary!Q114-Summary!Q$3)/(Summary!Q$4-Summary!Q$3),(Summary!Q114-Summary!Q$3)/(Summary!Q$4-Summary!Q$3))))</f>
        <v>0.1071804878048781</v>
      </c>
      <c r="R114" s="10">
        <f>MAX(0,MIN(1,IF(R$5=0,1-(Summary!R114-Summary!R$3)/(Summary!R$4-Summary!R$3),(Summary!R114-Summary!R$3)/(Summary!R$4-Summary!R$3))))</f>
        <v>0.11818181799999999</v>
      </c>
      <c r="S114" s="10">
        <f>MAX(0,MIN(1,IF(S$5=0,1-(Summary!S114-Summary!S$3)/(Summary!S$4-Summary!S$3),(Summary!S114-Summary!S$3)/(Summary!S$4-Summary!S$3))))</f>
        <v>0</v>
      </c>
      <c r="T114" s="10">
        <f>MAX(0,MIN(1,IF(T$5=0,1-(Summary!T114-Summary!T$3)/(Summary!T$4-Summary!T$3),(Summary!T114-Summary!T$3)/(Summary!T$4-Summary!T$3))))</f>
        <v>2.72218625E-3</v>
      </c>
      <c r="U114" s="10">
        <f>MAX(0,MIN(1,IF(U$5=0,1-(Summary!U114-Summary!U$3)/(Summary!U$4-Summary!U$3),(Summary!U114-Summary!U$3)/(Summary!U$4-Summary!U$3))))</f>
        <v>0.16291566062593044</v>
      </c>
      <c r="V114" s="10">
        <f>MAX(0,MIN(1,IF(V$5=0,1-(Summary!V114-Summary!V$3)/(Summary!V$4-Summary!V$3),(Summary!V114-Summary!V$3)/(Summary!V$4-Summary!V$3))))</f>
        <v>0.12943246848923701</v>
      </c>
      <c r="W114" s="10">
        <f>MAX(0,MIN(1,IF(W$5=0,1-(Summary!W114-Summary!W$3)/(Summary!W$4-Summary!W$3),(Summary!W114-Summary!W$3)/(Summary!W$4-Summary!W$3))))</f>
        <v>0</v>
      </c>
      <c r="X114" s="10">
        <f>MAX(0,MIN(1,IF(X$5=0,1-(Summary!X114-Summary!X$3)/(Summary!X$4-Summary!X$3),(Summary!X114-Summary!X$3)/(Summary!X$4-Summary!X$3))))</f>
        <v>1</v>
      </c>
      <c r="Y114" s="10">
        <f>MAX(0,MIN(1,IF(Y$5=0,1-(Summary!Y114-Summary!Y$3)/(Summary!Y$4-Summary!Y$3),(Summary!Y114-Summary!Y$3)/(Summary!Y$4-Summary!Y$3))))</f>
        <v>0</v>
      </c>
      <c r="Z114" s="10">
        <f>MAX(0,MIN(1,IF(Z$5=0,1-(Summary!Z114-Summary!Z$3)/(Summary!Z$4-Summary!Z$3),(Summary!Z114-Summary!Z$3)/(Summary!Z$4-Summary!Z$3))))</f>
        <v>0.12470000000000003</v>
      </c>
      <c r="AA114" s="12" t="str">
        <f t="shared" si="19"/>
        <v>Malta</v>
      </c>
      <c r="AB114" s="17">
        <f t="shared" si="20"/>
        <v>24</v>
      </c>
      <c r="AC114" s="11">
        <f t="shared" si="21"/>
        <v>0.24031725790823102</v>
      </c>
      <c r="AD114" s="17">
        <f t="shared" si="17"/>
        <v>152</v>
      </c>
      <c r="AM114" s="12" t="s">
        <v>64</v>
      </c>
      <c r="AN114" s="17">
        <v>24</v>
      </c>
      <c r="AO114" s="11">
        <v>0.29520990144213488</v>
      </c>
    </row>
    <row r="115" spans="1:41">
      <c r="A115" s="13" t="s">
        <v>254</v>
      </c>
      <c r="B115" s="16" t="s">
        <v>253</v>
      </c>
      <c r="C115" s="10">
        <f>MAX(0,MIN(1,IF(C$5=0,1-(Summary!C115-Summary!C$3)/(Summary!C$4-Summary!C$3),(Summary!C115-Summary!C$3)/(Summary!C$4-Summary!C$3))))</f>
        <v>0.67149999999999999</v>
      </c>
      <c r="D115" s="10">
        <f>MAX(0,MIN(1,IF(D$5=0,1-(Summary!D115-Summary!D$3)/(Summary!D$4-Summary!D$3),(Summary!D115-Summary!D$3)/(Summary!D$4-Summary!D$3))))</f>
        <v>0.5</v>
      </c>
      <c r="E115" s="10">
        <f>MAX(0,MIN(1,IF(E$5=0,1-(Summary!E115-Summary!E$3)/(Summary!E$4-Summary!E$3),(Summary!E115-Summary!E$3)/(Summary!E$4-Summary!E$3))))</f>
        <v>6.0000000000000053E-2</v>
      </c>
      <c r="F115" s="10">
        <f>MAX(0,MIN(1,IF(F$5=0,1-(Summary!F115-Summary!F$3)/(Summary!F$4-Summary!F$3),(Summary!F115-Summary!F$3)/(Summary!F$4-Summary!F$3))))</f>
        <v>9.9999999999999978E-2</v>
      </c>
      <c r="G115" s="10">
        <f>MAX(0,MIN(1,IF(G$5=0,1-(Summary!G115-Summary!G$3)/(Summary!G$4-Summary!G$3),(Summary!G115-Summary!G$3)/(Summary!G$4-Summary!G$3))))</f>
        <v>0.13466666666666666</v>
      </c>
      <c r="H115" s="10">
        <f>MAX(0,MIN(1,IF(H$5=0,1-(Summary!H115-Summary!H$3)/(Summary!H$4-Summary!H$3),(Summary!H115-Summary!H$3)/(Summary!H$4-Summary!H$3))))</f>
        <v>0.27</v>
      </c>
      <c r="I115" s="10">
        <f>MAX(0,MIN(1,IF(I$5=0,1-(Summary!I115-Summary!I$3)/(Summary!I$4-Summary!I$3),(Summary!I115-Summary!I$3)/(Summary!I$4-Summary!I$3))))</f>
        <v>0.44466666666666665</v>
      </c>
      <c r="J115" s="10">
        <f>MAX(0,MIN(1,IF(J$5=0,1-(Summary!J115-Summary!J$3)/(Summary!J$4-Summary!J$3),(Summary!J115-Summary!J$3)/(Summary!J$4-Summary!J$3))))</f>
        <v>0.28559999999999997</v>
      </c>
      <c r="K115" s="10">
        <f>MAX(0,MIN(1,IF(K$5=0,1-(Summary!K115-Summary!K$3)/(Summary!K$4-Summary!K$3),(Summary!K115-Summary!K$3)/(Summary!K$4-Summary!K$3))))</f>
        <v>1</v>
      </c>
      <c r="L115" s="10">
        <f>MAX(0,MIN(1,IF(L$5=0,1-(Summary!L115-Summary!L$3)/(Summary!L$4-Summary!L$3),(Summary!L115-Summary!L$3)/(Summary!L$4-Summary!L$3))))</f>
        <v>0.2</v>
      </c>
      <c r="M115" s="10">
        <f>MAX(0,MIN(1,IF(M$5=0,1-(Summary!M115-Summary!M$3)/(Summary!M$4-Summary!M$3),(Summary!M115-Summary!M$3)/(Summary!M$4-Summary!M$3))))</f>
        <v>1</v>
      </c>
      <c r="N115" s="10">
        <f>MAX(0,MIN(1,IF(N$5=0,1-(Summary!N115-Summary!N$3)/(Summary!N$4-Summary!N$3),(Summary!N115-Summary!N$3)/(Summary!N$4-Summary!N$3))))</f>
        <v>0.3</v>
      </c>
      <c r="O115" s="10">
        <f>MAX(0,MIN(1,IF(O$5=0,1-(Summary!O115-Summary!O$3)/(Summary!O$4-Summary!O$3),(Summary!O115-Summary!O$3)/(Summary!O$4-Summary!O$3))))</f>
        <v>0.76749999999999996</v>
      </c>
      <c r="P115" s="10">
        <f>MAX(0,MIN(1,IF(P$5=0,1-(Summary!P115-Summary!P$3)/(Summary!P$4-Summary!P$3),(Summary!P115-Summary!P$3)/(Summary!P$4-Summary!P$3))))</f>
        <v>0.85407999999999995</v>
      </c>
      <c r="Q115" s="10">
        <f>MAX(0,MIN(1,IF(Q$5=0,1-(Summary!Q115-Summary!Q$3)/(Summary!Q$4-Summary!Q$3),(Summary!Q115-Summary!Q$3)/(Summary!Q$4-Summary!Q$3))))</f>
        <v>0.39521951219512208</v>
      </c>
      <c r="R115" s="10">
        <f>MAX(0,MIN(1,IF(R$5=0,1-(Summary!R115-Summary!R$3)/(Summary!R$4-Summary!R$3),(Summary!R115-Summary!R$3)/(Summary!R$4-Summary!R$3))))</f>
        <v>0.40400471199999999</v>
      </c>
      <c r="S115" s="10">
        <f>MAX(0,MIN(1,IF(S$5=0,1-(Summary!S115-Summary!S$3)/(Summary!S$4-Summary!S$3),(Summary!S115-Summary!S$3)/(Summary!S$4-Summary!S$3))))</f>
        <v>0.57675864750000005</v>
      </c>
      <c r="T115" s="10">
        <f>MAX(0,MIN(1,IF(T$5=0,1-(Summary!T115-Summary!T$3)/(Summary!T$4-Summary!T$3),(Summary!T115-Summary!T$3)/(Summary!T$4-Summary!T$3))))</f>
        <v>0.5</v>
      </c>
      <c r="U115" s="10">
        <f>MAX(0,MIN(1,IF(U$5=0,1-(Summary!U115-Summary!U$3)/(Summary!U$4-Summary!U$3),(Summary!U115-Summary!U$3)/(Summary!U$4-Summary!U$3))))</f>
        <v>0.75</v>
      </c>
      <c r="V115" s="10">
        <f>MAX(0,MIN(1,IF(V$5=0,1-(Summary!V115-Summary!V$3)/(Summary!V$4-Summary!V$3),(Summary!V115-Summary!V$3)/(Summary!V$4-Summary!V$3))))</f>
        <v>0.99778454556316598</v>
      </c>
      <c r="W115" s="10">
        <f>MAX(0,MIN(1,IF(W$5=0,1-(Summary!W115-Summary!W$3)/(Summary!W$4-Summary!W$3),(Summary!W115-Summary!W$3)/(Summary!W$4-Summary!W$3))))</f>
        <v>0.255</v>
      </c>
      <c r="X115" s="10">
        <f>MAX(0,MIN(1,IF(X$5=0,1-(Summary!X115-Summary!X$3)/(Summary!X$4-Summary!X$3),(Summary!X115-Summary!X$3)/(Summary!X$4-Summary!X$3))))</f>
        <v>0.5</v>
      </c>
      <c r="Y115" s="10">
        <f>MAX(0,MIN(1,IF(Y$5=0,1-(Summary!Y115-Summary!Y$3)/(Summary!Y$4-Summary!Y$3),(Summary!Y115-Summary!Y$3)/(Summary!Y$4-Summary!Y$3))))</f>
        <v>0</v>
      </c>
      <c r="Z115" s="10">
        <f>MAX(0,MIN(1,IF(Z$5=0,1-(Summary!Z115-Summary!Z$3)/(Summary!Z$4-Summary!Z$3),(Summary!Z115-Summary!Z$3)/(Summary!Z$4-Summary!Z$3))))</f>
        <v>0.5</v>
      </c>
      <c r="AA115" s="12" t="str">
        <f t="shared" si="19"/>
        <v>Marshall Islands</v>
      </c>
      <c r="AB115" s="17">
        <f t="shared" si="20"/>
        <v>24</v>
      </c>
      <c r="AC115" s="11">
        <f t="shared" si="21"/>
        <v>0.47778253127465087</v>
      </c>
      <c r="AD115" s="17">
        <f t="shared" si="17"/>
        <v>32</v>
      </c>
      <c r="AM115" s="12" t="s">
        <v>437</v>
      </c>
      <c r="AN115" s="17">
        <v>24</v>
      </c>
      <c r="AO115" s="11">
        <v>0.29350914588366345</v>
      </c>
    </row>
    <row r="116" spans="1:41">
      <c r="A116" s="13" t="s">
        <v>256</v>
      </c>
      <c r="B116" s="16" t="s">
        <v>255</v>
      </c>
      <c r="C116" s="10">
        <f>MAX(0,MIN(1,IF(C$5=0,1-(Summary!C116-Summary!C$3)/(Summary!C$4-Summary!C$3),(Summary!C116-Summary!C$3)/(Summary!C$4-Summary!C$3))))</f>
        <v>0.18200000000000002</v>
      </c>
      <c r="D116" s="10">
        <f>MAX(0,MIN(1,IF(D$5=0,1-(Summary!D116-Summary!D$3)/(Summary!D$4-Summary!D$3),(Summary!D116-Summary!D$3)/(Summary!D$4-Summary!D$3))))</f>
        <v>0.14029999999999998</v>
      </c>
      <c r="E116" s="10">
        <f>MAX(0,MIN(1,IF(E$5=0,1-(Summary!E116-Summary!E$3)/(Summary!E$4-Summary!E$3),(Summary!E116-Summary!E$3)/(Summary!E$4-Summary!E$3))))</f>
        <v>0.51</v>
      </c>
      <c r="F116" s="10">
        <f>MAX(0,MIN(1,IF(F$5=0,1-(Summary!F116-Summary!F$3)/(Summary!F$4-Summary!F$3),(Summary!F116-Summary!F$3)/(Summary!F$4-Summary!F$3))))</f>
        <v>0.47499999999999998</v>
      </c>
      <c r="G116" s="10">
        <f>MAX(0,MIN(1,IF(G$5=0,1-(Summary!G116-Summary!G$3)/(Summary!G$4-Summary!G$3),(Summary!G116-Summary!G$3)/(Summary!G$4-Summary!G$3))))</f>
        <v>0.26</v>
      </c>
      <c r="H116" s="10">
        <f>MAX(0,MIN(1,IF(H$5=0,1-(Summary!H116-Summary!H$3)/(Summary!H$4-Summary!H$3),(Summary!H116-Summary!H$3)/(Summary!H$4-Summary!H$3))))</f>
        <v>0.74</v>
      </c>
      <c r="I116" s="10">
        <f>MAX(0,MIN(1,IF(I$5=0,1-(Summary!I116-Summary!I$3)/(Summary!I$4-Summary!I$3),(Summary!I116-Summary!I$3)/(Summary!I$4-Summary!I$3))))</f>
        <v>0.63950000000000007</v>
      </c>
      <c r="J116" s="10">
        <f>MAX(0,MIN(1,IF(J$5=0,1-(Summary!J116-Summary!J$3)/(Summary!J$4-Summary!J$3),(Summary!J116-Summary!J$3)/(Summary!J$4-Summary!J$3))))</f>
        <v>0.58799999999999997</v>
      </c>
      <c r="K116" s="10">
        <f>MAX(0,MIN(1,IF(K$5=0,1-(Summary!K116-Summary!K$3)/(Summary!K$4-Summary!K$3),(Summary!K116-Summary!K$3)/(Summary!K$4-Summary!K$3))))</f>
        <v>1</v>
      </c>
      <c r="L116" s="10">
        <f>MAX(0,MIN(1,IF(L$5=0,1-(Summary!L116-Summary!L$3)/(Summary!L$4-Summary!L$3),(Summary!L116-Summary!L$3)/(Summary!L$4-Summary!L$3))))</f>
        <v>0.5</v>
      </c>
      <c r="M116" s="10">
        <f>MAX(0,MIN(1,IF(M$5=0,1-(Summary!M116-Summary!M$3)/(Summary!M$4-Summary!M$3),(Summary!M116-Summary!M$3)/(Summary!M$4-Summary!M$3))))</f>
        <v>0.64</v>
      </c>
      <c r="N116" s="10">
        <f>MAX(0,MIN(1,IF(N$5=0,1-(Summary!N116-Summary!N$3)/(Summary!N$4-Summary!N$3),(Summary!N116-Summary!N$3)/(Summary!N$4-Summary!N$3))))</f>
        <v>0.73</v>
      </c>
      <c r="O116" s="10">
        <f>MAX(0,MIN(1,IF(O$5=0,1-(Summary!O116-Summary!O$3)/(Summary!O$4-Summary!O$3),(Summary!O116-Summary!O$3)/(Summary!O$4-Summary!O$3))))</f>
        <v>0.20749999999999999</v>
      </c>
      <c r="P116" s="10">
        <f>MAX(0,MIN(1,IF(P$5=0,1-(Summary!P116-Summary!P$3)/(Summary!P$4-Summary!P$3),(Summary!P116-Summary!P$3)/(Summary!P$4-Summary!P$3))))</f>
        <v>0.96279999999999999</v>
      </c>
      <c r="Q116" s="10">
        <f>MAX(0,MIN(1,IF(Q$5=0,1-(Summary!Q116-Summary!Q$3)/(Summary!Q$4-Summary!Q$3),(Summary!Q116-Summary!Q$3)/(Summary!Q$4-Summary!Q$3))))</f>
        <v>0.56542341463414802</v>
      </c>
      <c r="R116" s="10">
        <f>MAX(0,MIN(1,IF(R$5=0,1-(Summary!R116-Summary!R$3)/(Summary!R$4-Summary!R$3),(Summary!R116-Summary!R$3)/(Summary!R$4-Summary!R$3))))</f>
        <v>0.81618168999999996</v>
      </c>
      <c r="S116" s="10">
        <f>MAX(0,MIN(1,IF(S$5=0,1-(Summary!S116-Summary!S$3)/(Summary!S$4-Summary!S$3),(Summary!S116-Summary!S$3)/(Summary!S$4-Summary!S$3))))</f>
        <v>0.25564910969999999</v>
      </c>
      <c r="T116" s="10">
        <f>MAX(0,MIN(1,IF(T$5=0,1-(Summary!T116-Summary!T$3)/(Summary!T$4-Summary!T$3),(Summary!T116-Summary!T$3)/(Summary!T$4-Summary!T$3))))</f>
        <v>0.60730185074999998</v>
      </c>
      <c r="U116" s="10">
        <f>MAX(0,MIN(1,IF(U$5=0,1-(Summary!U116-Summary!U$3)/(Summary!U$4-Summary!U$3),(Summary!U116-Summary!U$3)/(Summary!U$4-Summary!U$3))))</f>
        <v>1.6717658802714697E-2</v>
      </c>
      <c r="V116" s="10">
        <f>MAX(0,MIN(1,IF(V$5=0,1-(Summary!V116-Summary!V$3)/(Summary!V$4-Summary!V$3),(Summary!V116-Summary!V$3)/(Summary!V$4-Summary!V$3))))</f>
        <v>0.29248158080123798</v>
      </c>
      <c r="W116" s="10">
        <f>MAX(0,MIN(1,IF(W$5=0,1-(Summary!W116-Summary!W$3)/(Summary!W$4-Summary!W$3),(Summary!W116-Summary!W$3)/(Summary!W$4-Summary!W$3))))</f>
        <v>0.69900000000000007</v>
      </c>
      <c r="X116" s="10">
        <f>MAX(0,MIN(1,IF(X$5=0,1-(Summary!X116-Summary!X$3)/(Summary!X$4-Summary!X$3),(Summary!X116-Summary!X$3)/(Summary!X$4-Summary!X$3))))</f>
        <v>0.15</v>
      </c>
      <c r="Y116" s="10">
        <f>MAX(0,MIN(1,IF(Y$5=0,1-(Summary!Y116-Summary!Y$3)/(Summary!Y$4-Summary!Y$3),(Summary!Y116-Summary!Y$3)/(Summary!Y$4-Summary!Y$3))))</f>
        <v>8.7319297564761814E-3</v>
      </c>
      <c r="Z116" s="10">
        <f>MAX(0,MIN(1,IF(Z$5=0,1-(Summary!Z116-Summary!Z$3)/(Summary!Z$4-Summary!Z$3),(Summary!Z116-Summary!Z$3)/(Summary!Z$4-Summary!Z$3))))</f>
        <v>0.73151999999999995</v>
      </c>
      <c r="AA116" s="12" t="str">
        <f t="shared" si="19"/>
        <v>Mauritania</v>
      </c>
      <c r="AB116" s="17">
        <f t="shared" si="20"/>
        <v>24</v>
      </c>
      <c r="AC116" s="11">
        <f t="shared" si="21"/>
        <v>0.48825446810185741</v>
      </c>
      <c r="AD116" s="17">
        <f t="shared" si="17"/>
        <v>25</v>
      </c>
      <c r="AM116" s="12" t="s">
        <v>445</v>
      </c>
      <c r="AN116" s="17">
        <v>24</v>
      </c>
      <c r="AO116" s="11">
        <v>0.29344455978181044</v>
      </c>
    </row>
    <row r="117" spans="1:41">
      <c r="A117" s="13" t="s">
        <v>258</v>
      </c>
      <c r="B117" s="16" t="s">
        <v>257</v>
      </c>
      <c r="C117" s="10">
        <f>MAX(0,MIN(1,IF(C$5=0,1-(Summary!C117-Summary!C$3)/(Summary!C$4-Summary!C$3),(Summary!C117-Summary!C$3)/(Summary!C$4-Summary!C$3))))</f>
        <v>0.35033333333333333</v>
      </c>
      <c r="D117" s="10">
        <f>MAX(0,MIN(1,IF(D$5=0,1-(Summary!D117-Summary!D$3)/(Summary!D$4-Summary!D$3),(Summary!D117-Summary!D$3)/(Summary!D$4-Summary!D$3))))</f>
        <v>0.26350000000000001</v>
      </c>
      <c r="E117" s="10">
        <f>MAX(0,MIN(1,IF(E$5=0,1-(Summary!E117-Summary!E$3)/(Summary!E$4-Summary!E$3),(Summary!E117-Summary!E$3)/(Summary!E$4-Summary!E$3))))</f>
        <v>1.0000000000000009E-2</v>
      </c>
      <c r="F117" s="10">
        <f>MAX(0,MIN(1,IF(F$5=0,1-(Summary!F117-Summary!F$3)/(Summary!F$4-Summary!F$3),(Summary!F117-Summary!F$3)/(Summary!F$4-Summary!F$3))))</f>
        <v>7.5000000000000011E-2</v>
      </c>
      <c r="G117" s="10">
        <f>MAX(0,MIN(1,IF(G$5=0,1-(Summary!G117-Summary!G$3)/(Summary!G$4-Summary!G$3),(Summary!G117-Summary!G$3)/(Summary!G$4-Summary!G$3))))</f>
        <v>4.6666666666666671E-3</v>
      </c>
      <c r="H117" s="10">
        <f>MAX(0,MIN(1,IF(H$5=0,1-(Summary!H117-Summary!H$3)/(Summary!H$4-Summary!H$3),(Summary!H117-Summary!H$3)/(Summary!H$4-Summary!H$3))))</f>
        <v>8.9999999999999969E-2</v>
      </c>
      <c r="I117" s="10">
        <f>MAX(0,MIN(1,IF(I$5=0,1-(Summary!I117-Summary!I$3)/(Summary!I$4-Summary!I$3),(Summary!I117-Summary!I$3)/(Summary!I$4-Summary!I$3))))</f>
        <v>0.44466666666666665</v>
      </c>
      <c r="J117" s="10">
        <f>MAX(0,MIN(1,IF(J$5=0,1-(Summary!J117-Summary!J$3)/(Summary!J$4-Summary!J$3),(Summary!J117-Summary!J$3)/(Summary!J$4-Summary!J$3))))</f>
        <v>0.5746</v>
      </c>
      <c r="K117" s="10">
        <f>MAX(0,MIN(1,IF(K$5=0,1-(Summary!K117-Summary!K$3)/(Summary!K$4-Summary!K$3),(Summary!K117-Summary!K$3)/(Summary!K$4-Summary!K$3))))</f>
        <v>0.43559934318561933</v>
      </c>
      <c r="L117" s="10">
        <f>MAX(0,MIN(1,IF(L$5=0,1-(Summary!L117-Summary!L$3)/(Summary!L$4-Summary!L$3),(Summary!L117-Summary!L$3)/(Summary!L$4-Summary!L$3))))</f>
        <v>0.34</v>
      </c>
      <c r="M117" s="10">
        <f>MAX(0,MIN(1,IF(M$5=0,1-(Summary!M117-Summary!M$3)/(Summary!M$4-Summary!M$3),(Summary!M117-Summary!M$3)/(Summary!M$4-Summary!M$3))))</f>
        <v>1</v>
      </c>
      <c r="N117" s="10">
        <f>MAX(0,MIN(1,IF(N$5=0,1-(Summary!N117-Summary!N$3)/(Summary!N$4-Summary!N$3),(Summary!N117-Summary!N$3)/(Summary!N$4-Summary!N$3))))</f>
        <v>0.2</v>
      </c>
      <c r="O117" s="10">
        <f>MAX(0,MIN(1,IF(O$5=0,1-(Summary!O117-Summary!O$3)/(Summary!O$4-Summary!O$3),(Summary!O117-Summary!O$3)/(Summary!O$4-Summary!O$3))))</f>
        <v>0.20749999999999999</v>
      </c>
      <c r="P117" s="10">
        <f>MAX(0,MIN(1,IF(P$5=0,1-(Summary!P117-Summary!P$3)/(Summary!P$4-Summary!P$3),(Summary!P117-Summary!P$3)/(Summary!P$4-Summary!P$3))))</f>
        <v>0.76600000000000001</v>
      </c>
      <c r="Q117" s="10">
        <f>MAX(0,MIN(1,IF(Q$5=0,1-(Summary!Q117-Summary!Q$3)/(Summary!Q$4-Summary!Q$3),(Summary!Q117-Summary!Q$3)/(Summary!Q$4-Summary!Q$3))))</f>
        <v>0.24858536585366009</v>
      </c>
      <c r="R117" s="10">
        <f>MAX(0,MIN(1,IF(R$5=0,1-(Summary!R117-Summary!R$3)/(Summary!R$4-Summary!R$3),(Summary!R117-Summary!R$3)/(Summary!R$4-Summary!R$3))))</f>
        <v>0.13720316599999999</v>
      </c>
      <c r="S117" s="10">
        <f>MAX(0,MIN(1,IF(S$5=0,1-(Summary!S117-Summary!S$3)/(Summary!S$4-Summary!S$3),(Summary!S117-Summary!S$3)/(Summary!S$4-Summary!S$3))))</f>
        <v>1.6422791119999999E-2</v>
      </c>
      <c r="T117" s="10">
        <f>MAX(0,MIN(1,IF(T$5=0,1-(Summary!T117-Summary!T$3)/(Summary!T$4-Summary!T$3),(Summary!T117-Summary!T$3)/(Summary!T$4-Summary!T$3))))</f>
        <v>1.610143725E-2</v>
      </c>
      <c r="U117" s="10">
        <f>MAX(0,MIN(1,IF(U$5=0,1-(Summary!U117-Summary!U$3)/(Summary!U$4-Summary!U$3),(Summary!U117-Summary!U$3)/(Summary!U$4-Summary!U$3))))</f>
        <v>0.75</v>
      </c>
      <c r="V117" s="10">
        <f>MAX(0,MIN(1,IF(V$5=0,1-(Summary!V117-Summary!V$3)/(Summary!V$4-Summary!V$3),(Summary!V117-Summary!V$3)/(Summary!V$4-Summary!V$3))))</f>
        <v>9.4130101380787701E-2</v>
      </c>
      <c r="W117" s="10">
        <f>MAX(0,MIN(1,IF(W$5=0,1-(Summary!W117-Summary!W$3)/(Summary!W$4-Summary!W$3),(Summary!W117-Summary!W$3)/(Summary!W$4-Summary!W$3))))</f>
        <v>5.9999999999998943E-3</v>
      </c>
      <c r="X117" s="10">
        <f>MAX(0,MIN(1,IF(X$5=0,1-(Summary!X117-Summary!X$3)/(Summary!X$4-Summary!X$3),(Summary!X117-Summary!X$3)/(Summary!X$4-Summary!X$3))))</f>
        <v>0</v>
      </c>
      <c r="Y117" s="10">
        <f>MAX(0,MIN(1,IF(Y$5=0,1-(Summary!Y117-Summary!Y$3)/(Summary!Y$4-Summary!Y$3),(Summary!Y117-Summary!Y$3)/(Summary!Y$4-Summary!Y$3))))</f>
        <v>0</v>
      </c>
      <c r="Z117" s="10">
        <f>MAX(0,MIN(1,IF(Z$5=0,1-(Summary!Z117-Summary!Z$3)/(Summary!Z$4-Summary!Z$3),(Summary!Z117-Summary!Z$3)/(Summary!Z$4-Summary!Z$3))))</f>
        <v>1.969999999999994E-2</v>
      </c>
      <c r="AA117" s="12" t="str">
        <f t="shared" si="19"/>
        <v>Mauritius</v>
      </c>
      <c r="AB117" s="17">
        <f t="shared" si="20"/>
        <v>24</v>
      </c>
      <c r="AC117" s="11">
        <f t="shared" si="21"/>
        <v>0.25208370297736393</v>
      </c>
      <c r="AD117" s="17">
        <f t="shared" si="17"/>
        <v>134</v>
      </c>
      <c r="AM117" s="12" t="s">
        <v>362</v>
      </c>
      <c r="AN117" s="17">
        <v>24</v>
      </c>
      <c r="AO117" s="11">
        <v>0.29246371852269609</v>
      </c>
    </row>
    <row r="118" spans="1:41">
      <c r="A118" s="13" t="s">
        <v>260</v>
      </c>
      <c r="B118" s="16" t="s">
        <v>259</v>
      </c>
      <c r="C118" s="10">
        <f>MAX(0,MIN(1,IF(C$5=0,1-(Summary!C118-Summary!C$3)/(Summary!C$4-Summary!C$3),(Summary!C118-Summary!C$3)/(Summary!C$4-Summary!C$3))))</f>
        <v>0.28500000000000003</v>
      </c>
      <c r="D118" s="10">
        <f>MAX(0,MIN(1,IF(D$5=0,1-(Summary!D118-Summary!D$3)/(Summary!D$4-Summary!D$3),(Summary!D118-Summary!D$3)/(Summary!D$4-Summary!D$3))))</f>
        <v>0.17449999999999999</v>
      </c>
      <c r="E118" s="10">
        <f>MAX(0,MIN(1,IF(E$5=0,1-(Summary!E118-Summary!E$3)/(Summary!E$4-Summary!E$3),(Summary!E118-Summary!E$3)/(Summary!E$4-Summary!E$3))))</f>
        <v>6.0000000000000053E-2</v>
      </c>
      <c r="F118" s="10">
        <f>MAX(0,MIN(1,IF(F$5=0,1-(Summary!F118-Summary!F$3)/(Summary!F$4-Summary!F$3),(Summary!F118-Summary!F$3)/(Summary!F$4-Summary!F$3))))</f>
        <v>0.32499999999999996</v>
      </c>
      <c r="G118" s="10">
        <f>MAX(0,MIN(1,IF(G$5=0,1-(Summary!G118-Summary!G$3)/(Summary!G$4-Summary!G$3),(Summary!G118-Summary!G$3)/(Summary!G$4-Summary!G$3))))</f>
        <v>1.5333333333333332E-2</v>
      </c>
      <c r="H118" s="10">
        <f>MAX(0,MIN(1,IF(H$5=0,1-(Summary!H118-Summary!H$3)/(Summary!H$4-Summary!H$3),(Summary!H118-Summary!H$3)/(Summary!H$4-Summary!H$3))))</f>
        <v>0.15000000000000002</v>
      </c>
      <c r="I118" s="10">
        <f>MAX(0,MIN(1,IF(I$5=0,1-(Summary!I118-Summary!I$3)/(Summary!I$4-Summary!I$3),(Summary!I118-Summary!I$3)/(Summary!I$4-Summary!I$3))))</f>
        <v>0.65750000000000008</v>
      </c>
      <c r="J118" s="10">
        <f>MAX(0,MIN(1,IF(J$5=0,1-(Summary!J118-Summary!J$3)/(Summary!J$4-Summary!J$3),(Summary!J118-Summary!J$3)/(Summary!J$4-Summary!J$3))))</f>
        <v>0.22500000000000001</v>
      </c>
      <c r="K118" s="10">
        <f>MAX(0,MIN(1,IF(K$5=0,1-(Summary!K118-Summary!K$3)/(Summary!K$4-Summary!K$3),(Summary!K118-Summary!K$3)/(Summary!K$4-Summary!K$3))))</f>
        <v>0.87364513006088507</v>
      </c>
      <c r="L118" s="10">
        <f>MAX(0,MIN(1,IF(L$5=0,1-(Summary!L118-Summary!L$3)/(Summary!L$4-Summary!L$3),(Summary!L118-Summary!L$3)/(Summary!L$4-Summary!L$3))))</f>
        <v>0.5</v>
      </c>
      <c r="M118" s="10">
        <f>MAX(0,MIN(1,IF(M$5=0,1-(Summary!M118-Summary!M$3)/(Summary!M$4-Summary!M$3),(Summary!M118-Summary!M$3)/(Summary!M$4-Summary!M$3))))</f>
        <v>0.39</v>
      </c>
      <c r="N118" s="10">
        <f>MAX(0,MIN(1,IF(N$5=0,1-(Summary!N118-Summary!N$3)/(Summary!N$4-Summary!N$3),(Summary!N118-Summary!N$3)/(Summary!N$4-Summary!N$3))))</f>
        <v>0.12</v>
      </c>
      <c r="O118" s="10">
        <f>MAX(0,MIN(1,IF(O$5=0,1-(Summary!O118-Summary!O$3)/(Summary!O$4-Summary!O$3),(Summary!O118-Summary!O$3)/(Summary!O$4-Summary!O$3))))</f>
        <v>0.3175</v>
      </c>
      <c r="P118" s="10">
        <f>MAX(0,MIN(1,IF(P$5=0,1-(Summary!P118-Summary!P$3)/(Summary!P$4-Summary!P$3),(Summary!P118-Summary!P$3)/(Summary!P$4-Summary!P$3))))</f>
        <v>0.60936000000000001</v>
      </c>
      <c r="Q118" s="10">
        <f>MAX(0,MIN(1,IF(Q$5=0,1-(Summary!Q118-Summary!Q$3)/(Summary!Q$4-Summary!Q$3),(Summary!Q118-Summary!Q$3)/(Summary!Q$4-Summary!Q$3))))</f>
        <v>0.19869094831219603</v>
      </c>
      <c r="R118" s="10">
        <f>MAX(0,MIN(1,IF(R$5=0,1-(Summary!R118-Summary!R$3)/(Summary!R$4-Summary!R$3),(Summary!R118-Summary!R$3)/(Summary!R$4-Summary!R$3))))</f>
        <v>0.22006472399999999</v>
      </c>
      <c r="S118" s="10">
        <f>MAX(0,MIN(1,IF(S$5=0,1-(Summary!S118-Summary!S$3)/(Summary!S$4-Summary!S$3),(Summary!S118-Summary!S$3)/(Summary!S$4-Summary!S$3))))</f>
        <v>1.2199361000000001E-4</v>
      </c>
      <c r="T118" s="10">
        <f>MAX(0,MIN(1,IF(T$5=0,1-(Summary!T118-Summary!T$3)/(Summary!T$4-Summary!T$3),(Summary!T118-Summary!T$3)/(Summary!T$4-Summary!T$3))))</f>
        <v>5.0479009749999998E-2</v>
      </c>
      <c r="U118" s="10">
        <f>MAX(0,MIN(1,IF(U$5=0,1-(Summary!U118-Summary!U$3)/(Summary!U$4-Summary!U$3),(Summary!U118-Summary!U$3)/(Summary!U$4-Summary!U$3))))</f>
        <v>4.7688665635733873E-2</v>
      </c>
      <c r="V118" s="10">
        <f>MAX(0,MIN(1,IF(V$5=0,1-(Summary!V118-Summary!V$3)/(Summary!V$4-Summary!V$3),(Summary!V118-Summary!V$3)/(Summary!V$4-Summary!V$3))))</f>
        <v>5.6621088264455201E-2</v>
      </c>
      <c r="W118" s="10">
        <f>MAX(0,MIN(1,IF(W$5=0,1-(Summary!W118-Summary!W$3)/(Summary!W$4-Summary!W$3),(Summary!W118-Summary!W$3)/(Summary!W$4-Summary!W$3))))</f>
        <v>1.5000000000000013E-2</v>
      </c>
      <c r="X118" s="10">
        <f>MAX(0,MIN(1,IF(X$5=0,1-(Summary!X118-Summary!X$3)/(Summary!X$4-Summary!X$3),(Summary!X118-Summary!X$3)/(Summary!X$4-Summary!X$3))))</f>
        <v>0</v>
      </c>
      <c r="Y118" s="10">
        <f>MAX(0,MIN(1,IF(Y$5=0,1-(Summary!Y118-Summary!Y$3)/(Summary!Y$4-Summary!Y$3),(Summary!Y118-Summary!Y$3)/(Summary!Y$4-Summary!Y$3))))</f>
        <v>1.4660870907173537E-2</v>
      </c>
      <c r="Z118" s="10">
        <f>MAX(0,MIN(1,IF(Z$5=0,1-(Summary!Z118-Summary!Z$3)/(Summary!Z$4-Summary!Z$3),(Summary!Z118-Summary!Z$3)/(Summary!Z$4-Summary!Z$3))))</f>
        <v>0.6472</v>
      </c>
      <c r="AA118" s="12" t="str">
        <f t="shared" si="19"/>
        <v>Mexico</v>
      </c>
      <c r="AB118" s="17">
        <f t="shared" si="20"/>
        <v>24</v>
      </c>
      <c r="AC118" s="11">
        <f t="shared" si="21"/>
        <v>0.24805690682807402</v>
      </c>
      <c r="AD118" s="17">
        <f t="shared" si="17"/>
        <v>141</v>
      </c>
      <c r="AM118" s="12" t="s">
        <v>439</v>
      </c>
      <c r="AN118" s="17">
        <v>23</v>
      </c>
      <c r="AO118" s="11">
        <v>0.29066871201035888</v>
      </c>
    </row>
    <row r="119" spans="1:41">
      <c r="A119" s="13" t="s">
        <v>438</v>
      </c>
      <c r="B119" s="16" t="s">
        <v>261</v>
      </c>
      <c r="C119" s="10">
        <f>MAX(0,MIN(1,IF(C$5=0,1-(Summary!C119-Summary!C$3)/(Summary!C$4-Summary!C$3),(Summary!C119-Summary!C$3)/(Summary!C$4-Summary!C$3))))</f>
        <v>0.75</v>
      </c>
      <c r="D119" s="10">
        <f>MAX(0,MIN(1,IF(D$5=0,1-(Summary!D119-Summary!D$3)/(Summary!D$4-Summary!D$3),(Summary!D119-Summary!D$3)/(Summary!D$4-Summary!D$3))))</f>
        <v>0.5</v>
      </c>
      <c r="E119" s="10">
        <f>MAX(0,MIN(1,IF(E$5=0,1-(Summary!E119-Summary!E$3)/(Summary!E$4-Summary!E$3),(Summary!E119-Summary!E$3)/(Summary!E$4-Summary!E$3))))</f>
        <v>6.0000000000000053E-2</v>
      </c>
      <c r="F119" s="10">
        <f>MAX(0,MIN(1,IF(F$5=0,1-(Summary!F119-Summary!F$3)/(Summary!F$4-Summary!F$3),(Summary!F119-Summary!F$3)/(Summary!F$4-Summary!F$3))))</f>
        <v>0.125</v>
      </c>
      <c r="G119" s="10">
        <f>MAX(0,MIN(1,IF(G$5=0,1-(Summary!G119-Summary!G$3)/(Summary!G$4-Summary!G$3),(Summary!G119-Summary!G$3)/(Summary!G$4-Summary!G$3))))</f>
        <v>5.5333333333333332E-2</v>
      </c>
      <c r="H119" s="10">
        <f>MAX(0,MIN(1,IF(H$5=0,1-(Summary!H119-Summary!H$3)/(Summary!H$4-Summary!H$3),(Summary!H119-Summary!H$3)/(Summary!H$4-Summary!H$3))))</f>
        <v>0.73</v>
      </c>
      <c r="I119" s="10">
        <f>MAX(0,MIN(1,IF(I$5=0,1-(Summary!I119-Summary!I$3)/(Summary!I$4-Summary!I$3),(Summary!I119-Summary!I$3)/(Summary!I$4-Summary!I$3))))</f>
        <v>0.44466666666666665</v>
      </c>
      <c r="J119" s="10">
        <f>MAX(0,MIN(1,IF(J$5=0,1-(Summary!J119-Summary!J$3)/(Summary!J$4-Summary!J$3),(Summary!J119-Summary!J$3)/(Summary!J$4-Summary!J$3))))</f>
        <v>0.77379999999999993</v>
      </c>
      <c r="K119" s="10">
        <f>MAX(0,MIN(1,IF(K$5=0,1-(Summary!K119-Summary!K$3)/(Summary!K$4-Summary!K$3),(Summary!K119-Summary!K$3)/(Summary!K$4-Summary!K$3))))</f>
        <v>1</v>
      </c>
      <c r="L119" s="10">
        <f>MAX(0,MIN(1,IF(L$5=0,1-(Summary!L119-Summary!L$3)/(Summary!L$4-Summary!L$3),(Summary!L119-Summary!L$3)/(Summary!L$4-Summary!L$3))))</f>
        <v>0.08</v>
      </c>
      <c r="M119" s="10">
        <f>MAX(0,MIN(1,IF(M$5=0,1-(Summary!M119-Summary!M$3)/(Summary!M$4-Summary!M$3),(Summary!M119-Summary!M$3)/(Summary!M$4-Summary!M$3))))</f>
        <v>1</v>
      </c>
      <c r="N119" s="10">
        <f>MAX(0,MIN(1,IF(N$5=0,1-(Summary!N119-Summary!N$3)/(Summary!N$4-Summary!N$3),(Summary!N119-Summary!N$3)/(Summary!N$4-Summary!N$3))))</f>
        <v>0.3</v>
      </c>
      <c r="O119" s="10">
        <f>MAX(0,MIN(1,IF(O$5=0,1-(Summary!O119-Summary!O$3)/(Summary!O$4-Summary!O$3),(Summary!O119-Summary!O$3)/(Summary!O$4-Summary!O$3))))</f>
        <v>0.76749999999999996</v>
      </c>
      <c r="P119" s="10">
        <f>MAX(0,MIN(1,IF(P$5=0,1-(Summary!P119-Summary!P$3)/(Summary!P$4-Summary!P$3),(Summary!P119-Summary!P$3)/(Summary!P$4-Summary!P$3))))</f>
        <v>0.86448000000000003</v>
      </c>
      <c r="Q119" s="10">
        <f>MAX(0,MIN(1,IF(Q$5=0,1-(Summary!Q119-Summary!Q$3)/(Summary!Q$4-Summary!Q$3),(Summary!Q119-Summary!Q$3)/(Summary!Q$4-Summary!Q$3))))</f>
        <v>0.32833951219512192</v>
      </c>
      <c r="R119" s="10">
        <f>MAX(0,MIN(1,IF(R$5=0,1-(Summary!R119-Summary!R$3)/(Summary!R$4-Summary!R$3),(Summary!R119-Summary!R$3)/(Summary!R$4-Summary!R$3))))</f>
        <v>0.430997876</v>
      </c>
      <c r="S119" s="10">
        <f>MAX(0,MIN(1,IF(S$5=0,1-(Summary!S119-Summary!S$3)/(Summary!S$4-Summary!S$3),(Summary!S119-Summary!S$3)/(Summary!S$4-Summary!S$3))))</f>
        <v>0.68713136730000002</v>
      </c>
      <c r="T119" s="10">
        <f>MAX(0,MIN(1,IF(T$5=0,1-(Summary!T119-Summary!T$3)/(Summary!T$4-Summary!T$3),(Summary!T119-Summary!T$3)/(Summary!T$4-Summary!T$3))))</f>
        <v>0.5</v>
      </c>
      <c r="U119" s="10">
        <f>MAX(0,MIN(1,IF(U$5=0,1-(Summary!U119-Summary!U$3)/(Summary!U$4-Summary!U$3),(Summary!U119-Summary!U$3)/(Summary!U$4-Summary!U$3))))</f>
        <v>0.75</v>
      </c>
      <c r="V119" s="10">
        <f>MAX(0,MIN(1,IF(V$5=0,1-(Summary!V119-Summary!V$3)/(Summary!V$4-Summary!V$3),(Summary!V119-Summary!V$3)/(Summary!V$4-Summary!V$3))))</f>
        <v>0.31234039898698202</v>
      </c>
      <c r="W119" s="10">
        <f>MAX(0,MIN(1,IF(W$5=0,1-(Summary!W119-Summary!W$3)/(Summary!W$4-Summary!W$3),(Summary!W119-Summary!W$3)/(Summary!W$4-Summary!W$3))))</f>
        <v>0.45999999999999996</v>
      </c>
      <c r="X119" s="10">
        <f>MAX(0,MIN(1,IF(X$5=0,1-(Summary!X119-Summary!X$3)/(Summary!X$4-Summary!X$3),(Summary!X119-Summary!X$3)/(Summary!X$4-Summary!X$3))))</f>
        <v>0</v>
      </c>
      <c r="Y119" s="10">
        <f>MAX(0,MIN(1,IF(Y$5=0,1-(Summary!Y119-Summary!Y$3)/(Summary!Y$4-Summary!Y$3),(Summary!Y119-Summary!Y$3)/(Summary!Y$4-Summary!Y$3))))</f>
        <v>0</v>
      </c>
      <c r="Z119" s="10">
        <f>MAX(0,MIN(1,IF(Z$5=0,1-(Summary!Z119-Summary!Z$3)/(Summary!Z$4-Summary!Z$3),(Summary!Z119-Summary!Z$3)/(Summary!Z$4-Summary!Z$3))))</f>
        <v>0.82499999999999996</v>
      </c>
      <c r="AA119" s="12" t="str">
        <f t="shared" si="19"/>
        <v>Micronesia FS</v>
      </c>
      <c r="AB119" s="17">
        <f t="shared" si="20"/>
        <v>24</v>
      </c>
      <c r="AC119" s="11">
        <f t="shared" si="21"/>
        <v>0.48935788143675429</v>
      </c>
      <c r="AD119" s="17">
        <f t="shared" si="17"/>
        <v>23</v>
      </c>
      <c r="AM119" s="12" t="s">
        <v>435</v>
      </c>
      <c r="AN119" s="17">
        <v>24</v>
      </c>
      <c r="AO119" s="11">
        <v>0.2901490816062276</v>
      </c>
    </row>
    <row r="120" spans="1:41">
      <c r="A120" s="13" t="s">
        <v>439</v>
      </c>
      <c r="B120" s="16" t="s">
        <v>263</v>
      </c>
      <c r="C120" s="10">
        <f>MAX(0,MIN(1,IF(C$5=0,1-(Summary!C120-Summary!C$3)/(Summary!C$4-Summary!C$3),(Summary!C120-Summary!C$3)/(Summary!C$4-Summary!C$3))))</f>
        <v>0.48166666666666663</v>
      </c>
      <c r="D120" s="10">
        <f>MAX(0,MIN(1,IF(D$5=0,1-(Summary!D120-Summary!D$3)/(Summary!D$4-Summary!D$3),(Summary!D120-Summary!D$3)/(Summary!D$4-Summary!D$3))))</f>
        <v>0.16440000000000002</v>
      </c>
      <c r="E120" s="10">
        <f>MAX(0,MIN(1,IF(E$5=0,1-(Summary!E120-Summary!E$3)/(Summary!E$4-Summary!E$3),(Summary!E120-Summary!E$3)/(Summary!E$4-Summary!E$3))))</f>
        <v>9.9999999999999978E-2</v>
      </c>
      <c r="F120" s="10">
        <f>MAX(0,MIN(1,IF(F$5=0,1-(Summary!F120-Summary!F$3)/(Summary!F$4-Summary!F$3),(Summary!F120-Summary!F$3)/(Summary!F$4-Summary!F$3))))</f>
        <v>0.55000000000000004</v>
      </c>
      <c r="G120" s="10">
        <f>MAX(0,MIN(1,IF(G$5=0,1-(Summary!G120-Summary!G$3)/(Summary!G$4-Summary!G$3),(Summary!G120-Summary!G$3)/(Summary!G$4-Summary!G$3))))</f>
        <v>0.01</v>
      </c>
      <c r="H120" s="10">
        <f>MAX(0,MIN(1,IF(H$5=0,1-(Summary!H120-Summary!H$3)/(Summary!H$4-Summary!H$3),(Summary!H120-Summary!H$3)/(Summary!H$4-Summary!H$3))))</f>
        <v>0.20999999999999996</v>
      </c>
      <c r="I120" s="10">
        <f>MAX(0,MIN(1,IF(I$5=0,1-(Summary!I120-Summary!I$3)/(Summary!I$4-Summary!I$3),(Summary!I120-Summary!I$3)/(Summary!I$4-Summary!I$3))))</f>
        <v>0.27966666666666667</v>
      </c>
      <c r="J120" s="10">
        <f>MAX(0,MIN(1,IF(J$5=0,1-(Summary!J120-Summary!J$3)/(Summary!J$4-Summary!J$3),(Summary!J120-Summary!J$3)/(Summary!J$4-Summary!J$3))))</f>
        <v>0.58520000000000005</v>
      </c>
      <c r="K120" s="10">
        <f>MAX(0,MIN(1,IF(K$5=0,1-(Summary!K120-Summary!K$3)/(Summary!K$4-Summary!K$3),(Summary!K120-Summary!K$3)/(Summary!K$4-Summary!K$3))))</f>
        <v>0.88869201303682255</v>
      </c>
      <c r="L120" s="10" t="e">
        <f>MAX(0,MIN(1,IF(L$5=0,1-(Summary!L120-Summary!L$3)/(Summary!L$4-Summary!L$3),(Summary!L120-Summary!L$3)/(Summary!L$4-Summary!L$3))))</f>
        <v>#N/A</v>
      </c>
      <c r="M120" s="10">
        <f>MAX(0,MIN(1,IF(M$5=0,1-(Summary!M120-Summary!M$3)/(Summary!M$4-Summary!M$3),(Summary!M120-Summary!M$3)/(Summary!M$4-Summary!M$3))))</f>
        <v>0.15</v>
      </c>
      <c r="N120" s="10">
        <f>MAX(0,MIN(1,IF(N$5=0,1-(Summary!N120-Summary!N$3)/(Summary!N$4-Summary!N$3),(Summary!N120-Summary!N$3)/(Summary!N$4-Summary!N$3))))</f>
        <v>0.05</v>
      </c>
      <c r="O120" s="10">
        <f>MAX(0,MIN(1,IF(O$5=0,1-(Summary!O120-Summary!O$3)/(Summary!O$4-Summary!O$3),(Summary!O120-Summary!O$3)/(Summary!O$4-Summary!O$3))))</f>
        <v>0.87499999999999989</v>
      </c>
      <c r="P120" s="10">
        <f>MAX(0,MIN(1,IF(P$5=0,1-(Summary!P120-Summary!P$3)/(Summary!P$4-Summary!P$3),(Summary!P120-Summary!P$3)/(Summary!P$4-Summary!P$3))))</f>
        <v>0.52055999999999991</v>
      </c>
      <c r="Q120" s="10">
        <f>MAX(0,MIN(1,IF(Q$5=0,1-(Summary!Q120-Summary!Q$3)/(Summary!Q$4-Summary!Q$3),(Summary!Q120-Summary!Q$3)/(Summary!Q$4-Summary!Q$3))))</f>
        <v>0.33125707317073194</v>
      </c>
      <c r="R120" s="10">
        <f>MAX(0,MIN(1,IF(R$5=0,1-(Summary!R120-Summary!R$3)/(Summary!R$4-Summary!R$3),(Summary!R120-Summary!R$3)/(Summary!R$4-Summary!R$3))))</f>
        <v>0.120408164</v>
      </c>
      <c r="S120" s="10">
        <f>MAX(0,MIN(1,IF(S$5=0,1-(Summary!S120-Summary!S$3)/(Summary!S$4-Summary!S$3),(Summary!S120-Summary!S$3)/(Summary!S$4-Summary!S$3))))</f>
        <v>3.9211112049999997E-2</v>
      </c>
      <c r="T120" s="10">
        <f>MAX(0,MIN(1,IF(T$5=0,1-(Summary!T120-Summary!T$3)/(Summary!T$4-Summary!T$3),(Summary!T120-Summary!T$3)/(Summary!T$4-Summary!T$3))))</f>
        <v>1.230461525E-2</v>
      </c>
      <c r="U120" s="10">
        <f>MAX(0,MIN(1,IF(U$5=0,1-(Summary!U120-Summary!U$3)/(Summary!U$4-Summary!U$3),(Summary!U120-Summary!U$3)/(Summary!U$4-Summary!U$3))))</f>
        <v>2.2383562445238349E-2</v>
      </c>
      <c r="V120" s="10">
        <f>MAX(0,MIN(1,IF(V$5=0,1-(Summary!V120-Summary!V$3)/(Summary!V$4-Summary!V$3),(Summary!V120-Summary!V$3)/(Summary!V$4-Summary!V$3))))</f>
        <v>2.0423356933776698E-2</v>
      </c>
      <c r="W120" s="10">
        <f>MAX(0,MIN(1,IF(W$5=0,1-(Summary!W120-Summary!W$3)/(Summary!W$4-Summary!W$3),(Summary!W120-Summary!W$3)/(Summary!W$4-Summary!W$3))))</f>
        <v>0</v>
      </c>
      <c r="X120" s="10">
        <f>MAX(0,MIN(1,IF(X$5=0,1-(Summary!X120-Summary!X$3)/(Summary!X$4-Summary!X$3),(Summary!X120-Summary!X$3)/(Summary!X$4-Summary!X$3))))</f>
        <v>0.97</v>
      </c>
      <c r="Y120" s="10">
        <f>MAX(0,MIN(1,IF(Y$5=0,1-(Summary!Y120-Summary!Y$3)/(Summary!Y$4-Summary!Y$3),(Summary!Y120-Summary!Y$3)/(Summary!Y$4-Summary!Y$3))))</f>
        <v>0.18242626938279113</v>
      </c>
      <c r="Z120" s="10">
        <f>MAX(0,MIN(1,IF(Z$5=0,1-(Summary!Z120-Summary!Z$3)/(Summary!Z$4-Summary!Z$3),(Summary!Z120-Summary!Z$3)/(Summary!Z$4-Summary!Z$3))))</f>
        <v>0.14200000000000002</v>
      </c>
      <c r="AA120" s="12" t="str">
        <f t="shared" si="19"/>
        <v>Moldova</v>
      </c>
      <c r="AB120" s="17">
        <f t="shared" si="20"/>
        <v>23</v>
      </c>
      <c r="AC120" s="11">
        <f t="shared" si="21"/>
        <v>0.29154780433055189</v>
      </c>
      <c r="AD120" s="17">
        <f t="shared" si="17"/>
        <v>105</v>
      </c>
      <c r="AM120" s="12" t="s">
        <v>86</v>
      </c>
      <c r="AN120" s="17">
        <v>24</v>
      </c>
      <c r="AO120" s="11">
        <v>0.28693533979109992</v>
      </c>
    </row>
    <row r="121" spans="1:41">
      <c r="A121" s="13" t="s">
        <v>266</v>
      </c>
      <c r="B121" s="16" t="s">
        <v>265</v>
      </c>
      <c r="C121" s="10">
        <f>MAX(0,MIN(1,IF(C$5=0,1-(Summary!C121-Summary!C$3)/(Summary!C$4-Summary!C$3),(Summary!C121-Summary!C$3)/(Summary!C$4-Summary!C$3))))</f>
        <v>0.44716666666666666</v>
      </c>
      <c r="D121" s="10" t="e">
        <f>MAX(0,MIN(1,IF(D$5=0,1-(Summary!D121-Summary!D$3)/(Summary!D$4-Summary!D$3),(Summary!D121-Summary!D$3)/(Summary!D$4-Summary!D$3))))</f>
        <v>#N/A</v>
      </c>
      <c r="E121" s="10">
        <f>MAX(0,MIN(1,IF(E$5=0,1-(Summary!E121-Summary!E$3)/(Summary!E$4-Summary!E$3),(Summary!E121-Summary!E$3)/(Summary!E$4-Summary!E$3))))</f>
        <v>0</v>
      </c>
      <c r="F121" s="10">
        <f>MAX(0,MIN(1,IF(F$5=0,1-(Summary!F121-Summary!F$3)/(Summary!F$4-Summary!F$3),(Summary!F121-Summary!F$3)/(Summary!F$4-Summary!F$3))))</f>
        <v>0.5</v>
      </c>
      <c r="G121" s="10">
        <f>MAX(0,MIN(1,IF(G$5=0,1-(Summary!G121-Summary!G$3)/(Summary!G$4-Summary!G$3),(Summary!G121-Summary!G$3)/(Summary!G$4-Summary!G$3))))</f>
        <v>1.3333333333333333E-3</v>
      </c>
      <c r="H121" s="10">
        <f>MAX(0,MIN(1,IF(H$5=0,1-(Summary!H121-Summary!H$3)/(Summary!H$4-Summary!H$3),(Summary!H121-Summary!H$3)/(Summary!H$4-Summary!H$3))))</f>
        <v>0</v>
      </c>
      <c r="I121" s="10">
        <f>MAX(0,MIN(1,IF(I$5=0,1-(Summary!I121-Summary!I$3)/(Summary!I$4-Summary!I$3),(Summary!I121-Summary!I$3)/(Summary!I$4-Summary!I$3))))</f>
        <v>0.23600000000000002</v>
      </c>
      <c r="J121" s="10">
        <f>MAX(0,MIN(1,IF(J$5=0,1-(Summary!J121-Summary!J$3)/(Summary!J$4-Summary!J$3),(Summary!J121-Summary!J$3)/(Summary!J$4-Summary!J$3))))</f>
        <v>0</v>
      </c>
      <c r="K121" s="10">
        <f>MAX(0,MIN(1,IF(K$5=0,1-(Summary!K121-Summary!K$3)/(Summary!K$4-Summary!K$3),(Summary!K121-Summary!K$3)/(Summary!K$4-Summary!K$3))))</f>
        <v>1</v>
      </c>
      <c r="L121" s="10">
        <f>MAX(0,MIN(1,IF(L$5=0,1-(Summary!L121-Summary!L$3)/(Summary!L$4-Summary!L$3),(Summary!L121-Summary!L$3)/(Summary!L$4-Summary!L$3))))</f>
        <v>0.46</v>
      </c>
      <c r="M121" s="10">
        <f>MAX(0,MIN(1,IF(M$5=0,1-(Summary!M121-Summary!M$3)/(Summary!M$4-Summary!M$3),(Summary!M121-Summary!M$3)/(Summary!M$4-Summary!M$3))))</f>
        <v>1</v>
      </c>
      <c r="N121" s="10">
        <f>MAX(0,MIN(1,IF(N$5=0,1-(Summary!N121-Summary!N$3)/(Summary!N$4-Summary!N$3),(Summary!N121-Summary!N$3)/(Summary!N$4-Summary!N$3))))</f>
        <v>0</v>
      </c>
      <c r="O121" s="10">
        <f>MAX(0,MIN(1,IF(O$5=0,1-(Summary!O121-Summary!O$3)/(Summary!O$4-Summary!O$3),(Summary!O121-Summary!O$3)/(Summary!O$4-Summary!O$3))))</f>
        <v>6.7499999999999991E-2</v>
      </c>
      <c r="P121" s="10">
        <f>MAX(0,MIN(1,IF(P$5=0,1-(Summary!P121-Summary!P$3)/(Summary!P$4-Summary!P$3),(Summary!P121-Summary!P$3)/(Summary!P$4-Summary!P$3))))</f>
        <v>0</v>
      </c>
      <c r="Q121" s="10" t="e">
        <f>MAX(0,MIN(1,IF(Q$5=0,1-(Summary!Q121-Summary!Q$3)/(Summary!Q$4-Summary!Q$3),(Summary!Q121-Summary!Q$3)/(Summary!Q$4-Summary!Q$3))))</f>
        <v>#N/A</v>
      </c>
      <c r="R121" s="10">
        <f>MAX(0,MIN(1,IF(R$5=0,1-(Summary!R121-Summary!R$3)/(Summary!R$4-Summary!R$3),(Summary!R121-Summary!R$3)/(Summary!R$4-Summary!R$3))))</f>
        <v>0.114583334</v>
      </c>
      <c r="S121" s="10">
        <f>MAX(0,MIN(1,IF(S$5=0,1-(Summary!S121-Summary!S$3)/(Summary!S$4-Summary!S$3),(Summary!S121-Summary!S$3)/(Summary!S$4-Summary!S$3))))</f>
        <v>0</v>
      </c>
      <c r="T121" s="10" t="e">
        <f>MAX(0,MIN(1,IF(T$5=0,1-(Summary!T121-Summary!T$3)/(Summary!T$4-Summary!T$3),(Summary!T121-Summary!T$3)/(Summary!T$4-Summary!T$3))))</f>
        <v>#N/A</v>
      </c>
      <c r="U121" s="10">
        <f>MAX(0,MIN(1,IF(U$5=0,1-(Summary!U121-Summary!U$3)/(Summary!U$4-Summary!U$3),(Summary!U121-Summary!U$3)/(Summary!U$4-Summary!U$3))))</f>
        <v>0.72699505478522253</v>
      </c>
      <c r="V121" s="10">
        <f>MAX(0,MIN(1,IF(V$5=0,1-(Summary!V121-Summary!V$3)/(Summary!V$4-Summary!V$3),(Summary!V121-Summary!V$3)/(Summary!V$4-Summary!V$3))))</f>
        <v>0.727018195805616</v>
      </c>
      <c r="W121" s="10">
        <f>MAX(0,MIN(1,IF(W$5=0,1-(Summary!W121-Summary!W$3)/(Summary!W$4-Summary!W$3),(Summary!W121-Summary!W$3)/(Summary!W$4-Summary!W$3))))</f>
        <v>0</v>
      </c>
      <c r="X121" s="10" t="e">
        <f>MAX(0,MIN(1,IF(X$5=0,1-(Summary!X121-Summary!X$3)/(Summary!X$4-Summary!X$3),(Summary!X121-Summary!X$3)/(Summary!X$4-Summary!X$3))))</f>
        <v>#N/A</v>
      </c>
      <c r="Y121" s="10">
        <f>MAX(0,MIN(1,IF(Y$5=0,1-(Summary!Y121-Summary!Y$3)/(Summary!Y$4-Summary!Y$3),(Summary!Y121-Summary!Y$3)/(Summary!Y$4-Summary!Y$3))))</f>
        <v>0</v>
      </c>
      <c r="Z121" s="10">
        <f>MAX(0,MIN(1,IF(Z$5=0,1-(Summary!Z121-Summary!Z$3)/(Summary!Z$4-Summary!Z$3),(Summary!Z121-Summary!Z$3)/(Summary!Z$4-Summary!Z$3))))</f>
        <v>0</v>
      </c>
      <c r="AA121" s="12" t="str">
        <f t="shared" si="19"/>
        <v>Monaco</v>
      </c>
      <c r="AB121" s="17">
        <f t="shared" si="20"/>
        <v>20</v>
      </c>
      <c r="AC121" s="11">
        <f t="shared" si="21"/>
        <v>0.26402982922954193</v>
      </c>
      <c r="AD121" s="17">
        <f t="shared" si="17"/>
        <v>128</v>
      </c>
      <c r="AM121" s="12" t="s">
        <v>208</v>
      </c>
      <c r="AN121" s="17">
        <v>24</v>
      </c>
      <c r="AO121" s="11">
        <v>0.28611804954032444</v>
      </c>
    </row>
    <row r="122" spans="1:41">
      <c r="A122" s="13" t="s">
        <v>268</v>
      </c>
      <c r="B122" s="16" t="s">
        <v>267</v>
      </c>
      <c r="C122" s="10">
        <f>MAX(0,MIN(1,IF(C$5=0,1-(Summary!C122-Summary!C$3)/(Summary!C$4-Summary!C$3),(Summary!C122-Summary!C$3)/(Summary!C$4-Summary!C$3))))</f>
        <v>0.21000000000000002</v>
      </c>
      <c r="D122" s="10">
        <f>MAX(0,MIN(1,IF(D$5=0,1-(Summary!D122-Summary!D$3)/(Summary!D$4-Summary!D$3),(Summary!D122-Summary!D$3)/(Summary!D$4-Summary!D$3))))</f>
        <v>0.16059999999999999</v>
      </c>
      <c r="E122" s="10">
        <f>MAX(0,MIN(1,IF(E$5=0,1-(Summary!E122-Summary!E$3)/(Summary!E$4-Summary!E$3),(Summary!E122-Summary!E$3)/(Summary!E$4-Summary!E$3))))</f>
        <v>0</v>
      </c>
      <c r="F122" s="10">
        <f>MAX(0,MIN(1,IF(F$5=0,1-(Summary!F122-Summary!F$3)/(Summary!F$4-Summary!F$3),(Summary!F122-Summary!F$3)/(Summary!F$4-Summary!F$3))))</f>
        <v>0.6</v>
      </c>
      <c r="G122" s="10">
        <f>MAX(0,MIN(1,IF(G$5=0,1-(Summary!G122-Summary!G$3)/(Summary!G$4-Summary!G$3),(Summary!G122-Summary!G$3)/(Summary!G$4-Summary!G$3))))</f>
        <v>0</v>
      </c>
      <c r="H122" s="10">
        <f>MAX(0,MIN(1,IF(H$5=0,1-(Summary!H122-Summary!H$3)/(Summary!H$4-Summary!H$3),(Summary!H122-Summary!H$3)/(Summary!H$4-Summary!H$3))))</f>
        <v>0.10999999999999999</v>
      </c>
      <c r="I122" s="10">
        <f>MAX(0,MIN(1,IF(I$5=0,1-(Summary!I122-Summary!I$3)/(Summary!I$4-Summary!I$3),(Summary!I122-Summary!I$3)/(Summary!I$4-Summary!I$3))))</f>
        <v>0.28591666666666671</v>
      </c>
      <c r="J122" s="10">
        <f>MAX(0,MIN(1,IF(J$5=0,1-(Summary!J122-Summary!J$3)/(Summary!J$4-Summary!J$3),(Summary!J122-Summary!J$3)/(Summary!J$4-Summary!J$3))))</f>
        <v>0.32600000000000001</v>
      </c>
      <c r="K122" s="10">
        <f>MAX(0,MIN(1,IF(K$5=0,1-(Summary!K122-Summary!K$3)/(Summary!K$4-Summary!K$3),(Summary!K122-Summary!K$3)/(Summary!K$4-Summary!K$3))))</f>
        <v>0.8794024938042132</v>
      </c>
      <c r="L122" s="10">
        <f>MAX(0,MIN(1,IF(L$5=0,1-(Summary!L122-Summary!L$3)/(Summary!L$4-Summary!L$3),(Summary!L122-Summary!L$3)/(Summary!L$4-Summary!L$3))))</f>
        <v>0.32</v>
      </c>
      <c r="M122" s="10">
        <f>MAX(0,MIN(1,IF(M$5=0,1-(Summary!M122-Summary!M$3)/(Summary!M$4-Summary!M$3),(Summary!M122-Summary!M$3)/(Summary!M$4-Summary!M$3))))</f>
        <v>0.28000000000000003</v>
      </c>
      <c r="N122" s="10">
        <f>MAX(0,MIN(1,IF(N$5=0,1-(Summary!N122-Summary!N$3)/(Summary!N$4-Summary!N$3),(Summary!N122-Summary!N$3)/(Summary!N$4-Summary!N$3))))</f>
        <v>0.03</v>
      </c>
      <c r="O122" s="10">
        <f>MAX(0,MIN(1,IF(O$5=0,1-(Summary!O122-Summary!O$3)/(Summary!O$4-Summary!O$3),(Summary!O122-Summary!O$3)/(Summary!O$4-Summary!O$3))))</f>
        <v>7.4999999999999997E-2</v>
      </c>
      <c r="P122" s="10">
        <f>MAX(0,MIN(1,IF(P$5=0,1-(Summary!P122-Summary!P$3)/(Summary!P$4-Summary!P$3),(Summary!P122-Summary!P$3)/(Summary!P$4-Summary!P$3))))</f>
        <v>0.62269599999999992</v>
      </c>
      <c r="Q122" s="10">
        <f>MAX(0,MIN(1,IF(Q$5=0,1-(Summary!Q122-Summary!Q$3)/(Summary!Q$4-Summary!Q$3),(Summary!Q122-Summary!Q$3)/(Summary!Q$4-Summary!Q$3))))</f>
        <v>0.21577365853658592</v>
      </c>
      <c r="R122" s="10">
        <f>MAX(0,MIN(1,IF(R$5=0,1-(Summary!R122-Summary!R$3)/(Summary!R$4-Summary!R$3),(Summary!R122-Summary!R$3)/(Summary!R$4-Summary!R$3))))</f>
        <v>6.5217391999999999E-2</v>
      </c>
      <c r="S122" s="10">
        <f>MAX(0,MIN(1,IF(S$5=0,1-(Summary!S122-Summary!S$3)/(Summary!S$4-Summary!S$3),(Summary!S122-Summary!S$3)/(Summary!S$4-Summary!S$3))))</f>
        <v>1.0124378450000001E-2</v>
      </c>
      <c r="T122" s="10">
        <f>MAX(0,MIN(1,IF(T$5=0,1-(Summary!T122-Summary!T$3)/(Summary!T$4-Summary!T$3),(Summary!T122-Summary!T$3)/(Summary!T$4-Summary!T$3))))</f>
        <v>3.41432775E-3</v>
      </c>
      <c r="U122" s="10">
        <f>MAX(0,MIN(1,IF(U$5=0,1-(Summary!U122-Summary!U$3)/(Summary!U$4-Summary!U$3),(Summary!U122-Summary!U$3)/(Summary!U$4-Summary!U$3))))</f>
        <v>0</v>
      </c>
      <c r="V122" s="10">
        <f>MAX(0,MIN(1,IF(V$5=0,1-(Summary!V122-Summary!V$3)/(Summary!V$4-Summary!V$3),(Summary!V122-Summary!V$3)/(Summary!V$4-Summary!V$3))))</f>
        <v>0</v>
      </c>
      <c r="W122" s="10">
        <f>MAX(0,MIN(1,IF(W$5=0,1-(Summary!W122-Summary!W$3)/(Summary!W$4-Summary!W$3),(Summary!W122-Summary!W$3)/(Summary!W$4-Summary!W$3))))</f>
        <v>0</v>
      </c>
      <c r="X122" s="10">
        <f>MAX(0,MIN(1,IF(X$5=0,1-(Summary!X122-Summary!X$3)/(Summary!X$4-Summary!X$3),(Summary!X122-Summary!X$3)/(Summary!X$4-Summary!X$3))))</f>
        <v>0.52</v>
      </c>
      <c r="Y122" s="10">
        <f>MAX(0,MIN(1,IF(Y$5=0,1-(Summary!Y122-Summary!Y$3)/(Summary!Y$4-Summary!Y$3),(Summary!Y122-Summary!Y$3)/(Summary!Y$4-Summary!Y$3))))</f>
        <v>0.29492725127801811</v>
      </c>
      <c r="Z122" s="10">
        <f>MAX(0,MIN(1,IF(Z$5=0,1-(Summary!Z122-Summary!Z$3)/(Summary!Z$4-Summary!Z$3),(Summary!Z122-Summary!Z$3)/(Summary!Z$4-Summary!Z$3))))</f>
        <v>0.43459999999999999</v>
      </c>
      <c r="AA122" s="12" t="str">
        <f t="shared" si="19"/>
        <v>Macedonia</v>
      </c>
      <c r="AB122" s="17">
        <f t="shared" si="20"/>
        <v>24</v>
      </c>
      <c r="AC122" s="11">
        <f t="shared" si="21"/>
        <v>0.22681967368689512</v>
      </c>
      <c r="AD122" s="17">
        <f t="shared" si="17"/>
        <v>158</v>
      </c>
      <c r="AM122" s="12" t="s">
        <v>416</v>
      </c>
      <c r="AN122" s="17">
        <v>24</v>
      </c>
      <c r="AO122" s="11">
        <v>0.28461431895354633</v>
      </c>
    </row>
    <row r="123" spans="1:41">
      <c r="A123" s="13" t="s">
        <v>270</v>
      </c>
      <c r="B123" s="16" t="s">
        <v>269</v>
      </c>
      <c r="C123" s="10">
        <f>MAX(0,MIN(1,IF(C$5=0,1-(Summary!C123-Summary!C$3)/(Summary!C$4-Summary!C$3),(Summary!C123-Summary!C$3)/(Summary!C$4-Summary!C$3))))</f>
        <v>0.76016666666666666</v>
      </c>
      <c r="D123" s="10">
        <f>MAX(0,MIN(1,IF(D$5=0,1-(Summary!D123-Summary!D$3)/(Summary!D$4-Summary!D$3),(Summary!D123-Summary!D$3)/(Summary!D$4-Summary!D$3))))</f>
        <v>1.4370000000000001E-2</v>
      </c>
      <c r="E123" s="10">
        <f>MAX(0,MIN(1,IF(E$5=0,1-(Summary!E123-Summary!E$3)/(Summary!E$4-Summary!E$3),(Summary!E123-Summary!E$3)/(Summary!E$4-Summary!E$3))))</f>
        <v>0.24</v>
      </c>
      <c r="F123" s="10">
        <f>MAX(0,MIN(1,IF(F$5=0,1-(Summary!F123-Summary!F$3)/(Summary!F$4-Summary!F$3),(Summary!F123-Summary!F$3)/(Summary!F$4-Summary!F$3))))</f>
        <v>0.77499999999999991</v>
      </c>
      <c r="G123" s="10">
        <f>MAX(0,MIN(1,IF(G$5=0,1-(Summary!G123-Summary!G$3)/(Summary!G$4-Summary!G$3),(Summary!G123-Summary!G$3)/(Summary!G$4-Summary!G$3))))</f>
        <v>0.13</v>
      </c>
      <c r="H123" s="10">
        <f>MAX(0,MIN(1,IF(H$5=0,1-(Summary!H123-Summary!H$3)/(Summary!H$4-Summary!H$3),(Summary!H123-Summary!H$3)/(Summary!H$4-Summary!H$3))))</f>
        <v>0.5</v>
      </c>
      <c r="I123" s="10">
        <f>MAX(0,MIN(1,IF(I$5=0,1-(Summary!I123-Summary!I$3)/(Summary!I$4-Summary!I$3),(Summary!I123-Summary!I$3)/(Summary!I$4-Summary!I$3))))</f>
        <v>0.26791666666666664</v>
      </c>
      <c r="J123" s="10">
        <f>MAX(0,MIN(1,IF(J$5=0,1-(Summary!J123-Summary!J$3)/(Summary!J$4-Summary!J$3),(Summary!J123-Summary!J$3)/(Summary!J$4-Summary!J$3))))</f>
        <v>0.42659999999999998</v>
      </c>
      <c r="K123" s="10">
        <f>MAX(0,MIN(1,IF(K$5=0,1-(Summary!K123-Summary!K$3)/(Summary!K$4-Summary!K$3),(Summary!K123-Summary!K$3)/(Summary!K$4-Summary!K$3))))</f>
        <v>0.98639215686266668</v>
      </c>
      <c r="L123" s="10">
        <f>MAX(0,MIN(1,IF(L$5=0,1-(Summary!L123-Summary!L$3)/(Summary!L$4-Summary!L$3),(Summary!L123-Summary!L$3)/(Summary!L$4-Summary!L$3))))</f>
        <v>0.5</v>
      </c>
      <c r="M123" s="10">
        <f>MAX(0,MIN(1,IF(M$5=0,1-(Summary!M123-Summary!M$3)/(Summary!M$4-Summary!M$3),(Summary!M123-Summary!M$3)/(Summary!M$4-Summary!M$3))))</f>
        <v>0.7</v>
      </c>
      <c r="N123" s="10">
        <f>MAX(0,MIN(1,IF(N$5=0,1-(Summary!N123-Summary!N$3)/(Summary!N$4-Summary!N$3),(Summary!N123-Summary!N$3)/(Summary!N$4-Summary!N$3))))</f>
        <v>0.11000000000000001</v>
      </c>
      <c r="O123" s="10">
        <f>MAX(0,MIN(1,IF(O$5=0,1-(Summary!O123-Summary!O$3)/(Summary!O$4-Summary!O$3),(Summary!O123-Summary!O$3)/(Summary!O$4-Summary!O$3))))</f>
        <v>0.76749999999999996</v>
      </c>
      <c r="P123" s="10">
        <f>MAX(0,MIN(1,IF(P$5=0,1-(Summary!P123-Summary!P$3)/(Summary!P$4-Summary!P$3),(Summary!P123-Summary!P$3)/(Summary!P$4-Summary!P$3))))</f>
        <v>0.63895999999999997</v>
      </c>
      <c r="Q123" s="10">
        <f>MAX(0,MIN(1,IF(Q$5=0,1-(Summary!Q123-Summary!Q$3)/(Summary!Q$4-Summary!Q$3),(Summary!Q123-Summary!Q$3)/(Summary!Q$4-Summary!Q$3))))</f>
        <v>0.36861170731707404</v>
      </c>
      <c r="R123" s="10">
        <f>MAX(0,MIN(1,IF(R$5=0,1-(Summary!R123-Summary!R$3)/(Summary!R$4-Summary!R$3),(Summary!R123-Summary!R$3)/(Summary!R$4-Summary!R$3))))</f>
        <v>0.20227272800000001</v>
      </c>
      <c r="S123" s="10">
        <f>MAX(0,MIN(1,IF(S$5=0,1-(Summary!S123-Summary!S$3)/(Summary!S$4-Summary!S$3),(Summary!S123-Summary!S$3)/(Summary!S$4-Summary!S$3))))</f>
        <v>0</v>
      </c>
      <c r="T123" s="10">
        <f>MAX(0,MIN(1,IF(T$5=0,1-(Summary!T123-Summary!T$3)/(Summary!T$4-Summary!T$3),(Summary!T123-Summary!T$3)/(Summary!T$4-Summary!T$3))))</f>
        <v>3.40582475E-2</v>
      </c>
      <c r="U123" s="10">
        <f>MAX(0,MIN(1,IF(U$5=0,1-(Summary!U123-Summary!U$3)/(Summary!U$4-Summary!U$3),(Summary!U123-Summary!U$3)/(Summary!U$4-Summary!U$3))))</f>
        <v>0</v>
      </c>
      <c r="V123" s="10">
        <f>MAX(0,MIN(1,IF(V$5=0,1-(Summary!V123-Summary!V$3)/(Summary!V$4-Summary!V$3),(Summary!V123-Summary!V$3)/(Summary!V$4-Summary!V$3))))</f>
        <v>0</v>
      </c>
      <c r="W123" s="10">
        <f>MAX(0,MIN(1,IF(W$5=0,1-(Summary!W123-Summary!W$3)/(Summary!W$4-Summary!W$3),(Summary!W123-Summary!W$3)/(Summary!W$4-Summary!W$3))))</f>
        <v>0.32999999999999996</v>
      </c>
      <c r="X123" s="10">
        <f>MAX(0,MIN(1,IF(X$5=0,1-(Summary!X123-Summary!X$3)/(Summary!X$4-Summary!X$3),(Summary!X123-Summary!X$3)/(Summary!X$4-Summary!X$3))))</f>
        <v>0</v>
      </c>
      <c r="Y123" s="10">
        <f>MAX(0,MIN(1,IF(Y$5=0,1-(Summary!Y123-Summary!Y$3)/(Summary!Y$4-Summary!Y$3),(Summary!Y123-Summary!Y$3)/(Summary!Y$4-Summary!Y$3))))</f>
        <v>3.8620973763485154E-3</v>
      </c>
      <c r="Z123" s="10">
        <f>MAX(0,MIN(1,IF(Z$5=0,1-(Summary!Z123-Summary!Z$3)/(Summary!Z$4-Summary!Z$3),(Summary!Z123-Summary!Z$3)/(Summary!Z$4-Summary!Z$3))))</f>
        <v>0.96499999999999997</v>
      </c>
      <c r="AA123" s="12" t="str">
        <f t="shared" si="19"/>
        <v>Mongolia</v>
      </c>
      <c r="AB123" s="17">
        <f t="shared" si="20"/>
        <v>24</v>
      </c>
      <c r="AC123" s="11">
        <f t="shared" si="21"/>
        <v>0.36336292793289265</v>
      </c>
      <c r="AD123" s="17">
        <f t="shared" si="17"/>
        <v>70</v>
      </c>
      <c r="AM123" s="12" t="s">
        <v>348</v>
      </c>
      <c r="AN123" s="17">
        <v>24</v>
      </c>
      <c r="AO123" s="11">
        <v>0.28136637043397789</v>
      </c>
    </row>
    <row r="124" spans="1:41">
      <c r="A124" s="13" t="s">
        <v>272</v>
      </c>
      <c r="B124" s="16" t="s">
        <v>271</v>
      </c>
      <c r="C124" s="10">
        <f>MAX(0,MIN(1,IF(C$5=0,1-(Summary!C124-Summary!C$3)/(Summary!C$4-Summary!C$3),(Summary!C124-Summary!C$3)/(Summary!C$4-Summary!C$3))))</f>
        <v>0.31833333333333336</v>
      </c>
      <c r="D124" s="10" t="e">
        <f>MAX(0,MIN(1,IF(D$5=0,1-(Summary!D124-Summary!D$3)/(Summary!D$4-Summary!D$3),(Summary!D124-Summary!D$3)/(Summary!D$4-Summary!D$3))))</f>
        <v>#N/A</v>
      </c>
      <c r="E124" s="10">
        <f>MAX(0,MIN(1,IF(E$5=0,1-(Summary!E124-Summary!E$3)/(Summary!E$4-Summary!E$3),(Summary!E124-Summary!E$3)/(Summary!E$4-Summary!E$3))))</f>
        <v>2.0000000000000018E-2</v>
      </c>
      <c r="F124" s="10">
        <f>MAX(0,MIN(1,IF(F$5=0,1-(Summary!F124-Summary!F$3)/(Summary!F$4-Summary!F$3),(Summary!F124-Summary!F$3)/(Summary!F$4-Summary!F$3))))</f>
        <v>0.5</v>
      </c>
      <c r="G124" s="10">
        <f>MAX(0,MIN(1,IF(G$5=0,1-(Summary!G124-Summary!G$3)/(Summary!G$4-Summary!G$3),(Summary!G124-Summary!G$3)/(Summary!G$4-Summary!G$3))))</f>
        <v>0</v>
      </c>
      <c r="H124" s="10">
        <f>MAX(0,MIN(1,IF(H$5=0,1-(Summary!H124-Summary!H$3)/(Summary!H$4-Summary!H$3),(Summary!H124-Summary!H$3)/(Summary!H$4-Summary!H$3))))</f>
        <v>7.999999999999996E-2</v>
      </c>
      <c r="I124" s="10">
        <f>MAX(0,MIN(1,IF(I$5=0,1-(Summary!I124-Summary!I$3)/(Summary!I$4-Summary!I$3),(Summary!I124-Summary!I$3)/(Summary!I$4-Summary!I$3))))</f>
        <v>0.28333333333333333</v>
      </c>
      <c r="J124" s="10">
        <f>MAX(0,MIN(1,IF(J$5=0,1-(Summary!J124-Summary!J$3)/(Summary!J$4-Summary!J$3),(Summary!J124-Summary!J$3)/(Summary!J$4-Summary!J$3))))</f>
        <v>0.40159999999999996</v>
      </c>
      <c r="K124" s="10">
        <f>MAX(0,MIN(1,IF(K$5=0,1-(Summary!K124-Summary!K$3)/(Summary!K$4-Summary!K$3),(Summary!K124-Summary!K$3)/(Summary!K$4-Summary!K$3))))</f>
        <v>1</v>
      </c>
      <c r="L124" s="10">
        <f>MAX(0,MIN(1,IF(L$5=0,1-(Summary!L124-Summary!L$3)/(Summary!L$4-Summary!L$3),(Summary!L124-Summary!L$3)/(Summary!L$4-Summary!L$3))))</f>
        <v>0.5</v>
      </c>
      <c r="M124" s="10">
        <f>MAX(0,MIN(1,IF(M$5=0,1-(Summary!M124-Summary!M$3)/(Summary!M$4-Summary!M$3),(Summary!M124-Summary!M$3)/(Summary!M$4-Summary!M$3))))</f>
        <v>0.44</v>
      </c>
      <c r="N124" s="10">
        <f>MAX(0,MIN(1,IF(N$5=0,1-(Summary!N124-Summary!N$3)/(Summary!N$4-Summary!N$3),(Summary!N124-Summary!N$3)/(Summary!N$4-Summary!N$3))))</f>
        <v>6.9999999999999993E-2</v>
      </c>
      <c r="O124" s="10">
        <f>MAX(0,MIN(1,IF(O$5=0,1-(Summary!O124-Summary!O$3)/(Summary!O$4-Summary!O$3),(Summary!O124-Summary!O$3)/(Summary!O$4-Summary!O$3))))</f>
        <v>7.4999999999999997E-2</v>
      </c>
      <c r="P124" s="10">
        <f>MAX(0,MIN(1,IF(P$5=0,1-(Summary!P124-Summary!P$3)/(Summary!P$4-Summary!P$3),(Summary!P124-Summary!P$3)/(Summary!P$4-Summary!P$3))))</f>
        <v>0.61951999999999996</v>
      </c>
      <c r="Q124" s="10">
        <f>MAX(0,MIN(1,IF(Q$5=0,1-(Summary!Q124-Summary!Q$3)/(Summary!Q$4-Summary!Q$3),(Summary!Q124-Summary!Q$3)/(Summary!Q$4-Summary!Q$3))))</f>
        <v>0.21804926829268401</v>
      </c>
      <c r="R124" s="10">
        <f>MAX(0,MIN(1,IF(R$5=0,1-(Summary!R124-Summary!R$3)/(Summary!R$4-Summary!R$3),(Summary!R124-Summary!R$3)/(Summary!R$4-Summary!R$3))))</f>
        <v>4.9275362000000003E-2</v>
      </c>
      <c r="S124" s="10">
        <f>MAX(0,MIN(1,IF(S$5=0,1-(Summary!S124-Summary!S$3)/(Summary!S$4-Summary!S$3),(Summary!S124-Summary!S$3)/(Summary!S$4-Summary!S$3))))</f>
        <v>1.0866755109999999E-2</v>
      </c>
      <c r="T124" s="10">
        <f>MAX(0,MIN(1,IF(T$5=0,1-(Summary!T124-Summary!T$3)/(Summary!T$4-Summary!T$3),(Summary!T124-Summary!T$3)/(Summary!T$4-Summary!T$3))))</f>
        <v>6.2983627499999997E-3</v>
      </c>
      <c r="U124" s="10" t="e">
        <f>MAX(0,MIN(1,IF(U$5=0,1-(Summary!U124-Summary!U$3)/(Summary!U$4-Summary!U$3),(Summary!U124-Summary!U$3)/(Summary!U$4-Summary!U$3))))</f>
        <v>#N/A</v>
      </c>
      <c r="V124" s="10" t="e">
        <f>MAX(0,MIN(1,IF(V$5=0,1-(Summary!V124-Summary!V$3)/(Summary!V$4-Summary!V$3),(Summary!V124-Summary!V$3)/(Summary!V$4-Summary!V$3))))</f>
        <v>#N/A</v>
      </c>
      <c r="W124" s="10">
        <f>MAX(0,MIN(1,IF(W$5=0,1-(Summary!W124-Summary!W$3)/(Summary!W$4-Summary!W$3),(Summary!W124-Summary!W$3)/(Summary!W$4-Summary!W$3))))</f>
        <v>0</v>
      </c>
      <c r="X124" s="10" t="e">
        <f>MAX(0,MIN(1,IF(X$5=0,1-(Summary!X124-Summary!X$3)/(Summary!X$4-Summary!X$3),(Summary!X124-Summary!X$3)/(Summary!X$4-Summary!X$3))))</f>
        <v>#N/A</v>
      </c>
      <c r="Y124" s="10" t="e">
        <f>MAX(0,MIN(1,IF(Y$5=0,1-(Summary!Y124-Summary!Y$3)/(Summary!Y$4-Summary!Y$3),(Summary!Y124-Summary!Y$3)/(Summary!Y$4-Summary!Y$3))))</f>
        <v>#N/A</v>
      </c>
      <c r="Z124" s="10">
        <f>MAX(0,MIN(1,IF(Z$5=0,1-(Summary!Z124-Summary!Z$3)/(Summary!Z$4-Summary!Z$3),(Summary!Z124-Summary!Z$3)/(Summary!Z$4-Summary!Z$3))))</f>
        <v>0.5</v>
      </c>
      <c r="AA124" s="12" t="str">
        <f t="shared" si="19"/>
        <v>Montenegro</v>
      </c>
      <c r="AB124" s="17">
        <f t="shared" si="20"/>
        <v>19</v>
      </c>
      <c r="AC124" s="11" t="str">
        <f t="shared" si="21"/>
        <v/>
      </c>
      <c r="AD124" s="17" t="e">
        <f t="shared" si="17"/>
        <v>#VALUE!</v>
      </c>
      <c r="AM124" s="12" t="s">
        <v>150</v>
      </c>
      <c r="AN124" s="17">
        <v>24</v>
      </c>
      <c r="AO124" s="11">
        <v>0.28065530446057912</v>
      </c>
    </row>
    <row r="125" spans="1:41">
      <c r="A125" s="13" t="s">
        <v>274</v>
      </c>
      <c r="B125" s="16" t="s">
        <v>273</v>
      </c>
      <c r="C125" s="10">
        <f>MAX(0,MIN(1,IF(C$5=0,1-(Summary!C125-Summary!C$3)/(Summary!C$4-Summary!C$3),(Summary!C125-Summary!C$3)/(Summary!C$4-Summary!C$3))))</f>
        <v>0.18016666666666664</v>
      </c>
      <c r="D125" s="10">
        <f>MAX(0,MIN(1,IF(D$5=0,1-(Summary!D125-Summary!D$3)/(Summary!D$4-Summary!D$3),(Summary!D125-Summary!D$3)/(Summary!D$4-Summary!D$3))))</f>
        <v>0.43409999999999999</v>
      </c>
      <c r="E125" s="10">
        <f>MAX(0,MIN(1,IF(E$5=0,1-(Summary!E125-Summary!E$3)/(Summary!E$4-Summary!E$3),(Summary!E125-Summary!E$3)/(Summary!E$4-Summary!E$3))))</f>
        <v>0.18999999999999995</v>
      </c>
      <c r="F125" s="10">
        <f>MAX(0,MIN(1,IF(F$5=0,1-(Summary!F125-Summary!F$3)/(Summary!F$4-Summary!F$3),(Summary!F125-Summary!F$3)/(Summary!F$4-Summary!F$3))))</f>
        <v>0.44999999999999996</v>
      </c>
      <c r="G125" s="10">
        <f>MAX(0,MIN(1,IF(G$5=0,1-(Summary!G125-Summary!G$3)/(Summary!G$4-Summary!G$3),(Summary!G125-Summary!G$3)/(Summary!G$4-Summary!G$3))))</f>
        <v>7.5999999999999998E-2</v>
      </c>
      <c r="H125" s="10">
        <f>MAX(0,MIN(1,IF(H$5=0,1-(Summary!H125-Summary!H$3)/(Summary!H$4-Summary!H$3),(Summary!H125-Summary!H$3)/(Summary!H$4-Summary!H$3))))</f>
        <v>0.31000000000000005</v>
      </c>
      <c r="I125" s="10">
        <f>MAX(0,MIN(1,IF(I$5=0,1-(Summary!I125-Summary!I$3)/(Summary!I$4-Summary!I$3),(Summary!I125-Summary!I$3)/(Summary!I$4-Summary!I$3))))</f>
        <v>0.70741666666666669</v>
      </c>
      <c r="J125" s="10">
        <f>MAX(0,MIN(1,IF(J$5=0,1-(Summary!J125-Summary!J$3)/(Summary!J$4-Summary!J$3),(Summary!J125-Summary!J$3)/(Summary!J$4-Summary!J$3))))</f>
        <v>0.43640000000000001</v>
      </c>
      <c r="K125" s="10">
        <f>MAX(0,MIN(1,IF(K$5=0,1-(Summary!K125-Summary!K$3)/(Summary!K$4-Summary!K$3),(Summary!K125-Summary!K$3)/(Summary!K$4-Summary!K$3))))</f>
        <v>0.86602764707050672</v>
      </c>
      <c r="L125" s="10" t="e">
        <f>MAX(0,MIN(1,IF(L$5=0,1-(Summary!L125-Summary!L$3)/(Summary!L$4-Summary!L$3),(Summary!L125-Summary!L$3)/(Summary!L$4-Summary!L$3))))</f>
        <v>#N/A</v>
      </c>
      <c r="M125" s="10">
        <f>MAX(0,MIN(1,IF(M$5=0,1-(Summary!M125-Summary!M$3)/(Summary!M$4-Summary!M$3),(Summary!M125-Summary!M$3)/(Summary!M$4-Summary!M$3))))</f>
        <v>0.63</v>
      </c>
      <c r="N125" s="10">
        <f>MAX(0,MIN(1,IF(N$5=0,1-(Summary!N125-Summary!N$3)/(Summary!N$4-Summary!N$3),(Summary!N125-Summary!N$3)/(Summary!N$4-Summary!N$3))))</f>
        <v>0.2</v>
      </c>
      <c r="O125" s="10">
        <f>MAX(0,MIN(1,IF(O$5=0,1-(Summary!O125-Summary!O$3)/(Summary!O$4-Summary!O$3),(Summary!O125-Summary!O$3)/(Summary!O$4-Summary!O$3))))</f>
        <v>0.78249999999999997</v>
      </c>
      <c r="P125" s="10">
        <f>MAX(0,MIN(1,IF(P$5=0,1-(Summary!P125-Summary!P$3)/(Summary!P$4-Summary!P$3),(Summary!P125-Summary!P$3)/(Summary!P$4-Summary!P$3))))</f>
        <v>0.91480000000000006</v>
      </c>
      <c r="Q125" s="10">
        <f>MAX(0,MIN(1,IF(Q$5=0,1-(Summary!Q125-Summary!Q$3)/(Summary!Q$4-Summary!Q$3),(Summary!Q125-Summary!Q$3)/(Summary!Q$4-Summary!Q$3))))</f>
        <v>0.27416439024390404</v>
      </c>
      <c r="R125" s="10">
        <f>MAX(0,MIN(1,IF(R$5=0,1-(Summary!R125-Summary!R$3)/(Summary!R$4-Summary!R$3),(Summary!R125-Summary!R$3)/(Summary!R$4-Summary!R$3))))</f>
        <v>0.28184281799999999</v>
      </c>
      <c r="S125" s="10">
        <f>MAX(0,MIN(1,IF(S$5=0,1-(Summary!S125-Summary!S$3)/(Summary!S$4-Summary!S$3),(Summary!S125-Summary!S$3)/(Summary!S$4-Summary!S$3))))</f>
        <v>1.9635499700000002E-3</v>
      </c>
      <c r="T125" s="10">
        <f>MAX(0,MIN(1,IF(T$5=0,1-(Summary!T125-Summary!T$3)/(Summary!T$4-Summary!T$3),(Summary!T125-Summary!T$3)/(Summary!T$4-Summary!T$3))))</f>
        <v>6.9460473999999994E-2</v>
      </c>
      <c r="U125" s="10">
        <f>MAX(0,MIN(1,IF(U$5=0,1-(Summary!U125-Summary!U$3)/(Summary!U$4-Summary!U$3),(Summary!U125-Summary!U$3)/(Summary!U$4-Summary!U$3))))</f>
        <v>9.5991834659469189E-3</v>
      </c>
      <c r="V125" s="10">
        <f>MAX(0,MIN(1,IF(V$5=0,1-(Summary!V125-Summary!V$3)/(Summary!V$4-Summary!V$3),(Summary!V125-Summary!V$3)/(Summary!V$4-Summary!V$3))))</f>
        <v>8.0356733011789E-2</v>
      </c>
      <c r="W125" s="10">
        <f>MAX(0,MIN(1,IF(W$5=0,1-(Summary!W125-Summary!W$3)/(Summary!W$4-Summary!W$3),(Summary!W125-Summary!W$3)/(Summary!W$4-Summary!W$3))))</f>
        <v>3.0000000000000027E-2</v>
      </c>
      <c r="X125" s="10">
        <f>MAX(0,MIN(1,IF(X$5=0,1-(Summary!X125-Summary!X$3)/(Summary!X$4-Summary!X$3),(Summary!X125-Summary!X$3)/(Summary!X$4-Summary!X$3))))</f>
        <v>0.96</v>
      </c>
      <c r="Y125" s="10">
        <f>MAX(0,MIN(1,IF(Y$5=0,1-(Summary!Y125-Summary!Y$3)/(Summary!Y$4-Summary!Y$3),(Summary!Y125-Summary!Y$3)/(Summary!Y$4-Summary!Y$3))))</f>
        <v>3.3609679587721264E-2</v>
      </c>
      <c r="Z125" s="10">
        <f>MAX(0,MIN(1,IF(Z$5=0,1-(Summary!Z125-Summary!Z$3)/(Summary!Z$4-Summary!Z$3),(Summary!Z125-Summary!Z$3)/(Summary!Z$4-Summary!Z$3))))</f>
        <v>0.32230000000000003</v>
      </c>
      <c r="AA125" s="12" t="str">
        <f t="shared" si="19"/>
        <v>Morocco</v>
      </c>
      <c r="AB125" s="17">
        <f t="shared" si="20"/>
        <v>23</v>
      </c>
      <c r="AC125" s="11">
        <f t="shared" si="21"/>
        <v>0.35829164385579143</v>
      </c>
      <c r="AD125" s="17">
        <f t="shared" si="17"/>
        <v>71</v>
      </c>
      <c r="AM125" s="12" t="s">
        <v>192</v>
      </c>
      <c r="AN125" s="17">
        <v>24</v>
      </c>
      <c r="AO125" s="11">
        <v>0.28034249775740805</v>
      </c>
    </row>
    <row r="126" spans="1:41">
      <c r="A126" s="13" t="s">
        <v>276</v>
      </c>
      <c r="B126" s="16" t="s">
        <v>275</v>
      </c>
      <c r="C126" s="10">
        <f>MAX(0,MIN(1,IF(C$5=0,1-(Summary!C126-Summary!C$3)/(Summary!C$4-Summary!C$3),(Summary!C126-Summary!C$3)/(Summary!C$4-Summary!C$3))))</f>
        <v>0.46833333333333338</v>
      </c>
      <c r="D126" s="10">
        <f>MAX(0,MIN(1,IF(D$5=0,1-(Summary!D126-Summary!D$3)/(Summary!D$4-Summary!D$3),(Summary!D126-Summary!D$3)/(Summary!D$4-Summary!D$3))))</f>
        <v>3.4280000000000001E-3</v>
      </c>
      <c r="E126" s="10">
        <f>MAX(0,MIN(1,IF(E$5=0,1-(Summary!E126-Summary!E$3)/(Summary!E$4-Summary!E$3),(Summary!E126-Summary!E$3)/(Summary!E$4-Summary!E$3))))</f>
        <v>0.53</v>
      </c>
      <c r="F126" s="10">
        <f>MAX(0,MIN(1,IF(F$5=0,1-(Summary!F126-Summary!F$3)/(Summary!F$4-Summary!F$3),(Summary!F126-Summary!F$3)/(Summary!F$4-Summary!F$3))))</f>
        <v>0.27500000000000002</v>
      </c>
      <c r="G126" s="10">
        <f>MAX(0,MIN(1,IF(G$5=0,1-(Summary!G126-Summary!G$3)/(Summary!G$4-Summary!G$3),(Summary!G126-Summary!G$3)/(Summary!G$4-Summary!G$3))))</f>
        <v>0.25866666666666666</v>
      </c>
      <c r="H126" s="10">
        <f>MAX(0,MIN(1,IF(H$5=0,1-(Summary!H126-Summary!H$3)/(Summary!H$4-Summary!H$3),(Summary!H126-Summary!H$3)/(Summary!H$4-Summary!H$3))))</f>
        <v>0.83</v>
      </c>
      <c r="I126" s="10">
        <f>MAX(0,MIN(1,IF(I$5=0,1-(Summary!I126-Summary!I$3)/(Summary!I$4-Summary!I$3),(Summary!I126-Summary!I$3)/(Summary!I$4-Summary!I$3))))</f>
        <v>0.46758333333333335</v>
      </c>
      <c r="J126" s="10">
        <f>MAX(0,MIN(1,IF(J$5=0,1-(Summary!J126-Summary!J$3)/(Summary!J$4-Summary!J$3),(Summary!J126-Summary!J$3)/(Summary!J$4-Summary!J$3))))</f>
        <v>0.62380000000000002</v>
      </c>
      <c r="K126" s="10">
        <f>MAX(0,MIN(1,IF(K$5=0,1-(Summary!K126-Summary!K$3)/(Summary!K$4-Summary!K$3),(Summary!K126-Summary!K$3)/(Summary!K$4-Summary!K$3))))</f>
        <v>1</v>
      </c>
      <c r="L126" s="10">
        <f>MAX(0,MIN(1,IF(L$5=0,1-(Summary!L126-Summary!L$3)/(Summary!L$4-Summary!L$3),(Summary!L126-Summary!L$3)/(Summary!L$4-Summary!L$3))))</f>
        <v>0.9</v>
      </c>
      <c r="M126" s="10">
        <f>MAX(0,MIN(1,IF(M$5=0,1-(Summary!M126-Summary!M$3)/(Summary!M$4-Summary!M$3),(Summary!M126-Summary!M$3)/(Summary!M$4-Summary!M$3))))</f>
        <v>0.33</v>
      </c>
      <c r="N126" s="10">
        <f>MAX(0,MIN(1,IF(N$5=0,1-(Summary!N126-Summary!N$3)/(Summary!N$4-Summary!N$3),(Summary!N126-Summary!N$3)/(Summary!N$4-Summary!N$3))))</f>
        <v>0.43</v>
      </c>
      <c r="O126" s="10">
        <f>MAX(0,MIN(1,IF(O$5=0,1-(Summary!O126-Summary!O$3)/(Summary!O$4-Summary!O$3),(Summary!O126-Summary!O$3)/(Summary!O$4-Summary!O$3))))</f>
        <v>0.40749999999999997</v>
      </c>
      <c r="P126" s="10">
        <f>MAX(0,MIN(1,IF(P$5=0,1-(Summary!P126-Summary!P$3)/(Summary!P$4-Summary!P$3),(Summary!P126-Summary!P$3)/(Summary!P$4-Summary!P$3))))</f>
        <v>0.98543999999999998</v>
      </c>
      <c r="Q126" s="10">
        <f>MAX(0,MIN(1,IF(Q$5=0,1-(Summary!Q126-Summary!Q$3)/(Summary!Q$4-Summary!Q$3),(Summary!Q126-Summary!Q$3)/(Summary!Q$4-Summary!Q$3))))</f>
        <v>0.74211073170731789</v>
      </c>
      <c r="R126" s="10">
        <f>MAX(0,MIN(1,IF(R$5=0,1-(Summary!R126-Summary!R$3)/(Summary!R$4-Summary!R$3),(Summary!R126-Summary!R$3)/(Summary!R$4-Summary!R$3))))</f>
        <v>0.94846382600000001</v>
      </c>
      <c r="S126" s="10">
        <f>MAX(0,MIN(1,IF(S$5=0,1-(Summary!S126-Summary!S$3)/(Summary!S$4-Summary!S$3),(Summary!S126-Summary!S$3)/(Summary!S$4-Summary!S$3))))</f>
        <v>0.71952460360000003</v>
      </c>
      <c r="T126" s="10">
        <f>MAX(0,MIN(1,IF(T$5=0,1-(Summary!T126-Summary!T$3)/(Summary!T$4-Summary!T$3),(Summary!T126-Summary!T$3)/(Summary!T$4-Summary!T$3))))</f>
        <v>0.67153900249999998</v>
      </c>
      <c r="U126" s="10">
        <f>MAX(0,MIN(1,IF(U$5=0,1-(Summary!U126-Summary!U$3)/(Summary!U$4-Summary!U$3),(Summary!U126-Summary!U$3)/(Summary!U$4-Summary!U$3))))</f>
        <v>3.1629364680636235E-2</v>
      </c>
      <c r="V126" s="10">
        <f>MAX(0,MIN(1,IF(V$5=0,1-(Summary!V126-Summary!V$3)/(Summary!V$4-Summary!V$3),(Summary!V126-Summary!V$3)/(Summary!V$4-Summary!V$3))))</f>
        <v>0.117911485471342</v>
      </c>
      <c r="W126" s="10">
        <f>MAX(0,MIN(1,IF(W$5=0,1-(Summary!W126-Summary!W$3)/(Summary!W$4-Summary!W$3),(Summary!W126-Summary!W$3)/(Summary!W$4-Summary!W$3))))</f>
        <v>0.88300000000000001</v>
      </c>
      <c r="X126" s="10">
        <f>MAX(0,MIN(1,IF(X$5=0,1-(Summary!X126-Summary!X$3)/(Summary!X$4-Summary!X$3),(Summary!X126-Summary!X$3)/(Summary!X$4-Summary!X$3))))</f>
        <v>1</v>
      </c>
      <c r="Y126" s="10">
        <f>MAX(0,MIN(1,IF(Y$5=0,1-(Summary!Y126-Summary!Y$3)/(Summary!Y$4-Summary!Y$3),(Summary!Y126-Summary!Y$3)/(Summary!Y$4-Summary!Y$3))))</f>
        <v>1.9074747577507059E-2</v>
      </c>
      <c r="Z126" s="10">
        <f>MAX(0,MIN(1,IF(Z$5=0,1-(Summary!Z126-Summary!Z$3)/(Summary!Z$4-Summary!Z$3),(Summary!Z126-Summary!Z$3)/(Summary!Z$4-Summary!Z$3))))</f>
        <v>0.79220000000000002</v>
      </c>
      <c r="AA126" s="12" t="str">
        <f t="shared" si="19"/>
        <v>Mozambique</v>
      </c>
      <c r="AB126" s="17">
        <f t="shared" si="20"/>
        <v>24</v>
      </c>
      <c r="AC126" s="11">
        <f t="shared" si="21"/>
        <v>0.55980021228625565</v>
      </c>
      <c r="AD126" s="17">
        <f t="shared" si="17"/>
        <v>5</v>
      </c>
      <c r="AM126" s="12" t="s">
        <v>44</v>
      </c>
      <c r="AN126" s="17">
        <v>24</v>
      </c>
      <c r="AO126" s="11">
        <v>0.27905973331862605</v>
      </c>
    </row>
    <row r="127" spans="1:41">
      <c r="A127" s="13" t="s">
        <v>278</v>
      </c>
      <c r="B127" s="16" t="s">
        <v>277</v>
      </c>
      <c r="C127" s="10">
        <f>MAX(0,MIN(1,IF(C$5=0,1-(Summary!C127-Summary!C$3)/(Summary!C$4-Summary!C$3),(Summary!C127-Summary!C$3)/(Summary!C$4-Summary!C$3))))</f>
        <v>0.47466666666666668</v>
      </c>
      <c r="D127" s="10">
        <f>MAX(0,MIN(1,IF(D$5=0,1-(Summary!D127-Summary!D$3)/(Summary!D$4-Summary!D$3),(Summary!D127-Summary!D$3)/(Summary!D$4-Summary!D$3))))</f>
        <v>2.8450000000000003E-2</v>
      </c>
      <c r="E127" s="10">
        <f>MAX(0,MIN(1,IF(E$5=0,1-(Summary!E127-Summary!E$3)/(Summary!E$4-Summary!E$3),(Summary!E127-Summary!E$3)/(Summary!E$4-Summary!E$3))))</f>
        <v>0.29000000000000004</v>
      </c>
      <c r="F127" s="10">
        <f>MAX(0,MIN(1,IF(F$5=0,1-(Summary!F127-Summary!F$3)/(Summary!F$4-Summary!F$3),(Summary!F127-Summary!F$3)/(Summary!F$4-Summary!F$3))))</f>
        <v>0.25</v>
      </c>
      <c r="G127" s="10">
        <f>MAX(0,MIN(1,IF(G$5=0,1-(Summary!G127-Summary!G$3)/(Summary!G$4-Summary!G$3),(Summary!G127-Summary!G$3)/(Summary!G$4-Summary!G$3))))</f>
        <v>0.252</v>
      </c>
      <c r="H127" s="10">
        <f>MAX(0,MIN(1,IF(H$5=0,1-(Summary!H127-Summary!H$3)/(Summary!H$4-Summary!H$3),(Summary!H127-Summary!H$3)/(Summary!H$4-Summary!H$3))))</f>
        <v>0.18999999999999995</v>
      </c>
      <c r="I127" s="10">
        <f>MAX(0,MIN(1,IF(I$5=0,1-(Summary!I127-Summary!I$3)/(Summary!I$4-Summary!I$3),(Summary!I127-Summary!I$3)/(Summary!I$4-Summary!I$3))))</f>
        <v>0.71158333333333335</v>
      </c>
      <c r="J127" s="10">
        <f>MAX(0,MIN(1,IF(J$5=0,1-(Summary!J127-Summary!J$3)/(Summary!J$4-Summary!J$3),(Summary!J127-Summary!J$3)/(Summary!J$4-Summary!J$3))))</f>
        <v>0.66760000000000008</v>
      </c>
      <c r="K127" s="10">
        <f>MAX(0,MIN(1,IF(K$5=0,1-(Summary!K127-Summary!K$3)/(Summary!K$4-Summary!K$3),(Summary!K127-Summary!K$3)/(Summary!K$4-Summary!K$3))))</f>
        <v>0.74693986174442095</v>
      </c>
      <c r="L127" s="10">
        <f>MAX(0,MIN(1,IF(L$5=0,1-(Summary!L127-Summary!L$3)/(Summary!L$4-Summary!L$3),(Summary!L127-Summary!L$3)/(Summary!L$4-Summary!L$3))))</f>
        <v>0.5</v>
      </c>
      <c r="M127" s="10">
        <f>MAX(0,MIN(1,IF(M$5=0,1-(Summary!M127-Summary!M$3)/(Summary!M$4-Summary!M$3),(Summary!M127-Summary!M$3)/(Summary!M$4-Summary!M$3))))</f>
        <v>0.01</v>
      </c>
      <c r="N127" s="10">
        <f>MAX(0,MIN(1,IF(N$5=0,1-(Summary!N127-Summary!N$3)/(Summary!N$4-Summary!N$3),(Summary!N127-Summary!N$3)/(Summary!N$4-Summary!N$3))))</f>
        <v>0.74</v>
      </c>
      <c r="O127" s="10">
        <f>MAX(0,MIN(1,IF(O$5=0,1-(Summary!O127-Summary!O$3)/(Summary!O$4-Summary!O$3),(Summary!O127-Summary!O$3)/(Summary!O$4-Summary!O$3))))</f>
        <v>0.44999999999999996</v>
      </c>
      <c r="P127" s="10">
        <f>MAX(0,MIN(1,IF(P$5=0,1-(Summary!P127-Summary!P$3)/(Summary!P$4-Summary!P$3),(Summary!P127-Summary!P$3)/(Summary!P$4-Summary!P$3))))</f>
        <v>0.93144000000000005</v>
      </c>
      <c r="Q127" s="10">
        <f>MAX(0,MIN(1,IF(Q$5=0,1-(Summary!Q127-Summary!Q$3)/(Summary!Q$4-Summary!Q$3),(Summary!Q127-Summary!Q$3)/(Summary!Q$4-Summary!Q$3))))</f>
        <v>0.46890292682926993</v>
      </c>
      <c r="R127" s="10">
        <f>MAX(0,MIN(1,IF(R$5=0,1-(Summary!R127-Summary!R$3)/(Summary!R$4-Summary!R$3),(Summary!R127-Summary!R$3)/(Summary!R$4-Summary!R$3))))</f>
        <v>0.62508474599999997</v>
      </c>
      <c r="S127" s="10">
        <f>MAX(0,MIN(1,IF(S$5=0,1-(Summary!S127-Summary!S$3)/(Summary!S$4-Summary!S$3),(Summary!S127-Summary!S$3)/(Summary!S$4-Summary!S$3))))</f>
        <v>0.1016135381</v>
      </c>
      <c r="T127" s="10">
        <f>MAX(0,MIN(1,IF(T$5=0,1-(Summary!T127-Summary!T$3)/(Summary!T$4-Summary!T$3),(Summary!T127-Summary!T$3)/(Summary!T$4-Summary!T$3))))</f>
        <v>0.14239925950000001</v>
      </c>
      <c r="U127" s="10">
        <f>MAX(0,MIN(1,IF(U$5=0,1-(Summary!U127-Summary!U$3)/(Summary!U$4-Summary!U$3),(Summary!U127-Summary!U$3)/(Summary!U$4-Summary!U$3))))</f>
        <v>7.2616102553006254E-2</v>
      </c>
      <c r="V127" s="10">
        <f>MAX(0,MIN(1,IF(V$5=0,1-(Summary!V127-Summary!V$3)/(Summary!V$4-Summary!V$3),(Summary!V127-Summary!V$3)/(Summary!V$4-Summary!V$3))))</f>
        <v>0.25779434714865301</v>
      </c>
      <c r="W127" s="10">
        <f>MAX(0,MIN(1,IF(W$5=0,1-(Summary!W127-Summary!W$3)/(Summary!W$4-Summary!W$3),(Summary!W127-Summary!W$3)/(Summary!W$4-Summary!W$3))))</f>
        <v>0.87</v>
      </c>
      <c r="X127" s="10">
        <f>MAX(0,MIN(1,IF(X$5=0,1-(Summary!X127-Summary!X$3)/(Summary!X$4-Summary!X$3),(Summary!X127-Summary!X$3)/(Summary!X$4-Summary!X$3))))</f>
        <v>0.42</v>
      </c>
      <c r="Y127" s="10">
        <f>MAX(0,MIN(1,IF(Y$5=0,1-(Summary!Y127-Summary!Y$3)/(Summary!Y$4-Summary!Y$3),(Summary!Y127-Summary!Y$3)/(Summary!Y$4-Summary!Y$3))))</f>
        <v>1.1476312890194639E-2</v>
      </c>
      <c r="Z127" s="10">
        <f>MAX(0,MIN(1,IF(Z$5=0,1-(Summary!Z127-Summary!Z$3)/(Summary!Z$4-Summary!Z$3),(Summary!Z127-Summary!Z$3)/(Summary!Z$4-Summary!Z$3))))</f>
        <v>0.88149999619999997</v>
      </c>
      <c r="AA127" s="12" t="str">
        <f t="shared" si="19"/>
        <v>Myanmar</v>
      </c>
      <c r="AB127" s="17">
        <f t="shared" si="20"/>
        <v>24</v>
      </c>
      <c r="AC127" s="11">
        <f t="shared" si="21"/>
        <v>0.420586128790231</v>
      </c>
      <c r="AD127" s="17">
        <f t="shared" si="17"/>
        <v>58</v>
      </c>
      <c r="AM127" s="12" t="s">
        <v>42</v>
      </c>
      <c r="AN127" s="17">
        <v>24</v>
      </c>
      <c r="AO127" s="11">
        <v>0.27727370348773217</v>
      </c>
    </row>
    <row r="128" spans="1:41">
      <c r="A128" s="13" t="s">
        <v>280</v>
      </c>
      <c r="B128" s="16" t="s">
        <v>279</v>
      </c>
      <c r="C128" s="10">
        <f>MAX(0,MIN(1,IF(C$5=0,1-(Summary!C128-Summary!C$3)/(Summary!C$4-Summary!C$3),(Summary!C128-Summary!C$3)/(Summary!C$4-Summary!C$3))))</f>
        <v>0.13200000000000003</v>
      </c>
      <c r="D128" s="10">
        <f>MAX(0,MIN(1,IF(D$5=0,1-(Summary!D128-Summary!D$3)/(Summary!D$4-Summary!D$3),(Summary!D128-Summary!D$3)/(Summary!D$4-Summary!D$3))))</f>
        <v>1.6910000000000001E-2</v>
      </c>
      <c r="E128" s="10">
        <f>MAX(0,MIN(1,IF(E$5=0,1-(Summary!E128-Summary!E$3)/(Summary!E$4-Summary!E$3),(Summary!E128-Summary!E$3)/(Summary!E$4-Summary!E$3))))</f>
        <v>7.999999999999996E-2</v>
      </c>
      <c r="F128" s="10">
        <f>MAX(0,MIN(1,IF(F$5=0,1-(Summary!F128-Summary!F$3)/(Summary!F$4-Summary!F$3),(Summary!F128-Summary!F$3)/(Summary!F$4-Summary!F$3))))</f>
        <v>0.375</v>
      </c>
      <c r="G128" s="10">
        <f>MAX(0,MIN(1,IF(G$5=0,1-(Summary!G128-Summary!G$3)/(Summary!G$4-Summary!G$3),(Summary!G128-Summary!G$3)/(Summary!G$4-Summary!G$3))))</f>
        <v>1.4E-2</v>
      </c>
      <c r="H128" s="10">
        <f>MAX(0,MIN(1,IF(H$5=0,1-(Summary!H128-Summary!H$3)/(Summary!H$4-Summary!H$3),(Summary!H128-Summary!H$3)/(Summary!H$4-Summary!H$3))))</f>
        <v>0.66999999999999993</v>
      </c>
      <c r="I128" s="10">
        <f>MAX(0,MIN(1,IF(I$5=0,1-(Summary!I128-Summary!I$3)/(Summary!I$4-Summary!I$3),(Summary!I128-Summary!I$3)/(Summary!I$4-Summary!I$3))))</f>
        <v>0.81700000000000006</v>
      </c>
      <c r="J128" s="10">
        <f>MAX(0,MIN(1,IF(J$5=0,1-(Summary!J128-Summary!J$3)/(Summary!J$4-Summary!J$3),(Summary!J128-Summary!J$3)/(Summary!J$4-Summary!J$3))))</f>
        <v>0.62580000000000002</v>
      </c>
      <c r="K128" s="10">
        <f>MAX(0,MIN(1,IF(K$5=0,1-(Summary!K128-Summary!K$3)/(Summary!K$4-Summary!K$3),(Summary!K128-Summary!K$3)/(Summary!K$4-Summary!K$3))))</f>
        <v>0.99952291666666671</v>
      </c>
      <c r="L128" s="10">
        <f>MAX(0,MIN(1,IF(L$5=0,1-(Summary!L128-Summary!L$3)/(Summary!L$4-Summary!L$3),(Summary!L128-Summary!L$3)/(Summary!L$4-Summary!L$3))))</f>
        <v>0.06</v>
      </c>
      <c r="M128" s="10">
        <f>MAX(0,MIN(1,IF(M$5=0,1-(Summary!M128-Summary!M$3)/(Summary!M$4-Summary!M$3),(Summary!M128-Summary!M$3)/(Summary!M$4-Summary!M$3))))</f>
        <v>0.6</v>
      </c>
      <c r="N128" s="10">
        <f>MAX(0,MIN(1,IF(N$5=0,1-(Summary!N128-Summary!N$3)/(Summary!N$4-Summary!N$3),(Summary!N128-Summary!N$3)/(Summary!N$4-Summary!N$3))))</f>
        <v>0.32999999999999996</v>
      </c>
      <c r="O128" s="10">
        <f>MAX(0,MIN(1,IF(O$5=0,1-(Summary!O128-Summary!O$3)/(Summary!O$4-Summary!O$3),(Summary!O128-Summary!O$3)/(Summary!O$4-Summary!O$3))))</f>
        <v>0.40749999999999997</v>
      </c>
      <c r="P128" s="10">
        <f>MAX(0,MIN(1,IF(P$5=0,1-(Summary!P128-Summary!P$3)/(Summary!P$4-Summary!P$3),(Summary!P128-Summary!P$3)/(Summary!P$4-Summary!P$3))))</f>
        <v>0.85887999999999998</v>
      </c>
      <c r="Q128" s="10">
        <f>MAX(0,MIN(1,IF(Q$5=0,1-(Summary!Q128-Summary!Q$3)/(Summary!Q$4-Summary!Q$3),(Summary!Q128-Summary!Q$3)/(Summary!Q$4-Summary!Q$3))))</f>
        <v>0.47972829268292794</v>
      </c>
      <c r="R128" s="10">
        <f>MAX(0,MIN(1,IF(R$5=0,1-(Summary!R128-Summary!R$3)/(Summary!R$4-Summary!R$3),(Summary!R128-Summary!R$3)/(Summary!R$4-Summary!R$3))))</f>
        <v>0.82665021599999999</v>
      </c>
      <c r="S128" s="10">
        <f>MAX(0,MIN(1,IF(S$5=0,1-(Summary!S128-Summary!S$3)/(Summary!S$4-Summary!S$3),(Summary!S128-Summary!S$3)/(Summary!S$4-Summary!S$3))))</f>
        <v>0.14917958640000001</v>
      </c>
      <c r="T128" s="10">
        <f>MAX(0,MIN(1,IF(T$5=0,1-(Summary!T128-Summary!T$3)/(Summary!T$4-Summary!T$3),(Summary!T128-Summary!T$3)/(Summary!T$4-Summary!T$3))))</f>
        <v>0.15302205150000001</v>
      </c>
      <c r="U128" s="10">
        <f>MAX(0,MIN(1,IF(U$5=0,1-(Summary!U128-Summary!U$3)/(Summary!U$4-Summary!U$3),(Summary!U128-Summary!U$3)/(Summary!U$4-Summary!U$3))))</f>
        <v>3.3172498624044629E-3</v>
      </c>
      <c r="V128" s="10">
        <f>MAX(0,MIN(1,IF(V$5=0,1-(Summary!V128-Summary!V$3)/(Summary!V$4-Summary!V$3),(Summary!V128-Summary!V$3)/(Summary!V$4-Summary!V$3))))</f>
        <v>2.5929763944944E-2</v>
      </c>
      <c r="W128" s="10">
        <f>MAX(0,MIN(1,IF(W$5=0,1-(Summary!W128-Summary!W$3)/(Summary!W$4-Summary!W$3),(Summary!W128-Summary!W$3)/(Summary!W$4-Summary!W$3))))</f>
        <v>0.65999999999999992</v>
      </c>
      <c r="X128" s="10">
        <f>MAX(0,MIN(1,IF(X$5=0,1-(Summary!X128-Summary!X$3)/(Summary!X$4-Summary!X$3),(Summary!X128-Summary!X$3)/(Summary!X$4-Summary!X$3))))</f>
        <v>0.94</v>
      </c>
      <c r="Y128" s="10">
        <f>MAX(0,MIN(1,IF(Y$5=0,1-(Summary!Y128-Summary!Y$3)/(Summary!Y$4-Summary!Y$3),(Summary!Y128-Summary!Y$3)/(Summary!Y$4-Summary!Y$3))))</f>
        <v>7.2878329628684908E-3</v>
      </c>
      <c r="Z128" s="10">
        <f>MAX(0,MIN(1,IF(Z$5=0,1-(Summary!Z128-Summary!Z$3)/(Summary!Z$4-Summary!Z$3),(Summary!Z128-Summary!Z$3)/(Summary!Z$4-Summary!Z$3))))</f>
        <v>0.87199999809999995</v>
      </c>
      <c r="AA128" s="12" t="str">
        <f t="shared" si="19"/>
        <v>Namibia</v>
      </c>
      <c r="AB128" s="17">
        <f t="shared" si="20"/>
        <v>24</v>
      </c>
      <c r="AC128" s="11">
        <f t="shared" si="21"/>
        <v>0.42098866283832542</v>
      </c>
      <c r="AD128" s="17">
        <f t="shared" si="17"/>
        <v>57</v>
      </c>
      <c r="AM128" s="12" t="s">
        <v>126</v>
      </c>
      <c r="AN128" s="17">
        <v>24</v>
      </c>
      <c r="AO128" s="11">
        <v>0.27699138823224984</v>
      </c>
    </row>
    <row r="129" spans="1:41">
      <c r="A129" s="13" t="s">
        <v>282</v>
      </c>
      <c r="B129" s="16" t="s">
        <v>281</v>
      </c>
      <c r="C129" s="10">
        <f>MAX(0,MIN(1,IF(C$5=0,1-(Summary!C129-Summary!C$3)/(Summary!C$4-Summary!C$3),(Summary!C129-Summary!C$3)/(Summary!C$4-Summary!C$3))))</f>
        <v>0.7493333333333333</v>
      </c>
      <c r="D129" s="10">
        <f>MAX(0,MIN(1,IF(D$5=0,1-(Summary!D129-Summary!D$3)/(Summary!D$4-Summary!D$3),(Summary!D129-Summary!D$3)/(Summary!D$4-Summary!D$3))))</f>
        <v>0.5</v>
      </c>
      <c r="E129" s="10">
        <f>MAX(0,MIN(1,IF(E$5=0,1-(Summary!E129-Summary!E$3)/(Summary!E$4-Summary!E$3),(Summary!E129-Summary!E$3)/(Summary!E$4-Summary!E$3))))</f>
        <v>0.12</v>
      </c>
      <c r="F129" s="10">
        <f>MAX(0,MIN(1,IF(F$5=0,1-(Summary!F129-Summary!F$3)/(Summary!F$4-Summary!F$3),(Summary!F129-Summary!F$3)/(Summary!F$4-Summary!F$3))))</f>
        <v>0.125</v>
      </c>
      <c r="G129" s="10" t="e">
        <f>MAX(0,MIN(1,IF(G$5=0,1-(Summary!G129-Summary!G$3)/(Summary!G$4-Summary!G$3),(Summary!G129-Summary!G$3)/(Summary!G$4-Summary!G$3))))</f>
        <v>#N/A</v>
      </c>
      <c r="H129" s="10">
        <f>MAX(0,MIN(1,IF(H$5=0,1-(Summary!H129-Summary!H$3)/(Summary!H$4-Summary!H$3),(Summary!H129-Summary!H$3)/(Summary!H$4-Summary!H$3))))</f>
        <v>0.5</v>
      </c>
      <c r="I129" s="10">
        <f>MAX(0,MIN(1,IF(I$5=0,1-(Summary!I129-Summary!I$3)/(Summary!I$4-Summary!I$3),(Summary!I129-Summary!I$3)/(Summary!I$4-Summary!I$3))))</f>
        <v>0.44466666666666665</v>
      </c>
      <c r="J129" s="10">
        <f>MAX(0,MIN(1,IF(J$5=0,1-(Summary!J129-Summary!J$3)/(Summary!J$4-Summary!J$3),(Summary!J129-Summary!J$3)/(Summary!J$4-Summary!J$3))))</f>
        <v>0.9</v>
      </c>
      <c r="K129" s="10">
        <f>MAX(0,MIN(1,IF(K$5=0,1-(Summary!K129-Summary!K$3)/(Summary!K$4-Summary!K$3),(Summary!K129-Summary!K$3)/(Summary!K$4-Summary!K$3))))</f>
        <v>1</v>
      </c>
      <c r="L129" s="10">
        <f>MAX(0,MIN(1,IF(L$5=0,1-(Summary!L129-Summary!L$3)/(Summary!L$4-Summary!L$3),(Summary!L129-Summary!L$3)/(Summary!L$4-Summary!L$3))))</f>
        <v>0.46</v>
      </c>
      <c r="M129" s="10">
        <f>MAX(0,MIN(1,IF(M$5=0,1-(Summary!M129-Summary!M$3)/(Summary!M$4-Summary!M$3),(Summary!M129-Summary!M$3)/(Summary!M$4-Summary!M$3))))</f>
        <v>1</v>
      </c>
      <c r="N129" s="10">
        <f>MAX(0,MIN(1,IF(N$5=0,1-(Summary!N129-Summary!N$3)/(Summary!N$4-Summary!N$3),(Summary!N129-Summary!N$3)/(Summary!N$4-Summary!N$3))))</f>
        <v>0.3</v>
      </c>
      <c r="O129" s="10">
        <f>MAX(0,MIN(1,IF(O$5=0,1-(Summary!O129-Summary!O$3)/(Summary!O$4-Summary!O$3),(Summary!O129-Summary!O$3)/(Summary!O$4-Summary!O$3))))</f>
        <v>0.76749999999999996</v>
      </c>
      <c r="P129" s="10" t="e">
        <f>MAX(0,MIN(1,IF(P$5=0,1-(Summary!P129-Summary!P$3)/(Summary!P$4-Summary!P$3),(Summary!P129-Summary!P$3)/(Summary!P$4-Summary!P$3))))</f>
        <v>#N/A</v>
      </c>
      <c r="Q129" s="10" t="e">
        <f>MAX(0,MIN(1,IF(Q$5=0,1-(Summary!Q129-Summary!Q$3)/(Summary!Q$4-Summary!Q$3),(Summary!Q129-Summary!Q$3)/(Summary!Q$4-Summary!Q$3))))</f>
        <v>#N/A</v>
      </c>
      <c r="R129" s="10">
        <f>MAX(0,MIN(1,IF(R$5=0,1-(Summary!R129-Summary!R$3)/(Summary!R$4-Summary!R$3),(Summary!R129-Summary!R$3)/(Summary!R$4-Summary!R$3))))</f>
        <v>0.32410533400000002</v>
      </c>
      <c r="S129" s="10" t="e">
        <f>MAX(0,MIN(1,IF(S$5=0,1-(Summary!S129-Summary!S$3)/(Summary!S$4-Summary!S$3),(Summary!S129-Summary!S$3)/(Summary!S$4-Summary!S$3))))</f>
        <v>#N/A</v>
      </c>
      <c r="T129" s="10" t="e">
        <f>MAX(0,MIN(1,IF(T$5=0,1-(Summary!T129-Summary!T$3)/(Summary!T$4-Summary!T$3),(Summary!T129-Summary!T$3)/(Summary!T$4-Summary!T$3))))</f>
        <v>#N/A</v>
      </c>
      <c r="U129" s="10">
        <f>MAX(0,MIN(1,IF(U$5=0,1-(Summary!U129-Summary!U$3)/(Summary!U$4-Summary!U$3),(Summary!U129-Summary!U$3)/(Summary!U$4-Summary!U$3))))</f>
        <v>0.75</v>
      </c>
      <c r="V129" s="10">
        <f>MAX(0,MIN(1,IF(V$5=0,1-(Summary!V129-Summary!V$3)/(Summary!V$4-Summary!V$3),(Summary!V129-Summary!V$3)/(Summary!V$4-Summary!V$3))))</f>
        <v>0.41984947043494902</v>
      </c>
      <c r="W129" s="10">
        <f>MAX(0,MIN(1,IF(W$5=0,1-(Summary!W129-Summary!W$3)/(Summary!W$4-Summary!W$3),(Summary!W129-Summary!W$3)/(Summary!W$4-Summary!W$3))))</f>
        <v>9.9999999999988987E-4</v>
      </c>
      <c r="X129" s="10">
        <f>MAX(0,MIN(1,IF(X$5=0,1-(Summary!X129-Summary!X$3)/(Summary!X$4-Summary!X$3),(Summary!X129-Summary!X$3)/(Summary!X$4-Summary!X$3))))</f>
        <v>0</v>
      </c>
      <c r="Y129" s="10" t="e">
        <f>MAX(0,MIN(1,IF(Y$5=0,1-(Summary!Y129-Summary!Y$3)/(Summary!Y$4-Summary!Y$3),(Summary!Y129-Summary!Y$3)/(Summary!Y$4-Summary!Y$3))))</f>
        <v>#N/A</v>
      </c>
      <c r="Z129" s="10">
        <f>MAX(0,MIN(1,IF(Z$5=0,1-(Summary!Z129-Summary!Z$3)/(Summary!Z$4-Summary!Z$3),(Summary!Z129-Summary!Z$3)/(Summary!Z$4-Summary!Z$3))))</f>
        <v>0.5</v>
      </c>
      <c r="AA129" s="12" t="str">
        <f t="shared" si="19"/>
        <v>Nauru</v>
      </c>
      <c r="AB129" s="17">
        <f t="shared" si="20"/>
        <v>18</v>
      </c>
      <c r="AC129" s="11" t="str">
        <f t="shared" si="21"/>
        <v/>
      </c>
      <c r="AD129" s="17" t="e">
        <f t="shared" si="17"/>
        <v>#VALUE!</v>
      </c>
      <c r="AM129" s="12" t="s">
        <v>402</v>
      </c>
      <c r="AN129" s="17">
        <v>24</v>
      </c>
      <c r="AO129" s="11">
        <v>0.27431375981717315</v>
      </c>
    </row>
    <row r="130" spans="1:41">
      <c r="A130" s="13" t="s">
        <v>284</v>
      </c>
      <c r="B130" s="16" t="s">
        <v>283</v>
      </c>
      <c r="C130" s="10">
        <f>MAX(0,MIN(1,IF(C$5=0,1-(Summary!C130-Summary!C$3)/(Summary!C$4-Summary!C$3),(Summary!C130-Summary!C$3)/(Summary!C$4-Summary!C$3))))</f>
        <v>0.60950000000000004</v>
      </c>
      <c r="D130" s="10">
        <f>MAX(0,MIN(1,IF(D$5=0,1-(Summary!D130-Summary!D$3)/(Summary!D$4-Summary!D$3),(Summary!D130-Summary!D$3)/(Summary!D$4-Summary!D$3))))</f>
        <v>4.7859999999999993E-2</v>
      </c>
      <c r="E130" s="10">
        <f>MAX(0,MIN(1,IF(E$5=0,1-(Summary!E130-Summary!E$3)/(Summary!E$4-Summary!E$3),(Summary!E130-Summary!E$3)/(Summary!E$4-Summary!E$3))))</f>
        <v>0.12</v>
      </c>
      <c r="F130" s="10">
        <f>MAX(0,MIN(1,IF(F$5=0,1-(Summary!F130-Summary!F$3)/(Summary!F$4-Summary!F$3),(Summary!F130-Summary!F$3)/(Summary!F$4-Summary!F$3))))</f>
        <v>0.44999999999999996</v>
      </c>
      <c r="G130" s="10">
        <f>MAX(0,MIN(1,IF(G$5=0,1-(Summary!G130-Summary!G$3)/(Summary!G$4-Summary!G$3),(Summary!G130-Summary!G$3)/(Summary!G$4-Summary!G$3))))</f>
        <v>0.22466666666666665</v>
      </c>
      <c r="H130" s="10">
        <f>MAX(0,MIN(1,IF(H$5=0,1-(Summary!H130-Summary!H$3)/(Summary!H$4-Summary!H$3),(Summary!H130-Summary!H$3)/(Summary!H$4-Summary!H$3))))</f>
        <v>0.69</v>
      </c>
      <c r="I130" s="10">
        <f>MAX(0,MIN(1,IF(I$5=0,1-(Summary!I130-Summary!I$3)/(Summary!I$4-Summary!I$3),(Summary!I130-Summary!I$3)/(Summary!I$4-Summary!I$3))))</f>
        <v>0.40658333333333335</v>
      </c>
      <c r="J130" s="10">
        <f>MAX(0,MIN(1,IF(J$5=0,1-(Summary!J130-Summary!J$3)/(Summary!J$4-Summary!J$3),(Summary!J130-Summary!J$3)/(Summary!J$4-Summary!J$3))))</f>
        <v>0.82279999999999998</v>
      </c>
      <c r="K130" s="10">
        <f>MAX(0,MIN(1,IF(K$5=0,1-(Summary!K130-Summary!K$3)/(Summary!K$4-Summary!K$3),(Summary!K130-Summary!K$3)/(Summary!K$4-Summary!K$3))))</f>
        <v>0.70967888310324967</v>
      </c>
      <c r="L130" s="10">
        <f>MAX(0,MIN(1,IF(L$5=0,1-(Summary!L130-Summary!L$3)/(Summary!L$4-Summary!L$3),(Summary!L130-Summary!L$3)/(Summary!L$4-Summary!L$3))))</f>
        <v>0.5</v>
      </c>
      <c r="M130" s="10">
        <f>MAX(0,MIN(1,IF(M$5=0,1-(Summary!M130-Summary!M$3)/(Summary!M$4-Summary!M$3),(Summary!M130-Summary!M$3)/(Summary!M$4-Summary!M$3))))</f>
        <v>0.05</v>
      </c>
      <c r="N130" s="10">
        <f>MAX(0,MIN(1,IF(N$5=0,1-(Summary!N130-Summary!N$3)/(Summary!N$4-Summary!N$3),(Summary!N130-Summary!N$3)/(Summary!N$4-Summary!N$3))))</f>
        <v>1</v>
      </c>
      <c r="O130" s="10">
        <f>MAX(0,MIN(1,IF(O$5=0,1-(Summary!O130-Summary!O$3)/(Summary!O$4-Summary!O$3),(Summary!O130-Summary!O$3)/(Summary!O$4-Summary!O$3))))</f>
        <v>0.44999999999999996</v>
      </c>
      <c r="P130" s="10">
        <f>MAX(0,MIN(1,IF(P$5=0,1-(Summary!P130-Summary!P$3)/(Summary!P$4-Summary!P$3),(Summary!P130-Summary!P$3)/(Summary!P$4-Summary!P$3))))</f>
        <v>0.96479999999999999</v>
      </c>
      <c r="Q130" s="10">
        <f>MAX(0,MIN(1,IF(Q$5=0,1-(Summary!Q130-Summary!Q$3)/(Summary!Q$4-Summary!Q$3),(Summary!Q130-Summary!Q$3)/(Summary!Q$4-Summary!Q$3))))</f>
        <v>0.36619853658536616</v>
      </c>
      <c r="R130" s="10">
        <f>MAX(0,MIN(1,IF(R$5=0,1-(Summary!R130-Summary!R$3)/(Summary!R$4-Summary!R$3),(Summary!R130-Summary!R$3)/(Summary!R$4-Summary!R$3))))</f>
        <v>0.66535432999999999</v>
      </c>
      <c r="S130" s="10">
        <f>MAX(0,MIN(1,IF(S$5=0,1-(Summary!S130-Summary!S$3)/(Summary!S$4-Summary!S$3),(Summary!S130-Summary!S$3)/(Summary!S$4-Summary!S$3))))</f>
        <v>0.13742478499999999</v>
      </c>
      <c r="T130" s="10">
        <f>MAX(0,MIN(1,IF(T$5=0,1-(Summary!T130-Summary!T$3)/(Summary!T$4-Summary!T$3),(Summary!T130-Summary!T$3)/(Summary!T$4-Summary!T$3))))</f>
        <v>0.31061812750000001</v>
      </c>
      <c r="U130" s="10">
        <f>MAX(0,MIN(1,IF(U$5=0,1-(Summary!U130-Summary!U$3)/(Summary!U$4-Summary!U$3),(Summary!U130-Summary!U$3)/(Summary!U$4-Summary!U$3))))</f>
        <v>0</v>
      </c>
      <c r="V130" s="10">
        <f>MAX(0,MIN(1,IF(V$5=0,1-(Summary!V130-Summary!V$3)/(Summary!V$4-Summary!V$3),(Summary!V130-Summary!V$3)/(Summary!V$4-Summary!V$3))))</f>
        <v>0</v>
      </c>
      <c r="W130" s="10">
        <f>MAX(0,MIN(1,IF(W$5=0,1-(Summary!W130-Summary!W$3)/(Summary!W$4-Summary!W$3),(Summary!W130-Summary!W$3)/(Summary!W$4-Summary!W$3))))</f>
        <v>0.56400000000000006</v>
      </c>
      <c r="X130" s="10">
        <f>MAX(0,MIN(1,IF(X$5=0,1-(Summary!X130-Summary!X$3)/(Summary!X$4-Summary!X$3),(Summary!X130-Summary!X$3)/(Summary!X$4-Summary!X$3))))</f>
        <v>1</v>
      </c>
      <c r="Y130" s="10">
        <f>MAX(0,MIN(1,IF(Y$5=0,1-(Summary!Y130-Summary!Y$3)/(Summary!Y$4-Summary!Y$3),(Summary!Y130-Summary!Y$3)/(Summary!Y$4-Summary!Y$3))))</f>
        <v>9.4175095919079174E-2</v>
      </c>
      <c r="Z130" s="10">
        <f>MAX(0,MIN(1,IF(Z$5=0,1-(Summary!Z130-Summary!Z$3)/(Summary!Z$4-Summary!Z$3),(Summary!Z130-Summary!Z$3)/(Summary!Z$4-Summary!Z$3))))</f>
        <v>0.4415</v>
      </c>
      <c r="AA130" s="12" t="str">
        <f t="shared" si="19"/>
        <v>Nepal</v>
      </c>
      <c r="AB130" s="17">
        <f t="shared" si="20"/>
        <v>24</v>
      </c>
      <c r="AC130" s="11">
        <f t="shared" si="21"/>
        <v>0.44271498992115393</v>
      </c>
      <c r="AD130" s="17">
        <f t="shared" si="17"/>
        <v>49</v>
      </c>
      <c r="AM130" s="12" t="s">
        <v>72</v>
      </c>
      <c r="AN130" s="17">
        <v>24</v>
      </c>
      <c r="AO130" s="11">
        <v>0.27076227750865706</v>
      </c>
    </row>
    <row r="131" spans="1:41">
      <c r="A131" s="13" t="s">
        <v>286</v>
      </c>
      <c r="B131" s="16" t="s">
        <v>285</v>
      </c>
      <c r="C131" s="10">
        <f>MAX(0,MIN(1,IF(C$5=0,1-(Summary!C131-Summary!C$3)/(Summary!C$4-Summary!C$3),(Summary!C131-Summary!C$3)/(Summary!C$4-Summary!C$3))))</f>
        <v>0.50266666666666671</v>
      </c>
      <c r="D131" s="10">
        <f>MAX(0,MIN(1,IF(D$5=0,1-(Summary!D131-Summary!D$3)/(Summary!D$4-Summary!D$3),(Summary!D131-Summary!D$3)/(Summary!D$4-Summary!D$3))))</f>
        <v>0.1166</v>
      </c>
      <c r="E131" s="10">
        <f>MAX(0,MIN(1,IF(E$5=0,1-(Summary!E131-Summary!E$3)/(Summary!E$4-Summary!E$3),(Summary!E131-Summary!E$3)/(Summary!E$4-Summary!E$3))))</f>
        <v>0</v>
      </c>
      <c r="F131" s="10">
        <f>MAX(0,MIN(1,IF(F$5=0,1-(Summary!F131-Summary!F$3)/(Summary!F$4-Summary!F$3),(Summary!F131-Summary!F$3)/(Summary!F$4-Summary!F$3))))</f>
        <v>0.42500000000000004</v>
      </c>
      <c r="G131" s="10">
        <f>MAX(0,MIN(1,IF(G$5=0,1-(Summary!G131-Summary!G$3)/(Summary!G$4-Summary!G$3),(Summary!G131-Summary!G$3)/(Summary!G$4-Summary!G$3))))</f>
        <v>0</v>
      </c>
      <c r="H131" s="10">
        <f>MAX(0,MIN(1,IF(H$5=0,1-(Summary!H131-Summary!H$3)/(Summary!H$4-Summary!H$3),(Summary!H131-Summary!H$3)/(Summary!H$4-Summary!H$3))))</f>
        <v>0</v>
      </c>
      <c r="I131" s="10">
        <f>MAX(0,MIN(1,IF(I$5=0,1-(Summary!I131-Summary!I$3)/(Summary!I$4-Summary!I$3),(Summary!I131-Summary!I$3)/(Summary!I$4-Summary!I$3))))</f>
        <v>0.26374999999999998</v>
      </c>
      <c r="J131" s="10">
        <f>MAX(0,MIN(1,IF(J$5=0,1-(Summary!J131-Summary!J$3)/(Summary!J$4-Summary!J$3),(Summary!J131-Summary!J$3)/(Summary!J$4-Summary!J$3))))</f>
        <v>0.1764</v>
      </c>
      <c r="K131" s="10">
        <f>MAX(0,MIN(1,IF(K$5=0,1-(Summary!K131-Summary!K$3)/(Summary!K$4-Summary!K$3),(Summary!K131-Summary!K$3)/(Summary!K$4-Summary!K$3))))</f>
        <v>0.445976192175774</v>
      </c>
      <c r="L131" s="10">
        <f>MAX(0,MIN(1,IF(L$5=0,1-(Summary!L131-Summary!L$3)/(Summary!L$4-Summary!L$3),(Summary!L131-Summary!L$3)/(Summary!L$4-Summary!L$3))))</f>
        <v>0.06</v>
      </c>
      <c r="M131" s="10">
        <f>MAX(0,MIN(1,IF(M$5=0,1-(Summary!M131-Summary!M$3)/(Summary!M$4-Summary!M$3),(Summary!M131-Summary!M$3)/(Summary!M$4-Summary!M$3))))</f>
        <v>1</v>
      </c>
      <c r="N131" s="10">
        <f>MAX(0,MIN(1,IF(N$5=0,1-(Summary!N131-Summary!N$3)/(Summary!N$4-Summary!N$3),(Summary!N131-Summary!N$3)/(Summary!N$4-Summary!N$3))))</f>
        <v>0</v>
      </c>
      <c r="O131" s="10">
        <f>MAX(0,MIN(1,IF(O$5=0,1-(Summary!O131-Summary!O$3)/(Summary!O$4-Summary!O$3),(Summary!O131-Summary!O$3)/(Summary!O$4-Summary!O$3))))</f>
        <v>6.7499999999999991E-2</v>
      </c>
      <c r="P131" s="10">
        <f>MAX(0,MIN(1,IF(P$5=0,1-(Summary!P131-Summary!P$3)/(Summary!P$4-Summary!P$3),(Summary!P131-Summary!P$3)/(Summary!P$4-Summary!P$3))))</f>
        <v>0.68032000000000004</v>
      </c>
      <c r="Q131" s="10">
        <f>MAX(0,MIN(1,IF(Q$5=0,1-(Summary!Q131-Summary!Q$3)/(Summary!Q$4-Summary!Q$3),(Summary!Q131-Summary!Q$3)/(Summary!Q$4-Summary!Q$3))))</f>
        <v>9.1985365853660128E-2</v>
      </c>
      <c r="R131" s="10">
        <f>MAX(0,MIN(1,IF(R$5=0,1-(Summary!R131-Summary!R$3)/(Summary!R$4-Summary!R$3),(Summary!R131-Summary!R$3)/(Summary!R$4-Summary!R$3))))</f>
        <v>0.13114754000000001</v>
      </c>
      <c r="S131" s="10">
        <f>MAX(0,MIN(1,IF(S$5=0,1-(Summary!S131-Summary!S$3)/(Summary!S$4-Summary!S$3),(Summary!S131-Summary!S$3)/(Summary!S$4-Summary!S$3))))</f>
        <v>0</v>
      </c>
      <c r="T131" s="10">
        <f>MAX(0,MIN(1,IF(T$5=0,1-(Summary!T131-Summary!T$3)/(Summary!T$4-Summary!T$3),(Summary!T131-Summary!T$3)/(Summary!T$4-Summary!T$3))))</f>
        <v>3.5445024999999999E-3</v>
      </c>
      <c r="U131" s="10">
        <f>MAX(0,MIN(1,IF(U$5=0,1-(Summary!U131-Summary!U$3)/(Summary!U$4-Summary!U$3),(Summary!U131-Summary!U$3)/(Summary!U$4-Summary!U$3))))</f>
        <v>0.74871754482898178</v>
      </c>
      <c r="V131" s="10">
        <f>MAX(0,MIN(1,IF(V$5=0,1-(Summary!V131-Summary!V$3)/(Summary!V$4-Summary!V$3),(Summary!V131-Summary!V$3)/(Summary!V$4-Summary!V$3))))</f>
        <v>0.73900016982005901</v>
      </c>
      <c r="W131" s="10">
        <f>MAX(0,MIN(1,IF(W$5=0,1-(Summary!W131-Summary!W$3)/(Summary!W$4-Summary!W$3),(Summary!W131-Summary!W$3)/(Summary!W$4-Summary!W$3))))</f>
        <v>0</v>
      </c>
      <c r="X131" s="10">
        <f>MAX(0,MIN(1,IF(X$5=0,1-(Summary!X131-Summary!X$3)/(Summary!X$4-Summary!X$3),(Summary!X131-Summary!X$3)/(Summary!X$4-Summary!X$3))))</f>
        <v>0.19</v>
      </c>
      <c r="Y131" s="10">
        <f>MAX(0,MIN(1,IF(Y$5=0,1-(Summary!Y131-Summary!Y$3)/(Summary!Y$4-Summary!Y$3),(Summary!Y131-Summary!Y$3)/(Summary!Y$4-Summary!Y$3))))</f>
        <v>0.13329383886255924</v>
      </c>
      <c r="Z131" s="10">
        <f>MAX(0,MIN(1,IF(Z$5=0,1-(Summary!Z131-Summary!Z$3)/(Summary!Z$4-Summary!Z$3),(Summary!Z131-Summary!Z$3)/(Summary!Z$4-Summary!Z$3))))</f>
        <v>9.9999999999999978E-2</v>
      </c>
      <c r="AA131" s="12" t="str">
        <f t="shared" si="19"/>
        <v>Netherlands</v>
      </c>
      <c r="AB131" s="17">
        <f t="shared" si="20"/>
        <v>24</v>
      </c>
      <c r="AC131" s="11">
        <f t="shared" si="21"/>
        <v>0.24482924252948754</v>
      </c>
      <c r="AD131" s="17">
        <f t="shared" si="17"/>
        <v>145</v>
      </c>
      <c r="AM131" s="12" t="s">
        <v>366</v>
      </c>
      <c r="AN131" s="17">
        <v>24</v>
      </c>
      <c r="AO131" s="11">
        <v>0.2692995405953526</v>
      </c>
    </row>
    <row r="132" spans="1:41">
      <c r="A132" s="13" t="s">
        <v>288</v>
      </c>
      <c r="B132" s="16" t="s">
        <v>287</v>
      </c>
      <c r="C132" s="10">
        <f>MAX(0,MIN(1,IF(C$5=0,1-(Summary!C132-Summary!C$3)/(Summary!C$4-Summary!C$3),(Summary!C132-Summary!C$3)/(Summary!C$4-Summary!C$3))))</f>
        <v>0.63150000000000006</v>
      </c>
      <c r="D132" s="10">
        <f>MAX(0,MIN(1,IF(D$5=0,1-(Summary!D132-Summary!D$3)/(Summary!D$4-Summary!D$3),(Summary!D132-Summary!D$3)/(Summary!D$4-Summary!D$3))))</f>
        <v>1.4539999999999999E-2</v>
      </c>
      <c r="E132" s="10">
        <f>MAX(0,MIN(1,IF(E$5=0,1-(Summary!E132-Summary!E$3)/(Summary!E$4-Summary!E$3),(Summary!E132-Summary!E$3)/(Summary!E$4-Summary!E$3))))</f>
        <v>0</v>
      </c>
      <c r="F132" s="10">
        <f>MAX(0,MIN(1,IF(F$5=0,1-(Summary!F132-Summary!F$3)/(Summary!F$4-Summary!F$3),(Summary!F132-Summary!F$3)/(Summary!F$4-Summary!F$3))))</f>
        <v>9.9999999999999978E-2</v>
      </c>
      <c r="G132" s="10">
        <f>MAX(0,MIN(1,IF(G$5=0,1-(Summary!G132-Summary!G$3)/(Summary!G$4-Summary!G$3),(Summary!G132-Summary!G$3)/(Summary!G$4-Summary!G$3))))</f>
        <v>0</v>
      </c>
      <c r="H132" s="10">
        <f>MAX(0,MIN(1,IF(H$5=0,1-(Summary!H132-Summary!H$3)/(Summary!H$4-Summary!H$3),(Summary!H132-Summary!H$3)/(Summary!H$4-Summary!H$3))))</f>
        <v>0</v>
      </c>
      <c r="I132" s="10">
        <f>MAX(0,MIN(1,IF(I$5=0,1-(Summary!I132-Summary!I$3)/(Summary!I$4-Summary!I$3),(Summary!I132-Summary!I$3)/(Summary!I$4-Summary!I$3))))</f>
        <v>0.13616666666666666</v>
      </c>
      <c r="J132" s="10">
        <f>MAX(0,MIN(1,IF(J$5=0,1-(Summary!J132-Summary!J$3)/(Summary!J$4-Summary!J$3),(Summary!J132-Summary!J$3)/(Summary!J$4-Summary!J$3))))</f>
        <v>0.13320000000000001</v>
      </c>
      <c r="K132" s="10">
        <f>MAX(0,MIN(1,IF(K$5=0,1-(Summary!K132-Summary!K$3)/(Summary!K$4-Summary!K$3),(Summary!K132-Summary!K$3)/(Summary!K$4-Summary!K$3))))</f>
        <v>0.46826183982147285</v>
      </c>
      <c r="L132" s="10">
        <f>MAX(0,MIN(1,IF(L$5=0,1-(Summary!L132-Summary!L$3)/(Summary!L$4-Summary!L$3),(Summary!L132-Summary!L$3)/(Summary!L$4-Summary!L$3))))</f>
        <v>0.12</v>
      </c>
      <c r="M132" s="10">
        <f>MAX(0,MIN(1,IF(M$5=0,1-(Summary!M132-Summary!M$3)/(Summary!M$4-Summary!M$3),(Summary!M132-Summary!M$3)/(Summary!M$4-Summary!M$3))))</f>
        <v>0.42</v>
      </c>
      <c r="N132" s="10">
        <f>MAX(0,MIN(1,IF(N$5=0,1-(Summary!N132-Summary!N$3)/(Summary!N$4-Summary!N$3),(Summary!N132-Summary!N$3)/(Summary!N$4-Summary!N$3))))</f>
        <v>0</v>
      </c>
      <c r="O132" s="10">
        <f>MAX(0,MIN(1,IF(O$5=0,1-(Summary!O132-Summary!O$3)/(Summary!O$4-Summary!O$3),(Summary!O132-Summary!O$3)/(Summary!O$4-Summary!O$3))))</f>
        <v>0.85</v>
      </c>
      <c r="P132" s="10">
        <f>MAX(0,MIN(1,IF(P$5=0,1-(Summary!P132-Summary!P$3)/(Summary!P$4-Summary!P$3),(Summary!P132-Summary!P$3)/(Summary!P$4-Summary!P$3))))</f>
        <v>0.37448000000000004</v>
      </c>
      <c r="Q132" s="10">
        <f>MAX(0,MIN(1,IF(Q$5=0,1-(Summary!Q132-Summary!Q$3)/(Summary!Q$4-Summary!Q$3),(Summary!Q132-Summary!Q$3)/(Summary!Q$4-Summary!Q$3))))</f>
        <v>9.6975609756098091E-2</v>
      </c>
      <c r="R132" s="10">
        <f>MAX(0,MIN(1,IF(R$5=0,1-(Summary!R132-Summary!R$3)/(Summary!R$4-Summary!R$3),(Summary!R132-Summary!R$3)/(Summary!R$4-Summary!R$3))))</f>
        <v>7.1258907999999996E-2</v>
      </c>
      <c r="S132" s="10">
        <f>MAX(0,MIN(1,IF(S$5=0,1-(Summary!S132-Summary!S$3)/(Summary!S$4-Summary!S$3),(Summary!S132-Summary!S$3)/(Summary!S$4-Summary!S$3))))</f>
        <v>0</v>
      </c>
      <c r="T132" s="10">
        <f>MAX(0,MIN(1,IF(T$5=0,1-(Summary!T132-Summary!T$3)/(Summary!T$4-Summary!T$3),(Summary!T132-Summary!T$3)/(Summary!T$4-Summary!T$3))))</f>
        <v>6.6049017500000003E-3</v>
      </c>
      <c r="U132" s="10">
        <f>MAX(0,MIN(1,IF(U$5=0,1-(Summary!U132-Summary!U$3)/(Summary!U$4-Summary!U$3),(Summary!U132-Summary!U$3)/(Summary!U$4-Summary!U$3))))</f>
        <v>3.0978471862597327E-2</v>
      </c>
      <c r="V132" s="10">
        <f>MAX(0,MIN(1,IF(V$5=0,1-(Summary!V132-Summary!V$3)/(Summary!V$4-Summary!V$3),(Summary!V132-Summary!V$3)/(Summary!V$4-Summary!V$3))))</f>
        <v>0.14685605728470399</v>
      </c>
      <c r="W132" s="10">
        <f>MAX(0,MIN(1,IF(W$5=0,1-(Summary!W132-Summary!W$3)/(Summary!W$4-Summary!W$3),(Summary!W132-Summary!W$3)/(Summary!W$4-Summary!W$3))))</f>
        <v>0</v>
      </c>
      <c r="X132" s="10">
        <f>MAX(0,MIN(1,IF(X$5=0,1-(Summary!X132-Summary!X$3)/(Summary!X$4-Summary!X$3),(Summary!X132-Summary!X$3)/(Summary!X$4-Summary!X$3))))</f>
        <v>0.62</v>
      </c>
      <c r="Y132" s="10">
        <f>MAX(0,MIN(1,IF(Y$5=0,1-(Summary!Y132-Summary!Y$3)/(Summary!Y$4-Summary!Y$3),(Summary!Y132-Summary!Y$3)/(Summary!Y$4-Summary!Y$3))))</f>
        <v>3.9221545702439208E-2</v>
      </c>
      <c r="Z132" s="10">
        <f>MAX(0,MIN(1,IF(Z$5=0,1-(Summary!Z132-Summary!Z$3)/(Summary!Z$4-Summary!Z$3),(Summary!Z132-Summary!Z$3)/(Summary!Z$4-Summary!Z$3))))</f>
        <v>0.34109999999999996</v>
      </c>
      <c r="AA132" s="12" t="str">
        <f t="shared" si="19"/>
        <v>New Zealand</v>
      </c>
      <c r="AB132" s="17">
        <f t="shared" si="20"/>
        <v>24</v>
      </c>
      <c r="AC132" s="11">
        <f t="shared" si="21"/>
        <v>0.19171433336849908</v>
      </c>
      <c r="AD132" s="17">
        <f t="shared" si="17"/>
        <v>176</v>
      </c>
      <c r="AM132" s="12" t="s">
        <v>440</v>
      </c>
      <c r="AN132" s="17">
        <v>24</v>
      </c>
      <c r="AO132" s="11">
        <v>0.26783001043939936</v>
      </c>
    </row>
    <row r="133" spans="1:41">
      <c r="A133" s="13" t="s">
        <v>290</v>
      </c>
      <c r="B133" s="16" t="s">
        <v>289</v>
      </c>
      <c r="C133" s="10">
        <f>MAX(0,MIN(1,IF(C$5=0,1-(Summary!C133-Summary!C$3)/(Summary!C$4-Summary!C$3),(Summary!C133-Summary!C$3)/(Summary!C$4-Summary!C$3))))</f>
        <v>0.43333333333333335</v>
      </c>
      <c r="D133" s="10">
        <f>MAX(0,MIN(1,IF(D$5=0,1-(Summary!D133-Summary!D$3)/(Summary!D$4-Summary!D$3),(Summary!D133-Summary!D$3)/(Summary!D$4-Summary!D$3))))</f>
        <v>6.5510000000000004E-3</v>
      </c>
      <c r="E133" s="10">
        <f>MAX(0,MIN(1,IF(E$5=0,1-(Summary!E133-Summary!E$3)/(Summary!E$4-Summary!E$3),(Summary!E133-Summary!E$3)/(Summary!E$4-Summary!E$3))))</f>
        <v>0.15000000000000002</v>
      </c>
      <c r="F133" s="10">
        <f>MAX(0,MIN(1,IF(F$5=0,1-(Summary!F133-Summary!F$3)/(Summary!F$4-Summary!F$3),(Summary!F133-Summary!F$3)/(Summary!F$4-Summary!F$3))))</f>
        <v>0.25</v>
      </c>
      <c r="G133" s="10">
        <f>MAX(0,MIN(1,IF(G$5=0,1-(Summary!G133-Summary!G$3)/(Summary!G$4-Summary!G$3),(Summary!G133-Summary!G$3)/(Summary!G$4-Summary!G$3))))</f>
        <v>6.8000000000000005E-2</v>
      </c>
      <c r="H133" s="10">
        <f>MAX(0,MIN(1,IF(H$5=0,1-(Summary!H133-Summary!H$3)/(Summary!H$4-Summary!H$3),(Summary!H133-Summary!H$3)/(Summary!H$4-Summary!H$3))))</f>
        <v>0.48</v>
      </c>
      <c r="I133" s="10">
        <f>MAX(0,MIN(1,IF(I$5=0,1-(Summary!I133-Summary!I$3)/(Summary!I$4-Summary!I$3),(Summary!I133-Summary!I$3)/(Summary!I$4-Summary!I$3))))</f>
        <v>0.49525000000000002</v>
      </c>
      <c r="J133" s="10">
        <f>MAX(0,MIN(1,IF(J$5=0,1-(Summary!J133-Summary!J$3)/(Summary!J$4-Summary!J$3),(Summary!J133-Summary!J$3)/(Summary!J$4-Summary!J$3))))</f>
        <v>0.42979999999999996</v>
      </c>
      <c r="K133" s="10">
        <f>MAX(0,MIN(1,IF(K$5=0,1-(Summary!K133-Summary!K$3)/(Summary!K$4-Summary!K$3),(Summary!K133-Summary!K$3)/(Summary!K$4-Summary!K$3))))</f>
        <v>0.94622105263150003</v>
      </c>
      <c r="L133" s="10">
        <f>MAX(0,MIN(1,IF(L$5=0,1-(Summary!L133-Summary!L$3)/(Summary!L$4-Summary!L$3),(Summary!L133-Summary!L$3)/(Summary!L$4-Summary!L$3))))</f>
        <v>0.08</v>
      </c>
      <c r="M133" s="10">
        <f>MAX(0,MIN(1,IF(M$5=0,1-(Summary!M133-Summary!M$3)/(Summary!M$4-Summary!M$3),(Summary!M133-Summary!M$3)/(Summary!M$4-Summary!M$3))))</f>
        <v>0.4</v>
      </c>
      <c r="N133" s="10">
        <f>MAX(0,MIN(1,IF(N$5=0,1-(Summary!N133-Summary!N$3)/(Summary!N$4-Summary!N$3),(Summary!N133-Summary!N$3)/(Summary!N$4-Summary!N$3))))</f>
        <v>0.06</v>
      </c>
      <c r="O133" s="10">
        <f>MAX(0,MIN(1,IF(O$5=0,1-(Summary!O133-Summary!O$3)/(Summary!O$4-Summary!O$3),(Summary!O133-Summary!O$3)/(Summary!O$4-Summary!O$3))))</f>
        <v>0.22499999999999998</v>
      </c>
      <c r="P133" s="10">
        <f>MAX(0,MIN(1,IF(P$5=0,1-(Summary!P133-Summary!P$3)/(Summary!P$4-Summary!P$3),(Summary!P133-Summary!P$3)/(Summary!P$4-Summary!P$3))))</f>
        <v>0.92759999999999998</v>
      </c>
      <c r="Q133" s="10">
        <f>MAX(0,MIN(1,IF(Q$5=0,1-(Summary!Q133-Summary!Q$3)/(Summary!Q$4-Summary!Q$3),(Summary!Q133-Summary!Q$3)/(Summary!Q$4-Summary!Q$3))))</f>
        <v>0.23716000000000004</v>
      </c>
      <c r="R133" s="10">
        <f>MAX(0,MIN(1,IF(R$5=0,1-(Summary!R133-Summary!R$3)/(Summary!R$4-Summary!R$3),(Summary!R133-Summary!R$3)/(Summary!R$4-Summary!R$3))))</f>
        <v>0.27060653200000001</v>
      </c>
      <c r="S133" s="10">
        <f>MAX(0,MIN(1,IF(S$5=0,1-(Summary!S133-Summary!S$3)/(Summary!S$4-Summary!S$3),(Summary!S133-Summary!S$3)/(Summary!S$4-Summary!S$3))))</f>
        <v>0.11775330569999999</v>
      </c>
      <c r="T133" s="10">
        <f>MAX(0,MIN(1,IF(T$5=0,1-(Summary!T133-Summary!T$3)/(Summary!T$4-Summary!T$3),(Summary!T133-Summary!T$3)/(Summary!T$4-Summary!T$3))))</f>
        <v>8.3101938750000007E-2</v>
      </c>
      <c r="U133" s="10">
        <f>MAX(0,MIN(1,IF(U$5=0,1-(Summary!U133-Summary!U$3)/(Summary!U$4-Summary!U$3),(Summary!U133-Summary!U$3)/(Summary!U$4-Summary!U$3))))</f>
        <v>6.150532955580687E-2</v>
      </c>
      <c r="V133" s="10">
        <f>MAX(0,MIN(1,IF(V$5=0,1-(Summary!V133-Summary!V$3)/(Summary!V$4-Summary!V$3),(Summary!V133-Summary!V$3)/(Summary!V$4-Summary!V$3))))</f>
        <v>2.08678450589668E-2</v>
      </c>
      <c r="W133" s="10">
        <f>MAX(0,MIN(1,IF(W$5=0,1-(Summary!W133-Summary!W$3)/(Summary!W$4-Summary!W$3),(Summary!W133-Summary!W$3)/(Summary!W$4-Summary!W$3))))</f>
        <v>0.27900000000000003</v>
      </c>
      <c r="X133" s="10">
        <f>MAX(0,MIN(1,IF(X$5=0,1-(Summary!X133-Summary!X$3)/(Summary!X$4-Summary!X$3),(Summary!X133-Summary!X$3)/(Summary!X$4-Summary!X$3))))</f>
        <v>0.48</v>
      </c>
      <c r="Y133" s="10">
        <f>MAX(0,MIN(1,IF(Y$5=0,1-(Summary!Y133-Summary!Y$3)/(Summary!Y$4-Summary!Y$3),(Summary!Y133-Summary!Y$3)/(Summary!Y$4-Summary!Y$3))))</f>
        <v>5.0004167013917827E-2</v>
      </c>
      <c r="Z133" s="10">
        <f>MAX(0,MIN(1,IF(Z$5=0,1-(Summary!Z133-Summary!Z$3)/(Summary!Z$4-Summary!Z$3),(Summary!Z133-Summary!Z$3)/(Summary!Z$4-Summary!Z$3))))</f>
        <v>0.88</v>
      </c>
      <c r="AA133" s="12" t="str">
        <f t="shared" si="19"/>
        <v>Nicaragua</v>
      </c>
      <c r="AB133" s="17">
        <f t="shared" si="20"/>
        <v>24</v>
      </c>
      <c r="AC133" s="11">
        <f t="shared" si="21"/>
        <v>0.30965643766848022</v>
      </c>
      <c r="AD133" s="17">
        <f t="shared" si="17"/>
        <v>92</v>
      </c>
      <c r="AM133" s="12" t="s">
        <v>298</v>
      </c>
      <c r="AN133" s="17">
        <v>24</v>
      </c>
      <c r="AO133" s="11">
        <v>0.2677388302007575</v>
      </c>
    </row>
    <row r="134" spans="1:41">
      <c r="A134" s="13" t="s">
        <v>292</v>
      </c>
      <c r="B134" s="16" t="s">
        <v>291</v>
      </c>
      <c r="C134" s="10">
        <f>MAX(0,MIN(1,IF(C$5=0,1-(Summary!C134-Summary!C$3)/(Summary!C$4-Summary!C$3),(Summary!C134-Summary!C$3)/(Summary!C$4-Summary!C$3))))</f>
        <v>0.40533333333333332</v>
      </c>
      <c r="D134" s="10">
        <f>MAX(0,MIN(1,IF(D$5=0,1-(Summary!D134-Summary!D$3)/(Summary!D$4-Summary!D$3),(Summary!D134-Summary!D$3)/(Summary!D$4-Summary!D$3))))</f>
        <v>7.0250000000000007E-2</v>
      </c>
      <c r="E134" s="10">
        <f>MAX(0,MIN(1,IF(E$5=0,1-(Summary!E134-Summary!E$3)/(Summary!E$4-Summary!E$3),(Summary!E134-Summary!E$3)/(Summary!E$4-Summary!E$3))))</f>
        <v>0.52</v>
      </c>
      <c r="F134" s="10">
        <f>MAX(0,MIN(1,IF(F$5=0,1-(Summary!F134-Summary!F$3)/(Summary!F$4-Summary!F$3),(Summary!F134-Summary!F$3)/(Summary!F$4-Summary!F$3))))</f>
        <v>0.4</v>
      </c>
      <c r="G134" s="10">
        <f>MAX(0,MIN(1,IF(G$5=0,1-(Summary!G134-Summary!G$3)/(Summary!G$4-Summary!G$3),(Summary!G134-Summary!G$3)/(Summary!G$4-Summary!G$3))))</f>
        <v>0.81933333333333336</v>
      </c>
      <c r="H134" s="10">
        <f>MAX(0,MIN(1,IF(H$5=0,1-(Summary!H134-Summary!H$3)/(Summary!H$4-Summary!H$3),(Summary!H134-Summary!H$3)/(Summary!H$4-Summary!H$3))))</f>
        <v>0.91</v>
      </c>
      <c r="I134" s="10">
        <f>MAX(0,MIN(1,IF(I$5=0,1-(Summary!I134-Summary!I$3)/(Summary!I$4-Summary!I$3),(Summary!I134-Summary!I$3)/(Summary!I$4-Summary!I$3))))</f>
        <v>0.63950000000000007</v>
      </c>
      <c r="J134" s="10">
        <f>MAX(0,MIN(1,IF(J$5=0,1-(Summary!J134-Summary!J$3)/(Summary!J$4-Summary!J$3),(Summary!J134-Summary!J$3)/(Summary!J$4-Summary!J$3))))</f>
        <v>0.83379999999999999</v>
      </c>
      <c r="K134" s="10">
        <f>MAX(0,MIN(1,IF(K$5=0,1-(Summary!K134-Summary!K$3)/(Summary!K$4-Summary!K$3),(Summary!K134-Summary!K$3)/(Summary!K$4-Summary!K$3))))</f>
        <v>0.9992782722693333</v>
      </c>
      <c r="L134" s="10">
        <f>MAX(0,MIN(1,IF(L$5=0,1-(Summary!L134-Summary!L$3)/(Summary!L$4-Summary!L$3),(Summary!L134-Summary!L$3)/(Summary!L$4-Summary!L$3))))</f>
        <v>0.06</v>
      </c>
      <c r="M134" s="10">
        <f>MAX(0,MIN(1,IF(M$5=0,1-(Summary!M134-Summary!M$3)/(Summary!M$4-Summary!M$3),(Summary!M134-Summary!M$3)/(Summary!M$4-Summary!M$3))))</f>
        <v>0.08</v>
      </c>
      <c r="N134" s="10">
        <f>MAX(0,MIN(1,IF(N$5=0,1-(Summary!N134-Summary!N$3)/(Summary!N$4-Summary!N$3),(Summary!N134-Summary!N$3)/(Summary!N$4-Summary!N$3))))</f>
        <v>1</v>
      </c>
      <c r="O134" s="10">
        <f>MAX(0,MIN(1,IF(O$5=0,1-(Summary!O134-Summary!O$3)/(Summary!O$4-Summary!O$3),(Summary!O134-Summary!O$3)/(Summary!O$4-Summary!O$3))))</f>
        <v>0.20749999999999999</v>
      </c>
      <c r="P134" s="10">
        <f>MAX(0,MIN(1,IF(P$5=0,1-(Summary!P134-Summary!P$3)/(Summary!P$4-Summary!P$3),(Summary!P134-Summary!P$3)/(Summary!P$4-Summary!P$3))))</f>
        <v>0.99287999999999998</v>
      </c>
      <c r="Q134" s="10">
        <f>MAX(0,MIN(1,IF(Q$5=0,1-(Summary!Q134-Summary!Q$3)/(Summary!Q$4-Summary!Q$3),(Summary!Q134-Summary!Q$3)/(Summary!Q$4-Summary!Q$3))))</f>
        <v>0.67197073170731803</v>
      </c>
      <c r="R134" s="10">
        <f>MAX(0,MIN(1,IF(R$5=0,1-(Summary!R134-Summary!R$3)/(Summary!R$4-Summary!R$3),(Summary!R134-Summary!R$3)/(Summary!R$4-Summary!R$3))))</f>
        <v>1</v>
      </c>
      <c r="S134" s="10">
        <f>MAX(0,MIN(1,IF(S$5=0,1-(Summary!S134-Summary!S$3)/(Summary!S$4-Summary!S$3),(Summary!S134-Summary!S$3)/(Summary!S$4-Summary!S$3))))</f>
        <v>0.32642587010000002</v>
      </c>
      <c r="T134" s="10">
        <f>MAX(0,MIN(1,IF(T$5=0,1-(Summary!T134-Summary!T$3)/(Summary!T$4-Summary!T$3),(Summary!T134-Summary!T$3)/(Summary!T$4-Summary!T$3))))</f>
        <v>1</v>
      </c>
      <c r="U134" s="10">
        <f>MAX(0,MIN(1,IF(U$5=0,1-(Summary!U134-Summary!U$3)/(Summary!U$4-Summary!U$3),(Summary!U134-Summary!U$3)/(Summary!U$4-Summary!U$3))))</f>
        <v>0</v>
      </c>
      <c r="V134" s="10">
        <f>MAX(0,MIN(1,IF(V$5=0,1-(Summary!V134-Summary!V$3)/(Summary!V$4-Summary!V$3),(Summary!V134-Summary!V$3)/(Summary!V$4-Summary!V$3))))</f>
        <v>0</v>
      </c>
      <c r="W134" s="10">
        <f>MAX(0,MIN(1,IF(W$5=0,1-(Summary!W134-Summary!W$3)/(Summary!W$4-Summary!W$3),(Summary!W134-Summary!W$3)/(Summary!W$4-Summary!W$3))))</f>
        <v>0.90700000000000003</v>
      </c>
      <c r="X134" s="10">
        <f>MAX(0,MIN(1,IF(X$5=0,1-(Summary!X134-Summary!X$3)/(Summary!X$4-Summary!X$3),(Summary!X134-Summary!X$3)/(Summary!X$4-Summary!X$3))))</f>
        <v>0.55000000000000004</v>
      </c>
      <c r="Y134" s="10">
        <f>MAX(0,MIN(1,IF(Y$5=0,1-(Summary!Y134-Summary!Y$3)/(Summary!Y$4-Summary!Y$3),(Summary!Y134-Summary!Y$3)/(Summary!Y$4-Summary!Y$3))))</f>
        <v>8.2892555459066868E-3</v>
      </c>
      <c r="Z134" s="10">
        <f>MAX(0,MIN(1,IF(Z$5=0,1-(Summary!Z134-Summary!Z$3)/(Summary!Z$4-Summary!Z$3),(Summary!Z134-Summary!Z$3)/(Summary!Z$4-Summary!Z$3))))</f>
        <v>0.79349999999999998</v>
      </c>
      <c r="AA134" s="12" t="str">
        <f t="shared" si="19"/>
        <v>Niger</v>
      </c>
      <c r="AB134" s="17">
        <f t="shared" si="20"/>
        <v>24</v>
      </c>
      <c r="AC134" s="11">
        <f t="shared" si="21"/>
        <v>0.54979419984538447</v>
      </c>
      <c r="AD134" s="17">
        <f t="shared" si="17"/>
        <v>7</v>
      </c>
      <c r="AM134" s="12" t="s">
        <v>390</v>
      </c>
      <c r="AN134" s="17">
        <v>24</v>
      </c>
      <c r="AO134" s="11">
        <v>0.2676853077744899</v>
      </c>
    </row>
    <row r="135" spans="1:41">
      <c r="A135" s="13" t="s">
        <v>294</v>
      </c>
      <c r="B135" s="16" t="s">
        <v>293</v>
      </c>
      <c r="C135" s="10">
        <f>MAX(0,MIN(1,IF(C$5=0,1-(Summary!C135-Summary!C$3)/(Summary!C$4-Summary!C$3),(Summary!C135-Summary!C$3)/(Summary!C$4-Summary!C$3))))</f>
        <v>0.74316666666666675</v>
      </c>
      <c r="D135" s="10">
        <f>MAX(0,MIN(1,IF(D$5=0,1-(Summary!D135-Summary!D$3)/(Summary!D$4-Summary!D$3),(Summary!D135-Summary!D$3)/(Summary!D$4-Summary!D$3))))</f>
        <v>3.6019999999999996E-2</v>
      </c>
      <c r="E135" s="10">
        <f>MAX(0,MIN(1,IF(E$5=0,1-(Summary!E135-Summary!E$3)/(Summary!E$4-Summary!E$3),(Summary!E135-Summary!E$3)/(Summary!E$4-Summary!E$3))))</f>
        <v>0.42000000000000004</v>
      </c>
      <c r="F135" s="10">
        <f>MAX(0,MIN(1,IF(F$5=0,1-(Summary!F135-Summary!F$3)/(Summary!F$4-Summary!F$3),(Summary!F135-Summary!F$3)/(Summary!F$4-Summary!F$3))))</f>
        <v>0.30000000000000004</v>
      </c>
      <c r="G135" s="10">
        <f>MAX(0,MIN(1,IF(G$5=0,1-(Summary!G135-Summary!G$3)/(Summary!G$4-Summary!G$3),(Summary!G135-Summary!G$3)/(Summary!G$4-Summary!G$3))))</f>
        <v>0.37333333333333335</v>
      </c>
      <c r="H135" s="10">
        <f>MAX(0,MIN(1,IF(H$5=0,1-(Summary!H135-Summary!H$3)/(Summary!H$4-Summary!H$3),(Summary!H135-Summary!H$3)/(Summary!H$4-Summary!H$3))))</f>
        <v>0.67999999999999994</v>
      </c>
      <c r="I135" s="10">
        <f>MAX(0,MIN(1,IF(I$5=0,1-(Summary!I135-Summary!I$3)/(Summary!I$4-Summary!I$3),(Summary!I135-Summary!I$3)/(Summary!I$4-Summary!I$3))))</f>
        <v>0.42316666666666669</v>
      </c>
      <c r="J135" s="10">
        <f>MAX(0,MIN(1,IF(J$5=0,1-(Summary!J135-Summary!J$3)/(Summary!J$4-Summary!J$3),(Summary!J135-Summary!J$3)/(Summary!J$4-Summary!J$3))))</f>
        <v>0.50919999999999999</v>
      </c>
      <c r="K135" s="10">
        <f>MAX(0,MIN(1,IF(K$5=0,1-(Summary!K135-Summary!K$3)/(Summary!K$4-Summary!K$3),(Summary!K135-Summary!K$3)/(Summary!K$4-Summary!K$3))))</f>
        <v>0.97788013333333335</v>
      </c>
      <c r="L135" s="10">
        <f>MAX(0,MIN(1,IF(L$5=0,1-(Summary!L135-Summary!L$3)/(Summary!L$4-Summary!L$3),(Summary!L135-Summary!L$3)/(Summary!L$4-Summary!L$3))))</f>
        <v>0.22</v>
      </c>
      <c r="M135" s="10">
        <f>MAX(0,MIN(1,IF(M$5=0,1-(Summary!M135-Summary!M$3)/(Summary!M$4-Summary!M$3),(Summary!M135-Summary!M$3)/(Summary!M$4-Summary!M$3))))</f>
        <v>0.12</v>
      </c>
      <c r="N135" s="10">
        <f>MAX(0,MIN(1,IF(N$5=0,1-(Summary!N135-Summary!N$3)/(Summary!N$4-Summary!N$3),(Summary!N135-Summary!N$3)/(Summary!N$4-Summary!N$3))))</f>
        <v>0.9</v>
      </c>
      <c r="O135" s="10">
        <f>MAX(0,MIN(1,IF(O$5=0,1-(Summary!O135-Summary!O$3)/(Summary!O$4-Summary!O$3),(Summary!O135-Summary!O$3)/(Summary!O$4-Summary!O$3))))</f>
        <v>0.20749999999999999</v>
      </c>
      <c r="P135" s="10">
        <f>MAX(0,MIN(1,IF(P$5=0,1-(Summary!P135-Summary!P$3)/(Summary!P$4-Summary!P$3),(Summary!P135-Summary!P$3)/(Summary!P$4-Summary!P$3))))</f>
        <v>0.90400000000000003</v>
      </c>
      <c r="Q135" s="10">
        <f>MAX(0,MIN(1,IF(Q$5=0,1-(Summary!Q135-Summary!Q$3)/(Summary!Q$4-Summary!Q$3),(Summary!Q135-Summary!Q$3)/(Summary!Q$4-Summary!Q$3))))</f>
        <v>0.74182829268292805</v>
      </c>
      <c r="R135" s="10">
        <f>MAX(0,MIN(1,IF(R$5=0,1-(Summary!R135-Summary!R$3)/(Summary!R$4-Summary!R$3),(Summary!R135-Summary!R$3)/(Summary!R$4-Summary!R$3))))</f>
        <v>0.96913220799999999</v>
      </c>
      <c r="S135" s="10">
        <f>MAX(0,MIN(1,IF(S$5=0,1-(Summary!S135-Summary!S$3)/(Summary!S$4-Summary!S$3),(Summary!S135-Summary!S$3)/(Summary!S$4-Summary!S$3))))</f>
        <v>4.8588455070000001E-2</v>
      </c>
      <c r="T135" s="10">
        <f>MAX(0,MIN(1,IF(T$5=0,1-(Summary!T135-Summary!T$3)/(Summary!T$4-Summary!T$3),(Summary!T135-Summary!T$3)/(Summary!T$4-Summary!T$3))))</f>
        <v>1</v>
      </c>
      <c r="U135" s="10">
        <f>MAX(0,MIN(1,IF(U$5=0,1-(Summary!U135-Summary!U$3)/(Summary!U$4-Summary!U$3),(Summary!U135-Summary!U$3)/(Summary!U$4-Summary!U$3))))</f>
        <v>1.4878801093305617E-2</v>
      </c>
      <c r="V135" s="10">
        <f>MAX(0,MIN(1,IF(V$5=0,1-(Summary!V135-Summary!V$3)/(Summary!V$4-Summary!V$3),(Summary!V135-Summary!V$3)/(Summary!V$4-Summary!V$3))))</f>
        <v>6.0776866111679401E-2</v>
      </c>
      <c r="W135" s="10">
        <f>MAX(0,MIN(1,IF(W$5=0,1-(Summary!W135-Summary!W$3)/(Summary!W$4-Summary!W$3),(Summary!W135-Summary!W$3)/(Summary!W$4-Summary!W$3))))</f>
        <v>0.53200000000000003</v>
      </c>
      <c r="X135" s="10">
        <f>MAX(0,MIN(1,IF(X$5=0,1-(Summary!X135-Summary!X$3)/(Summary!X$4-Summary!X$3),(Summary!X135-Summary!X$3)/(Summary!X$4-Summary!X$3))))</f>
        <v>0</v>
      </c>
      <c r="Y135" s="10">
        <f>MAX(0,MIN(1,IF(Y$5=0,1-(Summary!Y135-Summary!Y$3)/(Summary!Y$4-Summary!Y$3),(Summary!Y135-Summary!Y$3)/(Summary!Y$4-Summary!Y$3))))</f>
        <v>2.9645245232056392E-2</v>
      </c>
      <c r="Z135" s="10">
        <f>MAX(0,MIN(1,IF(Z$5=0,1-(Summary!Z135-Summary!Z$3)/(Summary!Z$4-Summary!Z$3),(Summary!Z135-Summary!Z$3)/(Summary!Z$4-Summary!Z$3))))</f>
        <v>0.85</v>
      </c>
      <c r="AA135" s="12" t="str">
        <f t="shared" si="19"/>
        <v>Nigeria</v>
      </c>
      <c r="AB135" s="17">
        <f t="shared" si="20"/>
        <v>24</v>
      </c>
      <c r="AC135" s="11">
        <f t="shared" si="21"/>
        <v>0.46087986117458207</v>
      </c>
      <c r="AD135" s="17">
        <f t="shared" si="17"/>
        <v>40</v>
      </c>
      <c r="AM135" s="12" t="s">
        <v>112</v>
      </c>
      <c r="AN135" s="17">
        <v>24</v>
      </c>
      <c r="AO135" s="11">
        <v>0.26710109823255795</v>
      </c>
    </row>
    <row r="136" spans="1:41">
      <c r="A136" s="13" t="s">
        <v>296</v>
      </c>
      <c r="B136" s="16" t="s">
        <v>295</v>
      </c>
      <c r="C136" s="10">
        <f>MAX(0,MIN(1,IF(C$5=0,1-(Summary!C136-Summary!C$3)/(Summary!C$4-Summary!C$3),(Summary!C136-Summary!C$3)/(Summary!C$4-Summary!C$3))))</f>
        <v>0.71083333333333332</v>
      </c>
      <c r="D136" s="10">
        <f>MAX(0,MIN(1,IF(D$5=0,1-(Summary!D136-Summary!D$3)/(Summary!D$4-Summary!D$3),(Summary!D136-Summary!D$3)/(Summary!D$4-Summary!D$3))))</f>
        <v>7.6939999999999995E-3</v>
      </c>
      <c r="E136" s="10">
        <f>MAX(0,MIN(1,IF(E$5=0,1-(Summary!E136-Summary!E$3)/(Summary!E$4-Summary!E$3),(Summary!E136-Summary!E$3)/(Summary!E$4-Summary!E$3))))</f>
        <v>0</v>
      </c>
      <c r="F136" s="10">
        <f>MAX(0,MIN(1,IF(F$5=0,1-(Summary!F136-Summary!F$3)/(Summary!F$4-Summary!F$3),(Summary!F136-Summary!F$3)/(Summary!F$4-Summary!F$3))))</f>
        <v>0.55000000000000004</v>
      </c>
      <c r="G136" s="10">
        <f>MAX(0,MIN(1,IF(G$5=0,1-(Summary!G136-Summary!G$3)/(Summary!G$4-Summary!G$3),(Summary!G136-Summary!G$3)/(Summary!G$4-Summary!G$3))))</f>
        <v>0</v>
      </c>
      <c r="H136" s="10">
        <f>MAX(0,MIN(1,IF(H$5=0,1-(Summary!H136-Summary!H$3)/(Summary!H$4-Summary!H$3),(Summary!H136-Summary!H$3)/(Summary!H$4-Summary!H$3))))</f>
        <v>0</v>
      </c>
      <c r="I136" s="10">
        <f>MAX(0,MIN(1,IF(I$5=0,1-(Summary!I136-Summary!I$3)/(Summary!I$4-Summary!I$3),(Summary!I136-Summary!I$3)/(Summary!I$4-Summary!I$3))))</f>
        <v>1.5499999999999995E-2</v>
      </c>
      <c r="J136" s="10">
        <f>MAX(0,MIN(1,IF(J$5=0,1-(Summary!J136-Summary!J$3)/(Summary!J$4-Summary!J$3),(Summary!J136-Summary!J$3)/(Summary!J$4-Summary!J$3))))</f>
        <v>0.22460000000000002</v>
      </c>
      <c r="K136" s="10">
        <f>MAX(0,MIN(1,IF(K$5=0,1-(Summary!K136-Summary!K$3)/(Summary!K$4-Summary!K$3),(Summary!K136-Summary!K$3)/(Summary!K$4-Summary!K$3))))</f>
        <v>0.58098112756492992</v>
      </c>
      <c r="L136" s="10">
        <f>MAX(0,MIN(1,IF(L$5=0,1-(Summary!L136-Summary!L$3)/(Summary!L$4-Summary!L$3),(Summary!L136-Summary!L$3)/(Summary!L$4-Summary!L$3))))</f>
        <v>0.1</v>
      </c>
      <c r="M136" s="10">
        <f>MAX(0,MIN(1,IF(M$5=0,1-(Summary!M136-Summary!M$3)/(Summary!M$4-Summary!M$3),(Summary!M136-Summary!M$3)/(Summary!M$4-Summary!M$3))))</f>
        <v>0.44</v>
      </c>
      <c r="N136" s="10">
        <f>MAX(0,MIN(1,IF(N$5=0,1-(Summary!N136-Summary!N$3)/(Summary!N$4-Summary!N$3),(Summary!N136-Summary!N$3)/(Summary!N$4-Summary!N$3))))</f>
        <v>0</v>
      </c>
      <c r="O136" s="10">
        <f>MAX(0,MIN(1,IF(O$5=0,1-(Summary!O136-Summary!O$3)/(Summary!O$4-Summary!O$3),(Summary!O136-Summary!O$3)/(Summary!O$4-Summary!O$3))))</f>
        <v>6.7499999999999991E-2</v>
      </c>
      <c r="P136" s="10">
        <f>MAX(0,MIN(1,IF(P$5=0,1-(Summary!P136-Summary!P$3)/(Summary!P$4-Summary!P$3),(Summary!P136-Summary!P$3)/(Summary!P$4-Summary!P$3))))</f>
        <v>8.3520000000000039E-2</v>
      </c>
      <c r="Q136" s="10">
        <f>MAX(0,MIN(1,IF(Q$5=0,1-(Summary!Q136-Summary!Q$3)/(Summary!Q$4-Summary!Q$3),(Summary!Q136-Summary!Q$3)/(Summary!Q$4-Summary!Q$3))))</f>
        <v>8.5170731707318037E-2</v>
      </c>
      <c r="R136" s="10">
        <f>MAX(0,MIN(1,IF(R$5=0,1-(Summary!R136-Summary!R$3)/(Summary!R$4-Summary!R$3),(Summary!R136-Summary!R$3)/(Summary!R$4-Summary!R$3))))</f>
        <v>0.12676056399999999</v>
      </c>
      <c r="S136" s="10">
        <f>MAX(0,MIN(1,IF(S$5=0,1-(Summary!S136-Summary!S$3)/(Summary!S$4-Summary!S$3),(Summary!S136-Summary!S$3)/(Summary!S$4-Summary!S$3))))</f>
        <v>0</v>
      </c>
      <c r="T136" s="10">
        <f>MAX(0,MIN(1,IF(T$5=0,1-(Summary!T136-Summary!T$3)/(Summary!T$4-Summary!T$3),(Summary!T136-Summary!T$3)/(Summary!T$4-Summary!T$3))))</f>
        <v>3.3052950000000002E-3</v>
      </c>
      <c r="U136" s="10">
        <f>MAX(0,MIN(1,IF(U$5=0,1-(Summary!U136-Summary!U$3)/(Summary!U$4-Summary!U$3),(Summary!U136-Summary!U$3)/(Summary!U$4-Summary!U$3))))</f>
        <v>4.1550519834411048E-2</v>
      </c>
      <c r="V136" s="10">
        <f>MAX(0,MIN(1,IF(V$5=0,1-(Summary!V136-Summary!V$3)/(Summary!V$4-Summary!V$3),(Summary!V136-Summary!V$3)/(Summary!V$4-Summary!V$3))))</f>
        <v>8.6320587824525202E-2</v>
      </c>
      <c r="W136" s="10">
        <f>MAX(0,MIN(1,IF(W$5=0,1-(Summary!W136-Summary!W$3)/(Summary!W$4-Summary!W$3),(Summary!W136-Summary!W$3)/(Summary!W$4-Summary!W$3))))</f>
        <v>0</v>
      </c>
      <c r="X136" s="10">
        <f>MAX(0,MIN(1,IF(X$5=0,1-(Summary!X136-Summary!X$3)/(Summary!X$4-Summary!X$3),(Summary!X136-Summary!X$3)/(Summary!X$4-Summary!X$3))))</f>
        <v>0.64</v>
      </c>
      <c r="Y136" s="10">
        <f>MAX(0,MIN(1,IF(Y$5=0,1-(Summary!Y136-Summary!Y$3)/(Summary!Y$4-Summary!Y$3),(Summary!Y136-Summary!Y$3)/(Summary!Y$4-Summary!Y$3))))</f>
        <v>1.4789010122255817E-2</v>
      </c>
      <c r="Z136" s="10">
        <f>MAX(0,MIN(1,IF(Z$5=0,1-(Summary!Z136-Summary!Z$3)/(Summary!Z$4-Summary!Z$3),(Summary!Z136-Summary!Z$3)/(Summary!Z$4-Summary!Z$3))))</f>
        <v>0.19550000000000001</v>
      </c>
      <c r="AA136" s="12" t="str">
        <f t="shared" si="19"/>
        <v>Norway</v>
      </c>
      <c r="AB136" s="17">
        <f t="shared" si="20"/>
        <v>24</v>
      </c>
      <c r="AC136" s="11">
        <f t="shared" ref="AC136:AC167" si="22">IF(AB136&gt;=AB$6,mmean(C136:Z136),"")</f>
        <v>0.16558438205778225</v>
      </c>
      <c r="AD136" s="17">
        <f t="shared" si="17"/>
        <v>185</v>
      </c>
      <c r="AM136" s="12" t="s">
        <v>400</v>
      </c>
      <c r="AN136" s="17">
        <v>24</v>
      </c>
      <c r="AO136" s="11">
        <v>0.26694920337405764</v>
      </c>
    </row>
    <row r="137" spans="1:41">
      <c r="A137" s="13" t="s">
        <v>298</v>
      </c>
      <c r="B137" s="16" t="s">
        <v>297</v>
      </c>
      <c r="C137" s="10">
        <f>MAX(0,MIN(1,IF(C$5=0,1-(Summary!C137-Summary!C$3)/(Summary!C$4-Summary!C$3),(Summary!C137-Summary!C$3)/(Summary!C$4-Summary!C$3))))</f>
        <v>0.70616666666666661</v>
      </c>
      <c r="D137" s="10">
        <f>MAX(0,MIN(1,IF(D$5=0,1-(Summary!D137-Summary!D$3)/(Summary!D$4-Summary!D$3),(Summary!D137-Summary!D$3)/(Summary!D$4-Summary!D$3))))</f>
        <v>0.86569999999999991</v>
      </c>
      <c r="E137" s="10">
        <f>MAX(0,MIN(1,IF(E$5=0,1-(Summary!E137-Summary!E$3)/(Summary!E$4-Summary!E$3),(Summary!E137-Summary!E$3)/(Summary!E$4-Summary!E$3))))</f>
        <v>0.12</v>
      </c>
      <c r="F137" s="10">
        <f>MAX(0,MIN(1,IF(F$5=0,1-(Summary!F137-Summary!F$3)/(Summary!F$4-Summary!F$3),(Summary!F137-Summary!F$3)/(Summary!F$4-Summary!F$3))))</f>
        <v>0.35</v>
      </c>
      <c r="G137" s="10">
        <f>MAX(0,MIN(1,IF(G$5=0,1-(Summary!G137-Summary!G$3)/(Summary!G$4-Summary!G$3),(Summary!G137-Summary!G$3)/(Summary!G$4-Summary!G$3))))</f>
        <v>0</v>
      </c>
      <c r="H137" s="10">
        <f>MAX(0,MIN(1,IF(H$5=0,1-(Summary!H137-Summary!H$3)/(Summary!H$4-Summary!H$3),(Summary!H137-Summary!H$3)/(Summary!H$4-Summary!H$3))))</f>
        <v>0.13</v>
      </c>
      <c r="I137" s="10">
        <f>MAX(0,MIN(1,IF(I$5=0,1-(Summary!I137-Summary!I$3)/(Summary!I$4-Summary!I$3),(Summary!I137-Summary!I$3)/(Summary!I$4-Summary!I$3))))</f>
        <v>0.54108333333333336</v>
      </c>
      <c r="J137" s="10">
        <f>MAX(0,MIN(1,IF(J$5=0,1-(Summary!J137-Summary!J$3)/(Summary!J$4-Summary!J$3),(Summary!J137-Summary!J$3)/(Summary!J$4-Summary!J$3))))</f>
        <v>0.28339999999999999</v>
      </c>
      <c r="K137" s="10">
        <f>MAX(0,MIN(1,IF(K$5=0,1-(Summary!K137-Summary!K$3)/(Summary!K$4-Summary!K$3),(Summary!K137-Summary!K$3)/(Summary!K$4-Summary!K$3))))</f>
        <v>0.5</v>
      </c>
      <c r="L137" s="10">
        <f>MAX(0,MIN(1,IF(L$5=0,1-(Summary!L137-Summary!L$3)/(Summary!L$4-Summary!L$3),(Summary!L137-Summary!L$3)/(Summary!L$4-Summary!L$3))))</f>
        <v>0.18</v>
      </c>
      <c r="M137" s="10">
        <f>MAX(0,MIN(1,IF(M$5=0,1-(Summary!M137-Summary!M$3)/(Summary!M$4-Summary!M$3),(Summary!M137-Summary!M$3)/(Summary!M$4-Summary!M$3))))</f>
        <v>1</v>
      </c>
      <c r="N137" s="10">
        <f>MAX(0,MIN(1,IF(N$5=0,1-(Summary!N137-Summary!N$3)/(Summary!N$4-Summary!N$3),(Summary!N137-Summary!N$3)/(Summary!N$4-Summary!N$3))))</f>
        <v>0.13</v>
      </c>
      <c r="O137" s="10">
        <f>MAX(0,MIN(1,IF(O$5=0,1-(Summary!O137-Summary!O$3)/(Summary!O$4-Summary!O$3),(Summary!O137-Summary!O$3)/(Summary!O$4-Summary!O$3))))</f>
        <v>7.4999999999999997E-2</v>
      </c>
      <c r="P137" s="10">
        <f>MAX(0,MIN(1,IF(P$5=0,1-(Summary!P137-Summary!P$3)/(Summary!P$4-Summary!P$3),(Summary!P137-Summary!P$3)/(Summary!P$4-Summary!P$3))))</f>
        <v>0.68351999999999991</v>
      </c>
      <c r="Q137" s="10">
        <f>MAX(0,MIN(1,IF(Q$5=0,1-(Summary!Q137-Summary!Q$3)/(Summary!Q$4-Summary!Q$3),(Summary!Q137-Summary!Q$3)/(Summary!Q$4-Summary!Q$3))))</f>
        <v>0.18173560975609804</v>
      </c>
      <c r="R137" s="10">
        <f>MAX(0,MIN(1,IF(R$5=0,1-(Summary!R137-Summary!R$3)/(Summary!R$4-Summary!R$3),(Summary!R137-Summary!R$3)/(Summary!R$4-Summary!R$3))))</f>
        <v>6.2059238000000003E-2</v>
      </c>
      <c r="S137" s="10">
        <f>MAX(0,MIN(1,IF(S$5=0,1-(Summary!S137-Summary!S$3)/(Summary!S$4-Summary!S$3),(Summary!S137-Summary!S$3)/(Summary!S$4-Summary!S$3))))</f>
        <v>0</v>
      </c>
      <c r="T137" s="10">
        <f>MAX(0,MIN(1,IF(T$5=0,1-(Summary!T137-Summary!T$3)/(Summary!T$4-Summary!T$3),(Summary!T137-Summary!T$3)/(Summary!T$4-Summary!T$3))))</f>
        <v>1.6063656499999999E-2</v>
      </c>
      <c r="U137" s="10">
        <f>MAX(0,MIN(1,IF(U$5=0,1-(Summary!U137-Summary!U$3)/(Summary!U$4-Summary!U$3),(Summary!U137-Summary!U$3)/(Summary!U$4-Summary!U$3))))</f>
        <v>1.3777088819041827E-2</v>
      </c>
      <c r="V137" s="10">
        <f>MAX(0,MIN(1,IF(V$5=0,1-(Summary!V137-Summary!V$3)/(Summary!V$4-Summary!V$3),(Summary!V137-Summary!V$3)/(Summary!V$4-Summary!V$3))))</f>
        <v>0.18263317430403</v>
      </c>
      <c r="W137" s="10">
        <f>MAX(0,MIN(1,IF(W$5=0,1-(Summary!W137-Summary!W$3)/(Summary!W$4-Summary!W$3),(Summary!W137-Summary!W$3)/(Summary!W$4-Summary!W$3))))</f>
        <v>2.0000000000000018E-2</v>
      </c>
      <c r="X137" s="10">
        <f>MAX(0,MIN(1,IF(X$5=0,1-(Summary!X137-Summary!X$3)/(Summary!X$4-Summary!X$3),(Summary!X137-Summary!X$3)/(Summary!X$4-Summary!X$3))))</f>
        <v>0</v>
      </c>
      <c r="Y137" s="10">
        <f>MAX(0,MIN(1,IF(Y$5=0,1-(Summary!Y137-Summary!Y$3)/(Summary!Y$4-Summary!Y$3),(Summary!Y137-Summary!Y$3)/(Summary!Y$4-Summary!Y$3))))</f>
        <v>0</v>
      </c>
      <c r="Z137" s="10">
        <f>MAX(0,MIN(1,IF(Z$5=0,1-(Summary!Z137-Summary!Z$3)/(Summary!Z$4-Summary!Z$3),(Summary!Z137-Summary!Z$3)/(Summary!Z$4-Summary!Z$3))))</f>
        <v>0.56540000000000001</v>
      </c>
      <c r="AA137" s="12" t="str">
        <f t="shared" si="19"/>
        <v>Oman</v>
      </c>
      <c r="AB137" s="17">
        <f t="shared" si="20"/>
        <v>24</v>
      </c>
      <c r="AC137" s="11">
        <f t="shared" si="22"/>
        <v>0.27527244864079869</v>
      </c>
      <c r="AD137" s="17">
        <f t="shared" ref="AD137:AD199" si="23">RANK(AC137,$AC$8:$AC$199)</f>
        <v>117</v>
      </c>
      <c r="AM137" s="12" t="s">
        <v>238</v>
      </c>
      <c r="AN137" s="17">
        <v>24</v>
      </c>
      <c r="AO137" s="11">
        <v>0.26569852138661076</v>
      </c>
    </row>
    <row r="138" spans="1:41">
      <c r="A138" s="13" t="s">
        <v>300</v>
      </c>
      <c r="B138" s="16" t="s">
        <v>299</v>
      </c>
      <c r="C138" s="10">
        <f>MAX(0,MIN(1,IF(C$5=0,1-(Summary!C138-Summary!C$3)/(Summary!C$4-Summary!C$3),(Summary!C138-Summary!C$3)/(Summary!C$4-Summary!C$3))))</f>
        <v>0.89816666666666667</v>
      </c>
      <c r="D138" s="10">
        <f>MAX(0,MIN(1,IF(D$5=0,1-(Summary!D138-Summary!D$3)/(Summary!D$4-Summary!D$3),(Summary!D138-Summary!D$3)/(Summary!D$4-Summary!D$3))))</f>
        <v>0.79510000000000003</v>
      </c>
      <c r="E138" s="10">
        <f>MAX(0,MIN(1,IF(E$5=0,1-(Summary!E138-Summary!E$3)/(Summary!E$4-Summary!E$3),(Summary!E138-Summary!E$3)/(Summary!E$4-Summary!E$3))))</f>
        <v>9.9999999999999978E-2</v>
      </c>
      <c r="F138" s="10">
        <f>MAX(0,MIN(1,IF(F$5=0,1-(Summary!F138-Summary!F$3)/(Summary!F$4-Summary!F$3),(Summary!F138-Summary!F$3)/(Summary!F$4-Summary!F$3))))</f>
        <v>0.5</v>
      </c>
      <c r="G138" s="10">
        <f>MAX(0,MIN(1,IF(G$5=0,1-(Summary!G138-Summary!G$3)/(Summary!G$4-Summary!G$3),(Summary!G138-Summary!G$3)/(Summary!G$4-Summary!G$3))))</f>
        <v>0.13666666666666666</v>
      </c>
      <c r="H138" s="10">
        <f>MAX(0,MIN(1,IF(H$5=0,1-(Summary!H138-Summary!H$3)/(Summary!H$4-Summary!H$3),(Summary!H138-Summary!H$3)/(Summary!H$4-Summary!H$3))))</f>
        <v>0.55000000000000004</v>
      </c>
      <c r="I138" s="10">
        <f>MAX(0,MIN(1,IF(I$5=0,1-(Summary!I138-Summary!I$3)/(Summary!I$4-Summary!I$3),(Summary!I138-Summary!I$3)/(Summary!I$4-Summary!I$3))))</f>
        <v>0.58816666666666662</v>
      </c>
      <c r="J138" s="10">
        <f>MAX(0,MIN(1,IF(J$5=0,1-(Summary!J138-Summary!J$3)/(Summary!J$4-Summary!J$3),(Summary!J138-Summary!J$3)/(Summary!J$4-Summary!J$3))))</f>
        <v>0.63419999999999999</v>
      </c>
      <c r="K138" s="10">
        <f>MAX(0,MIN(1,IF(K$5=0,1-(Summary!K138-Summary!K$3)/(Summary!K$4-Summary!K$3),(Summary!K138-Summary!K$3)/(Summary!K$4-Summary!K$3))))</f>
        <v>0.22778001670999992</v>
      </c>
      <c r="L138" s="10">
        <f>MAX(0,MIN(1,IF(L$5=0,1-(Summary!L138-Summary!L$3)/(Summary!L$4-Summary!L$3),(Summary!L138-Summary!L$3)/(Summary!L$4-Summary!L$3))))</f>
        <v>0.1</v>
      </c>
      <c r="M138" s="10">
        <f>MAX(0,MIN(1,IF(M$5=0,1-(Summary!M138-Summary!M$3)/(Summary!M$4-Summary!M$3),(Summary!M138-Summary!M$3)/(Summary!M$4-Summary!M$3))))</f>
        <v>0.01</v>
      </c>
      <c r="N138" s="10">
        <f>MAX(0,MIN(1,IF(N$5=0,1-(Summary!N138-Summary!N$3)/(Summary!N$4-Summary!N$3),(Summary!N138-Summary!N$3)/(Summary!N$4-Summary!N$3))))</f>
        <v>1</v>
      </c>
      <c r="O138" s="10">
        <f>MAX(0,MIN(1,IF(O$5=0,1-(Summary!O138-Summary!O$3)/(Summary!O$4-Summary!O$3),(Summary!O138-Summary!O$3)/(Summary!O$4-Summary!O$3))))</f>
        <v>0.78249999999999997</v>
      </c>
      <c r="P138" s="10">
        <f>MAX(0,MIN(1,IF(P$5=0,1-(Summary!P138-Summary!P$3)/(Summary!P$4-Summary!P$3),(Summary!P138-Summary!P$3)/(Summary!P$4-Summary!P$3))))</f>
        <v>0.91256000000000004</v>
      </c>
      <c r="Q138" s="10">
        <f>MAX(0,MIN(1,IF(Q$5=0,1-(Summary!Q138-Summary!Q$3)/(Summary!Q$4-Summary!Q$3),(Summary!Q138-Summary!Q$3)/(Summary!Q$4-Summary!Q$3))))</f>
        <v>0.36941804878048801</v>
      </c>
      <c r="R138" s="10">
        <f>MAX(0,MIN(1,IF(R$5=0,1-(Summary!R138-Summary!R$3)/(Summary!R$4-Summary!R$3),(Summary!R138-Summary!R$3)/(Summary!R$4-Summary!R$3))))</f>
        <v>0.65042016800000002</v>
      </c>
      <c r="S138" s="10">
        <f>MAX(0,MIN(1,IF(S$5=0,1-(Summary!S138-Summary!S$3)/(Summary!S$4-Summary!S$3),(Summary!S138-Summary!S$3)/(Summary!S$4-Summary!S$3))))</f>
        <v>3.6969235650000001E-2</v>
      </c>
      <c r="T138" s="10">
        <f>MAX(0,MIN(1,IF(T$5=0,1-(Summary!T138-Summary!T$3)/(Summary!T$4-Summary!T$3),(Summary!T138-Summary!T$3)/(Summary!T$4-Summary!T$3))))</f>
        <v>0.26774509024999998</v>
      </c>
      <c r="U138" s="10">
        <f>MAX(0,MIN(1,IF(U$5=0,1-(Summary!U138-Summary!U$3)/(Summary!U$4-Summary!U$3),(Summary!U138-Summary!U$3)/(Summary!U$4-Summary!U$3))))</f>
        <v>2.826456720282975E-2</v>
      </c>
      <c r="V138" s="10">
        <f>MAX(0,MIN(1,IF(V$5=0,1-(Summary!V138-Summary!V$3)/(Summary!V$4-Summary!V$3),(Summary!V138-Summary!V$3)/(Summary!V$4-Summary!V$3))))</f>
        <v>2.9429240533700302E-2</v>
      </c>
      <c r="W138" s="10">
        <f>MAX(0,MIN(1,IF(W$5=0,1-(Summary!W138-Summary!W$3)/(Summary!W$4-Summary!W$3),(Summary!W138-Summary!W$3)/(Summary!W$4-Summary!W$3))))</f>
        <v>0.42399999999999993</v>
      </c>
      <c r="X138" s="10">
        <f>MAX(0,MIN(1,IF(X$5=0,1-(Summary!X138-Summary!X$3)/(Summary!X$4-Summary!X$3),(Summary!X138-Summary!X$3)/(Summary!X$4-Summary!X$3))))</f>
        <v>0.47</v>
      </c>
      <c r="Y138" s="10">
        <f>MAX(0,MIN(1,IF(Y$5=0,1-(Summary!Y138-Summary!Y$3)/(Summary!Y$4-Summary!Y$3),(Summary!Y138-Summary!Y$3)/(Summary!Y$4-Summary!Y$3))))</f>
        <v>3.6970734744707349E-2</v>
      </c>
      <c r="Z138" s="10">
        <f>MAX(0,MIN(1,IF(Z$5=0,1-(Summary!Z138-Summary!Z$3)/(Summary!Z$4-Summary!Z$3),(Summary!Z138-Summary!Z$3)/(Summary!Z$4-Summary!Z$3))))</f>
        <v>0.34639816280000002</v>
      </c>
      <c r="AA138" s="12" t="str">
        <f t="shared" si="19"/>
        <v>Pakistan</v>
      </c>
      <c r="AB138" s="17">
        <f t="shared" si="20"/>
        <v>24</v>
      </c>
      <c r="AC138" s="11">
        <f t="shared" si="22"/>
        <v>0.41228146936132187</v>
      </c>
      <c r="AD138" s="17">
        <f t="shared" si="23"/>
        <v>60</v>
      </c>
      <c r="AM138" s="12" t="s">
        <v>74</v>
      </c>
      <c r="AN138" s="17">
        <v>24</v>
      </c>
      <c r="AO138" s="11">
        <v>0.26057068866262995</v>
      </c>
    </row>
    <row r="139" spans="1:41">
      <c r="A139" s="13" t="s">
        <v>302</v>
      </c>
      <c r="B139" s="16" t="s">
        <v>301</v>
      </c>
      <c r="C139" s="10">
        <f>MAX(0,MIN(1,IF(C$5=0,1-(Summary!C139-Summary!C$3)/(Summary!C$4-Summary!C$3),(Summary!C139-Summary!C$3)/(Summary!C$4-Summary!C$3))))</f>
        <v>0.56816666666666671</v>
      </c>
      <c r="D139" s="10">
        <f>MAX(0,MIN(1,IF(D$5=0,1-(Summary!D139-Summary!D$3)/(Summary!D$4-Summary!D$3),(Summary!D139-Summary!D$3)/(Summary!D$4-Summary!D$3))))</f>
        <v>0.5</v>
      </c>
      <c r="E139" s="10">
        <f>MAX(0,MIN(1,IF(E$5=0,1-(Summary!E139-Summary!E$3)/(Summary!E$4-Summary!E$3),(Summary!E139-Summary!E$3)/(Summary!E$4-Summary!E$3))))</f>
        <v>0.16000000000000003</v>
      </c>
      <c r="F139" s="10">
        <f>MAX(0,MIN(1,IF(F$5=0,1-(Summary!F139-Summary!F$3)/(Summary!F$4-Summary!F$3),(Summary!F139-Summary!F$3)/(Summary!F$4-Summary!F$3))))</f>
        <v>9.9999999999999978E-2</v>
      </c>
      <c r="G139" s="10">
        <f>MAX(0,MIN(1,IF(G$5=0,1-(Summary!G139-Summary!G$3)/(Summary!G$4-Summary!G$3),(Summary!G139-Summary!G$3)/(Summary!G$4-Summary!G$3))))</f>
        <v>2.6666666666666668E-2</v>
      </c>
      <c r="H139" s="10">
        <f>MAX(0,MIN(1,IF(H$5=0,1-(Summary!H139-Summary!H$3)/(Summary!H$4-Summary!H$3),(Summary!H139-Summary!H$3)/(Summary!H$4-Summary!H$3))))</f>
        <v>0.17000000000000004</v>
      </c>
      <c r="I139" s="10">
        <f>MAX(0,MIN(1,IF(I$5=0,1-(Summary!I139-Summary!I$3)/(Summary!I$4-Summary!I$3),(Summary!I139-Summary!I$3)/(Summary!I$4-Summary!I$3))))</f>
        <v>0.44466666666666665</v>
      </c>
      <c r="J139" s="10">
        <f>MAX(0,MIN(1,IF(J$5=0,1-(Summary!J139-Summary!J$3)/(Summary!J$4-Summary!J$3),(Summary!J139-Summary!J$3)/(Summary!J$4-Summary!J$3))))</f>
        <v>0.18420000000000003</v>
      </c>
      <c r="K139" s="10">
        <f>MAX(0,MIN(1,IF(K$5=0,1-(Summary!K139-Summary!K$3)/(Summary!K$4-Summary!K$3),(Summary!K139-Summary!K$3)/(Summary!K$4-Summary!K$3))))</f>
        <v>1</v>
      </c>
      <c r="L139" s="10">
        <f>MAX(0,MIN(1,IF(L$5=0,1-(Summary!L139-Summary!L$3)/(Summary!L$4-Summary!L$3),(Summary!L139-Summary!L$3)/(Summary!L$4-Summary!L$3))))</f>
        <v>0.06</v>
      </c>
      <c r="M139" s="10">
        <f>MAX(0,MIN(1,IF(M$5=0,1-(Summary!M139-Summary!M$3)/(Summary!M$4-Summary!M$3),(Summary!M139-Summary!M$3)/(Summary!M$4-Summary!M$3))))</f>
        <v>1</v>
      </c>
      <c r="N139" s="10">
        <f>MAX(0,MIN(1,IF(N$5=0,1-(Summary!N139-Summary!N$3)/(Summary!N$4-Summary!N$3),(Summary!N139-Summary!N$3)/(Summary!N$4-Summary!N$3))))</f>
        <v>0.3</v>
      </c>
      <c r="O139" s="10">
        <f>MAX(0,MIN(1,IF(O$5=0,1-(Summary!O139-Summary!O$3)/(Summary!O$4-Summary!O$3),(Summary!O139-Summary!O$3)/(Summary!O$4-Summary!O$3))))</f>
        <v>0.76749999999999996</v>
      </c>
      <c r="P139" s="10">
        <f>MAX(0,MIN(1,IF(P$5=0,1-(Summary!P139-Summary!P$3)/(Summary!P$4-Summary!P$3),(Summary!P139-Summary!P$3)/(Summary!P$4-Summary!P$3))))</f>
        <v>0.65999999999999992</v>
      </c>
      <c r="Q139" s="10">
        <f>MAX(0,MIN(1,IF(Q$5=0,1-(Summary!Q139-Summary!Q$3)/(Summary!Q$4-Summary!Q$3),(Summary!Q139-Summary!Q$3)/(Summary!Q$4-Summary!Q$3))))</f>
        <v>0.31741463414634208</v>
      </c>
      <c r="R139" s="10">
        <f>MAX(0,MIN(1,IF(R$5=0,1-(Summary!R139-Summary!R$3)/(Summary!R$4-Summary!R$3),(Summary!R139-Summary!R$3)/(Summary!R$4-Summary!R$3))))</f>
        <v>0.37696334999999997</v>
      </c>
      <c r="S139" s="10">
        <f>MAX(0,MIN(1,IF(S$5=0,1-(Summary!S139-Summary!S$3)/(Summary!S$4-Summary!S$3),(Summary!S139-Summary!S$3)/(Summary!S$4-Summary!S$3))))</f>
        <v>0.46</v>
      </c>
      <c r="T139" s="10">
        <f>MAX(0,MIN(1,IF(T$5=0,1-(Summary!T139-Summary!T$3)/(Summary!T$4-Summary!T$3),(Summary!T139-Summary!T$3)/(Summary!T$4-Summary!T$3))))</f>
        <v>0.5</v>
      </c>
      <c r="U139" s="10">
        <f>MAX(0,MIN(1,IF(U$5=0,1-(Summary!U139-Summary!U$3)/(Summary!U$4-Summary!U$3),(Summary!U139-Summary!U$3)/(Summary!U$4-Summary!U$3))))</f>
        <v>0.19322973000418731</v>
      </c>
      <c r="V139" s="10">
        <f>MAX(0,MIN(1,IF(V$5=0,1-(Summary!V139-Summary!V$3)/(Summary!V$4-Summary!V$3),(Summary!V139-Summary!V$3)/(Summary!V$4-Summary!V$3))))</f>
        <v>0.51496675914453205</v>
      </c>
      <c r="W139" s="10">
        <f>MAX(0,MIN(1,IF(W$5=0,1-(Summary!W139-Summary!W$3)/(Summary!W$4-Summary!W$3),(Summary!W139-Summary!W$3)/(Summary!W$4-Summary!W$3))))</f>
        <v>5.0000000000000044E-3</v>
      </c>
      <c r="X139" s="10">
        <f>MAX(0,MIN(1,IF(X$5=0,1-(Summary!X139-Summary!X$3)/(Summary!X$4-Summary!X$3),(Summary!X139-Summary!X$3)/(Summary!X$4-Summary!X$3))))</f>
        <v>0.5</v>
      </c>
      <c r="Y139" s="10">
        <f>MAX(0,MIN(1,IF(Y$5=0,1-(Summary!Y139-Summary!Y$3)/(Summary!Y$4-Summary!Y$3),(Summary!Y139-Summary!Y$3)/(Summary!Y$4-Summary!Y$3))))</f>
        <v>0</v>
      </c>
      <c r="Z139" s="10">
        <f>MAX(0,MIN(1,IF(Z$5=0,1-(Summary!Z139-Summary!Z$3)/(Summary!Z$4-Summary!Z$3),(Summary!Z139-Summary!Z$3)/(Summary!Z$4-Summary!Z$3))))</f>
        <v>0.5</v>
      </c>
      <c r="AA139" s="12" t="str">
        <f t="shared" si="19"/>
        <v>Palau</v>
      </c>
      <c r="AB139" s="17">
        <f t="shared" si="20"/>
        <v>24</v>
      </c>
      <c r="AC139" s="11">
        <f t="shared" si="22"/>
        <v>0.38786560305396089</v>
      </c>
      <c r="AD139" s="17">
        <f t="shared" si="23"/>
        <v>64</v>
      </c>
      <c r="AM139" s="12" t="s">
        <v>110</v>
      </c>
      <c r="AN139" s="17">
        <v>24</v>
      </c>
      <c r="AO139" s="11">
        <v>0.25963435777345695</v>
      </c>
    </row>
    <row r="140" spans="1:41">
      <c r="A140" s="13" t="s">
        <v>304</v>
      </c>
      <c r="B140" s="16" t="s">
        <v>303</v>
      </c>
      <c r="C140" s="10">
        <f>MAX(0,MIN(1,IF(C$5=0,1-(Summary!C140-Summary!C$3)/(Summary!C$4-Summary!C$3),(Summary!C140-Summary!C$3)/(Summary!C$4-Summary!C$3))))</f>
        <v>0.58066666666666678</v>
      </c>
      <c r="D140" s="10">
        <f>MAX(0,MIN(1,IF(D$5=0,1-(Summary!D140-Summary!D$3)/(Summary!D$4-Summary!D$3),(Summary!D140-Summary!D$3)/(Summary!D$4-Summary!D$3))))</f>
        <v>3.0520000000000005E-3</v>
      </c>
      <c r="E140" s="10">
        <f>MAX(0,MIN(1,IF(E$5=0,1-(Summary!E140-Summary!E$3)/(Summary!E$4-Summary!E$3),(Summary!E140-Summary!E$3)/(Summary!E$4-Summary!E$3))))</f>
        <v>6.9999999999999951E-2</v>
      </c>
      <c r="F140" s="10">
        <f>MAX(0,MIN(1,IF(F$5=0,1-(Summary!F140-Summary!F$3)/(Summary!F$4-Summary!F$3),(Summary!F140-Summary!F$3)/(Summary!F$4-Summary!F$3))))</f>
        <v>0.19999999999999996</v>
      </c>
      <c r="G140" s="10">
        <f>MAX(0,MIN(1,IF(G$5=0,1-(Summary!G140-Summary!G$3)/(Summary!G$4-Summary!G$3),(Summary!G140-Summary!G$3)/(Summary!G$4-Summary!G$3))))</f>
        <v>3.6666666666666667E-2</v>
      </c>
      <c r="H140" s="10">
        <f>MAX(0,MIN(1,IF(H$5=0,1-(Summary!H140-Summary!H$3)/(Summary!H$4-Summary!H$3),(Summary!H140-Summary!H$3)/(Summary!H$4-Summary!H$3))))</f>
        <v>0.31000000000000005</v>
      </c>
      <c r="I140" s="10">
        <f>MAX(0,MIN(1,IF(I$5=0,1-(Summary!I140-Summary!I$3)/(Summary!I$4-Summary!I$3),(Summary!I140-Summary!I$3)/(Summary!I$4-Summary!I$3))))</f>
        <v>0.49525000000000002</v>
      </c>
      <c r="J140" s="10">
        <f>MAX(0,MIN(1,IF(J$5=0,1-(Summary!J140-Summary!J$3)/(Summary!J$4-Summary!J$3),(Summary!J140-Summary!J$3)/(Summary!J$4-Summary!J$3))))</f>
        <v>0.26</v>
      </c>
      <c r="K140" s="10">
        <f>MAX(0,MIN(1,IF(K$5=0,1-(Summary!K140-Summary!K$3)/(Summary!K$4-Summary!K$3),(Summary!K140-Summary!K$3)/(Summary!K$4-Summary!K$3))))</f>
        <v>0.94121958637466663</v>
      </c>
      <c r="L140" s="10">
        <f>MAX(0,MIN(1,IF(L$5=0,1-(Summary!L140-Summary!L$3)/(Summary!L$4-Summary!L$3),(Summary!L140-Summary!L$3)/(Summary!L$4-Summary!L$3))))</f>
        <v>0.08</v>
      </c>
      <c r="M140" s="10">
        <f>MAX(0,MIN(1,IF(M$5=0,1-(Summary!M140-Summary!M$3)/(Summary!M$4-Summary!M$3),(Summary!M140-Summary!M$3)/(Summary!M$4-Summary!M$3))))</f>
        <v>0.76</v>
      </c>
      <c r="N140" s="10">
        <f>MAX(0,MIN(1,IF(N$5=0,1-(Summary!N140-Summary!N$3)/(Summary!N$4-Summary!N$3),(Summary!N140-Summary!N$3)/(Summary!N$4-Summary!N$3))))</f>
        <v>0.3</v>
      </c>
      <c r="O140" s="10">
        <f>MAX(0,MIN(1,IF(O$5=0,1-(Summary!O140-Summary!O$3)/(Summary!O$4-Summary!O$3),(Summary!O140-Summary!O$3)/(Summary!O$4-Summary!O$3))))</f>
        <v>0.3175</v>
      </c>
      <c r="P140" s="10">
        <f>MAX(0,MIN(1,IF(P$5=0,1-(Summary!P140-Summary!P$3)/(Summary!P$4-Summary!P$3),(Summary!P140-Summary!P$3)/(Summary!P$4-Summary!P$3))))</f>
        <v>0.76919999999999999</v>
      </c>
      <c r="Q140" s="10">
        <f>MAX(0,MIN(1,IF(Q$5=0,1-(Summary!Q140-Summary!Q$3)/(Summary!Q$4-Summary!Q$3),(Summary!Q140-Summary!Q$3)/(Summary!Q$4-Summary!Q$3))))</f>
        <v>0.18678487804878185</v>
      </c>
      <c r="R140" s="10">
        <f>MAX(0,MIN(1,IF(R$5=0,1-(Summary!R140-Summary!R$3)/(Summary!R$4-Summary!R$3),(Summary!R140-Summary!R$3)/(Summary!R$4-Summary!R$3))))</f>
        <v>0.337614678</v>
      </c>
      <c r="S140" s="10">
        <f>MAX(0,MIN(1,IF(S$5=0,1-(Summary!S140-Summary!S$3)/(Summary!S$4-Summary!S$3),(Summary!S140-Summary!S$3)/(Summary!S$4-Summary!S$3))))</f>
        <v>9.8024799999999997E-4</v>
      </c>
      <c r="T140" s="10">
        <f>MAX(0,MIN(1,IF(T$5=0,1-(Summary!T140-Summary!T$3)/(Summary!T$4-Summary!T$3),(Summary!T140-Summary!T$3)/(Summary!T$4-Summary!T$3))))</f>
        <v>4.8130338250000002E-2</v>
      </c>
      <c r="U140" s="10">
        <f>MAX(0,MIN(1,IF(U$5=0,1-(Summary!U140-Summary!U$3)/(Summary!U$4-Summary!U$3),(Summary!U140-Summary!U$3)/(Summary!U$4-Summary!U$3))))</f>
        <v>4.4881928840523271E-2</v>
      </c>
      <c r="V140" s="10">
        <f>MAX(0,MIN(1,IF(V$5=0,1-(Summary!V140-Summary!V$3)/(Summary!V$4-Summary!V$3),(Summary!V140-Summary!V$3)/(Summary!V$4-Summary!V$3))))</f>
        <v>7.3612317997076598E-2</v>
      </c>
      <c r="W140" s="10">
        <f>MAX(0,MIN(1,IF(W$5=0,1-(Summary!W140-Summary!W$3)/(Summary!W$4-Summary!W$3),(Summary!W140-Summary!W$3)/(Summary!W$4-Summary!W$3))))</f>
        <v>0.11900000000000011</v>
      </c>
      <c r="X140" s="10">
        <f>MAX(0,MIN(1,IF(X$5=0,1-(Summary!X140-Summary!X$3)/(Summary!X$4-Summary!X$3),(Summary!X140-Summary!X$3)/(Summary!X$4-Summary!X$3))))</f>
        <v>0.91</v>
      </c>
      <c r="Y140" s="10">
        <f>MAX(0,MIN(1,IF(Y$5=0,1-(Summary!Y140-Summary!Y$3)/(Summary!Y$4-Summary!Y$3),(Summary!Y140-Summary!Y$3)/(Summary!Y$4-Summary!Y$3))))</f>
        <v>0.14124293785310735</v>
      </c>
      <c r="Z140" s="10">
        <f>MAX(0,MIN(1,IF(Z$5=0,1-(Summary!Z140-Summary!Z$3)/(Summary!Z$4-Summary!Z$3),(Summary!Z140-Summary!Z$3)/(Summary!Z$4-Summary!Z$3))))</f>
        <v>0.61860000000000004</v>
      </c>
      <c r="AA140" s="12" t="str">
        <f t="shared" si="19"/>
        <v>Panama</v>
      </c>
      <c r="AB140" s="17">
        <f t="shared" si="20"/>
        <v>24</v>
      </c>
      <c r="AC140" s="11">
        <f t="shared" si="22"/>
        <v>0.3168500936123953</v>
      </c>
      <c r="AD140" s="17">
        <f t="shared" si="23"/>
        <v>88</v>
      </c>
      <c r="AM140" s="12" t="s">
        <v>394</v>
      </c>
      <c r="AN140" s="17">
        <v>24</v>
      </c>
      <c r="AO140" s="11">
        <v>0.25851072627083921</v>
      </c>
    </row>
    <row r="141" spans="1:41">
      <c r="A141" s="13" t="s">
        <v>306</v>
      </c>
      <c r="B141" s="16" t="s">
        <v>305</v>
      </c>
      <c r="C141" s="10">
        <f>MAX(0,MIN(1,IF(C$5=0,1-(Summary!C141-Summary!C$3)/(Summary!C$4-Summary!C$3),(Summary!C141-Summary!C$3)/(Summary!C$4-Summary!C$3))))</f>
        <v>0.63749999999999996</v>
      </c>
      <c r="D141" s="10">
        <f>MAX(0,MIN(1,IF(D$5=0,1-(Summary!D141-Summary!D$3)/(Summary!D$4-Summary!D$3),(Summary!D141-Summary!D$3)/(Summary!D$4-Summary!D$3))))</f>
        <v>3.39E-4</v>
      </c>
      <c r="E141" s="10">
        <f>MAX(0,MIN(1,IF(E$5=0,1-(Summary!E141-Summary!E$3)/(Summary!E$4-Summary!E$3),(Summary!E141-Summary!E$3)/(Summary!E$4-Summary!E$3))))</f>
        <v>0.6</v>
      </c>
      <c r="F141" s="10">
        <f>MAX(0,MIN(1,IF(F$5=0,1-(Summary!F141-Summary!F$3)/(Summary!F$4-Summary!F$3),(Summary!F141-Summary!F$3)/(Summary!F$4-Summary!F$3))))</f>
        <v>0.125</v>
      </c>
      <c r="G141" s="10">
        <f>MAX(0,MIN(1,IF(G$5=0,1-(Summary!G141-Summary!G$3)/(Summary!G$4-Summary!G$3),(Summary!G141-Summary!G$3)/(Summary!G$4-Summary!G$3))))</f>
        <v>0.192</v>
      </c>
      <c r="H141" s="10">
        <f>MAX(0,MIN(1,IF(H$5=0,1-(Summary!H141-Summary!H$3)/(Summary!H$4-Summary!H$3),(Summary!H141-Summary!H$3)/(Summary!H$4-Summary!H$3))))</f>
        <v>0.55000000000000004</v>
      </c>
      <c r="I141" s="10">
        <f>MAX(0,MIN(1,IF(I$5=0,1-(Summary!I141-Summary!I$3)/(Summary!I$4-Summary!I$3),(Summary!I141-Summary!I$3)/(Summary!I$4-Summary!I$3))))</f>
        <v>0.49116666666666664</v>
      </c>
      <c r="J141" s="10">
        <f>MAX(0,MIN(1,IF(J$5=0,1-(Summary!J141-Summary!J$3)/(Summary!J$4-Summary!J$3),(Summary!J141-Summary!J$3)/(Summary!J$4-Summary!J$3))))</f>
        <v>0.87480000000000002</v>
      </c>
      <c r="K141" s="10">
        <f>MAX(0,MIN(1,IF(K$5=0,1-(Summary!K141-Summary!K$3)/(Summary!K$4-Summary!K$3),(Summary!K141-Summary!K$3)/(Summary!K$4-Summary!K$3))))</f>
        <v>0.86906790123449995</v>
      </c>
      <c r="L141" s="10">
        <f>MAX(0,MIN(1,IF(L$5=0,1-(Summary!L141-Summary!L$3)/(Summary!L$4-Summary!L$3),(Summary!L141-Summary!L$3)/(Summary!L$4-Summary!L$3))))</f>
        <v>0.14000000000000001</v>
      </c>
      <c r="M141" s="10">
        <f>MAX(0,MIN(1,IF(M$5=0,1-(Summary!M141-Summary!M$3)/(Summary!M$4-Summary!M$3),(Summary!M141-Summary!M$3)/(Summary!M$4-Summary!M$3))))</f>
        <v>1</v>
      </c>
      <c r="N141" s="10">
        <f>MAX(0,MIN(1,IF(N$5=0,1-(Summary!N141-Summary!N$3)/(Summary!N$4-Summary!N$3),(Summary!N141-Summary!N$3)/(Summary!N$4-Summary!N$3))))</f>
        <v>0.54</v>
      </c>
      <c r="O141" s="10">
        <f>MAX(0,MIN(1,IF(O$5=0,1-(Summary!O141-Summary!O$3)/(Summary!O$4-Summary!O$3),(Summary!O141-Summary!O$3)/(Summary!O$4-Summary!O$3))))</f>
        <v>0.76749999999999996</v>
      </c>
      <c r="P141" s="10">
        <f>MAX(0,MIN(1,IF(P$5=0,1-(Summary!P141-Summary!P$3)/(Summary!P$4-Summary!P$3),(Summary!P141-Summary!P$3)/(Summary!P$4-Summary!P$3))))</f>
        <v>0.97536</v>
      </c>
      <c r="Q141" s="10">
        <f>MAX(0,MIN(1,IF(Q$5=0,1-(Summary!Q141-Summary!Q$3)/(Summary!Q$4-Summary!Q$3),(Summary!Q141-Summary!Q$3)/(Summary!Q$4-Summary!Q$3))))</f>
        <v>0.47797951219512202</v>
      </c>
      <c r="R141" s="10">
        <f>MAX(0,MIN(1,IF(R$5=0,1-(Summary!R141-Summary!R$3)/(Summary!R$4-Summary!R$3),(Summary!R141-Summary!R$3)/(Summary!R$4-Summary!R$3))))</f>
        <v>0.617549668</v>
      </c>
      <c r="S141" s="10">
        <f>MAX(0,MIN(1,IF(S$5=0,1-(Summary!S141-Summary!S$3)/(Summary!S$4-Summary!S$3),(Summary!S141-Summary!S$3)/(Summary!S$4-Summary!S$3))))</f>
        <v>0.19999408960000001</v>
      </c>
      <c r="T141" s="10">
        <f>MAX(0,MIN(1,IF(T$5=0,1-(Summary!T141-Summary!T$3)/(Summary!T$4-Summary!T$3),(Summary!T141-Summary!T$3)/(Summary!T$4-Summary!T$3))))</f>
        <v>0.26679369200000003</v>
      </c>
      <c r="U141" s="10">
        <f>MAX(0,MIN(1,IF(U$5=0,1-(Summary!U141-Summary!U$3)/(Summary!U$4-Summary!U$3),(Summary!U141-Summary!U$3)/(Summary!U$4-Summary!U$3))))</f>
        <v>2.1615336702716526E-2</v>
      </c>
      <c r="V141" s="10">
        <f>MAX(0,MIN(1,IF(V$5=0,1-(Summary!V141-Summary!V$3)/(Summary!V$4-Summary!V$3),(Summary!V141-Summary!V$3)/(Summary!V$4-Summary!V$3))))</f>
        <v>2.7365348741470199E-2</v>
      </c>
      <c r="W141" s="10">
        <f>MAX(0,MIN(1,IF(W$5=0,1-(Summary!W141-Summary!W$3)/(Summary!W$4-Summary!W$3),(Summary!W141-Summary!W$3)/(Summary!W$4-Summary!W$3))))</f>
        <v>0.9</v>
      </c>
      <c r="X141" s="10">
        <f>MAX(0,MIN(1,IF(X$5=0,1-(Summary!X141-Summary!X$3)/(Summary!X$4-Summary!X$3),(Summary!X141-Summary!X$3)/(Summary!X$4-Summary!X$3))))</f>
        <v>0.3</v>
      </c>
      <c r="Y141" s="10">
        <f>MAX(0,MIN(1,IF(Y$5=0,1-(Summary!Y141-Summary!Y$3)/(Summary!Y$4-Summary!Y$3),(Summary!Y141-Summary!Y$3)/(Summary!Y$4-Summary!Y$3))))</f>
        <v>9.9368458243165661E-3</v>
      </c>
      <c r="Z141" s="10">
        <f>MAX(0,MIN(1,IF(Z$5=0,1-(Summary!Z141-Summary!Z$3)/(Summary!Z$4-Summary!Z$3),(Summary!Z141-Summary!Z$3)/(Summary!Z$4-Summary!Z$3))))</f>
        <v>0.96499999999999997</v>
      </c>
      <c r="AA141" s="12" t="str">
        <f t="shared" si="19"/>
        <v>Papua New Guinea</v>
      </c>
      <c r="AB141" s="17">
        <f t="shared" si="20"/>
        <v>24</v>
      </c>
      <c r="AC141" s="11">
        <f t="shared" si="22"/>
        <v>0.48120700254019977</v>
      </c>
      <c r="AD141" s="17">
        <f t="shared" si="23"/>
        <v>30</v>
      </c>
      <c r="AM141" s="12" t="s">
        <v>54</v>
      </c>
      <c r="AN141" s="17">
        <v>24</v>
      </c>
      <c r="AO141" s="11">
        <v>0.25774370984601308</v>
      </c>
    </row>
    <row r="142" spans="1:41">
      <c r="A142" s="13" t="s">
        <v>308</v>
      </c>
      <c r="B142" s="16" t="s">
        <v>307</v>
      </c>
      <c r="C142" s="10">
        <f>MAX(0,MIN(1,IF(C$5=0,1-(Summary!C142-Summary!C$3)/(Summary!C$4-Summary!C$3),(Summary!C142-Summary!C$3)/(Summary!C$4-Summary!C$3))))</f>
        <v>0.51249999999999996</v>
      </c>
      <c r="D142" s="10">
        <f>MAX(0,MIN(1,IF(D$5=0,1-(Summary!D142-Summary!D$3)/(Summary!D$4-Summary!D$3),(Summary!D142-Summary!D$3)/(Summary!D$4-Summary!D$3))))</f>
        <v>1.4580000000000001E-3</v>
      </c>
      <c r="E142" s="10">
        <f>MAX(0,MIN(1,IF(E$5=0,1-(Summary!E142-Summary!E$3)/(Summary!E$4-Summary!E$3),(Summary!E142-Summary!E$3)/(Summary!E$4-Summary!E$3))))</f>
        <v>0.14000000000000001</v>
      </c>
      <c r="F142" s="10">
        <f>MAX(0,MIN(1,IF(F$5=0,1-(Summary!F142-Summary!F$3)/(Summary!F$4-Summary!F$3),(Summary!F142-Summary!F$3)/(Summary!F$4-Summary!F$3))))</f>
        <v>0.32499999999999996</v>
      </c>
      <c r="G142" s="10">
        <f>MAX(0,MIN(1,IF(G$5=0,1-(Summary!G142-Summary!G$3)/(Summary!G$4-Summary!G$3),(Summary!G142-Summary!G$3)/(Summary!G$4-Summary!G$3))))</f>
        <v>3.7333333333333336E-2</v>
      </c>
      <c r="H142" s="10">
        <f>MAX(0,MIN(1,IF(H$5=0,1-(Summary!H142-Summary!H$3)/(Summary!H$4-Summary!H$3),(Summary!H142-Summary!H$3)/(Summary!H$4-Summary!H$3))))</f>
        <v>0.30000000000000004</v>
      </c>
      <c r="I142" s="10">
        <f>MAX(0,MIN(1,IF(I$5=0,1-(Summary!I142-Summary!I$3)/(Summary!I$4-Summary!I$3),(Summary!I142-Summary!I$3)/(Summary!I$4-Summary!I$3))))</f>
        <v>0.76291666666666669</v>
      </c>
      <c r="J142" s="10">
        <f>MAX(0,MIN(1,IF(J$5=0,1-(Summary!J142-Summary!J$3)/(Summary!J$4-Summary!J$3),(Summary!J142-Summary!J$3)/(Summary!J$4-Summary!J$3))))</f>
        <v>0.39100000000000001</v>
      </c>
      <c r="K142" s="10">
        <f>MAX(0,MIN(1,IF(K$5=0,1-(Summary!K142-Summary!K$3)/(Summary!K$4-Summary!K$3),(Summary!K142-Summary!K$3)/(Summary!K$4-Summary!K$3))))</f>
        <v>0.88862579365083338</v>
      </c>
      <c r="L142" s="10">
        <f>MAX(0,MIN(1,IF(L$5=0,1-(Summary!L142-Summary!L$3)/(Summary!L$4-Summary!L$3),(Summary!L142-Summary!L$3)/(Summary!L$4-Summary!L$3))))</f>
        <v>0.24</v>
      </c>
      <c r="M142" s="10">
        <f>MAX(0,MIN(1,IF(M$5=0,1-(Summary!M142-Summary!M$3)/(Summary!M$4-Summary!M$3),(Summary!M142-Summary!M$3)/(Summary!M$4-Summary!M$3))))</f>
        <v>0.09</v>
      </c>
      <c r="N142" s="10" t="e">
        <f>MAX(0,MIN(1,IF(N$5=0,1-(Summary!N142-Summary!N$3)/(Summary!N$4-Summary!N$3),(Summary!N142-Summary!N$3)/(Summary!N$4-Summary!N$3))))</f>
        <v>#N/A</v>
      </c>
      <c r="O142" s="10">
        <f>MAX(0,MIN(1,IF(O$5=0,1-(Summary!O142-Summary!O$3)/(Summary!O$4-Summary!O$3),(Summary!O142-Summary!O$3)/(Summary!O$4-Summary!O$3))))</f>
        <v>0.3175</v>
      </c>
      <c r="P142" s="10">
        <f>MAX(0,MIN(1,IF(P$5=0,1-(Summary!P142-Summary!P$3)/(Summary!P$4-Summary!P$3),(Summary!P142-Summary!P$3)/(Summary!P$4-Summary!P$3))))</f>
        <v>0.83960000000000001</v>
      </c>
      <c r="Q142" s="10">
        <f>MAX(0,MIN(1,IF(Q$5=0,1-(Summary!Q142-Summary!Q$3)/(Summary!Q$4-Summary!Q$3),(Summary!Q142-Summary!Q$3)/(Summary!Q$4-Summary!Q$3))))</f>
        <v>0.26230439024390395</v>
      </c>
      <c r="R142" s="10">
        <f>MAX(0,MIN(1,IF(R$5=0,1-(Summary!R142-Summary!R$3)/(Summary!R$4-Summary!R$3),(Summary!R142-Summary!R$3)/(Summary!R$4-Summary!R$3))))</f>
        <v>0.29855537799999998</v>
      </c>
      <c r="S142" s="10">
        <f>MAX(0,MIN(1,IF(S$5=0,1-(Summary!S142-Summary!S$3)/(Summary!S$4-Summary!S$3),(Summary!S142-Summary!S$3)/(Summary!S$4-Summary!S$3))))</f>
        <v>1.7194397850000001E-2</v>
      </c>
      <c r="T142" s="10">
        <f>MAX(0,MIN(1,IF(T$5=0,1-(Summary!T142-Summary!T$3)/(Summary!T$4-Summary!T$3),(Summary!T142-Summary!T$3)/(Summary!T$4-Summary!T$3))))</f>
        <v>7.9680362000000005E-2</v>
      </c>
      <c r="U142" s="10">
        <f>MAX(0,MIN(1,IF(U$5=0,1-(Summary!U142-Summary!U$3)/(Summary!U$4-Summary!U$3),(Summary!U142-Summary!U$3)/(Summary!U$4-Summary!U$3))))</f>
        <v>0</v>
      </c>
      <c r="V142" s="10">
        <f>MAX(0,MIN(1,IF(V$5=0,1-(Summary!V142-Summary!V$3)/(Summary!V$4-Summary!V$3),(Summary!V142-Summary!V$3)/(Summary!V$4-Summary!V$3))))</f>
        <v>0</v>
      </c>
      <c r="W142" s="10">
        <f>MAX(0,MIN(1,IF(W$5=0,1-(Summary!W142-Summary!W$3)/(Summary!W$4-Summary!W$3),(Summary!W142-Summary!W$3)/(Summary!W$4-Summary!W$3))))</f>
        <v>5.5000000000000049E-2</v>
      </c>
      <c r="X142" s="10">
        <f>MAX(0,MIN(1,IF(X$5=0,1-(Summary!X142-Summary!X$3)/(Summary!X$4-Summary!X$3),(Summary!X142-Summary!X$3)/(Summary!X$4-Summary!X$3))))</f>
        <v>1</v>
      </c>
      <c r="Y142" s="10">
        <f>MAX(0,MIN(1,IF(Y$5=0,1-(Summary!Y142-Summary!Y$3)/(Summary!Y$4-Summary!Y$3),(Summary!Y142-Summary!Y$3)/(Summary!Y$4-Summary!Y$3))))</f>
        <v>1.5101938082053862E-2</v>
      </c>
      <c r="Z142" s="10">
        <f>MAX(0,MIN(1,IF(Z$5=0,1-(Summary!Z142-Summary!Z$3)/(Summary!Z$4-Summary!Z$3),(Summary!Z142-Summary!Z$3)/(Summary!Z$4-Summary!Z$3))))</f>
        <v>0.49200000760000007</v>
      </c>
      <c r="AA142" s="12" t="str">
        <f t="shared" si="19"/>
        <v>Paraguay</v>
      </c>
      <c r="AB142" s="17">
        <f t="shared" si="20"/>
        <v>23</v>
      </c>
      <c r="AC142" s="11">
        <f t="shared" si="22"/>
        <v>0.30720740293159959</v>
      </c>
      <c r="AD142" s="17">
        <f t="shared" si="23"/>
        <v>95</v>
      </c>
      <c r="AM142" s="12" t="s">
        <v>318</v>
      </c>
      <c r="AN142" s="17">
        <v>24</v>
      </c>
      <c r="AO142" s="11">
        <v>0.25655798477506936</v>
      </c>
    </row>
    <row r="143" spans="1:41">
      <c r="A143" s="13" t="s">
        <v>310</v>
      </c>
      <c r="B143" s="16" t="s">
        <v>309</v>
      </c>
      <c r="C143" s="10">
        <f>MAX(0,MIN(1,IF(C$5=0,1-(Summary!C143-Summary!C$3)/(Summary!C$4-Summary!C$3),(Summary!C143-Summary!C$3)/(Summary!C$4-Summary!C$3))))</f>
        <v>0.60499999999999998</v>
      </c>
      <c r="D143" s="10">
        <f>MAX(0,MIN(1,IF(D$5=0,1-(Summary!D143-Summary!D$3)/(Summary!D$4-Summary!D$3),(Summary!D143-Summary!D$3)/(Summary!D$4-Summary!D$3))))</f>
        <v>1.01E-2</v>
      </c>
      <c r="E143" s="10">
        <f>MAX(0,MIN(1,IF(E$5=0,1-(Summary!E143-Summary!E$3)/(Summary!E$4-Summary!E$3),(Summary!E143-Summary!E$3)/(Summary!E$4-Summary!E$3))))</f>
        <v>0.18000000000000005</v>
      </c>
      <c r="F143" s="10">
        <f>MAX(0,MIN(1,IF(F$5=0,1-(Summary!F143-Summary!F$3)/(Summary!F$4-Summary!F$3),(Summary!F143-Summary!F$3)/(Summary!F$4-Summary!F$3))))</f>
        <v>0.32499999999999996</v>
      </c>
      <c r="G143" s="10">
        <f>MAX(0,MIN(1,IF(G$5=0,1-(Summary!G143-Summary!G$3)/(Summary!G$4-Summary!G$3),(Summary!G143-Summary!G$3)/(Summary!G$4-Summary!G$3))))</f>
        <v>4.5999999999999999E-2</v>
      </c>
      <c r="H143" s="10">
        <f>MAX(0,MIN(1,IF(H$5=0,1-(Summary!H143-Summary!H$3)/(Summary!H$4-Summary!H$3),(Summary!H143-Summary!H$3)/(Summary!H$4-Summary!H$3))))</f>
        <v>0.31999999999999995</v>
      </c>
      <c r="I143" s="10">
        <f>MAX(0,MIN(1,IF(I$5=0,1-(Summary!I143-Summary!I$3)/(Summary!I$4-Summary!I$3),(Summary!I143-Summary!I$3)/(Summary!I$4-Summary!I$3))))</f>
        <v>0.59099999999999997</v>
      </c>
      <c r="J143" s="10">
        <f>MAX(0,MIN(1,IF(J$5=0,1-(Summary!J143-Summary!J$3)/(Summary!J$4-Summary!J$3),(Summary!J143-Summary!J$3)/(Summary!J$4-Summary!J$3))))</f>
        <v>0.28499999999999998</v>
      </c>
      <c r="K143" s="10">
        <f>MAX(0,MIN(1,IF(K$5=0,1-(Summary!K143-Summary!K$3)/(Summary!K$4-Summary!K$3),(Summary!K143-Summary!K$3)/(Summary!K$4-Summary!K$3))))</f>
        <v>0.86407031963466663</v>
      </c>
      <c r="L143" s="10">
        <f>MAX(0,MIN(1,IF(L$5=0,1-(Summary!L143-Summary!L$3)/(Summary!L$4-Summary!L$3),(Summary!L143-Summary!L$3)/(Summary!L$4-Summary!L$3))))</f>
        <v>0.36</v>
      </c>
      <c r="M143" s="10">
        <f>MAX(0,MIN(1,IF(M$5=0,1-(Summary!M143-Summary!M$3)/(Summary!M$4-Summary!M$3),(Summary!M143-Summary!M$3)/(Summary!M$4-Summary!M$3))))</f>
        <v>0.51</v>
      </c>
      <c r="N143" s="10">
        <f>MAX(0,MIN(1,IF(N$5=0,1-(Summary!N143-Summary!N$3)/(Summary!N$4-Summary!N$3),(Summary!N143-Summary!N$3)/(Summary!N$4-Summary!N$3))))</f>
        <v>0.05</v>
      </c>
      <c r="O143" s="10">
        <f>MAX(0,MIN(1,IF(O$5=0,1-(Summary!O143-Summary!O$3)/(Summary!O$4-Summary!O$3),(Summary!O143-Summary!O$3)/(Summary!O$4-Summary!O$3))))</f>
        <v>0.22499999999999998</v>
      </c>
      <c r="P143" s="10">
        <f>MAX(0,MIN(1,IF(P$5=0,1-(Summary!P143-Summary!P$3)/(Summary!P$4-Summary!P$3),(Summary!P143-Summary!P$3)/(Summary!P$4-Summary!P$3))))</f>
        <v>0.87559999999999993</v>
      </c>
      <c r="Q143" s="10">
        <f>MAX(0,MIN(1,IF(Q$5=0,1-(Summary!Q143-Summary!Q$3)/(Summary!Q$4-Summary!Q$3),(Summary!Q143-Summary!Q$3)/(Summary!Q$4-Summary!Q$3))))</f>
        <v>0.23476195121951404</v>
      </c>
      <c r="R143" s="10">
        <f>MAX(0,MIN(1,IF(R$5=0,1-(Summary!R143-Summary!R$3)/(Summary!R$4-Summary!R$3),(Summary!R143-Summary!R$3)/(Summary!R$4-Summary!R$3))))</f>
        <v>0.56535947799999997</v>
      </c>
      <c r="S143" s="10">
        <f>MAX(0,MIN(1,IF(S$5=0,1-(Summary!S143-Summary!S$3)/(Summary!S$4-Summary!S$3),(Summary!S143-Summary!S$3)/(Summary!S$4-Summary!S$3))))</f>
        <v>9.5829938500000007E-3</v>
      </c>
      <c r="T143" s="10">
        <f>MAX(0,MIN(1,IF(T$5=0,1-(Summary!T143-Summary!T$3)/(Summary!T$4-Summary!T$3),(Summary!T143-Summary!T$3)/(Summary!T$4-Summary!T$3))))</f>
        <v>6.731261275E-2</v>
      </c>
      <c r="U143" s="10">
        <f>MAX(0,MIN(1,IF(U$5=0,1-(Summary!U143-Summary!U$3)/(Summary!U$4-Summary!U$3),(Summary!U143-Summary!U$3)/(Summary!U$4-Summary!U$3))))</f>
        <v>4.6021735040835728E-3</v>
      </c>
      <c r="V143" s="10">
        <f>MAX(0,MIN(1,IF(V$5=0,1-(Summary!V143-Summary!V$3)/(Summary!V$4-Summary!V$3),(Summary!V143-Summary!V$3)/(Summary!V$4-Summary!V$3))))</f>
        <v>1.7865612563228599E-2</v>
      </c>
      <c r="W143" s="10">
        <f>MAX(0,MIN(1,IF(W$5=0,1-(Summary!W143-Summary!W$3)/(Summary!W$4-Summary!W$3),(Summary!W143-Summary!W$3)/(Summary!W$4-Summary!W$3))))</f>
        <v>0.23099999999999998</v>
      </c>
      <c r="X143" s="10">
        <f>MAX(0,MIN(1,IF(X$5=0,1-(Summary!X143-Summary!X$3)/(Summary!X$4-Summary!X$3),(Summary!X143-Summary!X$3)/(Summary!X$4-Summary!X$3))))</f>
        <v>0.65</v>
      </c>
      <c r="Y143" s="10">
        <f>MAX(0,MIN(1,IF(Y$5=0,1-(Summary!Y143-Summary!Y$3)/(Summary!Y$4-Summary!Y$3),(Summary!Y143-Summary!Y$3)/(Summary!Y$4-Summary!Y$3))))</f>
        <v>1.8749999999999999E-2</v>
      </c>
      <c r="Z143" s="10">
        <f>MAX(0,MIN(1,IF(Z$5=0,1-(Summary!Z143-Summary!Z$3)/(Summary!Z$4-Summary!Z$3),(Summary!Z143-Summary!Z$3)/(Summary!Z$4-Summary!Z$3))))</f>
        <v>0.86119059070000004</v>
      </c>
      <c r="AA143" s="12" t="str">
        <f t="shared" si="19"/>
        <v>Peru</v>
      </c>
      <c r="AB143" s="17">
        <f t="shared" si="20"/>
        <v>24</v>
      </c>
      <c r="AC143" s="11">
        <f t="shared" si="22"/>
        <v>0.32946648884256208</v>
      </c>
      <c r="AD143" s="17">
        <f t="shared" si="23"/>
        <v>81</v>
      </c>
      <c r="AM143" s="12" t="s">
        <v>410</v>
      </c>
      <c r="AN143" s="17">
        <v>24</v>
      </c>
      <c r="AO143" s="11">
        <v>0.2561793918289838</v>
      </c>
    </row>
    <row r="144" spans="1:41">
      <c r="A144" s="13" t="s">
        <v>312</v>
      </c>
      <c r="B144" s="16" t="s">
        <v>311</v>
      </c>
      <c r="C144" s="10">
        <f>MAX(0,MIN(1,IF(C$5=0,1-(Summary!C144-Summary!C$3)/(Summary!C$4-Summary!C$3),(Summary!C144-Summary!C$3)/(Summary!C$4-Summary!C$3))))</f>
        <v>0.54033333333333333</v>
      </c>
      <c r="D144" s="10">
        <f>MAX(0,MIN(1,IF(D$5=0,1-(Summary!D144-Summary!D$3)/(Summary!D$4-Summary!D$3),(Summary!D144-Summary!D$3)/(Summary!D$4-Summary!D$3))))</f>
        <v>0.17030000000000001</v>
      </c>
      <c r="E144" s="10">
        <f>MAX(0,MIN(1,IF(E$5=0,1-(Summary!E144-Summary!E$3)/(Summary!E$4-Summary!E$3),(Summary!E144-Summary!E$3)/(Summary!E$4-Summary!E$3))))</f>
        <v>8.9999999999999969E-2</v>
      </c>
      <c r="F144" s="10">
        <f>MAX(0,MIN(1,IF(F$5=0,1-(Summary!F144-Summary!F$3)/(Summary!F$4-Summary!F$3),(Summary!F144-Summary!F$3)/(Summary!F$4-Summary!F$3))))</f>
        <v>9.9999999999999978E-2</v>
      </c>
      <c r="G144" s="10">
        <f>MAX(0,MIN(1,IF(G$5=0,1-(Summary!G144-Summary!G$3)/(Summary!G$4-Summary!G$3),(Summary!G144-Summary!G$3)/(Summary!G$4-Summary!G$3))))</f>
        <v>6.4000000000000001E-2</v>
      </c>
      <c r="H144" s="10">
        <f>MAX(0,MIN(1,IF(H$5=0,1-(Summary!H144-Summary!H$3)/(Summary!H$4-Summary!H$3),(Summary!H144-Summary!H$3)/(Summary!H$4-Summary!H$3))))</f>
        <v>0.24</v>
      </c>
      <c r="I144" s="10">
        <f>MAX(0,MIN(1,IF(I$5=0,1-(Summary!I144-Summary!I$3)/(Summary!I$4-Summary!I$3),(Summary!I144-Summary!I$3)/(Summary!I$4-Summary!I$3))))</f>
        <v>0.49116666666666664</v>
      </c>
      <c r="J144" s="10">
        <f>MAX(0,MIN(1,IF(J$5=0,1-(Summary!J144-Summary!J$3)/(Summary!J$4-Summary!J$3),(Summary!J144-Summary!J$3)/(Summary!J$4-Summary!J$3))))</f>
        <v>0.34340000000000004</v>
      </c>
      <c r="K144" s="10">
        <f>MAX(0,MIN(1,IF(K$5=0,1-(Summary!K144-Summary!K$3)/(Summary!K$4-Summary!K$3),(Summary!K144-Summary!K$3)/(Summary!K$4-Summary!K$3))))</f>
        <v>0.7813801886791667</v>
      </c>
      <c r="L144" s="10">
        <f>MAX(0,MIN(1,IF(L$5=0,1-(Summary!L144-Summary!L$3)/(Summary!L$4-Summary!L$3),(Summary!L144-Summary!L$3)/(Summary!L$4-Summary!L$3))))</f>
        <v>0.08</v>
      </c>
      <c r="M144" s="10">
        <f>MAX(0,MIN(1,IF(M$5=0,1-(Summary!M144-Summary!M$3)/(Summary!M$4-Summary!M$3),(Summary!M144-Summary!M$3)/(Summary!M$4-Summary!M$3))))</f>
        <v>0.25</v>
      </c>
      <c r="N144" s="10">
        <f>MAX(0,MIN(1,IF(N$5=0,1-(Summary!N144-Summary!N$3)/(Summary!N$4-Summary!N$3),(Summary!N144-Summary!N$3)/(Summary!N$4-Summary!N$3))))</f>
        <v>0.3</v>
      </c>
      <c r="O144" s="10">
        <f>MAX(0,MIN(1,IF(O$5=0,1-(Summary!O144-Summary!O$3)/(Summary!O$4-Summary!O$3),(Summary!O144-Summary!O$3)/(Summary!O$4-Summary!O$3))))</f>
        <v>0.76749999999999996</v>
      </c>
      <c r="P144" s="10">
        <f>MAX(0,MIN(1,IF(P$5=0,1-(Summary!P144-Summary!P$3)/(Summary!P$4-Summary!P$3),(Summary!P144-Summary!P$3)/(Summary!P$4-Summary!P$3))))</f>
        <v>0.66775999999999991</v>
      </c>
      <c r="Q144" s="10">
        <f>MAX(0,MIN(1,IF(Q$5=0,1-(Summary!Q144-Summary!Q$3)/(Summary!Q$4-Summary!Q$3),(Summary!Q144-Summary!Q$3)/(Summary!Q$4-Summary!Q$3))))</f>
        <v>0.263310731707318</v>
      </c>
      <c r="R144" s="10">
        <f>MAX(0,MIN(1,IF(R$5=0,1-(Summary!R144-Summary!R$3)/(Summary!R$4-Summary!R$3),(Summary!R144-Summary!R$3)/(Summary!R$4-Summary!R$3))))</f>
        <v>0.522033898</v>
      </c>
      <c r="S144" s="10">
        <f>MAX(0,MIN(1,IF(S$5=0,1-(Summary!S144-Summary!S$3)/(Summary!S$4-Summary!S$3),(Summary!S144-Summary!S$3)/(Summary!S$4-Summary!S$3))))</f>
        <v>4.3000002420000003E-2</v>
      </c>
      <c r="T144" s="10">
        <f>MAX(0,MIN(1,IF(T$5=0,1-(Summary!T144-Summary!T$3)/(Summary!T$4-Summary!T$3),(Summary!T144-Summary!T$3)/(Summary!T$4-Summary!T$3))))</f>
        <v>7.6940571999999999E-2</v>
      </c>
      <c r="U144" s="10">
        <f>MAX(0,MIN(1,IF(U$5=0,1-(Summary!U144-Summary!U$3)/(Summary!U$4-Summary!U$3),(Summary!U144-Summary!U$3)/(Summary!U$4-Summary!U$3))))</f>
        <v>7.677140298733115E-2</v>
      </c>
      <c r="V144" s="10">
        <f>MAX(0,MIN(1,IF(V$5=0,1-(Summary!V144-Summary!V$3)/(Summary!V$4-Summary!V$3),(Summary!V144-Summary!V$3)/(Summary!V$4-Summary!V$3))))</f>
        <v>0.17703882549799699</v>
      </c>
      <c r="W144" s="10">
        <f>MAX(0,MIN(1,IF(W$5=0,1-(Summary!W144-Summary!W$3)/(Summary!W$4-Summary!W$3),(Summary!W144-Summary!W$3)/(Summary!W$4-Summary!W$3))))</f>
        <v>0.14000000000000001</v>
      </c>
      <c r="X144" s="10">
        <f>MAX(0,MIN(1,IF(X$5=0,1-(Summary!X144-Summary!X$3)/(Summary!X$4-Summary!X$3),(Summary!X144-Summary!X$3)/(Summary!X$4-Summary!X$3))))</f>
        <v>0.53</v>
      </c>
      <c r="Y144" s="10">
        <f>MAX(0,MIN(1,IF(Y$5=0,1-(Summary!Y144-Summary!Y$3)/(Summary!Y$4-Summary!Y$3),(Summary!Y144-Summary!Y$3)/(Summary!Y$4-Summary!Y$3))))</f>
        <v>0.13582855418050105</v>
      </c>
      <c r="Z144" s="10">
        <f>MAX(0,MIN(1,IF(Z$5=0,1-(Summary!Z144-Summary!Z$3)/(Summary!Z$4-Summary!Z$3),(Summary!Z144-Summary!Z$3)/(Summary!Z$4-Summary!Z$3))))</f>
        <v>0.90100000381000001</v>
      </c>
      <c r="AA144" s="12" t="str">
        <f t="shared" si="19"/>
        <v>Philippines</v>
      </c>
      <c r="AB144" s="17">
        <f t="shared" si="20"/>
        <v>24</v>
      </c>
      <c r="AC144" s="11">
        <f t="shared" si="22"/>
        <v>0.32299017413676306</v>
      </c>
      <c r="AD144" s="17">
        <f t="shared" si="23"/>
        <v>85</v>
      </c>
      <c r="AM144" s="12" t="s">
        <v>246</v>
      </c>
      <c r="AN144" s="17">
        <v>24</v>
      </c>
      <c r="AO144" s="11">
        <v>0.25587730315870866</v>
      </c>
    </row>
    <row r="145" spans="1:41">
      <c r="A145" s="13" t="s">
        <v>314</v>
      </c>
      <c r="B145" s="16" t="s">
        <v>313</v>
      </c>
      <c r="C145" s="10">
        <f>MAX(0,MIN(1,IF(C$5=0,1-(Summary!C145-Summary!C$3)/(Summary!C$4-Summary!C$3),(Summary!C145-Summary!C$3)/(Summary!C$4-Summary!C$3))))</f>
        <v>0.59216666666666673</v>
      </c>
      <c r="D145" s="10">
        <f>MAX(0,MIN(1,IF(D$5=0,1-(Summary!D145-Summary!D$3)/(Summary!D$4-Summary!D$3),(Summary!D145-Summary!D$3)/(Summary!D$4-Summary!D$3))))</f>
        <v>0.19399999999999998</v>
      </c>
      <c r="E145" s="10">
        <f>MAX(0,MIN(1,IF(E$5=0,1-(Summary!E145-Summary!E$3)/(Summary!E$4-Summary!E$3),(Summary!E145-Summary!E$3)/(Summary!E$4-Summary!E$3))))</f>
        <v>0</v>
      </c>
      <c r="F145" s="10">
        <f>MAX(0,MIN(1,IF(F$5=0,1-(Summary!F145-Summary!F$3)/(Summary!F$4-Summary!F$3),(Summary!F145-Summary!F$3)/(Summary!F$4-Summary!F$3))))</f>
        <v>0.625</v>
      </c>
      <c r="G145" s="10">
        <f>MAX(0,MIN(1,IF(G$5=0,1-(Summary!G145-Summary!G$3)/(Summary!G$4-Summary!G$3),(Summary!G145-Summary!G$3)/(Summary!G$4-Summary!G$3))))</f>
        <v>0</v>
      </c>
      <c r="H145" s="10">
        <f>MAX(0,MIN(1,IF(H$5=0,1-(Summary!H145-Summary!H$3)/(Summary!H$4-Summary!H$3),(Summary!H145-Summary!H$3)/(Summary!H$4-Summary!H$3))))</f>
        <v>9.9999999999999978E-2</v>
      </c>
      <c r="I145" s="10">
        <f>MAX(0,MIN(1,IF(I$5=0,1-(Summary!I145-Summary!I$3)/(Summary!I$4-Summary!I$3),(Summary!I145-Summary!I$3)/(Summary!I$4-Summary!I$3))))</f>
        <v>0.23183333333333334</v>
      </c>
      <c r="J145" s="10">
        <f>MAX(0,MIN(1,IF(J$5=0,1-(Summary!J145-Summary!J$3)/(Summary!J$4-Summary!J$3),(Summary!J145-Summary!J$3)/(Summary!J$4-Summary!J$3))))</f>
        <v>0.38740000000000002</v>
      </c>
      <c r="K145" s="10">
        <f>MAX(0,MIN(1,IF(K$5=0,1-(Summary!K145-Summary!K$3)/(Summary!K$4-Summary!K$3),(Summary!K145-Summary!K$3)/(Summary!K$4-Summary!K$3))))</f>
        <v>0.67822152464093954</v>
      </c>
      <c r="L145" s="10">
        <f>MAX(0,MIN(1,IF(L$5=0,1-(Summary!L145-Summary!L$3)/(Summary!L$4-Summary!L$3),(Summary!L145-Summary!L$3)/(Summary!L$4-Summary!L$3))))</f>
        <v>0.06</v>
      </c>
      <c r="M145" s="10">
        <f>MAX(0,MIN(1,IF(M$5=0,1-(Summary!M145-Summary!M$3)/(Summary!M$4-Summary!M$3),(Summary!M145-Summary!M$3)/(Summary!M$4-Summary!M$3))))</f>
        <v>0.11</v>
      </c>
      <c r="N145" s="10">
        <f>MAX(0,MIN(1,IF(N$5=0,1-(Summary!N145-Summary!N$3)/(Summary!N$4-Summary!N$3),(Summary!N145-Summary!N$3)/(Summary!N$4-Summary!N$3))))</f>
        <v>0</v>
      </c>
      <c r="O145" s="10">
        <f>MAX(0,MIN(1,IF(O$5=0,1-(Summary!O145-Summary!O$3)/(Summary!O$4-Summary!O$3),(Summary!O145-Summary!O$3)/(Summary!O$4-Summary!O$3))))</f>
        <v>7.4999999999999997E-2</v>
      </c>
      <c r="P145" s="10">
        <f>MAX(0,MIN(1,IF(P$5=0,1-(Summary!P145-Summary!P$3)/(Summary!P$4-Summary!P$3),(Summary!P145-Summary!P$3)/(Summary!P$4-Summary!P$3))))</f>
        <v>0.59928000000000003</v>
      </c>
      <c r="Q145" s="10">
        <f>MAX(0,MIN(1,IF(Q$5=0,1-(Summary!Q145-Summary!Q$3)/(Summary!Q$4-Summary!Q$3),(Summary!Q145-Summary!Q$3)/(Summary!Q$4-Summary!Q$3))))</f>
        <v>0.18933658536585396</v>
      </c>
      <c r="R145" s="10">
        <f>MAX(0,MIN(1,IF(R$5=0,1-(Summary!R145-Summary!R$3)/(Summary!R$4-Summary!R$3),(Summary!R145-Summary!R$3)/(Summary!R$4-Summary!R$3))))</f>
        <v>8.9171974000000001E-2</v>
      </c>
      <c r="S145" s="10">
        <f>MAX(0,MIN(1,IF(S$5=0,1-(Summary!S145-Summary!S$3)/(Summary!S$4-Summary!S$3),(Summary!S145-Summary!S$3)/(Summary!S$4-Summary!S$3))))</f>
        <v>0</v>
      </c>
      <c r="T145" s="10">
        <f>MAX(0,MIN(1,IF(T$5=0,1-(Summary!T145-Summary!T$3)/(Summary!T$4-Summary!T$3),(Summary!T145-Summary!T$3)/(Summary!T$4-Summary!T$3))))</f>
        <v>1.8844872500000001E-3</v>
      </c>
      <c r="U145" s="10">
        <f>MAX(0,MIN(1,IF(U$5=0,1-(Summary!U145-Summary!U$3)/(Summary!U$4-Summary!U$3),(Summary!U145-Summary!U$3)/(Summary!U$4-Summary!U$3))))</f>
        <v>1.9555589171861513E-2</v>
      </c>
      <c r="V145" s="10">
        <f>MAX(0,MIN(1,IF(V$5=0,1-(Summary!V145-Summary!V$3)/(Summary!V$4-Summary!V$3),(Summary!V145-Summary!V$3)/(Summary!V$4-Summary!V$3))))</f>
        <v>2.5313311200472002E-2</v>
      </c>
      <c r="W145" s="10">
        <f>MAX(0,MIN(1,IF(W$5=0,1-(Summary!W145-Summary!W$3)/(Summary!W$4-Summary!W$3),(Summary!W145-Summary!W$3)/(Summary!W$4-Summary!W$3))))</f>
        <v>0</v>
      </c>
      <c r="X145" s="10">
        <f>MAX(0,MIN(1,IF(X$5=0,1-(Summary!X145-Summary!X$3)/(Summary!X$4-Summary!X$3),(Summary!X145-Summary!X$3)/(Summary!X$4-Summary!X$3))))</f>
        <v>0.3</v>
      </c>
      <c r="Y145" s="10">
        <f>MAX(0,MIN(1,IF(Y$5=0,1-(Summary!Y145-Summary!Y$3)/(Summary!Y$4-Summary!Y$3),(Summary!Y145-Summary!Y$3)/(Summary!Y$4-Summary!Y$3))))</f>
        <v>1.4790468364831553E-2</v>
      </c>
      <c r="Z145" s="10">
        <f>MAX(0,MIN(1,IF(Z$5=0,1-(Summary!Z145-Summary!Z$3)/(Summary!Z$4-Summary!Z$3),(Summary!Z145-Summary!Z$3)/(Summary!Z$4-Summary!Z$3))))</f>
        <v>0.31848707529999998</v>
      </c>
      <c r="AA145" s="12" t="str">
        <f t="shared" si="19"/>
        <v>Poland</v>
      </c>
      <c r="AB145" s="17">
        <f t="shared" si="20"/>
        <v>24</v>
      </c>
      <c r="AC145" s="11">
        <f t="shared" si="22"/>
        <v>0.19214337563724829</v>
      </c>
      <c r="AD145" s="17">
        <f t="shared" si="23"/>
        <v>175</v>
      </c>
      <c r="AM145" s="12" t="s">
        <v>220</v>
      </c>
      <c r="AN145" s="17">
        <v>24</v>
      </c>
      <c r="AO145" s="11">
        <v>0.25488412260623344</v>
      </c>
    </row>
    <row r="146" spans="1:41">
      <c r="A146" s="13" t="s">
        <v>316</v>
      </c>
      <c r="B146" s="16" t="s">
        <v>315</v>
      </c>
      <c r="C146" s="10">
        <f>MAX(0,MIN(1,IF(C$5=0,1-(Summary!C146-Summary!C$3)/(Summary!C$4-Summary!C$3),(Summary!C146-Summary!C$3)/(Summary!C$4-Summary!C$3))))</f>
        <v>0.17633333333333331</v>
      </c>
      <c r="D146" s="10">
        <f>MAX(0,MIN(1,IF(D$5=0,1-(Summary!D146-Summary!D$3)/(Summary!D$4-Summary!D$3),(Summary!D146-Summary!D$3)/(Summary!D$4-Summary!D$3))))</f>
        <v>0.1232</v>
      </c>
      <c r="E146" s="10">
        <f>MAX(0,MIN(1,IF(E$5=0,1-(Summary!E146-Summary!E$3)/(Summary!E$4-Summary!E$3),(Summary!E146-Summary!E$3)/(Summary!E$4-Summary!E$3))))</f>
        <v>1.0000000000000009E-2</v>
      </c>
      <c r="F146" s="10">
        <f>MAX(0,MIN(1,IF(F$5=0,1-(Summary!F146-Summary!F$3)/(Summary!F$4-Summary!F$3),(Summary!F146-Summary!F$3)/(Summary!F$4-Summary!F$3))))</f>
        <v>0.375</v>
      </c>
      <c r="G146" s="10">
        <f>MAX(0,MIN(1,IF(G$5=0,1-(Summary!G146-Summary!G$3)/(Summary!G$4-Summary!G$3),(Summary!G146-Summary!G$3)/(Summary!G$4-Summary!G$3))))</f>
        <v>0</v>
      </c>
      <c r="H146" s="10">
        <f>MAX(0,MIN(1,IF(H$5=0,1-(Summary!H146-Summary!H$3)/(Summary!H$4-Summary!H$3),(Summary!H146-Summary!H$3)/(Summary!H$4-Summary!H$3))))</f>
        <v>0</v>
      </c>
      <c r="I146" s="10">
        <f>MAX(0,MIN(1,IF(I$5=0,1-(Summary!I146-Summary!I$3)/(Summary!I$4-Summary!I$3),(Summary!I146-Summary!I$3)/(Summary!I$4-Summary!I$3))))</f>
        <v>0.29975000000000002</v>
      </c>
      <c r="J146" s="10">
        <f>MAX(0,MIN(1,IF(J$5=0,1-(Summary!J146-Summary!J$3)/(Summary!J$4-Summary!J$3),(Summary!J146-Summary!J$3)/(Summary!J$4-Summary!J$3))))</f>
        <v>0.3992</v>
      </c>
      <c r="K146" s="10">
        <f>MAX(0,MIN(1,IF(K$5=0,1-(Summary!K146-Summary!K$3)/(Summary!K$4-Summary!K$3),(Summary!K146-Summary!K$3)/(Summary!K$4-Summary!K$3))))</f>
        <v>0.48544967491190205</v>
      </c>
      <c r="L146" s="10">
        <f>MAX(0,MIN(1,IF(L$5=0,1-(Summary!L146-Summary!L$3)/(Summary!L$4-Summary!L$3),(Summary!L146-Summary!L$3)/(Summary!L$4-Summary!L$3))))</f>
        <v>0.18</v>
      </c>
      <c r="M146" s="10">
        <f>MAX(0,MIN(1,IF(M$5=0,1-(Summary!M146-Summary!M$3)/(Summary!M$4-Summary!M$3),(Summary!M146-Summary!M$3)/(Summary!M$4-Summary!M$3))))</f>
        <v>0.81</v>
      </c>
      <c r="N146" s="10">
        <f>MAX(0,MIN(1,IF(N$5=0,1-(Summary!N146-Summary!N$3)/(Summary!N$4-Summary!N$3),(Summary!N146-Summary!N$3)/(Summary!N$4-Summary!N$3))))</f>
        <v>0</v>
      </c>
      <c r="O146" s="10">
        <f>MAX(0,MIN(1,IF(O$5=0,1-(Summary!O146-Summary!O$3)/(Summary!O$4-Summary!O$3),(Summary!O146-Summary!O$3)/(Summary!O$4-Summary!O$3))))</f>
        <v>6.7499999999999991E-2</v>
      </c>
      <c r="P146" s="10">
        <f>MAX(0,MIN(1,IF(P$5=0,1-(Summary!P146-Summary!P$3)/(Summary!P$4-Summary!P$3),(Summary!P146-Summary!P$3)/(Summary!P$4-Summary!P$3))))</f>
        <v>0.48640000000000005</v>
      </c>
      <c r="Q146" s="10">
        <f>MAX(0,MIN(1,IF(Q$5=0,1-(Summary!Q146-Summary!Q$3)/(Summary!Q$4-Summary!Q$3),(Summary!Q146-Summary!Q$3)/(Summary!Q$4-Summary!Q$3))))</f>
        <v>0.1150048780487819</v>
      </c>
      <c r="R146" s="10">
        <f>MAX(0,MIN(1,IF(R$5=0,1-(Summary!R146-Summary!R$3)/(Summary!R$4-Summary!R$3),(Summary!R146-Summary!R$3)/(Summary!R$4-Summary!R$3))))</f>
        <v>0.19658119600000001</v>
      </c>
      <c r="S146" s="10">
        <f>MAX(0,MIN(1,IF(S$5=0,1-(Summary!S146-Summary!S$3)/(Summary!S$4-Summary!S$3),(Summary!S146-Summary!S$3)/(Summary!S$4-Summary!S$3))))</f>
        <v>0</v>
      </c>
      <c r="T146" s="10">
        <f>MAX(0,MIN(1,IF(T$5=0,1-(Summary!T146-Summary!T$3)/(Summary!T$4-Summary!T$3),(Summary!T146-Summary!T$3)/(Summary!T$4-Summary!T$3))))</f>
        <v>2.5518837500000001E-3</v>
      </c>
      <c r="U146" s="10">
        <f>MAX(0,MIN(1,IF(U$5=0,1-(Summary!U146-Summary!U$3)/(Summary!U$4-Summary!U$3),(Summary!U146-Summary!U$3)/(Summary!U$4-Summary!U$3))))</f>
        <v>2.3553347609705032E-2</v>
      </c>
      <c r="V146" s="10">
        <f>MAX(0,MIN(1,IF(V$5=0,1-(Summary!V146-Summary!V$3)/(Summary!V$4-Summary!V$3),(Summary!V146-Summary!V$3)/(Summary!V$4-Summary!V$3))))</f>
        <v>5.4811007844475602E-2</v>
      </c>
      <c r="W146" s="10">
        <f>MAX(0,MIN(1,IF(W$5=0,1-(Summary!W146-Summary!W$3)/(Summary!W$4-Summary!W$3),(Summary!W146-Summary!W$3)/(Summary!W$4-Summary!W$3))))</f>
        <v>0</v>
      </c>
      <c r="X146" s="10">
        <f>MAX(0,MIN(1,IF(X$5=0,1-(Summary!X146-Summary!X$3)/(Summary!X$4-Summary!X$3),(Summary!X146-Summary!X$3)/(Summary!X$4-Summary!X$3))))</f>
        <v>0.82</v>
      </c>
      <c r="Y146" s="10">
        <f>MAX(0,MIN(1,IF(Y$5=0,1-(Summary!Y146-Summary!Y$3)/(Summary!Y$4-Summary!Y$3),(Summary!Y146-Summary!Y$3)/(Summary!Y$4-Summary!Y$3))))</f>
        <v>8.1967213114754092E-2</v>
      </c>
      <c r="Z146" s="10">
        <f>MAX(0,MIN(1,IF(Z$5=0,1-(Summary!Z146-Summary!Z$3)/(Summary!Z$4-Summary!Z$3),(Summary!Z146-Summary!Z$3)/(Summary!Z$4-Summary!Z$3))))</f>
        <v>0.14000000000000001</v>
      </c>
      <c r="AA146" s="12" t="str">
        <f t="shared" si="19"/>
        <v>Portugal</v>
      </c>
      <c r="AB146" s="17">
        <f t="shared" si="20"/>
        <v>24</v>
      </c>
      <c r="AC146" s="11">
        <f t="shared" si="22"/>
        <v>0.20197093894220633</v>
      </c>
      <c r="AD146" s="17">
        <f t="shared" si="23"/>
        <v>167</v>
      </c>
      <c r="AM146" s="12" t="s">
        <v>210</v>
      </c>
      <c r="AN146" s="17">
        <v>24</v>
      </c>
      <c r="AO146" s="11">
        <v>0.25109690455015959</v>
      </c>
    </row>
    <row r="147" spans="1:41">
      <c r="A147" s="13" t="s">
        <v>318</v>
      </c>
      <c r="B147" s="16" t="s">
        <v>317</v>
      </c>
      <c r="C147" s="10">
        <f>MAX(0,MIN(1,IF(C$5=0,1-(Summary!C147-Summary!C$3)/(Summary!C$4-Summary!C$3),(Summary!C147-Summary!C$3)/(Summary!C$4-Summary!C$3))))</f>
        <v>0.99833333333333329</v>
      </c>
      <c r="D147" s="10">
        <f>MAX(0,MIN(1,IF(D$5=0,1-(Summary!D147-Summary!D$3)/(Summary!D$4-Summary!D$3),(Summary!D147-Summary!D$3)/(Summary!D$4-Summary!D$3))))</f>
        <v>1</v>
      </c>
      <c r="E147" s="10">
        <f>MAX(0,MIN(1,IF(E$5=0,1-(Summary!E147-Summary!E$3)/(Summary!E$4-Summary!E$3),(Summary!E147-Summary!E$3)/(Summary!E$4-Summary!E$3))))</f>
        <v>0</v>
      </c>
      <c r="F147" s="10">
        <f>MAX(0,MIN(1,IF(F$5=0,1-(Summary!F147-Summary!F$3)/(Summary!F$4-Summary!F$3),(Summary!F147-Summary!F$3)/(Summary!F$4-Summary!F$3))))</f>
        <v>0.52500000000000002</v>
      </c>
      <c r="G147" s="10">
        <f>MAX(0,MIN(1,IF(G$5=0,1-(Summary!G147-Summary!G$3)/(Summary!G$4-Summary!G$3),(Summary!G147-Summary!G$3)/(Summary!G$4-Summary!G$3))))</f>
        <v>4.0000000000000001E-3</v>
      </c>
      <c r="H147" s="10">
        <f>MAX(0,MIN(1,IF(H$5=0,1-(Summary!H147-Summary!H$3)/(Summary!H$4-Summary!H$3),(Summary!H147-Summary!H$3)/(Summary!H$4-Summary!H$3))))</f>
        <v>0</v>
      </c>
      <c r="I147" s="10">
        <f>MAX(0,MIN(1,IF(I$5=0,1-(Summary!I147-Summary!I$3)/(Summary!I$4-Summary!I$3),(Summary!I147-Summary!I$3)/(Summary!I$4-Summary!I$3))))</f>
        <v>0.54108333333333336</v>
      </c>
      <c r="J147" s="10">
        <f>MAX(0,MIN(1,IF(J$5=0,1-(Summary!J147-Summary!J$3)/(Summary!J$4-Summary!J$3),(Summary!J147-Summary!J$3)/(Summary!J$4-Summary!J$3))))</f>
        <v>4.2800000000000005E-2</v>
      </c>
      <c r="K147" s="10">
        <f>MAX(0,MIN(1,IF(K$5=0,1-(Summary!K147-Summary!K$3)/(Summary!K$4-Summary!K$3),(Summary!K147-Summary!K$3)/(Summary!K$4-Summary!K$3))))</f>
        <v>0.53846153846150002</v>
      </c>
      <c r="L147" s="10">
        <f>MAX(0,MIN(1,IF(L$5=0,1-(Summary!L147-Summary!L$3)/(Summary!L$4-Summary!L$3),(Summary!L147-Summary!L$3)/(Summary!L$4-Summary!L$3))))</f>
        <v>0.28000000000000003</v>
      </c>
      <c r="M147" s="10">
        <f>MAX(0,MIN(1,IF(M$5=0,1-(Summary!M147-Summary!M$3)/(Summary!M$4-Summary!M$3),(Summary!M147-Summary!M$3)/(Summary!M$4-Summary!M$3))))</f>
        <v>1</v>
      </c>
      <c r="N147" s="10">
        <f>MAX(0,MIN(1,IF(N$5=0,1-(Summary!N147-Summary!N$3)/(Summary!N$4-Summary!N$3),(Summary!N147-Summary!N$3)/(Summary!N$4-Summary!N$3))))</f>
        <v>0</v>
      </c>
      <c r="O147" s="10">
        <f>MAX(0,MIN(1,IF(O$5=0,1-(Summary!O147-Summary!O$3)/(Summary!O$4-Summary!O$3),(Summary!O147-Summary!O$3)/(Summary!O$4-Summary!O$3))))</f>
        <v>7.4999999999999997E-2</v>
      </c>
      <c r="P147" s="10">
        <f>MAX(0,MIN(1,IF(P$5=0,1-(Summary!P147-Summary!P$3)/(Summary!P$4-Summary!P$3),(Summary!P147-Summary!P$3)/(Summary!P$4-Summary!P$3))))</f>
        <v>0.48463999999999996</v>
      </c>
      <c r="Q147" s="10">
        <f>MAX(0,MIN(1,IF(Q$5=0,1-(Summary!Q147-Summary!Q$3)/(Summary!Q$4-Summary!Q$3),(Summary!Q147-Summary!Q$3)/(Summary!Q$4-Summary!Q$3))))</f>
        <v>0.18115804878048802</v>
      </c>
      <c r="R147" s="10">
        <f>MAX(0,MIN(1,IF(R$5=0,1-(Summary!R147-Summary!R$3)/(Summary!R$4-Summary!R$3),(Summary!R147-Summary!R$3)/(Summary!R$4-Summary!R$3))))</f>
        <v>0.13507625200000001</v>
      </c>
      <c r="S147" s="10">
        <f>MAX(0,MIN(1,IF(S$5=0,1-(Summary!S147-Summary!S$3)/(Summary!S$4-Summary!S$3),(Summary!S147-Summary!S$3)/(Summary!S$4-Summary!S$3))))</f>
        <v>0</v>
      </c>
      <c r="T147" s="10">
        <f>MAX(0,MIN(1,IF(T$5=0,1-(Summary!T147-Summary!T$3)/(Summary!T$4-Summary!T$3),(Summary!T147-Summary!T$3)/(Summary!T$4-Summary!T$3))))</f>
        <v>5.6403705000000002E-3</v>
      </c>
      <c r="U147" s="10">
        <f>MAX(0,MIN(1,IF(U$5=0,1-(Summary!U147-Summary!U$3)/(Summary!U$4-Summary!U$3),(Summary!U147-Summary!U$3)/(Summary!U$4-Summary!U$3))))</f>
        <v>0.22988831188903622</v>
      </c>
      <c r="V147" s="10">
        <f>MAX(0,MIN(1,IF(V$5=0,1-(Summary!V147-Summary!V$3)/(Summary!V$4-Summary!V$3),(Summary!V147-Summary!V$3)/(Summary!V$4-Summary!V$3))))</f>
        <v>0.33104463039743398</v>
      </c>
      <c r="W147" s="10">
        <f>MAX(0,MIN(1,IF(W$5=0,1-(Summary!W147-Summary!W$3)/(Summary!W$4-Summary!W$3),(Summary!W147-Summary!W$3)/(Summary!W$4-Summary!W$3))))</f>
        <v>1.3000000000000012E-2</v>
      </c>
      <c r="X147" s="10">
        <f>MAX(0,MIN(1,IF(X$5=0,1-(Summary!X147-Summary!X$3)/(Summary!X$4-Summary!X$3),(Summary!X147-Summary!X$3)/(Summary!X$4-Summary!X$3))))</f>
        <v>0</v>
      </c>
      <c r="Y147" s="10">
        <f>MAX(0,MIN(1,IF(Y$5=0,1-(Summary!Y147-Summary!Y$3)/(Summary!Y$4-Summary!Y$3),(Summary!Y147-Summary!Y$3)/(Summary!Y$4-Summary!Y$3))))</f>
        <v>0</v>
      </c>
      <c r="Z147" s="10">
        <f>MAX(0,MIN(1,IF(Z$5=0,1-(Summary!Z147-Summary!Z$3)/(Summary!Z$4-Summary!Z$3),(Summary!Z147-Summary!Z$3)/(Summary!Z$4-Summary!Z$3))))</f>
        <v>9.9999999999999978E-2</v>
      </c>
      <c r="AA147" s="12" t="str">
        <f t="shared" si="19"/>
        <v>Qatar</v>
      </c>
      <c r="AB147" s="17">
        <f t="shared" si="20"/>
        <v>24</v>
      </c>
      <c r="AC147" s="11">
        <f t="shared" si="22"/>
        <v>0.27021357577896354</v>
      </c>
      <c r="AD147" s="17">
        <f t="shared" si="23"/>
        <v>119</v>
      </c>
      <c r="AM147" s="12" t="s">
        <v>142</v>
      </c>
      <c r="AN147" s="17">
        <v>24</v>
      </c>
      <c r="AO147" s="11">
        <v>0.2505660044032606</v>
      </c>
    </row>
    <row r="148" spans="1:41">
      <c r="A148" s="13" t="s">
        <v>320</v>
      </c>
      <c r="B148" s="16" t="s">
        <v>319</v>
      </c>
      <c r="C148" s="10">
        <f>MAX(0,MIN(1,IF(C$5=0,1-(Summary!C148-Summary!C$3)/(Summary!C$4-Summary!C$3),(Summary!C148-Summary!C$3)/(Summary!C$4-Summary!C$3))))</f>
        <v>0.41833333333333333</v>
      </c>
      <c r="D148" s="10">
        <f>MAX(0,MIN(1,IF(D$5=0,1-(Summary!D148-Summary!D$3)/(Summary!D$4-Summary!D$3),(Summary!D148-Summary!D$3)/(Summary!D$4-Summary!D$3))))</f>
        <v>3.245E-2</v>
      </c>
      <c r="E148" s="10">
        <f>MAX(0,MIN(1,IF(E$5=0,1-(Summary!E148-Summary!E$3)/(Summary!E$4-Summary!E$3),(Summary!E148-Summary!E$3)/(Summary!E$4-Summary!E$3))))</f>
        <v>0</v>
      </c>
      <c r="F148" s="10">
        <f>MAX(0,MIN(1,IF(F$5=0,1-(Summary!F148-Summary!F$3)/(Summary!F$4-Summary!F$3),(Summary!F148-Summary!F$3)/(Summary!F$4-Summary!F$3))))</f>
        <v>0.67500000000000004</v>
      </c>
      <c r="G148" s="10" t="e">
        <f>MAX(0,MIN(1,IF(G$5=0,1-(Summary!G148-Summary!G$3)/(Summary!G$4-Summary!G$3),(Summary!G148-Summary!G$3)/(Summary!G$4-Summary!G$3))))</f>
        <v>#N/A</v>
      </c>
      <c r="H148" s="10">
        <f>MAX(0,MIN(1,IF(H$5=0,1-(Summary!H148-Summary!H$3)/(Summary!H$4-Summary!H$3),(Summary!H148-Summary!H$3)/(Summary!H$4-Summary!H$3))))</f>
        <v>0.28000000000000003</v>
      </c>
      <c r="I148" s="10" t="e">
        <f>MAX(0,MIN(1,IF(I$5=0,1-(Summary!I148-Summary!I$3)/(Summary!I$4-Summary!I$3),(Summary!I148-Summary!I$3)/(Summary!I$4-Summary!I$3))))</f>
        <v>#N/A</v>
      </c>
      <c r="J148" s="10">
        <f>MAX(0,MIN(1,IF(J$5=0,1-(Summary!J148-Summary!J$3)/(Summary!J$4-Summary!J$3),(Summary!J148-Summary!J$3)/(Summary!J$4-Summary!J$3))))</f>
        <v>0.45579999999999998</v>
      </c>
      <c r="K148" s="10">
        <f>MAX(0,MIN(1,IF(K$5=0,1-(Summary!K148-Summary!K$3)/(Summary!K$4-Summary!K$3),(Summary!K148-Summary!K$3)/(Summary!K$4-Summary!K$3))))</f>
        <v>1</v>
      </c>
      <c r="L148" s="10">
        <f>MAX(0,MIN(1,IF(L$5=0,1-(Summary!L148-Summary!L$3)/(Summary!L$4-Summary!L$3),(Summary!L148-Summary!L$3)/(Summary!L$4-Summary!L$3))))</f>
        <v>0.16</v>
      </c>
      <c r="M148" s="10">
        <f>MAX(0,MIN(1,IF(M$5=0,1-(Summary!M148-Summary!M$3)/(Summary!M$4-Summary!M$3),(Summary!M148-Summary!M$3)/(Summary!M$4-Summary!M$3))))</f>
        <v>0.13</v>
      </c>
      <c r="N148" s="10">
        <f>MAX(0,MIN(1,IF(N$5=0,1-(Summary!N148-Summary!N$3)/(Summary!N$4-Summary!N$3),(Summary!N148-Summary!N$3)/(Summary!N$4-Summary!N$3))))</f>
        <v>0.03</v>
      </c>
      <c r="O148" s="10">
        <f>MAX(0,MIN(1,IF(O$5=0,1-(Summary!O148-Summary!O$3)/(Summary!O$4-Summary!O$3),(Summary!O148-Summary!O$3)/(Summary!O$4-Summary!O$3))))</f>
        <v>7.4999999999999997E-2</v>
      </c>
      <c r="P148" s="10">
        <f>MAX(0,MIN(1,IF(P$5=0,1-(Summary!P148-Summary!P$3)/(Summary!P$4-Summary!P$3),(Summary!P148-Summary!P$3)/(Summary!P$4-Summary!P$3))))</f>
        <v>0.6790719999999999</v>
      </c>
      <c r="Q148" s="10" t="e">
        <f>MAX(0,MIN(1,IF(Q$5=0,1-(Summary!Q148-Summary!Q$3)/(Summary!Q$4-Summary!Q$3),(Summary!Q148-Summary!Q$3)/(Summary!Q$4-Summary!Q$3))))</f>
        <v>#N/A</v>
      </c>
      <c r="R148" s="10">
        <f>MAX(0,MIN(1,IF(R$5=0,1-(Summary!R148-Summary!R$3)/(Summary!R$4-Summary!R$3),(Summary!R148-Summary!R$3)/(Summary!R$4-Summary!R$3))))</f>
        <v>0.103683492</v>
      </c>
      <c r="S148" s="10">
        <f>MAX(0,MIN(1,IF(S$5=0,1-(Summary!S148-Summary!S$3)/(Summary!S$4-Summary!S$3),(Summary!S148-Summary!S$3)/(Summary!S$4-Summary!S$3))))</f>
        <v>0</v>
      </c>
      <c r="T148" s="10">
        <f>MAX(0,MIN(1,IF(T$5=0,1-(Summary!T148-Summary!T$3)/(Summary!T$4-Summary!T$3),(Summary!T148-Summary!T$3)/(Summary!T$4-Summary!T$3))))</f>
        <v>9.1690185000000007E-3</v>
      </c>
      <c r="U148" s="10">
        <f>MAX(0,MIN(1,IF(U$5=0,1-(Summary!U148-Summary!U$3)/(Summary!U$4-Summary!U$3),(Summary!U148-Summary!U$3)/(Summary!U$4-Summary!U$3))))</f>
        <v>3.6266029652120037E-2</v>
      </c>
      <c r="V148" s="10">
        <f>MAX(0,MIN(1,IF(V$5=0,1-(Summary!V148-Summary!V$3)/(Summary!V$4-Summary!V$3),(Summary!V148-Summary!V$3)/(Summary!V$4-Summary!V$3))))</f>
        <v>3.41823568080762E-2</v>
      </c>
      <c r="W148" s="10">
        <f>MAX(0,MIN(1,IF(W$5=0,1-(Summary!W148-Summary!W$3)/(Summary!W$4-Summary!W$3),(Summary!W148-Summary!W$3)/(Summary!W$4-Summary!W$3))))</f>
        <v>0</v>
      </c>
      <c r="X148" s="10">
        <f>MAX(0,MIN(1,IF(X$5=0,1-(Summary!X148-Summary!X$3)/(Summary!X$4-Summary!X$3),(Summary!X148-Summary!X$3)/(Summary!X$4-Summary!X$3))))</f>
        <v>0.1</v>
      </c>
      <c r="Y148" s="10" t="e">
        <f>MAX(0,MIN(1,IF(Y$5=0,1-(Summary!Y148-Summary!Y$3)/(Summary!Y$4-Summary!Y$3),(Summary!Y148-Summary!Y$3)/(Summary!Y$4-Summary!Y$3))))</f>
        <v>#N/A</v>
      </c>
      <c r="Z148" s="10">
        <f>MAX(0,MIN(1,IF(Z$5=0,1-(Summary!Z148-Summary!Z$3)/(Summary!Z$4-Summary!Z$3),(Summary!Z148-Summary!Z$3)/(Summary!Z$4-Summary!Z$3))))</f>
        <v>0.69799999239999999</v>
      </c>
      <c r="AA148" s="12" t="str">
        <f t="shared" si="19"/>
        <v>Romania</v>
      </c>
      <c r="AB148" s="17">
        <f t="shared" si="20"/>
        <v>20</v>
      </c>
      <c r="AC148" s="11">
        <f t="shared" si="22"/>
        <v>0.24584781113467641</v>
      </c>
      <c r="AD148" s="17">
        <f t="shared" si="23"/>
        <v>143</v>
      </c>
      <c r="AM148" s="12" t="s">
        <v>100</v>
      </c>
      <c r="AN148" s="17">
        <v>24</v>
      </c>
      <c r="AO148" s="11">
        <v>0.24897587496775705</v>
      </c>
    </row>
    <row r="149" spans="1:41">
      <c r="A149" s="13" t="s">
        <v>440</v>
      </c>
      <c r="B149" s="16" t="s">
        <v>321</v>
      </c>
      <c r="C149" s="10">
        <f>MAX(0,MIN(1,IF(C$5=0,1-(Summary!C149-Summary!C$3)/(Summary!C$4-Summary!C$3),(Summary!C149-Summary!C$3)/(Summary!C$4-Summary!C$3))))</f>
        <v>0.78266666666666673</v>
      </c>
      <c r="D149" s="10">
        <f>MAX(0,MIN(1,IF(D$5=0,1-(Summary!D149-Summary!D$3)/(Summary!D$4-Summary!D$3),(Summary!D149-Summary!D$3)/(Summary!D$4-Summary!D$3))))</f>
        <v>1.4690000000000002E-2</v>
      </c>
      <c r="E149" s="10">
        <f>MAX(0,MIN(1,IF(E$5=0,1-(Summary!E149-Summary!E$3)/(Summary!E$4-Summary!E$3),(Summary!E149-Summary!E$3)/(Summary!E$4-Summary!E$3))))</f>
        <v>4.0000000000000036E-2</v>
      </c>
      <c r="F149" s="10">
        <f>MAX(0,MIN(1,IF(F$5=0,1-(Summary!F149-Summary!F$3)/(Summary!F$4-Summary!F$3),(Summary!F149-Summary!F$3)/(Summary!F$4-Summary!F$3))))</f>
        <v>0.97500000000000009</v>
      </c>
      <c r="G149" s="10">
        <f>MAX(0,MIN(1,IF(G$5=0,1-(Summary!G149-Summary!G$3)/(Summary!G$4-Summary!G$3),(Summary!G149-Summary!G$3)/(Summary!G$4-Summary!G$3))))</f>
        <v>3.3333333333333335E-3</v>
      </c>
      <c r="H149" s="10">
        <f>MAX(0,MIN(1,IF(H$5=0,1-(Summary!H149-Summary!H$3)/(Summary!H$4-Summary!H$3),(Summary!H149-Summary!H$3)/(Summary!H$4-Summary!H$3))))</f>
        <v>0.13</v>
      </c>
      <c r="I149" s="10">
        <f>MAX(0,MIN(1,IF(I$5=0,1-(Summary!I149-Summary!I$3)/(Summary!I$4-Summary!I$3),(Summary!I149-Summary!I$3)/(Summary!I$4-Summary!I$3))))</f>
        <v>0.2734166666666667</v>
      </c>
      <c r="J149" s="10">
        <f>MAX(0,MIN(1,IF(J$5=0,1-(Summary!J149-Summary!J$3)/(Summary!J$4-Summary!J$3),(Summary!J149-Summary!J$3)/(Summary!J$4-Summary!J$3))))</f>
        <v>0.27179999999999999</v>
      </c>
      <c r="K149" s="10">
        <f>MAX(0,MIN(1,IF(K$5=0,1-(Summary!K149-Summary!K$3)/(Summary!K$4-Summary!K$3),(Summary!K149-Summary!K$3)/(Summary!K$4-Summary!K$3))))</f>
        <v>0.95382055363763696</v>
      </c>
      <c r="L149" s="10">
        <f>MAX(0,MIN(1,IF(L$5=0,1-(Summary!L149-Summary!L$3)/(Summary!L$4-Summary!L$3),(Summary!L149-Summary!L$3)/(Summary!L$4-Summary!L$3))))</f>
        <v>1</v>
      </c>
      <c r="M149" s="10">
        <f>MAX(0,MIN(1,IF(M$5=0,1-(Summary!M149-Summary!M$3)/(Summary!M$4-Summary!M$3),(Summary!M149-Summary!M$3)/(Summary!M$4-Summary!M$3))))</f>
        <v>0.03</v>
      </c>
      <c r="N149" s="10">
        <f>MAX(0,MIN(1,IF(N$5=0,1-(Summary!N149-Summary!N$3)/(Summary!N$4-Summary!N$3),(Summary!N149-Summary!N$3)/(Summary!N$4-Summary!N$3))))</f>
        <v>0.05</v>
      </c>
      <c r="O149" s="10">
        <f>MAX(0,MIN(1,IF(O$5=0,1-(Summary!O149-Summary!O$3)/(Summary!O$4-Summary!O$3),(Summary!O149-Summary!O$3)/(Summary!O$4-Summary!O$3))))</f>
        <v>0.87499999999999989</v>
      </c>
      <c r="P149" s="10">
        <f>MAX(0,MIN(1,IF(P$5=0,1-(Summary!P149-Summary!P$3)/(Summary!P$4-Summary!P$3),(Summary!P149-Summary!P$3)/(Summary!P$4-Summary!P$3))))</f>
        <v>0.3144880000000001</v>
      </c>
      <c r="Q149" s="10">
        <f>MAX(0,MIN(1,IF(Q$5=0,1-(Summary!Q149-Summary!Q$3)/(Summary!Q$4-Summary!Q$3),(Summary!Q149-Summary!Q$3)/(Summary!Q$4-Summary!Q$3))))</f>
        <v>0.34310731707317188</v>
      </c>
      <c r="R149" s="10">
        <f>MAX(0,MIN(1,IF(R$5=0,1-(Summary!R149-Summary!R$3)/(Summary!R$4-Summary!R$3),(Summary!R149-Summary!R$3)/(Summary!R$4-Summary!R$3))))</f>
        <v>0.138266796</v>
      </c>
      <c r="S149" s="10">
        <f>MAX(0,MIN(1,IF(S$5=0,1-(Summary!S149-Summary!S$3)/(Summary!S$4-Summary!S$3),(Summary!S149-Summary!S$3)/(Summary!S$4-Summary!S$3))))</f>
        <v>0</v>
      </c>
      <c r="T149" s="10">
        <f>MAX(0,MIN(1,IF(T$5=0,1-(Summary!T149-Summary!T$3)/(Summary!T$4-Summary!T$3),(Summary!T149-Summary!T$3)/(Summary!T$4-Summary!T$3))))</f>
        <v>1.34596245E-2</v>
      </c>
      <c r="U149" s="10">
        <f>MAX(0,MIN(1,IF(U$5=0,1-(Summary!U149-Summary!U$3)/(Summary!U$4-Summary!U$3),(Summary!U149-Summary!U$3)/(Summary!U$4-Summary!U$3))))</f>
        <v>1.6662488420424136E-2</v>
      </c>
      <c r="V149" s="10">
        <f>MAX(0,MIN(1,IF(V$5=0,1-(Summary!V149-Summary!V$3)/(Summary!V$4-Summary!V$3),(Summary!V149-Summary!V$3)/(Summary!V$4-Summary!V$3))))</f>
        <v>2.44347857486415E-2</v>
      </c>
      <c r="W149" s="10">
        <f>MAX(0,MIN(1,IF(W$5=0,1-(Summary!W149-Summary!W$3)/(Summary!W$4-Summary!W$3),(Summary!W149-Summary!W$3)/(Summary!W$4-Summary!W$3))))</f>
        <v>0</v>
      </c>
      <c r="X149" s="10">
        <f>MAX(0,MIN(1,IF(X$5=0,1-(Summary!X149-Summary!X$3)/(Summary!X$4-Summary!X$3),(Summary!X149-Summary!X$3)/(Summary!X$4-Summary!X$3))))</f>
        <v>0</v>
      </c>
      <c r="Y149" s="10">
        <f>MAX(0,MIN(1,IF(Y$5=0,1-(Summary!Y149-Summary!Y$3)/(Summary!Y$4-Summary!Y$3),(Summary!Y149-Summary!Y$3)/(Summary!Y$4-Summary!Y$3))))</f>
        <v>2.5644563901979149E-3</v>
      </c>
      <c r="Z149" s="10">
        <f>MAX(0,MIN(1,IF(Z$5=0,1-(Summary!Z149-Summary!Z$3)/(Summary!Z$4-Summary!Z$3),(Summary!Z149-Summary!Z$3)/(Summary!Z$4-Summary!Z$3))))</f>
        <v>0.19940000000000002</v>
      </c>
      <c r="AA149" s="12" t="str">
        <f t="shared" si="19"/>
        <v>Russian Fed</v>
      </c>
      <c r="AB149" s="17">
        <f t="shared" si="20"/>
        <v>24</v>
      </c>
      <c r="AC149" s="11">
        <f t="shared" si="22"/>
        <v>0.26883794535153083</v>
      </c>
      <c r="AD149" s="17">
        <f t="shared" si="23"/>
        <v>120</v>
      </c>
      <c r="AM149" s="12" t="s">
        <v>60</v>
      </c>
      <c r="AN149" s="17">
        <v>24</v>
      </c>
      <c r="AO149" s="11">
        <v>0.24863076091027025</v>
      </c>
    </row>
    <row r="150" spans="1:41">
      <c r="A150" s="13" t="s">
        <v>324</v>
      </c>
      <c r="B150" s="16" t="s">
        <v>323</v>
      </c>
      <c r="C150" s="10">
        <f>MAX(0,MIN(1,IF(C$5=0,1-(Summary!C150-Summary!C$3)/(Summary!C$4-Summary!C$3),(Summary!C150-Summary!C$3)/(Summary!C$4-Summary!C$3))))</f>
        <v>0.58699999999999997</v>
      </c>
      <c r="D150" s="10">
        <f>MAX(0,MIN(1,IF(D$5=0,1-(Summary!D150-Summary!D$3)/(Summary!D$4-Summary!D$3),(Summary!D150-Summary!D$3)/(Summary!D$4-Summary!D$3))))</f>
        <v>1.5789999999999998E-2</v>
      </c>
      <c r="E150" s="10">
        <f>MAX(0,MIN(1,IF(E$5=0,1-(Summary!E150-Summary!E$3)/(Summary!E$4-Summary!E$3),(Summary!E150-Summary!E$3)/(Summary!E$4-Summary!E$3))))</f>
        <v>0.35</v>
      </c>
      <c r="F150" s="10">
        <f>MAX(0,MIN(1,IF(F$5=0,1-(Summary!F150-Summary!F$3)/(Summary!F$4-Summary!F$3),(Summary!F150-Summary!F$3)/(Summary!F$4-Summary!F$3))))</f>
        <v>0.30000000000000004</v>
      </c>
      <c r="G150" s="10">
        <f>MAX(0,MIN(1,IF(G$5=0,1-(Summary!G150-Summary!G$3)/(Summary!G$4-Summary!G$3),(Summary!G150-Summary!G$3)/(Summary!G$4-Summary!G$3))))</f>
        <v>0.64666666666666661</v>
      </c>
      <c r="H150" s="10">
        <f>MAX(0,MIN(1,IF(H$5=0,1-(Summary!H150-Summary!H$3)/(Summary!H$4-Summary!H$3),(Summary!H150-Summary!H$3)/(Summary!H$4-Summary!H$3))))</f>
        <v>0.45999999999999996</v>
      </c>
      <c r="I150" s="10">
        <f>MAX(0,MIN(1,IF(I$5=0,1-(Summary!I150-Summary!I$3)/(Summary!I$4-Summary!I$3),(Summary!I150-Summary!I$3)/(Summary!I$4-Summary!I$3))))</f>
        <v>0.71575</v>
      </c>
      <c r="J150" s="10">
        <f>MAX(0,MIN(1,IF(J$5=0,1-(Summary!J150-Summary!J$3)/(Summary!J$4-Summary!J$3),(Summary!J150-Summary!J$3)/(Summary!J$4-Summary!J$3))))</f>
        <v>0.81379999999999997</v>
      </c>
      <c r="K150" s="10">
        <f>MAX(0,MIN(1,IF(K$5=0,1-(Summary!K150-Summary!K$3)/(Summary!K$4-Summary!K$3),(Summary!K150-Summary!K$3)/(Summary!K$4-Summary!K$3))))</f>
        <v>0.98610852713183328</v>
      </c>
      <c r="L150" s="10">
        <f>MAX(0,MIN(1,IF(L$5=0,1-(Summary!L150-Summary!L$3)/(Summary!L$4-Summary!L$3),(Summary!L150-Summary!L$3)/(Summary!L$4-Summary!L$3))))</f>
        <v>0.24</v>
      </c>
      <c r="M150" s="10">
        <f>MAX(0,MIN(1,IF(M$5=0,1-(Summary!M150-Summary!M$3)/(Summary!M$4-Summary!M$3),(Summary!M150-Summary!M$3)/(Summary!M$4-Summary!M$3))))</f>
        <v>0.27</v>
      </c>
      <c r="N150" s="10">
        <f>MAX(0,MIN(1,IF(N$5=0,1-(Summary!N150-Summary!N$3)/(Summary!N$4-Summary!N$3),(Summary!N150-Summary!N$3)/(Summary!N$4-Summary!N$3))))</f>
        <v>0.44000000000000006</v>
      </c>
      <c r="O150" s="10">
        <f>MAX(0,MIN(1,IF(O$5=0,1-(Summary!O150-Summary!O$3)/(Summary!O$4-Summary!O$3),(Summary!O150-Summary!O$3)/(Summary!O$4-Summary!O$3))))</f>
        <v>0.40749999999999997</v>
      </c>
      <c r="P150" s="10">
        <f>MAX(0,MIN(1,IF(P$5=0,1-(Summary!P150-Summary!P$3)/(Summary!P$4-Summary!P$3),(Summary!P150-Summary!P$3)/(Summary!P$4-Summary!P$3))))</f>
        <v>0.98007999999999995</v>
      </c>
      <c r="Q150" s="10">
        <f>MAX(0,MIN(1,IF(Q$5=0,1-(Summary!Q150-Summary!Q$3)/(Summary!Q$4-Summary!Q$3),(Summary!Q150-Summary!Q$3)/(Summary!Q$4-Summary!Q$3))))</f>
        <v>0.69738146341463603</v>
      </c>
      <c r="R150" s="10">
        <f>MAX(0,MIN(1,IF(R$5=0,1-(Summary!R150-Summary!R$3)/(Summary!R$4-Summary!R$3),(Summary!R150-Summary!R$3)/(Summary!R$4-Summary!R$3))))</f>
        <v>0.83391731000000002</v>
      </c>
      <c r="S150" s="10">
        <f>MAX(0,MIN(1,IF(S$5=0,1-(Summary!S150-Summary!S$3)/(Summary!S$4-Summary!S$3),(Summary!S150-Summary!S$3)/(Summary!S$4-Summary!S$3))))</f>
        <v>0.53190784039999994</v>
      </c>
      <c r="T150" s="10">
        <f>MAX(0,MIN(1,IF(T$5=0,1-(Summary!T150-Summary!T$3)/(Summary!T$4-Summary!T$3),(Summary!T150-Summary!T$3)/(Summary!T$4-Summary!T$3))))</f>
        <v>0.71685744949999997</v>
      </c>
      <c r="U150" s="10">
        <f>MAX(0,MIN(1,IF(U$5=0,1-(Summary!U150-Summary!U$3)/(Summary!U$4-Summary!U$3),(Summary!U150-Summary!U$3)/(Summary!U$4-Summary!U$3))))</f>
        <v>0</v>
      </c>
      <c r="V150" s="10">
        <f>MAX(0,MIN(1,IF(V$5=0,1-(Summary!V150-Summary!V$3)/(Summary!V$4-Summary!V$3),(Summary!V150-Summary!V$3)/(Summary!V$4-Summary!V$3))))</f>
        <v>0</v>
      </c>
      <c r="W150" s="10">
        <f>MAX(0,MIN(1,IF(W$5=0,1-(Summary!W150-Summary!W$3)/(Summary!W$4-Summary!W$3),(Summary!W150-Summary!W$3)/(Summary!W$4-Summary!W$3))))</f>
        <v>0.95199999999999996</v>
      </c>
      <c r="X150" s="10">
        <f>MAX(0,MIN(1,IF(X$5=0,1-(Summary!X150-Summary!X$3)/(Summary!X$4-Summary!X$3),(Summary!X150-Summary!X$3)/(Summary!X$4-Summary!X$3))))</f>
        <v>0.33</v>
      </c>
      <c r="Y150" s="10">
        <f>MAX(0,MIN(1,IF(Y$5=0,1-(Summary!Y150-Summary!Y$3)/(Summary!Y$4-Summary!Y$3),(Summary!Y150-Summary!Y$3)/(Summary!Y$4-Summary!Y$3))))</f>
        <v>0.24321037697608427</v>
      </c>
      <c r="Z150" s="10">
        <f>MAX(0,MIN(1,IF(Z$5=0,1-(Summary!Z150-Summary!Z$3)/(Summary!Z$4-Summary!Z$3),(Summary!Z150-Summary!Z$3)/(Summary!Z$4-Summary!Z$3))))</f>
        <v>0.81</v>
      </c>
      <c r="AA150" s="12" t="str">
        <f t="shared" si="19"/>
        <v>Rwanda</v>
      </c>
      <c r="AB150" s="17">
        <f t="shared" si="20"/>
        <v>24</v>
      </c>
      <c r="AC150" s="11">
        <f t="shared" si="22"/>
        <v>0.51366540142038419</v>
      </c>
      <c r="AD150" s="17">
        <f t="shared" si="23"/>
        <v>15</v>
      </c>
      <c r="AM150" s="12" t="s">
        <v>258</v>
      </c>
      <c r="AN150" s="17">
        <v>24</v>
      </c>
      <c r="AO150" s="11">
        <v>0.24820083629540643</v>
      </c>
    </row>
    <row r="151" spans="1:41">
      <c r="A151" s="13" t="s">
        <v>326</v>
      </c>
      <c r="B151" s="16" t="s">
        <v>325</v>
      </c>
      <c r="C151" s="10">
        <f>MAX(0,MIN(1,IF(C$5=0,1-(Summary!C151-Summary!C$3)/(Summary!C$4-Summary!C$3),(Summary!C151-Summary!C$3)/(Summary!C$4-Summary!C$3))))</f>
        <v>0.32183333333333336</v>
      </c>
      <c r="D151" s="10">
        <f>MAX(0,MIN(1,IF(D$5=0,1-(Summary!D151-Summary!D$3)/(Summary!D$4-Summary!D$3),(Summary!D151-Summary!D$3)/(Summary!D$4-Summary!D$3))))</f>
        <v>0.5</v>
      </c>
      <c r="E151" s="10">
        <f>MAX(0,MIN(1,IF(E$5=0,1-(Summary!E151-Summary!E$3)/(Summary!E$4-Summary!E$3),(Summary!E151-Summary!E$3)/(Summary!E$4-Summary!E$3))))</f>
        <v>1.0000000000000009E-2</v>
      </c>
      <c r="F151" s="10">
        <f>MAX(0,MIN(1,IF(F$5=0,1-(Summary!F151-Summary!F$3)/(Summary!F$4-Summary!F$3),(Summary!F151-Summary!F$3)/(Summary!F$4-Summary!F$3))))</f>
        <v>0.15000000000000002</v>
      </c>
      <c r="G151" s="10">
        <f>MAX(0,MIN(1,IF(G$5=0,1-(Summary!G151-Summary!G$3)/(Summary!G$4-Summary!G$3),(Summary!G151-Summary!G$3)/(Summary!G$4-Summary!G$3))))</f>
        <v>1.8666666666666668E-2</v>
      </c>
      <c r="H151" s="10">
        <f>MAX(0,MIN(1,IF(H$5=0,1-(Summary!H151-Summary!H$3)/(Summary!H$4-Summary!H$3),(Summary!H151-Summary!H$3)/(Summary!H$4-Summary!H$3))))</f>
        <v>4.0000000000000036E-2</v>
      </c>
      <c r="I151" s="10">
        <f>MAX(0,MIN(1,IF(I$5=0,1-(Summary!I151-Summary!I$3)/(Summary!I$4-Summary!I$3),(Summary!I151-Summary!I$3)/(Summary!I$4-Summary!I$3))))</f>
        <v>0.71158333333333335</v>
      </c>
      <c r="J151" s="10">
        <f>MAX(0,MIN(1,IF(J$5=0,1-(Summary!J151-Summary!J$3)/(Summary!J$4-Summary!J$3),(Summary!J151-Summary!J$3)/(Summary!J$4-Summary!J$3))))</f>
        <v>0.6764</v>
      </c>
      <c r="K151" s="10">
        <f>MAX(0,MIN(1,IF(K$5=0,1-(Summary!K151-Summary!K$3)/(Summary!K$4-Summary!K$3),(Summary!K151-Summary!K$3)/(Summary!K$4-Summary!K$3))))</f>
        <v>0.97791666666666666</v>
      </c>
      <c r="L151" s="10">
        <f>MAX(0,MIN(1,IF(L$5=0,1-(Summary!L151-Summary!L$3)/(Summary!L$4-Summary!L$3),(Summary!L151-Summary!L$3)/(Summary!L$4-Summary!L$3))))</f>
        <v>0.3</v>
      </c>
      <c r="M151" s="10">
        <f>MAX(0,MIN(1,IF(M$5=0,1-(Summary!M151-Summary!M$3)/(Summary!M$4-Summary!M$3),(Summary!M151-Summary!M$3)/(Summary!M$4-Summary!M$3))))</f>
        <v>0.79</v>
      </c>
      <c r="N151" s="10">
        <f>MAX(0,MIN(1,IF(N$5=0,1-(Summary!N151-Summary!N$3)/(Summary!N$4-Summary!N$3),(Summary!N151-Summary!N$3)/(Summary!N$4-Summary!N$3))))</f>
        <v>0.3</v>
      </c>
      <c r="O151" s="10">
        <f>MAX(0,MIN(1,IF(O$5=0,1-(Summary!O151-Summary!O$3)/(Summary!O$4-Summary!O$3),(Summary!O151-Summary!O$3)/(Summary!O$4-Summary!O$3))))</f>
        <v>0.3175</v>
      </c>
      <c r="P151" s="10">
        <f>MAX(0,MIN(1,IF(P$5=0,1-(Summary!P151-Summary!P$3)/(Summary!P$4-Summary!P$3),(Summary!P151-Summary!P$3)/(Summary!P$4-Summary!P$3))))</f>
        <v>0.72398399999999996</v>
      </c>
      <c r="Q151" s="10">
        <f>MAX(0,MIN(1,IF(Q$5=0,1-(Summary!Q151-Summary!Q$3)/(Summary!Q$4-Summary!Q$3),(Summary!Q151-Summary!Q$3)/(Summary!Q$4-Summary!Q$3))))</f>
        <v>0.27326829268292807</v>
      </c>
      <c r="R151" s="10">
        <f>MAX(0,MIN(1,IF(R$5=0,1-(Summary!R151-Summary!R$3)/(Summary!R$4-Summary!R$3),(Summary!R151-Summary!R$3)/(Summary!R$4-Summary!R$3))))</f>
        <v>0.15762274000000001</v>
      </c>
      <c r="S151" s="10">
        <f>MAX(0,MIN(1,IF(S$5=0,1-(Summary!S151-Summary!S$3)/(Summary!S$4-Summary!S$3),(Summary!S151-Summary!S$3)/(Summary!S$4-Summary!S$3))))</f>
        <v>0</v>
      </c>
      <c r="T151" s="10">
        <f>MAX(0,MIN(1,IF(T$5=0,1-(Summary!T151-Summary!T$3)/(Summary!T$4-Summary!T$3),(Summary!T151-Summary!T$3)/(Summary!T$4-Summary!T$3))))</f>
        <v>0.5</v>
      </c>
      <c r="U151" s="10">
        <f>MAX(0,MIN(1,IF(U$5=0,1-(Summary!U151-Summary!U$3)/(Summary!U$4-Summary!U$3),(Summary!U151-Summary!U$3)/(Summary!U$4-Summary!U$3))))</f>
        <v>0.17441193075236577</v>
      </c>
      <c r="V151" s="10">
        <f>MAX(0,MIN(1,IF(V$5=0,1-(Summary!V151-Summary!V$3)/(Summary!V$4-Summary!V$3),(Summary!V151-Summary!V$3)/(Summary!V$4-Summary!V$3))))</f>
        <v>0.170847449676337</v>
      </c>
      <c r="W151" s="10">
        <f>MAX(0,MIN(1,IF(W$5=0,1-(Summary!W151-Summary!W$3)/(Summary!W$4-Summary!W$3),(Summary!W151-Summary!W$3)/(Summary!W$4-Summary!W$3))))</f>
        <v>0.13</v>
      </c>
      <c r="X151" s="10">
        <f>MAX(0,MIN(1,IF(X$5=0,1-(Summary!X151-Summary!X$3)/(Summary!X$4-Summary!X$3),(Summary!X151-Summary!X$3)/(Summary!X$4-Summary!X$3))))</f>
        <v>0</v>
      </c>
      <c r="Y151" s="10">
        <f>MAX(0,MIN(1,IF(Y$5=0,1-(Summary!Y151-Summary!Y$3)/(Summary!Y$4-Summary!Y$3),(Summary!Y151-Summary!Y$3)/(Summary!Y$4-Summary!Y$3))))</f>
        <v>0</v>
      </c>
      <c r="Z151" s="10">
        <f>MAX(0,MIN(1,IF(Z$5=0,1-(Summary!Z151-Summary!Z$3)/(Summary!Z$4-Summary!Z$3),(Summary!Z151-Summary!Z$3)/(Summary!Z$4-Summary!Z$3))))</f>
        <v>0.57499999999999996</v>
      </c>
      <c r="AA151" s="12" t="str">
        <f t="shared" si="19"/>
        <v>Saint Kitts and Nevis</v>
      </c>
      <c r="AB151" s="17">
        <f t="shared" si="20"/>
        <v>24</v>
      </c>
      <c r="AC151" s="11">
        <f t="shared" si="22"/>
        <v>0.32579310054631799</v>
      </c>
      <c r="AD151" s="17">
        <f t="shared" si="23"/>
        <v>84</v>
      </c>
      <c r="AM151" s="12" t="s">
        <v>164</v>
      </c>
      <c r="AN151" s="17">
        <v>24</v>
      </c>
      <c r="AO151" s="11">
        <v>0.24792994636061663</v>
      </c>
    </row>
    <row r="152" spans="1:41">
      <c r="A152" s="13" t="s">
        <v>328</v>
      </c>
      <c r="B152" s="16" t="s">
        <v>327</v>
      </c>
      <c r="C152" s="10">
        <f>MAX(0,MIN(1,IF(C$5=0,1-(Summary!C152-Summary!C$3)/(Summary!C$4-Summary!C$3),(Summary!C152-Summary!C$3)/(Summary!C$4-Summary!C$3))))</f>
        <v>0.26333333333333336</v>
      </c>
      <c r="D152" s="10">
        <f>MAX(0,MIN(1,IF(D$5=0,1-(Summary!D152-Summary!D$3)/(Summary!D$4-Summary!D$3),(Summary!D152-Summary!D$3)/(Summary!D$4-Summary!D$3))))</f>
        <v>0.5</v>
      </c>
      <c r="E152" s="10">
        <f>MAX(0,MIN(1,IF(E$5=0,1-(Summary!E152-Summary!E$3)/(Summary!E$4-Summary!E$3),(Summary!E152-Summary!E$3)/(Summary!E$4-Summary!E$3))))</f>
        <v>2.0000000000000018E-2</v>
      </c>
      <c r="F152" s="10">
        <f>MAX(0,MIN(1,IF(F$5=0,1-(Summary!F152-Summary!F$3)/(Summary!F$4-Summary!F$3),(Summary!F152-Summary!F$3)/(Summary!F$4-Summary!F$3))))</f>
        <v>0.125</v>
      </c>
      <c r="G152" s="10">
        <f>MAX(0,MIN(1,IF(G$5=0,1-(Summary!G152-Summary!G$3)/(Summary!G$4-Summary!G$3),(Summary!G152-Summary!G$3)/(Summary!G$4-Summary!G$3))))</f>
        <v>1.3333333333333333E-3</v>
      </c>
      <c r="H152" s="10">
        <f>MAX(0,MIN(1,IF(H$5=0,1-(Summary!H152-Summary!H$3)/(Summary!H$4-Summary!H$3),(Summary!H152-Summary!H$3)/(Summary!H$4-Summary!H$3))))</f>
        <v>0.10999999999999999</v>
      </c>
      <c r="I152" s="10">
        <f>MAX(0,MIN(1,IF(I$5=0,1-(Summary!I152-Summary!I$3)/(Summary!I$4-Summary!I$3),(Summary!I152-Summary!I$3)/(Summary!I$4-Summary!I$3))))</f>
        <v>0.71158333333333335</v>
      </c>
      <c r="J152" s="10">
        <f>MAX(0,MIN(1,IF(J$5=0,1-(Summary!J152-Summary!J$3)/(Summary!J$4-Summary!J$3),(Summary!J152-Summary!J$3)/(Summary!J$4-Summary!J$3))))</f>
        <v>0.7208</v>
      </c>
      <c r="K152" s="10">
        <f>MAX(0,MIN(1,IF(K$5=0,1-(Summary!K152-Summary!K$3)/(Summary!K$4-Summary!K$3),(Summary!K152-Summary!K$3)/(Summary!K$4-Summary!K$3))))</f>
        <v>1</v>
      </c>
      <c r="L152" s="10" t="e">
        <f>MAX(0,MIN(1,IF(L$5=0,1-(Summary!L152-Summary!L$3)/(Summary!L$4-Summary!L$3),(Summary!L152-Summary!L$3)/(Summary!L$4-Summary!L$3))))</f>
        <v>#N/A</v>
      </c>
      <c r="M152" s="10">
        <f>MAX(0,MIN(1,IF(M$5=0,1-(Summary!M152-Summary!M$3)/(Summary!M$4-Summary!M$3),(Summary!M152-Summary!M$3)/(Summary!M$4-Summary!M$3))))</f>
        <v>1</v>
      </c>
      <c r="N152" s="10">
        <f>MAX(0,MIN(1,IF(N$5=0,1-(Summary!N152-Summary!N$3)/(Summary!N$4-Summary!N$3),(Summary!N152-Summary!N$3)/(Summary!N$4-Summary!N$3))))</f>
        <v>0.3</v>
      </c>
      <c r="O152" s="10">
        <f>MAX(0,MIN(1,IF(O$5=0,1-(Summary!O152-Summary!O$3)/(Summary!O$4-Summary!O$3),(Summary!O152-Summary!O$3)/(Summary!O$4-Summary!O$3))))</f>
        <v>0.3175</v>
      </c>
      <c r="P152" s="10">
        <f>MAX(0,MIN(1,IF(P$5=0,1-(Summary!P152-Summary!P$3)/(Summary!P$4-Summary!P$3),(Summary!P152-Summary!P$3)/(Summary!P$4-Summary!P$3))))</f>
        <v>0.87575999999999998</v>
      </c>
      <c r="Q152" s="10">
        <f>MAX(0,MIN(1,IF(Q$5=0,1-(Summary!Q152-Summary!Q$3)/(Summary!Q$4-Summary!Q$3),(Summary!Q152-Summary!Q$3)/(Summary!Q$4-Summary!Q$3))))</f>
        <v>0.24521463414634215</v>
      </c>
      <c r="R152" s="10">
        <f>MAX(0,MIN(1,IF(R$5=0,1-(Summary!R152-Summary!R$3)/(Summary!R$4-Summary!R$3),(Summary!R152-Summary!R$3)/(Summary!R$4-Summary!R$3))))</f>
        <v>0.248847926</v>
      </c>
      <c r="S152" s="10">
        <f>MAX(0,MIN(1,IF(S$5=0,1-(Summary!S152-Summary!S$3)/(Summary!S$4-Summary!S$3),(Summary!S152-Summary!S$3)/(Summary!S$4-Summary!S$3))))</f>
        <v>1.944041812E-2</v>
      </c>
      <c r="T152" s="10">
        <f>MAX(0,MIN(1,IF(T$5=0,1-(Summary!T152-Summary!T$3)/(Summary!T$4-Summary!T$3),(Summary!T152-Summary!T$3)/(Summary!T$4-Summary!T$3))))</f>
        <v>0.5</v>
      </c>
      <c r="U152" s="10">
        <f>MAX(0,MIN(1,IF(U$5=0,1-(Summary!U152-Summary!U$3)/(Summary!U$4-Summary!U$3),(Summary!U152-Summary!U$3)/(Summary!U$4-Summary!U$3))))</f>
        <v>4.0567494042948862E-2</v>
      </c>
      <c r="V152" s="10">
        <f>MAX(0,MIN(1,IF(V$5=0,1-(Summary!V152-Summary!V$3)/(Summary!V$4-Summary!V$3),(Summary!V152-Summary!V$3)/(Summary!V$4-Summary!V$3))))</f>
        <v>4.2824159881293102E-2</v>
      </c>
      <c r="W152" s="10">
        <f>MAX(0,MIN(1,IF(W$5=0,1-(Summary!W152-Summary!W$3)/(Summary!W$4-Summary!W$3),(Summary!W152-Summary!W$3)/(Summary!W$4-Summary!W$3))))</f>
        <v>1.0000000000000009E-2</v>
      </c>
      <c r="X152" s="10">
        <f>MAX(0,MIN(1,IF(X$5=0,1-(Summary!X152-Summary!X$3)/(Summary!X$4-Summary!X$3),(Summary!X152-Summary!X$3)/(Summary!X$4-Summary!X$3))))</f>
        <v>0</v>
      </c>
      <c r="Y152" s="10">
        <f>MAX(0,MIN(1,IF(Y$5=0,1-(Summary!Y152-Summary!Y$3)/(Summary!Y$4-Summary!Y$3),(Summary!Y152-Summary!Y$3)/(Summary!Y$4-Summary!Y$3))))</f>
        <v>0</v>
      </c>
      <c r="Z152" s="10">
        <f>MAX(0,MIN(1,IF(Z$5=0,1-(Summary!Z152-Summary!Z$3)/(Summary!Z$4-Summary!Z$3),(Summary!Z152-Summary!Z$3)/(Summary!Z$4-Summary!Z$3))))</f>
        <v>0.5</v>
      </c>
      <c r="AA152" s="12" t="str">
        <f t="shared" ref="AA152:AA199" si="24">A152</f>
        <v>Saint Lucia</v>
      </c>
      <c r="AB152" s="17">
        <f t="shared" ref="AB152:AB199" si="25">COUNT(C152:AA152)</f>
        <v>23</v>
      </c>
      <c r="AC152" s="11">
        <f t="shared" si="22"/>
        <v>0.32835672313872105</v>
      </c>
      <c r="AD152" s="17">
        <f t="shared" si="23"/>
        <v>82</v>
      </c>
      <c r="AM152" s="12" t="s">
        <v>260</v>
      </c>
      <c r="AN152" s="17">
        <v>24</v>
      </c>
      <c r="AO152" s="11">
        <v>0.24572128693716525</v>
      </c>
    </row>
    <row r="153" spans="1:41">
      <c r="A153" s="13" t="s">
        <v>441</v>
      </c>
      <c r="B153" s="16" t="s">
        <v>329</v>
      </c>
      <c r="C153" s="10">
        <f>MAX(0,MIN(1,IF(C$5=0,1-(Summary!C153-Summary!C$3)/(Summary!C$4-Summary!C$3),(Summary!C153-Summary!C$3)/(Summary!C$4-Summary!C$3))))</f>
        <v>0.3063333333333334</v>
      </c>
      <c r="D153" s="10">
        <f>MAX(0,MIN(1,IF(D$5=0,1-(Summary!D153-Summary!D$3)/(Summary!D$4-Summary!D$3),(Summary!D153-Summary!D$3)/(Summary!D$4-Summary!D$3))))</f>
        <v>0.5</v>
      </c>
      <c r="E153" s="10">
        <f>MAX(0,MIN(1,IF(E$5=0,1-(Summary!E153-Summary!E$3)/(Summary!E$4-Summary!E$3),(Summary!E153-Summary!E$3)/(Summary!E$4-Summary!E$3))))</f>
        <v>6.9999999999999951E-2</v>
      </c>
      <c r="F153" s="10">
        <f>MAX(0,MIN(1,IF(F$5=0,1-(Summary!F153-Summary!F$3)/(Summary!F$4-Summary!F$3),(Summary!F153-Summary!F$3)/(Summary!F$4-Summary!F$3))))</f>
        <v>0.125</v>
      </c>
      <c r="G153" s="10">
        <f>MAX(0,MIN(1,IF(G$5=0,1-(Summary!G153-Summary!G$3)/(Summary!G$4-Summary!G$3),(Summary!G153-Summary!G$3)/(Summary!G$4-Summary!G$3))))</f>
        <v>0</v>
      </c>
      <c r="H153" s="10">
        <f>MAX(0,MIN(1,IF(H$5=0,1-(Summary!H153-Summary!H$3)/(Summary!H$4-Summary!H$3),(Summary!H153-Summary!H$3)/(Summary!H$4-Summary!H$3))))</f>
        <v>4.0000000000000036E-2</v>
      </c>
      <c r="I153" s="10">
        <f>MAX(0,MIN(1,IF(I$5=0,1-(Summary!I153-Summary!I$3)/(Summary!I$4-Summary!I$3),(Summary!I153-Summary!I$3)/(Summary!I$4-Summary!I$3))))</f>
        <v>0.71158333333333335</v>
      </c>
      <c r="J153" s="10">
        <f>MAX(0,MIN(1,IF(J$5=0,1-(Summary!J153-Summary!J$3)/(Summary!J$4-Summary!J$3),(Summary!J153-Summary!J$3)/(Summary!J$4-Summary!J$3))))</f>
        <v>0.52579999999999993</v>
      </c>
      <c r="K153" s="10">
        <f>MAX(0,MIN(1,IF(K$5=0,1-(Summary!K153-Summary!K$3)/(Summary!K$4-Summary!K$3),(Summary!K153-Summary!K$3)/(Summary!K$4-Summary!K$3))))</f>
        <v>1</v>
      </c>
      <c r="L153" s="10" t="e">
        <f>MAX(0,MIN(1,IF(L$5=0,1-(Summary!L153-Summary!L$3)/(Summary!L$4-Summary!L$3),(Summary!L153-Summary!L$3)/(Summary!L$4-Summary!L$3))))</f>
        <v>#N/A</v>
      </c>
      <c r="M153" s="10">
        <f>MAX(0,MIN(1,IF(M$5=0,1-(Summary!M153-Summary!M$3)/(Summary!M$4-Summary!M$3),(Summary!M153-Summary!M$3)/(Summary!M$4-Summary!M$3))))</f>
        <v>1</v>
      </c>
      <c r="N153" s="10">
        <f>MAX(0,MIN(1,IF(N$5=0,1-(Summary!N153-Summary!N$3)/(Summary!N$4-Summary!N$3),(Summary!N153-Summary!N$3)/(Summary!N$4-Summary!N$3))))</f>
        <v>0.3</v>
      </c>
      <c r="O153" s="10">
        <f>MAX(0,MIN(1,IF(O$5=0,1-(Summary!O153-Summary!O$3)/(Summary!O$4-Summary!O$3),(Summary!O153-Summary!O$3)/(Summary!O$4-Summary!O$3))))</f>
        <v>0.3175</v>
      </c>
      <c r="P153" s="10">
        <f>MAX(0,MIN(1,IF(P$5=0,1-(Summary!P153-Summary!P$3)/(Summary!P$4-Summary!P$3),(Summary!P153-Summary!P$3)/(Summary!P$4-Summary!P$3))))</f>
        <v>0.78806399999999999</v>
      </c>
      <c r="Q153" s="10">
        <f>MAX(0,MIN(1,IF(Q$5=0,1-(Summary!Q153-Summary!Q$3)/(Summary!Q$4-Summary!Q$3),(Summary!Q153-Summary!Q$3)/(Summary!Q$4-Summary!Q$3))))</f>
        <v>0.26684780487805004</v>
      </c>
      <c r="R153" s="10">
        <f>MAX(0,MIN(1,IF(R$5=0,1-(Summary!R153-Summary!R$3)/(Summary!R$4-Summary!R$3),(Summary!R153-Summary!R$3)/(Summary!R$4-Summary!R$3))))</f>
        <v>0.299089726</v>
      </c>
      <c r="S153" s="10">
        <f>MAX(0,MIN(1,IF(S$5=0,1-(Summary!S153-Summary!S$3)/(Summary!S$4-Summary!S$3),(Summary!S153-Summary!S$3)/(Summary!S$4-Summary!S$3))))</f>
        <v>2.250943255E-2</v>
      </c>
      <c r="T153" s="10">
        <f>MAX(0,MIN(1,IF(T$5=0,1-(Summary!T153-Summary!T$3)/(Summary!T$4-Summary!T$3),(Summary!T153-Summary!T$3)/(Summary!T$4-Summary!T$3))))</f>
        <v>0.5</v>
      </c>
      <c r="U153" s="10">
        <f>MAX(0,MIN(1,IF(U$5=0,1-(Summary!U153-Summary!U$3)/(Summary!U$4-Summary!U$3),(Summary!U153-Summary!U$3)/(Summary!U$4-Summary!U$3))))</f>
        <v>0.10892550279601591</v>
      </c>
      <c r="V153" s="10">
        <f>MAX(0,MIN(1,IF(V$5=0,1-(Summary!V153-Summary!V$3)/(Summary!V$4-Summary!V$3),(Summary!V153-Summary!V$3)/(Summary!V$4-Summary!V$3))))</f>
        <v>9.1147246059120904E-2</v>
      </c>
      <c r="W153" s="10">
        <f>MAX(0,MIN(1,IF(W$5=0,1-(Summary!W153-Summary!W$3)/(Summary!W$4-Summary!W$3),(Summary!W153-Summary!W$3)/(Summary!W$4-Summary!W$3))))</f>
        <v>1.0000000000000009E-2</v>
      </c>
      <c r="X153" s="10">
        <f>MAX(0,MIN(1,IF(X$5=0,1-(Summary!X153-Summary!X$3)/(Summary!X$4-Summary!X$3),(Summary!X153-Summary!X$3)/(Summary!X$4-Summary!X$3))))</f>
        <v>0</v>
      </c>
      <c r="Y153" s="10">
        <f>MAX(0,MIN(1,IF(Y$5=0,1-(Summary!Y153-Summary!Y$3)/(Summary!Y$4-Summary!Y$3),(Summary!Y153-Summary!Y$3)/(Summary!Y$4-Summary!Y$3))))</f>
        <v>0</v>
      </c>
      <c r="Z153" s="10">
        <f>MAX(0,MIN(1,IF(Z$5=0,1-(Summary!Z153-Summary!Z$3)/(Summary!Z$4-Summary!Z$3),(Summary!Z153-Summary!Z$3)/(Summary!Z$4-Summary!Z$3))))</f>
        <v>0.30000000000000004</v>
      </c>
      <c r="AA153" s="12" t="str">
        <f t="shared" si="24"/>
        <v>St Vincent &amp; Grenadines</v>
      </c>
      <c r="AB153" s="17">
        <f t="shared" si="25"/>
        <v>23</v>
      </c>
      <c r="AC153" s="11">
        <f t="shared" si="22"/>
        <v>0.31664349473695008</v>
      </c>
      <c r="AD153" s="17">
        <f t="shared" si="23"/>
        <v>89</v>
      </c>
      <c r="AM153" s="12" t="s">
        <v>226</v>
      </c>
      <c r="AN153" s="17">
        <v>24</v>
      </c>
      <c r="AO153" s="11">
        <v>0.24554476208494078</v>
      </c>
    </row>
    <row r="154" spans="1:41">
      <c r="A154" s="13" t="s">
        <v>332</v>
      </c>
      <c r="B154" s="16" t="s">
        <v>331</v>
      </c>
      <c r="C154" s="10">
        <f>MAX(0,MIN(1,IF(C$5=0,1-(Summary!C154-Summary!C$3)/(Summary!C$4-Summary!C$3),(Summary!C154-Summary!C$3)/(Summary!C$4-Summary!C$3))))</f>
        <v>0.40449999999999997</v>
      </c>
      <c r="D154" s="10">
        <f>MAX(0,MIN(1,IF(D$5=0,1-(Summary!D154-Summary!D$3)/(Summary!D$4-Summary!D$3),(Summary!D154-Summary!D$3)/(Summary!D$4-Summary!D$3))))</f>
        <v>0.5</v>
      </c>
      <c r="E154" s="10">
        <f>MAX(0,MIN(1,IF(E$5=0,1-(Summary!E154-Summary!E$3)/(Summary!E$4-Summary!E$3),(Summary!E154-Summary!E$3)/(Summary!E$4-Summary!E$3))))</f>
        <v>0.12</v>
      </c>
      <c r="F154" s="10">
        <f>MAX(0,MIN(1,IF(F$5=0,1-(Summary!F154-Summary!F$3)/(Summary!F$4-Summary!F$3),(Summary!F154-Summary!F$3)/(Summary!F$4-Summary!F$3))))</f>
        <v>4.9999999999999989E-2</v>
      </c>
      <c r="G154" s="10">
        <f>MAX(0,MIN(1,IF(G$5=0,1-(Summary!G154-Summary!G$3)/(Summary!G$4-Summary!G$3),(Summary!G154-Summary!G$3)/(Summary!G$4-Summary!G$3))))</f>
        <v>4.2000000000000003E-2</v>
      </c>
      <c r="H154" s="10">
        <f>MAX(0,MIN(1,IF(H$5=0,1-(Summary!H154-Summary!H$3)/(Summary!H$4-Summary!H$3),(Summary!H154-Summary!H$3)/(Summary!H$4-Summary!H$3))))</f>
        <v>0</v>
      </c>
      <c r="I154" s="10">
        <f>MAX(0,MIN(1,IF(I$5=0,1-(Summary!I154-Summary!I$3)/(Summary!I$4-Summary!I$3),(Summary!I154-Summary!I$3)/(Summary!I$4-Summary!I$3))))</f>
        <v>0.44466666666666665</v>
      </c>
      <c r="J154" s="10">
        <f>MAX(0,MIN(1,IF(J$5=0,1-(Summary!J154-Summary!J$3)/(Summary!J$4-Summary!J$3),(Summary!J154-Summary!J$3)/(Summary!J$4-Summary!J$3))))</f>
        <v>0.76800000000000002</v>
      </c>
      <c r="K154" s="10">
        <f>MAX(0,MIN(1,IF(K$5=0,1-(Summary!K154-Summary!K$3)/(Summary!K$4-Summary!K$3),(Summary!K154-Summary!K$3)/(Summary!K$4-Summary!K$3))))</f>
        <v>0.99693333333333334</v>
      </c>
      <c r="L154" s="10">
        <f>MAX(0,MIN(1,IF(L$5=0,1-(Summary!L154-Summary!L$3)/(Summary!L$4-Summary!L$3),(Summary!L154-Summary!L$3)/(Summary!L$4-Summary!L$3))))</f>
        <v>0.08</v>
      </c>
      <c r="M154" s="10">
        <f>MAX(0,MIN(1,IF(M$5=0,1-(Summary!M154-Summary!M$3)/(Summary!M$4-Summary!M$3),(Summary!M154-Summary!M$3)/(Summary!M$4-Summary!M$3))))</f>
        <v>1</v>
      </c>
      <c r="N154" s="10">
        <f>MAX(0,MIN(1,IF(N$5=0,1-(Summary!N154-Summary!N$3)/(Summary!N$4-Summary!N$3),(Summary!N154-Summary!N$3)/(Summary!N$4-Summary!N$3))))</f>
        <v>0.3</v>
      </c>
      <c r="O154" s="10">
        <f>MAX(0,MIN(1,IF(O$5=0,1-(Summary!O154-Summary!O$3)/(Summary!O$4-Summary!O$3),(Summary!O154-Summary!O$3)/(Summary!O$4-Summary!O$3))))</f>
        <v>0.76749999999999996</v>
      </c>
      <c r="P154" s="10">
        <f>MAX(0,MIN(1,IF(P$5=0,1-(Summary!P154-Summary!P$3)/(Summary!P$4-Summary!P$3),(Summary!P154-Summary!P$3)/(Summary!P$4-Summary!P$3))))</f>
        <v>0.94079999999999997</v>
      </c>
      <c r="Q154" s="10">
        <f>MAX(0,MIN(1,IF(Q$5=0,1-(Summary!Q154-Summary!Q$3)/(Summary!Q$4-Summary!Q$3),(Summary!Q154-Summary!Q$3)/(Summary!Q$4-Summary!Q$3))))</f>
        <v>0.26493609756097614</v>
      </c>
      <c r="R154" s="10">
        <f>MAX(0,MIN(1,IF(R$5=0,1-(Summary!R154-Summary!R$3)/(Summary!R$4-Summary!R$3),(Summary!R154-Summary!R$3)/(Summary!R$4-Summary!R$3))))</f>
        <v>0.425438596</v>
      </c>
      <c r="S154" s="10">
        <f>MAX(0,MIN(1,IF(S$5=0,1-(Summary!S154-Summary!S$3)/(Summary!S$4-Summary!S$3),(Summary!S154-Summary!S$3)/(Summary!S$4-Summary!S$3))))</f>
        <v>0.12585675970000001</v>
      </c>
      <c r="T154" s="10">
        <f>MAX(0,MIN(1,IF(T$5=0,1-(Summary!T154-Summary!T$3)/(Summary!T$4-Summary!T$3),(Summary!T154-Summary!T$3)/(Summary!T$4-Summary!T$3))))</f>
        <v>0.5</v>
      </c>
      <c r="U154" s="10">
        <f>MAX(0,MIN(1,IF(U$5=0,1-(Summary!U154-Summary!U$3)/(Summary!U$4-Summary!U$3),(Summary!U154-Summary!U$3)/(Summary!U$4-Summary!U$3))))</f>
        <v>8.3589982106898345E-2</v>
      </c>
      <c r="V154" s="10">
        <f>MAX(0,MIN(1,IF(V$5=0,1-(Summary!V154-Summary!V$3)/(Summary!V$4-Summary!V$3),(Summary!V154-Summary!V$3)/(Summary!V$4-Summary!V$3))))</f>
        <v>0.235714343154588</v>
      </c>
      <c r="W154" s="10">
        <f>MAX(0,MIN(1,IF(W$5=0,1-(Summary!W154-Summary!W$3)/(Summary!W$4-Summary!W$3),(Summary!W154-Summary!W$3)/(Summary!W$4-Summary!W$3))))</f>
        <v>3.0000000000000027E-2</v>
      </c>
      <c r="X154" s="10">
        <f>MAX(0,MIN(1,IF(X$5=0,1-(Summary!X154-Summary!X$3)/(Summary!X$4-Summary!X$3),(Summary!X154-Summary!X$3)/(Summary!X$4-Summary!X$3))))</f>
        <v>0</v>
      </c>
      <c r="Y154" s="10">
        <f>MAX(0,MIN(1,IF(Y$5=0,1-(Summary!Y154-Summary!Y$3)/(Summary!Y$4-Summary!Y$3),(Summary!Y154-Summary!Y$3)/(Summary!Y$4-Summary!Y$3))))</f>
        <v>0.53003533568904593</v>
      </c>
      <c r="Z154" s="10">
        <f>MAX(0,MIN(1,IF(Z$5=0,1-(Summary!Z154-Summary!Z$3)/(Summary!Z$4-Summary!Z$3),(Summary!Z154-Summary!Z$3)/(Summary!Z$4-Summary!Z$3))))</f>
        <v>0.85789999959999996</v>
      </c>
      <c r="AA154" s="12" t="str">
        <f t="shared" si="24"/>
        <v>Samoa</v>
      </c>
      <c r="AB154" s="17">
        <f t="shared" si="25"/>
        <v>24</v>
      </c>
      <c r="AC154" s="11">
        <f t="shared" si="22"/>
        <v>0.39449462974214616</v>
      </c>
      <c r="AD154" s="17">
        <f t="shared" si="23"/>
        <v>63</v>
      </c>
      <c r="AM154" s="12" t="s">
        <v>68</v>
      </c>
      <c r="AN154" s="17">
        <v>24</v>
      </c>
      <c r="AO154" s="11">
        <v>0.24425164029278765</v>
      </c>
    </row>
    <row r="155" spans="1:41">
      <c r="A155" s="13" t="s">
        <v>334</v>
      </c>
      <c r="B155" s="16" t="s">
        <v>333</v>
      </c>
      <c r="C155" s="10">
        <f>MAX(0,MIN(1,IF(C$5=0,1-(Summary!C155-Summary!C$3)/(Summary!C$4-Summary!C$3),(Summary!C155-Summary!C$3)/(Summary!C$4-Summary!C$3))))</f>
        <v>0.41483333333333333</v>
      </c>
      <c r="D155" s="10" t="e">
        <f>MAX(0,MIN(1,IF(D$5=0,1-(Summary!D155-Summary!D$3)/(Summary!D$4-Summary!D$3),(Summary!D155-Summary!D$3)/(Summary!D$4-Summary!D$3))))</f>
        <v>#N/A</v>
      </c>
      <c r="E155" s="10">
        <f>MAX(0,MIN(1,IF(E$5=0,1-(Summary!E155-Summary!E$3)/(Summary!E$4-Summary!E$3),(Summary!E155-Summary!E$3)/(Summary!E$4-Summary!E$3))))</f>
        <v>0</v>
      </c>
      <c r="F155" s="10">
        <f>MAX(0,MIN(1,IF(F$5=0,1-(Summary!F155-Summary!F$3)/(Summary!F$4-Summary!F$3),(Summary!F155-Summary!F$3)/(Summary!F$4-Summary!F$3))))</f>
        <v>0.52500000000000002</v>
      </c>
      <c r="G155" s="10">
        <f>MAX(0,MIN(1,IF(G$5=0,1-(Summary!G155-Summary!G$3)/(Summary!G$4-Summary!G$3),(Summary!G155-Summary!G$3)/(Summary!G$4-Summary!G$3))))</f>
        <v>0</v>
      </c>
      <c r="H155" s="10">
        <f>MAX(0,MIN(1,IF(H$5=0,1-(Summary!H155-Summary!H$3)/(Summary!H$4-Summary!H$3),(Summary!H155-Summary!H$3)/(Summary!H$4-Summary!H$3))))</f>
        <v>0</v>
      </c>
      <c r="I155" s="10">
        <f>MAX(0,MIN(1,IF(I$5=0,1-(Summary!I155-Summary!I$3)/(Summary!I$4-Summary!I$3),(Summary!I155-Summary!I$3)/(Summary!I$4-Summary!I$3))))</f>
        <v>0.23600000000000002</v>
      </c>
      <c r="J155" s="10">
        <f>MAX(0,MIN(1,IF(J$5=0,1-(Summary!J155-Summary!J$3)/(Summary!J$4-Summary!J$3),(Summary!J155-Summary!J$3)/(Summary!J$4-Summary!J$3))))</f>
        <v>5.74E-2</v>
      </c>
      <c r="K155" s="10">
        <f>MAX(0,MIN(1,IF(K$5=0,1-(Summary!K155-Summary!K$3)/(Summary!K$4-Summary!K$3),(Summary!K155-Summary!K$3)/(Summary!K$4-Summary!K$3))))</f>
        <v>1</v>
      </c>
      <c r="L155" s="10" t="e">
        <f>MAX(0,MIN(1,IF(L$5=0,1-(Summary!L155-Summary!L$3)/(Summary!L$4-Summary!L$3),(Summary!L155-Summary!L$3)/(Summary!L$4-Summary!L$3))))</f>
        <v>#N/A</v>
      </c>
      <c r="M155" s="10">
        <f>MAX(0,MIN(1,IF(M$5=0,1-(Summary!M155-Summary!M$3)/(Summary!M$4-Summary!M$3),(Summary!M155-Summary!M$3)/(Summary!M$4-Summary!M$3))))</f>
        <v>1</v>
      </c>
      <c r="N155" s="10">
        <f>MAX(0,MIN(1,IF(N$5=0,1-(Summary!N155-Summary!N$3)/(Summary!N$4-Summary!N$3),(Summary!N155-Summary!N$3)/(Summary!N$4-Summary!N$3))))</f>
        <v>0</v>
      </c>
      <c r="O155" s="10">
        <f>MAX(0,MIN(1,IF(O$5=0,1-(Summary!O155-Summary!O$3)/(Summary!O$4-Summary!O$3),(Summary!O155-Summary!O$3)/(Summary!O$4-Summary!O$3))))</f>
        <v>6.7499999999999991E-2</v>
      </c>
      <c r="P155" s="10" t="e">
        <f>MAX(0,MIN(1,IF(P$5=0,1-(Summary!P155-Summary!P$3)/(Summary!P$4-Summary!P$3),(Summary!P155-Summary!P$3)/(Summary!P$4-Summary!P$3))))</f>
        <v>#N/A</v>
      </c>
      <c r="Q155" s="10">
        <f>MAX(0,MIN(1,IF(Q$5=0,1-(Summary!Q155-Summary!Q$3)/(Summary!Q$4-Summary!Q$3),(Summary!Q155-Summary!Q$3)/(Summary!Q$4-Summary!Q$3))))</f>
        <v>5.62731707317079E-2</v>
      </c>
      <c r="R155" s="10">
        <f>MAX(0,MIN(1,IF(R$5=0,1-(Summary!R155-Summary!R$3)/(Summary!R$4-Summary!R$3),(Summary!R155-Summary!R$3)/(Summary!R$4-Summary!R$3))))</f>
        <v>0.110144928</v>
      </c>
      <c r="S155" s="10">
        <f>MAX(0,MIN(1,IF(S$5=0,1-(Summary!S155-Summary!S$3)/(Summary!S$4-Summary!S$3),(Summary!S155-Summary!S$3)/(Summary!S$4-Summary!S$3))))</f>
        <v>0</v>
      </c>
      <c r="T155" s="10">
        <f>MAX(0,MIN(1,IF(T$5=0,1-(Summary!T155-Summary!T$3)/(Summary!T$4-Summary!T$3),(Summary!T155-Summary!T$3)/(Summary!T$4-Summary!T$3))))</f>
        <v>0.5</v>
      </c>
      <c r="U155" s="10">
        <f>MAX(0,MIN(1,IF(U$5=0,1-(Summary!U155-Summary!U$3)/(Summary!U$4-Summary!U$3),(Summary!U155-Summary!U$3)/(Summary!U$4-Summary!U$3))))</f>
        <v>0</v>
      </c>
      <c r="V155" s="10">
        <f>MAX(0,MIN(1,IF(V$5=0,1-(Summary!V155-Summary!V$3)/(Summary!V$4-Summary!V$3),(Summary!V155-Summary!V$3)/(Summary!V$4-Summary!V$3))))</f>
        <v>0</v>
      </c>
      <c r="W155" s="10">
        <f>MAX(0,MIN(1,IF(W$5=0,1-(Summary!W155-Summary!W$3)/(Summary!W$4-Summary!W$3),(Summary!W155-Summary!W$3)/(Summary!W$4-Summary!W$3))))</f>
        <v>0</v>
      </c>
      <c r="X155" s="10" t="e">
        <f>MAX(0,MIN(1,IF(X$5=0,1-(Summary!X155-Summary!X$3)/(Summary!X$4-Summary!X$3),(Summary!X155-Summary!X$3)/(Summary!X$4-Summary!X$3))))</f>
        <v>#N/A</v>
      </c>
      <c r="Y155" s="10">
        <f>MAX(0,MIN(1,IF(Y$5=0,1-(Summary!Y155-Summary!Y$3)/(Summary!Y$4-Summary!Y$3),(Summary!Y155-Summary!Y$3)/(Summary!Y$4-Summary!Y$3))))</f>
        <v>0</v>
      </c>
      <c r="Z155" s="10">
        <f>MAX(0,MIN(1,IF(Z$5=0,1-(Summary!Z155-Summary!Z$3)/(Summary!Z$4-Summary!Z$3),(Summary!Z155-Summary!Z$3)/(Summary!Z$4-Summary!Z$3))))</f>
        <v>0</v>
      </c>
      <c r="AA155" s="12" t="str">
        <f t="shared" si="24"/>
        <v>San Marino</v>
      </c>
      <c r="AB155" s="17">
        <f t="shared" si="25"/>
        <v>20</v>
      </c>
      <c r="AC155" s="11">
        <f t="shared" si="22"/>
        <v>0.19835757160325204</v>
      </c>
      <c r="AD155" s="17">
        <f t="shared" si="23"/>
        <v>169</v>
      </c>
      <c r="AM155" s="12" t="s">
        <v>228</v>
      </c>
      <c r="AN155" s="17">
        <v>24</v>
      </c>
      <c r="AO155" s="11">
        <v>0.24422695446383177</v>
      </c>
    </row>
    <row r="156" spans="1:41">
      <c r="A156" s="13" t="s">
        <v>442</v>
      </c>
      <c r="B156" s="16" t="s">
        <v>335</v>
      </c>
      <c r="C156" s="10">
        <f>MAX(0,MIN(1,IF(C$5=0,1-(Summary!C156-Summary!C$3)/(Summary!C$4-Summary!C$3),(Summary!C156-Summary!C$3)/(Summary!C$4-Summary!C$3))))</f>
        <v>0.66316666666666668</v>
      </c>
      <c r="D156" s="10">
        <f>MAX(0,MIN(1,IF(D$5=0,1-(Summary!D156-Summary!D$3)/(Summary!D$4-Summary!D$3),(Summary!D156-Summary!D$3)/(Summary!D$4-Summary!D$3))))</f>
        <v>3.2109999999999999E-3</v>
      </c>
      <c r="E156" s="10">
        <f>MAX(0,MIN(1,IF(E$5=0,1-(Summary!E156-Summary!E$3)/(Summary!E$4-Summary!E$3),(Summary!E156-Summary!E$3)/(Summary!E$4-Summary!E$3))))</f>
        <v>0.10999999999999999</v>
      </c>
      <c r="F156" s="10">
        <f>MAX(0,MIN(1,IF(F$5=0,1-(Summary!F156-Summary!F$3)/(Summary!F$4-Summary!F$3),(Summary!F156-Summary!F$3)/(Summary!F$4-Summary!F$3))))</f>
        <v>0.15000000000000002</v>
      </c>
      <c r="G156" s="10">
        <f>MAX(0,MIN(1,IF(G$5=0,1-(Summary!G156-Summary!G$3)/(Summary!G$4-Summary!G$3),(Summary!G156-Summary!G$3)/(Summary!G$4-Summary!G$3))))</f>
        <v>0.28533333333333333</v>
      </c>
      <c r="H156" s="10">
        <f>MAX(0,MIN(1,IF(H$5=0,1-(Summary!H156-Summary!H$3)/(Summary!H$4-Summary!H$3),(Summary!H156-Summary!H$3)/(Summary!H$4-Summary!H$3))))</f>
        <v>0.74</v>
      </c>
      <c r="I156" s="10">
        <f>MAX(0,MIN(1,IF(I$5=0,1-(Summary!I156-Summary!I$3)/(Summary!I$4-Summary!I$3),(Summary!I156-Summary!I$3)/(Summary!I$4-Summary!I$3))))</f>
        <v>0.62008333333333332</v>
      </c>
      <c r="J156" s="10">
        <f>MAX(0,MIN(1,IF(J$5=0,1-(Summary!J156-Summary!J$3)/(Summary!J$4-Summary!J$3),(Summary!J156-Summary!J$3)/(Summary!J$4-Summary!J$3))))</f>
        <v>0.38619999999999999</v>
      </c>
      <c r="K156" s="10">
        <f>MAX(0,MIN(1,IF(K$5=0,1-(Summary!K156-Summary!K$3)/(Summary!K$4-Summary!K$3),(Summary!K156-Summary!K$3)/(Summary!K$4-Summary!K$3))))</f>
        <v>1</v>
      </c>
      <c r="L156" s="10" t="e">
        <f>MAX(0,MIN(1,IF(L$5=0,1-(Summary!L156-Summary!L$3)/(Summary!L$4-Summary!L$3),(Summary!L156-Summary!L$3)/(Summary!L$4-Summary!L$3))))</f>
        <v>#N/A</v>
      </c>
      <c r="M156" s="10">
        <f>MAX(0,MIN(1,IF(M$5=0,1-(Summary!M156-Summary!M$3)/(Summary!M$4-Summary!M$3),(Summary!M156-Summary!M$3)/(Summary!M$4-Summary!M$3))))</f>
        <v>1</v>
      </c>
      <c r="N156" s="10">
        <f>MAX(0,MIN(1,IF(N$5=0,1-(Summary!N156-Summary!N$3)/(Summary!N$4-Summary!N$3),(Summary!N156-Summary!N$3)/(Summary!N$4-Summary!N$3))))</f>
        <v>0.12</v>
      </c>
      <c r="O156" s="10">
        <f>MAX(0,MIN(1,IF(O$5=0,1-(Summary!O156-Summary!O$3)/(Summary!O$4-Summary!O$3),(Summary!O156-Summary!O$3)/(Summary!O$4-Summary!O$3))))</f>
        <v>0.20749999999999999</v>
      </c>
      <c r="P156" s="10">
        <f>MAX(0,MIN(1,IF(P$5=0,1-(Summary!P156-Summary!P$3)/(Summary!P$4-Summary!P$3),(Summary!P156-Summary!P$3)/(Summary!P$4-Summary!P$3))))</f>
        <v>0.88600000000000001</v>
      </c>
      <c r="Q156" s="10">
        <f>MAX(0,MIN(1,IF(Q$5=0,1-(Summary!Q156-Summary!Q$3)/(Summary!Q$4-Summary!Q$3),(Summary!Q156-Summary!Q$3)/(Summary!Q$4-Summary!Q$3))))</f>
        <v>0.38937853658536592</v>
      </c>
      <c r="R156" s="10">
        <f>MAX(0,MIN(1,IF(R$5=0,1-(Summary!R156-Summary!R$3)/(Summary!R$4-Summary!R$3),(Summary!R156-Summary!R$3)/(Summary!R$4-Summary!R$3))))</f>
        <v>0.60064585599999998</v>
      </c>
      <c r="S156" s="10">
        <f>MAX(0,MIN(1,IF(S$5=0,1-(Summary!S156-Summary!S$3)/(Summary!S$4-Summary!S$3),(Summary!S156-Summary!S$3)/(Summary!S$4-Summary!S$3))))</f>
        <v>0.38711440600000002</v>
      </c>
      <c r="T156" s="10">
        <f>MAX(0,MIN(1,IF(T$5=0,1-(Summary!T156-Summary!T$3)/(Summary!T$4-Summary!T$3),(Summary!T156-Summary!T$3)/(Summary!T$4-Summary!T$3))))</f>
        <v>0.5</v>
      </c>
      <c r="U156" s="10">
        <f>MAX(0,MIN(1,IF(U$5=0,1-(Summary!U156-Summary!U$3)/(Summary!U$4-Summary!U$3),(Summary!U156-Summary!U$3)/(Summary!U$4-Summary!U$3))))</f>
        <v>0.75</v>
      </c>
      <c r="V156" s="10">
        <f>MAX(0,MIN(1,IF(V$5=0,1-(Summary!V156-Summary!V$3)/(Summary!V$4-Summary!V$3),(Summary!V156-Summary!V$3)/(Summary!V$4-Summary!V$3))))</f>
        <v>0.26040545514607499</v>
      </c>
      <c r="W156" s="10">
        <f>MAX(0,MIN(1,IF(W$5=0,1-(Summary!W156-Summary!W$3)/(Summary!W$4-Summary!W$3),(Summary!W156-Summary!W$3)/(Summary!W$4-Summary!W$3))))</f>
        <v>0.51500000000000001</v>
      </c>
      <c r="X156" s="10">
        <f>MAX(0,MIN(1,IF(X$5=0,1-(Summary!X156-Summary!X$3)/(Summary!X$4-Summary!X$3),(Summary!X156-Summary!X$3)/(Summary!X$4-Summary!X$3))))</f>
        <v>0</v>
      </c>
      <c r="Y156" s="10">
        <f>MAX(0,MIN(1,IF(Y$5=0,1-(Summary!Y156-Summary!Y$3)/(Summary!Y$4-Summary!Y$3),(Summary!Y156-Summary!Y$3)/(Summary!Y$4-Summary!Y$3))))</f>
        <v>0</v>
      </c>
      <c r="Z156" s="10">
        <f>MAX(0,MIN(1,IF(Z$5=0,1-(Summary!Z156-Summary!Z$3)/(Summary!Z$4-Summary!Z$3),(Summary!Z156-Summary!Z$3)/(Summary!Z$4-Summary!Z$3))))</f>
        <v>0.31900001529999999</v>
      </c>
      <c r="AA156" s="12" t="str">
        <f t="shared" si="24"/>
        <v>Sao Tome &amp; Principe</v>
      </c>
      <c r="AB156" s="17">
        <f t="shared" si="25"/>
        <v>23</v>
      </c>
      <c r="AC156" s="11">
        <f t="shared" si="22"/>
        <v>0.43013211314629451</v>
      </c>
      <c r="AD156" s="17">
        <f t="shared" si="23"/>
        <v>53</v>
      </c>
      <c r="AM156" s="12" t="s">
        <v>433</v>
      </c>
      <c r="AN156" s="17">
        <v>24</v>
      </c>
      <c r="AO156" s="11">
        <v>0.2434464113147744</v>
      </c>
    </row>
    <row r="157" spans="1:41">
      <c r="A157" s="13" t="s">
        <v>338</v>
      </c>
      <c r="B157" s="16" t="s">
        <v>337</v>
      </c>
      <c r="C157" s="10">
        <f>MAX(0,MIN(1,IF(C$5=0,1-(Summary!C157-Summary!C$3)/(Summary!C$4-Summary!C$3),(Summary!C157-Summary!C$3)/(Summary!C$4-Summary!C$3))))</f>
        <v>0.54133333333333333</v>
      </c>
      <c r="D157" s="10">
        <f>MAX(0,MIN(1,IF(D$5=0,1-(Summary!D157-Summary!D$3)/(Summary!D$4-Summary!D$3),(Summary!D157-Summary!D$3)/(Summary!D$4-Summary!D$3))))</f>
        <v>1</v>
      </c>
      <c r="E157" s="10">
        <f>MAX(0,MIN(1,IF(E$5=0,1-(Summary!E157-Summary!E$3)/(Summary!E$4-Summary!E$3),(Summary!E157-Summary!E$3)/(Summary!E$4-Summary!E$3))))</f>
        <v>9.9999999999999978E-2</v>
      </c>
      <c r="F157" s="10">
        <f>MAX(0,MIN(1,IF(F$5=0,1-(Summary!F157-Summary!F$3)/(Summary!F$4-Summary!F$3),(Summary!F157-Summary!F$3)/(Summary!F$4-Summary!F$3))))</f>
        <v>0.52500000000000002</v>
      </c>
      <c r="G157" s="10">
        <f>MAX(0,MIN(1,IF(G$5=0,1-(Summary!G157-Summary!G$3)/(Summary!G$4-Summary!G$3),(Summary!G157-Summary!G$3)/(Summary!G$4-Summary!G$3))))</f>
        <v>0</v>
      </c>
      <c r="H157" s="10" t="e">
        <f>MAX(0,MIN(1,IF(H$5=0,1-(Summary!H157-Summary!H$3)/(Summary!H$4-Summary!H$3),(Summary!H157-Summary!H$3)/(Summary!H$4-Summary!H$3))))</f>
        <v>#N/A</v>
      </c>
      <c r="I157" s="10">
        <f>MAX(0,MIN(1,IF(I$5=0,1-(Summary!I157-Summary!I$3)/(Summary!I$4-Summary!I$3),(Summary!I157-Summary!I$3)/(Summary!I$4-Summary!I$3))))</f>
        <v>0.47033333333333333</v>
      </c>
      <c r="J157" s="10">
        <f>MAX(0,MIN(1,IF(J$5=0,1-(Summary!J157-Summary!J$3)/(Summary!J$4-Summary!J$3),(Summary!J157-Summary!J$3)/(Summary!J$4-Summary!J$3))))</f>
        <v>0.17739999999999997</v>
      </c>
      <c r="K157" s="10">
        <f>MAX(0,MIN(1,IF(K$5=0,1-(Summary!K157-Summary!K$3)/(Summary!K$4-Summary!K$3),(Summary!K157-Summary!K$3)/(Summary!K$4-Summary!K$3))))</f>
        <v>0.87469046237183334</v>
      </c>
      <c r="L157" s="10">
        <f>MAX(0,MIN(1,IF(L$5=0,1-(Summary!L157-Summary!L$3)/(Summary!L$4-Summary!L$3),(Summary!L157-Summary!L$3)/(Summary!L$4-Summary!L$3))))</f>
        <v>0.1</v>
      </c>
      <c r="M157" s="10">
        <f>MAX(0,MIN(1,IF(M$5=0,1-(Summary!M157-Summary!M$3)/(Summary!M$4-Summary!M$3),(Summary!M157-Summary!M$3)/(Summary!M$4-Summary!M$3))))</f>
        <v>0.88</v>
      </c>
      <c r="N157" s="10">
        <f>MAX(0,MIN(1,IF(N$5=0,1-(Summary!N157-Summary!N$3)/(Summary!N$4-Summary!N$3),(Summary!N157-Summary!N$3)/(Summary!N$4-Summary!N$3))))</f>
        <v>0.27999999999999997</v>
      </c>
      <c r="O157" s="10">
        <f>MAX(0,MIN(1,IF(O$5=0,1-(Summary!O157-Summary!O$3)/(Summary!O$4-Summary!O$3),(Summary!O157-Summary!O$3)/(Summary!O$4-Summary!O$3))))</f>
        <v>7.4999999999999997E-2</v>
      </c>
      <c r="P157" s="10">
        <f>MAX(0,MIN(1,IF(P$5=0,1-(Summary!P157-Summary!P$3)/(Summary!P$4-Summary!P$3),(Summary!P157-Summary!P$3)/(Summary!P$4-Summary!P$3))))</f>
        <v>0.84088000000000007</v>
      </c>
      <c r="Q157" s="10">
        <f>MAX(0,MIN(1,IF(Q$5=0,1-(Summary!Q157-Summary!Q$3)/(Summary!Q$4-Summary!Q$3),(Summary!Q157-Summary!Q$3)/(Summary!Q$4-Summary!Q$3))))</f>
        <v>0.23761902439024396</v>
      </c>
      <c r="R157" s="10">
        <f>MAX(0,MIN(1,IF(R$5=0,1-(Summary!R157-Summary!R$3)/(Summary!R$4-Summary!R$3),(Summary!R157-Summary!R$3)/(Summary!R$4-Summary!R$3))))</f>
        <v>0.21553884800000001</v>
      </c>
      <c r="S157" s="10">
        <f>MAX(0,MIN(1,IF(S$5=0,1-(Summary!S157-Summary!S$3)/(Summary!S$4-Summary!S$3),(Summary!S157-Summary!S$3)/(Summary!S$4-Summary!S$3))))</f>
        <v>0</v>
      </c>
      <c r="T157" s="10">
        <f>MAX(0,MIN(1,IF(T$5=0,1-(Summary!T157-Summary!T$3)/(Summary!T$4-Summary!T$3),(Summary!T157-Summary!T$3)/(Summary!T$4-Summary!T$3))))</f>
        <v>1.98386875E-2</v>
      </c>
      <c r="U157" s="10">
        <f>MAX(0,MIN(1,IF(U$5=0,1-(Summary!U157-Summary!U$3)/(Summary!U$4-Summary!U$3),(Summary!U157-Summary!U$3)/(Summary!U$4-Summary!U$3))))</f>
        <v>7.0476808090587902E-3</v>
      </c>
      <c r="V157" s="10">
        <f>MAX(0,MIN(1,IF(V$5=0,1-(Summary!V157-Summary!V$3)/(Summary!V$4-Summary!V$3),(Summary!V157-Summary!V$3)/(Summary!V$4-Summary!V$3))))</f>
        <v>0.13462215009415199</v>
      </c>
      <c r="W157" s="10">
        <f>MAX(0,MIN(1,IF(W$5=0,1-(Summary!W157-Summary!W$3)/(Summary!W$4-Summary!W$3),(Summary!W157-Summary!W$3)/(Summary!W$4-Summary!W$3))))</f>
        <v>1.0000000000000009E-2</v>
      </c>
      <c r="X157" s="10">
        <f>MAX(0,MIN(1,IF(X$5=0,1-(Summary!X157-Summary!X$3)/(Summary!X$4-Summary!X$3),(Summary!X157-Summary!X$3)/(Summary!X$4-Summary!X$3))))</f>
        <v>0</v>
      </c>
      <c r="Y157" s="10">
        <f>MAX(0,MIN(1,IF(Y$5=0,1-(Summary!Y157-Summary!Y$3)/(Summary!Y$4-Summary!Y$3),(Summary!Y157-Summary!Y$3)/(Summary!Y$4-Summary!Y$3))))</f>
        <v>3.0000000000000001E-3</v>
      </c>
      <c r="Z157" s="10">
        <f>MAX(0,MIN(1,IF(Z$5=0,1-(Summary!Z157-Summary!Z$3)/(Summary!Z$4-Summary!Z$3),(Summary!Z157-Summary!Z$3)/(Summary!Z$4-Summary!Z$3))))</f>
        <v>0.78530000690000001</v>
      </c>
      <c r="AA157" s="12" t="str">
        <f t="shared" si="24"/>
        <v>Saudi Arabia</v>
      </c>
      <c r="AB157" s="17">
        <f t="shared" si="25"/>
        <v>23</v>
      </c>
      <c r="AC157" s="11">
        <f t="shared" si="22"/>
        <v>0.3164175446405198</v>
      </c>
      <c r="AD157" s="17">
        <f t="shared" si="23"/>
        <v>90</v>
      </c>
      <c r="AM157" s="12" t="s">
        <v>380</v>
      </c>
      <c r="AN157" s="17">
        <v>24</v>
      </c>
      <c r="AO157" s="11">
        <v>0.24318759207760809</v>
      </c>
    </row>
    <row r="158" spans="1:41">
      <c r="A158" s="13" t="s">
        <v>340</v>
      </c>
      <c r="B158" s="16" t="s">
        <v>339</v>
      </c>
      <c r="C158" s="10">
        <f>MAX(0,MIN(1,IF(C$5=0,1-(Summary!C158-Summary!C$3)/(Summary!C$4-Summary!C$3),(Summary!C158-Summary!C$3)/(Summary!C$4-Summary!C$3))))</f>
        <v>0.34433333333333332</v>
      </c>
      <c r="D158" s="10">
        <f>MAX(0,MIN(1,IF(D$5=0,1-(Summary!D158-Summary!D$3)/(Summary!D$4-Summary!D$3),(Summary!D158-Summary!D$3)/(Summary!D$4-Summary!D$3))))</f>
        <v>5.7239999999999999E-2</v>
      </c>
      <c r="E158" s="10">
        <f>MAX(0,MIN(1,IF(E$5=0,1-(Summary!E158-Summary!E$3)/(Summary!E$4-Summary!E$3),(Summary!E158-Summary!E$3)/(Summary!E$4-Summary!E$3))))</f>
        <v>0.31000000000000005</v>
      </c>
      <c r="F158" s="10">
        <f>MAX(0,MIN(1,IF(F$5=0,1-(Summary!F158-Summary!F$3)/(Summary!F$4-Summary!F$3),(Summary!F158-Summary!F$3)/(Summary!F$4-Summary!F$3))))</f>
        <v>0.32499999999999996</v>
      </c>
      <c r="G158" s="10">
        <f>MAX(0,MIN(1,IF(G$5=0,1-(Summary!G158-Summary!G$3)/(Summary!G$4-Summary!G$3),(Summary!G158-Summary!G$3)/(Summary!G$4-Summary!G$3))))</f>
        <v>0.35333333333333333</v>
      </c>
      <c r="H158" s="10">
        <f>MAX(0,MIN(1,IF(H$5=0,1-(Summary!H158-Summary!H$3)/(Summary!H$4-Summary!H$3),(Summary!H158-Summary!H$3)/(Summary!H$4-Summary!H$3))))</f>
        <v>0.49</v>
      </c>
      <c r="I158" s="10">
        <f>MAX(0,MIN(1,IF(I$5=0,1-(Summary!I158-Summary!I$3)/(Summary!I$4-Summary!I$3),(Summary!I158-Summary!I$3)/(Summary!I$4-Summary!I$3))))</f>
        <v>0.88633333333333331</v>
      </c>
      <c r="J158" s="10">
        <f>MAX(0,MIN(1,IF(J$5=0,1-(Summary!J158-Summary!J$3)/(Summary!J$4-Summary!J$3),(Summary!J158-Summary!J$3)/(Summary!J$4-Summary!J$3))))</f>
        <v>0.5736</v>
      </c>
      <c r="K158" s="10">
        <f>MAX(0,MIN(1,IF(K$5=0,1-(Summary!K158-Summary!K$3)/(Summary!K$4-Summary!K$3),(Summary!K158-Summary!K$3)/(Summary!K$4-Summary!K$3))))</f>
        <v>0.98873807362822608</v>
      </c>
      <c r="L158" s="10">
        <f>MAX(0,MIN(1,IF(L$5=0,1-(Summary!L158-Summary!L$3)/(Summary!L$4-Summary!L$3),(Summary!L158-Summary!L$3)/(Summary!L$4-Summary!L$3))))</f>
        <v>0.5</v>
      </c>
      <c r="M158" s="10">
        <f>MAX(0,MIN(1,IF(M$5=0,1-(Summary!M158-Summary!M$3)/(Summary!M$4-Summary!M$3),(Summary!M158-Summary!M$3)/(Summary!M$4-Summary!M$3))))</f>
        <v>0.71</v>
      </c>
      <c r="N158" s="10">
        <f>MAX(0,MIN(1,IF(N$5=0,1-(Summary!N158-Summary!N$3)/(Summary!N$4-Summary!N$3),(Summary!N158-Summary!N$3)/(Summary!N$4-Summary!N$3))))</f>
        <v>0.3</v>
      </c>
      <c r="O158" s="10">
        <f>MAX(0,MIN(1,IF(O$5=0,1-(Summary!O158-Summary!O$3)/(Summary!O$4-Summary!O$3),(Summary!O158-Summary!O$3)/(Summary!O$4-Summary!O$3))))</f>
        <v>0.20749999999999999</v>
      </c>
      <c r="P158" s="10">
        <f>MAX(0,MIN(1,IF(P$5=0,1-(Summary!P158-Summary!P$3)/(Summary!P$4-Summary!P$3),(Summary!P158-Summary!P$3)/(Summary!P$4-Summary!P$3))))</f>
        <v>0.97848000000000002</v>
      </c>
      <c r="Q158" s="10">
        <f>MAX(0,MIN(1,IF(Q$5=0,1-(Summary!Q158-Summary!Q$3)/(Summary!Q$4-Summary!Q$3),(Summary!Q158-Summary!Q$3)/(Summary!Q$4-Summary!Q$3))))</f>
        <v>0.58809414634146406</v>
      </c>
      <c r="R158" s="10">
        <f>MAX(0,MIN(1,IF(R$5=0,1-(Summary!R158-Summary!R$3)/(Summary!R$4-Summary!R$3),(Summary!R158-Summary!R$3)/(Summary!R$4-Summary!R$3))))</f>
        <v>0.826298702</v>
      </c>
      <c r="S158" s="10">
        <f>MAX(0,MIN(1,IF(S$5=0,1-(Summary!S158-Summary!S$3)/(Summary!S$4-Summary!S$3),(Summary!S158-Summary!S$3)/(Summary!S$4-Summary!S$3))))</f>
        <v>0.1399622244</v>
      </c>
      <c r="T158" s="10">
        <f>MAX(0,MIN(1,IF(T$5=0,1-(Summary!T158-Summary!T$3)/(Summary!T$4-Summary!T$3),(Summary!T158-Summary!T$3)/(Summary!T$4-Summary!T$3))))</f>
        <v>0.53815918900000004</v>
      </c>
      <c r="U158" s="10">
        <f>MAX(0,MIN(1,IF(U$5=0,1-(Summary!U158-Summary!U$3)/(Summary!U$4-Summary!U$3),(Summary!U158-Summary!U$3)/(Summary!U$4-Summary!U$3))))</f>
        <v>7.4530056941375461E-2</v>
      </c>
      <c r="V158" s="10">
        <f>MAX(0,MIN(1,IF(V$5=0,1-(Summary!V158-Summary!V$3)/(Summary!V$4-Summary!V$3),(Summary!V158-Summary!V$3)/(Summary!V$4-Summary!V$3))))</f>
        <v>0.31479057632968399</v>
      </c>
      <c r="W158" s="10">
        <f>MAX(0,MIN(1,IF(W$5=0,1-(Summary!W158-Summary!W$3)/(Summary!W$4-Summary!W$3),(Summary!W158-Summary!W$3)/(Summary!W$4-Summary!W$3))))</f>
        <v>0.58000000000000007</v>
      </c>
      <c r="X158" s="10">
        <f>MAX(0,MIN(1,IF(X$5=0,1-(Summary!X158-Summary!X$3)/(Summary!X$4-Summary!X$3),(Summary!X158-Summary!X$3)/(Summary!X$4-Summary!X$3))))</f>
        <v>0.61</v>
      </c>
      <c r="Y158" s="10">
        <f>MAX(0,MIN(1,IF(Y$5=0,1-(Summary!Y158-Summary!Y$3)/(Summary!Y$4-Summary!Y$3),(Summary!Y158-Summary!Y$3)/(Summary!Y$4-Summary!Y$3))))</f>
        <v>4.674596166831143E-2</v>
      </c>
      <c r="Z158" s="10">
        <f>MAX(0,MIN(1,IF(Z$5=0,1-(Summary!Z158-Summary!Z$3)/(Summary!Z$4-Summary!Z$3),(Summary!Z158-Summary!Z$3)/(Summary!Z$4-Summary!Z$3))))</f>
        <v>0.70739999770000006</v>
      </c>
      <c r="AA158" s="12" t="str">
        <f t="shared" si="24"/>
        <v>Senegal</v>
      </c>
      <c r="AB158" s="17">
        <f t="shared" si="25"/>
        <v>24</v>
      </c>
      <c r="AC158" s="11">
        <f t="shared" si="22"/>
        <v>0.47710578866704417</v>
      </c>
      <c r="AD158" s="17">
        <f t="shared" si="23"/>
        <v>34</v>
      </c>
      <c r="AM158" s="12" t="s">
        <v>108</v>
      </c>
      <c r="AN158" s="17">
        <v>24</v>
      </c>
      <c r="AO158" s="11">
        <v>0.24106977444995245</v>
      </c>
    </row>
    <row r="159" spans="1:41">
      <c r="A159" s="13" t="s">
        <v>342</v>
      </c>
      <c r="B159" s="16" t="s">
        <v>341</v>
      </c>
      <c r="C159" s="10">
        <f>MAX(0,MIN(1,IF(C$5=0,1-(Summary!C159-Summary!C$3)/(Summary!C$4-Summary!C$3),(Summary!C159-Summary!C$3)/(Summary!C$4-Summary!C$3))))</f>
        <v>0.31833333333333336</v>
      </c>
      <c r="D159" s="10" t="e">
        <f>MAX(0,MIN(1,IF(D$5=0,1-(Summary!D159-Summary!D$3)/(Summary!D$4-Summary!D$3),(Summary!D159-Summary!D$3)/(Summary!D$4-Summary!D$3))))</f>
        <v>#N/A</v>
      </c>
      <c r="E159" s="10">
        <f>MAX(0,MIN(1,IF(E$5=0,1-(Summary!E159-Summary!E$3)/(Summary!E$4-Summary!E$3),(Summary!E159-Summary!E$3)/(Summary!E$4-Summary!E$3))))</f>
        <v>1.0000000000000009E-2</v>
      </c>
      <c r="F159" s="10">
        <f>MAX(0,MIN(1,IF(F$5=0,1-(Summary!F159-Summary!F$3)/(Summary!F$4-Summary!F$3),(Summary!F159-Summary!F$3)/(Summary!F$4-Summary!F$3))))</f>
        <v>0.5</v>
      </c>
      <c r="G159" s="10">
        <f>MAX(0,MIN(1,IF(G$5=0,1-(Summary!G159-Summary!G$3)/(Summary!G$4-Summary!G$3),(Summary!G159-Summary!G$3)/(Summary!G$4-Summary!G$3))))</f>
        <v>0</v>
      </c>
      <c r="H159" s="10">
        <f>MAX(0,MIN(1,IF(H$5=0,1-(Summary!H159-Summary!H$3)/(Summary!H$4-Summary!H$3),(Summary!H159-Summary!H$3)/(Summary!H$4-Summary!H$3))))</f>
        <v>7.999999999999996E-2</v>
      </c>
      <c r="I159" s="10">
        <f>MAX(0,MIN(1,IF(I$5=0,1-(Summary!I159-Summary!I$3)/(Summary!I$4-Summary!I$3),(Summary!I159-Summary!I$3)/(Summary!I$4-Summary!I$3))))</f>
        <v>0.28666666666666668</v>
      </c>
      <c r="J159" s="10">
        <f>MAX(0,MIN(1,IF(J$5=0,1-(Summary!J159-Summary!J$3)/(Summary!J$4-Summary!J$3),(Summary!J159-Summary!J$3)/(Summary!J$4-Summary!J$3))))</f>
        <v>0.4778</v>
      </c>
      <c r="K159" s="10">
        <f>MAX(0,MIN(1,IF(K$5=0,1-(Summary!K159-Summary!K$3)/(Summary!K$4-Summary!K$3),(Summary!K159-Summary!K$3)/(Summary!K$4-Summary!K$3))))</f>
        <v>0.80281337930987551</v>
      </c>
      <c r="L159" s="10">
        <f>MAX(0,MIN(1,IF(L$5=0,1-(Summary!L159-Summary!L$3)/(Summary!L$4-Summary!L$3),(Summary!L159-Summary!L$3)/(Summary!L$4-Summary!L$3))))</f>
        <v>0.32</v>
      </c>
      <c r="M159" s="10">
        <f>MAX(0,MIN(1,IF(M$5=0,1-(Summary!M159-Summary!M$3)/(Summary!M$4-Summary!M$3),(Summary!M159-Summary!M$3)/(Summary!M$4-Summary!M$3))))</f>
        <v>0.01</v>
      </c>
      <c r="N159" s="10">
        <f>MAX(0,MIN(1,IF(N$5=0,1-(Summary!N159-Summary!N$3)/(Summary!N$4-Summary!N$3),(Summary!N159-Summary!N$3)/(Summary!N$4-Summary!N$3))))</f>
        <v>0.01</v>
      </c>
      <c r="O159" s="10">
        <f>MAX(0,MIN(1,IF(O$5=0,1-(Summary!O159-Summary!O$3)/(Summary!O$4-Summary!O$3),(Summary!O159-Summary!O$3)/(Summary!O$4-Summary!O$3))))</f>
        <v>7.4999999999999997E-2</v>
      </c>
      <c r="P159" s="10">
        <f>MAX(0,MIN(1,IF(P$5=0,1-(Summary!P159-Summary!P$3)/(Summary!P$4-Summary!P$3),(Summary!P159-Summary!P$3)/(Summary!P$4-Summary!P$3))))</f>
        <v>0.65999999999999992</v>
      </c>
      <c r="Q159" s="10">
        <f>MAX(0,MIN(1,IF(Q$5=0,1-(Summary!Q159-Summary!Q$3)/(Summary!Q$4-Summary!Q$3),(Summary!Q159-Summary!Q$3)/(Summary!Q$4-Summary!Q$3))))</f>
        <v>0.22726829268292792</v>
      </c>
      <c r="R159" s="10">
        <f>MAX(0,MIN(1,IF(R$5=0,1-(Summary!R159-Summary!R$3)/(Summary!R$4-Summary!R$3),(Summary!R159-Summary!R$3)/(Summary!R$4-Summary!R$3))))</f>
        <v>4.4444444E-2</v>
      </c>
      <c r="S159" s="10">
        <f>MAX(0,MIN(1,IF(S$5=0,1-(Summary!S159-Summary!S$3)/(Summary!S$4-Summary!S$3),(Summary!S159-Summary!S$3)/(Summary!S$4-Summary!S$3))))</f>
        <v>4.3414821300000002E-3</v>
      </c>
      <c r="T159" s="10">
        <f>MAX(0,MIN(1,IF(T$5=0,1-(Summary!T159-Summary!T$3)/(Summary!T$4-Summary!T$3),(Summary!T159-Summary!T$3)/(Summary!T$4-Summary!T$3))))</f>
        <v>3.3191937499999998E-3</v>
      </c>
      <c r="U159" s="10" t="e">
        <f>MAX(0,MIN(1,IF(U$5=0,1-(Summary!U159-Summary!U$3)/(Summary!U$4-Summary!U$3),(Summary!U159-Summary!U$3)/(Summary!U$4-Summary!U$3))))</f>
        <v>#N/A</v>
      </c>
      <c r="V159" s="10" t="e">
        <f>MAX(0,MIN(1,IF(V$5=0,1-(Summary!V159-Summary!V$3)/(Summary!V$4-Summary!V$3),(Summary!V159-Summary!V$3)/(Summary!V$4-Summary!V$3))))</f>
        <v>#N/A</v>
      </c>
      <c r="W159" s="10">
        <f>MAX(0,MIN(1,IF(W$5=0,1-(Summary!W159-Summary!W$3)/(Summary!W$4-Summary!W$3),(Summary!W159-Summary!W$3)/(Summary!W$4-Summary!W$3))))</f>
        <v>0</v>
      </c>
      <c r="X159" s="10">
        <f>MAX(0,MIN(1,IF(X$5=0,1-(Summary!X159-Summary!X$3)/(Summary!X$4-Summary!X$3),(Summary!X159-Summary!X$3)/(Summary!X$4-Summary!X$3))))</f>
        <v>0.54</v>
      </c>
      <c r="Y159" s="10" t="e">
        <f>MAX(0,MIN(1,IF(Y$5=0,1-(Summary!Y159-Summary!Y$3)/(Summary!Y$4-Summary!Y$3),(Summary!Y159-Summary!Y$3)/(Summary!Y$4-Summary!Y$3))))</f>
        <v>#N/A</v>
      </c>
      <c r="Z159" s="10">
        <f>MAX(0,MIN(1,IF(Z$5=0,1-(Summary!Z159-Summary!Z$3)/(Summary!Z$4-Summary!Z$3),(Summary!Z159-Summary!Z$3)/(Summary!Z$4-Summary!Z$3))))</f>
        <v>0.52259999999999995</v>
      </c>
      <c r="AA159" s="12" t="str">
        <f t="shared" si="24"/>
        <v>Serbia</v>
      </c>
      <c r="AB159" s="17">
        <f t="shared" si="25"/>
        <v>20</v>
      </c>
      <c r="AC159" s="11">
        <f t="shared" si="22"/>
        <v>0.24462933959364014</v>
      </c>
      <c r="AD159" s="17">
        <f t="shared" si="23"/>
        <v>146</v>
      </c>
      <c r="AM159" s="12" t="s">
        <v>206</v>
      </c>
      <c r="AN159" s="17">
        <v>24</v>
      </c>
      <c r="AO159" s="11">
        <v>0.24003089140009481</v>
      </c>
    </row>
    <row r="160" spans="1:41">
      <c r="A160" s="13" t="s">
        <v>344</v>
      </c>
      <c r="B160" s="16" t="s">
        <v>343</v>
      </c>
      <c r="C160" s="10">
        <f>MAX(0,MIN(1,IF(C$5=0,1-(Summary!C160-Summary!C$3)/(Summary!C$4-Summary!C$3),(Summary!C160-Summary!C$3)/(Summary!C$4-Summary!C$3))))</f>
        <v>0.50716666666666665</v>
      </c>
      <c r="D160" s="10">
        <f>MAX(0,MIN(1,IF(D$5=0,1-(Summary!D160-Summary!D$3)/(Summary!D$4-Summary!D$3),(Summary!D160-Summary!D$3)/(Summary!D$4-Summary!D$3))))</f>
        <v>0.5</v>
      </c>
      <c r="E160" s="10">
        <f>MAX(0,MIN(1,IF(E$5=0,1-(Summary!E160-Summary!E$3)/(Summary!E$4-Summary!E$3),(Summary!E160-Summary!E$3)/(Summary!E$4-Summary!E$3))))</f>
        <v>0</v>
      </c>
      <c r="F160" s="10">
        <f>MAX(0,MIN(1,IF(F$5=0,1-(Summary!F160-Summary!F$3)/(Summary!F$4-Summary!F$3),(Summary!F160-Summary!F$3)/(Summary!F$4-Summary!F$3))))</f>
        <v>0.125</v>
      </c>
      <c r="G160" s="10" t="e">
        <f>MAX(0,MIN(1,IF(G$5=0,1-(Summary!G160-Summary!G$3)/(Summary!G$4-Summary!G$3),(Summary!G160-Summary!G$3)/(Summary!G$4-Summary!G$3))))</f>
        <v>#N/A</v>
      </c>
      <c r="H160" s="10">
        <f>MAX(0,MIN(1,IF(H$5=0,1-(Summary!H160-Summary!H$3)/(Summary!H$4-Summary!H$3),(Summary!H160-Summary!H$3)/(Summary!H$4-Summary!H$3))))</f>
        <v>3.0000000000000027E-2</v>
      </c>
      <c r="I160" s="10">
        <f>MAX(0,MIN(1,IF(I$5=0,1-(Summary!I160-Summary!I$3)/(Summary!I$4-Summary!I$3),(Summary!I160-Summary!I$3)/(Summary!I$4-Summary!I$3))))</f>
        <v>0.44466666666666665</v>
      </c>
      <c r="J160" s="10">
        <f>MAX(0,MIN(1,IF(J$5=0,1-(Summary!J160-Summary!J$3)/(Summary!J$4-Summary!J$3),(Summary!J160-Summary!J$3)/(Summary!J$4-Summary!J$3))))</f>
        <v>0.45179999999999998</v>
      </c>
      <c r="K160" s="10">
        <f>MAX(0,MIN(1,IF(K$5=0,1-(Summary!K160-Summary!K$3)/(Summary!K$4-Summary!K$3),(Summary!K160-Summary!K$3)/(Summary!K$4-Summary!K$3))))</f>
        <v>0.95166666666666666</v>
      </c>
      <c r="L160" s="10">
        <f>MAX(0,MIN(1,IF(L$5=0,1-(Summary!L160-Summary!L$3)/(Summary!L$4-Summary!L$3),(Summary!L160-Summary!L$3)/(Summary!L$4-Summary!L$3))))</f>
        <v>0</v>
      </c>
      <c r="M160" s="10">
        <f>MAX(0,MIN(1,IF(M$5=0,1-(Summary!M160-Summary!M$3)/(Summary!M$4-Summary!M$3),(Summary!M160-Summary!M$3)/(Summary!M$4-Summary!M$3))))</f>
        <v>1</v>
      </c>
      <c r="N160" s="10">
        <f>MAX(0,MIN(1,IF(N$5=0,1-(Summary!N160-Summary!N$3)/(Summary!N$4-Summary!N$3),(Summary!N160-Summary!N$3)/(Summary!N$4-Summary!N$3))))</f>
        <v>0.3</v>
      </c>
      <c r="O160" s="10">
        <f>MAX(0,MIN(1,IF(O$5=0,1-(Summary!O160-Summary!O$3)/(Summary!O$4-Summary!O$3),(Summary!O160-Summary!O$3)/(Summary!O$4-Summary!O$3))))</f>
        <v>0.20749999999999999</v>
      </c>
      <c r="P160" s="10">
        <f>MAX(0,MIN(1,IF(P$5=0,1-(Summary!P160-Summary!P$3)/(Summary!P$4-Summary!P$3),(Summary!P160-Summary!P$3)/(Summary!P$4-Summary!P$3))))</f>
        <v>0.56200000000000006</v>
      </c>
      <c r="Q160" s="10">
        <f>MAX(0,MIN(1,IF(Q$5=0,1-(Summary!Q160-Summary!Q$3)/(Summary!Q$4-Summary!Q$3),(Summary!Q160-Summary!Q$3)/(Summary!Q$4-Summary!Q$3))))</f>
        <v>0.23673170731707383</v>
      </c>
      <c r="R160" s="10">
        <f>MAX(0,MIN(1,IF(R$5=0,1-(Summary!R160-Summary!R$3)/(Summary!R$4-Summary!R$3),(Summary!R160-Summary!R$3)/(Summary!R$4-Summary!R$3))))</f>
        <v>0.37817258799999998</v>
      </c>
      <c r="S160" s="10">
        <f>MAX(0,MIN(1,IF(S$5=0,1-(Summary!S160-Summary!S$3)/(Summary!S$4-Summary!S$3),(Summary!S160-Summary!S$3)/(Summary!S$4-Summary!S$3))))</f>
        <v>1.4308117709999998E-2</v>
      </c>
      <c r="T160" s="10">
        <f>MAX(0,MIN(1,IF(T$5=0,1-(Summary!T160-Summary!T$3)/(Summary!T$4-Summary!T$3),(Summary!T160-Summary!T$3)/(Summary!T$4-Summary!T$3))))</f>
        <v>0.5</v>
      </c>
      <c r="U160" s="10">
        <f>MAX(0,MIN(1,IF(U$5=0,1-(Summary!U160-Summary!U$3)/(Summary!U$4-Summary!U$3),(Summary!U160-Summary!U$3)/(Summary!U$4-Summary!U$3))))</f>
        <v>0.2003868703324948</v>
      </c>
      <c r="V160" s="10">
        <f>MAX(0,MIN(1,IF(V$5=0,1-(Summary!V160-Summary!V$3)/(Summary!V$4-Summary!V$3),(Summary!V160-Summary!V$3)/(Summary!V$4-Summary!V$3))))</f>
        <v>0.17425087683402701</v>
      </c>
      <c r="W160" s="10">
        <f>MAX(0,MIN(1,IF(W$5=0,1-(Summary!W160-Summary!W$3)/(Summary!W$4-Summary!W$3),(Summary!W160-Summary!W$3)/(Summary!W$4-Summary!W$3))))</f>
        <v>4.0000000000000036E-2</v>
      </c>
      <c r="X160" s="10">
        <f>MAX(0,MIN(1,IF(X$5=0,1-(Summary!X160-Summary!X$3)/(Summary!X$4-Summary!X$3),(Summary!X160-Summary!X$3)/(Summary!X$4-Summary!X$3))))</f>
        <v>0</v>
      </c>
      <c r="Y160" s="10">
        <f>MAX(0,MIN(1,IF(Y$5=0,1-(Summary!Y160-Summary!Y$3)/(Summary!Y$4-Summary!Y$3),(Summary!Y160-Summary!Y$3)/(Summary!Y$4-Summary!Y$3))))</f>
        <v>1</v>
      </c>
      <c r="Z160" s="10">
        <f>MAX(0,MIN(1,IF(Z$5=0,1-(Summary!Z160-Summary!Z$3)/(Summary!Z$4-Summary!Z$3),(Summary!Z160-Summary!Z$3)/(Summary!Z$4-Summary!Z$3))))</f>
        <v>3.543307090000003E-2</v>
      </c>
      <c r="AA160" s="12" t="str">
        <f t="shared" si="24"/>
        <v>Seychelles</v>
      </c>
      <c r="AB160" s="17">
        <f t="shared" si="25"/>
        <v>23</v>
      </c>
      <c r="AC160" s="11">
        <f t="shared" si="22"/>
        <v>0.33300361874319984</v>
      </c>
      <c r="AD160" s="17">
        <f t="shared" si="23"/>
        <v>78</v>
      </c>
      <c r="AM160" s="12" t="s">
        <v>392</v>
      </c>
      <c r="AN160" s="17">
        <v>24</v>
      </c>
      <c r="AO160" s="11">
        <v>0.23962269679115658</v>
      </c>
    </row>
    <row r="161" spans="1:41">
      <c r="A161" s="13" t="s">
        <v>346</v>
      </c>
      <c r="B161" s="16" t="s">
        <v>345</v>
      </c>
      <c r="C161" s="10">
        <f>MAX(0,MIN(1,IF(C$5=0,1-(Summary!C161-Summary!C$3)/(Summary!C$4-Summary!C$3),(Summary!C161-Summary!C$3)/(Summary!C$4-Summary!C$3))))</f>
        <v>0.73466666666666669</v>
      </c>
      <c r="D161" s="10">
        <f>MAX(0,MIN(1,IF(D$5=0,1-(Summary!D161-Summary!D$3)/(Summary!D$4-Summary!D$3),(Summary!D161-Summary!D$3)/(Summary!D$4-Summary!D$3))))</f>
        <v>3.0830000000000002E-3</v>
      </c>
      <c r="E161" s="10">
        <f>MAX(0,MIN(1,IF(E$5=0,1-(Summary!E161-Summary!E$3)/(Summary!E$4-Summary!E$3),(Summary!E161-Summary!E$3)/(Summary!E$4-Summary!E$3))))</f>
        <v>0.51</v>
      </c>
      <c r="F161" s="10">
        <f>MAX(0,MIN(1,IF(F$5=0,1-(Summary!F161-Summary!F$3)/(Summary!F$4-Summary!F$3),(Summary!F161-Summary!F$3)/(Summary!F$4-Summary!F$3))))</f>
        <v>0.25</v>
      </c>
      <c r="G161" s="10">
        <f>MAX(0,MIN(1,IF(G$5=0,1-(Summary!G161-Summary!G$3)/(Summary!G$4-Summary!G$3),(Summary!G161-Summary!G$3)/(Summary!G$4-Summary!G$3))))</f>
        <v>0.98199999999999998</v>
      </c>
      <c r="H161" s="10">
        <f>MAX(0,MIN(1,IF(H$5=0,1-(Summary!H161-Summary!H$3)/(Summary!H$4-Summary!H$3),(Summary!H161-Summary!H$3)/(Summary!H$4-Summary!H$3))))</f>
        <v>0.87</v>
      </c>
      <c r="I161" s="10">
        <f>MAX(0,MIN(1,IF(I$5=0,1-(Summary!I161-Summary!I$3)/(Summary!I$4-Summary!I$3),(Summary!I161-Summary!I$3)/(Summary!I$4-Summary!I$3))))</f>
        <v>0.62008333333333332</v>
      </c>
      <c r="J161" s="10">
        <f>MAX(0,MIN(1,IF(J$5=0,1-(Summary!J161-Summary!J$3)/(Summary!J$4-Summary!J$3),(Summary!J161-Summary!J$3)/(Summary!J$4-Summary!J$3))))</f>
        <v>0.61919999999999997</v>
      </c>
      <c r="K161" s="10">
        <f>MAX(0,MIN(1,IF(K$5=0,1-(Summary!K161-Summary!K$3)/(Summary!K$4-Summary!K$3),(Summary!K161-Summary!K$3)/(Summary!K$4-Summary!K$3))))</f>
        <v>1</v>
      </c>
      <c r="L161" s="10">
        <f>MAX(0,MIN(1,IF(L$5=0,1-(Summary!L161-Summary!L$3)/(Summary!L$4-Summary!L$3),(Summary!L161-Summary!L$3)/(Summary!L$4-Summary!L$3))))</f>
        <v>0.24</v>
      </c>
      <c r="M161" s="10">
        <f>MAX(0,MIN(1,IF(M$5=0,1-(Summary!M161-Summary!M$3)/(Summary!M$4-Summary!M$3),(Summary!M161-Summary!M$3)/(Summary!M$4-Summary!M$3))))</f>
        <v>0.21</v>
      </c>
      <c r="N161" s="10">
        <f>MAX(0,MIN(1,IF(N$5=0,1-(Summary!N161-Summary!N$3)/(Summary!N$4-Summary!N$3),(Summary!N161-Summary!N$3)/(Summary!N$4-Summary!N$3))))</f>
        <v>0.84000000000000008</v>
      </c>
      <c r="O161" s="10">
        <f>MAX(0,MIN(1,IF(O$5=0,1-(Summary!O161-Summary!O$3)/(Summary!O$4-Summary!O$3),(Summary!O161-Summary!O$3)/(Summary!O$4-Summary!O$3))))</f>
        <v>0.20749999999999999</v>
      </c>
      <c r="P161" s="10">
        <f>MAX(0,MIN(1,IF(P$5=0,1-(Summary!P161-Summary!P$3)/(Summary!P$4-Summary!P$3),(Summary!P161-Summary!P$3)/(Summary!P$4-Summary!P$3))))</f>
        <v>0.99192000000000002</v>
      </c>
      <c r="Q161" s="10">
        <f>MAX(0,MIN(1,IF(Q$5=0,1-(Summary!Q161-Summary!Q$3)/(Summary!Q$4-Summary!Q$3),(Summary!Q161-Summary!Q$3)/(Summary!Q$4-Summary!Q$3))))</f>
        <v>0.74800048780487804</v>
      </c>
      <c r="R161" s="10">
        <f>MAX(0,MIN(1,IF(R$5=0,1-(Summary!R161-Summary!R$3)/(Summary!R$4-Summary!R$3),(Summary!R161-Summary!R$3)/(Summary!R$4-Summary!R$3))))</f>
        <v>1</v>
      </c>
      <c r="S161" s="10">
        <f>MAX(0,MIN(1,IF(S$5=0,1-(Summary!S161-Summary!S$3)/(Summary!S$4-Summary!S$3),(Summary!S161-Summary!S$3)/(Summary!S$4-Summary!S$3))))</f>
        <v>0.20381543189999998</v>
      </c>
      <c r="T161" s="10">
        <f>MAX(0,MIN(1,IF(T$5=0,1-(Summary!T161-Summary!T$3)/(Summary!T$4-Summary!T$3),(Summary!T161-Summary!T$3)/(Summary!T$4-Summary!T$3))))</f>
        <v>1</v>
      </c>
      <c r="U161" s="10">
        <f>MAX(0,MIN(1,IF(U$5=0,1-(Summary!U161-Summary!U$3)/(Summary!U$4-Summary!U$3),(Summary!U161-Summary!U$3)/(Summary!U$4-Summary!U$3))))</f>
        <v>6.4526520341839505E-2</v>
      </c>
      <c r="V161" s="10">
        <f>MAX(0,MIN(1,IF(V$5=0,1-(Summary!V161-Summary!V$3)/(Summary!V$4-Summary!V$3),(Summary!V161-Summary!V$3)/(Summary!V$4-Summary!V$3))))</f>
        <v>9.6793483454035698E-2</v>
      </c>
      <c r="W161" s="10">
        <f>MAX(0,MIN(1,IF(W$5=0,1-(Summary!W161-Summary!W$3)/(Summary!W$4-Summary!W$3),(Summary!W161-Summary!W$3)/(Summary!W$4-Summary!W$3))))</f>
        <v>0.94899999999999995</v>
      </c>
      <c r="X161" s="10">
        <f>MAX(0,MIN(1,IF(X$5=0,1-(Summary!X161-Summary!X$3)/(Summary!X$4-Summary!X$3),(Summary!X161-Summary!X$3)/(Summary!X$4-Summary!X$3))))</f>
        <v>0</v>
      </c>
      <c r="Y161" s="10">
        <f>MAX(0,MIN(1,IF(Y$5=0,1-(Summary!Y161-Summary!Y$3)/(Summary!Y$4-Summary!Y$3),(Summary!Y161-Summary!Y$3)/(Summary!Y$4-Summary!Y$3))))</f>
        <v>2.0943870427254957E-2</v>
      </c>
      <c r="Z161" s="10">
        <f>MAX(0,MIN(1,IF(Z$5=0,1-(Summary!Z161-Summary!Z$3)/(Summary!Z$4-Summary!Z$3),(Summary!Z161-Summary!Z$3)/(Summary!Z$4-Summary!Z$3))))</f>
        <v>0.92</v>
      </c>
      <c r="AA161" s="12" t="str">
        <f t="shared" si="24"/>
        <v>Sierra Leone</v>
      </c>
      <c r="AB161" s="17">
        <f t="shared" si="25"/>
        <v>24</v>
      </c>
      <c r="AC161" s="11">
        <f t="shared" si="22"/>
        <v>0.545063866413667</v>
      </c>
      <c r="AD161" s="17">
        <f t="shared" si="23"/>
        <v>9</v>
      </c>
      <c r="AM161" s="12" t="s">
        <v>128</v>
      </c>
      <c r="AN161" s="17">
        <v>24</v>
      </c>
      <c r="AO161" s="11">
        <v>0.23951144941023353</v>
      </c>
    </row>
    <row r="162" spans="1:41">
      <c r="A162" s="13" t="s">
        <v>348</v>
      </c>
      <c r="B162" s="16" t="s">
        <v>347</v>
      </c>
      <c r="C162" s="10">
        <f>MAX(0,MIN(1,IF(C$5=0,1-(Summary!C162-Summary!C$3)/(Summary!C$4-Summary!C$3),(Summary!C162-Summary!C$3)/(Summary!C$4-Summary!C$3))))</f>
        <v>0.42066666666666669</v>
      </c>
      <c r="D162" s="10">
        <f>MAX(0,MIN(1,IF(D$5=0,1-(Summary!D162-Summary!D$3)/(Summary!D$4-Summary!D$3),(Summary!D162-Summary!D$3)/(Summary!D$4-Summary!D$3))))</f>
        <v>0.5</v>
      </c>
      <c r="E162" s="10">
        <f>MAX(0,MIN(1,IF(E$5=0,1-(Summary!E162-Summary!E$3)/(Summary!E$4-Summary!E$3),(Summary!E162-Summary!E$3)/(Summary!E$4-Summary!E$3))))</f>
        <v>0</v>
      </c>
      <c r="F162" s="10">
        <f>MAX(0,MIN(1,IF(F$5=0,1-(Summary!F162-Summary!F$3)/(Summary!F$4-Summary!F$3),(Summary!F162-Summary!F$3)/(Summary!F$4-Summary!F$3))))</f>
        <v>0.17500000000000004</v>
      </c>
      <c r="G162" s="10">
        <f>MAX(0,MIN(1,IF(G$5=0,1-(Summary!G162-Summary!G$3)/(Summary!G$4-Summary!G$3),(Summary!G162-Summary!G$3)/(Summary!G$4-Summary!G$3))))</f>
        <v>0</v>
      </c>
      <c r="H162" s="10">
        <f>MAX(0,MIN(1,IF(H$5=0,1-(Summary!H162-Summary!H$3)/(Summary!H$4-Summary!H$3),(Summary!H162-Summary!H$3)/(Summary!H$4-Summary!H$3))))</f>
        <v>0</v>
      </c>
      <c r="I162" s="10">
        <f>MAX(0,MIN(1,IF(I$5=0,1-(Summary!I162-Summary!I$3)/(Summary!I$4-Summary!I$3),(Summary!I162-Summary!I$3)/(Summary!I$4-Summary!I$3))))</f>
        <v>0.49116666666666664</v>
      </c>
      <c r="J162" s="10">
        <f>MAX(0,MIN(1,IF(J$5=0,1-(Summary!J162-Summary!J$3)/(Summary!J$4-Summary!J$3),(Summary!J162-Summary!J$3)/(Summary!J$4-Summary!J$3))))</f>
        <v>0</v>
      </c>
      <c r="K162" s="10">
        <f>MAX(0,MIN(1,IF(K$5=0,1-(Summary!K162-Summary!K$3)/(Summary!K$4-Summary!K$3),(Summary!K162-Summary!K$3)/(Summary!K$4-Summary!K$3))))</f>
        <v>1</v>
      </c>
      <c r="L162" s="10">
        <f>MAX(0,MIN(1,IF(L$5=0,1-(Summary!L162-Summary!L$3)/(Summary!L$4-Summary!L$3),(Summary!L162-Summary!L$3)/(Summary!L$4-Summary!L$3))))</f>
        <v>0.08</v>
      </c>
      <c r="M162" s="10">
        <f>MAX(0,MIN(1,IF(M$5=0,1-(Summary!M162-Summary!M$3)/(Summary!M$4-Summary!M$3),(Summary!M162-Summary!M$3)/(Summary!M$4-Summary!M$3))))</f>
        <v>1</v>
      </c>
      <c r="N162" s="10">
        <f>MAX(0,MIN(1,IF(N$5=0,1-(Summary!N162-Summary!N$3)/(Summary!N$4-Summary!N$3),(Summary!N162-Summary!N$3)/(Summary!N$4-Summary!N$3))))</f>
        <v>0.02</v>
      </c>
      <c r="O162" s="10">
        <f>MAX(0,MIN(1,IF(O$5=0,1-(Summary!O162-Summary!O$3)/(Summary!O$4-Summary!O$3),(Summary!O162-Summary!O$3)/(Summary!O$4-Summary!O$3))))</f>
        <v>0.85</v>
      </c>
      <c r="P162" s="10">
        <f>MAX(0,MIN(1,IF(P$5=0,1-(Summary!P162-Summary!P$3)/(Summary!P$4-Summary!P$3),(Summary!P162-Summary!P$3)/(Summary!P$4-Summary!P$3))))</f>
        <v>0.61735999999999991</v>
      </c>
      <c r="Q162" s="10">
        <f>MAX(0,MIN(1,IF(Q$5=0,1-(Summary!Q162-Summary!Q$3)/(Summary!Q$4-Summary!Q$3),(Summary!Q162-Summary!Q$3)/(Summary!Q$4-Summary!Q$3))))</f>
        <v>8.5170731707318037E-2</v>
      </c>
      <c r="R162" s="10">
        <f>MAX(0,MIN(1,IF(R$5=0,1-(Summary!R162-Summary!R$3)/(Summary!R$4-Summary!R$3),(Summary!R162-Summary!R$3)/(Summary!R$4-Summary!R$3))))</f>
        <v>0.33</v>
      </c>
      <c r="S162" s="10">
        <f>MAX(0,MIN(1,IF(S$5=0,1-(Summary!S162-Summary!S$3)/(Summary!S$4-Summary!S$3),(Summary!S162-Summary!S$3)/(Summary!S$4-Summary!S$3))))</f>
        <v>0</v>
      </c>
      <c r="T162" s="10">
        <f>MAX(0,MIN(1,IF(T$5=0,1-(Summary!T162-Summary!T$3)/(Summary!T$4-Summary!T$3),(Summary!T162-Summary!T$3)/(Summary!T$4-Summary!T$3))))</f>
        <v>2.5088052500000001E-3</v>
      </c>
      <c r="U162" s="10">
        <f>MAX(0,MIN(1,IF(U$5=0,1-(Summary!U162-Summary!U$3)/(Summary!U$4-Summary!U$3),(Summary!U162-Summary!U$3)/(Summary!U$4-Summary!U$3))))</f>
        <v>0.17942110480394582</v>
      </c>
      <c r="V162" s="10">
        <f>MAX(0,MIN(1,IF(V$5=0,1-(Summary!V162-Summary!V$3)/(Summary!V$4-Summary!V$3),(Summary!V162-Summary!V$3)/(Summary!V$4-Summary!V$3))))</f>
        <v>0.149891532087291</v>
      </c>
      <c r="W162" s="10">
        <f>MAX(0,MIN(1,IF(W$5=0,1-(Summary!W162-Summary!W$3)/(Summary!W$4-Summary!W$3),(Summary!W162-Summary!W$3)/(Summary!W$4-Summary!W$3))))</f>
        <v>0</v>
      </c>
      <c r="X162" s="10">
        <f>MAX(0,MIN(1,IF(X$5=0,1-(Summary!X162-Summary!X$3)/(Summary!X$4-Summary!X$3),(Summary!X162-Summary!X$3)/(Summary!X$4-Summary!X$3))))</f>
        <v>1</v>
      </c>
      <c r="Y162" s="10">
        <f>MAX(0,MIN(1,IF(Y$5=0,1-(Summary!Y162-Summary!Y$3)/(Summary!Y$4-Summary!Y$3),(Summary!Y162-Summary!Y$3)/(Summary!Y$4-Summary!Y$3))))</f>
        <v>0</v>
      </c>
      <c r="Z162" s="10">
        <f>MAX(0,MIN(1,IF(Z$5=0,1-(Summary!Z162-Summary!Z$3)/(Summary!Z$4-Summary!Z$3),(Summary!Z162-Summary!Z$3)/(Summary!Z$4-Summary!Z$3))))</f>
        <v>0</v>
      </c>
      <c r="AA162" s="12" t="str">
        <f t="shared" si="24"/>
        <v>Singapore</v>
      </c>
      <c r="AB162" s="17">
        <f t="shared" si="25"/>
        <v>24</v>
      </c>
      <c r="AC162" s="11">
        <f t="shared" si="22"/>
        <v>0.28754939613257863</v>
      </c>
      <c r="AD162" s="17">
        <f t="shared" si="23"/>
        <v>108</v>
      </c>
      <c r="AM162" s="12" t="s">
        <v>186</v>
      </c>
      <c r="AN162" s="17">
        <v>24</v>
      </c>
      <c r="AO162" s="11">
        <v>0.23948034717187705</v>
      </c>
    </row>
    <row r="163" spans="1:41">
      <c r="A163" s="13" t="s">
        <v>350</v>
      </c>
      <c r="B163" s="16" t="s">
        <v>349</v>
      </c>
      <c r="C163" s="10">
        <f>MAX(0,MIN(1,IF(C$5=0,1-(Summary!C163-Summary!C$3)/(Summary!C$4-Summary!C$3),(Summary!C163-Summary!C$3)/(Summary!C$4-Summary!C$3))))</f>
        <v>0.52700000000000002</v>
      </c>
      <c r="D163" s="10">
        <f>MAX(0,MIN(1,IF(D$5=0,1-(Summary!D163-Summary!D$3)/(Summary!D$4-Summary!D$3),(Summary!D163-Summary!D$3)/(Summary!D$4-Summary!D$3))))</f>
        <v>1.3729999999999999E-2</v>
      </c>
      <c r="E163" s="10">
        <f>MAX(0,MIN(1,IF(E$5=0,1-(Summary!E163-Summary!E$3)/(Summary!E$4-Summary!E$3),(Summary!E163-Summary!E$3)/(Summary!E$4-Summary!E$3))))</f>
        <v>0</v>
      </c>
      <c r="F163" s="10">
        <f>MAX(0,MIN(1,IF(F$5=0,1-(Summary!F163-Summary!F$3)/(Summary!F$4-Summary!F$3),(Summary!F163-Summary!F$3)/(Summary!F$4-Summary!F$3))))</f>
        <v>0.625</v>
      </c>
      <c r="G163" s="10">
        <f>MAX(0,MIN(1,IF(G$5=0,1-(Summary!G163-Summary!G$3)/(Summary!G$4-Summary!G$3),(Summary!G163-Summary!G$3)/(Summary!G$4-Summary!G$3))))</f>
        <v>0</v>
      </c>
      <c r="H163" s="10">
        <f>MAX(0,MIN(1,IF(H$5=0,1-(Summary!H163-Summary!H$3)/(Summary!H$4-Summary!H$3),(Summary!H163-Summary!H$3)/(Summary!H$4-Summary!H$3))))</f>
        <v>0</v>
      </c>
      <c r="I163" s="10">
        <f>MAX(0,MIN(1,IF(I$5=0,1-(Summary!I163-Summary!I$3)/(Summary!I$4-Summary!I$3),(Summary!I163-Summary!I$3)/(Summary!I$4-Summary!I$3))))</f>
        <v>0.23600000000000002</v>
      </c>
      <c r="J163" s="10">
        <f>MAX(0,MIN(1,IF(J$5=0,1-(Summary!J163-Summary!J$3)/(Summary!J$4-Summary!J$3),(Summary!J163-Summary!J$3)/(Summary!J$4-Summary!J$3))))</f>
        <v>0.43320000000000003</v>
      </c>
      <c r="K163" s="10">
        <f>MAX(0,MIN(1,IF(K$5=0,1-(Summary!K163-Summary!K$3)/(Summary!K$4-Summary!K$3),(Summary!K163-Summary!K$3)/(Summary!K$4-Summary!K$3))))</f>
        <v>0.76987312910972039</v>
      </c>
      <c r="L163" s="10">
        <f>MAX(0,MIN(1,IF(L$5=0,1-(Summary!L163-Summary!L$3)/(Summary!L$4-Summary!L$3),(Summary!L163-Summary!L$3)/(Summary!L$4-Summary!L$3))))</f>
        <v>0.56000000000000005</v>
      </c>
      <c r="M163" s="10">
        <f>MAX(0,MIN(1,IF(M$5=0,1-(Summary!M163-Summary!M$3)/(Summary!M$4-Summary!M$3),(Summary!M163-Summary!M$3)/(Summary!M$4-Summary!M$3))))</f>
        <v>0.18</v>
      </c>
      <c r="N163" s="10">
        <f>MAX(0,MIN(1,IF(N$5=0,1-(Summary!N163-Summary!N$3)/(Summary!N$4-Summary!N$3),(Summary!N163-Summary!N$3)/(Summary!N$4-Summary!N$3))))</f>
        <v>0</v>
      </c>
      <c r="O163" s="10">
        <f>MAX(0,MIN(1,IF(O$5=0,1-(Summary!O163-Summary!O$3)/(Summary!O$4-Summary!O$3),(Summary!O163-Summary!O$3)/(Summary!O$4-Summary!O$3))))</f>
        <v>7.4999999999999997E-2</v>
      </c>
      <c r="P163" s="10">
        <f>MAX(0,MIN(1,IF(P$5=0,1-(Summary!P163-Summary!P$3)/(Summary!P$4-Summary!P$3),(Summary!P163-Summary!P$3)/(Summary!P$4-Summary!P$3))))</f>
        <v>0.49680000000000002</v>
      </c>
      <c r="Q163" s="10">
        <f>MAX(0,MIN(1,IF(Q$5=0,1-(Summary!Q163-Summary!Q$3)/(Summary!Q$4-Summary!Q$3),(Summary!Q163-Summary!Q$3)/(Summary!Q$4-Summary!Q$3))))</f>
        <v>0.20378536585365992</v>
      </c>
      <c r="R163" s="10">
        <f>MAX(0,MIN(1,IF(R$5=0,1-(Summary!R163-Summary!R$3)/(Summary!R$4-Summary!R$3),(Summary!R163-Summary!R$3)/(Summary!R$4-Summary!R$3))))</f>
        <v>0.103397342</v>
      </c>
      <c r="S163" s="10">
        <f>MAX(0,MIN(1,IF(S$5=0,1-(Summary!S163-Summary!S$3)/(Summary!S$4-Summary!S$3),(Summary!S163-Summary!S$3)/(Summary!S$4-Summary!S$3))))</f>
        <v>0</v>
      </c>
      <c r="T163" s="10">
        <f>MAX(0,MIN(1,IF(T$5=0,1-(Summary!T163-Summary!T$3)/(Summary!T$4-Summary!T$3),(Summary!T163-Summary!T$3)/(Summary!T$4-Summary!T$3))))</f>
        <v>1.8735767500000001E-3</v>
      </c>
      <c r="U163" s="10">
        <f>MAX(0,MIN(1,IF(U$5=0,1-(Summary!U163-Summary!U$3)/(Summary!U$4-Summary!U$3),(Summary!U163-Summary!U$3)/(Summary!U$4-Summary!U$3))))</f>
        <v>0</v>
      </c>
      <c r="V163" s="10">
        <f>MAX(0,MIN(1,IF(V$5=0,1-(Summary!V163-Summary!V$3)/(Summary!V$4-Summary!V$3),(Summary!V163-Summary!V$3)/(Summary!V$4-Summary!V$3))))</f>
        <v>0</v>
      </c>
      <c r="W163" s="10">
        <f>MAX(0,MIN(1,IF(W$5=0,1-(Summary!W163-Summary!W$3)/(Summary!W$4-Summary!W$3),(Summary!W163-Summary!W$3)/(Summary!W$4-Summary!W$3))))</f>
        <v>0</v>
      </c>
      <c r="X163" s="10">
        <f>MAX(0,MIN(1,IF(X$5=0,1-(Summary!X163-Summary!X$3)/(Summary!X$4-Summary!X$3),(Summary!X163-Summary!X$3)/(Summary!X$4-Summary!X$3))))</f>
        <v>0.71</v>
      </c>
      <c r="Y163" s="10">
        <f>MAX(0,MIN(1,IF(Y$5=0,1-(Summary!Y163-Summary!Y$3)/(Summary!Y$4-Summary!Y$3),(Summary!Y163-Summary!Y$3)/(Summary!Y$4-Summary!Y$3))))</f>
        <v>9.355509355509356E-2</v>
      </c>
      <c r="Z163" s="10">
        <f>MAX(0,MIN(1,IF(Z$5=0,1-(Summary!Z163-Summary!Z$3)/(Summary!Z$4-Summary!Z$3),(Summary!Z163-Summary!Z$3)/(Summary!Z$4-Summary!Z$3))))</f>
        <v>0.12970001220000005</v>
      </c>
      <c r="AA163" s="12" t="str">
        <f t="shared" si="24"/>
        <v>Slovakia</v>
      </c>
      <c r="AB163" s="17">
        <f t="shared" si="25"/>
        <v>24</v>
      </c>
      <c r="AC163" s="11">
        <f t="shared" si="22"/>
        <v>0.21495477164451979</v>
      </c>
      <c r="AD163" s="17">
        <f t="shared" si="23"/>
        <v>161</v>
      </c>
      <c r="AM163" s="12" t="s">
        <v>140</v>
      </c>
      <c r="AN163" s="17">
        <v>24</v>
      </c>
      <c r="AO163" s="11">
        <v>0.23930829866088374</v>
      </c>
    </row>
    <row r="164" spans="1:41">
      <c r="A164" s="13" t="s">
        <v>352</v>
      </c>
      <c r="B164" s="16" t="s">
        <v>351</v>
      </c>
      <c r="C164" s="10">
        <f>MAX(0,MIN(1,IF(C$5=0,1-(Summary!C164-Summary!C$3)/(Summary!C$4-Summary!C$3),(Summary!C164-Summary!C$3)/(Summary!C$4-Summary!C$3))))</f>
        <v>0.47766666666666668</v>
      </c>
      <c r="D164" s="10">
        <f>MAX(0,MIN(1,IF(D$5=0,1-(Summary!D164-Summary!D$3)/(Summary!D$4-Summary!D$3),(Summary!D164-Summary!D$3)/(Summary!D$4-Summary!D$3))))</f>
        <v>2.9559999999999999E-2</v>
      </c>
      <c r="E164" s="10">
        <f>MAX(0,MIN(1,IF(E$5=0,1-(Summary!E164-Summary!E$3)/(Summary!E$4-Summary!E$3),(Summary!E164-Summary!E$3)/(Summary!E$4-Summary!E$3))))</f>
        <v>1.0000000000000009E-2</v>
      </c>
      <c r="F164" s="10">
        <f>MAX(0,MIN(1,IF(F$5=0,1-(Summary!F164-Summary!F$3)/(Summary!F$4-Summary!F$3),(Summary!F164-Summary!F$3)/(Summary!F$4-Summary!F$3))))</f>
        <v>0.6</v>
      </c>
      <c r="G164" s="10">
        <f>MAX(0,MIN(1,IF(G$5=0,1-(Summary!G164-Summary!G$3)/(Summary!G$4-Summary!G$3),(Summary!G164-Summary!G$3)/(Summary!G$4-Summary!G$3))))</f>
        <v>0</v>
      </c>
      <c r="H164" s="10">
        <f>MAX(0,MIN(1,IF(H$5=0,1-(Summary!H164-Summary!H$3)/(Summary!H$4-Summary!H$3),(Summary!H164-Summary!H$3)/(Summary!H$4-Summary!H$3))))</f>
        <v>0</v>
      </c>
      <c r="I164" s="10">
        <f>MAX(0,MIN(1,IF(I$5=0,1-(Summary!I164-Summary!I$3)/(Summary!I$4-Summary!I$3),(Summary!I164-Summary!I$3)/(Summary!I$4-Summary!I$3))))</f>
        <v>0.28591666666666671</v>
      </c>
      <c r="J164" s="10">
        <f>MAX(0,MIN(1,IF(J$5=0,1-(Summary!J164-Summary!J$3)/(Summary!J$4-Summary!J$3),(Summary!J164-Summary!J$3)/(Summary!J$4-Summary!J$3))))</f>
        <v>0.51700000000000002</v>
      </c>
      <c r="K164" s="10">
        <f>MAX(0,MIN(1,IF(K$5=0,1-(Summary!K164-Summary!K$3)/(Summary!K$4-Summary!K$3),(Summary!K164-Summary!K$3)/(Summary!K$4-Summary!K$3))))</f>
        <v>0.51944182053169374</v>
      </c>
      <c r="L164" s="10">
        <f>MAX(0,MIN(1,IF(L$5=0,1-(Summary!L164-Summary!L$3)/(Summary!L$4-Summary!L$3),(Summary!L164-Summary!L$3)/(Summary!L$4-Summary!L$3))))</f>
        <v>0.28000000000000003</v>
      </c>
      <c r="M164" s="10">
        <f>MAX(0,MIN(1,IF(M$5=0,1-(Summary!M164-Summary!M$3)/(Summary!M$4-Summary!M$3),(Summary!M164-Summary!M$3)/(Summary!M$4-Summary!M$3))))</f>
        <v>0.54</v>
      </c>
      <c r="N164" s="10">
        <f>MAX(0,MIN(1,IF(N$5=0,1-(Summary!N164-Summary!N$3)/(Summary!N$4-Summary!N$3),(Summary!N164-Summary!N$3)/(Summary!N$4-Summary!N$3))))</f>
        <v>0</v>
      </c>
      <c r="O164" s="10">
        <f>MAX(0,MIN(1,IF(O$5=0,1-(Summary!O164-Summary!O$3)/(Summary!O$4-Summary!O$3),(Summary!O164-Summary!O$3)/(Summary!O$4-Summary!O$3))))</f>
        <v>6.7499999999999991E-2</v>
      </c>
      <c r="P164" s="10">
        <f>MAX(0,MIN(1,IF(P$5=0,1-(Summary!P164-Summary!P$3)/(Summary!P$4-Summary!P$3),(Summary!P164-Summary!P$3)/(Summary!P$4-Summary!P$3))))</f>
        <v>0.47575999999999996</v>
      </c>
      <c r="Q164" s="10">
        <f>MAX(0,MIN(1,IF(Q$5=0,1-(Summary!Q164-Summary!Q$3)/(Summary!Q$4-Summary!Q$3),(Summary!Q164-Summary!Q$3)/(Summary!Q$4-Summary!Q$3))))</f>
        <v>0.12052195121951204</v>
      </c>
      <c r="R164" s="10">
        <f>MAX(0,MIN(1,IF(R$5=0,1-(Summary!R164-Summary!R$3)/(Summary!R$4-Summary!R$3),(Summary!R164-Summary!R$3)/(Summary!R$4-Summary!R$3))))</f>
        <v>8.8235294000000006E-2</v>
      </c>
      <c r="S164" s="10">
        <f>MAX(0,MIN(1,IF(S$5=0,1-(Summary!S164-Summary!S$3)/(Summary!S$4-Summary!S$3),(Summary!S164-Summary!S$3)/(Summary!S$4-Summary!S$3))))</f>
        <v>0</v>
      </c>
      <c r="T164" s="10">
        <f>MAX(0,MIN(1,IF(T$5=0,1-(Summary!T164-Summary!T$3)/(Summary!T$4-Summary!T$3),(Summary!T164-Summary!T$3)/(Summary!T$4-Summary!T$3))))</f>
        <v>6.0357620000000001E-3</v>
      </c>
      <c r="U164" s="10">
        <f>MAX(0,MIN(1,IF(U$5=0,1-(Summary!U164-Summary!U$3)/(Summary!U$4-Summary!U$3),(Summary!U164-Summary!U$3)/(Summary!U$4-Summary!U$3))))</f>
        <v>1.6441820291072341E-3</v>
      </c>
      <c r="V164" s="10">
        <f>MAX(0,MIN(1,IF(V$5=0,1-(Summary!V164-Summary!V$3)/(Summary!V$4-Summary!V$3),(Summary!V164-Summary!V$3)/(Summary!V$4-Summary!V$3))))</f>
        <v>1.48715457560635E-2</v>
      </c>
      <c r="W164" s="10">
        <f>MAX(0,MIN(1,IF(W$5=0,1-(Summary!W164-Summary!W$3)/(Summary!W$4-Summary!W$3),(Summary!W164-Summary!W$3)/(Summary!W$4-Summary!W$3))))</f>
        <v>0</v>
      </c>
      <c r="X164" s="10">
        <f>MAX(0,MIN(1,IF(X$5=0,1-(Summary!X164-Summary!X$3)/(Summary!X$4-Summary!X$3),(Summary!X164-Summary!X$3)/(Summary!X$4-Summary!X$3))))</f>
        <v>0.64</v>
      </c>
      <c r="Y164" s="10">
        <f>MAX(0,MIN(1,IF(Y$5=0,1-(Summary!Y164-Summary!Y$3)/(Summary!Y$4-Summary!Y$3),(Summary!Y164-Summary!Y$3)/(Summary!Y$4-Summary!Y$3))))</f>
        <v>0</v>
      </c>
      <c r="Z164" s="10">
        <f>MAX(0,MIN(1,IF(Z$5=0,1-(Summary!Z164-Summary!Z$3)/(Summary!Z$4-Summary!Z$3),(Summary!Z164-Summary!Z$3)/(Summary!Z$4-Summary!Z$3))))</f>
        <v>0</v>
      </c>
      <c r="AA164" s="12" t="str">
        <f t="shared" si="24"/>
        <v>Slovenia</v>
      </c>
      <c r="AB164" s="17">
        <f t="shared" si="25"/>
        <v>24</v>
      </c>
      <c r="AC164" s="11">
        <f t="shared" si="22"/>
        <v>0.19475641203623792</v>
      </c>
      <c r="AD164" s="17">
        <f t="shared" si="23"/>
        <v>172</v>
      </c>
      <c r="AM164" s="12" t="s">
        <v>443</v>
      </c>
      <c r="AN164" s="17">
        <v>24</v>
      </c>
      <c r="AO164" s="11">
        <v>0.23901493615028266</v>
      </c>
    </row>
    <row r="165" spans="1:41">
      <c r="A165" s="13" t="s">
        <v>354</v>
      </c>
      <c r="B165" s="16" t="s">
        <v>353</v>
      </c>
      <c r="C165" s="10">
        <f>MAX(0,MIN(1,IF(C$5=0,1-(Summary!C165-Summary!C$3)/(Summary!C$4-Summary!C$3),(Summary!C165-Summary!C$3)/(Summary!C$4-Summary!C$3))))</f>
        <v>0.63816666666666666</v>
      </c>
      <c r="D165" s="10">
        <f>MAX(0,MIN(1,IF(D$5=0,1-(Summary!D165-Summary!D$3)/(Summary!D$4-Summary!D$3),(Summary!D165-Summary!D$3)/(Summary!D$4-Summary!D$3))))</f>
        <v>0.5</v>
      </c>
      <c r="E165" s="10">
        <f>MAX(0,MIN(1,IF(E$5=0,1-(Summary!E165-Summary!E$3)/(Summary!E$4-Summary!E$3),(Summary!E165-Summary!E$3)/(Summary!E$4-Summary!E$3))))</f>
        <v>0.31000000000000005</v>
      </c>
      <c r="F165" s="10">
        <f>MAX(0,MIN(1,IF(F$5=0,1-(Summary!F165-Summary!F$3)/(Summary!F$4-Summary!F$3),(Summary!F165-Summary!F$3)/(Summary!F$4-Summary!F$3))))</f>
        <v>9.9999999999999978E-2</v>
      </c>
      <c r="G165" s="10">
        <f>MAX(0,MIN(1,IF(G$5=0,1-(Summary!G165-Summary!G$3)/(Summary!G$4-Summary!G$3),(Summary!G165-Summary!G$3)/(Summary!G$4-Summary!G$3))))</f>
        <v>5.6000000000000001E-2</v>
      </c>
      <c r="H165" s="10">
        <f>MAX(0,MIN(1,IF(H$5=0,1-(Summary!H165-Summary!H$3)/(Summary!H$4-Summary!H$3),(Summary!H165-Summary!H$3)/(Summary!H$4-Summary!H$3))))</f>
        <v>0.71</v>
      </c>
      <c r="I165" s="10">
        <f>MAX(0,MIN(1,IF(I$5=0,1-(Summary!I165-Summary!I$3)/(Summary!I$4-Summary!I$3),(Summary!I165-Summary!I$3)/(Summary!I$4-Summary!I$3))))</f>
        <v>0.44466666666666665</v>
      </c>
      <c r="J165" s="10">
        <f>MAX(0,MIN(1,IF(J$5=0,1-(Summary!J165-Summary!J$3)/(Summary!J$4-Summary!J$3),(Summary!J165-Summary!J$3)/(Summary!J$4-Summary!J$3))))</f>
        <v>0.81720000000000004</v>
      </c>
      <c r="K165" s="10">
        <f>MAX(0,MIN(1,IF(K$5=0,1-(Summary!K165-Summary!K$3)/(Summary!K$4-Summary!K$3),(Summary!K165-Summary!K$3)/(Summary!K$4-Summary!K$3))))</f>
        <v>1</v>
      </c>
      <c r="L165" s="10">
        <f>MAX(0,MIN(1,IF(L$5=0,1-(Summary!L165-Summary!L$3)/(Summary!L$4-Summary!L$3),(Summary!L165-Summary!L$3)/(Summary!L$4-Summary!L$3))))</f>
        <v>0.26</v>
      </c>
      <c r="M165" s="10">
        <f>MAX(0,MIN(1,IF(M$5=0,1-(Summary!M165-Summary!M$3)/(Summary!M$4-Summary!M$3),(Summary!M165-Summary!M$3)/(Summary!M$4-Summary!M$3))))</f>
        <v>1</v>
      </c>
      <c r="N165" s="10">
        <f>MAX(0,MIN(1,IF(N$5=0,1-(Summary!N165-Summary!N$3)/(Summary!N$4-Summary!N$3),(Summary!N165-Summary!N$3)/(Summary!N$4-Summary!N$3))))</f>
        <v>0.3</v>
      </c>
      <c r="O165" s="10">
        <f>MAX(0,MIN(1,IF(O$5=0,1-(Summary!O165-Summary!O$3)/(Summary!O$4-Summary!O$3),(Summary!O165-Summary!O$3)/(Summary!O$4-Summary!O$3))))</f>
        <v>0.76749999999999996</v>
      </c>
      <c r="P165" s="10">
        <f>MAX(0,MIN(1,IF(P$5=0,1-(Summary!P165-Summary!P$3)/(Summary!P$4-Summary!P$3),(Summary!P165-Summary!P$3)/(Summary!P$4-Summary!P$3))))</f>
        <v>0.92711999999999994</v>
      </c>
      <c r="Q165" s="10">
        <f>MAX(0,MIN(1,IF(Q$5=0,1-(Summary!Q165-Summary!Q$3)/(Summary!Q$4-Summary!Q$3),(Summary!Q165-Summary!Q$3)/(Summary!Q$4-Summary!Q$3))))</f>
        <v>0.37489951219512196</v>
      </c>
      <c r="R165" s="10">
        <f>MAX(0,MIN(1,IF(R$5=0,1-(Summary!R165-Summary!R$3)/(Summary!R$4-Summary!R$3),(Summary!R165-Summary!R$3)/(Summary!R$4-Summary!R$3))))</f>
        <v>0.46335697399999998</v>
      </c>
      <c r="S165" s="10">
        <f>MAX(0,MIN(1,IF(S$5=0,1-(Summary!S165-Summary!S$3)/(Summary!S$4-Summary!S$3),(Summary!S165-Summary!S$3)/(Summary!S$4-Summary!S$3))))</f>
        <v>0.29380833439999998</v>
      </c>
      <c r="T165" s="10">
        <f>MAX(0,MIN(1,IF(T$5=0,1-(Summary!T165-Summary!T$3)/(Summary!T$4-Summary!T$3),(Summary!T165-Summary!T$3)/(Summary!T$4-Summary!T$3))))</f>
        <v>0.10730059425000001</v>
      </c>
      <c r="U165" s="10">
        <f>MAX(0,MIN(1,IF(U$5=0,1-(Summary!U165-Summary!U$3)/(Summary!U$4-Summary!U$3),(Summary!U165-Summary!U$3)/(Summary!U$4-Summary!U$3))))</f>
        <v>0.10354566382345434</v>
      </c>
      <c r="V165" s="10">
        <f>MAX(0,MIN(1,IF(V$5=0,1-(Summary!V165-Summary!V$3)/(Summary!V$4-Summary!V$3),(Summary!V165-Summary!V$3)/(Summary!V$4-Summary!V$3))))</f>
        <v>0.194672185468558</v>
      </c>
      <c r="W165" s="10">
        <f>MAX(0,MIN(1,IF(W$5=0,1-(Summary!W165-Summary!W$3)/(Summary!W$4-Summary!W$3),(Summary!W165-Summary!W$3)/(Summary!W$4-Summary!W$3))))</f>
        <v>0.85599999999999998</v>
      </c>
      <c r="X165" s="10">
        <f>MAX(0,MIN(1,IF(X$5=0,1-(Summary!X165-Summary!X$3)/(Summary!X$4-Summary!X$3),(Summary!X165-Summary!X$3)/(Summary!X$4-Summary!X$3))))</f>
        <v>0</v>
      </c>
      <c r="Y165" s="10">
        <f>MAX(0,MIN(1,IF(Y$5=0,1-(Summary!Y165-Summary!Y$3)/(Summary!Y$4-Summary!Y$3),(Summary!Y165-Summary!Y$3)/(Summary!Y$4-Summary!Y$3))))</f>
        <v>0</v>
      </c>
      <c r="Z165" s="10">
        <f>MAX(0,MIN(1,IF(Z$5=0,1-(Summary!Z165-Summary!Z$3)/(Summary!Z$4-Summary!Z$3),(Summary!Z165-Summary!Z$3)/(Summary!Z$4-Summary!Z$3))))</f>
        <v>0.97559999942999998</v>
      </c>
      <c r="AA165" s="12" t="str">
        <f t="shared" si="24"/>
        <v>Solomon Islands</v>
      </c>
      <c r="AB165" s="17">
        <f t="shared" si="25"/>
        <v>24</v>
      </c>
      <c r="AC165" s="11">
        <f t="shared" si="22"/>
        <v>0.46665985820418615</v>
      </c>
      <c r="AD165" s="17">
        <f t="shared" si="23"/>
        <v>36</v>
      </c>
      <c r="AM165" s="12" t="s">
        <v>252</v>
      </c>
      <c r="AN165" s="17">
        <v>24</v>
      </c>
      <c r="AO165" s="11">
        <v>0.23497816858304998</v>
      </c>
    </row>
    <row r="166" spans="1:41">
      <c r="A166" s="13" t="s">
        <v>356</v>
      </c>
      <c r="B166" s="16" t="s">
        <v>355</v>
      </c>
      <c r="C166" s="10">
        <f>MAX(0,MIN(1,IF(C$5=0,1-(Summary!C166-Summary!C$3)/(Summary!C$4-Summary!C$3),(Summary!C166-Summary!C$3)/(Summary!C$4-Summary!C$3))))</f>
        <v>0.624</v>
      </c>
      <c r="D166" s="10">
        <f>MAX(0,MIN(1,IF(D$5=0,1-(Summary!D166-Summary!D$3)/(Summary!D$4-Summary!D$3),(Summary!D166-Summary!D$3)/(Summary!D$4-Summary!D$3))))</f>
        <v>0.22440000000000002</v>
      </c>
      <c r="E166" s="10">
        <f>MAX(0,MIN(1,IF(E$5=0,1-(Summary!E166-Summary!E$3)/(Summary!E$4-Summary!E$3),(Summary!E166-Summary!E$3)/(Summary!E$4-Summary!E$3))))</f>
        <v>0.7</v>
      </c>
      <c r="F166" s="10">
        <f>MAX(0,MIN(1,IF(F$5=0,1-(Summary!F166-Summary!F$3)/(Summary!F$4-Summary!F$3),(Summary!F166-Summary!F$3)/(Summary!F$4-Summary!F$3))))</f>
        <v>0.25</v>
      </c>
      <c r="G166" s="10">
        <f>MAX(0,MIN(1,IF(G$5=0,1-(Summary!G166-Summary!G$3)/(Summary!G$4-Summary!G$3),(Summary!G166-Summary!G$3)/(Summary!G$4-Summary!G$3))))</f>
        <v>0.59</v>
      </c>
      <c r="H166" s="10">
        <f>MAX(0,MIN(1,IF(H$5=0,1-(Summary!H166-Summary!H$3)/(Summary!H$4-Summary!H$3),(Summary!H166-Summary!H$3)/(Summary!H$4-Summary!H$3))))</f>
        <v>0.77</v>
      </c>
      <c r="I166" s="10">
        <f>MAX(0,MIN(1,IF(I$5=0,1-(Summary!I166-Summary!I$3)/(Summary!I$4-Summary!I$3),(Summary!I166-Summary!I$3)/(Summary!I$4-Summary!I$3))))</f>
        <v>0.39683333333333337</v>
      </c>
      <c r="J166" s="10">
        <f>MAX(0,MIN(1,IF(J$5=0,1-(Summary!J166-Summary!J$3)/(Summary!J$4-Summary!J$3),(Summary!J166-Summary!J$3)/(Summary!J$4-Summary!J$3))))</f>
        <v>0.63039999999999996</v>
      </c>
      <c r="K166" s="10">
        <f>MAX(0,MIN(1,IF(K$5=0,1-(Summary!K166-Summary!K$3)/(Summary!K$4-Summary!K$3),(Summary!K166-Summary!K$3)/(Summary!K$4-Summary!K$3))))</f>
        <v>1</v>
      </c>
      <c r="L166" s="10">
        <f>MAX(0,MIN(1,IF(L$5=0,1-(Summary!L166-Summary!L$3)/(Summary!L$4-Summary!L$3),(Summary!L166-Summary!L$3)/(Summary!L$4-Summary!L$3))))</f>
        <v>0.02</v>
      </c>
      <c r="M166" s="10">
        <f>MAX(0,MIN(1,IF(M$5=0,1-(Summary!M166-Summary!M$3)/(Summary!M$4-Summary!M$3),(Summary!M166-Summary!M$3)/(Summary!M$4-Summary!M$3))))</f>
        <v>1</v>
      </c>
      <c r="N166" s="10">
        <f>MAX(0,MIN(1,IF(N$5=0,1-(Summary!N166-Summary!N$3)/(Summary!N$4-Summary!N$3),(Summary!N166-Summary!N$3)/(Summary!N$4-Summary!N$3))))</f>
        <v>1</v>
      </c>
      <c r="O166" s="10">
        <f>MAX(0,MIN(1,IF(O$5=0,1-(Summary!O166-Summary!O$3)/(Summary!O$4-Summary!O$3),(Summary!O166-Summary!O$3)/(Summary!O$4-Summary!O$3))))</f>
        <v>0.78249999999999997</v>
      </c>
      <c r="P166" s="10">
        <f>MAX(0,MIN(1,IF(P$5=0,1-(Summary!P166-Summary!P$3)/(Summary!P$4-Summary!P$3),(Summary!P166-Summary!P$3)/(Summary!P$4-Summary!P$3))))</f>
        <v>0.99280000000000002</v>
      </c>
      <c r="Q166" s="10">
        <f>MAX(0,MIN(1,IF(Q$5=0,1-(Summary!Q166-Summary!Q$3)/(Summary!Q$4-Summary!Q$3),(Summary!Q166-Summary!Q$3)/(Summary!Q$4-Summary!Q$3))))</f>
        <v>0.70329121951219609</v>
      </c>
      <c r="R166" s="10">
        <f>MAX(0,MIN(1,IF(R$5=0,1-(Summary!R166-Summary!R$3)/(Summary!R$4-Summary!R$3),(Summary!R166-Summary!R$3)/(Summary!R$4-Summary!R$3))))</f>
        <v>0.77392218800000001</v>
      </c>
      <c r="S166" s="10" t="e">
        <f>MAX(0,MIN(1,IF(S$5=0,1-(Summary!S166-Summary!S$3)/(Summary!S$4-Summary!S$3),(Summary!S166-Summary!S$3)/(Summary!S$4-Summary!S$3))))</f>
        <v>#N/A</v>
      </c>
      <c r="T166" s="10">
        <f>MAX(0,MIN(1,IF(T$5=0,1-(Summary!T166-Summary!T$3)/(Summary!T$4-Summary!T$3),(Summary!T166-Summary!T$3)/(Summary!T$4-Summary!T$3))))</f>
        <v>1</v>
      </c>
      <c r="U166" s="10">
        <f>MAX(0,MIN(1,IF(U$5=0,1-(Summary!U166-Summary!U$3)/(Summary!U$4-Summary!U$3),(Summary!U166-Summary!U$3)/(Summary!U$4-Summary!U$3))))</f>
        <v>1.0012375942229652E-2</v>
      </c>
      <c r="V166" s="10">
        <f>MAX(0,MIN(1,IF(V$5=0,1-(Summary!V166-Summary!V$3)/(Summary!V$4-Summary!V$3),(Summary!V166-Summary!V$3)/(Summary!V$4-Summary!V$3))))</f>
        <v>4.9785423036339198E-2</v>
      </c>
      <c r="W166" s="10">
        <f>MAX(0,MIN(1,IF(W$5=0,1-(Summary!W166-Summary!W$3)/(Summary!W$4-Summary!W$3),(Summary!W166-Summary!W$3)/(Summary!W$4-Summary!W$3))))</f>
        <v>0</v>
      </c>
      <c r="X166" s="10">
        <f>MAX(0,MIN(1,IF(X$5=0,1-(Summary!X166-Summary!X$3)/(Summary!X$4-Summary!X$3),(Summary!X166-Summary!X$3)/(Summary!X$4-Summary!X$3))))</f>
        <v>0</v>
      </c>
      <c r="Y166" s="10">
        <f>MAX(0,MIN(1,IF(Y$5=0,1-(Summary!Y166-Summary!Y$3)/(Summary!Y$4-Summary!Y$3),(Summary!Y166-Summary!Y$3)/(Summary!Y$4-Summary!Y$3))))</f>
        <v>2.6301527082602735E-2</v>
      </c>
      <c r="Z166" s="10">
        <f>MAX(0,MIN(1,IF(Z$5=0,1-(Summary!Z166-Summary!Z$3)/(Summary!Z$4-Summary!Z$3),(Summary!Z166-Summary!Z$3)/(Summary!Z$4-Summary!Z$3))))</f>
        <v>0.88199999809999996</v>
      </c>
      <c r="AA166" s="12" t="str">
        <f t="shared" si="24"/>
        <v>Somalia</v>
      </c>
      <c r="AB166" s="17">
        <f t="shared" si="25"/>
        <v>23</v>
      </c>
      <c r="AC166" s="11">
        <f t="shared" si="22"/>
        <v>0.54027156804376952</v>
      </c>
      <c r="AD166" s="17">
        <f t="shared" si="23"/>
        <v>10</v>
      </c>
      <c r="AM166" s="12" t="s">
        <v>188</v>
      </c>
      <c r="AN166" s="17">
        <v>24</v>
      </c>
      <c r="AO166" s="11">
        <v>0.23334915332744663</v>
      </c>
    </row>
    <row r="167" spans="1:41">
      <c r="A167" s="13" t="s">
        <v>358</v>
      </c>
      <c r="B167" s="16" t="s">
        <v>357</v>
      </c>
      <c r="C167" s="10">
        <f>MAX(0,MIN(1,IF(C$5=0,1-(Summary!C167-Summary!C$3)/(Summary!C$4-Summary!C$3),(Summary!C167-Summary!C$3)/(Summary!C$4-Summary!C$3))))</f>
        <v>0.34183333333333332</v>
      </c>
      <c r="D167" s="10">
        <f>MAX(0,MIN(1,IF(D$5=0,1-(Summary!D167-Summary!D$3)/(Summary!D$4-Summary!D$3),(Summary!D167-Summary!D$3)/(Summary!D$4-Summary!D$3))))</f>
        <v>0.24960000000000002</v>
      </c>
      <c r="E167" s="10">
        <f>MAX(0,MIN(1,IF(E$5=0,1-(Summary!E167-Summary!E$3)/(Summary!E$4-Summary!E$3),(Summary!E167-Summary!E$3)/(Summary!E$4-Summary!E$3))))</f>
        <v>8.9999999999999969E-2</v>
      </c>
      <c r="F167" s="10">
        <f>MAX(0,MIN(1,IF(F$5=0,1-(Summary!F167-Summary!F$3)/(Summary!F$4-Summary!F$3),(Summary!F167-Summary!F$3)/(Summary!F$4-Summary!F$3))))</f>
        <v>0.35</v>
      </c>
      <c r="G167" s="10">
        <f>MAX(0,MIN(1,IF(G$5=0,1-(Summary!G167-Summary!G$3)/(Summary!G$4-Summary!G$3),(Summary!G167-Summary!G$3)/(Summary!G$4-Summary!G$3))))</f>
        <v>6.933333333333333E-2</v>
      </c>
      <c r="H167" s="10">
        <f>MAX(0,MIN(1,IF(H$5=0,1-(Summary!H167-Summary!H$3)/(Summary!H$4-Summary!H$3),(Summary!H167-Summary!H$3)/(Summary!H$4-Summary!H$3))))</f>
        <v>0.22999999999999998</v>
      </c>
      <c r="I167" s="10">
        <f>MAX(0,MIN(1,IF(I$5=0,1-(Summary!I167-Summary!I$3)/(Summary!I$4-Summary!I$3),(Summary!I167-Summary!I$3)/(Summary!I$4-Summary!I$3))))</f>
        <v>0.62974999999999992</v>
      </c>
      <c r="J167" s="10">
        <f>MAX(0,MIN(1,IF(J$5=0,1-(Summary!J167-Summary!J$3)/(Summary!J$4-Summary!J$3),(Summary!J167-Summary!J$3)/(Summary!J$4-Summary!J$3))))</f>
        <v>0.38780000000000003</v>
      </c>
      <c r="K167" s="10">
        <f>MAX(0,MIN(1,IF(K$5=0,1-(Summary!K167-Summary!K$3)/(Summary!K$4-Summary!K$3),(Summary!K167-Summary!K$3)/(Summary!K$4-Summary!K$3))))</f>
        <v>0.91717804597700003</v>
      </c>
      <c r="L167" s="10">
        <f>MAX(0,MIN(1,IF(L$5=0,1-(Summary!L167-Summary!L$3)/(Summary!L$4-Summary!L$3),(Summary!L167-Summary!L$3)/(Summary!L$4-Summary!L$3))))</f>
        <v>0.5</v>
      </c>
      <c r="M167" s="10">
        <f>MAX(0,MIN(1,IF(M$5=0,1-(Summary!M167-Summary!M$3)/(Summary!M$4-Summary!M$3),(Summary!M167-Summary!M$3)/(Summary!M$4-Summary!M$3))))</f>
        <v>0.25</v>
      </c>
      <c r="N167" s="10">
        <f>MAX(0,MIN(1,IF(N$5=0,1-(Summary!N167-Summary!N$3)/(Summary!N$4-Summary!N$3),(Summary!N167-Summary!N$3)/(Summary!N$4-Summary!N$3))))</f>
        <v>0.28999999999999998</v>
      </c>
      <c r="O167" s="10">
        <f>MAX(0,MIN(1,IF(O$5=0,1-(Summary!O167-Summary!O$3)/(Summary!O$4-Summary!O$3),(Summary!O167-Summary!O$3)/(Summary!O$4-Summary!O$3))))</f>
        <v>0.40749999999999997</v>
      </c>
      <c r="P167" s="10">
        <f>MAX(0,MIN(1,IF(P$5=0,1-(Summary!P167-Summary!P$3)/(Summary!P$4-Summary!P$3),(Summary!P167-Summary!P$3)/(Summary!P$4-Summary!P$3))))</f>
        <v>0.7752</v>
      </c>
      <c r="Q167" s="10">
        <f>MAX(0,MIN(1,IF(Q$5=0,1-(Summary!Q167-Summary!Q$3)/(Summary!Q$4-Summary!Q$3),(Summary!Q167-Summary!Q$3)/(Summary!Q$4-Summary!Q$3))))</f>
        <v>0.67045512195122003</v>
      </c>
      <c r="R167" s="10">
        <f>MAX(0,MIN(1,IF(R$5=0,1-(Summary!R167-Summary!R$3)/(Summary!R$4-Summary!R$3),(Summary!R167-Summary!R$3)/(Summary!R$4-Summary!R$3))))</f>
        <v>1</v>
      </c>
      <c r="S167" s="10">
        <f>MAX(0,MIN(1,IF(S$5=0,1-(Summary!S167-Summary!S$3)/(Summary!S$4-Summary!S$3),(Summary!S167-Summary!S$3)/(Summary!S$4-Summary!S$3))))</f>
        <v>1.9032421390000002E-2</v>
      </c>
      <c r="T167" s="10">
        <f>MAX(0,MIN(1,IF(T$5=0,1-(Summary!T167-Summary!T$3)/(Summary!T$4-Summary!T$3),(Summary!T167-Summary!T$3)/(Summary!T$4-Summary!T$3))))</f>
        <v>0.247765703</v>
      </c>
      <c r="U167" s="10">
        <f>MAX(0,MIN(1,IF(U$5=0,1-(Summary!U167-Summary!U$3)/(Summary!U$4-Summary!U$3),(Summary!U167-Summary!U$3)/(Summary!U$4-Summary!U$3))))</f>
        <v>1.4127374470356338E-3</v>
      </c>
      <c r="V167" s="10">
        <f>MAX(0,MIN(1,IF(V$5=0,1-(Summary!V167-Summary!V$3)/(Summary!V$4-Summary!V$3),(Summary!V167-Summary!V$3)/(Summary!V$4-Summary!V$3))))</f>
        <v>1.04820979531015E-2</v>
      </c>
      <c r="W167" s="10">
        <f>MAX(0,MIN(1,IF(W$5=0,1-(Summary!W167-Summary!W$3)/(Summary!W$4-Summary!W$3),(Summary!W167-Summary!W$3)/(Summary!W$4-Summary!W$3))))</f>
        <v>0.25</v>
      </c>
      <c r="X167" s="10">
        <f>MAX(0,MIN(1,IF(X$5=0,1-(Summary!X167-Summary!X$3)/(Summary!X$4-Summary!X$3),(Summary!X167-Summary!X$3)/(Summary!X$4-Summary!X$3))))</f>
        <v>0</v>
      </c>
      <c r="Y167" s="10">
        <f>MAX(0,MIN(1,IF(Y$5=0,1-(Summary!Y167-Summary!Y$3)/(Summary!Y$4-Summary!Y$3),(Summary!Y167-Summary!Y$3)/(Summary!Y$4-Summary!Y$3))))</f>
        <v>1.8526600080693637E-2</v>
      </c>
      <c r="Z167" s="10">
        <f>MAX(0,MIN(1,IF(Z$5=0,1-(Summary!Z167-Summary!Z$3)/(Summary!Z$4-Summary!Z$3),(Summary!Z167-Summary!Z$3)/(Summary!Z$4-Summary!Z$3))))</f>
        <v>0.82700000760000003</v>
      </c>
      <c r="AA167" s="12" t="str">
        <f t="shared" si="24"/>
        <v>South Africa</v>
      </c>
      <c r="AB167" s="17">
        <f t="shared" si="25"/>
        <v>24</v>
      </c>
      <c r="AC167" s="11">
        <f t="shared" si="22"/>
        <v>0.35553622508607158</v>
      </c>
      <c r="AD167" s="17">
        <f t="shared" si="23"/>
        <v>73</v>
      </c>
      <c r="AM167" s="12" t="s">
        <v>447</v>
      </c>
      <c r="AN167" s="17">
        <v>24</v>
      </c>
      <c r="AO167" s="11">
        <v>0.23128479133421645</v>
      </c>
    </row>
    <row r="168" spans="1:41">
      <c r="A168" s="13" t="s">
        <v>360</v>
      </c>
      <c r="B168" s="16" t="s">
        <v>359</v>
      </c>
      <c r="C168" s="10">
        <f>MAX(0,MIN(1,IF(C$5=0,1-(Summary!C168-Summary!C$3)/(Summary!C$4-Summary!C$3),(Summary!C168-Summary!C$3)/(Summary!C$4-Summary!C$3))))</f>
        <v>0.24816666666666667</v>
      </c>
      <c r="D168" s="10">
        <f>MAX(0,MIN(1,IF(D$5=0,1-(Summary!D168-Summary!D$3)/(Summary!D$4-Summary!D$3),(Summary!D168-Summary!D$3)/(Summary!D$4-Summary!D$3))))</f>
        <v>0.29020000000000001</v>
      </c>
      <c r="E168" s="10">
        <f>MAX(0,MIN(1,IF(E$5=0,1-(Summary!E168-Summary!E$3)/(Summary!E$4-Summary!E$3),(Summary!E168-Summary!E$3)/(Summary!E$4-Summary!E$3))))</f>
        <v>0</v>
      </c>
      <c r="F168" s="10">
        <f>MAX(0,MIN(1,IF(F$5=0,1-(Summary!F168-Summary!F$3)/(Summary!F$4-Summary!F$3),(Summary!F168-Summary!F$3)/(Summary!F$4-Summary!F$3))))</f>
        <v>0.5</v>
      </c>
      <c r="G168" s="10">
        <f>MAX(0,MIN(1,IF(G$5=0,1-(Summary!G168-Summary!G$3)/(Summary!G$4-Summary!G$3),(Summary!G168-Summary!G$3)/(Summary!G$4-Summary!G$3))))</f>
        <v>0</v>
      </c>
      <c r="H168" s="10">
        <f>MAX(0,MIN(1,IF(H$5=0,1-(Summary!H168-Summary!H$3)/(Summary!H$4-Summary!H$3),(Summary!H168-Summary!H$3)/(Summary!H$4-Summary!H$3))))</f>
        <v>0</v>
      </c>
      <c r="I168" s="10">
        <f>MAX(0,MIN(1,IF(I$5=0,1-(Summary!I168-Summary!I$3)/(Summary!I$4-Summary!I$3),(Summary!I168-Summary!I$3)/(Summary!I$4-Summary!I$3))))</f>
        <v>0.29008333333333336</v>
      </c>
      <c r="J168" s="10">
        <f>MAX(0,MIN(1,IF(J$5=0,1-(Summary!J168-Summary!J$3)/(Summary!J$4-Summary!J$3),(Summary!J168-Summary!J$3)/(Summary!J$4-Summary!J$3))))</f>
        <v>0.22739999999999999</v>
      </c>
      <c r="K168" s="10">
        <f>MAX(0,MIN(1,IF(K$5=0,1-(Summary!K168-Summary!K$3)/(Summary!K$4-Summary!K$3),(Summary!K168-Summary!K$3)/(Summary!K$4-Summary!K$3))))</f>
        <v>0.70410359282007362</v>
      </c>
      <c r="L168" s="10">
        <f>MAX(0,MIN(1,IF(L$5=0,1-(Summary!L168-Summary!L$3)/(Summary!L$4-Summary!L$3),(Summary!L168-Summary!L$3)/(Summary!L$4-Summary!L$3))))</f>
        <v>0.32</v>
      </c>
      <c r="M168" s="10">
        <f>MAX(0,MIN(1,IF(M$5=0,1-(Summary!M168-Summary!M$3)/(Summary!M$4-Summary!M$3),(Summary!M168-Summary!M$3)/(Summary!M$4-Summary!M$3))))</f>
        <v>0.37</v>
      </c>
      <c r="N168" s="10">
        <f>MAX(0,MIN(1,IF(N$5=0,1-(Summary!N168-Summary!N$3)/(Summary!N$4-Summary!N$3),(Summary!N168-Summary!N$3)/(Summary!N$4-Summary!N$3))))</f>
        <v>0</v>
      </c>
      <c r="O168" s="10">
        <f>MAX(0,MIN(1,IF(O$5=0,1-(Summary!O168-Summary!O$3)/(Summary!O$4-Summary!O$3),(Summary!O168-Summary!O$3)/(Summary!O$4-Summary!O$3))))</f>
        <v>6.7499999999999991E-2</v>
      </c>
      <c r="P168" s="10">
        <f>MAX(0,MIN(1,IF(P$5=0,1-(Summary!P168-Summary!P$3)/(Summary!P$4-Summary!P$3),(Summary!P168-Summary!P$3)/(Summary!P$4-Summary!P$3))))</f>
        <v>0.49719999999999998</v>
      </c>
      <c r="Q168" s="10">
        <f>MAX(0,MIN(1,IF(Q$5=0,1-(Summary!Q168-Summary!Q$3)/(Summary!Q$4-Summary!Q$3),(Summary!Q168-Summary!Q$3)/(Summary!Q$4-Summary!Q$3))))</f>
        <v>7.8239024390244105E-2</v>
      </c>
      <c r="R168" s="10">
        <f>MAX(0,MIN(1,IF(R$5=0,1-(Summary!R168-Summary!R$3)/(Summary!R$4-Summary!R$3),(Summary!R168-Summary!R$3)/(Summary!R$4-Summary!R$3))))</f>
        <v>0.12060301599999999</v>
      </c>
      <c r="S168" s="10">
        <f>MAX(0,MIN(1,IF(S$5=0,1-(Summary!S168-Summary!S$3)/(Summary!S$4-Summary!S$3),(Summary!S168-Summary!S$3)/(Summary!S$4-Summary!S$3))))</f>
        <v>0</v>
      </c>
      <c r="T168" s="10">
        <f>MAX(0,MIN(1,IF(T$5=0,1-(Summary!T168-Summary!T$3)/(Summary!T$4-Summary!T$3),(Summary!T168-Summary!T$3)/(Summary!T$4-Summary!T$3))))</f>
        <v>2.1896960000000001E-3</v>
      </c>
      <c r="U168" s="10">
        <f>MAX(0,MIN(1,IF(U$5=0,1-(Summary!U168-Summary!U$3)/(Summary!U$4-Summary!U$3),(Summary!U168-Summary!U$3)/(Summary!U$4-Summary!U$3))))</f>
        <v>1.3060807626335526E-2</v>
      </c>
      <c r="V168" s="10">
        <f>MAX(0,MIN(1,IF(V$5=0,1-(Summary!V168-Summary!V$3)/(Summary!V$4-Summary!V$3),(Summary!V168-Summary!V$3)/(Summary!V$4-Summary!V$3))))</f>
        <v>7.7373712561670305E-2</v>
      </c>
      <c r="W168" s="10">
        <f>MAX(0,MIN(1,IF(W$5=0,1-(Summary!W168-Summary!W$3)/(Summary!W$4-Summary!W$3),(Summary!W168-Summary!W$3)/(Summary!W$4-Summary!W$3))))</f>
        <v>0</v>
      </c>
      <c r="X168" s="10">
        <f>MAX(0,MIN(1,IF(X$5=0,1-(Summary!X168-Summary!X$3)/(Summary!X$4-Summary!X$3),(Summary!X168-Summary!X$3)/(Summary!X$4-Summary!X$3))))</f>
        <v>0.79</v>
      </c>
      <c r="Y168" s="10">
        <f>MAX(0,MIN(1,IF(Y$5=0,1-(Summary!Y168-Summary!Y$3)/(Summary!Y$4-Summary!Y$3),(Summary!Y168-Summary!Y$3)/(Summary!Y$4-Summary!Y$3))))</f>
        <v>1.803679506192633E-2</v>
      </c>
      <c r="Z168" s="10">
        <f>MAX(0,MIN(1,IF(Z$5=0,1-(Summary!Z168-Summary!Z$3)/(Summary!Z$4-Summary!Z$3),(Summary!Z168-Summary!Z$3)/(Summary!Z$4-Summary!Z$3))))</f>
        <v>1.0000000000000009E-2</v>
      </c>
      <c r="AA168" s="12" t="str">
        <f t="shared" si="24"/>
        <v>Spain</v>
      </c>
      <c r="AB168" s="17">
        <f t="shared" si="25"/>
        <v>24</v>
      </c>
      <c r="AC168" s="11">
        <f t="shared" ref="AC168:AC199" si="26">IF(AB168&gt;=AB$6,mmean(C168:Z168),"")</f>
        <v>0.19267319351917703</v>
      </c>
      <c r="AD168" s="17">
        <f t="shared" si="23"/>
        <v>174</v>
      </c>
      <c r="AM168" s="12" t="s">
        <v>88</v>
      </c>
      <c r="AN168" s="17">
        <v>24</v>
      </c>
      <c r="AO168" s="11">
        <v>0.22950093529094226</v>
      </c>
    </row>
    <row r="169" spans="1:41">
      <c r="A169" s="13" t="s">
        <v>362</v>
      </c>
      <c r="B169" s="16" t="s">
        <v>361</v>
      </c>
      <c r="C169" s="10">
        <f>MAX(0,MIN(1,IF(C$5=0,1-(Summary!C169-Summary!C$3)/(Summary!C$4-Summary!C$3),(Summary!C169-Summary!C$3)/(Summary!C$4-Summary!C$3))))</f>
        <v>0.58916666666666673</v>
      </c>
      <c r="D169" s="10">
        <f>MAX(0,MIN(1,IF(D$5=0,1-(Summary!D169-Summary!D$3)/(Summary!D$4-Summary!D$3),(Summary!D169-Summary!D$3)/(Summary!D$4-Summary!D$3))))</f>
        <v>0.24530000000000002</v>
      </c>
      <c r="E169" s="10">
        <f>MAX(0,MIN(1,IF(E$5=0,1-(Summary!E169-Summary!E$3)/(Summary!E$4-Summary!E$3),(Summary!E169-Summary!E$3)/(Summary!E$4-Summary!E$3))))</f>
        <v>9.9999999999999978E-2</v>
      </c>
      <c r="F169" s="10">
        <f>MAX(0,MIN(1,IF(F$5=0,1-(Summary!F169-Summary!F$3)/(Summary!F$4-Summary!F$3),(Summary!F169-Summary!F$3)/(Summary!F$4-Summary!F$3))))</f>
        <v>0.15000000000000002</v>
      </c>
      <c r="G169" s="10">
        <f>MAX(0,MIN(1,IF(G$5=0,1-(Summary!G169-Summary!G$3)/(Summary!G$4-Summary!G$3),(Summary!G169-Summary!G$3)/(Summary!G$4-Summary!G$3))))</f>
        <v>2.8000000000000001E-2</v>
      </c>
      <c r="H169" s="10">
        <f>MAX(0,MIN(1,IF(H$5=0,1-(Summary!H169-Summary!H$3)/(Summary!H$4-Summary!H$3),(Summary!H169-Summary!H$3)/(Summary!H$4-Summary!H$3))))</f>
        <v>8.9999999999999969E-2</v>
      </c>
      <c r="I169" s="10">
        <f>MAX(0,MIN(1,IF(I$5=0,1-(Summary!I169-Summary!I$3)/(Summary!I$4-Summary!I$3),(Summary!I169-Summary!I$3)/(Summary!I$4-Summary!I$3))))</f>
        <v>0.4453333333333333</v>
      </c>
      <c r="J169" s="10">
        <f>MAX(0,MIN(1,IF(J$5=0,1-(Summary!J169-Summary!J$3)/(Summary!J$4-Summary!J$3),(Summary!J169-Summary!J$3)/(Summary!J$4-Summary!J$3))))</f>
        <v>0.84900000000000009</v>
      </c>
      <c r="K169" s="10">
        <f>MAX(0,MIN(1,IF(K$5=0,1-(Summary!K169-Summary!K$3)/(Summary!K$4-Summary!K$3),(Summary!K169-Summary!K$3)/(Summary!K$4-Summary!K$3))))</f>
        <v>0.52618133333333339</v>
      </c>
      <c r="L169" s="10">
        <f>MAX(0,MIN(1,IF(L$5=0,1-(Summary!L169-Summary!L$3)/(Summary!L$4-Summary!L$3),(Summary!L169-Summary!L$3)/(Summary!L$4-Summary!L$3))))</f>
        <v>0.36</v>
      </c>
      <c r="M169" s="10">
        <f>MAX(0,MIN(1,IF(M$5=0,1-(Summary!M169-Summary!M$3)/(Summary!M$4-Summary!M$3),(Summary!M169-Summary!M$3)/(Summary!M$4-Summary!M$3))))</f>
        <v>0.38</v>
      </c>
      <c r="N169" s="10">
        <f>MAX(0,MIN(1,IF(N$5=0,1-(Summary!N169-Summary!N$3)/(Summary!N$4-Summary!N$3),(Summary!N169-Summary!N$3)/(Summary!N$4-Summary!N$3))))</f>
        <v>0.3</v>
      </c>
      <c r="O169" s="10">
        <f>MAX(0,MIN(1,IF(O$5=0,1-(Summary!O169-Summary!O$3)/(Summary!O$4-Summary!O$3),(Summary!O169-Summary!O$3)/(Summary!O$4-Summary!O$3))))</f>
        <v>7.4999999999999997E-2</v>
      </c>
      <c r="P169" s="10">
        <f>MAX(0,MIN(1,IF(P$5=0,1-(Summary!P169-Summary!P$3)/(Summary!P$4-Summary!P$3),(Summary!P169-Summary!P$3)/(Summary!P$4-Summary!P$3))))</f>
        <v>0.88344</v>
      </c>
      <c r="Q169" s="10">
        <f>MAX(0,MIN(1,IF(Q$5=0,1-(Summary!Q169-Summary!Q$3)/(Summary!Q$4-Summary!Q$3),(Summary!Q169-Summary!Q$3)/(Summary!Q$4-Summary!Q$3))))</f>
        <v>0.21745756097561009</v>
      </c>
      <c r="R169" s="10">
        <f>MAX(0,MIN(1,IF(R$5=0,1-(Summary!R169-Summary!R$3)/(Summary!R$4-Summary!R$3),(Summary!R169-Summary!R$3)/(Summary!R$4-Summary!R$3))))</f>
        <v>0.16898395799999999</v>
      </c>
      <c r="S169" s="10">
        <f>MAX(0,MIN(1,IF(S$5=0,1-(Summary!S169-Summary!S$3)/(Summary!S$4-Summary!S$3),(Summary!S169-Summary!S$3)/(Summary!S$4-Summary!S$3))))</f>
        <v>1.9524016509999999E-2</v>
      </c>
      <c r="T169" s="10">
        <f>MAX(0,MIN(1,IF(T$5=0,1-(Summary!T169-Summary!T$3)/(Summary!T$4-Summary!T$3),(Summary!T169-Summary!T$3)/(Summary!T$4-Summary!T$3))))</f>
        <v>2.2639562500000002E-2</v>
      </c>
      <c r="U169" s="10">
        <f>MAX(0,MIN(1,IF(U$5=0,1-(Summary!U169-Summary!U$3)/(Summary!U$4-Summary!U$3),(Summary!U169-Summary!U$3)/(Summary!U$4-Summary!U$3))))</f>
        <v>8.2579139883161373E-2</v>
      </c>
      <c r="V169" s="10">
        <f>MAX(0,MIN(1,IF(V$5=0,1-(Summary!V169-Summary!V$3)/(Summary!V$4-Summary!V$3),(Summary!V169-Summary!V$3)/(Summary!V$4-Summary!V$3))))</f>
        <v>0.117909652069053</v>
      </c>
      <c r="W169" s="10">
        <f>MAX(0,MIN(1,IF(W$5=0,1-(Summary!W169-Summary!W$3)/(Summary!W$4-Summary!W$3),(Summary!W169-Summary!W$3)/(Summary!W$4-Summary!W$3))))</f>
        <v>0.2340000000000001</v>
      </c>
      <c r="X169" s="10">
        <f>MAX(0,MIN(1,IF(X$5=0,1-(Summary!X169-Summary!X$3)/(Summary!X$4-Summary!X$3),(Summary!X169-Summary!X$3)/(Summary!X$4-Summary!X$3))))</f>
        <v>0.69</v>
      </c>
      <c r="Y169" s="10">
        <f>MAX(0,MIN(1,IF(Y$5=0,1-(Summary!Y169-Summary!Y$3)/(Summary!Y$4-Summary!Y$3),(Summary!Y169-Summary!Y$3)/(Summary!Y$4-Summary!Y$3))))</f>
        <v>0.37134457682190936</v>
      </c>
      <c r="Z169" s="10">
        <f>MAX(0,MIN(1,IF(Z$5=0,1-(Summary!Z169-Summary!Z$3)/(Summary!Z$4-Summary!Z$3),(Summary!Z169-Summary!Z$3)/(Summary!Z$4-Summary!Z$3))))</f>
        <v>0.18999999999999995</v>
      </c>
      <c r="AA169" s="12" t="str">
        <f t="shared" si="24"/>
        <v>Sri Lanka</v>
      </c>
      <c r="AB169" s="17">
        <f t="shared" si="25"/>
        <v>24</v>
      </c>
      <c r="AC169" s="11">
        <f t="shared" si="26"/>
        <v>0.29732749167054445</v>
      </c>
      <c r="AD169" s="17">
        <f t="shared" si="23"/>
        <v>103</v>
      </c>
      <c r="AM169" s="12" t="s">
        <v>268</v>
      </c>
      <c r="AN169" s="17">
        <v>24</v>
      </c>
      <c r="AO169" s="11">
        <v>0.22681967368689512</v>
      </c>
    </row>
    <row r="170" spans="1:41">
      <c r="A170" s="13" t="s">
        <v>364</v>
      </c>
      <c r="B170" s="16" t="s">
        <v>363</v>
      </c>
      <c r="C170" s="10">
        <f>MAX(0,MIN(1,IF(C$5=0,1-(Summary!C170-Summary!C$3)/(Summary!C$4-Summary!C$3),(Summary!C170-Summary!C$3)/(Summary!C$4-Summary!C$3))))</f>
        <v>0.82733333333333337</v>
      </c>
      <c r="D170" s="10">
        <f>MAX(0,MIN(1,IF(D$5=0,1-(Summary!D170-Summary!D$3)/(Summary!D$4-Summary!D$3),(Summary!D170-Summary!D$3)/(Summary!D$4-Summary!D$3))))</f>
        <v>0.57579999999999998</v>
      </c>
      <c r="E170" s="10">
        <f>MAX(0,MIN(1,IF(E$5=0,1-(Summary!E170-Summary!E$3)/(Summary!E$4-Summary!E$3),(Summary!E170-Summary!E$3)/(Summary!E$4-Summary!E$3))))</f>
        <v>0.43000000000000005</v>
      </c>
      <c r="F170" s="10">
        <f>MAX(0,MIN(1,IF(F$5=0,1-(Summary!F170-Summary!F$3)/(Summary!F$4-Summary!F$3),(Summary!F170-Summary!F$3)/(Summary!F$4-Summary!F$3))))</f>
        <v>0.375</v>
      </c>
      <c r="G170" s="10">
        <f>MAX(0,MIN(1,IF(G$5=0,1-(Summary!G170-Summary!G$3)/(Summary!G$4-Summary!G$3),(Summary!G170-Summary!G$3)/(Summary!G$4-Summary!G$3))))</f>
        <v>0.17</v>
      </c>
      <c r="H170" s="10">
        <f>MAX(0,MIN(1,IF(H$5=0,1-(Summary!H170-Summary!H$3)/(Summary!H$4-Summary!H$3),(Summary!H170-Summary!H$3)/(Summary!H$4-Summary!H$3))))</f>
        <v>0.65999999999999992</v>
      </c>
      <c r="I170" s="10">
        <f>MAX(0,MIN(1,IF(I$5=0,1-(Summary!I170-Summary!I$3)/(Summary!I$4-Summary!I$3),(Summary!I170-Summary!I$3)/(Summary!I$4-Summary!I$3))))</f>
        <v>0.94450000000000001</v>
      </c>
      <c r="J170" s="10">
        <f>MAX(0,MIN(1,IF(J$5=0,1-(Summary!J170-Summary!J$3)/(Summary!J$4-Summary!J$3),(Summary!J170-Summary!J$3)/(Summary!J$4-Summary!J$3))))</f>
        <v>0.55679999999999996</v>
      </c>
      <c r="K170" s="10">
        <f>MAX(0,MIN(1,IF(K$5=0,1-(Summary!K170-Summary!K$3)/(Summary!K$4-Summary!K$3),(Summary!K170-Summary!K$3)/(Summary!K$4-Summary!K$3))))</f>
        <v>0.98148871620895217</v>
      </c>
      <c r="L170" s="10">
        <f>MAX(0,MIN(1,IF(L$5=0,1-(Summary!L170-Summary!L$3)/(Summary!L$4-Summary!L$3),(Summary!L170-Summary!L$3)/(Summary!L$4-Summary!L$3))))</f>
        <v>0.06</v>
      </c>
      <c r="M170" s="10">
        <f>MAX(0,MIN(1,IF(M$5=0,1-(Summary!M170-Summary!M$3)/(Summary!M$4-Summary!M$3),(Summary!M170-Summary!M$3)/(Summary!M$4-Summary!M$3))))</f>
        <v>0.23</v>
      </c>
      <c r="N170" s="10">
        <f>MAX(0,MIN(1,IF(N$5=0,1-(Summary!N170-Summary!N$3)/(Summary!N$4-Summary!N$3),(Summary!N170-Summary!N$3)/(Summary!N$4-Summary!N$3))))</f>
        <v>0.94000000000000006</v>
      </c>
      <c r="O170" s="10">
        <f>MAX(0,MIN(1,IF(O$5=0,1-(Summary!O170-Summary!O$3)/(Summary!O$4-Summary!O$3),(Summary!O170-Summary!O$3)/(Summary!O$4-Summary!O$3))))</f>
        <v>0.78249999999999997</v>
      </c>
      <c r="P170" s="10">
        <f>MAX(0,MIN(1,IF(P$5=0,1-(Summary!P170-Summary!P$3)/(Summary!P$4-Summary!P$3),(Summary!P170-Summary!P$3)/(Summary!P$4-Summary!P$3))))</f>
        <v>0.94399999999999995</v>
      </c>
      <c r="Q170" s="10">
        <f>MAX(0,MIN(1,IF(Q$5=0,1-(Summary!Q170-Summary!Q$3)/(Summary!Q$4-Summary!Q$3),(Summary!Q170-Summary!Q$3)/(Summary!Q$4-Summary!Q$3))))</f>
        <v>0.53704292682927002</v>
      </c>
      <c r="R170" s="10">
        <f>MAX(0,MIN(1,IF(R$5=0,1-(Summary!R170-Summary!R$3)/(Summary!R$4-Summary!R$3),(Summary!R170-Summary!R$3)/(Summary!R$4-Summary!R$3))))</f>
        <v>0.53023909999999996</v>
      </c>
      <c r="S170" s="10">
        <f>MAX(0,MIN(1,IF(S$5=0,1-(Summary!S170-Summary!S$3)/(Summary!S$4-Summary!S$3),(Summary!S170-Summary!S$3)/(Summary!S$4-Summary!S$3))))</f>
        <v>3.1510926279999997E-2</v>
      </c>
      <c r="T170" s="10">
        <f>MAX(0,MIN(1,IF(T$5=0,1-(Summary!T170-Summary!T$3)/(Summary!T$4-Summary!T$3),(Summary!T170-Summary!T$3)/(Summary!T$4-Summary!T$3))))</f>
        <v>0.78163668824999999</v>
      </c>
      <c r="U170" s="10">
        <f>MAX(0,MIN(1,IF(U$5=0,1-(Summary!U170-Summary!U$3)/(Summary!U$4-Summary!U$3),(Summary!U170-Summary!U$3)/(Summary!U$4-Summary!U$3))))</f>
        <v>1.3117162498819748E-3</v>
      </c>
      <c r="V170" s="10">
        <f>MAX(0,MIN(1,IF(V$5=0,1-(Summary!V170-Summary!V$3)/(Summary!V$4-Summary!V$3),(Summary!V170-Summary!V$3)/(Summary!V$4-Summary!V$3))))</f>
        <v>5.5283365736773201E-3</v>
      </c>
      <c r="W170" s="10">
        <f>MAX(0,MIN(1,IF(W$5=0,1-(Summary!W170-Summary!W$3)/(Summary!W$4-Summary!W$3),(Summary!W170-Summary!W$3)/(Summary!W$4-Summary!W$3))))</f>
        <v>0.68599999999999994</v>
      </c>
      <c r="X170" s="10">
        <f>MAX(0,MIN(1,IF(X$5=0,1-(Summary!X170-Summary!X$3)/(Summary!X$4-Summary!X$3),(Summary!X170-Summary!X$3)/(Summary!X$4-Summary!X$3))))</f>
        <v>0</v>
      </c>
      <c r="Y170" s="10">
        <f>MAX(0,MIN(1,IF(Y$5=0,1-(Summary!Y170-Summary!Y$3)/(Summary!Y$4-Summary!Y$3),(Summary!Y170-Summary!Y$3)/(Summary!Y$4-Summary!Y$3))))</f>
        <v>7.575757575757576E-3</v>
      </c>
      <c r="Z170" s="10">
        <f>MAX(0,MIN(1,IF(Z$5=0,1-(Summary!Z170-Summary!Z$3)/(Summary!Z$4-Summary!Z$3),(Summary!Z170-Summary!Z$3)/(Summary!Z$4-Summary!Z$3))))</f>
        <v>0.63700000759999997</v>
      </c>
      <c r="AA170" s="12" t="str">
        <f t="shared" si="24"/>
        <v>Sudan</v>
      </c>
      <c r="AB170" s="17">
        <f t="shared" si="25"/>
        <v>24</v>
      </c>
      <c r="AC170" s="11">
        <f t="shared" si="26"/>
        <v>0.48730281287086963</v>
      </c>
      <c r="AD170" s="17">
        <f t="shared" si="23"/>
        <v>27</v>
      </c>
      <c r="AM170" s="12" t="s">
        <v>446</v>
      </c>
      <c r="AN170" s="17">
        <v>24</v>
      </c>
      <c r="AO170" s="11">
        <v>0.22597290450819696</v>
      </c>
    </row>
    <row r="171" spans="1:41">
      <c r="A171" s="13" t="s">
        <v>366</v>
      </c>
      <c r="B171" s="16" t="s">
        <v>365</v>
      </c>
      <c r="C171" s="10">
        <f>MAX(0,MIN(1,IF(C$5=0,1-(Summary!C171-Summary!C$3)/(Summary!C$4-Summary!C$3),(Summary!C171-Summary!C$3)/(Summary!C$4-Summary!C$3))))</f>
        <v>0.26466666666666666</v>
      </c>
      <c r="D171" s="10">
        <f>MAX(0,MIN(1,IF(D$5=0,1-(Summary!D171-Summary!D$3)/(Summary!D$4-Summary!D$3),(Summary!D171-Summary!D$3)/(Summary!D$4-Summary!D$3))))</f>
        <v>5.4920000000000004E-3</v>
      </c>
      <c r="E171" s="10">
        <f>MAX(0,MIN(1,IF(E$5=0,1-(Summary!E171-Summary!E$3)/(Summary!E$4-Summary!E$3),(Summary!E171-Summary!E$3)/(Summary!E$4-Summary!E$3))))</f>
        <v>6.9999999999999951E-2</v>
      </c>
      <c r="F171" s="10">
        <f>MAX(0,MIN(1,IF(F$5=0,1-(Summary!F171-Summary!F$3)/(Summary!F$4-Summary!F$3),(Summary!F171-Summary!F$3)/(Summary!F$4-Summary!F$3))))</f>
        <v>0.32499999999999996</v>
      </c>
      <c r="G171" s="10">
        <f>MAX(0,MIN(1,IF(G$5=0,1-(Summary!G171-Summary!G$3)/(Summary!G$4-Summary!G$3),(Summary!G171-Summary!G$3)/(Summary!G$4-Summary!G$3))))</f>
        <v>2.8666666666666667E-2</v>
      </c>
      <c r="H171" s="10">
        <f>MAX(0,MIN(1,IF(H$5=0,1-(Summary!H171-Summary!H$3)/(Summary!H$4-Summary!H$3),(Summary!H171-Summary!H$3)/(Summary!H$4-Summary!H$3))))</f>
        <v>0.16000000000000003</v>
      </c>
      <c r="I171" s="10">
        <f>MAX(0,MIN(1,IF(I$5=0,1-(Summary!I171-Summary!I$3)/(Summary!I$4-Summary!I$3),(Summary!I171-Summary!I$3)/(Summary!I$4-Summary!I$3))))</f>
        <v>0.52233333333333332</v>
      </c>
      <c r="J171" s="10">
        <f>MAX(0,MIN(1,IF(J$5=0,1-(Summary!J171-Summary!J$3)/(Summary!J$4-Summary!J$3),(Summary!J171-Summary!J$3)/(Summary!J$4-Summary!J$3))))</f>
        <v>0.24739999999999998</v>
      </c>
      <c r="K171" s="10">
        <f>MAX(0,MIN(1,IF(K$5=0,1-(Summary!K171-Summary!K$3)/(Summary!K$4-Summary!K$3),(Summary!K171-Summary!K$3)/(Summary!K$4-Summary!K$3))))</f>
        <v>0.5</v>
      </c>
      <c r="L171" s="10">
        <f>MAX(0,MIN(1,IF(L$5=0,1-(Summary!L171-Summary!L$3)/(Summary!L$4-Summary!L$3),(Summary!L171-Summary!L$3)/(Summary!L$4-Summary!L$3))))</f>
        <v>0.28000000000000003</v>
      </c>
      <c r="M171" s="10">
        <f>MAX(0,MIN(1,IF(M$5=0,1-(Summary!M171-Summary!M$3)/(Summary!M$4-Summary!M$3),(Summary!M171-Summary!M$3)/(Summary!M$4-Summary!M$3))))</f>
        <v>0.26</v>
      </c>
      <c r="N171" s="10">
        <f>MAX(0,MIN(1,IF(N$5=0,1-(Summary!N171-Summary!N$3)/(Summary!N$4-Summary!N$3),(Summary!N171-Summary!N$3)/(Summary!N$4-Summary!N$3))))</f>
        <v>0.08</v>
      </c>
      <c r="O171" s="10">
        <f>MAX(0,MIN(1,IF(O$5=0,1-(Summary!O171-Summary!O$3)/(Summary!O$4-Summary!O$3),(Summary!O171-Summary!O$3)/(Summary!O$4-Summary!O$3))))</f>
        <v>0.3175</v>
      </c>
      <c r="P171" s="10">
        <f>MAX(0,MIN(1,IF(P$5=0,1-(Summary!P171-Summary!P$3)/(Summary!P$4-Summary!P$3),(Summary!P171-Summary!P$3)/(Summary!P$4-Summary!P$3))))</f>
        <v>0.8992</v>
      </c>
      <c r="Q171" s="10">
        <f>MAX(0,MIN(1,IF(Q$5=0,1-(Summary!Q171-Summary!Q$3)/(Summary!Q$4-Summary!Q$3),(Summary!Q171-Summary!Q$3)/(Summary!Q$4-Summary!Q$3))))</f>
        <v>0.319569756097562</v>
      </c>
      <c r="R171" s="10">
        <f>MAX(0,MIN(1,IF(R$5=0,1-(Summary!R171-Summary!R$3)/(Summary!R$4-Summary!R$3),(Summary!R171-Summary!R$3)/(Summary!R$4-Summary!R$3))))</f>
        <v>0.32642486999999998</v>
      </c>
      <c r="S171" s="10">
        <f>MAX(0,MIN(1,IF(S$5=0,1-(Summary!S171-Summary!S$3)/(Summary!S$4-Summary!S$3),(Summary!S171-Summary!S$3)/(Summary!S$4-Summary!S$3))))</f>
        <v>3.266753654E-2</v>
      </c>
      <c r="T171" s="10">
        <f>MAX(0,MIN(1,IF(T$5=0,1-(Summary!T171-Summary!T$3)/(Summary!T$4-Summary!T$3),(Summary!T171-Summary!T$3)/(Summary!T$4-Summary!T$3))))</f>
        <v>6.2074277999999997E-2</v>
      </c>
      <c r="U171" s="10">
        <f>MAX(0,MIN(1,IF(U$5=0,1-(Summary!U171-Summary!U$3)/(Summary!U$4-Summary!U$3),(Summary!U171-Summary!U$3)/(Summary!U$4-Summary!U$3))))</f>
        <v>5.3078200158802706E-2</v>
      </c>
      <c r="V171" s="10">
        <f>MAX(0,MIN(1,IF(V$5=0,1-(Summary!V171-Summary!V$3)/(Summary!V$4-Summary!V$3),(Summary!V171-Summary!V$3)/(Summary!V$4-Summary!V$3))))</f>
        <v>0.76156668254306104</v>
      </c>
      <c r="W171" s="10">
        <f>MAX(0,MIN(1,IF(W$5=0,1-(Summary!W171-Summary!W$3)/(Summary!W$4-Summary!W$3),(Summary!W171-Summary!W$3)/(Summary!W$4-Summary!W$3))))</f>
        <v>0.21400000000000008</v>
      </c>
      <c r="X171" s="10">
        <f>MAX(0,MIN(1,IF(X$5=0,1-(Summary!X171-Summary!X$3)/(Summary!X$4-Summary!X$3),(Summary!X171-Summary!X$3)/(Summary!X$4-Summary!X$3))))</f>
        <v>0.75</v>
      </c>
      <c r="Y171" s="10">
        <f>MAX(0,MIN(1,IF(Y$5=0,1-(Summary!Y171-Summary!Y$3)/(Summary!Y$4-Summary!Y$3),(Summary!Y171-Summary!Y$3)/(Summary!Y$4-Summary!Y$3))))</f>
        <v>0</v>
      </c>
      <c r="Z171" s="10">
        <f>MAX(0,MIN(1,IF(Z$5=0,1-(Summary!Z171-Summary!Z$3)/(Summary!Z$4-Summary!Z$3),(Summary!Z171-Summary!Z$3)/(Summary!Z$4-Summary!Z$3))))</f>
        <v>0.73750000000000004</v>
      </c>
      <c r="AA171" s="12" t="str">
        <f t="shared" si="24"/>
        <v>Suriname</v>
      </c>
      <c r="AB171" s="17">
        <f t="shared" si="25"/>
        <v>24</v>
      </c>
      <c r="AC171" s="11">
        <f t="shared" si="26"/>
        <v>0.30071416625025388</v>
      </c>
      <c r="AD171" s="17">
        <f t="shared" si="23"/>
        <v>99</v>
      </c>
      <c r="AM171" s="12" t="s">
        <v>200</v>
      </c>
      <c r="AN171" s="17">
        <v>24</v>
      </c>
      <c r="AO171" s="11">
        <v>0.22198679939902421</v>
      </c>
    </row>
    <row r="172" spans="1:41">
      <c r="A172" s="13" t="s">
        <v>368</v>
      </c>
      <c r="B172" s="16" t="s">
        <v>367</v>
      </c>
      <c r="C172" s="10">
        <f>MAX(0,MIN(1,IF(C$5=0,1-(Summary!C172-Summary!C$3)/(Summary!C$4-Summary!C$3),(Summary!C172-Summary!C$3)/(Summary!C$4-Summary!C$3))))</f>
        <v>0.45500000000000002</v>
      </c>
      <c r="D172" s="10">
        <f>MAX(0,MIN(1,IF(D$5=0,1-(Summary!D172-Summary!D$3)/(Summary!D$4-Summary!D$3),(Summary!D172-Summary!D$3)/(Summary!D$4-Summary!D$3))))</f>
        <v>0.23100000000000001</v>
      </c>
      <c r="E172" s="10">
        <f>MAX(0,MIN(1,IF(E$5=0,1-(Summary!E172-Summary!E$3)/(Summary!E$4-Summary!E$3),(Summary!E172-Summary!E$3)/(Summary!E$4-Summary!E$3))))</f>
        <v>0.31000000000000005</v>
      </c>
      <c r="F172" s="10">
        <f>MAX(0,MIN(1,IF(F$5=0,1-(Summary!F172-Summary!F$3)/(Summary!F$4-Summary!F$3),(Summary!F172-Summary!F$3)/(Summary!F$4-Summary!F$3))))</f>
        <v>0.30000000000000004</v>
      </c>
      <c r="G172" s="10">
        <f>MAX(0,MIN(1,IF(G$5=0,1-(Summary!G172-Summary!G$3)/(Summary!G$4-Summary!G$3),(Summary!G172-Summary!G$3)/(Summary!G$4-Summary!G$3))))</f>
        <v>0.16800000000000001</v>
      </c>
      <c r="H172" s="10">
        <f>MAX(0,MIN(1,IF(H$5=0,1-(Summary!H172-Summary!H$3)/(Summary!H$4-Summary!H$3),(Summary!H172-Summary!H$3)/(Summary!H$4-Summary!H$3))))</f>
        <v>0.44999999999999996</v>
      </c>
      <c r="I172" s="10">
        <f>MAX(0,MIN(1,IF(I$5=0,1-(Summary!I172-Summary!I$3)/(Summary!I$4-Summary!I$3),(Summary!I172-Summary!I$3)/(Summary!I$4-Summary!I$3))))</f>
        <v>0.69216666666666671</v>
      </c>
      <c r="J172" s="10">
        <f>MAX(0,MIN(1,IF(J$5=0,1-(Summary!J172-Summary!J$3)/(Summary!J$4-Summary!J$3),(Summary!J172-Summary!J$3)/(Summary!J$4-Summary!J$3))))</f>
        <v>0.74780000000000002</v>
      </c>
      <c r="K172" s="10">
        <f>MAX(0,MIN(1,IF(K$5=0,1-(Summary!K172-Summary!K$3)/(Summary!K$4-Summary!K$3),(Summary!K172-Summary!K$3)/(Summary!K$4-Summary!K$3))))</f>
        <v>1</v>
      </c>
      <c r="L172" s="10">
        <f>MAX(0,MIN(1,IF(L$5=0,1-(Summary!L172-Summary!L$3)/(Summary!L$4-Summary!L$3),(Summary!L172-Summary!L$3)/(Summary!L$4-Summary!L$3))))</f>
        <v>0.1</v>
      </c>
      <c r="M172" s="10">
        <f>MAX(0,MIN(1,IF(M$5=0,1-(Summary!M172-Summary!M$3)/(Summary!M$4-Summary!M$3),(Summary!M172-Summary!M$3)/(Summary!M$4-Summary!M$3))))</f>
        <v>0.82</v>
      </c>
      <c r="N172" s="10">
        <f>MAX(0,MIN(1,IF(N$5=0,1-(Summary!N172-Summary!N$3)/(Summary!N$4-Summary!N$3),(Summary!N172-Summary!N$3)/(Summary!N$4-Summary!N$3))))</f>
        <v>0.22000000000000003</v>
      </c>
      <c r="O172" s="10">
        <f>MAX(0,MIN(1,IF(O$5=0,1-(Summary!O172-Summary!O$3)/(Summary!O$4-Summary!O$3),(Summary!O172-Summary!O$3)/(Summary!O$4-Summary!O$3))))</f>
        <v>0.40749999999999997</v>
      </c>
      <c r="P172" s="10">
        <f>MAX(0,MIN(1,IF(P$5=0,1-(Summary!P172-Summary!P$3)/(Summary!P$4-Summary!P$3),(Summary!P172-Summary!P$3)/(Summary!P$4-Summary!P$3))))</f>
        <v>0.73520000000000008</v>
      </c>
      <c r="Q172" s="10">
        <f>MAX(0,MIN(1,IF(Q$5=0,1-(Summary!Q172-Summary!Q$3)/(Summary!Q$4-Summary!Q$3),(Summary!Q172-Summary!Q$3)/(Summary!Q$4-Summary!Q$3))))</f>
        <v>0.78469609756097602</v>
      </c>
      <c r="R172" s="10">
        <f>MAX(0,MIN(1,IF(R$5=0,1-(Summary!R172-Summary!R$3)/(Summary!R$4-Summary!R$3),(Summary!R172-Summary!R$3)/(Summary!R$4-Summary!R$3))))</f>
        <v>1</v>
      </c>
      <c r="S172" s="10">
        <f>MAX(0,MIN(1,IF(S$5=0,1-(Summary!S172-Summary!S$3)/(Summary!S$4-Summary!S$3),(Summary!S172-Summary!S$3)/(Summary!S$4-Summary!S$3))))</f>
        <v>0.1221108223</v>
      </c>
      <c r="T172" s="10">
        <f>MAX(0,MIN(1,IF(T$5=0,1-(Summary!T172-Summary!T$3)/(Summary!T$4-Summary!T$3),(Summary!T172-Summary!T$3)/(Summary!T$4-Summary!T$3))))</f>
        <v>0.33126921074999999</v>
      </c>
      <c r="U172" s="10">
        <f>MAX(0,MIN(1,IF(U$5=0,1-(Summary!U172-Summary!U$3)/(Summary!U$4-Summary!U$3),(Summary!U172-Summary!U$3)/(Summary!U$4-Summary!U$3))))</f>
        <v>0</v>
      </c>
      <c r="V172" s="10">
        <f>MAX(0,MIN(1,IF(V$5=0,1-(Summary!V172-Summary!V$3)/(Summary!V$4-Summary!V$3),(Summary!V172-Summary!V$3)/(Summary!V$4-Summary!V$3))))</f>
        <v>0</v>
      </c>
      <c r="W172" s="10">
        <f>MAX(0,MIN(1,IF(W$5=0,1-(Summary!W172-Summary!W$3)/(Summary!W$4-Summary!W$3),(Summary!W172-Summary!W$3)/(Summary!W$4-Summary!W$3))))</f>
        <v>0.70300000000000007</v>
      </c>
      <c r="X172" s="10">
        <f>MAX(0,MIN(1,IF(X$5=0,1-(Summary!X172-Summary!X$3)/(Summary!X$4-Summary!X$3),(Summary!X172-Summary!X$3)/(Summary!X$4-Summary!X$3))))</f>
        <v>0.7</v>
      </c>
      <c r="Y172" s="10">
        <f>MAX(0,MIN(1,IF(Y$5=0,1-(Summary!Y172-Summary!Y$3)/(Summary!Y$4-Summary!Y$3),(Summary!Y172-Summary!Y$3)/(Summary!Y$4-Summary!Y$3))))</f>
        <v>8.7209302325581384E-2</v>
      </c>
      <c r="Z172" s="10">
        <f>MAX(0,MIN(1,IF(Z$5=0,1-(Summary!Z172-Summary!Z$3)/(Summary!Z$4-Summary!Z$3),(Summary!Z172-Summary!Z$3)/(Summary!Z$4-Summary!Z$3))))</f>
        <v>0.70010000229999991</v>
      </c>
      <c r="AA172" s="12" t="str">
        <f t="shared" si="24"/>
        <v>Swaziland</v>
      </c>
      <c r="AB172" s="17">
        <f t="shared" si="25"/>
        <v>24</v>
      </c>
      <c r="AC172" s="11">
        <f t="shared" si="26"/>
        <v>0.46104383757930084</v>
      </c>
      <c r="AD172" s="17">
        <f t="shared" si="23"/>
        <v>39</v>
      </c>
      <c r="AM172" s="12" t="s">
        <v>408</v>
      </c>
      <c r="AN172" s="17">
        <v>24</v>
      </c>
      <c r="AO172" s="11">
        <v>0.21668988750307203</v>
      </c>
    </row>
    <row r="173" spans="1:41">
      <c r="A173" s="13" t="s">
        <v>370</v>
      </c>
      <c r="B173" s="16" t="s">
        <v>369</v>
      </c>
      <c r="C173" s="10">
        <f>MAX(0,MIN(1,IF(C$5=0,1-(Summary!C173-Summary!C$3)/(Summary!C$4-Summary!C$3),(Summary!C173-Summary!C$3)/(Summary!C$4-Summary!C$3))))</f>
        <v>0.71550000000000002</v>
      </c>
      <c r="D173" s="10">
        <f>MAX(0,MIN(1,IF(D$5=0,1-(Summary!D173-Summary!D$3)/(Summary!D$4-Summary!D$3),(Summary!D173-Summary!D$3)/(Summary!D$4-Summary!D$3))))</f>
        <v>1.5029999999999998E-2</v>
      </c>
      <c r="E173" s="10">
        <f>MAX(0,MIN(1,IF(E$5=0,1-(Summary!E173-Summary!E$3)/(Summary!E$4-Summary!E$3),(Summary!E173-Summary!E$3)/(Summary!E$4-Summary!E$3))))</f>
        <v>0</v>
      </c>
      <c r="F173" s="10">
        <f>MAX(0,MIN(1,IF(F$5=0,1-(Summary!F173-Summary!F$3)/(Summary!F$4-Summary!F$3),(Summary!F173-Summary!F$3)/(Summary!F$4-Summary!F$3))))</f>
        <v>0.64999999999999991</v>
      </c>
      <c r="G173" s="10">
        <f>MAX(0,MIN(1,IF(G$5=0,1-(Summary!G173-Summary!G$3)/(Summary!G$4-Summary!G$3),(Summary!G173-Summary!G$3)/(Summary!G$4-Summary!G$3))))</f>
        <v>0</v>
      </c>
      <c r="H173" s="10">
        <f>MAX(0,MIN(1,IF(H$5=0,1-(Summary!H173-Summary!H$3)/(Summary!H$4-Summary!H$3),(Summary!H173-Summary!H$3)/(Summary!H$4-Summary!H$3))))</f>
        <v>0</v>
      </c>
      <c r="I173" s="10">
        <f>MAX(0,MIN(1,IF(I$5=0,1-(Summary!I173-Summary!I$3)/(Summary!I$4-Summary!I$3),(Summary!I173-Summary!I$3)/(Summary!I$4-Summary!I$3))))</f>
        <v>1.5499999999999995E-2</v>
      </c>
      <c r="J173" s="10">
        <f>MAX(0,MIN(1,IF(J$5=0,1-(Summary!J173-Summary!J$3)/(Summary!J$4-Summary!J$3),(Summary!J173-Summary!J$3)/(Summary!J$4-Summary!J$3))))</f>
        <v>0.15380000000000002</v>
      </c>
      <c r="K173" s="10">
        <f>MAX(0,MIN(1,IF(K$5=0,1-(Summary!K173-Summary!K$3)/(Summary!K$4-Summary!K$3),(Summary!K173-Summary!K$3)/(Summary!K$4-Summary!K$3))))</f>
        <v>0.76312135059666675</v>
      </c>
      <c r="L173" s="10">
        <f>MAX(0,MIN(1,IF(L$5=0,1-(Summary!L173-Summary!L$3)/(Summary!L$4-Summary!L$3),(Summary!L173-Summary!L$3)/(Summary!L$4-Summary!L$3))))</f>
        <v>0.52</v>
      </c>
      <c r="M173" s="10">
        <f>MAX(0,MIN(1,IF(M$5=0,1-(Summary!M173-Summary!M$3)/(Summary!M$4-Summary!M$3),(Summary!M173-Summary!M$3)/(Summary!M$4-Summary!M$3))))</f>
        <v>0.14000000000000001</v>
      </c>
      <c r="N173" s="10">
        <f>MAX(0,MIN(1,IF(N$5=0,1-(Summary!N173-Summary!N$3)/(Summary!N$4-Summary!N$3),(Summary!N173-Summary!N$3)/(Summary!N$4-Summary!N$3))))</f>
        <v>0</v>
      </c>
      <c r="O173" s="10">
        <f>MAX(0,MIN(1,IF(O$5=0,1-(Summary!O173-Summary!O$3)/(Summary!O$4-Summary!O$3),(Summary!O173-Summary!O$3)/(Summary!O$4-Summary!O$3))))</f>
        <v>6.7499999999999991E-2</v>
      </c>
      <c r="P173" s="10">
        <f>MAX(0,MIN(1,IF(P$5=0,1-(Summary!P173-Summary!P$3)/(Summary!P$4-Summary!P$3),(Summary!P173-Summary!P$3)/(Summary!P$4-Summary!P$3))))</f>
        <v>0.25056</v>
      </c>
      <c r="Q173" s="10">
        <f>MAX(0,MIN(1,IF(Q$5=0,1-(Summary!Q173-Summary!Q$3)/(Summary!Q$4-Summary!Q$3),(Summary!Q173-Summary!Q$3)/(Summary!Q$4-Summary!Q$3))))</f>
        <v>7.5256585365854112E-2</v>
      </c>
      <c r="R173" s="10">
        <f>MAX(0,MIN(1,IF(R$5=0,1-(Summary!R173-Summary!R$3)/(Summary!R$4-Summary!R$3),(Summary!R173-Summary!R$3)/(Summary!R$4-Summary!R$3))))</f>
        <v>9.7560975999999994E-2</v>
      </c>
      <c r="S173" s="10">
        <f>MAX(0,MIN(1,IF(S$5=0,1-(Summary!S173-Summary!S$3)/(Summary!S$4-Summary!S$3),(Summary!S173-Summary!S$3)/(Summary!S$4-Summary!S$3))))</f>
        <v>0</v>
      </c>
      <c r="T173" s="10">
        <f>MAX(0,MIN(1,IF(T$5=0,1-(Summary!T173-Summary!T$3)/(Summary!T$4-Summary!T$3),(Summary!T173-Summary!T$3)/(Summary!T$4-Summary!T$3))))</f>
        <v>2.1878842500000001E-3</v>
      </c>
      <c r="U173" s="10">
        <f>MAX(0,MIN(1,IF(U$5=0,1-(Summary!U173-Summary!U$3)/(Summary!U$4-Summary!U$3),(Summary!U173-Summary!U$3)/(Summary!U$4-Summary!U$3))))</f>
        <v>1.8779315698323262E-2</v>
      </c>
      <c r="V173" s="10">
        <f>MAX(0,MIN(1,IF(V$5=0,1-(Summary!V173-Summary!V$3)/(Summary!V$4-Summary!V$3),(Summary!V173-Summary!V$3)/(Summary!V$4-Summary!V$3))))</f>
        <v>7.1766598898714201E-2</v>
      </c>
      <c r="W173" s="10">
        <f>MAX(0,MIN(1,IF(W$5=0,1-(Summary!W173-Summary!W$3)/(Summary!W$4-Summary!W$3),(Summary!W173-Summary!W$3)/(Summary!W$4-Summary!W$3))))</f>
        <v>0</v>
      </c>
      <c r="X173" s="10">
        <f>MAX(0,MIN(1,IF(X$5=0,1-(Summary!X173-Summary!X$3)/(Summary!X$4-Summary!X$3),(Summary!X173-Summary!X$3)/(Summary!X$4-Summary!X$3))))</f>
        <v>0.66</v>
      </c>
      <c r="Y173" s="10">
        <f>MAX(0,MIN(1,IF(Y$5=0,1-(Summary!Y173-Summary!Y$3)/(Summary!Y$4-Summary!Y$3),(Summary!Y173-Summary!Y$3)/(Summary!Y$4-Summary!Y$3))))</f>
        <v>0</v>
      </c>
      <c r="Z173" s="10">
        <f>MAX(0,MIN(1,IF(Z$5=0,1-(Summary!Z173-Summary!Z$3)/(Summary!Z$4-Summary!Z$3),(Summary!Z173-Summary!Z$3)/(Summary!Z$4-Summary!Z$3))))</f>
        <v>0.76429999999999998</v>
      </c>
      <c r="AA173" s="12" t="str">
        <f t="shared" si="24"/>
        <v>Sweden</v>
      </c>
      <c r="AB173" s="17">
        <f t="shared" si="25"/>
        <v>24</v>
      </c>
      <c r="AC173" s="11">
        <f t="shared" si="26"/>
        <v>0.20753594628373162</v>
      </c>
      <c r="AD173" s="17">
        <f t="shared" si="23"/>
        <v>165</v>
      </c>
      <c r="AM173" s="12" t="s">
        <v>350</v>
      </c>
      <c r="AN173" s="17">
        <v>24</v>
      </c>
      <c r="AO173" s="11">
        <v>0.21495477164451979</v>
      </c>
    </row>
    <row r="174" spans="1:41">
      <c r="A174" s="13" t="s">
        <v>372</v>
      </c>
      <c r="B174" s="16" t="s">
        <v>371</v>
      </c>
      <c r="C174" s="10">
        <f>MAX(0,MIN(1,IF(C$5=0,1-(Summary!C174-Summary!C$3)/(Summary!C$4-Summary!C$3),(Summary!C174-Summary!C$3)/(Summary!C$4-Summary!C$3))))</f>
        <v>0.5611666666666667</v>
      </c>
      <c r="D174" s="10">
        <f>MAX(0,MIN(1,IF(D$5=0,1-(Summary!D174-Summary!D$3)/(Summary!D$4-Summary!D$3),(Summary!D174-Summary!D$3)/(Summary!D$4-Summary!D$3))))</f>
        <v>4.8860000000000001E-2</v>
      </c>
      <c r="E174" s="10">
        <f>MAX(0,MIN(1,IF(E$5=0,1-(Summary!E174-Summary!E$3)/(Summary!E$4-Summary!E$3),(Summary!E174-Summary!E$3)/(Summary!E$4-Summary!E$3))))</f>
        <v>0</v>
      </c>
      <c r="F174" s="10">
        <f>MAX(0,MIN(1,IF(F$5=0,1-(Summary!F174-Summary!F$3)/(Summary!F$4-Summary!F$3),(Summary!F174-Summary!F$3)/(Summary!F$4-Summary!F$3))))</f>
        <v>0.55000000000000004</v>
      </c>
      <c r="G174" s="10">
        <f>MAX(0,MIN(1,IF(G$5=0,1-(Summary!G174-Summary!G$3)/(Summary!G$4-Summary!G$3),(Summary!G174-Summary!G$3)/(Summary!G$4-Summary!G$3))))</f>
        <v>0</v>
      </c>
      <c r="H174" s="10">
        <f>MAX(0,MIN(1,IF(H$5=0,1-(Summary!H174-Summary!H$3)/(Summary!H$4-Summary!H$3),(Summary!H174-Summary!H$3)/(Summary!H$4-Summary!H$3))))</f>
        <v>0</v>
      </c>
      <c r="I174" s="10">
        <f>MAX(0,MIN(1,IF(I$5=0,1-(Summary!I174-Summary!I$3)/(Summary!I$4-Summary!I$3),(Summary!I174-Summary!I$3)/(Summary!I$4-Summary!I$3))))</f>
        <v>0.23600000000000002</v>
      </c>
      <c r="J174" s="10">
        <f>MAX(0,MIN(1,IF(J$5=0,1-(Summary!J174-Summary!J$3)/(Summary!J$4-Summary!J$3),(Summary!J174-Summary!J$3)/(Summary!J$4-Summary!J$3))))</f>
        <v>0.2646</v>
      </c>
      <c r="K174" s="10">
        <f>MAX(0,MIN(1,IF(K$5=0,1-(Summary!K174-Summary!K$3)/(Summary!K$4-Summary!K$3),(Summary!K174-Summary!K$3)/(Summary!K$4-Summary!K$3))))</f>
        <v>0.622814107274</v>
      </c>
      <c r="L174" s="10">
        <f>MAX(0,MIN(1,IF(L$5=0,1-(Summary!L174-Summary!L$3)/(Summary!L$4-Summary!L$3),(Summary!L174-Summary!L$3)/(Summary!L$4-Summary!L$3))))</f>
        <v>0.16</v>
      </c>
      <c r="M174" s="10">
        <f>MAX(0,MIN(1,IF(M$5=0,1-(Summary!M174-Summary!M$3)/(Summary!M$4-Summary!M$3),(Summary!M174-Summary!M$3)/(Summary!M$4-Summary!M$3))))</f>
        <v>0.54</v>
      </c>
      <c r="N174" s="10">
        <f>MAX(0,MIN(1,IF(N$5=0,1-(Summary!N174-Summary!N$3)/(Summary!N$4-Summary!N$3),(Summary!N174-Summary!N$3)/(Summary!N$4-Summary!N$3))))</f>
        <v>0</v>
      </c>
      <c r="O174" s="10">
        <f>MAX(0,MIN(1,IF(O$5=0,1-(Summary!O174-Summary!O$3)/(Summary!O$4-Summary!O$3),(Summary!O174-Summary!O$3)/(Summary!O$4-Summary!O$3))))</f>
        <v>6.7499999999999991E-2</v>
      </c>
      <c r="P174" s="10">
        <f>MAX(0,MIN(1,IF(P$5=0,1-(Summary!P174-Summary!P$3)/(Summary!P$4-Summary!P$3),(Summary!P174-Summary!P$3)/(Summary!P$4-Summary!P$3))))</f>
        <v>3.5999999999999921E-2</v>
      </c>
      <c r="Q174" s="10">
        <f>MAX(0,MIN(1,IF(Q$5=0,1-(Summary!Q174-Summary!Q$3)/(Summary!Q$4-Summary!Q$3),(Summary!Q174-Summary!Q$3)/(Summary!Q$4-Summary!Q$3))))</f>
        <v>5.6765853658538146E-2</v>
      </c>
      <c r="R174" s="10">
        <f>MAX(0,MIN(1,IF(R$5=0,1-(Summary!R174-Summary!R$3)/(Summary!R$4-Summary!R$3),(Summary!R174-Summary!R$3)/(Summary!R$4-Summary!R$3))))</f>
        <v>9.1891892000000003E-2</v>
      </c>
      <c r="S174" s="10">
        <f>MAX(0,MIN(1,IF(S$5=0,1-(Summary!S174-Summary!S$3)/(Summary!S$4-Summary!S$3),(Summary!S174-Summary!S$3)/(Summary!S$4-Summary!S$3))))</f>
        <v>0</v>
      </c>
      <c r="T174" s="10">
        <f>MAX(0,MIN(1,IF(T$5=0,1-(Summary!T174-Summary!T$3)/(Summary!T$4-Summary!T$3),(Summary!T174-Summary!T$3)/(Summary!T$4-Summary!T$3))))</f>
        <v>3.287276E-3</v>
      </c>
      <c r="U174" s="10">
        <f>MAX(0,MIN(1,IF(U$5=0,1-(Summary!U174-Summary!U$3)/(Summary!U$4-Summary!U$3),(Summary!U174-Summary!U$3)/(Summary!U$4-Summary!U$3))))</f>
        <v>0</v>
      </c>
      <c r="V174" s="10">
        <f>MAX(0,MIN(1,IF(V$5=0,1-(Summary!V174-Summary!V$3)/(Summary!V$4-Summary!V$3),(Summary!V174-Summary!V$3)/(Summary!V$4-Summary!V$3))))</f>
        <v>0</v>
      </c>
      <c r="W174" s="10">
        <f>MAX(0,MIN(1,IF(W$5=0,1-(Summary!W174-Summary!W$3)/(Summary!W$4-Summary!W$3),(Summary!W174-Summary!W$3)/(Summary!W$4-Summary!W$3))))</f>
        <v>0</v>
      </c>
      <c r="X174" s="10">
        <f>MAX(0,MIN(1,IF(X$5=0,1-(Summary!X174-Summary!X$3)/(Summary!X$4-Summary!X$3),(Summary!X174-Summary!X$3)/(Summary!X$4-Summary!X$3))))</f>
        <v>0.78</v>
      </c>
      <c r="Y174" s="10">
        <f>MAX(0,MIN(1,IF(Y$5=0,1-(Summary!Y174-Summary!Y$3)/(Summary!Y$4-Summary!Y$3),(Summary!Y174-Summary!Y$3)/(Summary!Y$4-Summary!Y$3))))</f>
        <v>0.1125</v>
      </c>
      <c r="Z174" s="10">
        <f>MAX(0,MIN(1,IF(Z$5=0,1-(Summary!Z174-Summary!Z$3)/(Summary!Z$4-Summary!Z$3),(Summary!Z174-Summary!Z$3)/(Summary!Z$4-Summary!Z$3))))</f>
        <v>0</v>
      </c>
      <c r="AA174" s="12" t="str">
        <f t="shared" si="24"/>
        <v>Switzerland</v>
      </c>
      <c r="AB174" s="17">
        <f t="shared" si="25"/>
        <v>24</v>
      </c>
      <c r="AC174" s="11">
        <f t="shared" si="26"/>
        <v>0.17214107481663354</v>
      </c>
      <c r="AD174" s="17">
        <f t="shared" si="23"/>
        <v>183</v>
      </c>
      <c r="AM174" s="12" t="s">
        <v>286</v>
      </c>
      <c r="AN174" s="17">
        <v>24</v>
      </c>
      <c r="AO174" s="11">
        <v>0.2143454855244101</v>
      </c>
    </row>
    <row r="175" spans="1:41">
      <c r="A175" s="13" t="s">
        <v>443</v>
      </c>
      <c r="B175" s="16" t="s">
        <v>373</v>
      </c>
      <c r="C175" s="10">
        <f>MAX(0,MIN(1,IF(C$5=0,1-(Summary!C175-Summary!C$3)/(Summary!C$4-Summary!C$3),(Summary!C175-Summary!C$3)/(Summary!C$4-Summary!C$3))))</f>
        <v>0.17050000000000001</v>
      </c>
      <c r="D175" s="10">
        <f>MAX(0,MIN(1,IF(D$5=0,1-(Summary!D175-Summary!D$3)/(Summary!D$4-Summary!D$3),(Summary!D175-Summary!D$3)/(Summary!D$4-Summary!D$3))))</f>
        <v>0.99760000000000004</v>
      </c>
      <c r="E175" s="10">
        <f>MAX(0,MIN(1,IF(E$5=0,1-(Summary!E175-Summary!E$3)/(Summary!E$4-Summary!E$3),(Summary!E175-Summary!E$3)/(Summary!E$4-Summary!E$3))))</f>
        <v>0.10999999999999999</v>
      </c>
      <c r="F175" s="10">
        <f>MAX(0,MIN(1,IF(F$5=0,1-(Summary!F175-Summary!F$3)/(Summary!F$4-Summary!F$3),(Summary!F175-Summary!F$3)/(Summary!F$4-Summary!F$3))))</f>
        <v>0.57499999999999996</v>
      </c>
      <c r="G175" s="10">
        <f>MAX(0,MIN(1,IF(G$5=0,1-(Summary!G175-Summary!G$3)/(Summary!G$4-Summary!G$3),(Summary!G175-Summary!G$3)/(Summary!G$4-Summary!G$3))))</f>
        <v>3.5999999999999997E-2</v>
      </c>
      <c r="H175" s="10">
        <f>MAX(0,MIN(1,IF(H$5=0,1-(Summary!H175-Summary!H$3)/(Summary!H$4-Summary!H$3),(Summary!H175-Summary!H$3)/(Summary!H$4-Summary!H$3))))</f>
        <v>4.0000000000000036E-2</v>
      </c>
      <c r="I175" s="10">
        <f>MAX(0,MIN(1,IF(I$5=0,1-(Summary!I175-Summary!I$3)/(Summary!I$4-Summary!I$3),(Summary!I175-Summary!I$3)/(Summary!I$4-Summary!I$3))))</f>
        <v>0.54108333333333336</v>
      </c>
      <c r="J175" s="10">
        <f>MAX(0,MIN(1,IF(J$5=0,1-(Summary!J175-Summary!J$3)/(Summary!J$4-Summary!J$3),(Summary!J175-Summary!J$3)/(Summary!J$4-Summary!J$3))))</f>
        <v>0.45439999999999997</v>
      </c>
      <c r="K175" s="10">
        <f>MAX(0,MIN(1,IF(K$5=0,1-(Summary!K175-Summary!K$3)/(Summary!K$4-Summary!K$3),(Summary!K175-Summary!K$3)/(Summary!K$4-Summary!K$3))))</f>
        <v>0.7557820081518124</v>
      </c>
      <c r="L175" s="10">
        <f>MAX(0,MIN(1,IF(L$5=0,1-(Summary!L175-Summary!L$3)/(Summary!L$4-Summary!L$3),(Summary!L175-Summary!L$3)/(Summary!L$4-Summary!L$3))))</f>
        <v>0.14000000000000001</v>
      </c>
      <c r="M175" s="10">
        <f>MAX(0,MIN(1,IF(M$5=0,1-(Summary!M175-Summary!M$3)/(Summary!M$4-Summary!M$3),(Summary!M175-Summary!M$3)/(Summary!M$4-Summary!M$3))))</f>
        <v>0.27</v>
      </c>
      <c r="N175" s="10">
        <f>MAX(0,MIN(1,IF(N$5=0,1-(Summary!N175-Summary!N$3)/(Summary!N$4-Summary!N$3),(Summary!N175-Summary!N$3)/(Summary!N$4-Summary!N$3))))</f>
        <v>0.18</v>
      </c>
      <c r="O175" s="10">
        <f>MAX(0,MIN(1,IF(O$5=0,1-(Summary!O175-Summary!O$3)/(Summary!O$4-Summary!O$3),(Summary!O175-Summary!O$3)/(Summary!O$4-Summary!O$3))))</f>
        <v>7.4999999999999997E-2</v>
      </c>
      <c r="P175" s="10">
        <f>MAX(0,MIN(1,IF(P$5=0,1-(Summary!P175-Summary!P$3)/(Summary!P$4-Summary!P$3),(Summary!P175-Summary!P$3)/(Summary!P$4-Summary!P$3))))</f>
        <v>0.80559999999999998</v>
      </c>
      <c r="Q175" s="10">
        <f>MAX(0,MIN(1,IF(Q$5=0,1-(Summary!Q175-Summary!Q$3)/(Summary!Q$4-Summary!Q$3),(Summary!Q175-Summary!Q$3)/(Summary!Q$4-Summary!Q$3))))</f>
        <v>0.21549365853658597</v>
      </c>
      <c r="R175" s="10">
        <f>MAX(0,MIN(1,IF(R$5=0,1-(Summary!R175-Summary!R$3)/(Summary!R$4-Summary!R$3),(Summary!R175-Summary!R$3)/(Summary!R$4-Summary!R$3))))</f>
        <v>0.15555555600000001</v>
      </c>
      <c r="S175" s="10">
        <f>MAX(0,MIN(1,IF(S$5=0,1-(Summary!S175-Summary!S$3)/(Summary!S$4-Summary!S$3),(Summary!S175-Summary!S$3)/(Summary!S$4-Summary!S$3))))</f>
        <v>1.0152496470000001E-2</v>
      </c>
      <c r="T175" s="10">
        <f>MAX(0,MIN(1,IF(T$5=0,1-(Summary!T175-Summary!T$3)/(Summary!T$4-Summary!T$3),(Summary!T175-Summary!T$3)/(Summary!T$4-Summary!T$3))))</f>
        <v>4.0891146500000003E-2</v>
      </c>
      <c r="U175" s="10">
        <f>MAX(0,MIN(1,IF(U$5=0,1-(Summary!U175-Summary!U$3)/(Summary!U$4-Summary!U$3),(Summary!U175-Summary!U$3)/(Summary!U$4-Summary!U$3))))</f>
        <v>5.3849077602487064E-4</v>
      </c>
      <c r="V175" s="10">
        <f>MAX(0,MIN(1,IF(V$5=0,1-(Summary!V175-Summary!V$3)/(Summary!V$4-Summary!V$3),(Summary!V175-Summary!V$3)/(Summary!V$4-Summary!V$3))))</f>
        <v>6.1777839027265602E-3</v>
      </c>
      <c r="W175" s="10">
        <f>MAX(0,MIN(1,IF(W$5=0,1-(Summary!W175-Summary!W$3)/(Summary!W$4-Summary!W$3),(Summary!W175-Summary!W$3)/(Summary!W$4-Summary!W$3))))</f>
        <v>7.2999999999999954E-2</v>
      </c>
      <c r="X175" s="10">
        <f>MAX(0,MIN(1,IF(X$5=0,1-(Summary!X175-Summary!X$3)/(Summary!X$4-Summary!X$3),(Summary!X175-Summary!X$3)/(Summary!X$4-Summary!X$3))))</f>
        <v>0</v>
      </c>
      <c r="Y175" s="10">
        <f>MAX(0,MIN(1,IF(Y$5=0,1-(Summary!Y175-Summary!Y$3)/(Summary!Y$4-Summary!Y$3),(Summary!Y175-Summary!Y$3)/(Summary!Y$4-Summary!Y$3))))</f>
        <v>0</v>
      </c>
      <c r="Z175" s="10">
        <f>MAX(0,MIN(1,IF(Z$5=0,1-(Summary!Z175-Summary!Z$3)/(Summary!Z$4-Summary!Z$3),(Summary!Z175-Summary!Z$3)/(Summary!Z$4-Summary!Z$3))))</f>
        <v>8.9700000000000002E-2</v>
      </c>
      <c r="AA175" s="12" t="str">
        <f t="shared" si="24"/>
        <v>Syria</v>
      </c>
      <c r="AB175" s="17">
        <f t="shared" si="25"/>
        <v>24</v>
      </c>
      <c r="AC175" s="11">
        <f t="shared" si="26"/>
        <v>0.23926976973627012</v>
      </c>
      <c r="AD175" s="17">
        <f t="shared" si="23"/>
        <v>154</v>
      </c>
      <c r="AM175" s="12" t="s">
        <v>70</v>
      </c>
      <c r="AN175" s="17">
        <v>24</v>
      </c>
      <c r="AO175" s="11">
        <v>0.21399828082181496</v>
      </c>
    </row>
    <row r="176" spans="1:41">
      <c r="A176" s="13" t="s">
        <v>376</v>
      </c>
      <c r="B176" s="16" t="s">
        <v>375</v>
      </c>
      <c r="C176" s="10">
        <f>MAX(0,MIN(1,IF(C$5=0,1-(Summary!C176-Summary!C$3)/(Summary!C$4-Summary!C$3),(Summary!C176-Summary!C$3)/(Summary!C$4-Summary!C$3))))</f>
        <v>0.40483333333333332</v>
      </c>
      <c r="D176" s="10">
        <f>MAX(0,MIN(1,IF(D$5=0,1-(Summary!D176-Summary!D$3)/(Summary!D$4-Summary!D$3),(Summary!D176-Summary!D$3)/(Summary!D$4-Summary!D$3))))</f>
        <v>0.74840000000000007</v>
      </c>
      <c r="E176" s="10">
        <f>MAX(0,MIN(1,IF(E$5=0,1-(Summary!E176-Summary!E$3)/(Summary!E$4-Summary!E$3),(Summary!E176-Summary!E$3)/(Summary!E$4-Summary!E$3))))</f>
        <v>0.30000000000000004</v>
      </c>
      <c r="F176" s="10">
        <f>MAX(0,MIN(1,IF(F$5=0,1-(Summary!F176-Summary!F$3)/(Summary!F$4-Summary!F$3),(Summary!F176-Summary!F$3)/(Summary!F$4-Summary!F$3))))</f>
        <v>0.77499999999999991</v>
      </c>
      <c r="G176" s="10">
        <f>MAX(0,MIN(1,IF(G$5=0,1-(Summary!G176-Summary!G$3)/(Summary!G$4-Summary!G$3),(Summary!G176-Summary!G$3)/(Summary!G$4-Summary!G$3))))</f>
        <v>0.36733333333333335</v>
      </c>
      <c r="H176" s="10">
        <f>MAX(0,MIN(1,IF(H$5=0,1-(Summary!H176-Summary!H$3)/(Summary!H$4-Summary!H$3),(Summary!H176-Summary!H$3)/(Summary!H$4-Summary!H$3))))</f>
        <v>6.0000000000000053E-2</v>
      </c>
      <c r="I176" s="10">
        <f>MAX(0,MIN(1,IF(I$5=0,1-(Summary!I176-Summary!I$3)/(Summary!I$4-Summary!I$3),(Summary!I176-Summary!I$3)/(Summary!I$4-Summary!I$3))))</f>
        <v>0.2485</v>
      </c>
      <c r="J176" s="10">
        <f>MAX(0,MIN(1,IF(J$5=0,1-(Summary!J176-Summary!J$3)/(Summary!J$4-Summary!J$3),(Summary!J176-Summary!J$3)/(Summary!J$4-Summary!J$3))))</f>
        <v>0.73519999999999996</v>
      </c>
      <c r="K176" s="10">
        <f>MAX(0,MIN(1,IF(K$5=0,1-(Summary!K176-Summary!K$3)/(Summary!K$4-Summary!K$3),(Summary!K176-Summary!K$3)/(Summary!K$4-Summary!K$3))))</f>
        <v>0.84979902686693498</v>
      </c>
      <c r="L176" s="10">
        <f>MAX(0,MIN(1,IF(L$5=0,1-(Summary!L176-Summary!L$3)/(Summary!L$4-Summary!L$3),(Summary!L176-Summary!L$3)/(Summary!L$4-Summary!L$3))))</f>
        <v>0.38</v>
      </c>
      <c r="M176" s="10">
        <f>MAX(0,MIN(1,IF(M$5=0,1-(Summary!M176-Summary!M$3)/(Summary!M$4-Summary!M$3),(Summary!M176-Summary!M$3)/(Summary!M$4-Summary!M$3))))</f>
        <v>0.57999999999999996</v>
      </c>
      <c r="N176" s="10">
        <f>MAX(0,MIN(1,IF(N$5=0,1-(Summary!N176-Summary!N$3)/(Summary!N$4-Summary!N$3),(Summary!N176-Summary!N$3)/(Summary!N$4-Summary!N$3))))</f>
        <v>0.53</v>
      </c>
      <c r="O176" s="10">
        <f>MAX(0,MIN(1,IF(O$5=0,1-(Summary!O176-Summary!O$3)/(Summary!O$4-Summary!O$3),(Summary!O176-Summary!O$3)/(Summary!O$4-Summary!O$3))))</f>
        <v>7.4999999999999997E-2</v>
      </c>
      <c r="P176" s="10">
        <f>MAX(0,MIN(1,IF(P$5=0,1-(Summary!P176-Summary!P$3)/(Summary!P$4-Summary!P$3),(Summary!P176-Summary!P$3)/(Summary!P$4-Summary!P$3))))</f>
        <v>0.63777600000000001</v>
      </c>
      <c r="Q176" s="10">
        <f>MAX(0,MIN(1,IF(Q$5=0,1-(Summary!Q176-Summary!Q$3)/(Summary!Q$4-Summary!Q$3),(Summary!Q176-Summary!Q$3)/(Summary!Q$4-Summary!Q$3))))</f>
        <v>0.36505951219512212</v>
      </c>
      <c r="R176" s="10">
        <f>MAX(0,MIN(1,IF(R$5=0,1-(Summary!R176-Summary!R$3)/(Summary!R$4-Summary!R$3),(Summary!R176-Summary!R$3)/(Summary!R$4-Summary!R$3))))</f>
        <v>0.46356275400000002</v>
      </c>
      <c r="S176" s="10">
        <f>MAX(0,MIN(1,IF(S$5=0,1-(Summary!S176-Summary!S$3)/(Summary!S$4-Summary!S$3),(Summary!S176-Summary!S$3)/(Summary!S$4-Summary!S$3))))</f>
        <v>0.11695572999999999</v>
      </c>
      <c r="T176" s="10">
        <f>MAX(0,MIN(1,IF(T$5=0,1-(Summary!T176-Summary!T$3)/(Summary!T$4-Summary!T$3),(Summary!T176-Summary!T$3)/(Summary!T$4-Summary!T$3))))</f>
        <v>5.8660935499999997E-2</v>
      </c>
      <c r="U176" s="10">
        <f>MAX(0,MIN(1,IF(U$5=0,1-(Summary!U176-Summary!U$3)/(Summary!U$4-Summary!U$3),(Summary!U176-Summary!U$3)/(Summary!U$4-Summary!U$3))))</f>
        <v>0</v>
      </c>
      <c r="V176" s="10">
        <f>MAX(0,MIN(1,IF(V$5=0,1-(Summary!V176-Summary!V$3)/(Summary!V$4-Summary!V$3),(Summary!V176-Summary!V$3)/(Summary!V$4-Summary!V$3))))</f>
        <v>0</v>
      </c>
      <c r="W176" s="10">
        <f>MAX(0,MIN(1,IF(W$5=0,1-(Summary!W176-Summary!W$3)/(Summary!W$4-Summary!W$3),(Summary!W176-Summary!W$3)/(Summary!W$4-Summary!W$3))))</f>
        <v>0</v>
      </c>
      <c r="X176" s="10">
        <f>MAX(0,MIN(1,IF(X$5=0,1-(Summary!X176-Summary!X$3)/(Summary!X$4-Summary!X$3),(Summary!X176-Summary!X$3)/(Summary!X$4-Summary!X$3))))</f>
        <v>0.99</v>
      </c>
      <c r="Y176" s="10">
        <f>MAX(0,MIN(1,IF(Y$5=0,1-(Summary!Y176-Summary!Y$3)/(Summary!Y$4-Summary!Y$3),(Summary!Y176-Summary!Y$3)/(Summary!Y$4-Summary!Y$3))))</f>
        <v>0.12860817376393255</v>
      </c>
      <c r="Z176" s="10">
        <f>MAX(0,MIN(1,IF(Z$5=0,1-(Summary!Z176-Summary!Z$3)/(Summary!Z$4-Summary!Z$3),(Summary!Z176-Summary!Z$3)/(Summary!Z$4-Summary!Z$3))))</f>
        <v>0.17300003050000001</v>
      </c>
      <c r="AA176" s="12" t="str">
        <f t="shared" si="24"/>
        <v>Tajikistan</v>
      </c>
      <c r="AB176" s="17">
        <f t="shared" si="25"/>
        <v>24</v>
      </c>
      <c r="AC176" s="11">
        <f t="shared" si="26"/>
        <v>0.37448703456219401</v>
      </c>
      <c r="AD176" s="17">
        <f t="shared" si="23"/>
        <v>68</v>
      </c>
      <c r="AM176" s="12" t="s">
        <v>52</v>
      </c>
      <c r="AN176" s="17">
        <v>24</v>
      </c>
      <c r="AO176" s="11">
        <v>0.206000833644602</v>
      </c>
    </row>
    <row r="177" spans="1:41">
      <c r="A177" s="13" t="s">
        <v>444</v>
      </c>
      <c r="B177" s="16" t="s">
        <v>377</v>
      </c>
      <c r="C177" s="10">
        <f>MAX(0,MIN(1,IF(C$5=0,1-(Summary!C177-Summary!C$3)/(Summary!C$4-Summary!C$3),(Summary!C177-Summary!C$3)/(Summary!C$4-Summary!C$3))))</f>
        <v>0.5558333333333334</v>
      </c>
      <c r="D177" s="10">
        <f>MAX(0,MIN(1,IF(D$5=0,1-(Summary!D177-Summary!D$3)/(Summary!D$4-Summary!D$3),(Summary!D177-Summary!D$3)/(Summary!D$4-Summary!D$3))))</f>
        <v>5.3849999999999995E-2</v>
      </c>
      <c r="E177" s="10">
        <f>MAX(0,MIN(1,IF(E$5=0,1-(Summary!E177-Summary!E$3)/(Summary!E$4-Summary!E$3),(Summary!E177-Summary!E$3)/(Summary!E$4-Summary!E$3))))</f>
        <v>0.45999999999999996</v>
      </c>
      <c r="F177" s="10">
        <f>MAX(0,MIN(1,IF(F$5=0,1-(Summary!F177-Summary!F$3)/(Summary!F$4-Summary!F$3),(Summary!F177-Summary!F$3)/(Summary!F$4-Summary!F$3))))</f>
        <v>0.27500000000000002</v>
      </c>
      <c r="G177" s="10">
        <f>MAX(0,MIN(1,IF(G$5=0,1-(Summary!G177-Summary!G$3)/(Summary!G$4-Summary!G$3),(Summary!G177-Summary!G$3)/(Summary!G$4-Summary!G$3))))</f>
        <v>0.21466666666666667</v>
      </c>
      <c r="H177" s="10">
        <f>MAX(0,MIN(1,IF(H$5=0,1-(Summary!H177-Summary!H$3)/(Summary!H$4-Summary!H$3),(Summary!H177-Summary!H$3)/(Summary!H$4-Summary!H$3))))</f>
        <v>0.76</v>
      </c>
      <c r="I177" s="10">
        <f>MAX(0,MIN(1,IF(I$5=0,1-(Summary!I177-Summary!I$3)/(Summary!I$4-Summary!I$3),(Summary!I177-Summary!I$3)/(Summary!I$4-Summary!I$3))))</f>
        <v>0.50224999999999997</v>
      </c>
      <c r="J177" s="10">
        <f>MAX(0,MIN(1,IF(J$5=0,1-(Summary!J177-Summary!J$3)/(Summary!J$4-Summary!J$3),(Summary!J177-Summary!J$3)/(Summary!J$4-Summary!J$3))))</f>
        <v>0.74040000000000006</v>
      </c>
      <c r="K177" s="10">
        <f>MAX(0,MIN(1,IF(K$5=0,1-(Summary!K177-Summary!K$3)/(Summary!K$4-Summary!K$3),(Summary!K177-Summary!K$3)/(Summary!K$4-Summary!K$3))))</f>
        <v>0.99008854166666671</v>
      </c>
      <c r="L177" s="10">
        <f>MAX(0,MIN(1,IF(L$5=0,1-(Summary!L177-Summary!L$3)/(Summary!L$4-Summary!L$3),(Summary!L177-Summary!L$3)/(Summary!L$4-Summary!L$3))))</f>
        <v>0.24</v>
      </c>
      <c r="M177" s="10">
        <f>MAX(0,MIN(1,IF(M$5=0,1-(Summary!M177-Summary!M$3)/(Summary!M$4-Summary!M$3),(Summary!M177-Summary!M$3)/(Summary!M$4-Summary!M$3))))</f>
        <v>0.15</v>
      </c>
      <c r="N177" s="10">
        <f>MAX(0,MIN(1,IF(N$5=0,1-(Summary!N177-Summary!N$3)/(Summary!N$4-Summary!N$3),(Summary!N177-Summary!N$3)/(Summary!N$4-Summary!N$3))))</f>
        <v>0.37</v>
      </c>
      <c r="O177" s="10">
        <f>MAX(0,MIN(1,IF(O$5=0,1-(Summary!O177-Summary!O$3)/(Summary!O$4-Summary!O$3),(Summary!O177-Summary!O$3)/(Summary!O$4-Summary!O$3))))</f>
        <v>0.40749999999999997</v>
      </c>
      <c r="P177" s="10">
        <f>MAX(0,MIN(1,IF(P$5=0,1-(Summary!P177-Summary!P$3)/(Summary!P$4-Summary!P$3),(Summary!P177-Summary!P$3)/(Summary!P$4-Summary!P$3))))</f>
        <v>0.98975999999999997</v>
      </c>
      <c r="Q177" s="10">
        <f>MAX(0,MIN(1,IF(Q$5=0,1-(Summary!Q177-Summary!Q$3)/(Summary!Q$4-Summary!Q$3),(Summary!Q177-Summary!Q$3)/(Summary!Q$4-Summary!Q$3))))</f>
        <v>0.58706390243902606</v>
      </c>
      <c r="R177" s="10">
        <f>MAX(0,MIN(1,IF(R$5=0,1-(Summary!R177-Summary!R$3)/(Summary!R$4-Summary!R$3),(Summary!R177-Summary!R$3)/(Summary!R$4-Summary!R$3))))</f>
        <v>0.94960534399999996</v>
      </c>
      <c r="S177" s="10">
        <f>MAX(0,MIN(1,IF(S$5=0,1-(Summary!S177-Summary!S$3)/(Summary!S$4-Summary!S$3),(Summary!S177-Summary!S$3)/(Summary!S$4-Summary!S$3))))</f>
        <v>0.56469416490000002</v>
      </c>
      <c r="T177" s="10">
        <f>MAX(0,MIN(1,IF(T$5=0,1-(Summary!T177-Summary!T$3)/(Summary!T$4-Summary!T$3),(Summary!T177-Summary!T$3)/(Summary!T$4-Summary!T$3))))</f>
        <v>1</v>
      </c>
      <c r="U177" s="10">
        <f>MAX(0,MIN(1,IF(U$5=0,1-(Summary!U177-Summary!U$3)/(Summary!U$4-Summary!U$3),(Summary!U177-Summary!U$3)/(Summary!U$4-Summary!U$3))))</f>
        <v>3.4233914853065762E-3</v>
      </c>
      <c r="V177" s="10">
        <f>MAX(0,MIN(1,IF(V$5=0,1-(Summary!V177-Summary!V$3)/(Summary!V$4-Summary!V$3),(Summary!V177-Summary!V$3)/(Summary!V$4-Summary!V$3))))</f>
        <v>2.2521697348586101E-2</v>
      </c>
      <c r="W177" s="10">
        <f>MAX(0,MIN(1,IF(W$5=0,1-(Summary!W177-Summary!W$3)/(Summary!W$4-Summary!W$3),(Summary!W177-Summary!W$3)/(Summary!W$4-Summary!W$3))))</f>
        <v>0.88500000000000001</v>
      </c>
      <c r="X177" s="10">
        <f>MAX(0,MIN(1,IF(X$5=0,1-(Summary!X177-Summary!X$3)/(Summary!X$4-Summary!X$3),(Summary!X177-Summary!X$3)/(Summary!X$4-Summary!X$3))))</f>
        <v>0.63</v>
      </c>
      <c r="Y177" s="10">
        <f>MAX(0,MIN(1,IF(Y$5=0,1-(Summary!Y177-Summary!Y$3)/(Summary!Y$4-Summary!Y$3),(Summary!Y177-Summary!Y$3)/(Summary!Y$4-Summary!Y$3))))</f>
        <v>2.2013998645292392E-2</v>
      </c>
      <c r="Z177" s="10">
        <f>MAX(0,MIN(1,IF(Z$5=0,1-(Summary!Z177-Summary!Z$3)/(Summary!Z$4-Summary!Z$3),(Summary!Z177-Summary!Z$3)/(Summary!Z$4-Summary!Z$3))))</f>
        <v>0.92620000000000002</v>
      </c>
      <c r="AA177" s="12" t="str">
        <f t="shared" si="24"/>
        <v>Tanzania</v>
      </c>
      <c r="AB177" s="17">
        <f t="shared" si="25"/>
        <v>24</v>
      </c>
      <c r="AC177" s="11">
        <f t="shared" si="26"/>
        <v>0.51249462668686985</v>
      </c>
      <c r="AD177" s="17">
        <f t="shared" si="23"/>
        <v>16</v>
      </c>
      <c r="AM177" s="12" t="s">
        <v>406</v>
      </c>
      <c r="AN177" s="17">
        <v>24</v>
      </c>
      <c r="AO177" s="11">
        <v>0.20584635147396593</v>
      </c>
    </row>
    <row r="178" spans="1:41">
      <c r="A178" s="13" t="s">
        <v>380</v>
      </c>
      <c r="B178" s="16" t="s">
        <v>379</v>
      </c>
      <c r="C178" s="10">
        <f>MAX(0,MIN(1,IF(C$5=0,1-(Summary!C178-Summary!C$3)/(Summary!C$4-Summary!C$3),(Summary!C178-Summary!C$3)/(Summary!C$4-Summary!C$3))))</f>
        <v>0.46716666666666667</v>
      </c>
      <c r="D178" s="10">
        <f>MAX(0,MIN(1,IF(D$5=0,1-(Summary!D178-Summary!D$3)/(Summary!D$4-Summary!D$3),(Summary!D178-Summary!D$3)/(Summary!D$4-Summary!D$3))))</f>
        <v>0.13070000000000001</v>
      </c>
      <c r="E178" s="10">
        <f>MAX(0,MIN(1,IF(E$5=0,1-(Summary!E178-Summary!E$3)/(Summary!E$4-Summary!E$3),(Summary!E178-Summary!E$3)/(Summary!E$4-Summary!E$3))))</f>
        <v>2.0000000000000018E-2</v>
      </c>
      <c r="F178" s="10">
        <f>MAX(0,MIN(1,IF(F$5=0,1-(Summary!F178-Summary!F$3)/(Summary!F$4-Summary!F$3),(Summary!F178-Summary!F$3)/(Summary!F$4-Summary!F$3))))</f>
        <v>0.22499999999999998</v>
      </c>
      <c r="G178" s="10">
        <f>MAX(0,MIN(1,IF(G$5=0,1-(Summary!G178-Summary!G$3)/(Summary!G$4-Summary!G$3),(Summary!G178-Summary!G$3)/(Summary!G$4-Summary!G$3))))</f>
        <v>3.9333333333333331E-2</v>
      </c>
      <c r="H178" s="10">
        <f>MAX(0,MIN(1,IF(H$5=0,1-(Summary!H178-Summary!H$3)/(Summary!H$4-Summary!H$3),(Summary!H178-Summary!H$3)/(Summary!H$4-Summary!H$3))))</f>
        <v>4.0000000000000036E-2</v>
      </c>
      <c r="I178" s="10">
        <f>MAX(0,MIN(1,IF(I$5=0,1-(Summary!I178-Summary!I$3)/(Summary!I$4-Summary!I$3),(Summary!I178-Summary!I$3)/(Summary!I$4-Summary!I$3))))</f>
        <v>0.5299166666666667</v>
      </c>
      <c r="J178" s="10">
        <f>MAX(0,MIN(1,IF(J$5=0,1-(Summary!J178-Summary!J$3)/(Summary!J$4-Summary!J$3),(Summary!J178-Summary!J$3)/(Summary!J$4-Summary!J$3))))</f>
        <v>0.66339999999999999</v>
      </c>
      <c r="K178" s="10">
        <f>MAX(0,MIN(1,IF(K$5=0,1-(Summary!K178-Summary!K$3)/(Summary!K$4-Summary!K$3),(Summary!K178-Summary!K$3)/(Summary!K$4-Summary!K$3))))</f>
        <v>0.78186491228066668</v>
      </c>
      <c r="L178" s="10">
        <f>MAX(0,MIN(1,IF(L$5=0,1-(Summary!L178-Summary!L$3)/(Summary!L$4-Summary!L$3),(Summary!L178-Summary!L$3)/(Summary!L$4-Summary!L$3))))</f>
        <v>0.5</v>
      </c>
      <c r="M178" s="10">
        <f>MAX(0,MIN(1,IF(M$5=0,1-(Summary!M178-Summary!M$3)/(Summary!M$4-Summary!M$3),(Summary!M178-Summary!M$3)/(Summary!M$4-Summary!M$3))))</f>
        <v>0.12</v>
      </c>
      <c r="N178" s="10">
        <f>MAX(0,MIN(1,IF(N$5=0,1-(Summary!N178-Summary!N$3)/(Summary!N$4-Summary!N$3),(Summary!N178-Summary!N$3)/(Summary!N$4-Summary!N$3))))</f>
        <v>0.04</v>
      </c>
      <c r="O178" s="10">
        <f>MAX(0,MIN(1,IF(O$5=0,1-(Summary!O178-Summary!O$3)/(Summary!O$4-Summary!O$3),(Summary!O178-Summary!O$3)/(Summary!O$4-Summary!O$3))))</f>
        <v>7.4999999999999997E-2</v>
      </c>
      <c r="P178" s="10">
        <f>MAX(0,MIN(1,IF(P$5=0,1-(Summary!P178-Summary!P$3)/(Summary!P$4-Summary!P$3),(Summary!P178-Summary!P$3)/(Summary!P$4-Summary!P$3))))</f>
        <v>0.91535999999999995</v>
      </c>
      <c r="Q178" s="10">
        <f>MAX(0,MIN(1,IF(Q$5=0,1-(Summary!Q178-Summary!Q$3)/(Summary!Q$4-Summary!Q$3),(Summary!Q178-Summary!Q$3)/(Summary!Q$4-Summary!Q$3))))</f>
        <v>0.32279756097561008</v>
      </c>
      <c r="R178" s="10">
        <f>MAX(0,MIN(1,IF(R$5=0,1-(Summary!R178-Summary!R$3)/(Summary!R$4-Summary!R$3),(Summary!R178-Summary!R$3)/(Summary!R$4-Summary!R$3))))</f>
        <v>0.32762312599999999</v>
      </c>
      <c r="S178" s="10">
        <f>MAX(0,MIN(1,IF(S$5=0,1-(Summary!S178-Summary!S$3)/(Summary!S$4-Summary!S$3),(Summary!S178-Summary!S$3)/(Summary!S$4-Summary!S$3))))</f>
        <v>5.3641322900000003E-3</v>
      </c>
      <c r="T178" s="10">
        <f>MAX(0,MIN(1,IF(T$5=0,1-(Summary!T178-Summary!T$3)/(Summary!T$4-Summary!T$3),(Summary!T178-Summary!T$3)/(Summary!T$4-Summary!T$3))))</f>
        <v>2.1052475250000001E-2</v>
      </c>
      <c r="U178" s="10">
        <f>MAX(0,MIN(1,IF(U$5=0,1-(Summary!U178-Summary!U$3)/(Summary!U$4-Summary!U$3),(Summary!U178-Summary!U$3)/(Summary!U$4-Summary!U$3))))</f>
        <v>6.9209849247744093E-2</v>
      </c>
      <c r="V178" s="10">
        <f>MAX(0,MIN(1,IF(V$5=0,1-(Summary!V178-Summary!V$3)/(Summary!V$4-Summary!V$3),(Summary!V178-Summary!V$3)/(Summary!V$4-Summary!V$3))))</f>
        <v>0.26319040322522902</v>
      </c>
      <c r="W178" s="10">
        <f>MAX(0,MIN(1,IF(W$5=0,1-(Summary!W178-Summary!W$3)/(Summary!W$4-Summary!W$3),(Summary!W178-Summary!W$3)/(Summary!W$4-Summary!W$3))))</f>
        <v>7.0000000000000062E-3</v>
      </c>
      <c r="X178" s="10">
        <f>MAX(0,MIN(1,IF(X$5=0,1-(Summary!X178-Summary!X$3)/(Summary!X$4-Summary!X$3),(Summary!X178-Summary!X$3)/(Summary!X$4-Summary!X$3))))</f>
        <v>0.43</v>
      </c>
      <c r="Y178" s="10">
        <f>MAX(0,MIN(1,IF(Y$5=0,1-(Summary!Y178-Summary!Y$3)/(Summary!Y$4-Summary!Y$3),(Summary!Y178-Summary!Y$3)/(Summary!Y$4-Summary!Y$3))))</f>
        <v>8.8081583119653931E-2</v>
      </c>
      <c r="Z178" s="10">
        <f>MAX(0,MIN(1,IF(Z$5=0,1-(Summary!Z178-Summary!Z$3)/(Summary!Z$4-Summary!Z$3),(Summary!Z178-Summary!Z$3)/(Summary!Z$4-Summary!Z$3))))</f>
        <v>1.5000000000000013E-2</v>
      </c>
      <c r="AA178" s="12" t="str">
        <f t="shared" si="24"/>
        <v>Thailand</v>
      </c>
      <c r="AB178" s="17">
        <f t="shared" si="25"/>
        <v>24</v>
      </c>
      <c r="AC178" s="11">
        <f t="shared" si="26"/>
        <v>0.25404419621064878</v>
      </c>
      <c r="AD178" s="17">
        <f t="shared" si="23"/>
        <v>133</v>
      </c>
      <c r="AM178" s="12" t="s">
        <v>370</v>
      </c>
      <c r="AN178" s="17">
        <v>24</v>
      </c>
      <c r="AO178" s="11">
        <v>0.20457557407915963</v>
      </c>
    </row>
    <row r="179" spans="1:41">
      <c r="A179" s="13" t="s">
        <v>382</v>
      </c>
      <c r="B179" s="16" t="s">
        <v>381</v>
      </c>
      <c r="C179" s="10">
        <f>MAX(0,MIN(1,IF(C$5=0,1-(Summary!C179-Summary!C$3)/(Summary!C$4-Summary!C$3),(Summary!C179-Summary!C$3)/(Summary!C$4-Summary!C$3))))</f>
        <v>0.50166666666666671</v>
      </c>
      <c r="D179" s="10">
        <f>MAX(0,MIN(1,IF(D$5=0,1-(Summary!D179-Summary!D$3)/(Summary!D$4-Summary!D$3),(Summary!D179-Summary!D$3)/(Summary!D$4-Summary!D$3))))</f>
        <v>0.5</v>
      </c>
      <c r="E179" s="10">
        <f>MAX(0,MIN(1,IF(E$5=0,1-(Summary!E179-Summary!E$3)/(Summary!E$4-Summary!E$3),(Summary!E179-Summary!E$3)/(Summary!E$4-Summary!E$3))))</f>
        <v>0.31000000000000005</v>
      </c>
      <c r="F179" s="10">
        <f>MAX(0,MIN(1,IF(F$5=0,1-(Summary!F179-Summary!F$3)/(Summary!F$4-Summary!F$3),(Summary!F179-Summary!F$3)/(Summary!F$4-Summary!F$3))))</f>
        <v>0.17500000000000004</v>
      </c>
      <c r="G179" s="10">
        <f>MAX(0,MIN(1,IF(G$5=0,1-(Summary!G179-Summary!G$3)/(Summary!G$4-Summary!G$3),(Summary!G179-Summary!G$3)/(Summary!G$4-Summary!G$3))))</f>
        <v>9.9333333333333329E-2</v>
      </c>
      <c r="H179" s="10">
        <f>MAX(0,MIN(1,IF(H$5=0,1-(Summary!H179-Summary!H$3)/(Summary!H$4-Summary!H$3),(Summary!H179-Summary!H$3)/(Summary!H$4-Summary!H$3))))</f>
        <v>0.5</v>
      </c>
      <c r="I179" s="10" t="e">
        <f>MAX(0,MIN(1,IF(I$5=0,1-(Summary!I179-Summary!I$3)/(Summary!I$4-Summary!I$3),(Summary!I179-Summary!I$3)/(Summary!I$4-Summary!I$3))))</f>
        <v>#N/A</v>
      </c>
      <c r="J179" s="10">
        <f>MAX(0,MIN(1,IF(J$5=0,1-(Summary!J179-Summary!J$3)/(Summary!J$4-Summary!J$3),(Summary!J179-Summary!J$3)/(Summary!J$4-Summary!J$3))))</f>
        <v>0.72299999999999998</v>
      </c>
      <c r="K179" s="10">
        <f>MAX(0,MIN(1,IF(K$5=0,1-(Summary!K179-Summary!K$3)/(Summary!K$4-Summary!K$3),(Summary!K179-Summary!K$3)/(Summary!K$4-Summary!K$3))))</f>
        <v>1</v>
      </c>
      <c r="L179" s="10">
        <f>MAX(0,MIN(1,IF(L$5=0,1-(Summary!L179-Summary!L$3)/(Summary!L$4-Summary!L$3),(Summary!L179-Summary!L$3)/(Summary!L$4-Summary!L$3))))</f>
        <v>0.04</v>
      </c>
      <c r="M179" s="10">
        <f>MAX(0,MIN(1,IF(M$5=0,1-(Summary!M179-Summary!M$3)/(Summary!M$4-Summary!M$3),(Summary!M179-Summary!M$3)/(Summary!M$4-Summary!M$3))))</f>
        <v>0.33</v>
      </c>
      <c r="N179" s="10">
        <f>MAX(0,MIN(1,IF(N$5=0,1-(Summary!N179-Summary!N$3)/(Summary!N$4-Summary!N$3),(Summary!N179-Summary!N$3)/(Summary!N$4-Summary!N$3))))</f>
        <v>1</v>
      </c>
      <c r="O179" s="10">
        <f>MAX(0,MIN(1,IF(O$5=0,1-(Summary!O179-Summary!O$3)/(Summary!O$4-Summary!O$3),(Summary!O179-Summary!O$3)/(Summary!O$4-Summary!O$3))))</f>
        <v>0.44999999999999996</v>
      </c>
      <c r="P179" s="10">
        <f>MAX(0,MIN(1,IF(P$5=0,1-(Summary!P179-Summary!P$3)/(Summary!P$4-Summary!P$3),(Summary!P179-Summary!P$3)/(Summary!P$4-Summary!P$3))))</f>
        <v>0.90439999999999998</v>
      </c>
      <c r="Q179" s="10" t="e">
        <f>MAX(0,MIN(1,IF(Q$5=0,1-(Summary!Q179-Summary!Q$3)/(Summary!Q$4-Summary!Q$3),(Summary!Q179-Summary!Q$3)/(Summary!Q$4-Summary!Q$3))))</f>
        <v>#N/A</v>
      </c>
      <c r="R179" s="10">
        <f>MAX(0,MIN(1,IF(R$5=0,1-(Summary!R179-Summary!R$3)/(Summary!R$4-Summary!R$3),(Summary!R179-Summary!R$3)/(Summary!R$4-Summary!R$3))))</f>
        <v>0.84170616200000004</v>
      </c>
      <c r="S179" s="10">
        <f>MAX(0,MIN(1,IF(S$5=0,1-(Summary!S179-Summary!S$3)/(Summary!S$4-Summary!S$3),(Summary!S179-Summary!S$3)/(Summary!S$4-Summary!S$3))))</f>
        <v>0</v>
      </c>
      <c r="T179" s="10">
        <f>MAX(0,MIN(1,IF(T$5=0,1-(Summary!T179-Summary!T$3)/(Summary!T$4-Summary!T$3),(Summary!T179-Summary!T$3)/(Summary!T$4-Summary!T$3))))</f>
        <v>0.56461114975000004</v>
      </c>
      <c r="U179" s="10">
        <f>MAX(0,MIN(1,IF(U$5=0,1-(Summary!U179-Summary!U$3)/(Summary!U$4-Summary!U$3),(Summary!U179-Summary!U$3)/(Summary!U$4-Summary!U$3))))</f>
        <v>0.75</v>
      </c>
      <c r="V179" s="10">
        <f>MAX(0,MIN(1,IF(V$5=0,1-(Summary!V179-Summary!V$3)/(Summary!V$4-Summary!V$3),(Summary!V179-Summary!V$3)/(Summary!V$4-Summary!V$3))))</f>
        <v>3.4949750731594703E-2</v>
      </c>
      <c r="W179" s="10">
        <f>MAX(0,MIN(1,IF(W$5=0,1-(Summary!W179-Summary!W$3)/(Summary!W$4-Summary!W$3),(Summary!W179-Summary!W$3)/(Summary!W$4-Summary!W$3))))</f>
        <v>0.78</v>
      </c>
      <c r="X179" s="10">
        <f>MAX(0,MIN(1,IF(X$5=0,1-(Summary!X179-Summary!X$3)/(Summary!X$4-Summary!X$3),(Summary!X179-Summary!X$3)/(Summary!X$4-Summary!X$3))))</f>
        <v>0.5</v>
      </c>
      <c r="Y179" s="10" t="e">
        <f>MAX(0,MIN(1,IF(Y$5=0,1-(Summary!Y179-Summary!Y$3)/(Summary!Y$4-Summary!Y$3),(Summary!Y179-Summary!Y$3)/(Summary!Y$4-Summary!Y$3))))</f>
        <v>#N/A</v>
      </c>
      <c r="Z179" s="10">
        <f>MAX(0,MIN(1,IF(Z$5=0,1-(Summary!Z179-Summary!Z$3)/(Summary!Z$4-Summary!Z$3),(Summary!Z179-Summary!Z$3)/(Summary!Z$4-Summary!Z$3))))</f>
        <v>0.5</v>
      </c>
      <c r="AA179" s="12" t="str">
        <f t="shared" si="24"/>
        <v>Timor-Leste</v>
      </c>
      <c r="AB179" s="17">
        <f t="shared" si="25"/>
        <v>21</v>
      </c>
      <c r="AC179" s="11">
        <f t="shared" si="26"/>
        <v>0.50022224107055224</v>
      </c>
      <c r="AD179" s="17">
        <f t="shared" si="23"/>
        <v>19</v>
      </c>
      <c r="AM179" s="12" t="s">
        <v>90</v>
      </c>
      <c r="AN179" s="17">
        <v>24</v>
      </c>
      <c r="AO179" s="11">
        <v>0.2042436611221671</v>
      </c>
    </row>
    <row r="180" spans="1:41">
      <c r="A180" s="13" t="s">
        <v>384</v>
      </c>
      <c r="B180" s="16" t="s">
        <v>383</v>
      </c>
      <c r="C180" s="10">
        <f>MAX(0,MIN(1,IF(C$5=0,1-(Summary!C180-Summary!C$3)/(Summary!C$4-Summary!C$3),(Summary!C180-Summary!C$3)/(Summary!C$4-Summary!C$3))))</f>
        <v>0.80249999999999999</v>
      </c>
      <c r="D180" s="10">
        <f>MAX(0,MIN(1,IF(D$5=0,1-(Summary!D180-Summary!D$3)/(Summary!D$4-Summary!D$3),(Summary!D180-Summary!D$3)/(Summary!D$4-Summary!D$3))))</f>
        <v>1.15E-2</v>
      </c>
      <c r="E180" s="10">
        <f>MAX(0,MIN(1,IF(E$5=0,1-(Summary!E180-Summary!E$3)/(Summary!E$4-Summary!E$3),(Summary!E180-Summary!E$3)/(Summary!E$4-Summary!E$3))))</f>
        <v>0.4</v>
      </c>
      <c r="F180" s="10">
        <f>MAX(0,MIN(1,IF(F$5=0,1-(Summary!F180-Summary!F$3)/(Summary!F$4-Summary!F$3),(Summary!F180-Summary!F$3)/(Summary!F$4-Summary!F$3))))</f>
        <v>0.30000000000000004</v>
      </c>
      <c r="G180" s="10">
        <f>MAX(0,MIN(1,IF(G$5=0,1-(Summary!G180-Summary!G$3)/(Summary!G$4-Summary!G$3),(Summary!G180-Summary!G$3)/(Summary!G$4-Summary!G$3))))</f>
        <v>0.27933333333333332</v>
      </c>
      <c r="H180" s="10">
        <f>MAX(0,MIN(1,IF(H$5=0,1-(Summary!H180-Summary!H$3)/(Summary!H$4-Summary!H$3),(Summary!H180-Summary!H$3)/(Summary!H$4-Summary!H$3))))</f>
        <v>0.88</v>
      </c>
      <c r="I180" s="10">
        <f>MAX(0,MIN(1,IF(I$5=0,1-(Summary!I180-Summary!I$3)/(Summary!I$4-Summary!I$3),(Summary!I180-Summary!I$3)/(Summary!I$4-Summary!I$3))))</f>
        <v>0.62008333333333332</v>
      </c>
      <c r="J180" s="10">
        <f>MAX(0,MIN(1,IF(J$5=0,1-(Summary!J180-Summary!J$3)/(Summary!J$4-Summary!J$3),(Summary!J180-Summary!J$3)/(Summary!J$4-Summary!J$3))))</f>
        <v>0.57299999999999995</v>
      </c>
      <c r="K180" s="10">
        <f>MAX(0,MIN(1,IF(K$5=0,1-(Summary!K180-Summary!K$3)/(Summary!K$4-Summary!K$3),(Summary!K180-Summary!K$3)/(Summary!K$4-Summary!K$3))))</f>
        <v>0.99190582655833337</v>
      </c>
      <c r="L180" s="10">
        <f>MAX(0,MIN(1,IF(L$5=0,1-(Summary!L180-Summary!L$3)/(Summary!L$4-Summary!L$3),(Summary!L180-Summary!L$3)/(Summary!L$4-Summary!L$3))))</f>
        <v>1</v>
      </c>
      <c r="M180" s="10">
        <f>MAX(0,MIN(1,IF(M$5=0,1-(Summary!M180-Summary!M$3)/(Summary!M$4-Summary!M$3),(Summary!M180-Summary!M$3)/(Summary!M$4-Summary!M$3))))</f>
        <v>0.17</v>
      </c>
      <c r="N180" s="10">
        <f>MAX(0,MIN(1,IF(N$5=0,1-(Summary!N180-Summary!N$3)/(Summary!N$4-Summary!N$3),(Summary!N180-Summary!N$3)/(Summary!N$4-Summary!N$3))))</f>
        <v>0.32</v>
      </c>
      <c r="O180" s="10">
        <f>MAX(0,MIN(1,IF(O$5=0,1-(Summary!O180-Summary!O$3)/(Summary!O$4-Summary!O$3),(Summary!O180-Summary!O$3)/(Summary!O$4-Summary!O$3))))</f>
        <v>0.20749999999999999</v>
      </c>
      <c r="P180" s="10">
        <f>MAX(0,MIN(1,IF(P$5=0,1-(Summary!P180-Summary!P$3)/(Summary!P$4-Summary!P$3),(Summary!P180-Summary!P$3)/(Summary!P$4-Summary!P$3))))</f>
        <v>0.98495999999999995</v>
      </c>
      <c r="Q180" s="10">
        <f>MAX(0,MIN(1,IF(Q$5=0,1-(Summary!Q180-Summary!Q$3)/(Summary!Q$4-Summary!Q$3),(Summary!Q180-Summary!Q$3)/(Summary!Q$4-Summary!Q$3))))</f>
        <v>0.44985073170731793</v>
      </c>
      <c r="R180" s="10">
        <f>MAX(0,MIN(1,IF(R$5=0,1-(Summary!R180-Summary!R$3)/(Summary!R$4-Summary!R$3),(Summary!R180-Summary!R$3)/(Summary!R$4-Summary!R$3))))</f>
        <v>0.89816124399999997</v>
      </c>
      <c r="S180" s="10">
        <f>MAX(0,MIN(1,IF(S$5=0,1-(Summary!S180-Summary!S$3)/(Summary!S$4-Summary!S$3),(Summary!S180-Summary!S$3)/(Summary!S$4-Summary!S$3))))</f>
        <v>0.1741107741</v>
      </c>
      <c r="T180" s="10">
        <f>MAX(0,MIN(1,IF(T$5=0,1-(Summary!T180-Summary!T$3)/(Summary!T$4-Summary!T$3),(Summary!T180-Summary!T$3)/(Summary!T$4-Summary!T$3))))</f>
        <v>0.37523590950000002</v>
      </c>
      <c r="U180" s="10">
        <f>MAX(0,MIN(1,IF(U$5=0,1-(Summary!U180-Summary!U$3)/(Summary!U$4-Summary!U$3),(Summary!U180-Summary!U$3)/(Summary!U$4-Summary!U$3))))</f>
        <v>9.1709478619887708E-3</v>
      </c>
      <c r="V180" s="10">
        <f>MAX(0,MIN(1,IF(V$5=0,1-(Summary!V180-Summary!V$3)/(Summary!V$4-Summary!V$3),(Summary!V180-Summary!V$3)/(Summary!V$4-Summary!V$3))))</f>
        <v>0.11909779706789</v>
      </c>
      <c r="W180" s="10">
        <f>MAX(0,MIN(1,IF(W$5=0,1-(Summary!W180-Summary!W$3)/(Summary!W$4-Summary!W$3),(Summary!W180-Summary!W$3)/(Summary!W$4-Summary!W$3))))</f>
        <v>0.8</v>
      </c>
      <c r="X180" s="10">
        <f>MAX(0,MIN(1,IF(X$5=0,1-(Summary!X180-Summary!X$3)/(Summary!X$4-Summary!X$3),(Summary!X180-Summary!X$3)/(Summary!X$4-Summary!X$3))))</f>
        <v>0.78</v>
      </c>
      <c r="Y180" s="10">
        <f>MAX(0,MIN(1,IF(Y$5=0,1-(Summary!Y180-Summary!Y$3)/(Summary!Y$4-Summary!Y$3),(Summary!Y180-Summary!Y$3)/(Summary!Y$4-Summary!Y$3))))</f>
        <v>0.11031439602868176</v>
      </c>
      <c r="Z180" s="10">
        <f>MAX(0,MIN(1,IF(Z$5=0,1-(Summary!Z180-Summary!Z$3)/(Summary!Z$4-Summary!Z$3),(Summary!Z180-Summary!Z$3)/(Summary!Z$4-Summary!Z$3))))</f>
        <v>0.79</v>
      </c>
      <c r="AA180" s="12" t="str">
        <f t="shared" si="24"/>
        <v>Togo</v>
      </c>
      <c r="AB180" s="17">
        <f t="shared" si="25"/>
        <v>24</v>
      </c>
      <c r="AC180" s="11">
        <f t="shared" si="26"/>
        <v>0.5019468455621201</v>
      </c>
      <c r="AD180" s="17">
        <f t="shared" si="23"/>
        <v>18</v>
      </c>
      <c r="AM180" s="12" t="s">
        <v>316</v>
      </c>
      <c r="AN180" s="17">
        <v>24</v>
      </c>
      <c r="AO180" s="11">
        <v>0.19970998486862171</v>
      </c>
    </row>
    <row r="181" spans="1:41">
      <c r="A181" s="13" t="s">
        <v>386</v>
      </c>
      <c r="B181" s="16" t="s">
        <v>385</v>
      </c>
      <c r="C181" s="10">
        <f>MAX(0,MIN(1,IF(C$5=0,1-(Summary!C181-Summary!C$3)/(Summary!C$4-Summary!C$3),(Summary!C181-Summary!C$3)/(Summary!C$4-Summary!C$3))))</f>
        <v>0.54183333333333328</v>
      </c>
      <c r="D181" s="10">
        <f>MAX(0,MIN(1,IF(D$5=0,1-(Summary!D181-Summary!D$3)/(Summary!D$4-Summary!D$3),(Summary!D181-Summary!D$3)/(Summary!D$4-Summary!D$3))))</f>
        <v>0.5</v>
      </c>
      <c r="E181" s="10">
        <f>MAX(0,MIN(1,IF(E$5=0,1-(Summary!E181-Summary!E$3)/(Summary!E$4-Summary!E$3),(Summary!E181-Summary!E$3)/(Summary!E$4-Summary!E$3))))</f>
        <v>0</v>
      </c>
      <c r="F181" s="10">
        <f>MAX(0,MIN(1,IF(F$5=0,1-(Summary!F181-Summary!F$3)/(Summary!F$4-Summary!F$3),(Summary!F181-Summary!F$3)/(Summary!F$4-Summary!F$3))))</f>
        <v>4.9999999999999989E-2</v>
      </c>
      <c r="G181" s="10">
        <f>MAX(0,MIN(1,IF(G$5=0,1-(Summary!G181-Summary!G$3)/(Summary!G$4-Summary!G$3),(Summary!G181-Summary!G$3)/(Summary!G$4-Summary!G$3))))</f>
        <v>3.6666666666666667E-2</v>
      </c>
      <c r="H181" s="10">
        <f>MAX(0,MIN(1,IF(H$5=0,1-(Summary!H181-Summary!H$3)/(Summary!H$4-Summary!H$3),(Summary!H181-Summary!H$3)/(Summary!H$4-Summary!H$3))))</f>
        <v>4.0000000000000036E-2</v>
      </c>
      <c r="I181" s="10">
        <f>MAX(0,MIN(1,IF(I$5=0,1-(Summary!I181-Summary!I$3)/(Summary!I$4-Summary!I$3),(Summary!I181-Summary!I$3)/(Summary!I$4-Summary!I$3))))</f>
        <v>0.44466666666666665</v>
      </c>
      <c r="J181" s="10">
        <f>MAX(0,MIN(1,IF(J$5=0,1-(Summary!J181-Summary!J$3)/(Summary!J$4-Summary!J$3),(Summary!J181-Summary!J$3)/(Summary!J$4-Summary!J$3))))</f>
        <v>0.74959999999999993</v>
      </c>
      <c r="K181" s="10">
        <f>MAX(0,MIN(1,IF(K$5=0,1-(Summary!K181-Summary!K$3)/(Summary!K$4-Summary!K$3),(Summary!K181-Summary!K$3)/(Summary!K$4-Summary!K$3))))</f>
        <v>0.8876666666666666</v>
      </c>
      <c r="L181" s="10">
        <f>MAX(0,MIN(1,IF(L$5=0,1-(Summary!L181-Summary!L$3)/(Summary!L$4-Summary!L$3),(Summary!L181-Summary!L$3)/(Summary!L$4-Summary!L$3))))</f>
        <v>0.16</v>
      </c>
      <c r="M181" s="10">
        <f>MAX(0,MIN(1,IF(M$5=0,1-(Summary!M181-Summary!M$3)/(Summary!M$4-Summary!M$3),(Summary!M181-Summary!M$3)/(Summary!M$4-Summary!M$3))))</f>
        <v>1</v>
      </c>
      <c r="N181" s="10">
        <f>MAX(0,MIN(1,IF(N$5=0,1-(Summary!N181-Summary!N$3)/(Summary!N$4-Summary!N$3),(Summary!N181-Summary!N$3)/(Summary!N$4-Summary!N$3))))</f>
        <v>0.3</v>
      </c>
      <c r="O181" s="10">
        <f>MAX(0,MIN(1,IF(O$5=0,1-(Summary!O181-Summary!O$3)/(Summary!O$4-Summary!O$3),(Summary!O181-Summary!O$3)/(Summary!O$4-Summary!O$3))))</f>
        <v>0.76749999999999996</v>
      </c>
      <c r="P181" s="10">
        <f>MAX(0,MIN(1,IF(P$5=0,1-(Summary!P181-Summary!P$3)/(Summary!P$4-Summary!P$3),(Summary!P181-Summary!P$3)/(Summary!P$4-Summary!P$3))))</f>
        <v>0.85950400000000005</v>
      </c>
      <c r="Q181" s="10">
        <f>MAX(0,MIN(1,IF(Q$5=0,1-(Summary!Q181-Summary!Q$3)/(Summary!Q$4-Summary!Q$3),(Summary!Q181-Summary!Q$3)/(Summary!Q$4-Summary!Q$3))))</f>
        <v>0.26247024390244011</v>
      </c>
      <c r="R181" s="10">
        <f>MAX(0,MIN(1,IF(R$5=0,1-(Summary!R181-Summary!R$3)/(Summary!R$4-Summary!R$3),(Summary!R181-Summary!R$3)/(Summary!R$4-Summary!R$3))))</f>
        <v>0.39678899000000001</v>
      </c>
      <c r="S181" s="10">
        <f>MAX(0,MIN(1,IF(S$5=0,1-(Summary!S181-Summary!S$3)/(Summary!S$4-Summary!S$3),(Summary!S181-Summary!S$3)/(Summary!S$4-Summary!S$3))))</f>
        <v>4.1825095059999998E-2</v>
      </c>
      <c r="T181" s="10">
        <f>MAX(0,MIN(1,IF(T$5=0,1-(Summary!T181-Summary!T$3)/(Summary!T$4-Summary!T$3),(Summary!T181-Summary!T$3)/(Summary!T$4-Summary!T$3))))</f>
        <v>0.5</v>
      </c>
      <c r="U181" s="10">
        <f>MAX(0,MIN(1,IF(U$5=0,1-(Summary!U181-Summary!U$3)/(Summary!U$4-Summary!U$3),(Summary!U181-Summary!U$3)/(Summary!U$4-Summary!U$3))))</f>
        <v>0.40180280121320683</v>
      </c>
      <c r="V181" s="10">
        <f>MAX(0,MIN(1,IF(V$5=0,1-(Summary!V181-Summary!V$3)/(Summary!V$4-Summary!V$3),(Summary!V181-Summary!V$3)/(Summary!V$4-Summary!V$3))))</f>
        <v>0.42953491524639298</v>
      </c>
      <c r="W181" s="10">
        <f>MAX(0,MIN(1,IF(W$5=0,1-(Summary!W181-Summary!W$3)/(Summary!W$4-Summary!W$3),(Summary!W181-Summary!W$3)/(Summary!W$4-Summary!W$3))))</f>
        <v>7.7000000000000068E-2</v>
      </c>
      <c r="X181" s="10">
        <f>MAX(0,MIN(1,IF(X$5=0,1-(Summary!X181-Summary!X$3)/(Summary!X$4-Summary!X$3),(Summary!X181-Summary!X$3)/(Summary!X$4-Summary!X$3))))</f>
        <v>0</v>
      </c>
      <c r="Y181" s="10">
        <f>MAX(0,MIN(1,IF(Y$5=0,1-(Summary!Y181-Summary!Y$3)/(Summary!Y$4-Summary!Y$3),(Summary!Y181-Summary!Y$3)/(Summary!Y$4-Summary!Y$3))))</f>
        <v>0</v>
      </c>
      <c r="Z181" s="10">
        <f>MAX(0,MIN(1,IF(Z$5=0,1-(Summary!Z181-Summary!Z$3)/(Summary!Z$4-Summary!Z$3),(Summary!Z181-Summary!Z$3)/(Summary!Z$4-Summary!Z$3))))</f>
        <v>0.73</v>
      </c>
      <c r="AA181" s="12" t="str">
        <f t="shared" si="24"/>
        <v>Tonga</v>
      </c>
      <c r="AB181" s="17">
        <f t="shared" si="25"/>
        <v>24</v>
      </c>
      <c r="AC181" s="11">
        <f t="shared" si="26"/>
        <v>0.38236914078147394</v>
      </c>
      <c r="AD181" s="17">
        <f t="shared" si="23"/>
        <v>65</v>
      </c>
      <c r="AM181" s="12" t="s">
        <v>58</v>
      </c>
      <c r="AN181" s="17">
        <v>24</v>
      </c>
      <c r="AO181" s="11">
        <v>0.19631167941626107</v>
      </c>
    </row>
    <row r="182" spans="1:41">
      <c r="A182" s="13" t="s">
        <v>445</v>
      </c>
      <c r="B182" s="16" t="s">
        <v>387</v>
      </c>
      <c r="C182" s="10">
        <f>MAX(0,MIN(1,IF(C$5=0,1-(Summary!C182-Summary!C$3)/(Summary!C$4-Summary!C$3),(Summary!C182-Summary!C$3)/(Summary!C$4-Summary!C$3))))</f>
        <v>0.29683333333333339</v>
      </c>
      <c r="D182" s="10">
        <f>MAX(0,MIN(1,IF(D$5=0,1-(Summary!D182-Summary!D$3)/(Summary!D$4-Summary!D$3),(Summary!D182-Summary!D$3)/(Summary!D$4-Summary!D$3))))</f>
        <v>6.0309999999999996E-2</v>
      </c>
      <c r="E182" s="10">
        <f>MAX(0,MIN(1,IF(E$5=0,1-(Summary!E182-Summary!E$3)/(Summary!E$4-Summary!E$3),(Summary!E182-Summary!E$3)/(Summary!E$4-Summary!E$3))))</f>
        <v>6.0000000000000053E-2</v>
      </c>
      <c r="F182" s="10">
        <f>MAX(0,MIN(1,IF(F$5=0,1-(Summary!F182-Summary!F$3)/(Summary!F$4-Summary!F$3),(Summary!F182-Summary!F$3)/(Summary!F$4-Summary!F$3))))</f>
        <v>0.19999999999999996</v>
      </c>
      <c r="G182" s="10">
        <f>MAX(0,MIN(1,IF(G$5=0,1-(Summary!G182-Summary!G$3)/(Summary!G$4-Summary!G$3),(Summary!G182-Summary!G$3)/(Summary!G$4-Summary!G$3))))</f>
        <v>3.3333333333333335E-3</v>
      </c>
      <c r="H182" s="10">
        <f>MAX(0,MIN(1,IF(H$5=0,1-(Summary!H182-Summary!H$3)/(Summary!H$4-Summary!H$3),(Summary!H182-Summary!H$3)/(Summary!H$4-Summary!H$3))))</f>
        <v>7.999999999999996E-2</v>
      </c>
      <c r="I182" s="10">
        <f>MAX(0,MIN(1,IF(I$5=0,1-(Summary!I182-Summary!I$3)/(Summary!I$4-Summary!I$3),(Summary!I182-Summary!I$3)/(Summary!I$4-Summary!I$3))))</f>
        <v>0.71158333333333335</v>
      </c>
      <c r="J182" s="10">
        <f>MAX(0,MIN(1,IF(J$5=0,1-(Summary!J182-Summary!J$3)/(Summary!J$4-Summary!J$3),(Summary!J182-Summary!J$3)/(Summary!J$4-Summary!J$3))))</f>
        <v>0.86439999999999995</v>
      </c>
      <c r="K182" s="10">
        <f>MAX(0,MIN(1,IF(K$5=0,1-(Summary!K182-Summary!K$3)/(Summary!K$4-Summary!K$3),(Summary!K182-Summary!K$3)/(Summary!K$4-Summary!K$3))))</f>
        <v>0.37272727272727302</v>
      </c>
      <c r="L182" s="10">
        <f>MAX(0,MIN(1,IF(L$5=0,1-(Summary!L182-Summary!L$3)/(Summary!L$4-Summary!L$3),(Summary!L182-Summary!L$3)/(Summary!L$4-Summary!L$3))))</f>
        <v>0.5</v>
      </c>
      <c r="M182" s="10">
        <f>MAX(0,MIN(1,IF(M$5=0,1-(Summary!M182-Summary!M$3)/(Summary!M$4-Summary!M$3),(Summary!M182-Summary!M$3)/(Summary!M$4-Summary!M$3))))</f>
        <v>1</v>
      </c>
      <c r="N182" s="10">
        <f>MAX(0,MIN(1,IF(N$5=0,1-(Summary!N182-Summary!N$3)/(Summary!N$4-Summary!N$3),(Summary!N182-Summary!N$3)/(Summary!N$4-Summary!N$3))))</f>
        <v>0.05</v>
      </c>
      <c r="O182" s="10">
        <f>MAX(0,MIN(1,IF(O$5=0,1-(Summary!O182-Summary!O$3)/(Summary!O$4-Summary!O$3),(Summary!O182-Summary!O$3)/(Summary!O$4-Summary!O$3))))</f>
        <v>0.3175</v>
      </c>
      <c r="P182" s="10">
        <f>MAX(0,MIN(1,IF(P$5=0,1-(Summary!P182-Summary!P$3)/(Summary!P$4-Summary!P$3),(Summary!P182-Summary!P$3)/(Summary!P$4-Summary!P$3))))</f>
        <v>0.76360000000000006</v>
      </c>
      <c r="Q182" s="10">
        <f>MAX(0,MIN(1,IF(Q$5=0,1-(Summary!Q182-Summary!Q$3)/(Summary!Q$4-Summary!Q$3),(Summary!Q182-Summary!Q$3)/(Summary!Q$4-Summary!Q$3))))</f>
        <v>0.31321463414634199</v>
      </c>
      <c r="R182" s="10">
        <f>MAX(0,MIN(1,IF(R$5=0,1-(Summary!R182-Summary!R$3)/(Summary!R$4-Summary!R$3),(Summary!R182-Summary!R$3)/(Summary!R$4-Summary!R$3))))</f>
        <v>0.24528301799999999</v>
      </c>
      <c r="S182" s="10">
        <f>MAX(0,MIN(1,IF(S$5=0,1-(Summary!S182-Summary!S$3)/(Summary!S$4-Summary!S$3),(Summary!S182-Summary!S$3)/(Summary!S$4-Summary!S$3))))</f>
        <v>2.3198225799999999E-3</v>
      </c>
      <c r="T182" s="10">
        <f>MAX(0,MIN(1,IF(T$5=0,1-(Summary!T182-Summary!T$3)/(Summary!T$4-Summary!T$3),(Summary!T182-Summary!T$3)/(Summary!T$4-Summary!T$3))))</f>
        <v>2.3593293500000001E-2</v>
      </c>
      <c r="U182" s="10">
        <f>MAX(0,MIN(1,IF(U$5=0,1-(Summary!U182-Summary!U$3)/(Summary!U$4-Summary!U$3),(Summary!U182-Summary!U$3)/(Summary!U$4-Summary!U$3))))</f>
        <v>9.2918162989990172E-2</v>
      </c>
      <c r="V182" s="10">
        <f>MAX(0,MIN(1,IF(V$5=0,1-(Summary!V182-Summary!V$3)/(Summary!V$4-Summary!V$3),(Summary!V182-Summary!V$3)/(Summary!V$4-Summary!V$3))))</f>
        <v>0.12578938824183999</v>
      </c>
      <c r="W182" s="10">
        <f>MAX(0,MIN(1,IF(W$5=0,1-(Summary!W182-Summary!W$3)/(Summary!W$4-Summary!W$3),(Summary!W182-Summary!W$3)/(Summary!W$4-Summary!W$3))))</f>
        <v>1.0000000000000009E-2</v>
      </c>
      <c r="X182" s="10">
        <f>MAX(0,MIN(1,IF(X$5=0,1-(Summary!X182-Summary!X$3)/(Summary!X$4-Summary!X$3),(Summary!X182-Summary!X$3)/(Summary!X$4-Summary!X$3))))</f>
        <v>0</v>
      </c>
      <c r="Y182" s="10">
        <f>MAX(0,MIN(1,IF(Y$5=0,1-(Summary!Y182-Summary!Y$3)/(Summary!Y$4-Summary!Y$3),(Summary!Y182-Summary!Y$3)/(Summary!Y$4-Summary!Y$3))))</f>
        <v>0.58479532163742687</v>
      </c>
      <c r="Z182" s="10">
        <f>MAX(0,MIN(1,IF(Z$5=0,1-(Summary!Z182-Summary!Z$3)/(Summary!Z$4-Summary!Z$3),(Summary!Z182-Summary!Z$3)/(Summary!Z$4-Summary!Z$3))))</f>
        <v>0.48900001529999992</v>
      </c>
      <c r="AA182" s="12" t="str">
        <f t="shared" si="24"/>
        <v>Trinidad &amp; Tobago</v>
      </c>
      <c r="AB182" s="17">
        <f t="shared" si="25"/>
        <v>24</v>
      </c>
      <c r="AC182" s="11">
        <f t="shared" si="26"/>
        <v>0.29863337204678636</v>
      </c>
      <c r="AD182" s="17">
        <f t="shared" si="23"/>
        <v>102</v>
      </c>
      <c r="AM182" s="12" t="s">
        <v>56</v>
      </c>
      <c r="AN182" s="17">
        <v>24</v>
      </c>
      <c r="AO182" s="11">
        <v>0.19428691670654888</v>
      </c>
    </row>
    <row r="183" spans="1:41">
      <c r="A183" s="13" t="s">
        <v>390</v>
      </c>
      <c r="B183" s="16" t="s">
        <v>389</v>
      </c>
      <c r="C183" s="10">
        <f>MAX(0,MIN(1,IF(C$5=0,1-(Summary!C183-Summary!C$3)/(Summary!C$4-Summary!C$3),(Summary!C183-Summary!C$3)/(Summary!C$4-Summary!C$3))))</f>
        <v>0.15350000000000003</v>
      </c>
      <c r="D183" s="10">
        <f>MAX(0,MIN(1,IF(D$5=0,1-(Summary!D183-Summary!D$3)/(Summary!D$4-Summary!D$3),(Summary!D183-Summary!D$3)/(Summary!D$4-Summary!D$3))))</f>
        <v>0.61740000000000006</v>
      </c>
      <c r="E183" s="10">
        <f>MAX(0,MIN(1,IF(E$5=0,1-(Summary!E183-Summary!E$3)/(Summary!E$4-Summary!E$3),(Summary!E183-Summary!E$3)/(Summary!E$4-Summary!E$3))))</f>
        <v>6.0000000000000053E-2</v>
      </c>
      <c r="F183" s="10">
        <f>MAX(0,MIN(1,IF(F$5=0,1-(Summary!F183-Summary!F$3)/(Summary!F$4-Summary!F$3),(Summary!F183-Summary!F$3)/(Summary!F$4-Summary!F$3))))</f>
        <v>0.47499999999999998</v>
      </c>
      <c r="G183" s="10">
        <f>MAX(0,MIN(1,IF(G$5=0,1-(Summary!G183-Summary!G$3)/(Summary!G$4-Summary!G$3),(Summary!G183-Summary!G$3)/(Summary!G$4-Summary!G$3))))</f>
        <v>4.2666666666666665E-2</v>
      </c>
      <c r="H183" s="10">
        <f>MAX(0,MIN(1,IF(H$5=0,1-(Summary!H183-Summary!H$3)/(Summary!H$4-Summary!H$3),(Summary!H183-Summary!H$3)/(Summary!H$4-Summary!H$3))))</f>
        <v>0.15000000000000002</v>
      </c>
      <c r="I183" s="10">
        <f>MAX(0,MIN(1,IF(I$5=0,1-(Summary!I183-Summary!I$3)/(Summary!I$4-Summary!I$3),(Summary!I183-Summary!I$3)/(Summary!I$4-Summary!I$3))))</f>
        <v>0.66583333333333339</v>
      </c>
      <c r="J183" s="10">
        <f>MAX(0,MIN(1,IF(J$5=0,1-(Summary!J183-Summary!J$3)/(Summary!J$4-Summary!J$3),(Summary!J183-Summary!J$3)/(Summary!J$4-Summary!J$3))))</f>
        <v>0.33100000000000002</v>
      </c>
      <c r="K183" s="10">
        <f>MAX(0,MIN(1,IF(K$5=0,1-(Summary!K183-Summary!K$3)/(Summary!K$4-Summary!K$3),(Summary!K183-Summary!K$3)/(Summary!K$4-Summary!K$3))))</f>
        <v>0.90635577136285883</v>
      </c>
      <c r="L183" s="10">
        <f>MAX(0,MIN(1,IF(L$5=0,1-(Summary!L183-Summary!L$3)/(Summary!L$4-Summary!L$3),(Summary!L183-Summary!L$3)/(Summary!L$4-Summary!L$3))))</f>
        <v>0.28000000000000003</v>
      </c>
      <c r="M183" s="10">
        <f>MAX(0,MIN(1,IF(M$5=0,1-(Summary!M183-Summary!M$3)/(Summary!M$4-Summary!M$3),(Summary!M183-Summary!M$3)/(Summary!M$4-Summary!M$3))))</f>
        <v>0.71</v>
      </c>
      <c r="N183" s="10">
        <f>MAX(0,MIN(1,IF(N$5=0,1-(Summary!N183-Summary!N$3)/(Summary!N$4-Summary!N$3),(Summary!N183-Summary!N$3)/(Summary!N$4-Summary!N$3))))</f>
        <v>0.02</v>
      </c>
      <c r="O183" s="10">
        <f>MAX(0,MIN(1,IF(O$5=0,1-(Summary!O183-Summary!O$3)/(Summary!O$4-Summary!O$3),(Summary!O183-Summary!O$3)/(Summary!O$4-Summary!O$3))))</f>
        <v>7.4999999999999997E-2</v>
      </c>
      <c r="P183" s="10">
        <f>MAX(0,MIN(1,IF(P$5=0,1-(Summary!P183-Summary!P$3)/(Summary!P$4-Summary!P$3),(Summary!P183-Summary!P$3)/(Summary!P$4-Summary!P$3))))</f>
        <v>0.77359999999999995</v>
      </c>
      <c r="Q183" s="10">
        <f>MAX(0,MIN(1,IF(Q$5=0,1-(Summary!Q183-Summary!Q$3)/(Summary!Q$4-Summary!Q$3),(Summary!Q183-Summary!Q$3)/(Summary!Q$4-Summary!Q$3))))</f>
        <v>0.21395121951219609</v>
      </c>
      <c r="R183" s="10">
        <f>MAX(0,MIN(1,IF(R$5=0,1-(Summary!R183-Summary!R$3)/(Summary!R$4-Summary!R$3),(Summary!R183-Summary!R$3)/(Summary!R$4-Summary!R$3))))</f>
        <v>0.42204724399999999</v>
      </c>
      <c r="S183" s="10">
        <f>MAX(0,MIN(1,IF(S$5=0,1-(Summary!S183-Summary!S$3)/(Summary!S$4-Summary!S$3),(Summary!S183-Summary!S$3)/(Summary!S$4-Summary!S$3))))</f>
        <v>1.201888812E-2</v>
      </c>
      <c r="T183" s="10">
        <f>MAX(0,MIN(1,IF(T$5=0,1-(Summary!T183-Summary!T$3)/(Summary!T$4-Summary!T$3),(Summary!T183-Summary!T$3)/(Summary!T$4-Summary!T$3))))</f>
        <v>2.905643175E-2</v>
      </c>
      <c r="U183" s="10">
        <f>MAX(0,MIN(1,IF(U$5=0,1-(Summary!U183-Summary!U$3)/(Summary!U$4-Summary!U$3),(Summary!U183-Summary!U$3)/(Summary!U$4-Summary!U$3))))</f>
        <v>3.3031196831601516E-2</v>
      </c>
      <c r="V183" s="10">
        <f>MAX(0,MIN(1,IF(V$5=0,1-(Summary!V183-Summary!V$3)/(Summary!V$4-Summary!V$3),(Summary!V183-Summary!V$3)/(Summary!V$4-Summary!V$3))))</f>
        <v>0.147664530976194</v>
      </c>
      <c r="W183" s="10">
        <f>MAX(0,MIN(1,IF(W$5=0,1-(Summary!W183-Summary!W$3)/(Summary!W$4-Summary!W$3),(Summary!W183-Summary!W$3)/(Summary!W$4-Summary!W$3))))</f>
        <v>5.0000000000000044E-3</v>
      </c>
      <c r="X183" s="10">
        <f>MAX(0,MIN(1,IF(X$5=0,1-(Summary!X183-Summary!X$3)/(Summary!X$4-Summary!X$3),(Summary!X183-Summary!X$3)/(Summary!X$4-Summary!X$3))))</f>
        <v>0.18</v>
      </c>
      <c r="Y183" s="10">
        <f>MAX(0,MIN(1,IF(Y$5=0,1-(Summary!Y183-Summary!Y$3)/(Summary!Y$4-Summary!Y$3),(Summary!Y183-Summary!Y$3)/(Summary!Y$4-Summary!Y$3))))</f>
        <v>1.9309989701338827E-2</v>
      </c>
      <c r="Z183" s="10">
        <f>MAX(0,MIN(1,IF(Z$5=0,1-(Summary!Z183-Summary!Z$3)/(Summary!Z$4-Summary!Z$3),(Summary!Z183-Summary!Z$3)/(Summary!Z$4-Summary!Z$3))))</f>
        <v>0.24819999999999998</v>
      </c>
      <c r="AA183" s="12" t="str">
        <f t="shared" si="24"/>
        <v>Tunisia</v>
      </c>
      <c r="AB183" s="17">
        <f t="shared" si="25"/>
        <v>24</v>
      </c>
      <c r="AC183" s="11">
        <f t="shared" si="26"/>
        <v>0.27377646967725788</v>
      </c>
      <c r="AD183" s="17">
        <f t="shared" si="23"/>
        <v>118</v>
      </c>
      <c r="AM183" s="12" t="s">
        <v>352</v>
      </c>
      <c r="AN183" s="17">
        <v>24</v>
      </c>
      <c r="AO183" s="11">
        <v>0.1941429607738003</v>
      </c>
    </row>
    <row r="184" spans="1:41">
      <c r="A184" s="13" t="s">
        <v>392</v>
      </c>
      <c r="B184" s="16" t="s">
        <v>391</v>
      </c>
      <c r="C184" s="10">
        <f>MAX(0,MIN(1,IF(C$5=0,1-(Summary!C184-Summary!C$3)/(Summary!C$4-Summary!C$3),(Summary!C184-Summary!C$3)/(Summary!C$4-Summary!C$3))))</f>
        <v>0.14433333333333334</v>
      </c>
      <c r="D184" s="10">
        <f>MAX(0,MIN(1,IF(D$5=0,1-(Summary!D184-Summary!D$3)/(Summary!D$4-Summary!D$3),(Summary!D184-Summary!D$3)/(Summary!D$4-Summary!D$3))))</f>
        <v>0.18770000000000001</v>
      </c>
      <c r="E184" s="10">
        <f>MAX(0,MIN(1,IF(E$5=0,1-(Summary!E184-Summary!E$3)/(Summary!E$4-Summary!E$3),(Summary!E184-Summary!E$3)/(Summary!E$4-Summary!E$3))))</f>
        <v>1.0000000000000009E-2</v>
      </c>
      <c r="F184" s="10">
        <f>MAX(0,MIN(1,IF(F$5=0,1-(Summary!F184-Summary!F$3)/(Summary!F$4-Summary!F$3),(Summary!F184-Summary!F$3)/(Summary!F$4-Summary!F$3))))</f>
        <v>0.55000000000000004</v>
      </c>
      <c r="G184" s="10">
        <f>MAX(0,MIN(1,IF(G$5=0,1-(Summary!G184-Summary!G$3)/(Summary!G$4-Summary!G$3),(Summary!G184-Summary!G$3)/(Summary!G$4-Summary!G$3))))</f>
        <v>5.6666666666666664E-2</v>
      </c>
      <c r="H184" s="10">
        <f>MAX(0,MIN(1,IF(H$5=0,1-(Summary!H184-Summary!H$3)/(Summary!H$4-Summary!H$3),(Summary!H184-Summary!H$3)/(Summary!H$4-Summary!H$3))))</f>
        <v>9.9999999999999978E-2</v>
      </c>
      <c r="I184" s="10">
        <f>MAX(0,MIN(1,IF(I$5=0,1-(Summary!I184-Summary!I$3)/(Summary!I$4-Summary!I$3),(Summary!I184-Summary!I$3)/(Summary!I$4-Summary!I$3))))</f>
        <v>0.39133333333333337</v>
      </c>
      <c r="J184" s="10">
        <f>MAX(0,MIN(1,IF(J$5=0,1-(Summary!J184-Summary!J$3)/(Summary!J$4-Summary!J$3),(Summary!J184-Summary!J$3)/(Summary!J$4-Summary!J$3))))</f>
        <v>0.30859999999999999</v>
      </c>
      <c r="K184" s="10">
        <f>MAX(0,MIN(1,IF(K$5=0,1-(Summary!K184-Summary!K$3)/(Summary!K$4-Summary!K$3),(Summary!K184-Summary!K$3)/(Summary!K$4-Summary!K$3))))</f>
        <v>0.71883087731082163</v>
      </c>
      <c r="L184" s="10">
        <f>MAX(0,MIN(1,IF(L$5=0,1-(Summary!L184-Summary!L$3)/(Summary!L$4-Summary!L$3),(Summary!L184-Summary!L$3)/(Summary!L$4-Summary!L$3))))</f>
        <v>0.38</v>
      </c>
      <c r="M184" s="10">
        <f>MAX(0,MIN(1,IF(M$5=0,1-(Summary!M184-Summary!M$3)/(Summary!M$4-Summary!M$3),(Summary!M184-Summary!M$3)/(Summary!M$4-Summary!M$3))))</f>
        <v>0.11</v>
      </c>
      <c r="N184" s="10">
        <f>MAX(0,MIN(1,IF(N$5=0,1-(Summary!N184-Summary!N$3)/(Summary!N$4-Summary!N$3),(Summary!N184-Summary!N$3)/(Summary!N$4-Summary!N$3))))</f>
        <v>0.03</v>
      </c>
      <c r="O184" s="10">
        <f>MAX(0,MIN(1,IF(O$5=0,1-(Summary!O184-Summary!O$3)/(Summary!O$4-Summary!O$3),(Summary!O184-Summary!O$3)/(Summary!O$4-Summary!O$3))))</f>
        <v>7.4999999999999997E-2</v>
      </c>
      <c r="P184" s="10">
        <f>MAX(0,MIN(1,IF(P$5=0,1-(Summary!P184-Summary!P$3)/(Summary!P$4-Summary!P$3),(Summary!P184-Summary!P$3)/(Summary!P$4-Summary!P$3))))</f>
        <v>0.80832000000000004</v>
      </c>
      <c r="Q184" s="10">
        <f>MAX(0,MIN(1,IF(Q$5=0,1-(Summary!Q184-Summary!Q$3)/(Summary!Q$4-Summary!Q$3),(Summary!Q184-Summary!Q$3)/(Summary!Q$4-Summary!Q$3))))</f>
        <v>0.26216926829268405</v>
      </c>
      <c r="R184" s="10">
        <f>MAX(0,MIN(1,IF(R$5=0,1-(Summary!R184-Summary!R$3)/(Summary!R$4-Summary!R$3),(Summary!R184-Summary!R$3)/(Summary!R$4-Summary!R$3))))</f>
        <v>0.15727003000000001</v>
      </c>
      <c r="S184" s="10">
        <f>MAX(0,MIN(1,IF(S$5=0,1-(Summary!S184-Summary!S$3)/(Summary!S$4-Summary!S$3),(Summary!S184-Summary!S$3)/(Summary!S$4-Summary!S$3))))</f>
        <v>0</v>
      </c>
      <c r="T184" s="10">
        <f>MAX(0,MIN(1,IF(T$5=0,1-(Summary!T184-Summary!T$3)/(Summary!T$4-Summary!T$3),(Summary!T184-Summary!T$3)/(Summary!T$4-Summary!T$3))))</f>
        <v>1.331085075E-2</v>
      </c>
      <c r="U184" s="10">
        <f>MAX(0,MIN(1,IF(U$5=0,1-(Summary!U184-Summary!U$3)/(Summary!U$4-Summary!U$3),(Summary!U184-Summary!U$3)/(Summary!U$4-Summary!U$3))))</f>
        <v>1.1706164787661334E-2</v>
      </c>
      <c r="V184" s="10">
        <f>MAX(0,MIN(1,IF(V$5=0,1-(Summary!V184-Summary!V$3)/(Summary!V$4-Summary!V$3),(Summary!V184-Summary!V$3)/(Summary!V$4-Summary!V$3))))</f>
        <v>3.6734833849850199E-2</v>
      </c>
      <c r="W184" s="10">
        <f>MAX(0,MIN(1,IF(W$5=0,1-(Summary!W184-Summary!W$3)/(Summary!W$4-Summary!W$3),(Summary!W184-Summary!W$3)/(Summary!W$4-Summary!W$3))))</f>
        <v>0</v>
      </c>
      <c r="X184" s="10">
        <f>MAX(0,MIN(1,IF(X$5=0,1-(Summary!X184-Summary!X$3)/(Summary!X$4-Summary!X$3),(Summary!X184-Summary!X$3)/(Summary!X$4-Summary!X$3))))</f>
        <v>0.75</v>
      </c>
      <c r="Y184" s="10">
        <f>MAX(0,MIN(1,IF(Y$5=0,1-(Summary!Y184-Summary!Y$3)/(Summary!Y$4-Summary!Y$3),(Summary!Y184-Summary!Y$3)/(Summary!Y$4-Summary!Y$3))))</f>
        <v>2.5336850174759298E-2</v>
      </c>
      <c r="Z184" s="10">
        <f>MAX(0,MIN(1,IF(Z$5=0,1-(Summary!Z184-Summary!Z$3)/(Summary!Z$4-Summary!Z$3),(Summary!Z184-Summary!Z$3)/(Summary!Z$4-Summary!Z$3))))</f>
        <v>0.65999999999999992</v>
      </c>
      <c r="AA184" s="12" t="str">
        <f t="shared" si="24"/>
        <v>Turkey</v>
      </c>
      <c r="AB184" s="17">
        <f t="shared" si="25"/>
        <v>24</v>
      </c>
      <c r="AC184" s="11">
        <f t="shared" si="26"/>
        <v>0.24113800868746293</v>
      </c>
      <c r="AD184" s="17">
        <f t="shared" si="23"/>
        <v>150</v>
      </c>
      <c r="AM184" s="12" t="s">
        <v>240</v>
      </c>
      <c r="AN184" s="17">
        <v>24</v>
      </c>
      <c r="AO184" s="11">
        <v>0.19378755213813217</v>
      </c>
    </row>
    <row r="185" spans="1:41">
      <c r="A185" s="13" t="s">
        <v>394</v>
      </c>
      <c r="B185" s="16" t="s">
        <v>393</v>
      </c>
      <c r="C185" s="10">
        <f>MAX(0,MIN(1,IF(C$5=0,1-(Summary!C185-Summary!C$3)/(Summary!C$4-Summary!C$3),(Summary!C185-Summary!C$3)/(Summary!C$4-Summary!C$3))))</f>
        <v>0.3775</v>
      </c>
      <c r="D185" s="10">
        <f>MAX(0,MIN(1,IF(D$5=0,1-(Summary!D185-Summary!D$3)/(Summary!D$4-Summary!D$3),(Summary!D185-Summary!D$3)/(Summary!D$4-Summary!D$3))))</f>
        <v>1</v>
      </c>
      <c r="E185" s="10">
        <f>MAX(0,MIN(1,IF(E$5=0,1-(Summary!E185-Summary!E$3)/(Summary!E$4-Summary!E$3),(Summary!E185-Summary!E$3)/(Summary!E$4-Summary!E$3))))</f>
        <v>0.17000000000000004</v>
      </c>
      <c r="F185" s="10">
        <f>MAX(0,MIN(1,IF(F$5=0,1-(Summary!F185-Summary!F$3)/(Summary!F$4-Summary!F$3),(Summary!F185-Summary!F$3)/(Summary!F$4-Summary!F$3))))</f>
        <v>0.625</v>
      </c>
      <c r="G185" s="10">
        <f>MAX(0,MIN(1,IF(G$5=0,1-(Summary!G185-Summary!G$3)/(Summary!G$4-Summary!G$3),(Summary!G185-Summary!G$3)/(Summary!G$4-Summary!G$3))))</f>
        <v>0.29933333333333334</v>
      </c>
      <c r="H185" s="10">
        <f>MAX(0,MIN(1,IF(H$5=0,1-(Summary!H185-Summary!H$3)/(Summary!H$4-Summary!H$3),(Summary!H185-Summary!H$3)/(Summary!H$4-Summary!H$3))))</f>
        <v>2.0000000000000018E-2</v>
      </c>
      <c r="I185" s="10">
        <f>MAX(0,MIN(1,IF(I$5=0,1-(Summary!I185-Summary!I$3)/(Summary!I$4-Summary!I$3),(Summary!I185-Summary!I$3)/(Summary!I$4-Summary!I$3))))</f>
        <v>0.2485</v>
      </c>
      <c r="J185" s="10">
        <f>MAX(0,MIN(1,IF(J$5=0,1-(Summary!J185-Summary!J$3)/(Summary!J$4-Summary!J$3),(Summary!J185-Summary!J$3)/(Summary!J$4-Summary!J$3))))</f>
        <v>0.50939999999999996</v>
      </c>
      <c r="K185" s="10">
        <f>MAX(0,MIN(1,IF(K$5=0,1-(Summary!K185-Summary!K$3)/(Summary!K$4-Summary!K$3),(Summary!K185-Summary!K$3)/(Summary!K$4-Summary!K$3))))</f>
        <v>1</v>
      </c>
      <c r="L185" s="10">
        <f>MAX(0,MIN(1,IF(L$5=0,1-(Summary!L185-Summary!L$3)/(Summary!L$4-Summary!L$3),(Summary!L185-Summary!L$3)/(Summary!L$4-Summary!L$3))))</f>
        <v>0.12</v>
      </c>
      <c r="M185" s="10">
        <f>MAX(0,MIN(1,IF(M$5=0,1-(Summary!M185-Summary!M$3)/(Summary!M$4-Summary!M$3),(Summary!M185-Summary!M$3)/(Summary!M$4-Summary!M$3))))</f>
        <v>0.06</v>
      </c>
      <c r="N185" s="10">
        <f>MAX(0,MIN(1,IF(N$5=0,1-(Summary!N185-Summary!N$3)/(Summary!N$4-Summary!N$3),(Summary!N185-Summary!N$3)/(Summary!N$4-Summary!N$3))))</f>
        <v>0.16</v>
      </c>
      <c r="O185" s="10">
        <f>MAX(0,MIN(1,IF(O$5=0,1-(Summary!O185-Summary!O$3)/(Summary!O$4-Summary!O$3),(Summary!O185-Summary!O$3)/(Summary!O$4-Summary!O$3))))</f>
        <v>7.4999999999999997E-2</v>
      </c>
      <c r="P185" s="10">
        <f>MAX(0,MIN(1,IF(P$5=0,1-(Summary!P185-Summary!P$3)/(Summary!P$4-Summary!P$3),(Summary!P185-Summary!P$3)/(Summary!P$4-Summary!P$3))))</f>
        <v>0.62416000000000005</v>
      </c>
      <c r="Q185" s="10">
        <f>MAX(0,MIN(1,IF(Q$5=0,1-(Summary!Q185-Summary!Q$3)/(Summary!Q$4-Summary!Q$3),(Summary!Q185-Summary!Q$3)/(Summary!Q$4-Summary!Q$3))))</f>
        <v>0.40357560975609796</v>
      </c>
      <c r="R185" s="10">
        <f>MAX(0,MIN(1,IF(R$5=0,1-(Summary!R185-Summary!R$3)/(Summary!R$4-Summary!R$3),(Summary!R185-Summary!R$3)/(Summary!R$4-Summary!R$3))))</f>
        <v>0.26433120999999998</v>
      </c>
      <c r="S185" s="10">
        <f>MAX(0,MIN(1,IF(S$5=0,1-(Summary!S185-Summary!S$3)/(Summary!S$4-Summary!S$3),(Summary!S185-Summary!S$3)/(Summary!S$4-Summary!S$3))))</f>
        <v>6.2367676499999998E-3</v>
      </c>
      <c r="T185" s="10">
        <f>MAX(0,MIN(1,IF(T$5=0,1-(Summary!T185-Summary!T$3)/(Summary!T$4-Summary!T$3),(Summary!T185-Summary!T$3)/(Summary!T$4-Summary!T$3))))</f>
        <v>5.0028514500000003E-2</v>
      </c>
      <c r="U185" s="10">
        <f>MAX(0,MIN(1,IF(U$5=0,1-(Summary!U185-Summary!U$3)/(Summary!U$4-Summary!U$3),(Summary!U185-Summary!U$3)/(Summary!U$4-Summary!U$3))))</f>
        <v>0</v>
      </c>
      <c r="V185" s="10">
        <f>MAX(0,MIN(1,IF(V$5=0,1-(Summary!V185-Summary!V$3)/(Summary!V$4-Summary!V$3),(Summary!V185-Summary!V$3)/(Summary!V$4-Summary!V$3))))</f>
        <v>0</v>
      </c>
      <c r="W185" s="10">
        <f>MAX(0,MIN(1,IF(W$5=0,1-(Summary!W185-Summary!W$3)/(Summary!W$4-Summary!W$3),(Summary!W185-Summary!W$3)/(Summary!W$4-Summary!W$3))))</f>
        <v>0</v>
      </c>
      <c r="X185" s="10">
        <f>MAX(0,MIN(1,IF(X$5=0,1-(Summary!X185-Summary!X$3)/(Summary!X$4-Summary!X$3),(Summary!X185-Summary!X$3)/(Summary!X$4-Summary!X$3))))</f>
        <v>0</v>
      </c>
      <c r="Y185" s="10">
        <f>MAX(0,MIN(1,IF(Y$5=0,1-(Summary!Y185-Summary!Y$3)/(Summary!Y$4-Summary!Y$3),(Summary!Y185-Summary!Y$3)/(Summary!Y$4-Summary!Y$3))))</f>
        <v>3.1919647607090416E-3</v>
      </c>
      <c r="Z185" s="10">
        <f>MAX(0,MIN(1,IF(Z$5=0,1-(Summary!Z185-Summary!Z$3)/(Summary!Z$4-Summary!Z$3),(Summary!Z185-Summary!Z$3)/(Summary!Z$4-Summary!Z$3))))</f>
        <v>0.18800003050000003</v>
      </c>
      <c r="AA185" s="12" t="str">
        <f t="shared" si="24"/>
        <v>Turkmenistan</v>
      </c>
      <c r="AB185" s="17">
        <f t="shared" si="25"/>
        <v>24</v>
      </c>
      <c r="AC185" s="11">
        <f t="shared" si="26"/>
        <v>0.25851072627083921</v>
      </c>
      <c r="AD185" s="17">
        <f t="shared" si="23"/>
        <v>130</v>
      </c>
      <c r="AM185" s="12" t="s">
        <v>202</v>
      </c>
      <c r="AN185" s="17">
        <v>24</v>
      </c>
      <c r="AO185" s="11">
        <v>0.1915426981501861</v>
      </c>
    </row>
    <row r="186" spans="1:41">
      <c r="A186" s="13" t="s">
        <v>396</v>
      </c>
      <c r="B186" s="16" t="s">
        <v>395</v>
      </c>
      <c r="C186" s="10">
        <f>MAX(0,MIN(1,IF(C$5=0,1-(Summary!C186-Summary!C$3)/(Summary!C$4-Summary!C$3),(Summary!C186-Summary!C$3)/(Summary!C$4-Summary!C$3))))</f>
        <v>0.65366666666666662</v>
      </c>
      <c r="D186" s="10" t="e">
        <f>MAX(0,MIN(1,IF(D$5=0,1-(Summary!D186-Summary!D$3)/(Summary!D$4-Summary!D$3),(Summary!D186-Summary!D$3)/(Summary!D$4-Summary!D$3))))</f>
        <v>#N/A</v>
      </c>
      <c r="E186" s="10">
        <f>MAX(0,MIN(1,IF(E$5=0,1-(Summary!E186-Summary!E$3)/(Summary!E$4-Summary!E$3),(Summary!E186-Summary!E$3)/(Summary!E$4-Summary!E$3))))</f>
        <v>3.0000000000000027E-2</v>
      </c>
      <c r="F186" s="10">
        <f>MAX(0,MIN(1,IF(F$5=0,1-(Summary!F186-Summary!F$3)/(Summary!F$4-Summary!F$3),(Summary!F186-Summary!F$3)/(Summary!F$4-Summary!F$3))))</f>
        <v>7.5000000000000011E-2</v>
      </c>
      <c r="G186" s="10">
        <f>MAX(0,MIN(1,IF(G$5=0,1-(Summary!G186-Summary!G$3)/(Summary!G$4-Summary!G$3),(Summary!G186-Summary!G$3)/(Summary!G$4-Summary!G$3))))</f>
        <v>9.8666666666666666E-2</v>
      </c>
      <c r="H186" s="10">
        <f>MAX(0,MIN(1,IF(H$5=0,1-(Summary!H186-Summary!H$3)/(Summary!H$4-Summary!H$3),(Summary!H186-Summary!H$3)/(Summary!H$4-Summary!H$3))))</f>
        <v>0.16000000000000003</v>
      </c>
      <c r="I186" s="10">
        <f>MAX(0,MIN(1,IF(I$5=0,1-(Summary!I186-Summary!I$3)/(Summary!I$4-Summary!I$3),(Summary!I186-Summary!I$3)/(Summary!I$4-Summary!I$3))))</f>
        <v>0.44466666666666665</v>
      </c>
      <c r="J186" s="10">
        <f>MAX(0,MIN(1,IF(J$5=0,1-(Summary!J186-Summary!J$3)/(Summary!J$4-Summary!J$3),(Summary!J186-Summary!J$3)/(Summary!J$4-Summary!J$3))))</f>
        <v>0.50060000000000004</v>
      </c>
      <c r="K186" s="10">
        <f>MAX(0,MIN(1,IF(K$5=0,1-(Summary!K186-Summary!K$3)/(Summary!K$4-Summary!K$3),(Summary!K186-Summary!K$3)/(Summary!K$4-Summary!K$3))))</f>
        <v>1</v>
      </c>
      <c r="L186" s="10">
        <f>MAX(0,MIN(1,IF(L$5=0,1-(Summary!L186-Summary!L$3)/(Summary!L$4-Summary!L$3),(Summary!L186-Summary!L$3)/(Summary!L$4-Summary!L$3))))</f>
        <v>0.42</v>
      </c>
      <c r="M186" s="10">
        <f>MAX(0,MIN(1,IF(M$5=0,1-(Summary!M186-Summary!M$3)/(Summary!M$4-Summary!M$3),(Summary!M186-Summary!M$3)/(Summary!M$4-Summary!M$3))))</f>
        <v>1</v>
      </c>
      <c r="N186" s="10">
        <f>MAX(0,MIN(1,IF(N$5=0,1-(Summary!N186-Summary!N$3)/(Summary!N$4-Summary!N$3),(Summary!N186-Summary!N$3)/(Summary!N$4-Summary!N$3))))</f>
        <v>0.3</v>
      </c>
      <c r="O186" s="10">
        <f>MAX(0,MIN(1,IF(O$5=0,1-(Summary!O186-Summary!O$3)/(Summary!O$4-Summary!O$3),(Summary!O186-Summary!O$3)/(Summary!O$4-Summary!O$3))))</f>
        <v>0.76749999999999996</v>
      </c>
      <c r="P186" s="10">
        <f>MAX(0,MIN(1,IF(P$5=0,1-(Summary!P186-Summary!P$3)/(Summary!P$4-Summary!P$3),(Summary!P186-Summary!P$3)/(Summary!P$4-Summary!P$3))))</f>
        <v>0.71631999999999996</v>
      </c>
      <c r="Q186" s="10" t="e">
        <f>MAX(0,MIN(1,IF(Q$5=0,1-(Summary!Q186-Summary!Q$3)/(Summary!Q$4-Summary!Q$3),(Summary!Q186-Summary!Q$3)/(Summary!Q$4-Summary!Q$3))))</f>
        <v>#N/A</v>
      </c>
      <c r="R186" s="10">
        <f>MAX(0,MIN(1,IF(R$5=0,1-(Summary!R186-Summary!R$3)/(Summary!R$4-Summary!R$3),(Summary!R186-Summary!R$3)/(Summary!R$4-Summary!R$3))))</f>
        <v>0.398203592</v>
      </c>
      <c r="S186" s="10">
        <f>MAX(0,MIN(1,IF(S$5=0,1-(Summary!S186-Summary!S$3)/(Summary!S$4-Summary!S$3),(Summary!S186-Summary!S$3)/(Summary!S$4-Summary!S$3))))</f>
        <v>0.15989159889999999</v>
      </c>
      <c r="T186" s="10" t="e">
        <f>MAX(0,MIN(1,IF(T$5=0,1-(Summary!T186-Summary!T$3)/(Summary!T$4-Summary!T$3),(Summary!T186-Summary!T$3)/(Summary!T$4-Summary!T$3))))</f>
        <v>#N/A</v>
      </c>
      <c r="U186" s="10">
        <f>MAX(0,MIN(1,IF(U$5=0,1-(Summary!U186-Summary!U$3)/(Summary!U$4-Summary!U$3),(Summary!U186-Summary!U$3)/(Summary!U$4-Summary!U$3))))</f>
        <v>0.75</v>
      </c>
      <c r="V186" s="10">
        <f>MAX(0,MIN(1,IF(V$5=0,1-(Summary!V186-Summary!V$3)/(Summary!V$4-Summary!V$3),(Summary!V186-Summary!V$3)/(Summary!V$4-Summary!V$3))))</f>
        <v>0.99495920975555097</v>
      </c>
      <c r="W186" s="10">
        <f>MAX(0,MIN(1,IF(W$5=0,1-(Summary!W186-Summary!W$3)/(Summary!W$4-Summary!W$3),(Summary!W186-Summary!W$3)/(Summary!W$4-Summary!W$3))))</f>
        <v>2.0000000000000018E-2</v>
      </c>
      <c r="X186" s="10">
        <f>MAX(0,MIN(1,IF(X$5=0,1-(Summary!X186-Summary!X$3)/(Summary!X$4-Summary!X$3),(Summary!X186-Summary!X$3)/(Summary!X$4-Summary!X$3))))</f>
        <v>0</v>
      </c>
      <c r="Y186" s="10" t="e">
        <f>MAX(0,MIN(1,IF(Y$5=0,1-(Summary!Y186-Summary!Y$3)/(Summary!Y$4-Summary!Y$3),(Summary!Y186-Summary!Y$3)/(Summary!Y$4-Summary!Y$3))))</f>
        <v>#N/A</v>
      </c>
      <c r="Z186" s="10">
        <f>MAX(0,MIN(1,IF(Z$5=0,1-(Summary!Z186-Summary!Z$3)/(Summary!Z$4-Summary!Z$3),(Summary!Z186-Summary!Z$3)/(Summary!Z$4-Summary!Z$3))))</f>
        <v>0.5</v>
      </c>
      <c r="AA186" s="12" t="str">
        <f t="shared" si="24"/>
        <v>Tuvalu</v>
      </c>
      <c r="AB186" s="17">
        <f t="shared" si="25"/>
        <v>20</v>
      </c>
      <c r="AC186" s="11">
        <f t="shared" si="26"/>
        <v>0.44947372003277747</v>
      </c>
      <c r="AD186" s="17">
        <f t="shared" si="23"/>
        <v>44</v>
      </c>
      <c r="AM186" s="12" t="s">
        <v>314</v>
      </c>
      <c r="AN186" s="17">
        <v>24</v>
      </c>
      <c r="AO186" s="11">
        <v>0.19109920155022883</v>
      </c>
    </row>
    <row r="187" spans="1:41">
      <c r="A187" s="13" t="s">
        <v>398</v>
      </c>
      <c r="B187" s="16" t="s">
        <v>397</v>
      </c>
      <c r="C187" s="10">
        <f>MAX(0,MIN(1,IF(C$5=0,1-(Summary!C187-Summary!C$3)/(Summary!C$4-Summary!C$3),(Summary!C187-Summary!C$3)/(Summary!C$4-Summary!C$3))))</f>
        <v>0.6925</v>
      </c>
      <c r="D187" s="10">
        <f>MAX(0,MIN(1,IF(D$5=0,1-(Summary!D187-Summary!D$3)/(Summary!D$4-Summary!D$3),(Summary!D187-Summary!D$3)/(Summary!D$4-Summary!D$3))))</f>
        <v>4.9940000000000002E-3</v>
      </c>
      <c r="E187" s="10">
        <f>MAX(0,MIN(1,IF(E$5=0,1-(Summary!E187-Summary!E$3)/(Summary!E$4-Summary!E$3),(Summary!E187-Summary!E$3)/(Summary!E$4-Summary!E$3))))</f>
        <v>0.32999999999999996</v>
      </c>
      <c r="F187" s="10">
        <f>MAX(0,MIN(1,IF(F$5=0,1-(Summary!F187-Summary!F$3)/(Summary!F$4-Summary!F$3),(Summary!F187-Summary!F$3)/(Summary!F$4-Summary!F$3))))</f>
        <v>0.27500000000000002</v>
      </c>
      <c r="G187" s="10">
        <f>MAX(0,MIN(1,IF(G$5=0,1-(Summary!G187-Summary!G$3)/(Summary!G$4-Summary!G$3),(Summary!G187-Summary!G$3)/(Summary!G$4-Summary!G$3))))</f>
        <v>0.28466666666666668</v>
      </c>
      <c r="H187" s="10">
        <f>MAX(0,MIN(1,IF(H$5=0,1-(Summary!H187-Summary!H$3)/(Summary!H$4-Summary!H$3),(Summary!H187-Summary!H$3)/(Summary!H$4-Summary!H$3))))</f>
        <v>0.52</v>
      </c>
      <c r="I187" s="10">
        <f>MAX(0,MIN(1,IF(I$5=0,1-(Summary!I187-Summary!I$3)/(Summary!I$4-Summary!I$3),(Summary!I187-Summary!I$3)/(Summary!I$4-Summary!I$3))))</f>
        <v>0.39958333333333335</v>
      </c>
      <c r="J187" s="10">
        <f>MAX(0,MIN(1,IF(J$5=0,1-(Summary!J187-Summary!J$3)/(Summary!J$4-Summary!J$3),(Summary!J187-Summary!J$3)/(Summary!J$4-Summary!J$3))))</f>
        <v>0.86860000000000004</v>
      </c>
      <c r="K187" s="10">
        <f>MAX(0,MIN(1,IF(K$5=0,1-(Summary!K187-Summary!K$3)/(Summary!K$4-Summary!K$3),(Summary!K187-Summary!K$3)/(Summary!K$4-Summary!K$3))))</f>
        <v>0.99440235988199999</v>
      </c>
      <c r="L187" s="10">
        <f>MAX(0,MIN(1,IF(L$5=0,1-(Summary!L187-Summary!L$3)/(Summary!L$4-Summary!L$3),(Summary!L187-Summary!L$3)/(Summary!L$4-Summary!L$3))))</f>
        <v>0.24</v>
      </c>
      <c r="M187" s="10">
        <f>MAX(0,MIN(1,IF(M$5=0,1-(Summary!M187-Summary!M$3)/(Summary!M$4-Summary!M$3),(Summary!M187-Summary!M$3)/(Summary!M$4-Summary!M$3))))</f>
        <v>0.19</v>
      </c>
      <c r="N187" s="10">
        <f>MAX(0,MIN(1,IF(N$5=0,1-(Summary!N187-Summary!N$3)/(Summary!N$4-Summary!N$3),(Summary!N187-Summary!N$3)/(Summary!N$4-Summary!N$3))))</f>
        <v>0.45999999999999996</v>
      </c>
      <c r="O187" s="10">
        <f>MAX(0,MIN(1,IF(O$5=0,1-(Summary!O187-Summary!O$3)/(Summary!O$4-Summary!O$3),(Summary!O187-Summary!O$3)/(Summary!O$4-Summary!O$3))))</f>
        <v>0.40749999999999997</v>
      </c>
      <c r="P187" s="10">
        <f>MAX(0,MIN(1,IF(P$5=0,1-(Summary!P187-Summary!P$3)/(Summary!P$4-Summary!P$3),(Summary!P187-Summary!P$3)/(Summary!P$4-Summary!P$3))))</f>
        <v>0.93823999999999996</v>
      </c>
      <c r="Q187" s="10">
        <f>MAX(0,MIN(1,IF(Q$5=0,1-(Summary!Q187-Summary!Q$3)/(Summary!Q$4-Summary!Q$3),(Summary!Q187-Summary!Q$3)/(Summary!Q$4-Summary!Q$3))))</f>
        <v>0.64666439024390399</v>
      </c>
      <c r="R187" s="10">
        <f>MAX(0,MIN(1,IF(R$5=0,1-(Summary!R187-Summary!R$3)/(Summary!R$4-Summary!R$3),(Summary!R187-Summary!R$3)/(Summary!R$4-Summary!R$3))))</f>
        <v>0.86307938200000001</v>
      </c>
      <c r="S187" s="10">
        <f>MAX(0,MIN(1,IF(S$5=0,1-(Summary!S187-Summary!S$3)/(Summary!S$4-Summary!S$3),(Summary!S187-Summary!S$3)/(Summary!S$4-Summary!S$3))))</f>
        <v>0.2089804374</v>
      </c>
      <c r="T187" s="10">
        <f>MAX(0,MIN(1,IF(T$5=0,1-(Summary!T187-Summary!T$3)/(Summary!T$4-Summary!T$3),(Summary!T187-Summary!T$3)/(Summary!T$4-Summary!T$3))))</f>
        <v>0.70745420225</v>
      </c>
      <c r="U187" s="10">
        <f>MAX(0,MIN(1,IF(U$5=0,1-(Summary!U187-Summary!U$3)/(Summary!U$4-Summary!U$3),(Summary!U187-Summary!U$3)/(Summary!U$4-Summary!U$3))))</f>
        <v>0</v>
      </c>
      <c r="V187" s="10">
        <f>MAX(0,MIN(1,IF(V$5=0,1-(Summary!V187-Summary!V$3)/(Summary!V$4-Summary!V$3),(Summary!V187-Summary!V$3)/(Summary!V$4-Summary!V$3))))</f>
        <v>0</v>
      </c>
      <c r="W187" s="10">
        <f>MAX(0,MIN(1,IF(W$5=0,1-(Summary!W187-Summary!W$3)/(Summary!W$4-Summary!W$3),(Summary!W187-Summary!W$3)/(Summary!W$4-Summary!W$3))))</f>
        <v>0.91</v>
      </c>
      <c r="X187" s="10">
        <f>MAX(0,MIN(1,IF(X$5=0,1-(Summary!X187-Summary!X$3)/(Summary!X$4-Summary!X$3),(Summary!X187-Summary!X$3)/(Summary!X$4-Summary!X$3))))</f>
        <v>1</v>
      </c>
      <c r="Y187" s="10">
        <f>MAX(0,MIN(1,IF(Y$5=0,1-(Summary!Y187-Summary!Y$3)/(Summary!Y$4-Summary!Y$3),(Summary!Y187-Summary!Y$3)/(Summary!Y$4-Summary!Y$3))))</f>
        <v>6.8493150684931503E-2</v>
      </c>
      <c r="Z187" s="10">
        <f>MAX(0,MIN(1,IF(Z$5=0,1-(Summary!Z187-Summary!Z$3)/(Summary!Z$4-Summary!Z$3),(Summary!Z187-Summary!Z$3)/(Summary!Z$4-Summary!Z$3))))</f>
        <v>0.77</v>
      </c>
      <c r="AA187" s="12" t="str">
        <f t="shared" si="24"/>
        <v>Uganda</v>
      </c>
      <c r="AB187" s="17">
        <f t="shared" si="25"/>
        <v>24</v>
      </c>
      <c r="AC187" s="11">
        <f t="shared" si="26"/>
        <v>0.49083991343586808</v>
      </c>
      <c r="AD187" s="17">
        <f t="shared" si="23"/>
        <v>22</v>
      </c>
      <c r="AM187" s="12" t="s">
        <v>360</v>
      </c>
      <c r="AN187" s="17">
        <v>24</v>
      </c>
      <c r="AO187" s="11">
        <v>0.18948152787600814</v>
      </c>
    </row>
    <row r="188" spans="1:41">
      <c r="A188" s="13" t="s">
        <v>400</v>
      </c>
      <c r="B188" s="16" t="s">
        <v>399</v>
      </c>
      <c r="C188" s="10">
        <f>MAX(0,MIN(1,IF(C$5=0,1-(Summary!C188-Summary!C$3)/(Summary!C$4-Summary!C$3),(Summary!C188-Summary!C$3)/(Summary!C$4-Summary!C$3))))</f>
        <v>0.51649999999999996</v>
      </c>
      <c r="D188" s="10">
        <f>MAX(0,MIN(1,IF(D$5=0,1-(Summary!D188-Summary!D$3)/(Summary!D$4-Summary!D$3),(Summary!D188-Summary!D$3)/(Summary!D$4-Summary!D$3))))</f>
        <v>0.27560000000000001</v>
      </c>
      <c r="E188" s="10">
        <f>MAX(0,MIN(1,IF(E$5=0,1-(Summary!E188-Summary!E$3)/(Summary!E$4-Summary!E$3),(Summary!E188-Summary!E$3)/(Summary!E$4-Summary!E$3))))</f>
        <v>2.0000000000000018E-2</v>
      </c>
      <c r="F188" s="10">
        <f>MAX(0,MIN(1,IF(F$5=0,1-(Summary!F188-Summary!F$3)/(Summary!F$4-Summary!F$3),(Summary!F188-Summary!F$3)/(Summary!F$4-Summary!F$3))))</f>
        <v>0.72500000000000009</v>
      </c>
      <c r="G188" s="10">
        <f>MAX(0,MIN(1,IF(G$5=0,1-(Summary!G188-Summary!G$3)/(Summary!G$4-Summary!G$3),(Summary!G188-Summary!G$3)/(Summary!G$4-Summary!G$3))))</f>
        <v>2E-3</v>
      </c>
      <c r="H188" s="10">
        <f>MAX(0,MIN(1,IF(H$5=0,1-(Summary!H188-Summary!H$3)/(Summary!H$4-Summary!H$3),(Summary!H188-Summary!H$3)/(Summary!H$4-Summary!H$3))))</f>
        <v>5.0000000000000044E-2</v>
      </c>
      <c r="I188" s="10">
        <f>MAX(0,MIN(1,IF(I$5=0,1-(Summary!I188-Summary!I$3)/(Summary!I$4-Summary!I$3),(Summary!I188-Summary!I$3)/(Summary!I$4-Summary!I$3))))</f>
        <v>0.23874999999999999</v>
      </c>
      <c r="J188" s="10">
        <f>MAX(0,MIN(1,IF(J$5=0,1-(Summary!J188-Summary!J$3)/(Summary!J$4-Summary!J$3),(Summary!J188-Summary!J$3)/(Summary!J$4-Summary!J$3))))</f>
        <v>0.3196</v>
      </c>
      <c r="K188" s="10">
        <f>MAX(0,MIN(1,IF(K$5=0,1-(Summary!K188-Summary!K$3)/(Summary!K$4-Summary!K$3),(Summary!K188-Summary!K$3)/(Summary!K$4-Summary!K$3))))</f>
        <v>0.89273005271482098</v>
      </c>
      <c r="L188" s="10">
        <f>MAX(0,MIN(1,IF(L$5=0,1-(Summary!L188-Summary!L$3)/(Summary!L$4-Summary!L$3),(Summary!L188-Summary!L$3)/(Summary!L$4-Summary!L$3))))</f>
        <v>1</v>
      </c>
      <c r="M188" s="10">
        <f>MAX(0,MIN(1,IF(M$5=0,1-(Summary!M188-Summary!M$3)/(Summary!M$4-Summary!M$3),(Summary!M188-Summary!M$3)/(Summary!M$4-Summary!M$3))))</f>
        <v>0.03</v>
      </c>
      <c r="N188" s="10">
        <f>MAX(0,MIN(1,IF(N$5=0,1-(Summary!N188-Summary!N$3)/(Summary!N$4-Summary!N$3),(Summary!N188-Summary!N$3)/(Summary!N$4-Summary!N$3))))</f>
        <v>0.02</v>
      </c>
      <c r="O188" s="10">
        <f>MAX(0,MIN(1,IF(O$5=0,1-(Summary!O188-Summary!O$3)/(Summary!O$4-Summary!O$3),(Summary!O188-Summary!O$3)/(Summary!O$4-Summary!O$3))))</f>
        <v>0.87499999999999989</v>
      </c>
      <c r="P188" s="10">
        <f>MAX(0,MIN(1,IF(P$5=0,1-(Summary!P188-Summary!P$3)/(Summary!P$4-Summary!P$3),(Summary!P188-Summary!P$3)/(Summary!P$4-Summary!P$3))))</f>
        <v>0.411968</v>
      </c>
      <c r="Q188" s="10">
        <f>MAX(0,MIN(1,IF(Q$5=0,1-(Summary!Q188-Summary!Q$3)/(Summary!Q$4-Summary!Q$3),(Summary!Q188-Summary!Q$3)/(Summary!Q$4-Summary!Q$3))))</f>
        <v>0.33497073170731795</v>
      </c>
      <c r="R188" s="10">
        <f>MAX(0,MIN(1,IF(R$5=0,1-(Summary!R188-Summary!R$3)/(Summary!R$4-Summary!R$3),(Summary!R188-Summary!R$3)/(Summary!R$4-Summary!R$3))))</f>
        <v>0.18270165199999999</v>
      </c>
      <c r="S188" s="10">
        <f>MAX(0,MIN(1,IF(S$5=0,1-(Summary!S188-Summary!S$3)/(Summary!S$4-Summary!S$3),(Summary!S188-Summary!S$3)/(Summary!S$4-Summary!S$3))))</f>
        <v>5.2073768399999998E-3</v>
      </c>
      <c r="T188" s="10">
        <f>MAX(0,MIN(1,IF(T$5=0,1-(Summary!T188-Summary!T$3)/(Summary!T$4-Summary!T$3),(Summary!T188-Summary!T$3)/(Summary!T$4-Summary!T$3))))</f>
        <v>8.4684275000000003E-3</v>
      </c>
      <c r="U188" s="10">
        <f>MAX(0,MIN(1,IF(U$5=0,1-(Summary!U188-Summary!U$3)/(Summary!U$4-Summary!U$3),(Summary!U188-Summary!U$3)/(Summary!U$4-Summary!U$3))))</f>
        <v>2.0583973291919251E-2</v>
      </c>
      <c r="V188" s="10">
        <f>MAX(0,MIN(1,IF(V$5=0,1-(Summary!V188-Summary!V$3)/(Summary!V$4-Summary!V$3),(Summary!V188-Summary!V$3)/(Summary!V$4-Summary!V$3))))</f>
        <v>2.6547972431963201E-2</v>
      </c>
      <c r="W188" s="10">
        <f>MAX(0,MIN(1,IF(W$5=0,1-(Summary!W188-Summary!W$3)/(Summary!W$4-Summary!W$3),(Summary!W188-Summary!W$3)/(Summary!W$4-Summary!W$3))))</f>
        <v>0</v>
      </c>
      <c r="X188" s="10">
        <f>MAX(0,MIN(1,IF(X$5=0,1-(Summary!X188-Summary!X$3)/(Summary!X$4-Summary!X$3),(Summary!X188-Summary!X$3)/(Summary!X$4-Summary!X$3))))</f>
        <v>0.44</v>
      </c>
      <c r="Y188" s="10">
        <f>MAX(0,MIN(1,IF(Y$5=0,1-(Summary!Y188-Summary!Y$3)/(Summary!Y$4-Summary!Y$3),(Summary!Y188-Summary!Y$3)/(Summary!Y$4-Summary!Y$3))))</f>
        <v>1.5535187199005747E-2</v>
      </c>
      <c r="Z188" s="10">
        <f>MAX(0,MIN(1,IF(Z$5=0,1-(Summary!Z188-Summary!Z$3)/(Summary!Z$4-Summary!Z$3),(Summary!Z188-Summary!Z$3)/(Summary!Z$4-Summary!Z$3))))</f>
        <v>2.1900000000000031E-2</v>
      </c>
      <c r="AA188" s="12" t="str">
        <f t="shared" si="24"/>
        <v>Ukraine</v>
      </c>
      <c r="AB188" s="17">
        <f t="shared" si="25"/>
        <v>24</v>
      </c>
      <c r="AC188" s="11">
        <f t="shared" si="26"/>
        <v>0.26804430723687611</v>
      </c>
      <c r="AD188" s="17">
        <f t="shared" si="23"/>
        <v>122</v>
      </c>
      <c r="AM188" s="12" t="s">
        <v>124</v>
      </c>
      <c r="AN188" s="17">
        <v>24</v>
      </c>
      <c r="AO188" s="11">
        <v>0.18786071885657521</v>
      </c>
    </row>
    <row r="189" spans="1:41">
      <c r="A189" s="13" t="s">
        <v>402</v>
      </c>
      <c r="B189" s="16" t="s">
        <v>401</v>
      </c>
      <c r="C189" s="10">
        <f>MAX(0,MIN(1,IF(C$5=0,1-(Summary!C189-Summary!C$3)/(Summary!C$4-Summary!C$3),(Summary!C189-Summary!C$3)/(Summary!C$4-Summary!C$3))))</f>
        <v>0.85216666666666663</v>
      </c>
      <c r="D189" s="10">
        <f>MAX(0,MIN(1,IF(D$5=0,1-(Summary!D189-Summary!D$3)/(Summary!D$4-Summary!D$3),(Summary!D189-Summary!D$3)/(Summary!D$4-Summary!D$3))))</f>
        <v>1</v>
      </c>
      <c r="E189" s="10">
        <f>MAX(0,MIN(1,IF(E$5=0,1-(Summary!E189-Summary!E$3)/(Summary!E$4-Summary!E$3),(Summary!E189-Summary!E$3)/(Summary!E$4-Summary!E$3))))</f>
        <v>0</v>
      </c>
      <c r="F189" s="10">
        <f>MAX(0,MIN(1,IF(F$5=0,1-(Summary!F189-Summary!F$3)/(Summary!F$4-Summary!F$3),(Summary!F189-Summary!F$3)/(Summary!F$4-Summary!F$3))))</f>
        <v>0.5</v>
      </c>
      <c r="G189" s="10">
        <f>MAX(0,MIN(1,IF(G$5=0,1-(Summary!G189-Summary!G$3)/(Summary!G$4-Summary!G$3),(Summary!G189-Summary!G$3)/(Summary!G$4-Summary!G$3))))</f>
        <v>6.6666666666666671E-3</v>
      </c>
      <c r="H189" s="10">
        <f>MAX(0,MIN(1,IF(H$5=0,1-(Summary!H189-Summary!H$3)/(Summary!H$4-Summary!H$3),(Summary!H189-Summary!H$3)/(Summary!H$4-Summary!H$3))))</f>
        <v>3.0000000000000027E-2</v>
      </c>
      <c r="I189" s="10">
        <f>MAX(0,MIN(1,IF(I$5=0,1-(Summary!I189-Summary!I$3)/(Summary!I$4-Summary!I$3),(Summary!I189-Summary!I$3)/(Summary!I$4-Summary!I$3))))</f>
        <v>0.54108333333333336</v>
      </c>
      <c r="J189" s="10">
        <f>MAX(0,MIN(1,IF(J$5=0,1-(Summary!J189-Summary!J$3)/(Summary!J$4-Summary!J$3),(Summary!J189-Summary!J$3)/(Summary!J$4-Summary!J$3))))</f>
        <v>0.22059999999999999</v>
      </c>
      <c r="K189" s="10">
        <f>MAX(0,MIN(1,IF(K$5=0,1-(Summary!K189-Summary!K$3)/(Summary!K$4-Summary!K$3),(Summary!K189-Summary!K$3)/(Summary!K$4-Summary!K$3))))</f>
        <v>0.5</v>
      </c>
      <c r="L189" s="10">
        <f>MAX(0,MIN(1,IF(L$5=0,1-(Summary!L189-Summary!L$3)/(Summary!L$4-Summary!L$3),(Summary!L189-Summary!L$3)/(Summary!L$4-Summary!L$3))))</f>
        <v>0.36</v>
      </c>
      <c r="M189" s="10">
        <f>MAX(0,MIN(1,IF(M$5=0,1-(Summary!M189-Summary!M$3)/(Summary!M$4-Summary!M$3),(Summary!M189-Summary!M$3)/(Summary!M$4-Summary!M$3))))</f>
        <v>1</v>
      </c>
      <c r="N189" s="10">
        <f>MAX(0,MIN(1,IF(N$5=0,1-(Summary!N189-Summary!N$3)/(Summary!N$4-Summary!N$3),(Summary!N189-Summary!N$3)/(Summary!N$4-Summary!N$3))))</f>
        <v>0.32</v>
      </c>
      <c r="O189" s="10">
        <f>MAX(0,MIN(1,IF(O$5=0,1-(Summary!O189-Summary!O$3)/(Summary!O$4-Summary!O$3),(Summary!O189-Summary!O$3)/(Summary!O$4-Summary!O$3))))</f>
        <v>7.4999999999999997E-2</v>
      </c>
      <c r="P189" s="10">
        <f>MAX(0,MIN(1,IF(P$5=0,1-(Summary!P189-Summary!P$3)/(Summary!P$4-Summary!P$3),(Summary!P189-Summary!P$3)/(Summary!P$4-Summary!P$3))))</f>
        <v>0.68200000000000005</v>
      </c>
      <c r="Q189" s="10">
        <f>MAX(0,MIN(1,IF(Q$5=0,1-(Summary!Q189-Summary!Q$3)/(Summary!Q$4-Summary!Q$3),(Summary!Q189-Summary!Q$3)/(Summary!Q$4-Summary!Q$3))))</f>
        <v>0.14503853658536603</v>
      </c>
      <c r="R189" s="10">
        <f>MAX(0,MIN(1,IF(R$5=0,1-(Summary!R189-Summary!R$3)/(Summary!R$4-Summary!R$3),(Summary!R189-Summary!R$3)/(Summary!R$4-Summary!R$3))))</f>
        <v>0.28239845200000002</v>
      </c>
      <c r="S189" s="10">
        <f>MAX(0,MIN(1,IF(S$5=0,1-(Summary!S189-Summary!S$3)/(Summary!S$4-Summary!S$3),(Summary!S189-Summary!S$3)/(Summary!S$4-Summary!S$3))))</f>
        <v>0</v>
      </c>
      <c r="T189" s="10">
        <f>MAX(0,MIN(1,IF(T$5=0,1-(Summary!T189-Summary!T$3)/(Summary!T$4-Summary!T$3),(Summary!T189-Summary!T$3)/(Summary!T$4-Summary!T$3))))</f>
        <v>5.9832195000000003E-3</v>
      </c>
      <c r="U189" s="10">
        <f>MAX(0,MIN(1,IF(U$5=0,1-(Summary!U189-Summary!U$3)/(Summary!U$4-Summary!U$3),(Summary!U189-Summary!U$3)/(Summary!U$4-Summary!U$3))))</f>
        <v>6.0429217412360542E-2</v>
      </c>
      <c r="V189" s="10">
        <f>MAX(0,MIN(1,IF(V$5=0,1-(Summary!V189-Summary!V$3)/(Summary!V$4-Summary!V$3),(Summary!V189-Summary!V$3)/(Summary!V$4-Summary!V$3))))</f>
        <v>0.21641434477615101</v>
      </c>
      <c r="W189" s="10">
        <f>MAX(0,MIN(1,IF(W$5=0,1-(Summary!W189-Summary!W$3)/(Summary!W$4-Summary!W$3),(Summary!W189-Summary!W$3)/(Summary!W$4-Summary!W$3))))</f>
        <v>0</v>
      </c>
      <c r="X189" s="10">
        <f>MAX(0,MIN(1,IF(X$5=0,1-(Summary!X189-Summary!X$3)/(Summary!X$4-Summary!X$3),(Summary!X189-Summary!X$3)/(Summary!X$4-Summary!X$3))))</f>
        <v>0</v>
      </c>
      <c r="Y189" s="10">
        <f>MAX(0,MIN(1,IF(Y$5=0,1-(Summary!Y189-Summary!Y$3)/(Summary!Y$4-Summary!Y$3),(Summary!Y189-Summary!Y$3)/(Summary!Y$4-Summary!Y$3))))</f>
        <v>0</v>
      </c>
      <c r="Z189" s="10">
        <f>MAX(0,MIN(1,IF(Z$5=0,1-(Summary!Z189-Summary!Z$3)/(Summary!Z$4-Summary!Z$3),(Summary!Z189-Summary!Z$3)/(Summary!Z$4-Summary!Z$3))))</f>
        <v>0</v>
      </c>
      <c r="AA189" s="12" t="str">
        <f t="shared" si="24"/>
        <v>United Arab Emirates</v>
      </c>
      <c r="AB189" s="17">
        <f t="shared" si="25"/>
        <v>24</v>
      </c>
      <c r="AC189" s="11">
        <f t="shared" si="26"/>
        <v>0.28324085153918938</v>
      </c>
      <c r="AD189" s="17">
        <f t="shared" si="23"/>
        <v>111</v>
      </c>
      <c r="AM189" s="12" t="s">
        <v>156</v>
      </c>
      <c r="AN189" s="17">
        <v>24</v>
      </c>
      <c r="AO189" s="11">
        <v>0.18704795513972525</v>
      </c>
    </row>
    <row r="190" spans="1:41">
      <c r="A190" s="13" t="s">
        <v>404</v>
      </c>
      <c r="B190" s="16" t="s">
        <v>403</v>
      </c>
      <c r="C190" s="10">
        <f>MAX(0,MIN(1,IF(C$5=0,1-(Summary!C190-Summary!C$3)/(Summary!C$4-Summary!C$3),(Summary!C190-Summary!C$3)/(Summary!C$4-Summary!C$3))))</f>
        <v>0.55199999999999994</v>
      </c>
      <c r="D190" s="10">
        <f>MAX(0,MIN(1,IF(D$5=0,1-(Summary!D190-Summary!D$3)/(Summary!D$4-Summary!D$3),(Summary!D190-Summary!D$3)/(Summary!D$4-Summary!D$3))))</f>
        <v>8.8160000000000002E-2</v>
      </c>
      <c r="E190" s="10">
        <f>MAX(0,MIN(1,IF(E$5=0,1-(Summary!E190-Summary!E$3)/(Summary!E$4-Summary!E$3),(Summary!E190-Summary!E$3)/(Summary!E$4-Summary!E$3))))</f>
        <v>0</v>
      </c>
      <c r="F190" s="10">
        <f>MAX(0,MIN(1,IF(F$5=0,1-(Summary!F190-Summary!F$3)/(Summary!F$4-Summary!F$3),(Summary!F190-Summary!F$3)/(Summary!F$4-Summary!F$3))))</f>
        <v>0.30000000000000004</v>
      </c>
      <c r="G190" s="10">
        <f>MAX(0,MIN(1,IF(G$5=0,1-(Summary!G190-Summary!G$3)/(Summary!G$4-Summary!G$3),(Summary!G190-Summary!G$3)/(Summary!G$4-Summary!G$3))))</f>
        <v>0</v>
      </c>
      <c r="H190" s="10">
        <f>MAX(0,MIN(1,IF(H$5=0,1-(Summary!H190-Summary!H$3)/(Summary!H$4-Summary!H$3),(Summary!H190-Summary!H$3)/(Summary!H$4-Summary!H$3))))</f>
        <v>0</v>
      </c>
      <c r="I190" s="10">
        <f>MAX(0,MIN(1,IF(I$5=0,1-(Summary!I190-Summary!I$3)/(Summary!I$4-Summary!I$3),(Summary!I190-Summary!I$3)/(Summary!I$4-Summary!I$3))))</f>
        <v>0.22075000000000003</v>
      </c>
      <c r="J190" s="10">
        <f>MAX(0,MIN(1,IF(J$5=0,1-(Summary!J190-Summary!J$3)/(Summary!J$4-Summary!J$3),(Summary!J190-Summary!J$3)/(Summary!J$4-Summary!J$3))))</f>
        <v>9.98E-2</v>
      </c>
      <c r="K190" s="10">
        <f>MAX(0,MIN(1,IF(K$5=0,1-(Summary!K190-Summary!K$3)/(Summary!K$4-Summary!K$3),(Summary!K190-Summary!K$3)/(Summary!K$4-Summary!K$3))))</f>
        <v>0.65306688870383334</v>
      </c>
      <c r="L190" s="10">
        <f>MAX(0,MIN(1,IF(L$5=0,1-(Summary!L190-Summary!L$3)/(Summary!L$4-Summary!L$3),(Summary!L190-Summary!L$3)/(Summary!L$4-Summary!L$3))))</f>
        <v>1</v>
      </c>
      <c r="M190" s="10">
        <f>MAX(0,MIN(1,IF(M$5=0,1-(Summary!M190-Summary!M$3)/(Summary!M$4-Summary!M$3),(Summary!M190-Summary!M$3)/(Summary!M$4-Summary!M$3))))</f>
        <v>0.23</v>
      </c>
      <c r="N190" s="10">
        <f>MAX(0,MIN(1,IF(N$5=0,1-(Summary!N190-Summary!N$3)/(Summary!N$4-Summary!N$3),(Summary!N190-Summary!N$3)/(Summary!N$4-Summary!N$3))))</f>
        <v>0</v>
      </c>
      <c r="O190" s="10">
        <f>MAX(0,MIN(1,IF(O$5=0,1-(Summary!O190-Summary!O$3)/(Summary!O$4-Summary!O$3),(Summary!O190-Summary!O$3)/(Summary!O$4-Summary!O$3))))</f>
        <v>6.7499999999999991E-2</v>
      </c>
      <c r="P190" s="10">
        <f>MAX(0,MIN(1,IF(P$5=0,1-(Summary!P190-Summary!P$3)/(Summary!P$4-Summary!P$3),(Summary!P190-Summary!P$3)/(Summary!P$4-Summary!P$3))))</f>
        <v>0.36887999999999999</v>
      </c>
      <c r="Q190" s="10">
        <f>MAX(0,MIN(1,IF(Q$5=0,1-(Summary!Q190-Summary!Q$3)/(Summary!Q$4-Summary!Q$3),(Summary!Q190-Summary!Q$3)/(Summary!Q$4-Summary!Q$3))))</f>
        <v>0.10193268292683</v>
      </c>
      <c r="R190" s="10">
        <f>MAX(0,MIN(1,IF(R$5=0,1-(Summary!R190-Summary!R$3)/(Summary!R$4-Summary!R$3),(Summary!R190-Summary!R$3)/(Summary!R$4-Summary!R$3))))</f>
        <v>0.15584415600000001</v>
      </c>
      <c r="S190" s="10">
        <f>MAX(0,MIN(1,IF(S$5=0,1-(Summary!S190-Summary!S$3)/(Summary!S$4-Summary!S$3),(Summary!S190-Summary!S$3)/(Summary!S$4-Summary!S$3))))</f>
        <v>0</v>
      </c>
      <c r="T190" s="10">
        <f>MAX(0,MIN(1,IF(T$5=0,1-(Summary!T190-Summary!T$3)/(Summary!T$4-Summary!T$3),(Summary!T190-Summary!T$3)/(Summary!T$4-Summary!T$3))))</f>
        <v>5.3296185000000001E-3</v>
      </c>
      <c r="U190" s="10">
        <f>MAX(0,MIN(1,IF(U$5=0,1-(Summary!U190-Summary!U$3)/(Summary!U$4-Summary!U$3),(Summary!U190-Summary!U$3)/(Summary!U$4-Summary!U$3))))</f>
        <v>9.0033750858380224E-2</v>
      </c>
      <c r="V190" s="10">
        <f>MAX(0,MIN(1,IF(V$5=0,1-(Summary!V190-Summary!V$3)/(Summary!V$4-Summary!V$3),(Summary!V190-Summary!V$3)/(Summary!V$4-Summary!V$3))))</f>
        <v>0.117410344315455</v>
      </c>
      <c r="W190" s="10">
        <f>MAX(0,MIN(1,IF(W$5=0,1-(Summary!W190-Summary!W$3)/(Summary!W$4-Summary!W$3),(Summary!W190-Summary!W$3)/(Summary!W$4-Summary!W$3))))</f>
        <v>0</v>
      </c>
      <c r="X190" s="10">
        <f>MAX(0,MIN(1,IF(X$5=0,1-(Summary!X190-Summary!X$3)/(Summary!X$4-Summary!X$3),(Summary!X190-Summary!X$3)/(Summary!X$4-Summary!X$3))))</f>
        <v>0.2</v>
      </c>
      <c r="Y190" s="10">
        <f>MAX(0,MIN(1,IF(Y$5=0,1-(Summary!Y190-Summary!Y$3)/(Summary!Y$4-Summary!Y$3),(Summary!Y190-Summary!Y$3)/(Summary!Y$4-Summary!Y$3))))</f>
        <v>8.6801967511263581E-2</v>
      </c>
      <c r="Z190" s="10">
        <f>MAX(0,MIN(1,IF(Z$5=0,1-(Summary!Z190-Summary!Z$3)/(Summary!Z$4-Summary!Z$3),(Summary!Z190-Summary!Z$3)/(Summary!Z$4-Summary!Z$3))))</f>
        <v>0</v>
      </c>
      <c r="AA190" s="12" t="str">
        <f t="shared" si="24"/>
        <v>United Kingdom</v>
      </c>
      <c r="AB190" s="17">
        <f t="shared" si="25"/>
        <v>24</v>
      </c>
      <c r="AC190" s="11">
        <f t="shared" si="26"/>
        <v>0.18072955870065677</v>
      </c>
      <c r="AD190" s="17">
        <f t="shared" si="23"/>
        <v>180</v>
      </c>
      <c r="AM190" s="12" t="s">
        <v>288</v>
      </c>
      <c r="AN190" s="17">
        <v>24</v>
      </c>
      <c r="AO190" s="11">
        <v>0.18565652100550503</v>
      </c>
    </row>
    <row r="191" spans="1:41">
      <c r="A191" s="13" t="s">
        <v>406</v>
      </c>
      <c r="B191" s="16" t="s">
        <v>405</v>
      </c>
      <c r="C191" s="10">
        <f>MAX(0,MIN(1,IF(C$5=0,1-(Summary!C191-Summary!C$3)/(Summary!C$4-Summary!C$3),(Summary!C191-Summary!C$3)/(Summary!C$4-Summary!C$3))))</f>
        <v>0.55016666666666658</v>
      </c>
      <c r="D191" s="10">
        <f>MAX(0,MIN(1,IF(D$5=0,1-(Summary!D191-Summary!D$3)/(Summary!D$4-Summary!D$3),(Summary!D191-Summary!D$3)/(Summary!D$4-Summary!D$3))))</f>
        <v>0.15570000000000001</v>
      </c>
      <c r="E191" s="10">
        <f>MAX(0,MIN(1,IF(E$5=0,1-(Summary!E191-Summary!E$3)/(Summary!E$4-Summary!E$3),(Summary!E191-Summary!E$3)/(Summary!E$4-Summary!E$3))))</f>
        <v>1.0000000000000009E-2</v>
      </c>
      <c r="F191" s="10">
        <f>MAX(0,MIN(1,IF(F$5=0,1-(Summary!F191-Summary!F$3)/(Summary!F$4-Summary!F$3),(Summary!F191-Summary!F$3)/(Summary!F$4-Summary!F$3))))</f>
        <v>0.64999999999999991</v>
      </c>
      <c r="G191" s="10">
        <f>MAX(0,MIN(1,IF(G$5=0,1-(Summary!G191-Summary!G$3)/(Summary!G$4-Summary!G$3),(Summary!G191-Summary!G$3)/(Summary!G$4-Summary!G$3))))</f>
        <v>0</v>
      </c>
      <c r="H191" s="10">
        <f>MAX(0,MIN(1,IF(H$5=0,1-(Summary!H191-Summary!H$3)/(Summary!H$4-Summary!H$3),(Summary!H191-Summary!H$3)/(Summary!H$4-Summary!H$3))))</f>
        <v>0</v>
      </c>
      <c r="I191" s="10">
        <f>MAX(0,MIN(1,IF(I$5=0,1-(Summary!I191-Summary!I$3)/(Summary!I$4-Summary!I$3),(Summary!I191-Summary!I$3)/(Summary!I$4-Summary!I$3))))</f>
        <v>0.22908333333333336</v>
      </c>
      <c r="J191" s="10">
        <f>MAX(0,MIN(1,IF(J$5=0,1-(Summary!J191-Summary!J$3)/(Summary!J$4-Summary!J$3),(Summary!J191-Summary!J$3)/(Summary!J$4-Summary!J$3))))</f>
        <v>0.18</v>
      </c>
      <c r="K191" s="10">
        <f>MAX(0,MIN(1,IF(K$5=0,1-(Summary!K191-Summary!K$3)/(Summary!K$4-Summary!K$3),(Summary!K191-Summary!K$3)/(Summary!K$4-Summary!K$3))))</f>
        <v>0.82819745845549997</v>
      </c>
      <c r="L191" s="10">
        <f>MAX(0,MIN(1,IF(L$5=0,1-(Summary!L191-Summary!L$3)/(Summary!L$4-Summary!L$3),(Summary!L191-Summary!L$3)/(Summary!L$4-Summary!L$3))))</f>
        <v>0.08</v>
      </c>
      <c r="M191" s="10">
        <f>MAX(0,MIN(1,IF(M$5=0,1-(Summary!M191-Summary!M$3)/(Summary!M$4-Summary!M$3),(Summary!M191-Summary!M$3)/(Summary!M$4-Summary!M$3))))</f>
        <v>0.03</v>
      </c>
      <c r="N191" s="10">
        <f>MAX(0,MIN(1,IF(N$5=0,1-(Summary!N191-Summary!N$3)/(Summary!N$4-Summary!N$3),(Summary!N191-Summary!N$3)/(Summary!N$4-Summary!N$3))))</f>
        <v>0</v>
      </c>
      <c r="O191" s="10">
        <f>MAX(0,MIN(1,IF(O$5=0,1-(Summary!O191-Summary!O$3)/(Summary!O$4-Summary!O$3),(Summary!O191-Summary!O$3)/(Summary!O$4-Summary!O$3))))</f>
        <v>0.92499999999999993</v>
      </c>
      <c r="P191" s="10">
        <f>MAX(0,MIN(1,IF(P$5=0,1-(Summary!P191-Summary!P$3)/(Summary!P$4-Summary!P$3),(Summary!P191-Summary!P$3)/(Summary!P$4-Summary!P$3))))</f>
        <v>0.3934399999999999</v>
      </c>
      <c r="Q191" s="10">
        <f>MAX(0,MIN(1,IF(Q$5=0,1-(Summary!Q191-Summary!Q$3)/(Summary!Q$4-Summary!Q$3),(Summary!Q191-Summary!Q$3)/(Summary!Q$4-Summary!Q$3))))</f>
        <v>0.13121951219599992</v>
      </c>
      <c r="R191" s="10">
        <f>MAX(0,MIN(1,IF(R$5=0,1-(Summary!R191-Summary!R$3)/(Summary!R$4-Summary!R$3),(Summary!R191-Summary!R$3)/(Summary!R$4-Summary!R$3))))</f>
        <v>0.134653466</v>
      </c>
      <c r="S191" s="10">
        <f>MAX(0,MIN(1,IF(S$5=0,1-(Summary!S191-Summary!S$3)/(Summary!S$4-Summary!S$3),(Summary!S191-Summary!S$3)/(Summary!S$4-Summary!S$3))))</f>
        <v>0</v>
      </c>
      <c r="T191" s="10">
        <f>MAX(0,MIN(1,IF(T$5=0,1-(Summary!T191-Summary!T$3)/(Summary!T$4-Summary!T$3),(Summary!T191-Summary!T$3)/(Summary!T$4-Summary!T$3))))</f>
        <v>1.1862764249999999E-2</v>
      </c>
      <c r="U191" s="10">
        <f>MAX(0,MIN(1,IF(U$5=0,1-(Summary!U191-Summary!U$3)/(Summary!U$4-Summary!U$3),(Summary!U191-Summary!U$3)/(Summary!U$4-Summary!U$3))))</f>
        <v>2.5695687870945429E-2</v>
      </c>
      <c r="V191" s="10">
        <f>MAX(0,MIN(1,IF(V$5=0,1-(Summary!V191-Summary!V$3)/(Summary!V$4-Summary!V$3),(Summary!V191-Summary!V$3)/(Summary!V$4-Summary!V$3))))</f>
        <v>8.0748953173138599E-2</v>
      </c>
      <c r="W191" s="10">
        <f>MAX(0,MIN(1,IF(W$5=0,1-(Summary!W191-Summary!W$3)/(Summary!W$4-Summary!W$3),(Summary!W191-Summary!W$3)/(Summary!W$4-Summary!W$3))))</f>
        <v>0</v>
      </c>
      <c r="X191" s="10">
        <f>MAX(0,MIN(1,IF(X$5=0,1-(Summary!X191-Summary!X$3)/(Summary!X$4-Summary!X$3),(Summary!X191-Summary!X$3)/(Summary!X$4-Summary!X$3))))</f>
        <v>0.27</v>
      </c>
      <c r="Y191" s="10">
        <f>MAX(0,MIN(1,IF(Y$5=0,1-(Summary!Y191-Summary!Y$3)/(Summary!Y$4-Summary!Y$3),(Summary!Y191-Summary!Y$3)/(Summary!Y$4-Summary!Y$3))))</f>
        <v>8.1860570710069504E-3</v>
      </c>
      <c r="Z191" s="10">
        <f>MAX(0,MIN(1,IF(Z$5=0,1-(Summary!Z191-Summary!Z$3)/(Summary!Z$4-Summary!Z$3),(Summary!Z191-Summary!Z$3)/(Summary!Z$4-Summary!Z$3))))</f>
        <v>0.32629999999999992</v>
      </c>
      <c r="AA191" s="12" t="str">
        <f t="shared" si="24"/>
        <v>United States</v>
      </c>
      <c r="AB191" s="17">
        <f t="shared" si="25"/>
        <v>24</v>
      </c>
      <c r="AC191" s="11">
        <f t="shared" si="26"/>
        <v>0.20917724579235794</v>
      </c>
      <c r="AD191" s="17">
        <f t="shared" si="23"/>
        <v>164</v>
      </c>
      <c r="AM191" s="12" t="s">
        <v>198</v>
      </c>
      <c r="AN191" s="17">
        <v>24</v>
      </c>
      <c r="AO191" s="11">
        <v>0.18251858293144793</v>
      </c>
    </row>
    <row r="192" spans="1:41">
      <c r="A192" s="13" t="s">
        <v>408</v>
      </c>
      <c r="B192" s="16" t="s">
        <v>407</v>
      </c>
      <c r="C192" s="10">
        <f>MAX(0,MIN(1,IF(C$5=0,1-(Summary!C192-Summary!C$3)/(Summary!C$4-Summary!C$3),(Summary!C192-Summary!C$3)/(Summary!C$4-Summary!C$3))))</f>
        <v>0.71149999999999991</v>
      </c>
      <c r="D192" s="10">
        <f>MAX(0,MIN(1,IF(D$5=0,1-(Summary!D192-Summary!D$3)/(Summary!D$4-Summary!D$3),(Summary!D192-Summary!D$3)/(Summary!D$4-Summary!D$3))))</f>
        <v>2.6329999999999999E-2</v>
      </c>
      <c r="E192" s="10">
        <f>MAX(0,MIN(1,IF(E$5=0,1-(Summary!E192-Summary!E$3)/(Summary!E$4-Summary!E$3),(Summary!E192-Summary!E$3)/(Summary!E$4-Summary!E$3))))</f>
        <v>0</v>
      </c>
      <c r="F192" s="10">
        <f>MAX(0,MIN(1,IF(F$5=0,1-(Summary!F192-Summary!F$3)/(Summary!F$4-Summary!F$3),(Summary!F192-Summary!F$3)/(Summary!F$4-Summary!F$3))))</f>
        <v>0.17500000000000004</v>
      </c>
      <c r="G192" s="10">
        <f>MAX(0,MIN(1,IF(G$5=0,1-(Summary!G192-Summary!G$3)/(Summary!G$4-Summary!G$3),(Summary!G192-Summary!G$3)/(Summary!G$4-Summary!G$3))))</f>
        <v>2E-3</v>
      </c>
      <c r="H192" s="10">
        <f>MAX(0,MIN(1,IF(H$5=0,1-(Summary!H192-Summary!H$3)/(Summary!H$4-Summary!H$3),(Summary!H192-Summary!H$3)/(Summary!H$4-Summary!H$3))))</f>
        <v>0</v>
      </c>
      <c r="I192" s="10">
        <f>MAX(0,MIN(1,IF(I$5=0,1-(Summary!I192-Summary!I$3)/(Summary!I$4-Summary!I$3),(Summary!I192-Summary!I$3)/(Summary!I$4-Summary!I$3))))</f>
        <v>0.505</v>
      </c>
      <c r="J192" s="10">
        <f>MAX(0,MIN(1,IF(J$5=0,1-(Summary!J192-Summary!J$3)/(Summary!J$4-Summary!J$3),(Summary!J192-Summary!J$3)/(Summary!J$4-Summary!J$3))))</f>
        <v>7.5999999999999901E-2</v>
      </c>
      <c r="K192" s="10">
        <f>MAX(0,MIN(1,IF(K$5=0,1-(Summary!K192-Summary!K$3)/(Summary!K$4-Summary!K$3),(Summary!K192-Summary!K$3)/(Summary!K$4-Summary!K$3))))</f>
        <v>0.79067882240715692</v>
      </c>
      <c r="L192" s="10">
        <f>MAX(0,MIN(1,IF(L$5=0,1-(Summary!L192-Summary!L$3)/(Summary!L$4-Summary!L$3),(Summary!L192-Summary!L$3)/(Summary!L$4-Summary!L$3))))</f>
        <v>0.12</v>
      </c>
      <c r="M192" s="10">
        <f>MAX(0,MIN(1,IF(M$5=0,1-(Summary!M192-Summary!M$3)/(Summary!M$4-Summary!M$3),(Summary!M192-Summary!M$3)/(Summary!M$4-Summary!M$3))))</f>
        <v>0.12</v>
      </c>
      <c r="N192" s="10">
        <f>MAX(0,MIN(1,IF(N$5=0,1-(Summary!N192-Summary!N$3)/(Summary!N$4-Summary!N$3),(Summary!N192-Summary!N$3)/(Summary!N$4-Summary!N$3))))</f>
        <v>0.08</v>
      </c>
      <c r="O192" s="10">
        <f>MAX(0,MIN(1,IF(O$5=0,1-(Summary!O192-Summary!O$3)/(Summary!O$4-Summary!O$3),(Summary!O192-Summary!O$3)/(Summary!O$4-Summary!O$3))))</f>
        <v>0.3175</v>
      </c>
      <c r="P192" s="10">
        <f>MAX(0,MIN(1,IF(P$5=0,1-(Summary!P192-Summary!P$3)/(Summary!P$4-Summary!P$3),(Summary!P192-Summary!P$3)/(Summary!P$4-Summary!P$3))))</f>
        <v>0.47911999999999999</v>
      </c>
      <c r="Q192" s="10">
        <f>MAX(0,MIN(1,IF(Q$5=0,1-(Summary!Q192-Summary!Q$3)/(Summary!Q$4-Summary!Q$3),(Summary!Q192-Summary!Q$3)/(Summary!Q$4-Summary!Q$3))))</f>
        <v>0.18038536585365994</v>
      </c>
      <c r="R192" s="10">
        <f>MAX(0,MIN(1,IF(R$5=0,1-(Summary!R192-Summary!R$3)/(Summary!R$4-Summary!R$3),(Summary!R192-Summary!R$3)/(Summary!R$4-Summary!R$3))))</f>
        <v>0.175159236</v>
      </c>
      <c r="S192" s="10">
        <f>MAX(0,MIN(1,IF(S$5=0,1-(Summary!S192-Summary!S$3)/(Summary!S$4-Summary!S$3),(Summary!S192-Summary!S$3)/(Summary!S$4-Summary!S$3))))</f>
        <v>3.5880119000000001E-4</v>
      </c>
      <c r="T192" s="10">
        <f>MAX(0,MIN(1,IF(T$5=0,1-(Summary!T192-Summary!T$3)/(Summary!T$4-Summary!T$3),(Summary!T192-Summary!T$3)/(Summary!T$4-Summary!T$3))))</f>
        <v>1.461613525E-2</v>
      </c>
      <c r="U192" s="10">
        <f>MAX(0,MIN(1,IF(U$5=0,1-(Summary!U192-Summary!U$3)/(Summary!U$4-Summary!U$3),(Summary!U192-Summary!U$3)/(Summary!U$4-Summary!U$3))))</f>
        <v>3.7999023968467029E-2</v>
      </c>
      <c r="V192" s="10">
        <f>MAX(0,MIN(1,IF(V$5=0,1-(Summary!V192-Summary!V$3)/(Summary!V$4-Summary!V$3),(Summary!V192-Summary!V$3)/(Summary!V$4-Summary!V$3))))</f>
        <v>0.10576699467832</v>
      </c>
      <c r="W192" s="10">
        <f>MAX(0,MIN(1,IF(W$5=0,1-(Summary!W192-Summary!W$3)/(Summary!W$4-Summary!W$3),(Summary!W192-Summary!W$3)/(Summary!W$4-Summary!W$3))))</f>
        <v>5.0000000000000044E-3</v>
      </c>
      <c r="X192" s="10">
        <f>MAX(0,MIN(1,IF(X$5=0,1-(Summary!X192-Summary!X$3)/(Summary!X$4-Summary!X$3),(Summary!X192-Summary!X$3)/(Summary!X$4-Summary!X$3))))</f>
        <v>0.84</v>
      </c>
      <c r="Y192" s="10">
        <f>MAX(0,MIN(1,IF(Y$5=0,1-(Summary!Y192-Summary!Y$3)/(Summary!Y$4-Summary!Y$3),(Summary!Y192-Summary!Y$3)/(Summary!Y$4-Summary!Y$3))))</f>
        <v>4.2852245457661982E-2</v>
      </c>
      <c r="Z192" s="10">
        <f>MAX(0,MIN(1,IF(Z$5=0,1-(Summary!Z192-Summary!Z$3)/(Summary!Z$4-Summary!Z$3),(Summary!Z192-Summary!Z$3)/(Summary!Z$4-Summary!Z$3))))</f>
        <v>0.5</v>
      </c>
      <c r="AA192" s="12" t="str">
        <f t="shared" si="24"/>
        <v>Uruguay</v>
      </c>
      <c r="AB192" s="17">
        <f t="shared" si="25"/>
        <v>24</v>
      </c>
      <c r="AC192" s="11">
        <f t="shared" si="26"/>
        <v>0.22105277603355275</v>
      </c>
      <c r="AD192" s="17">
        <f t="shared" si="23"/>
        <v>160</v>
      </c>
      <c r="AM192" s="12" t="s">
        <v>130</v>
      </c>
      <c r="AN192" s="17">
        <v>24</v>
      </c>
      <c r="AO192" s="11">
        <v>0.1782566590470144</v>
      </c>
    </row>
    <row r="193" spans="1:41">
      <c r="A193" s="13" t="s">
        <v>410</v>
      </c>
      <c r="B193" s="16" t="s">
        <v>409</v>
      </c>
      <c r="C193" s="10">
        <f>MAX(0,MIN(1,IF(C$5=0,1-(Summary!C193-Summary!C$3)/(Summary!C$4-Summary!C$3),(Summary!C193-Summary!C$3)/(Summary!C$4-Summary!C$3))))</f>
        <v>0.4981666666666667</v>
      </c>
      <c r="D193" s="10">
        <f>MAX(0,MIN(1,IF(D$5=0,1-(Summary!D193-Summary!D$3)/(Summary!D$4-Summary!D$3),(Summary!D193-Summary!D$3)/(Summary!D$4-Summary!D$3))))</f>
        <v>1</v>
      </c>
      <c r="E193" s="10">
        <f>MAX(0,MIN(1,IF(E$5=0,1-(Summary!E193-Summary!E$3)/(Summary!E$4-Summary!E$3),(Summary!E193-Summary!E$3)/(Summary!E$4-Summary!E$3))))</f>
        <v>0.13</v>
      </c>
      <c r="F193" s="10">
        <f>MAX(0,MIN(1,IF(F$5=0,1-(Summary!F193-Summary!F$3)/(Summary!F$4-Summary!F$3),(Summary!F193-Summary!F$3)/(Summary!F$4-Summary!F$3))))</f>
        <v>0.72500000000000009</v>
      </c>
      <c r="G193" s="10">
        <f>MAX(0,MIN(1,IF(G$5=0,1-(Summary!G193-Summary!G$3)/(Summary!G$4-Summary!G$3),(Summary!G193-Summary!G$3)/(Summary!G$4-Summary!G$3))))</f>
        <v>0.21666666666666667</v>
      </c>
      <c r="H193" s="10">
        <f>MAX(0,MIN(1,IF(H$5=0,1-(Summary!H193-Summary!H$3)/(Summary!H$4-Summary!H$3),(Summary!H193-Summary!H$3)/(Summary!H$4-Summary!H$3))))</f>
        <v>0</v>
      </c>
      <c r="I193" s="10">
        <f>MAX(0,MIN(1,IF(I$5=0,1-(Summary!I193-Summary!I$3)/(Summary!I$4-Summary!I$3),(Summary!I193-Summary!I$3)/(Summary!I$4-Summary!I$3))))</f>
        <v>0.33441666666666664</v>
      </c>
      <c r="J193" s="10">
        <f>MAX(0,MIN(1,IF(J$5=0,1-(Summary!J193-Summary!J$3)/(Summary!J$4-Summary!J$3),(Summary!J193-Summary!J$3)/(Summary!J$4-Summary!J$3))))</f>
        <v>0.63139999999999996</v>
      </c>
      <c r="K193" s="10">
        <f>MAX(0,MIN(1,IF(K$5=0,1-(Summary!K193-Summary!K$3)/(Summary!K$4-Summary!K$3),(Summary!K193-Summary!K$3)/(Summary!K$4-Summary!K$3))))</f>
        <v>1</v>
      </c>
      <c r="L193" s="10">
        <f>MAX(0,MIN(1,IF(L$5=0,1-(Summary!L193-Summary!L$3)/(Summary!L$4-Summary!L$3),(Summary!L193-Summary!L$3)/(Summary!L$4-Summary!L$3))))</f>
        <v>0.18</v>
      </c>
      <c r="M193" s="10">
        <f>MAX(0,MIN(1,IF(M$5=0,1-(Summary!M193-Summary!M$3)/(Summary!M$4-Summary!M$3),(Summary!M193-Summary!M$3)/(Summary!M$4-Summary!M$3))))</f>
        <v>0.15</v>
      </c>
      <c r="N193" s="10">
        <f>MAX(0,MIN(1,IF(N$5=0,1-(Summary!N193-Summary!N$3)/(Summary!N$4-Summary!N$3),(Summary!N193-Summary!N$3)/(Summary!N$4-Summary!N$3))))</f>
        <v>0.08</v>
      </c>
      <c r="O193" s="10">
        <f>MAX(0,MIN(1,IF(O$5=0,1-(Summary!O193-Summary!O$3)/(Summary!O$4-Summary!O$3),(Summary!O193-Summary!O$3)/(Summary!O$4-Summary!O$3))))</f>
        <v>7.4999999999999997E-2</v>
      </c>
      <c r="P193" s="10">
        <f>MAX(0,MIN(1,IF(P$5=0,1-(Summary!P193-Summary!P$3)/(Summary!P$4-Summary!P$3),(Summary!P193-Summary!P$3)/(Summary!P$4-Summary!P$3))))</f>
        <v>0.35824</v>
      </c>
      <c r="Q193" s="10">
        <f>MAX(0,MIN(1,IF(Q$5=0,1-(Summary!Q193-Summary!Q$3)/(Summary!Q$4-Summary!Q$3),(Summary!Q193-Summary!Q$3)/(Summary!Q$4-Summary!Q$3))))</f>
        <v>0.34487756097561006</v>
      </c>
      <c r="R193" s="10">
        <f>MAX(0,MIN(1,IF(R$5=0,1-(Summary!R193-Summary!R$3)/(Summary!R$4-Summary!R$3),(Summary!R193-Summary!R$3)/(Summary!R$4-Summary!R$3))))</f>
        <v>0.21095334600000001</v>
      </c>
      <c r="S193" s="10">
        <f>MAX(0,MIN(1,IF(S$5=0,1-(Summary!S193-Summary!S$3)/(Summary!S$4-Summary!S$3),(Summary!S193-Summary!S$3)/(Summary!S$4-Summary!S$3))))</f>
        <v>1.818124242E-2</v>
      </c>
      <c r="T193" s="10">
        <f>MAX(0,MIN(1,IF(T$5=0,1-(Summary!T193-Summary!T$3)/(Summary!T$4-Summary!T$3),(Summary!T193-Summary!T$3)/(Summary!T$4-Summary!T$3))))</f>
        <v>1.8403284999999998E-2</v>
      </c>
      <c r="U193" s="10">
        <f>MAX(0,MIN(1,IF(U$5=0,1-(Summary!U193-Summary!U$3)/(Summary!U$4-Summary!U$3),(Summary!U193-Summary!U$3)/(Summary!U$4-Summary!U$3))))</f>
        <v>0</v>
      </c>
      <c r="V193" s="10">
        <f>MAX(0,MIN(1,IF(V$5=0,1-(Summary!V193-Summary!V$3)/(Summary!V$4-Summary!V$3),(Summary!V193-Summary!V$3)/(Summary!V$4-Summary!V$3))))</f>
        <v>0</v>
      </c>
      <c r="W193" s="10">
        <f>MAX(0,MIN(1,IF(W$5=0,1-(Summary!W193-Summary!W$3)/(Summary!W$4-Summary!W$3),(Summary!W193-Summary!W$3)/(Summary!W$4-Summary!W$3))))</f>
        <v>0</v>
      </c>
      <c r="X193" s="10">
        <f>MAX(0,MIN(1,IF(X$5=0,1-(Summary!X193-Summary!X$3)/(Summary!X$4-Summary!X$3),(Summary!X193-Summary!X$3)/(Summary!X$4-Summary!X$3))))</f>
        <v>0.05</v>
      </c>
      <c r="Y193" s="10">
        <f>MAX(0,MIN(1,IF(Y$5=0,1-(Summary!Y193-Summary!Y$3)/(Summary!Y$4-Summary!Y$3),(Summary!Y193-Summary!Y$3)/(Summary!Y$4-Summary!Y$3))))</f>
        <v>0</v>
      </c>
      <c r="Z193" s="10">
        <f>MAX(0,MIN(1,IF(Z$5=0,1-(Summary!Z193-Summary!Z$3)/(Summary!Z$4-Summary!Z$3),(Summary!Z193-Summary!Z$3)/(Summary!Z$4-Summary!Z$3))))</f>
        <v>0.12699996950000003</v>
      </c>
      <c r="AA193" s="12" t="str">
        <f t="shared" si="24"/>
        <v>Uzbekistan</v>
      </c>
      <c r="AB193" s="17">
        <f t="shared" si="25"/>
        <v>24</v>
      </c>
      <c r="AC193" s="11">
        <f t="shared" si="26"/>
        <v>0.2561793918289838</v>
      </c>
      <c r="AD193" s="17">
        <f t="shared" si="23"/>
        <v>132</v>
      </c>
      <c r="AM193" s="12" t="s">
        <v>166</v>
      </c>
      <c r="AN193" s="17">
        <v>24</v>
      </c>
      <c r="AO193" s="11">
        <v>0.17721469590573702</v>
      </c>
    </row>
    <row r="194" spans="1:41">
      <c r="A194" s="13" t="s">
        <v>412</v>
      </c>
      <c r="B194" s="16" t="s">
        <v>411</v>
      </c>
      <c r="C194" s="10">
        <f>MAX(0,MIN(1,IF(C$5=0,1-(Summary!C194-Summary!C$3)/(Summary!C$4-Summary!C$3),(Summary!C194-Summary!C$3)/(Summary!C$4-Summary!C$3))))</f>
        <v>0.54666666666666663</v>
      </c>
      <c r="D194" s="10">
        <f>MAX(0,MIN(1,IF(D$5=0,1-(Summary!D194-Summary!D$3)/(Summary!D$4-Summary!D$3),(Summary!D194-Summary!D$3)/(Summary!D$4-Summary!D$3))))</f>
        <v>0.5</v>
      </c>
      <c r="E194" s="10">
        <f>MAX(0,MIN(1,IF(E$5=0,1-(Summary!E194-Summary!E$3)/(Summary!E$4-Summary!E$3),(Summary!E194-Summary!E$3)/(Summary!E$4-Summary!E$3))))</f>
        <v>0.17000000000000004</v>
      </c>
      <c r="F194" s="10">
        <f>MAX(0,MIN(1,IF(F$5=0,1-(Summary!F194-Summary!F$3)/(Summary!F$4-Summary!F$3),(Summary!F194-Summary!F$3)/(Summary!F$4-Summary!F$3))))</f>
        <v>9.9999999999999978E-2</v>
      </c>
      <c r="G194" s="10">
        <f>MAX(0,MIN(1,IF(G$5=0,1-(Summary!G194-Summary!G$3)/(Summary!G$4-Summary!G$3),(Summary!G194-Summary!G$3)/(Summary!G$4-Summary!G$3))))</f>
        <v>2.7333333333333334E-2</v>
      </c>
      <c r="H194" s="10">
        <f>MAX(0,MIN(1,IF(H$5=0,1-(Summary!H194-Summary!H$3)/(Summary!H$4-Summary!H$3),(Summary!H194-Summary!H$3)/(Summary!H$4-Summary!H$3))))</f>
        <v>0.48</v>
      </c>
      <c r="I194" s="10">
        <f>MAX(0,MIN(1,IF(I$5=0,1-(Summary!I194-Summary!I$3)/(Summary!I$4-Summary!I$3),(Summary!I194-Summary!I$3)/(Summary!I$4-Summary!I$3))))</f>
        <v>0.44466666666666665</v>
      </c>
      <c r="J194" s="10">
        <f>MAX(0,MIN(1,IF(J$5=0,1-(Summary!J194-Summary!J$3)/(Summary!J$4-Summary!J$3),(Summary!J194-Summary!J$3)/(Summary!J$4-Summary!J$3))))</f>
        <v>0.74819999999999998</v>
      </c>
      <c r="K194" s="10">
        <f>MAX(0,MIN(1,IF(K$5=0,1-(Summary!K194-Summary!K$3)/(Summary!K$4-Summary!K$3),(Summary!K194-Summary!K$3)/(Summary!K$4-Summary!K$3))))</f>
        <v>1</v>
      </c>
      <c r="L194" s="10">
        <f>MAX(0,MIN(1,IF(L$5=0,1-(Summary!L194-Summary!L$3)/(Summary!L$4-Summary!L$3),(Summary!L194-Summary!L$3)/(Summary!L$4-Summary!L$3))))</f>
        <v>0.14000000000000001</v>
      </c>
      <c r="M194" s="10">
        <f>MAX(0,MIN(1,IF(M$5=0,1-(Summary!M194-Summary!M$3)/(Summary!M$4-Summary!M$3),(Summary!M194-Summary!M$3)/(Summary!M$4-Summary!M$3))))</f>
        <v>0.94</v>
      </c>
      <c r="N194" s="10">
        <f>MAX(0,MIN(1,IF(N$5=0,1-(Summary!N194-Summary!N$3)/(Summary!N$4-Summary!N$3),(Summary!N194-Summary!N$3)/(Summary!N$4-Summary!N$3))))</f>
        <v>0.22000000000000003</v>
      </c>
      <c r="O194" s="10">
        <f>MAX(0,MIN(1,IF(O$5=0,1-(Summary!O194-Summary!O$3)/(Summary!O$4-Summary!O$3),(Summary!O194-Summary!O$3)/(Summary!O$4-Summary!O$3))))</f>
        <v>0.76749999999999996</v>
      </c>
      <c r="P194" s="10">
        <f>MAX(0,MIN(1,IF(P$5=0,1-(Summary!P194-Summary!P$3)/(Summary!P$4-Summary!P$3),(Summary!P194-Summary!P$3)/(Summary!P$4-Summary!P$3))))</f>
        <v>0.92271999999999998</v>
      </c>
      <c r="Q194" s="10">
        <f>MAX(0,MIN(1,IF(Q$5=0,1-(Summary!Q194-Summary!Q$3)/(Summary!Q$4-Summary!Q$3),(Summary!Q194-Summary!Q$3)/(Summary!Q$4-Summary!Q$3))))</f>
        <v>0.29415756097560997</v>
      </c>
      <c r="R194" s="10">
        <f>MAX(0,MIN(1,IF(R$5=0,1-(Summary!R194-Summary!R$3)/(Summary!R$4-Summary!R$3),(Summary!R194-Summary!R$3)/(Summary!R$4-Summary!R$3))))</f>
        <v>0.39237668199999998</v>
      </c>
      <c r="S194" s="10">
        <f>MAX(0,MIN(1,IF(S$5=0,1-(Summary!S194-Summary!S$3)/(Summary!S$4-Summary!S$3),(Summary!S194-Summary!S$3)/(Summary!S$4-Summary!S$3))))</f>
        <v>0.1399997771</v>
      </c>
      <c r="T194" s="10">
        <f>MAX(0,MIN(1,IF(T$5=0,1-(Summary!T194-Summary!T$3)/(Summary!T$4-Summary!T$3),(Summary!T194-Summary!T$3)/(Summary!T$4-Summary!T$3))))</f>
        <v>0.5</v>
      </c>
      <c r="U194" s="10">
        <f>MAX(0,MIN(1,IF(U$5=0,1-(Summary!U194-Summary!U$3)/(Summary!U$4-Summary!U$3),(Summary!U194-Summary!U$3)/(Summary!U$4-Summary!U$3))))</f>
        <v>7.3794291779240906E-2</v>
      </c>
      <c r="V194" s="10">
        <f>MAX(0,MIN(1,IF(V$5=0,1-(Summary!V194-Summary!V$3)/(Summary!V$4-Summary!V$3),(Summary!V194-Summary!V$3)/(Summary!V$4-Summary!V$3))))</f>
        <v>4.5264538682378903E-2</v>
      </c>
      <c r="W194" s="10">
        <f>MAX(0,MIN(1,IF(W$5=0,1-(Summary!W194-Summary!W$3)/(Summary!W$4-Summary!W$3),(Summary!W194-Summary!W$3)/(Summary!W$4-Summary!W$3))))</f>
        <v>0.81</v>
      </c>
      <c r="X194" s="10">
        <f>MAX(0,MIN(1,IF(X$5=0,1-(Summary!X194-Summary!X$3)/(Summary!X$4-Summary!X$3),(Summary!X194-Summary!X$3)/(Summary!X$4-Summary!X$3))))</f>
        <v>0</v>
      </c>
      <c r="Y194" s="10">
        <f>MAX(0,MIN(1,IF(Y$5=0,1-(Summary!Y194-Summary!Y$3)/(Summary!Y$4-Summary!Y$3),(Summary!Y194-Summary!Y$3)/(Summary!Y$4-Summary!Y$3))))</f>
        <v>0.12305168170631665</v>
      </c>
      <c r="Z194" s="10">
        <f>MAX(0,MIN(1,IF(Z$5=0,1-(Summary!Z194-Summary!Z$3)/(Summary!Z$4-Summary!Z$3),(Summary!Z194-Summary!Z$3)/(Summary!Z$4-Summary!Z$3))))</f>
        <v>0.76100000379999999</v>
      </c>
      <c r="AA194" s="12" t="str">
        <f t="shared" si="24"/>
        <v>Vanuatu</v>
      </c>
      <c r="AB194" s="17">
        <f t="shared" si="25"/>
        <v>24</v>
      </c>
      <c r="AC194" s="11">
        <f t="shared" si="26"/>
        <v>0.42278046677959219</v>
      </c>
      <c r="AD194" s="17">
        <f t="shared" si="23"/>
        <v>56</v>
      </c>
      <c r="AM194" s="12" t="s">
        <v>404</v>
      </c>
      <c r="AN194" s="17">
        <v>24</v>
      </c>
      <c r="AO194" s="11">
        <v>0.17588638199764425</v>
      </c>
    </row>
    <row r="195" spans="1:41">
      <c r="A195" s="13" t="s">
        <v>446</v>
      </c>
      <c r="B195" s="16" t="s">
        <v>413</v>
      </c>
      <c r="C195" s="10">
        <f>MAX(0,MIN(1,IF(C$5=0,1-(Summary!C195-Summary!C$3)/(Summary!C$4-Summary!C$3),(Summary!C195-Summary!C$3)/(Summary!C$4-Summary!C$3))))</f>
        <v>0.57300000000000006</v>
      </c>
      <c r="D195" s="10">
        <f>MAX(0,MIN(1,IF(D$5=0,1-(Summary!D195-Summary!D$3)/(Summary!D$4-Summary!D$3),(Summary!D195-Summary!D$3)/(Summary!D$4-Summary!D$3))))</f>
        <v>7.3470000000000002E-3</v>
      </c>
      <c r="E195" s="10">
        <f>MAX(0,MIN(1,IF(E$5=0,1-(Summary!E195-Summary!E$3)/(Summary!E$4-Summary!E$3),(Summary!E195-Summary!E$3)/(Summary!E$4-Summary!E$3))))</f>
        <v>6.9999999999999951E-2</v>
      </c>
      <c r="F195" s="10">
        <f>MAX(0,MIN(1,IF(F$5=0,1-(Summary!F195-Summary!F$3)/(Summary!F$4-Summary!F$3),(Summary!F195-Summary!F$3)/(Summary!F$4-Summary!F$3))))</f>
        <v>0.30000000000000004</v>
      </c>
      <c r="G195" s="10">
        <f>MAX(0,MIN(1,IF(G$5=0,1-(Summary!G195-Summary!G$3)/(Summary!G$4-Summary!G$3),(Summary!G195-Summary!G$3)/(Summary!G$4-Summary!G$3))))</f>
        <v>0.02</v>
      </c>
      <c r="H195" s="10">
        <f>MAX(0,MIN(1,IF(H$5=0,1-(Summary!H195-Summary!H$3)/(Summary!H$4-Summary!H$3),(Summary!H195-Summary!H$3)/(Summary!H$4-Summary!H$3))))</f>
        <v>8.9999999999999969E-2</v>
      </c>
      <c r="I195" s="10">
        <f>MAX(0,MIN(1,IF(I$5=0,1-(Summary!I195-Summary!I$3)/(Summary!I$4-Summary!I$3),(Summary!I195-Summary!I$3)/(Summary!I$4-Summary!I$3))))</f>
        <v>0.60899999999999999</v>
      </c>
      <c r="J195" s="10">
        <f>MAX(0,MIN(1,IF(J$5=0,1-(Summary!J195-Summary!J$3)/(Summary!J$4-Summary!J$3),(Summary!J195-Summary!J$3)/(Summary!J$4-Summary!J$3))))</f>
        <v>6.3399999999999998E-2</v>
      </c>
      <c r="K195" s="10">
        <f>MAX(0,MIN(1,IF(K$5=0,1-(Summary!K195-Summary!K$3)/(Summary!K$4-Summary!K$3),(Summary!K195-Summary!K$3)/(Summary!K$4-Summary!K$3))))</f>
        <v>0.6118611111111667</v>
      </c>
      <c r="L195" s="10">
        <f>MAX(0,MIN(1,IF(L$5=0,1-(Summary!L195-Summary!L$3)/(Summary!L$4-Summary!L$3),(Summary!L195-Summary!L$3)/(Summary!L$4-Summary!L$3))))</f>
        <v>0.02</v>
      </c>
      <c r="M195" s="10">
        <f>MAX(0,MIN(1,IF(M$5=0,1-(Summary!M195-Summary!M$3)/(Summary!M$4-Summary!M$3),(Summary!M195-Summary!M$3)/(Summary!M$4-Summary!M$3))))</f>
        <v>0.39</v>
      </c>
      <c r="N195" s="10">
        <f>MAX(0,MIN(1,IF(N$5=0,1-(Summary!N195-Summary!N$3)/(Summary!N$4-Summary!N$3),(Summary!N195-Summary!N$3)/(Summary!N$4-Summary!N$3))))</f>
        <v>0.08</v>
      </c>
      <c r="O195" s="10">
        <f>MAX(0,MIN(1,IF(O$5=0,1-(Summary!O195-Summary!O$3)/(Summary!O$4-Summary!O$3),(Summary!O195-Summary!O$3)/(Summary!O$4-Summary!O$3))))</f>
        <v>0.3175</v>
      </c>
      <c r="P195" s="10">
        <f>MAX(0,MIN(1,IF(P$5=0,1-(Summary!P195-Summary!P$3)/(Summary!P$4-Summary!P$3),(Summary!P195-Summary!P$3)/(Summary!P$4-Summary!P$3))))</f>
        <v>0.79959999999999998</v>
      </c>
      <c r="Q195" s="10">
        <f>MAX(0,MIN(1,IF(Q$5=0,1-(Summary!Q195-Summary!Q$3)/(Summary!Q$4-Summary!Q$3),(Summary!Q195-Summary!Q$3)/(Summary!Q$4-Summary!Q$3))))</f>
        <v>0.22901853658536597</v>
      </c>
      <c r="R195" s="10">
        <f>MAX(0,MIN(1,IF(R$5=0,1-(Summary!R195-Summary!R$3)/(Summary!R$4-Summary!R$3),(Summary!R195-Summary!R$3)/(Summary!R$4-Summary!R$3))))</f>
        <v>0.234710744</v>
      </c>
      <c r="S195" s="10">
        <f>MAX(0,MIN(1,IF(S$5=0,1-(Summary!S195-Summary!S$3)/(Summary!S$4-Summary!S$3),(Summary!S195-Summary!S$3)/(Summary!S$4-Summary!S$3))))</f>
        <v>1.1870807000000001E-4</v>
      </c>
      <c r="T195" s="10">
        <f>MAX(0,MIN(1,IF(T$5=0,1-(Summary!T195-Summary!T$3)/(Summary!T$4-Summary!T$3),(Summary!T195-Summary!T$3)/(Summary!T$4-Summary!T$3))))</f>
        <v>4.6631114250000001E-2</v>
      </c>
      <c r="U195" s="10">
        <f>MAX(0,MIN(1,IF(U$5=0,1-(Summary!U195-Summary!U$3)/(Summary!U$4-Summary!U$3),(Summary!U195-Summary!U$3)/(Summary!U$4-Summary!U$3))))</f>
        <v>3.6076843881421336E-2</v>
      </c>
      <c r="V195" s="10">
        <f>MAX(0,MIN(1,IF(V$5=0,1-(Summary!V195-Summary!V$3)/(Summary!V$4-Summary!V$3),(Summary!V195-Summary!V$3)/(Summary!V$4-Summary!V$3))))</f>
        <v>6.7862859324012301E-2</v>
      </c>
      <c r="W195" s="10">
        <f>MAX(0,MIN(1,IF(W$5=0,1-(Summary!W195-Summary!W$3)/(Summary!W$4-Summary!W$3),(Summary!W195-Summary!W$3)/(Summary!W$4-Summary!W$3))))</f>
        <v>1.0000000000000009E-2</v>
      </c>
      <c r="X195" s="10">
        <f>MAX(0,MIN(1,IF(X$5=0,1-(Summary!X195-Summary!X$3)/(Summary!X$4-Summary!X$3),(Summary!X195-Summary!X$3)/(Summary!X$4-Summary!X$3))))</f>
        <v>0.23</v>
      </c>
      <c r="Y195" s="10">
        <f>MAX(0,MIN(1,IF(Y$5=0,1-(Summary!Y195-Summary!Y$3)/(Summary!Y$4-Summary!Y$3),(Summary!Y195-Summary!Y$3)/(Summary!Y$4-Summary!Y$3))))</f>
        <v>2.0407006405532564E-2</v>
      </c>
      <c r="Z195" s="10">
        <f>MAX(0,MIN(1,IF(Z$5=0,1-(Summary!Z195-Summary!Z$3)/(Summary!Z$4-Summary!Z$3),(Summary!Z195-Summary!Z$3)/(Summary!Z$4-Summary!Z$3))))</f>
        <v>0.66400001529999997</v>
      </c>
      <c r="AA195" s="12" t="str">
        <f t="shared" si="24"/>
        <v>Venezuela</v>
      </c>
      <c r="AB195" s="17">
        <f t="shared" si="25"/>
        <v>24</v>
      </c>
      <c r="AC195" s="11">
        <f t="shared" si="26"/>
        <v>0.22877224745531247</v>
      </c>
      <c r="AD195" s="17">
        <f t="shared" si="23"/>
        <v>157</v>
      </c>
      <c r="AM195" s="12" t="s">
        <v>372</v>
      </c>
      <c r="AN195" s="17">
        <v>24</v>
      </c>
      <c r="AO195" s="11">
        <v>0.17214107481663354</v>
      </c>
    </row>
    <row r="196" spans="1:41">
      <c r="A196" s="13" t="s">
        <v>416</v>
      </c>
      <c r="B196" s="16" t="s">
        <v>415</v>
      </c>
      <c r="C196" s="10">
        <f>MAX(0,MIN(1,IF(C$5=0,1-(Summary!C196-Summary!C$3)/(Summary!C$4-Summary!C$3),(Summary!C196-Summary!C$3)/(Summary!C$4-Summary!C$3))))</f>
        <v>0.50149999999999995</v>
      </c>
      <c r="D196" s="10">
        <f>MAX(0,MIN(1,IF(D$5=0,1-(Summary!D196-Summary!D$3)/(Summary!D$4-Summary!D$3),(Summary!D196-Summary!D$3)/(Summary!D$4-Summary!D$3))))</f>
        <v>9.2780000000000001E-2</v>
      </c>
      <c r="E196" s="10">
        <f>MAX(0,MIN(1,IF(E$5=0,1-(Summary!E196-Summary!E$3)/(Summary!E$4-Summary!E$3),(Summary!E196-Summary!E$3)/(Summary!E$4-Summary!E$3))))</f>
        <v>6.0000000000000053E-2</v>
      </c>
      <c r="F196" s="10">
        <f>MAX(0,MIN(1,IF(F$5=0,1-(Summary!F196-Summary!F$3)/(Summary!F$4-Summary!F$3),(Summary!F196-Summary!F$3)/(Summary!F$4-Summary!F$3))))</f>
        <v>0.25</v>
      </c>
      <c r="G196" s="10">
        <f>MAX(0,MIN(1,IF(G$5=0,1-(Summary!G196-Summary!G$3)/(Summary!G$4-Summary!G$3),(Summary!G196-Summary!G$3)/(Summary!G$4-Summary!G$3))))</f>
        <v>4.3333333333333335E-2</v>
      </c>
      <c r="H196" s="10">
        <f>MAX(0,MIN(1,IF(H$5=0,1-(Summary!H196-Summary!H$3)/(Summary!H$4-Summary!H$3),(Summary!H196-Summary!H$3)/(Summary!H$4-Summary!H$3))))</f>
        <v>0.25</v>
      </c>
      <c r="I196" s="10">
        <f>MAX(0,MIN(1,IF(I$5=0,1-(Summary!I196-Summary!I$3)/(Summary!I$4-Summary!I$3),(Summary!I196-Summary!I$3)/(Summary!I$4-Summary!I$3))))</f>
        <v>0.37600000000000006</v>
      </c>
      <c r="J196" s="10">
        <f>MAX(0,MIN(1,IF(J$5=0,1-(Summary!J196-Summary!J$3)/(Summary!J$4-Summary!J$3),(Summary!J196-Summary!J$3)/(Summary!J$4-Summary!J$3))))</f>
        <v>0.7168000000000001</v>
      </c>
      <c r="K196" s="10">
        <f>MAX(0,MIN(1,IF(K$5=0,1-(Summary!K196-Summary!K$3)/(Summary!K$4-Summary!K$3),(Summary!K196-Summary!K$3)/(Summary!K$4-Summary!K$3))))</f>
        <v>0.52238201058200007</v>
      </c>
      <c r="L196" s="10">
        <f>MAX(0,MIN(1,IF(L$5=0,1-(Summary!L196-Summary!L$3)/(Summary!L$4-Summary!L$3),(Summary!L196-Summary!L$3)/(Summary!L$4-Summary!L$3))))</f>
        <v>0.06</v>
      </c>
      <c r="M196" s="10">
        <f>MAX(0,MIN(1,IF(M$5=0,1-(Summary!M196-Summary!M$3)/(Summary!M$4-Summary!M$3),(Summary!M196-Summary!M$3)/(Summary!M$4-Summary!M$3))))</f>
        <v>0.09</v>
      </c>
      <c r="N196" s="10">
        <f>MAX(0,MIN(1,IF(N$5=0,1-(Summary!N196-Summary!N$3)/(Summary!N$4-Summary!N$3),(Summary!N196-Summary!N$3)/(Summary!N$4-Summary!N$3))))</f>
        <v>0.5</v>
      </c>
      <c r="O196" s="10">
        <f>MAX(0,MIN(1,IF(O$5=0,1-(Summary!O196-Summary!O$3)/(Summary!O$4-Summary!O$3),(Summary!O196-Summary!O$3)/(Summary!O$4-Summary!O$3))))</f>
        <v>0.76749999999999996</v>
      </c>
      <c r="P196" s="10">
        <f>MAX(0,MIN(1,IF(P$5=0,1-(Summary!P196-Summary!P$3)/(Summary!P$4-Summary!P$3),(Summary!P196-Summary!P$3)/(Summary!P$4-Summary!P$3))))</f>
        <v>0.86168</v>
      </c>
      <c r="Q196" s="10">
        <f>MAX(0,MIN(1,IF(Q$5=0,1-(Summary!Q196-Summary!Q$3)/(Summary!Q$4-Summary!Q$3),(Summary!Q196-Summary!Q$3)/(Summary!Q$4-Summary!Q$3))))</f>
        <v>0.21257073170731788</v>
      </c>
      <c r="R196" s="10">
        <f>MAX(0,MIN(1,IF(R$5=0,1-(Summary!R196-Summary!R$3)/(Summary!R$4-Summary!R$3),(Summary!R196-Summary!R$3)/(Summary!R$4-Summary!R$3))))</f>
        <v>0.30691823800000001</v>
      </c>
      <c r="S196" s="10">
        <f>MAX(0,MIN(1,IF(S$5=0,1-(Summary!S196-Summary!S$3)/(Summary!S$4-Summary!S$3),(Summary!S196-Summary!S$3)/(Summary!S$4-Summary!S$3))))</f>
        <v>1.7000000010000002E-2</v>
      </c>
      <c r="T196" s="10">
        <f>MAX(0,MIN(1,IF(T$5=0,1-(Summary!T196-Summary!T$3)/(Summary!T$4-Summary!T$3),(Summary!T196-Summary!T$3)/(Summary!T$4-Summary!T$3))))</f>
        <v>2.93609705E-2</v>
      </c>
      <c r="U196" s="10">
        <f>MAX(0,MIN(1,IF(U$5=0,1-(Summary!U196-Summary!U$3)/(Summary!U$4-Summary!U$3),(Summary!U196-Summary!U$3)/(Summary!U$4-Summary!U$3))))</f>
        <v>0.20206007662727885</v>
      </c>
      <c r="V196" s="10">
        <f>MAX(0,MIN(1,IF(V$5=0,1-(Summary!V196-Summary!V$3)/(Summary!V$4-Summary!V$3),(Summary!V196-Summary!V$3)/(Summary!V$4-Summary!V$3))))</f>
        <v>0.55096713685635501</v>
      </c>
      <c r="W196" s="10">
        <f>MAX(0,MIN(1,IF(W$5=0,1-(Summary!W196-Summary!W$3)/(Summary!W$4-Summary!W$3),(Summary!W196-Summary!W$3)/(Summary!W$4-Summary!W$3))))</f>
        <v>0.10999999999999999</v>
      </c>
      <c r="X196" s="10">
        <f>MAX(0,MIN(1,IF(X$5=0,1-(Summary!X196-Summary!X$3)/(Summary!X$4-Summary!X$3),(Summary!X196-Summary!X$3)/(Summary!X$4-Summary!X$3))))</f>
        <v>0.23</v>
      </c>
      <c r="Y196" s="10">
        <f>MAX(0,MIN(1,IF(Y$5=0,1-(Summary!Y196-Summary!Y$3)/(Summary!Y$4-Summary!Y$3),(Summary!Y196-Summary!Y$3)/(Summary!Y$4-Summary!Y$3))))</f>
        <v>0.10158996355661624</v>
      </c>
      <c r="Z196" s="10">
        <f>MAX(0,MIN(1,IF(Z$5=0,1-(Summary!Z196-Summary!Z$3)/(Summary!Z$4-Summary!Z$3),(Summary!Z196-Summary!Z$3)/(Summary!Z$4-Summary!Z$3))))</f>
        <v>0.52375865920000009</v>
      </c>
      <c r="AA196" s="12" t="str">
        <f t="shared" si="24"/>
        <v>Viet Nam</v>
      </c>
      <c r="AB196" s="17">
        <f t="shared" si="25"/>
        <v>24</v>
      </c>
      <c r="AC196" s="11">
        <f t="shared" si="26"/>
        <v>0.30734171334887095</v>
      </c>
      <c r="AD196" s="17">
        <f t="shared" si="23"/>
        <v>94</v>
      </c>
      <c r="AM196" s="12" t="s">
        <v>170</v>
      </c>
      <c r="AN196" s="17">
        <v>24</v>
      </c>
      <c r="AO196" s="11">
        <v>0.16645278065501415</v>
      </c>
    </row>
    <row r="197" spans="1:41">
      <c r="A197" s="13" t="s">
        <v>418</v>
      </c>
      <c r="B197" s="16" t="s">
        <v>417</v>
      </c>
      <c r="C197" s="10">
        <f>MAX(0,MIN(1,IF(C$5=0,1-(Summary!C197-Summary!C$3)/(Summary!C$4-Summary!C$3),(Summary!C197-Summary!C$3)/(Summary!C$4-Summary!C$3))))</f>
        <v>0.62050000000000005</v>
      </c>
      <c r="D197" s="10">
        <f>MAX(0,MIN(1,IF(D$5=0,1-(Summary!D197-Summary!D$3)/(Summary!D$4-Summary!D$3),(Summary!D197-Summary!D$3)/(Summary!D$4-Summary!D$3))))</f>
        <v>1</v>
      </c>
      <c r="E197" s="10">
        <f>MAX(0,MIN(1,IF(E$5=0,1-(Summary!E197-Summary!E$3)/(Summary!E$4-Summary!E$3),(Summary!E197-Summary!E$3)/(Summary!E$4-Summary!E$3))))</f>
        <v>0.38</v>
      </c>
      <c r="F197" s="10">
        <f>MAX(0,MIN(1,IF(F$5=0,1-(Summary!F197-Summary!F$3)/(Summary!F$4-Summary!F$3),(Summary!F197-Summary!F$3)/(Summary!F$4-Summary!F$3))))</f>
        <v>0.35</v>
      </c>
      <c r="G197" s="10">
        <f>MAX(0,MIN(1,IF(G$5=0,1-(Summary!G197-Summary!G$3)/(Summary!G$4-Summary!G$3),(Summary!G197-Summary!G$3)/(Summary!G$4-Summary!G$3))))</f>
        <v>0.25133333333333335</v>
      </c>
      <c r="H197" s="10">
        <f>MAX(0,MIN(1,IF(H$5=0,1-(Summary!H197-Summary!H$3)/(Summary!H$4-Summary!H$3),(Summary!H197-Summary!H$3)/(Summary!H$4-Summary!H$3))))</f>
        <v>0.48</v>
      </c>
      <c r="I197" s="10">
        <f>MAX(0,MIN(1,IF(I$5=0,1-(Summary!I197-Summary!I$3)/(Summary!I$4-Summary!I$3),(Summary!I197-Summary!I$3)/(Summary!I$4-Summary!I$3))))</f>
        <v>0.55766666666666664</v>
      </c>
      <c r="J197" s="10">
        <f>MAX(0,MIN(1,IF(J$5=0,1-(Summary!J197-Summary!J$3)/(Summary!J$4-Summary!J$3),(Summary!J197-Summary!J$3)/(Summary!J$4-Summary!J$3))))</f>
        <v>0.68779999999999997</v>
      </c>
      <c r="K197" s="10">
        <f>MAX(0,MIN(1,IF(K$5=0,1-(Summary!K197-Summary!K$3)/(Summary!K$4-Summary!K$3),(Summary!K197-Summary!K$3)/(Summary!K$4-Summary!K$3))))</f>
        <v>0.94358301024951496</v>
      </c>
      <c r="L197" s="10">
        <f>MAX(0,MIN(1,IF(L$5=0,1-(Summary!L197-Summary!L$3)/(Summary!L$4-Summary!L$3),(Summary!L197-Summary!L$3)/(Summary!L$4-Summary!L$3))))</f>
        <v>0.04</v>
      </c>
      <c r="M197" s="10">
        <f>MAX(0,MIN(1,IF(M$5=0,1-(Summary!M197-Summary!M$3)/(Summary!M$4-Summary!M$3),(Summary!M197-Summary!M$3)/(Summary!M$4-Summary!M$3))))</f>
        <v>0.81</v>
      </c>
      <c r="N197" s="10">
        <f>MAX(0,MIN(1,IF(N$5=0,1-(Summary!N197-Summary!N$3)/(Summary!N$4-Summary!N$3),(Summary!N197-Summary!N$3)/(Summary!N$4-Summary!N$3))))</f>
        <v>1</v>
      </c>
      <c r="O197" s="10">
        <f>MAX(0,MIN(1,IF(O$5=0,1-(Summary!O197-Summary!O$3)/(Summary!O$4-Summary!O$3),(Summary!O197-Summary!O$3)/(Summary!O$4-Summary!O$3))))</f>
        <v>0.78249999999999997</v>
      </c>
      <c r="P197" s="10">
        <f>MAX(0,MIN(1,IF(P$5=0,1-(Summary!P197-Summary!P$3)/(Summary!P$4-Summary!P$3),(Summary!P197-Summary!P$3)/(Summary!P$4-Summary!P$3))))</f>
        <v>0.9496</v>
      </c>
      <c r="Q197" s="10">
        <f>MAX(0,MIN(1,IF(Q$5=0,1-(Summary!Q197-Summary!Q$3)/(Summary!Q$4-Summary!Q$3),(Summary!Q197-Summary!Q$3)/(Summary!Q$4-Summary!Q$3))))</f>
        <v>0.44167121951219601</v>
      </c>
      <c r="R197" s="10">
        <f>MAX(0,MIN(1,IF(R$5=0,1-(Summary!R197-Summary!R$3)/(Summary!R$4-Summary!R$3),(Summary!R197-Summary!R$3)/(Summary!R$4-Summary!R$3))))</f>
        <v>0.41061946999999999</v>
      </c>
      <c r="S197" s="10">
        <f>MAX(0,MIN(1,IF(S$5=0,1-(Summary!S197-Summary!S$3)/(Summary!S$4-Summary!S$3),(Summary!S197-Summary!S$3)/(Summary!S$4-Summary!S$3))))</f>
        <v>5.2502450569999998E-2</v>
      </c>
      <c r="T197" s="10">
        <f>MAX(0,MIN(1,IF(T$5=0,1-(Summary!T197-Summary!T$3)/(Summary!T$4-Summary!T$3),(Summary!T197-Summary!T$3)/(Summary!T$4-Summary!T$3))))</f>
        <v>0.27572160424999997</v>
      </c>
      <c r="U197" s="10">
        <f>MAX(0,MIN(1,IF(U$5=0,1-(Summary!U197-Summary!U$3)/(Summary!U$4-Summary!U$3),(Summary!U197-Summary!U$3)/(Summary!U$4-Summary!U$3))))</f>
        <v>7.6349217347524779E-3</v>
      </c>
      <c r="V197" s="10">
        <f>MAX(0,MIN(1,IF(V$5=0,1-(Summary!V197-Summary!V$3)/(Summary!V$4-Summary!V$3),(Summary!V197-Summary!V$3)/(Summary!V$4-Summary!V$3))))</f>
        <v>2.3693721684414099E-2</v>
      </c>
      <c r="W197" s="10">
        <f>MAX(0,MIN(1,IF(W$5=0,1-(Summary!W197-Summary!W$3)/(Summary!W$4-Summary!W$3),(Summary!W197-Summary!W$3)/(Summary!W$4-Summary!W$3))))</f>
        <v>0.61799999999999999</v>
      </c>
      <c r="X197" s="10">
        <f>MAX(0,MIN(1,IF(X$5=0,1-(Summary!X197-Summary!X$3)/(Summary!X$4-Summary!X$3),(Summary!X197-Summary!X$3)/(Summary!X$4-Summary!X$3))))</f>
        <v>0</v>
      </c>
      <c r="Y197" s="10">
        <f>MAX(0,MIN(1,IF(Y$5=0,1-(Summary!Y197-Summary!Y$3)/(Summary!Y$4-Summary!Y$3),(Summary!Y197-Summary!Y$3)/(Summary!Y$4-Summary!Y$3))))</f>
        <v>3.1251775669072106E-2</v>
      </c>
      <c r="Z197" s="10">
        <f>MAX(0,MIN(1,IF(Z$5=0,1-(Summary!Z197-Summary!Z$3)/(Summary!Z$4-Summary!Z$3),(Summary!Z197-Summary!Z$3)/(Summary!Z$4-Summary!Z$3))))</f>
        <v>0.91300000190999997</v>
      </c>
      <c r="AA197" s="12" t="str">
        <f t="shared" si="24"/>
        <v>Yemen</v>
      </c>
      <c r="AB197" s="17">
        <f t="shared" si="25"/>
        <v>24</v>
      </c>
      <c r="AC197" s="11">
        <f t="shared" si="26"/>
        <v>0.4844615906491645</v>
      </c>
      <c r="AD197" s="17">
        <f t="shared" si="23"/>
        <v>28</v>
      </c>
      <c r="AM197" s="12" t="s">
        <v>296</v>
      </c>
      <c r="AN197" s="17">
        <v>24</v>
      </c>
      <c r="AO197" s="11">
        <v>0.16202365781002059</v>
      </c>
    </row>
    <row r="198" spans="1:41">
      <c r="A198" s="13" t="s">
        <v>420</v>
      </c>
      <c r="B198" s="16" t="s">
        <v>419</v>
      </c>
      <c r="C198" s="10">
        <f>MAX(0,MIN(1,IF(C$5=0,1-(Summary!C198-Summary!C$3)/(Summary!C$4-Summary!C$3),(Summary!C198-Summary!C$3)/(Summary!C$4-Summary!C$3))))</f>
        <v>0.34899999999999998</v>
      </c>
      <c r="D198" s="10">
        <f>MAX(0,MIN(1,IF(D$5=0,1-(Summary!D198-Summary!D$3)/(Summary!D$4-Summary!D$3),(Summary!D198-Summary!D$3)/(Summary!D$4-Summary!D$3))))</f>
        <v>1.6539999999999999E-2</v>
      </c>
      <c r="E198" s="10">
        <f>MAX(0,MIN(1,IF(E$5=0,1-(Summary!E198-Summary!E$3)/(Summary!E$4-Summary!E$3),(Summary!E198-Summary!E$3)/(Summary!E$4-Summary!E$3))))</f>
        <v>0.4</v>
      </c>
      <c r="F198" s="10">
        <f>MAX(0,MIN(1,IF(F$5=0,1-(Summary!F198-Summary!F$3)/(Summary!F$4-Summary!F$3),(Summary!F198-Summary!F$3)/(Summary!F$4-Summary!F$3))))</f>
        <v>0.32499999999999996</v>
      </c>
      <c r="G198" s="10">
        <f>MAX(0,MIN(1,IF(G$5=0,1-(Summary!G198-Summary!G$3)/(Summary!G$4-Summary!G$3),(Summary!G198-Summary!G$3)/(Summary!G$4-Summary!G$3))))</f>
        <v>0.33533333333333332</v>
      </c>
      <c r="H198" s="10">
        <f>MAX(0,MIN(1,IF(H$5=0,1-(Summary!H198-Summary!H$3)/(Summary!H$4-Summary!H$3),(Summary!H198-Summary!H$3)/(Summary!H$4-Summary!H$3))))</f>
        <v>0.51</v>
      </c>
      <c r="I198" s="10">
        <f>MAX(0,MIN(1,IF(I$5=0,1-(Summary!I198-Summary!I$3)/(Summary!I$4-Summary!I$3),(Summary!I198-Summary!I$3)/(Summary!I$4-Summary!I$3))))</f>
        <v>0.71575</v>
      </c>
      <c r="J198" s="10">
        <f>MAX(0,MIN(1,IF(J$5=0,1-(Summary!J198-Summary!J$3)/(Summary!J$4-Summary!J$3),(Summary!J198-Summary!J$3)/(Summary!J$4-Summary!J$3))))</f>
        <v>0.64439999999999997</v>
      </c>
      <c r="K198" s="10">
        <f>MAX(0,MIN(1,IF(K$5=0,1-(Summary!K198-Summary!K$3)/(Summary!K$4-Summary!K$3),(Summary!K198-Summary!K$3)/(Summary!K$4-Summary!K$3))))</f>
        <v>0.91650530785566664</v>
      </c>
      <c r="L198" s="10">
        <f>MAX(0,MIN(1,IF(L$5=0,1-(Summary!L198-Summary!L$3)/(Summary!L$4-Summary!L$3),(Summary!L198-Summary!L$3)/(Summary!L$4-Summary!L$3))))</f>
        <v>0.22</v>
      </c>
      <c r="M198" s="10">
        <f>MAX(0,MIN(1,IF(M$5=0,1-(Summary!M198-Summary!M$3)/(Summary!M$4-Summary!M$3),(Summary!M198-Summary!M$3)/(Summary!M$4-Summary!M$3))))</f>
        <v>0.19</v>
      </c>
      <c r="N198" s="10">
        <f>MAX(0,MIN(1,IF(N$5=0,1-(Summary!N198-Summary!N$3)/(Summary!N$4-Summary!N$3),(Summary!N198-Summary!N$3)/(Summary!N$4-Summary!N$3))))</f>
        <v>0.28999999999999998</v>
      </c>
      <c r="O198" s="10">
        <f>MAX(0,MIN(1,IF(O$5=0,1-(Summary!O198-Summary!O$3)/(Summary!O$4-Summary!O$3),(Summary!O198-Summary!O$3)/(Summary!O$4-Summary!O$3))))</f>
        <v>0.40749999999999997</v>
      </c>
      <c r="P198" s="10">
        <f>MAX(0,MIN(1,IF(P$5=0,1-(Summary!P198-Summary!P$3)/(Summary!P$4-Summary!P$3),(Summary!P198-Summary!P$3)/(Summary!P$4-Summary!P$3))))</f>
        <v>0.96720000000000006</v>
      </c>
      <c r="Q198" s="10">
        <f>MAX(0,MIN(1,IF(Q$5=0,1-(Summary!Q198-Summary!Q$3)/(Summary!Q$4-Summary!Q$3),(Summary!Q198-Summary!Q$3)/(Summary!Q$4-Summary!Q$3))))</f>
        <v>0.79208487804878203</v>
      </c>
      <c r="R198" s="10">
        <f>MAX(0,MIN(1,IF(R$5=0,1-(Summary!R198-Summary!R$3)/(Summary!R$4-Summary!R$3),(Summary!R198-Summary!R$3)/(Summary!R$4-Summary!R$3))))</f>
        <v>0.92626505999999997</v>
      </c>
      <c r="S198" s="10">
        <f>MAX(0,MIN(1,IF(S$5=0,1-(Summary!S198-Summary!S$3)/(Summary!S$4-Summary!S$3),(Summary!S198-Summary!S$3)/(Summary!S$4-Summary!S$3))))</f>
        <v>0.50302094649999995</v>
      </c>
      <c r="T198" s="10">
        <f>MAX(0,MIN(1,IF(T$5=0,1-(Summary!T198-Summary!T$3)/(Summary!T$4-Summary!T$3),(Summary!T198-Summary!T$3)/(Summary!T$4-Summary!T$3))))</f>
        <v>0.66493601400000002</v>
      </c>
      <c r="U198" s="10">
        <f>MAX(0,MIN(1,IF(U$5=0,1-(Summary!U198-Summary!U$3)/(Summary!U$4-Summary!U$3),(Summary!U198-Summary!U$3)/(Summary!U$4-Summary!U$3))))</f>
        <v>0</v>
      </c>
      <c r="V198" s="10">
        <f>MAX(0,MIN(1,IF(V$5=0,1-(Summary!V198-Summary!V$3)/(Summary!V$4-Summary!V$3),(Summary!V198-Summary!V$3)/(Summary!V$4-Summary!V$3))))</f>
        <v>0</v>
      </c>
      <c r="W198" s="10">
        <f>MAX(0,MIN(1,IF(W$5=0,1-(Summary!W198-Summary!W$3)/(Summary!W$4-Summary!W$3),(Summary!W198-Summary!W$3)/(Summary!W$4-Summary!W$3))))</f>
        <v>0.81200000000000006</v>
      </c>
      <c r="X198" s="10">
        <f>MAX(0,MIN(1,IF(X$5=0,1-(Summary!X198-Summary!X$3)/(Summary!X$4-Summary!X$3),(Summary!X198-Summary!X$3)/(Summary!X$4-Summary!X$3))))</f>
        <v>1</v>
      </c>
      <c r="Y198" s="10">
        <f>MAX(0,MIN(1,IF(Y$5=0,1-(Summary!Y198-Summary!Y$3)/(Summary!Y$4-Summary!Y$3),(Summary!Y198-Summary!Y$3)/(Summary!Y$4-Summary!Y$3))))</f>
        <v>1</v>
      </c>
      <c r="Z198" s="10">
        <f>MAX(0,MIN(1,IF(Z$5=0,1-(Summary!Z198-Summary!Z$3)/(Summary!Z$4-Summary!Z$3),(Summary!Z198-Summary!Z$3)/(Summary!Z$4-Summary!Z$3))))</f>
        <v>0.78</v>
      </c>
      <c r="AA198" s="12" t="str">
        <f t="shared" si="24"/>
        <v>Zambia</v>
      </c>
      <c r="AB198" s="17">
        <f t="shared" si="25"/>
        <v>24</v>
      </c>
      <c r="AC198" s="11">
        <f t="shared" si="26"/>
        <v>0.53189731415574082</v>
      </c>
      <c r="AD198" s="17">
        <f t="shared" si="23"/>
        <v>12</v>
      </c>
      <c r="AM198" s="12" t="s">
        <v>158</v>
      </c>
      <c r="AN198" s="17">
        <v>24</v>
      </c>
      <c r="AO198" s="11">
        <v>0.15998051654993251</v>
      </c>
    </row>
    <row r="199" spans="1:41">
      <c r="A199" s="13" t="s">
        <v>422</v>
      </c>
      <c r="B199" s="16" t="s">
        <v>421</v>
      </c>
      <c r="C199" s="10">
        <f>MAX(0,MIN(1,IF(C$5=0,1-(Summary!C199-Summary!C$3)/(Summary!C$4-Summary!C$3),(Summary!C199-Summary!C$3)/(Summary!C$4-Summary!C$3))))</f>
        <v>0.3785</v>
      </c>
      <c r="D199" s="10">
        <f>MAX(0,MIN(1,IF(D$5=0,1-(Summary!D199-Summary!D$3)/(Summary!D$4-Summary!D$3),(Summary!D199-Summary!D$3)/(Summary!D$4-Summary!D$3))))</f>
        <v>0.2102</v>
      </c>
      <c r="E199" s="10">
        <f>MAX(0,MIN(1,IF(E$5=0,1-(Summary!E199-Summary!E$3)/(Summary!E$4-Summary!E$3),(Summary!E199-Summary!E$3)/(Summary!E$4-Summary!E$3))))</f>
        <v>0.18000000000000005</v>
      </c>
      <c r="F199" s="10">
        <f>MAX(0,MIN(1,IF(F$5=0,1-(Summary!F199-Summary!F$3)/(Summary!F$4-Summary!F$3),(Summary!F199-Summary!F$3)/(Summary!F$4-Summary!F$3))))</f>
        <v>0.35</v>
      </c>
      <c r="G199" s="10">
        <f>MAX(0,MIN(1,IF(G$5=0,1-(Summary!G199-Summary!G$3)/(Summary!G$4-Summary!G$3),(Summary!G199-Summary!G$3)/(Summary!G$4-Summary!G$3))))</f>
        <v>0.17066666666666666</v>
      </c>
      <c r="H199" s="10">
        <f>MAX(0,MIN(1,IF(H$5=0,1-(Summary!H199-Summary!H$3)/(Summary!H$4-Summary!H$3),(Summary!H199-Summary!H$3)/(Summary!H$4-Summary!H$3))))</f>
        <v>0.56000000000000005</v>
      </c>
      <c r="I199" s="10">
        <f>MAX(0,MIN(1,IF(I$5=0,1-(Summary!I199-Summary!I$3)/(Summary!I$4-Summary!I$3),(Summary!I199-Summary!I$3)/(Summary!I$4-Summary!I$3))))</f>
        <v>0.69216666666666671</v>
      </c>
      <c r="J199" s="10">
        <f>MAX(0,MIN(1,IF(J$5=0,1-(Summary!J199-Summary!J$3)/(Summary!J$4-Summary!J$3),(Summary!J199-Summary!J$3)/(Summary!J$4-Summary!J$3))))</f>
        <v>0.62180000000000002</v>
      </c>
      <c r="K199" s="10">
        <f>MAX(0,MIN(1,IF(K$5=0,1-(Summary!K199-Summary!K$3)/(Summary!K$4-Summary!K$3),(Summary!K199-Summary!K$3)/(Summary!K$4-Summary!K$3))))</f>
        <v>0.95348838248433332</v>
      </c>
      <c r="L199" s="10">
        <f>MAX(0,MIN(1,IF(L$5=0,1-(Summary!L199-Summary!L$3)/(Summary!L$4-Summary!L$3),(Summary!L199-Summary!L$3)/(Summary!L$4-Summary!L$3))))</f>
        <v>0.44</v>
      </c>
      <c r="M199" s="10">
        <f>MAX(0,MIN(1,IF(M$5=0,1-(Summary!M199-Summary!M$3)/(Summary!M$4-Summary!M$3),(Summary!M199-Summary!M$3)/(Summary!M$4-Summary!M$3))))</f>
        <v>0.28000000000000003</v>
      </c>
      <c r="N199" s="10">
        <f>MAX(0,MIN(1,IF(N$5=0,1-(Summary!N199-Summary!N$3)/(Summary!N$4-Summary!N$3),(Summary!N199-Summary!N$3)/(Summary!N$4-Summary!N$3))))</f>
        <v>0.32</v>
      </c>
      <c r="O199" s="10">
        <f>MAX(0,MIN(1,IF(O$5=0,1-(Summary!O199-Summary!O$3)/(Summary!O$4-Summary!O$3),(Summary!O199-Summary!O$3)/(Summary!O$4-Summary!O$3))))</f>
        <v>0.40749999999999997</v>
      </c>
      <c r="P199" s="10">
        <f>MAX(0,MIN(1,IF(P$5=0,1-(Summary!P199-Summary!P$3)/(Summary!P$4-Summary!P$3),(Summary!P199-Summary!P$3)/(Summary!P$4-Summary!P$3))))</f>
        <v>0.95840000000000003</v>
      </c>
      <c r="Q199" s="10">
        <f>MAX(0,MIN(1,IF(Q$5=0,1-(Summary!Q199-Summary!Q$3)/(Summary!Q$4-Summary!Q$3),(Summary!Q199-Summary!Q$3)/(Summary!Q$4-Summary!Q$3))))</f>
        <v>0.81571170731707399</v>
      </c>
      <c r="R199" s="10">
        <f>MAX(0,MIN(1,IF(R$5=0,1-(Summary!R199-Summary!R$3)/(Summary!R$4-Summary!R$3),(Summary!R199-Summary!R$3)/(Summary!R$4-Summary!R$3))))</f>
        <v>1</v>
      </c>
      <c r="S199" s="10">
        <f>MAX(0,MIN(1,IF(S$5=0,1-(Summary!S199-Summary!S$3)/(Summary!S$4-Summary!S$3),(Summary!S199-Summary!S$3)/(Summary!S$4-Summary!S$3))))</f>
        <v>5.483887413E-2</v>
      </c>
      <c r="T199" s="10">
        <f>MAX(0,MIN(1,IF(T$5=0,1-(Summary!T199-Summary!T$3)/(Summary!T$4-Summary!T$3),(Summary!T199-Summary!T$3)/(Summary!T$4-Summary!T$3))))</f>
        <v>0.59160692375000001</v>
      </c>
      <c r="U199" s="10">
        <f>MAX(0,MIN(1,IF(U$5=0,1-(Summary!U199-Summary!U$3)/(Summary!U$4-Summary!U$3),(Summary!U199-Summary!U$3)/(Summary!U$4-Summary!U$3))))</f>
        <v>0</v>
      </c>
      <c r="V199" s="10">
        <f>MAX(0,MIN(1,IF(V$5=0,1-(Summary!V199-Summary!V$3)/(Summary!V$4-Summary!V$3),(Summary!V199-Summary!V$3)/(Summary!V$4-Summary!V$3))))</f>
        <v>0</v>
      </c>
      <c r="W199" s="10">
        <f>MAX(0,MIN(1,IF(W$5=0,1-(Summary!W199-Summary!W$3)/(Summary!W$4-Summary!W$3),(Summary!W199-Summary!W$3)/(Summary!W$4-Summary!W$3))))</f>
        <v>0.58499999999999996</v>
      </c>
      <c r="X199" s="10">
        <f>MAX(0,MIN(1,IF(X$5=0,1-(Summary!X199-Summary!X$3)/(Summary!X$4-Summary!X$3),(Summary!X199-Summary!X$3)/(Summary!X$4-Summary!X$3))))</f>
        <v>0.57999999999999996</v>
      </c>
      <c r="Y199" s="10">
        <f>MAX(0,MIN(1,IF(Y$5=0,1-(Summary!Y199-Summary!Y$3)/(Summary!Y$4-Summary!Y$3),(Summary!Y199-Summary!Y$3)/(Summary!Y$4-Summary!Y$3))))</f>
        <v>1.5509887553315237E-2</v>
      </c>
      <c r="Z199" s="10">
        <f>MAX(0,MIN(1,IF(Z$5=0,1-(Summary!Z199-Summary!Z$3)/(Summary!Z$4-Summary!Z$3),(Summary!Z199-Summary!Z$3)/(Summary!Z$4-Summary!Z$3))))</f>
        <v>0.81</v>
      </c>
      <c r="AA199" s="12" t="str">
        <f t="shared" si="24"/>
        <v>Zimbabwe</v>
      </c>
      <c r="AB199" s="17">
        <f t="shared" si="25"/>
        <v>24</v>
      </c>
      <c r="AC199" s="11">
        <f t="shared" si="26"/>
        <v>0.45730787952366908</v>
      </c>
      <c r="AD199" s="17">
        <f t="shared" si="23"/>
        <v>41</v>
      </c>
      <c r="AM199" s="12" t="s">
        <v>132</v>
      </c>
      <c r="AN199" s="17">
        <v>24</v>
      </c>
      <c r="AO199" s="11">
        <v>0.12832600017152765</v>
      </c>
    </row>
  </sheetData>
  <sortState ref="AM8:AO199">
    <sortCondition descending="1" ref="AO8:AO199"/>
  </sortState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197"/>
  <sheetViews>
    <sheetView topLeftCell="J1" workbookViewId="0">
      <selection activeCell="AD46" sqref="AD46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647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124</v>
      </c>
    </row>
    <row r="3" spans="1:33">
      <c r="D3" s="37" t="s">
        <v>613</v>
      </c>
      <c r="E3" s="11">
        <f>AVERAGE(E6:E197)</f>
        <v>0.34828784152723441</v>
      </c>
      <c r="F3" s="11">
        <f t="shared" ref="F3:T3" si="0">AVERAGE(F6:F197)</f>
        <v>0.34658673287070213</v>
      </c>
      <c r="G3" s="11">
        <f t="shared" si="0"/>
        <v>0.3460024384230056</v>
      </c>
      <c r="H3" s="11">
        <f t="shared" si="0"/>
        <v>0.34559045660608373</v>
      </c>
      <c r="I3" s="11">
        <f t="shared" si="0"/>
        <v>0.34420477705217606</v>
      </c>
      <c r="J3" s="11">
        <f t="shared" si="0"/>
        <v>0.34323323104327536</v>
      </c>
      <c r="K3" s="11">
        <f t="shared" si="0"/>
        <v>0.34225852741913215</v>
      </c>
      <c r="L3" s="11">
        <f t="shared" si="0"/>
        <v>0.34234357499188506</v>
      </c>
      <c r="M3" s="11">
        <f t="shared" si="0"/>
        <v>0.34093834395749717</v>
      </c>
      <c r="N3" s="11">
        <f t="shared" si="0"/>
        <v>0.34010419615958914</v>
      </c>
      <c r="O3" s="11">
        <f t="shared" si="0"/>
        <v>0.34007528844363949</v>
      </c>
      <c r="P3" s="11">
        <f t="shared" si="0"/>
        <v>0.34048546346018105</v>
      </c>
      <c r="Q3" s="11">
        <f t="shared" si="0"/>
        <v>0.3395452341736469</v>
      </c>
      <c r="R3" s="11">
        <f t="shared" si="0"/>
        <v>0.34024625615494114</v>
      </c>
      <c r="S3" s="11">
        <f t="shared" si="0"/>
        <v>0.34446213309796275</v>
      </c>
      <c r="T3" s="11">
        <f t="shared" si="0"/>
        <v>0.34774127865052223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556</v>
      </c>
      <c r="B6" s="40">
        <v>1</v>
      </c>
      <c r="C6" s="34" t="s">
        <v>39</v>
      </c>
      <c r="D6" s="35" t="s">
        <v>40</v>
      </c>
      <c r="E6" s="11">
        <v>0.65419369976666808</v>
      </c>
      <c r="F6" s="11">
        <v>0.65210854326163548</v>
      </c>
      <c r="G6" s="11">
        <v>0.65003163247448059</v>
      </c>
      <c r="H6" s="11">
        <v>0.64795051976580897</v>
      </c>
      <c r="I6" s="11">
        <v>0.64555555249024532</v>
      </c>
      <c r="J6" s="11">
        <v>0.64350442997340951</v>
      </c>
      <c r="K6" s="11">
        <v>0.64132934364428917</v>
      </c>
      <c r="L6" s="11">
        <v>0.64575681176828803</v>
      </c>
      <c r="M6" s="11">
        <v>0.64219922162657739</v>
      </c>
      <c r="N6" s="11">
        <v>0.64180766287287183</v>
      </c>
      <c r="O6" s="11">
        <v>0.63833281088214966</v>
      </c>
      <c r="P6" s="11">
        <v>0.63652094144938509</v>
      </c>
      <c r="Q6" s="11">
        <v>0.63422206404192505</v>
      </c>
      <c r="R6" s="11">
        <v>0.63166602515539516</v>
      </c>
      <c r="S6" s="11">
        <v>0.63311427724989344</v>
      </c>
      <c r="T6" s="11">
        <v>0.63518711530872352</v>
      </c>
      <c r="U6" s="11"/>
      <c r="V6" s="35" t="str">
        <f>D6</f>
        <v>Afghanistan</v>
      </c>
      <c r="W6" s="30">
        <f>SLOPE(E6:T6,$E$5:$T$5)</f>
        <v>-1.3953309003602846E-3</v>
      </c>
      <c r="X6" s="10">
        <f>PEARSON(E6:T6,$E$5:$T$5)</f>
        <v>-0.96130910239804657</v>
      </c>
      <c r="Y6" s="38">
        <f>IF(ISERROR(X6),0,X6*X6)</f>
        <v>0.924115190353338</v>
      </c>
      <c r="Z6" s="43">
        <f>IF(Y6&gt;=$Z$4,-1000*W6,"")</f>
        <v>1.3953309003602845</v>
      </c>
      <c r="AA6" s="44">
        <f>IF(ISNUMBER(Z6),RANK(Z6,$Z$6:$Z$197),"")</f>
        <v>34</v>
      </c>
      <c r="AD6">
        <v>1</v>
      </c>
      <c r="AE6" s="33" t="str">
        <f>INDEX($V$6:$V$197,MATCH(AD6,$AA$6:$AA$197,0))</f>
        <v>Cambodia</v>
      </c>
      <c r="AF6" s="46">
        <f>$AA$2-AD6+1</f>
        <v>124</v>
      </c>
      <c r="AG6" s="56" t="str">
        <f>INDEX($V$6:$V$197,MATCH(AF6,$AA$6:$AA$197,0))</f>
        <v>Saint Lucia</v>
      </c>
    </row>
    <row r="7" spans="1:33">
      <c r="A7" s="39" t="s">
        <v>560</v>
      </c>
      <c r="B7" s="40">
        <v>1</v>
      </c>
      <c r="C7" s="34" t="s">
        <v>41</v>
      </c>
      <c r="D7" s="35" t="s">
        <v>42</v>
      </c>
      <c r="E7" s="11">
        <v>0.30233149512244972</v>
      </c>
      <c r="F7" s="11">
        <v>0.31772578366912746</v>
      </c>
      <c r="G7" s="11">
        <v>0.30413795704046048</v>
      </c>
      <c r="H7" s="11">
        <v>0.30253037162115254</v>
      </c>
      <c r="I7" s="11">
        <v>0.30906833120661387</v>
      </c>
      <c r="J7" s="11">
        <v>0.30701491643217355</v>
      </c>
      <c r="K7" s="11">
        <v>0.29972350459081548</v>
      </c>
      <c r="L7" s="11">
        <v>0.29451876715873526</v>
      </c>
      <c r="M7" s="11">
        <v>0.29401268217636728</v>
      </c>
      <c r="N7" s="11">
        <v>0.29259840286177358</v>
      </c>
      <c r="O7" s="11">
        <v>0.29214731852035736</v>
      </c>
      <c r="P7" s="11">
        <v>0.2927995442920433</v>
      </c>
      <c r="Q7" s="11">
        <v>0.29429274298197444</v>
      </c>
      <c r="R7" s="11">
        <v>0.29813142653182623</v>
      </c>
      <c r="S7" s="11">
        <v>0.30694093082111484</v>
      </c>
      <c r="T7" s="11">
        <v>0.31095255010025358</v>
      </c>
      <c r="U7" s="11"/>
      <c r="V7" s="35" t="str">
        <f t="shared" ref="V7:V70" si="1">D7</f>
        <v>Albania</v>
      </c>
      <c r="W7" s="30">
        <f t="shared" ref="W7:W15" si="2">SLOPE(E7:T7,$E$5:$T$5)</f>
        <v>-5.3117447622831539E-4</v>
      </c>
      <c r="X7" s="10">
        <f t="shared" ref="X7:X70" si="3">PEARSON(E7:T7,$E$5:$T$5)</f>
        <v>-0.3281824259798421</v>
      </c>
      <c r="Y7" s="38">
        <f t="shared" ref="Y7:Y70" si="4">IF(ISERROR(X7),0,X7*X7)</f>
        <v>0.10770370472201454</v>
      </c>
      <c r="Z7" s="43" t="str">
        <f t="shared" ref="Z7:Z70" si="5">IF(Y7&gt;=$Z$4,-1000*W7,"")</f>
        <v/>
      </c>
      <c r="AA7" s="44" t="str">
        <f t="shared" ref="AA7:AA70" si="6">IF(ISNUMBER(Z7),RANK(Z7,$Z$6:$Z$197),"")</f>
        <v/>
      </c>
      <c r="AD7">
        <v>2</v>
      </c>
      <c r="AE7" s="33" t="str">
        <f t="shared" ref="AE7:AE35" si="7">INDEX($V$6:$V$197,MATCH(AD7,$AA$6:$AA$197,0))</f>
        <v>Pakistan</v>
      </c>
      <c r="AF7" s="46">
        <f t="shared" ref="AF7:AF35" si="8">$AA$2-AD7+1</f>
        <v>123</v>
      </c>
      <c r="AG7" s="56" t="str">
        <f t="shared" ref="AG7:AG35" si="9">INDEX($V$6:$V$197,MATCH(AF7,$AA$6:$AA$197,0))</f>
        <v>Zimbabwe</v>
      </c>
    </row>
    <row r="8" spans="1:33">
      <c r="A8" s="39" t="s">
        <v>570</v>
      </c>
      <c r="B8" s="40">
        <v>1</v>
      </c>
      <c r="C8" s="34" t="s">
        <v>43</v>
      </c>
      <c r="D8" s="35" t="s">
        <v>44</v>
      </c>
      <c r="E8" s="11">
        <v>0.30505702151284436</v>
      </c>
      <c r="F8" s="11">
        <v>0.29012566241925519</v>
      </c>
      <c r="G8" s="11">
        <v>0.2989706833504901</v>
      </c>
      <c r="H8" s="11">
        <v>0.29110366072912441</v>
      </c>
      <c r="I8" s="11">
        <v>0.29820340562474951</v>
      </c>
      <c r="J8" s="11">
        <v>0.29652874194923645</v>
      </c>
      <c r="K8" s="11">
        <v>0.29265522696310303</v>
      </c>
      <c r="L8" s="11">
        <v>0.30086663812568265</v>
      </c>
      <c r="M8" s="11">
        <v>0.29017263278731353</v>
      </c>
      <c r="N8" s="11">
        <v>0.28637709830615243</v>
      </c>
      <c r="O8" s="11">
        <v>0.28937198560644178</v>
      </c>
      <c r="P8" s="11">
        <v>0.2818658507966964</v>
      </c>
      <c r="Q8" s="11">
        <v>0.28026913477234433</v>
      </c>
      <c r="R8" s="11">
        <v>0.28116610833721195</v>
      </c>
      <c r="S8" s="11">
        <v>0.28825557864562185</v>
      </c>
      <c r="T8" s="11">
        <v>0.29236927146547759</v>
      </c>
      <c r="U8" s="11"/>
      <c r="V8" s="35" t="str">
        <f t="shared" si="1"/>
        <v>Algeria</v>
      </c>
      <c r="W8" s="30">
        <f t="shared" si="2"/>
        <v>-1.0112697872711493E-3</v>
      </c>
      <c r="X8" s="10">
        <f t="shared" si="3"/>
        <v>-0.67178182303050704</v>
      </c>
      <c r="Y8" s="38">
        <f t="shared" si="4"/>
        <v>0.4512908177541915</v>
      </c>
      <c r="Z8" s="43">
        <f t="shared" si="5"/>
        <v>1.0112697872711494</v>
      </c>
      <c r="AA8" s="44">
        <f t="shared" si="6"/>
        <v>53</v>
      </c>
      <c r="AD8">
        <v>3</v>
      </c>
      <c r="AE8" s="33" t="str">
        <f t="shared" si="7"/>
        <v>Laos</v>
      </c>
      <c r="AF8" s="46">
        <f t="shared" si="8"/>
        <v>122</v>
      </c>
      <c r="AG8" s="56" t="str">
        <f t="shared" si="9"/>
        <v>Malta</v>
      </c>
    </row>
    <row r="9" spans="1:33">
      <c r="A9" s="39" t="s">
        <v>557</v>
      </c>
      <c r="B9" s="40">
        <v>1</v>
      </c>
      <c r="C9" s="34" t="s">
        <v>45</v>
      </c>
      <c r="D9" s="35" t="s">
        <v>46</v>
      </c>
      <c r="E9" s="11">
        <v>0.22223165773144396</v>
      </c>
      <c r="F9" s="11">
        <v>0.22233999106477731</v>
      </c>
      <c r="G9" s="11">
        <v>0.22244832439811066</v>
      </c>
      <c r="H9" s="11">
        <v>0.22255665773144398</v>
      </c>
      <c r="I9" s="11">
        <v>0.22266499106477733</v>
      </c>
      <c r="J9" s="11">
        <v>0.22277332439811062</v>
      </c>
      <c r="K9" s="11">
        <v>0.22294832439811066</v>
      </c>
      <c r="L9" s="11">
        <v>0.22312332439811064</v>
      </c>
      <c r="M9" s="11">
        <v>0.22329832439811068</v>
      </c>
      <c r="N9" s="11">
        <v>0.22391632439811063</v>
      </c>
      <c r="O9" s="11">
        <v>0.22329532439811065</v>
      </c>
      <c r="P9" s="11">
        <v>0.22403432439811066</v>
      </c>
      <c r="Q9" s="11">
        <v>0.223461657731444</v>
      </c>
      <c r="R9" s="11">
        <v>0.22365332439811067</v>
      </c>
      <c r="S9" s="11">
        <v>0.22384499106477732</v>
      </c>
      <c r="T9" s="11">
        <v>0.2238930743970359</v>
      </c>
      <c r="U9" s="11"/>
      <c r="V9" s="35" t="str">
        <f t="shared" si="1"/>
        <v>Andorra</v>
      </c>
      <c r="W9" s="30">
        <f t="shared" si="2"/>
        <v>1.1935379899590128E-4</v>
      </c>
      <c r="X9" s="10">
        <f t="shared" si="3"/>
        <v>0.93333886947608591</v>
      </c>
      <c r="Y9" s="38">
        <f t="shared" si="4"/>
        <v>0.8711214452748981</v>
      </c>
      <c r="Z9" s="43">
        <f t="shared" si="5"/>
        <v>-0.11935379899590128</v>
      </c>
      <c r="AA9" s="44">
        <f t="shared" si="6"/>
        <v>79</v>
      </c>
      <c r="AD9">
        <v>4</v>
      </c>
      <c r="AE9" s="33" t="str">
        <f t="shared" si="7"/>
        <v>Viet Nam</v>
      </c>
      <c r="AF9" s="46">
        <f t="shared" si="8"/>
        <v>121</v>
      </c>
      <c r="AG9" s="56" t="str">
        <f t="shared" si="9"/>
        <v>Lebanon</v>
      </c>
    </row>
    <row r="10" spans="1:33">
      <c r="A10" s="39" t="s">
        <v>558</v>
      </c>
      <c r="B10" s="40">
        <v>1</v>
      </c>
      <c r="C10" s="34" t="s">
        <v>47</v>
      </c>
      <c r="D10" s="35" t="s">
        <v>48</v>
      </c>
      <c r="E10" s="11">
        <v>0.57191070519111487</v>
      </c>
      <c r="F10" s="11">
        <v>0.57098522091617798</v>
      </c>
      <c r="G10" s="11">
        <v>0.5674982507597881</v>
      </c>
      <c r="H10" s="11">
        <v>0.56440439279090804</v>
      </c>
      <c r="I10" s="11">
        <v>0.55648590071702808</v>
      </c>
      <c r="J10" s="11">
        <v>0.56036085370804445</v>
      </c>
      <c r="K10" s="11">
        <v>0.55733246851133711</v>
      </c>
      <c r="L10" s="11">
        <v>0.56118371013013568</v>
      </c>
      <c r="M10" s="11">
        <v>0.55413340129608768</v>
      </c>
      <c r="N10" s="11">
        <v>0.55901882136396364</v>
      </c>
      <c r="O10" s="11">
        <v>0.55097524300665268</v>
      </c>
      <c r="P10" s="11">
        <v>0.55083048473941243</v>
      </c>
      <c r="Q10" s="11">
        <v>0.54325049966487093</v>
      </c>
      <c r="R10" s="11">
        <v>0.53775306906655274</v>
      </c>
      <c r="S10" s="11">
        <v>0.54020150741986794</v>
      </c>
      <c r="T10" s="11">
        <v>0.54333929557591321</v>
      </c>
      <c r="U10" s="11"/>
      <c r="V10" s="35" t="str">
        <f t="shared" si="1"/>
        <v>Angola</v>
      </c>
      <c r="W10" s="30">
        <f t="shared" si="2"/>
        <v>-2.1100715765682574E-3</v>
      </c>
      <c r="X10" s="10">
        <f t="shared" si="3"/>
        <v>-0.94479357255799989</v>
      </c>
      <c r="Y10" s="38">
        <f t="shared" si="4"/>
        <v>0.8926348947469086</v>
      </c>
      <c r="Z10" s="43">
        <f t="shared" si="5"/>
        <v>2.1100715765682572</v>
      </c>
      <c r="AA10" s="44">
        <f t="shared" si="6"/>
        <v>18</v>
      </c>
      <c r="AD10">
        <v>5</v>
      </c>
      <c r="AE10" s="33" t="str">
        <f t="shared" si="7"/>
        <v>Bhutan</v>
      </c>
      <c r="AF10" s="46">
        <f t="shared" si="8"/>
        <v>120</v>
      </c>
      <c r="AG10" s="56" t="str">
        <f t="shared" si="9"/>
        <v>Netherlands</v>
      </c>
    </row>
    <row r="11" spans="1:33">
      <c r="A11" s="39" t="s">
        <v>559</v>
      </c>
      <c r="B11" s="40">
        <v>1</v>
      </c>
      <c r="C11" s="34" t="s">
        <v>49</v>
      </c>
      <c r="D11" s="35" t="s">
        <v>50</v>
      </c>
      <c r="E11" s="11">
        <v>0.3422904177518149</v>
      </c>
      <c r="F11" s="11">
        <v>0.34236785677620513</v>
      </c>
      <c r="G11" s="11">
        <v>0.34286196246726203</v>
      </c>
      <c r="H11" s="11">
        <v>0.3425121657192946</v>
      </c>
      <c r="I11" s="11">
        <v>0.3425790356379938</v>
      </c>
      <c r="J11" s="11">
        <v>0.34306257222335962</v>
      </c>
      <c r="K11" s="11">
        <v>0.33142110880872544</v>
      </c>
      <c r="L11" s="11">
        <v>0.34311297872742458</v>
      </c>
      <c r="M11" s="11">
        <v>0.34447897300904512</v>
      </c>
      <c r="N11" s="11">
        <v>0.3441889949314989</v>
      </c>
      <c r="O11" s="11">
        <v>0.3485686696655575</v>
      </c>
      <c r="P11" s="11">
        <v>0.35145876106628271</v>
      </c>
      <c r="Q11" s="11">
        <v>0.35152767191145246</v>
      </c>
      <c r="R11" s="11">
        <v>0.35503651329485514</v>
      </c>
      <c r="S11" s="11">
        <v>0.3586495213449245</v>
      </c>
      <c r="T11" s="11">
        <v>0.36251927938850992</v>
      </c>
      <c r="U11" s="11"/>
      <c r="V11" s="35" t="str">
        <f t="shared" si="1"/>
        <v>Antigua and Barbuda</v>
      </c>
      <c r="W11" s="30">
        <f t="shared" si="2"/>
        <v>1.2639888185818746E-3</v>
      </c>
      <c r="X11" s="10">
        <f t="shared" si="3"/>
        <v>0.79008135668783464</v>
      </c>
      <c r="Y11" s="38">
        <f t="shared" si="4"/>
        <v>0.62422855018568935</v>
      </c>
      <c r="Z11" s="43">
        <f t="shared" si="5"/>
        <v>-1.2639888185818746</v>
      </c>
      <c r="AA11" s="44">
        <f t="shared" si="6"/>
        <v>103</v>
      </c>
      <c r="AD11">
        <v>6</v>
      </c>
      <c r="AE11" s="33" t="str">
        <f t="shared" si="7"/>
        <v>Rwanda</v>
      </c>
      <c r="AF11" s="46">
        <f t="shared" si="8"/>
        <v>119</v>
      </c>
      <c r="AG11" s="56" t="str">
        <f t="shared" si="9"/>
        <v>Italy</v>
      </c>
    </row>
    <row r="12" spans="1:33">
      <c r="A12" s="39" t="s">
        <v>581</v>
      </c>
      <c r="B12" s="40">
        <v>1</v>
      </c>
      <c r="C12" s="34" t="s">
        <v>51</v>
      </c>
      <c r="D12" s="35" t="s">
        <v>52</v>
      </c>
      <c r="E12" s="11">
        <v>0.19939133625255537</v>
      </c>
      <c r="F12" s="11">
        <v>0.19909190826557024</v>
      </c>
      <c r="G12" s="11">
        <v>0.19898876892556286</v>
      </c>
      <c r="H12" s="11">
        <v>0.19822528530241521</v>
      </c>
      <c r="I12" s="11">
        <v>0.19792700660064533</v>
      </c>
      <c r="J12" s="11">
        <v>0.19759643240021907</v>
      </c>
      <c r="K12" s="11">
        <v>0.19738538829111432</v>
      </c>
      <c r="L12" s="11">
        <v>0.19676181097095771</v>
      </c>
      <c r="M12" s="11">
        <v>0.19796049484084635</v>
      </c>
      <c r="N12" s="11">
        <v>0.19780198979869215</v>
      </c>
      <c r="O12" s="11">
        <v>0.1983574808009845</v>
      </c>
      <c r="P12" s="11">
        <v>0.19778943687136405</v>
      </c>
      <c r="Q12" s="11">
        <v>0.19702661853466344</v>
      </c>
      <c r="R12" s="11">
        <v>0.19805829996552796</v>
      </c>
      <c r="S12" s="11">
        <v>0.20110681444631331</v>
      </c>
      <c r="T12" s="11">
        <v>0.20427116225970554</v>
      </c>
      <c r="U12" s="11"/>
      <c r="V12" s="35" t="str">
        <f t="shared" si="1"/>
        <v>Argentina</v>
      </c>
      <c r="W12" s="30">
        <f t="shared" si="2"/>
        <v>1.2302757835035741E-4</v>
      </c>
      <c r="X12" s="10">
        <f t="shared" si="3"/>
        <v>0.31938399388082989</v>
      </c>
      <c r="Y12" s="38">
        <f t="shared" si="4"/>
        <v>0.10200613554726998</v>
      </c>
      <c r="Z12" s="43" t="str">
        <f t="shared" si="5"/>
        <v/>
      </c>
      <c r="AA12" s="44" t="str">
        <f t="shared" si="6"/>
        <v/>
      </c>
      <c r="AD12">
        <v>7</v>
      </c>
      <c r="AE12" s="33" t="str">
        <f t="shared" si="7"/>
        <v>Maldives</v>
      </c>
      <c r="AF12" s="46">
        <f t="shared" si="8"/>
        <v>118</v>
      </c>
      <c r="AG12" s="56" t="str">
        <f t="shared" si="9"/>
        <v>Austria</v>
      </c>
    </row>
    <row r="13" spans="1:33">
      <c r="A13" s="39" t="s">
        <v>563</v>
      </c>
      <c r="B13" s="40">
        <v>1</v>
      </c>
      <c r="C13" s="34" t="s">
        <v>53</v>
      </c>
      <c r="D13" s="35" t="s">
        <v>54</v>
      </c>
      <c r="E13" s="11">
        <v>0.25658318091091953</v>
      </c>
      <c r="F13" s="11">
        <v>0.25762014471839129</v>
      </c>
      <c r="G13" s="11">
        <v>0.25196075830679981</v>
      </c>
      <c r="H13" s="11">
        <v>0.25599866790826792</v>
      </c>
      <c r="I13" s="11">
        <v>0.24661576852526632</v>
      </c>
      <c r="J13" s="11">
        <v>0.25128453723164501</v>
      </c>
      <c r="K13" s="11">
        <v>0.24818525796123855</v>
      </c>
      <c r="L13" s="11">
        <v>0.2499605201546756</v>
      </c>
      <c r="M13" s="11">
        <v>0.24541191989965494</v>
      </c>
      <c r="N13" s="11">
        <v>0.25136302883810263</v>
      </c>
      <c r="O13" s="11">
        <v>0.25529294623420784</v>
      </c>
      <c r="P13" s="11">
        <v>0.25969657282626757</v>
      </c>
      <c r="Q13" s="11">
        <v>0.26716555760351252</v>
      </c>
      <c r="R13" s="11">
        <v>0.26377616430222606</v>
      </c>
      <c r="S13" s="11">
        <v>0.27561999108176444</v>
      </c>
      <c r="T13" s="11">
        <v>0.28034207880048673</v>
      </c>
      <c r="U13" s="11"/>
      <c r="V13" s="35" t="str">
        <f t="shared" si="1"/>
        <v>Armenia</v>
      </c>
      <c r="W13" s="30">
        <f t="shared" si="2"/>
        <v>1.3785960761318284E-3</v>
      </c>
      <c r="X13" s="10">
        <f t="shared" si="3"/>
        <v>0.65410602452645827</v>
      </c>
      <c r="Y13" s="38">
        <f t="shared" si="4"/>
        <v>0.42785469132180765</v>
      </c>
      <c r="Z13" s="43">
        <f t="shared" si="5"/>
        <v>-1.3785960761318283</v>
      </c>
      <c r="AA13" s="44">
        <f t="shared" si="6"/>
        <v>105</v>
      </c>
      <c r="AD13">
        <v>8</v>
      </c>
      <c r="AE13" s="33" t="str">
        <f t="shared" si="7"/>
        <v>Nepal</v>
      </c>
      <c r="AF13" s="46">
        <f t="shared" si="8"/>
        <v>117</v>
      </c>
      <c r="AG13" s="56" t="str">
        <f t="shared" si="9"/>
        <v>Swaziland</v>
      </c>
    </row>
    <row r="14" spans="1:33">
      <c r="A14" s="39" t="s">
        <v>536</v>
      </c>
      <c r="B14" s="40">
        <v>1</v>
      </c>
      <c r="C14" s="34" t="s">
        <v>55</v>
      </c>
      <c r="D14" s="35" t="s">
        <v>56</v>
      </c>
      <c r="E14" s="11">
        <v>0.19860471489068898</v>
      </c>
      <c r="F14" s="11">
        <v>0.19742157812793484</v>
      </c>
      <c r="G14" s="11">
        <v>0.19701606020552634</v>
      </c>
      <c r="H14" s="11">
        <v>0.19681989187661378</v>
      </c>
      <c r="I14" s="11">
        <v>0.19682223980698865</v>
      </c>
      <c r="J14" s="11">
        <v>0.19682255521703837</v>
      </c>
      <c r="K14" s="11">
        <v>0.19720855161530959</v>
      </c>
      <c r="L14" s="11">
        <v>0.19666608714519707</v>
      </c>
      <c r="M14" s="11">
        <v>0.19742051241135819</v>
      </c>
      <c r="N14" s="11">
        <v>0.19517359627131894</v>
      </c>
      <c r="O14" s="11">
        <v>0.19504102298688555</v>
      </c>
      <c r="P14" s="11">
        <v>0.19514440635484218</v>
      </c>
      <c r="Q14" s="11">
        <v>0.19600985864457721</v>
      </c>
      <c r="R14" s="11">
        <v>0.19716623623422647</v>
      </c>
      <c r="S14" s="11">
        <v>0.20091466524161294</v>
      </c>
      <c r="T14" s="11">
        <v>0.20437259424796761</v>
      </c>
      <c r="U14" s="11"/>
      <c r="V14" s="35" t="str">
        <f t="shared" si="1"/>
        <v>Australia</v>
      </c>
      <c r="W14" s="30">
        <f t="shared" si="2"/>
        <v>1.4748091762171577E-4</v>
      </c>
      <c r="X14" s="10">
        <f t="shared" si="3"/>
        <v>0.30078262661859134</v>
      </c>
      <c r="Y14" s="38">
        <f t="shared" si="4"/>
        <v>9.047018847557893E-2</v>
      </c>
      <c r="Z14" s="43" t="str">
        <f t="shared" si="5"/>
        <v/>
      </c>
      <c r="AA14" s="44" t="str">
        <f t="shared" si="6"/>
        <v/>
      </c>
      <c r="AD14">
        <v>9</v>
      </c>
      <c r="AE14" s="33" t="str">
        <f t="shared" si="7"/>
        <v>Brunei Darussalam</v>
      </c>
      <c r="AF14" s="46">
        <f t="shared" si="8"/>
        <v>116</v>
      </c>
      <c r="AG14" s="56" t="str">
        <f t="shared" si="9"/>
        <v>Ireland</v>
      </c>
    </row>
    <row r="15" spans="1:33">
      <c r="A15" s="39" t="s">
        <v>564</v>
      </c>
      <c r="B15" s="40">
        <v>1</v>
      </c>
      <c r="C15" s="34" t="s">
        <v>57</v>
      </c>
      <c r="D15" s="35" t="s">
        <v>58</v>
      </c>
      <c r="E15" s="11">
        <v>0.16447967149225992</v>
      </c>
      <c r="F15" s="11">
        <v>0.16550065631685343</v>
      </c>
      <c r="G15" s="11">
        <v>0.16432509642599977</v>
      </c>
      <c r="H15" s="11">
        <v>0.16526376417742253</v>
      </c>
      <c r="I15" s="11">
        <v>0.16610263518087778</v>
      </c>
      <c r="J15" s="11">
        <v>0.16626305089978025</v>
      </c>
      <c r="K15" s="11">
        <v>0.16583505418228825</v>
      </c>
      <c r="L15" s="11">
        <v>0.16818124445666605</v>
      </c>
      <c r="M15" s="11">
        <v>0.1627583875183721</v>
      </c>
      <c r="N15" s="11">
        <v>0.17280507089142971</v>
      </c>
      <c r="O15" s="11">
        <v>0.17364032825417861</v>
      </c>
      <c r="P15" s="11">
        <v>0.19571680468524566</v>
      </c>
      <c r="Q15" s="11">
        <v>0.19664495008103999</v>
      </c>
      <c r="R15" s="11">
        <v>0.19173514353465723</v>
      </c>
      <c r="S15" s="11">
        <v>0.19543993068371435</v>
      </c>
      <c r="T15" s="11">
        <v>0.19968230116306676</v>
      </c>
      <c r="U15" s="11"/>
      <c r="V15" s="35" t="str">
        <f t="shared" si="1"/>
        <v>Austria</v>
      </c>
      <c r="W15" s="30">
        <f t="shared" si="2"/>
        <v>2.5895058377217372E-3</v>
      </c>
      <c r="X15" s="10">
        <f t="shared" si="3"/>
        <v>0.86543081371955077</v>
      </c>
      <c r="Y15" s="38">
        <f t="shared" si="4"/>
        <v>0.74897049333528376</v>
      </c>
      <c r="Z15" s="43">
        <f t="shared" si="5"/>
        <v>-2.5895058377217373</v>
      </c>
      <c r="AA15" s="44">
        <f t="shared" si="6"/>
        <v>118</v>
      </c>
      <c r="AD15">
        <v>10</v>
      </c>
      <c r="AE15" s="33" t="str">
        <f t="shared" si="7"/>
        <v>Indonesia</v>
      </c>
      <c r="AF15" s="46">
        <f t="shared" si="8"/>
        <v>115</v>
      </c>
      <c r="AG15" s="56" t="str">
        <f t="shared" si="9"/>
        <v>Greece</v>
      </c>
    </row>
    <row r="16" spans="1:33">
      <c r="A16" s="39" t="s">
        <v>537</v>
      </c>
      <c r="B16" s="40">
        <v>1</v>
      </c>
      <c r="C16" s="34" t="s">
        <v>59</v>
      </c>
      <c r="D16" s="35" t="s">
        <v>60</v>
      </c>
      <c r="E16" s="11">
        <v>0.25569521114496735</v>
      </c>
      <c r="F16" s="11">
        <v>0.26195419662178976</v>
      </c>
      <c r="G16" s="11">
        <v>0.26233673180485167</v>
      </c>
      <c r="H16" s="11">
        <v>0.26582179507492287</v>
      </c>
      <c r="I16" s="11">
        <v>0.26611575870099508</v>
      </c>
      <c r="J16" s="11">
        <v>0.26599058127393782</v>
      </c>
      <c r="K16" s="11">
        <v>0.24774411104438324</v>
      </c>
      <c r="L16" s="11">
        <v>0.24736060097863932</v>
      </c>
      <c r="M16" s="11">
        <v>0.24860340235374367</v>
      </c>
      <c r="N16" s="11">
        <v>0.25095841469416075</v>
      </c>
      <c r="O16" s="11">
        <v>0.2499887124469741</v>
      </c>
      <c r="P16" s="11">
        <v>0.25083374847906087</v>
      </c>
      <c r="Q16" s="11">
        <v>0.25379631988163498</v>
      </c>
      <c r="R16" s="11">
        <v>0.25276235166260136</v>
      </c>
      <c r="S16" s="11">
        <v>0.26004151751843446</v>
      </c>
      <c r="T16" s="11">
        <v>0.26370418951208952</v>
      </c>
      <c r="U16" s="11"/>
      <c r="V16" s="35" t="str">
        <f t="shared" si="1"/>
        <v>Azerbaijan</v>
      </c>
      <c r="W16" s="30">
        <f t="shared" ref="W16:W79" si="10">SLOPE(E16:T16,$E$5:$T$5)</f>
        <v>-4.3290487427213539E-4</v>
      </c>
      <c r="X16" s="10">
        <f t="shared" si="3"/>
        <v>-0.29198674124432977</v>
      </c>
      <c r="Y16" s="38">
        <f t="shared" si="4"/>
        <v>8.5256257062483187E-2</v>
      </c>
      <c r="Z16" s="43" t="str">
        <f t="shared" si="5"/>
        <v/>
      </c>
      <c r="AA16" s="44" t="str">
        <f t="shared" si="6"/>
        <v/>
      </c>
      <c r="AD16">
        <v>11</v>
      </c>
      <c r="AE16" s="33" t="str">
        <f t="shared" si="7"/>
        <v>India</v>
      </c>
      <c r="AF16" s="46">
        <f t="shared" si="8"/>
        <v>114</v>
      </c>
      <c r="AG16" s="56" t="str">
        <f t="shared" si="9"/>
        <v>Cyprus</v>
      </c>
    </row>
    <row r="17" spans="1:33">
      <c r="A17" s="39" t="s">
        <v>538</v>
      </c>
      <c r="B17" s="40">
        <v>1</v>
      </c>
      <c r="C17" s="34" t="s">
        <v>61</v>
      </c>
      <c r="D17" s="35" t="s">
        <v>62</v>
      </c>
      <c r="E17" s="11">
        <v>0.34462457020791198</v>
      </c>
      <c r="F17" s="11">
        <v>0.34552923962579807</v>
      </c>
      <c r="G17" s="11">
        <v>0.34622987787837262</v>
      </c>
      <c r="H17" s="11">
        <v>0.34847159610968359</v>
      </c>
      <c r="I17" s="11">
        <v>0.34812620107136044</v>
      </c>
      <c r="J17" s="11">
        <v>0.34771488903788489</v>
      </c>
      <c r="K17" s="11">
        <v>0.34711825350112663</v>
      </c>
      <c r="L17" s="11">
        <v>0.34271162571645747</v>
      </c>
      <c r="M17" s="11">
        <v>0.34267199173668667</v>
      </c>
      <c r="N17" s="11">
        <v>0.34554968676648889</v>
      </c>
      <c r="O17" s="11">
        <v>0.34716573619266472</v>
      </c>
      <c r="P17" s="11">
        <v>0.34836312417673332</v>
      </c>
      <c r="Q17" s="11">
        <v>0.34923268472136093</v>
      </c>
      <c r="R17" s="11">
        <v>0.35010628998143573</v>
      </c>
      <c r="S17" s="11">
        <v>0.35338848665712086</v>
      </c>
      <c r="T17" s="11">
        <v>0.35682109999797312</v>
      </c>
      <c r="U17" s="11"/>
      <c r="V17" s="35" t="str">
        <f t="shared" si="1"/>
        <v>Bahamas</v>
      </c>
      <c r="W17" s="30">
        <f t="shared" si="10"/>
        <v>4.8349390033048371E-4</v>
      </c>
      <c r="X17" s="10">
        <f t="shared" si="3"/>
        <v>0.63577906314763089</v>
      </c>
      <c r="Y17" s="38">
        <f t="shared" si="4"/>
        <v>0.40421501713687924</v>
      </c>
      <c r="Z17" s="43">
        <f t="shared" si="5"/>
        <v>-0.48349390033048373</v>
      </c>
      <c r="AA17" s="44">
        <f t="shared" si="6"/>
        <v>84</v>
      </c>
      <c r="AD17">
        <v>12</v>
      </c>
      <c r="AE17" s="33" t="str">
        <f t="shared" si="7"/>
        <v>Honduras</v>
      </c>
      <c r="AF17" s="46">
        <f t="shared" si="8"/>
        <v>113</v>
      </c>
      <c r="AG17" s="56" t="str">
        <f t="shared" si="9"/>
        <v>Marshall Islands</v>
      </c>
    </row>
    <row r="18" spans="1:33">
      <c r="A18" s="39" t="s">
        <v>543</v>
      </c>
      <c r="B18" s="40">
        <v>1</v>
      </c>
      <c r="C18" s="34" t="s">
        <v>63</v>
      </c>
      <c r="D18" s="35" t="s">
        <v>64</v>
      </c>
      <c r="E18" s="11">
        <v>0.34006047057146144</v>
      </c>
      <c r="F18" s="11">
        <v>0.33942484707058035</v>
      </c>
      <c r="G18" s="11">
        <v>0.33904383867296861</v>
      </c>
      <c r="H18" s="11">
        <v>0.3388016291800317</v>
      </c>
      <c r="I18" s="11">
        <v>0.33821867116009269</v>
      </c>
      <c r="J18" s="11">
        <v>0.33765975898148493</v>
      </c>
      <c r="K18" s="11">
        <v>0.33824141826783655</v>
      </c>
      <c r="L18" s="11">
        <v>0.33668486253091584</v>
      </c>
      <c r="M18" s="11">
        <v>0.33649417796842229</v>
      </c>
      <c r="N18" s="11">
        <v>0.3358619887354517</v>
      </c>
      <c r="O18" s="11">
        <v>0.33042624735435416</v>
      </c>
      <c r="P18" s="11">
        <v>0.33009624116469427</v>
      </c>
      <c r="Q18" s="11">
        <v>0.33003865204628208</v>
      </c>
      <c r="R18" s="11">
        <v>0.33893875788277555</v>
      </c>
      <c r="S18" s="11">
        <v>0.34087569721777361</v>
      </c>
      <c r="T18" s="11">
        <v>0.34287696988503963</v>
      </c>
      <c r="U18" s="11"/>
      <c r="V18" s="35" t="str">
        <f t="shared" si="1"/>
        <v>Bahrain</v>
      </c>
      <c r="W18" s="30">
        <f t="shared" si="10"/>
        <v>-1.7539365079672918E-4</v>
      </c>
      <c r="X18" s="10">
        <f t="shared" si="3"/>
        <v>-0.21792100535667155</v>
      </c>
      <c r="Y18" s="38">
        <f t="shared" si="4"/>
        <v>4.7489564575662474E-2</v>
      </c>
      <c r="Z18" s="43" t="str">
        <f t="shared" si="5"/>
        <v/>
      </c>
      <c r="AA18" s="44" t="str">
        <f t="shared" si="6"/>
        <v/>
      </c>
      <c r="AD18">
        <v>13</v>
      </c>
      <c r="AE18" s="33" t="str">
        <f t="shared" si="7"/>
        <v>Egypt</v>
      </c>
      <c r="AF18" s="46">
        <f t="shared" si="8"/>
        <v>112</v>
      </c>
      <c r="AG18" s="56" t="str">
        <f t="shared" si="9"/>
        <v>Norway</v>
      </c>
    </row>
    <row r="19" spans="1:33">
      <c r="A19" s="39" t="s">
        <v>547</v>
      </c>
      <c r="B19" s="40">
        <v>1</v>
      </c>
      <c r="C19" s="34" t="s">
        <v>65</v>
      </c>
      <c r="D19" s="35" t="s">
        <v>66</v>
      </c>
      <c r="E19" s="11">
        <v>0.46860805794527122</v>
      </c>
      <c r="F19" s="11">
        <v>0.46494851478415961</v>
      </c>
      <c r="G19" s="11">
        <v>0.46079773807186136</v>
      </c>
      <c r="H19" s="11">
        <v>0.45881356125623651</v>
      </c>
      <c r="I19" s="11">
        <v>0.45985516076059557</v>
      </c>
      <c r="J19" s="11">
        <v>0.45338776159743155</v>
      </c>
      <c r="K19" s="11">
        <v>0.45183849846652402</v>
      </c>
      <c r="L19" s="11">
        <v>0.44981348426833878</v>
      </c>
      <c r="M19" s="11">
        <v>0.45119527065932014</v>
      </c>
      <c r="N19" s="11">
        <v>0.44761254930509065</v>
      </c>
      <c r="O19" s="11">
        <v>0.44261939090063707</v>
      </c>
      <c r="P19" s="11">
        <v>0.44089161626551715</v>
      </c>
      <c r="Q19" s="11">
        <v>0.43970841597181937</v>
      </c>
      <c r="R19" s="11">
        <v>0.43879643424302578</v>
      </c>
      <c r="S19" s="11">
        <v>0.44209960834858641</v>
      </c>
      <c r="T19" s="11">
        <v>0.44500059780044837</v>
      </c>
      <c r="U19" s="11"/>
      <c r="V19" s="35" t="str">
        <f t="shared" si="1"/>
        <v>Bangladesh</v>
      </c>
      <c r="W19" s="30">
        <f t="shared" si="10"/>
        <v>-1.857339796403794E-3</v>
      </c>
      <c r="X19" s="10">
        <f t="shared" si="3"/>
        <v>-0.94140903894630967</v>
      </c>
      <c r="Y19" s="38">
        <f t="shared" si="4"/>
        <v>0.88625097860981439</v>
      </c>
      <c r="Z19" s="43">
        <f t="shared" si="5"/>
        <v>1.8573397964037941</v>
      </c>
      <c r="AA19" s="44">
        <f t="shared" si="6"/>
        <v>24</v>
      </c>
      <c r="AD19">
        <v>14</v>
      </c>
      <c r="AE19" s="33" t="str">
        <f t="shared" si="7"/>
        <v>Equatorial Guinea</v>
      </c>
      <c r="AF19" s="46">
        <f t="shared" si="8"/>
        <v>111</v>
      </c>
      <c r="AG19" s="56" t="str">
        <f t="shared" si="9"/>
        <v>South Africa</v>
      </c>
    </row>
    <row r="20" spans="1:33">
      <c r="A20" s="39" t="s">
        <v>545</v>
      </c>
      <c r="B20" s="40">
        <v>1</v>
      </c>
      <c r="C20" s="34" t="s">
        <v>67</v>
      </c>
      <c r="D20" s="35" t="s">
        <v>68</v>
      </c>
      <c r="E20" s="11">
        <v>0.28007951497367822</v>
      </c>
      <c r="F20" s="11">
        <v>0.27991819112026345</v>
      </c>
      <c r="G20" s="11">
        <v>0.27916928278931835</v>
      </c>
      <c r="H20" s="11">
        <v>0.27839269876796674</v>
      </c>
      <c r="I20" s="11">
        <v>0.27815358592321066</v>
      </c>
      <c r="J20" s="11">
        <v>0.27745357041835628</v>
      </c>
      <c r="K20" s="11">
        <v>0.27608139307301416</v>
      </c>
      <c r="L20" s="11">
        <v>0.27533949030944033</v>
      </c>
      <c r="M20" s="11">
        <v>0.27077752518603931</v>
      </c>
      <c r="N20" s="11">
        <v>0.26156240325209618</v>
      </c>
      <c r="O20" s="11">
        <v>0.26745103574194534</v>
      </c>
      <c r="P20" s="11">
        <v>0.26624952950403702</v>
      </c>
      <c r="Q20" s="11">
        <v>0.26727497249749049</v>
      </c>
      <c r="R20" s="11">
        <v>0.26792145083051727</v>
      </c>
      <c r="S20" s="11">
        <v>0.271702159677008</v>
      </c>
      <c r="T20" s="11">
        <v>0.27576116478549922</v>
      </c>
      <c r="U20" s="11"/>
      <c r="V20" s="35" t="str">
        <f t="shared" si="1"/>
        <v>Barbados</v>
      </c>
      <c r="W20" s="30">
        <f t="shared" si="10"/>
        <v>-8.4827845951254276E-4</v>
      </c>
      <c r="X20" s="10">
        <f t="shared" si="3"/>
        <v>-0.69622273761375442</v>
      </c>
      <c r="Y20" s="38">
        <f t="shared" si="4"/>
        <v>0.48472610037039071</v>
      </c>
      <c r="Z20" s="43">
        <f t="shared" si="5"/>
        <v>0.84827845951254277</v>
      </c>
      <c r="AA20" s="44">
        <f t="shared" si="6"/>
        <v>60</v>
      </c>
      <c r="AD20">
        <v>15</v>
      </c>
      <c r="AE20" s="33" t="str">
        <f t="shared" si="7"/>
        <v>China</v>
      </c>
      <c r="AF20" s="46">
        <f t="shared" si="8"/>
        <v>110</v>
      </c>
      <c r="AG20" s="56" t="str">
        <f t="shared" si="9"/>
        <v>Germany</v>
      </c>
    </row>
    <row r="21" spans="1:33">
      <c r="A21" s="39" t="s">
        <v>580</v>
      </c>
      <c r="B21" s="40">
        <v>1</v>
      </c>
      <c r="C21" s="34" t="s">
        <v>69</v>
      </c>
      <c r="D21" s="35" t="s">
        <v>70</v>
      </c>
      <c r="E21" s="11">
        <v>0.21572388061054504</v>
      </c>
      <c r="F21" s="11">
        <v>0.21998016396677444</v>
      </c>
      <c r="G21" s="11">
        <v>0.21908364797571903</v>
      </c>
      <c r="H21" s="11">
        <v>0.21918369924736061</v>
      </c>
      <c r="I21" s="11">
        <v>0.22791675629635955</v>
      </c>
      <c r="J21" s="11">
        <v>0.22950074158310371</v>
      </c>
      <c r="K21" s="11">
        <v>0.2204767143643204</v>
      </c>
      <c r="L21" s="11">
        <v>0.2219085397294939</v>
      </c>
      <c r="M21" s="11">
        <v>0.22307401585556288</v>
      </c>
      <c r="N21" s="11">
        <v>0.22111345557523845</v>
      </c>
      <c r="O21" s="11">
        <v>0.21738605972321379</v>
      </c>
      <c r="P21" s="11">
        <v>0.21321382323338245</v>
      </c>
      <c r="Q21" s="11">
        <v>0.21287821395718323</v>
      </c>
      <c r="R21" s="11">
        <v>0.21236335846131324</v>
      </c>
      <c r="S21" s="11">
        <v>0.21795134790463933</v>
      </c>
      <c r="T21" s="11">
        <v>0.22167282318020834</v>
      </c>
      <c r="U21" s="11"/>
      <c r="V21" s="35" t="str">
        <f t="shared" si="1"/>
        <v>Belarus</v>
      </c>
      <c r="W21" s="30">
        <f t="shared" si="10"/>
        <v>-3.3563421105049004E-4</v>
      </c>
      <c r="X21" s="10">
        <f t="shared" si="3"/>
        <v>-0.32915917642560666</v>
      </c>
      <c r="Y21" s="38">
        <f t="shared" si="4"/>
        <v>0.10834576342518365</v>
      </c>
      <c r="Z21" s="43" t="str">
        <f t="shared" si="5"/>
        <v/>
      </c>
      <c r="AA21" s="44" t="str">
        <f t="shared" si="6"/>
        <v/>
      </c>
      <c r="AD21">
        <v>16</v>
      </c>
      <c r="AE21" s="33" t="str">
        <f t="shared" si="7"/>
        <v>Uganda</v>
      </c>
      <c r="AF21" s="46">
        <f t="shared" si="8"/>
        <v>109</v>
      </c>
      <c r="AG21" s="56" t="str">
        <f t="shared" si="9"/>
        <v>Portugal</v>
      </c>
    </row>
    <row r="22" spans="1:33">
      <c r="A22" s="39" t="s">
        <v>544</v>
      </c>
      <c r="B22" s="40">
        <v>1</v>
      </c>
      <c r="C22" s="34" t="s">
        <v>71</v>
      </c>
      <c r="D22" s="35" t="s">
        <v>72</v>
      </c>
      <c r="E22" s="11">
        <v>0.24805783791509009</v>
      </c>
      <c r="F22" s="11">
        <v>0.24778233948251904</v>
      </c>
      <c r="G22" s="11">
        <v>0.24746822316376893</v>
      </c>
      <c r="H22" s="11">
        <v>0.248319757251523</v>
      </c>
      <c r="I22" s="11">
        <v>0.24825360841244781</v>
      </c>
      <c r="J22" s="11">
        <v>0.22714884168719376</v>
      </c>
      <c r="K22" s="11">
        <v>0.22623684059344373</v>
      </c>
      <c r="L22" s="11">
        <v>0.22557281206270188</v>
      </c>
      <c r="M22" s="11">
        <v>0.22491627971945996</v>
      </c>
      <c r="N22" s="11">
        <v>0.22444830097691829</v>
      </c>
      <c r="O22" s="11">
        <v>0.23154446700864359</v>
      </c>
      <c r="P22" s="11">
        <v>0.25975035837015231</v>
      </c>
      <c r="Q22" s="11">
        <v>0.26770351276471122</v>
      </c>
      <c r="R22" s="11">
        <v>0.2717717306566732</v>
      </c>
      <c r="S22" s="11">
        <v>0.27570187594635975</v>
      </c>
      <c r="T22" s="11">
        <v>0.27965127123580241</v>
      </c>
      <c r="U22" s="11"/>
      <c r="V22" s="35" t="str">
        <f t="shared" si="1"/>
        <v>Belgium</v>
      </c>
      <c r="W22" s="30">
        <f t="shared" si="10"/>
        <v>2.0221780602935552E-3</v>
      </c>
      <c r="X22" s="10">
        <f t="shared" si="3"/>
        <v>0.49742172243151633</v>
      </c>
      <c r="Y22" s="38">
        <f t="shared" si="4"/>
        <v>0.24742836994673648</v>
      </c>
      <c r="Z22" s="43" t="str">
        <f t="shared" si="5"/>
        <v/>
      </c>
      <c r="AA22" s="44" t="str">
        <f t="shared" si="6"/>
        <v/>
      </c>
      <c r="AD22">
        <v>17</v>
      </c>
      <c r="AE22" s="33" t="str">
        <f t="shared" si="7"/>
        <v>Benin</v>
      </c>
      <c r="AF22" s="46">
        <f t="shared" si="8"/>
        <v>108</v>
      </c>
      <c r="AG22" s="56" t="str">
        <f t="shared" si="9"/>
        <v>France</v>
      </c>
    </row>
    <row r="23" spans="1:33">
      <c r="A23" s="39" t="s">
        <v>546</v>
      </c>
      <c r="B23" s="40">
        <v>1</v>
      </c>
      <c r="C23" s="34" t="s">
        <v>73</v>
      </c>
      <c r="D23" s="35" t="s">
        <v>74</v>
      </c>
      <c r="E23" s="11">
        <v>0.32747285951462812</v>
      </c>
      <c r="F23" s="11">
        <v>0.32757198971374651</v>
      </c>
      <c r="G23" s="11">
        <v>0.3237727560568156</v>
      </c>
      <c r="H23" s="11">
        <v>0.32751998070455951</v>
      </c>
      <c r="I23" s="11">
        <v>0.32234791044445782</v>
      </c>
      <c r="J23" s="11">
        <v>0.32527238534545383</v>
      </c>
      <c r="K23" s="11">
        <v>0.33308407383546695</v>
      </c>
      <c r="L23" s="11">
        <v>0.34225775107063666</v>
      </c>
      <c r="M23" s="11">
        <v>0.32071081242941424</v>
      </c>
      <c r="N23" s="11">
        <v>0.31895986085115918</v>
      </c>
      <c r="O23" s="11">
        <v>0.31817866250388993</v>
      </c>
      <c r="P23" s="11">
        <v>0.31218298414520634</v>
      </c>
      <c r="Q23" s="11">
        <v>0.31811744243727491</v>
      </c>
      <c r="R23" s="11">
        <v>0.31361540064721066</v>
      </c>
      <c r="S23" s="11">
        <v>0.31631093599559884</v>
      </c>
      <c r="T23" s="11">
        <v>0.31983899484135186</v>
      </c>
      <c r="U23" s="11"/>
      <c r="V23" s="35" t="str">
        <f t="shared" si="1"/>
        <v>Belize</v>
      </c>
      <c r="W23" s="30">
        <f t="shared" si="10"/>
        <v>-9.2323249741618372E-4</v>
      </c>
      <c r="X23" s="10">
        <f t="shared" si="3"/>
        <v>-0.57765155995200101</v>
      </c>
      <c r="Y23" s="38">
        <f t="shared" si="4"/>
        <v>0.33368132471498024</v>
      </c>
      <c r="Z23" s="43">
        <f t="shared" si="5"/>
        <v>0.92323249741618374</v>
      </c>
      <c r="AA23" s="44">
        <f t="shared" si="6"/>
        <v>57</v>
      </c>
      <c r="AD23">
        <v>18</v>
      </c>
      <c r="AE23" s="33" t="str">
        <f t="shared" si="7"/>
        <v>Angola</v>
      </c>
      <c r="AF23" s="46">
        <f t="shared" si="8"/>
        <v>107</v>
      </c>
      <c r="AG23" s="56" t="str">
        <f t="shared" si="9"/>
        <v>Trinidad and Tobago</v>
      </c>
    </row>
    <row r="24" spans="1:33">
      <c r="A24" s="39" t="s">
        <v>539</v>
      </c>
      <c r="B24" s="40">
        <v>1</v>
      </c>
      <c r="C24" s="34" t="s">
        <v>75</v>
      </c>
      <c r="D24" s="35" t="s">
        <v>76</v>
      </c>
      <c r="E24" s="11">
        <v>0.52015272206702157</v>
      </c>
      <c r="F24" s="11">
        <v>0.51245480311213132</v>
      </c>
      <c r="G24" s="11">
        <v>0.51013870330132971</v>
      </c>
      <c r="H24" s="11">
        <v>0.50330098447135407</v>
      </c>
      <c r="I24" s="11">
        <v>0.4982778398851469</v>
      </c>
      <c r="J24" s="11">
        <v>0.49469110425918145</v>
      </c>
      <c r="K24" s="11">
        <v>0.49209671805196598</v>
      </c>
      <c r="L24" s="11">
        <v>0.49321820520765708</v>
      </c>
      <c r="M24" s="11">
        <v>0.49238289365851723</v>
      </c>
      <c r="N24" s="11">
        <v>0.48961232446740305</v>
      </c>
      <c r="O24" s="11">
        <v>0.49034742930369896</v>
      </c>
      <c r="P24" s="11">
        <v>0.48603724125687003</v>
      </c>
      <c r="Q24" s="11">
        <v>0.48453704984453361</v>
      </c>
      <c r="R24" s="11">
        <v>0.48016168974195444</v>
      </c>
      <c r="S24" s="11">
        <v>0.48491743504989543</v>
      </c>
      <c r="T24" s="11">
        <v>0.48810407320199767</v>
      </c>
      <c r="U24" s="11"/>
      <c r="V24" s="35" t="str">
        <f t="shared" si="1"/>
        <v>Benin</v>
      </c>
      <c r="W24" s="30">
        <f t="shared" si="10"/>
        <v>-2.1368075530251709E-3</v>
      </c>
      <c r="X24" s="10">
        <f t="shared" si="3"/>
        <v>-0.91002829762696114</v>
      </c>
      <c r="Y24" s="38">
        <f t="shared" si="4"/>
        <v>0.82815150248182501</v>
      </c>
      <c r="Z24" s="43">
        <f t="shared" si="5"/>
        <v>2.1368075530251711</v>
      </c>
      <c r="AA24" s="44">
        <f t="shared" si="6"/>
        <v>17</v>
      </c>
      <c r="AD24">
        <v>19</v>
      </c>
      <c r="AE24" s="33" t="str">
        <f t="shared" si="7"/>
        <v>Myanmar</v>
      </c>
      <c r="AF24" s="46">
        <f t="shared" si="8"/>
        <v>106</v>
      </c>
      <c r="AG24" s="56" t="str">
        <f t="shared" si="9"/>
        <v>Japan</v>
      </c>
    </row>
    <row r="25" spans="1:33">
      <c r="A25" s="39" t="s">
        <v>540</v>
      </c>
      <c r="B25" s="40">
        <v>1</v>
      </c>
      <c r="C25" s="34" t="s">
        <v>77</v>
      </c>
      <c r="D25" s="35" t="s">
        <v>78</v>
      </c>
      <c r="E25" s="11">
        <v>0.43707983800915268</v>
      </c>
      <c r="F25" s="11">
        <v>0.44910082171694771</v>
      </c>
      <c r="G25" s="11">
        <v>0.4433384242420943</v>
      </c>
      <c r="H25" s="11">
        <v>0.43509379872605608</v>
      </c>
      <c r="I25" s="11">
        <v>0.42518695354727704</v>
      </c>
      <c r="J25" s="11">
        <v>0.41727233015281739</v>
      </c>
      <c r="K25" s="11">
        <v>0.41381034344585604</v>
      </c>
      <c r="L25" s="11">
        <v>0.41390674913523612</v>
      </c>
      <c r="M25" s="11">
        <v>0.40583751049697397</v>
      </c>
      <c r="N25" s="11">
        <v>0.40223879312420108</v>
      </c>
      <c r="O25" s="11">
        <v>0.39977221745626079</v>
      </c>
      <c r="P25" s="11">
        <v>0.39588790089171372</v>
      </c>
      <c r="Q25" s="11">
        <v>0.3982240361116316</v>
      </c>
      <c r="R25" s="11">
        <v>0.39959290981993867</v>
      </c>
      <c r="S25" s="11">
        <v>0.39632597247683082</v>
      </c>
      <c r="T25" s="11">
        <v>0.39967330731097633</v>
      </c>
      <c r="U25" s="11"/>
      <c r="V25" s="35" t="str">
        <f t="shared" si="1"/>
        <v>Bhutan</v>
      </c>
      <c r="W25" s="30">
        <f t="shared" si="10"/>
        <v>-3.5229078594744864E-3</v>
      </c>
      <c r="X25" s="10">
        <f t="shared" si="3"/>
        <v>-0.92690258248199853</v>
      </c>
      <c r="Y25" s="38">
        <f t="shared" si="4"/>
        <v>0.85914839741179805</v>
      </c>
      <c r="Z25" s="43">
        <f t="shared" si="5"/>
        <v>3.5229078594744863</v>
      </c>
      <c r="AA25" s="44">
        <f t="shared" si="6"/>
        <v>5</v>
      </c>
      <c r="AD25">
        <v>20</v>
      </c>
      <c r="AE25" s="33" t="str">
        <f t="shared" si="7"/>
        <v>Yemen</v>
      </c>
      <c r="AF25" s="46">
        <f t="shared" si="8"/>
        <v>105</v>
      </c>
      <c r="AG25" s="56" t="str">
        <f t="shared" si="9"/>
        <v>Armenia</v>
      </c>
    </row>
    <row r="26" spans="1:33">
      <c r="A26" s="39" t="s">
        <v>541</v>
      </c>
      <c r="B26" s="40">
        <v>1</v>
      </c>
      <c r="C26" s="34" t="s">
        <v>79</v>
      </c>
      <c r="D26" s="35" t="s">
        <v>430</v>
      </c>
      <c r="E26" s="11">
        <v>0.36943890339229563</v>
      </c>
      <c r="F26" s="11">
        <v>0.3617207309675759</v>
      </c>
      <c r="G26" s="11">
        <v>0.35846158574939868</v>
      </c>
      <c r="H26" s="11">
        <v>0.35404135073370369</v>
      </c>
      <c r="I26" s="11">
        <v>0.35496693992813827</v>
      </c>
      <c r="J26" s="11">
        <v>0.35500426902830085</v>
      </c>
      <c r="K26" s="11">
        <v>0.35238538939016056</v>
      </c>
      <c r="L26" s="11">
        <v>0.35137626195798571</v>
      </c>
      <c r="M26" s="11">
        <v>0.35159012762244429</v>
      </c>
      <c r="N26" s="11">
        <v>0.34656950745644832</v>
      </c>
      <c r="O26" s="11">
        <v>0.34357689830434435</v>
      </c>
      <c r="P26" s="11">
        <v>0.33922109276362739</v>
      </c>
      <c r="Q26" s="11">
        <v>0.33923627176930943</v>
      </c>
      <c r="R26" s="11">
        <v>0.3381003314688602</v>
      </c>
      <c r="S26" s="11">
        <v>0.33970108673441907</v>
      </c>
      <c r="T26" s="11">
        <v>0.34236541011543026</v>
      </c>
      <c r="U26" s="11"/>
      <c r="V26" s="35" t="str">
        <f t="shared" si="1"/>
        <v>Bolivia</v>
      </c>
      <c r="W26" s="30">
        <f t="shared" si="10"/>
        <v>-1.8149541850845997E-3</v>
      </c>
      <c r="X26" s="10">
        <f t="shared" si="3"/>
        <v>-0.94516175261986135</v>
      </c>
      <c r="Y26" s="38">
        <f t="shared" si="4"/>
        <v>0.89333073861544798</v>
      </c>
      <c r="Z26" s="43">
        <f t="shared" si="5"/>
        <v>1.8149541850845996</v>
      </c>
      <c r="AA26" s="44">
        <f t="shared" si="6"/>
        <v>28</v>
      </c>
      <c r="AD26">
        <v>21</v>
      </c>
      <c r="AE26" s="33" t="str">
        <f t="shared" si="7"/>
        <v>Suriname</v>
      </c>
      <c r="AF26" s="46">
        <f t="shared" si="8"/>
        <v>104</v>
      </c>
      <c r="AG26" s="56" t="str">
        <f t="shared" si="9"/>
        <v>Somalia</v>
      </c>
    </row>
    <row r="27" spans="1:33">
      <c r="A27" s="39" t="s">
        <v>542</v>
      </c>
      <c r="B27" s="40">
        <v>1</v>
      </c>
      <c r="C27" s="34" t="s">
        <v>81</v>
      </c>
      <c r="D27" s="35" t="s">
        <v>82</v>
      </c>
      <c r="E27" s="11">
        <v>0.22865133859743539</v>
      </c>
      <c r="F27" s="11">
        <v>0.22842761449592744</v>
      </c>
      <c r="G27" s="11">
        <v>0.2430234332088731</v>
      </c>
      <c r="H27" s="11">
        <v>0.23923097456193509</v>
      </c>
      <c r="I27" s="11">
        <v>0.23236800773520036</v>
      </c>
      <c r="J27" s="11">
        <v>0.23867487632838411</v>
      </c>
      <c r="K27" s="11">
        <v>0.23877844135064355</v>
      </c>
      <c r="L27" s="11">
        <v>0.23523878074376678</v>
      </c>
      <c r="M27" s="11">
        <v>0.22749697293215057</v>
      </c>
      <c r="N27" s="11">
        <v>0.23250026468136975</v>
      </c>
      <c r="O27" s="11">
        <v>0.23482076047314682</v>
      </c>
      <c r="P27" s="11">
        <v>0.23420316933349308</v>
      </c>
      <c r="Q27" s="11">
        <v>0.23826011484132806</v>
      </c>
      <c r="R27" s="11">
        <v>0.23897120844496911</v>
      </c>
      <c r="S27" s="11">
        <v>0.24226750625205262</v>
      </c>
      <c r="T27" s="11">
        <v>0.24613732467262425</v>
      </c>
      <c r="U27" s="11"/>
      <c r="V27" s="35" t="str">
        <f t="shared" si="1"/>
        <v>Bosnia and Herzegovina</v>
      </c>
      <c r="W27" s="30">
        <f t="shared" si="10"/>
        <v>5.2337557082570319E-4</v>
      </c>
      <c r="X27" s="10">
        <f t="shared" si="3"/>
        <v>0.45782691338239362</v>
      </c>
      <c r="Y27" s="38">
        <f t="shared" si="4"/>
        <v>0.20960548261724976</v>
      </c>
      <c r="Z27" s="43" t="str">
        <f t="shared" si="5"/>
        <v/>
      </c>
      <c r="AA27" s="44" t="str">
        <f t="shared" si="6"/>
        <v/>
      </c>
      <c r="AD27">
        <v>22</v>
      </c>
      <c r="AE27" s="33" t="str">
        <f t="shared" si="7"/>
        <v>Mauritania</v>
      </c>
      <c r="AF27" s="46">
        <f t="shared" si="8"/>
        <v>103</v>
      </c>
      <c r="AG27" s="56" t="str">
        <f t="shared" si="9"/>
        <v>Antigua and Barbuda</v>
      </c>
    </row>
    <row r="28" spans="1:33">
      <c r="A28" s="39" t="s">
        <v>554</v>
      </c>
      <c r="B28" s="40">
        <v>1</v>
      </c>
      <c r="C28" s="34" t="s">
        <v>83</v>
      </c>
      <c r="D28" s="35" t="s">
        <v>84</v>
      </c>
      <c r="E28" s="11">
        <v>0.4521958775343804</v>
      </c>
      <c r="F28" s="11">
        <v>0.44240574156913032</v>
      </c>
      <c r="G28" s="11">
        <v>0.44348530172690431</v>
      </c>
      <c r="H28" s="11">
        <v>0.44495965348320493</v>
      </c>
      <c r="I28" s="11">
        <v>0.44607305077828024</v>
      </c>
      <c r="J28" s="11">
        <v>0.44868684390159519</v>
      </c>
      <c r="K28" s="11">
        <v>0.44061324599181123</v>
      </c>
      <c r="L28" s="11">
        <v>0.44612262309308592</v>
      </c>
      <c r="M28" s="11">
        <v>0.43621323033870379</v>
      </c>
      <c r="N28" s="11">
        <v>0.43333632439076603</v>
      </c>
      <c r="O28" s="11">
        <v>0.43260019912458958</v>
      </c>
      <c r="P28" s="11">
        <v>0.43166190566077828</v>
      </c>
      <c r="Q28" s="11">
        <v>0.43204003399592672</v>
      </c>
      <c r="R28" s="11">
        <v>0.43087467204148949</v>
      </c>
      <c r="S28" s="11">
        <v>0.44292301517041804</v>
      </c>
      <c r="T28" s="11">
        <v>0.44664467466519486</v>
      </c>
      <c r="U28" s="11"/>
      <c r="V28" s="35" t="str">
        <f t="shared" si="1"/>
        <v>Botswana</v>
      </c>
      <c r="W28" s="30">
        <f t="shared" si="10"/>
        <v>-8.0086527266348391E-4</v>
      </c>
      <c r="X28" s="10">
        <f t="shared" si="3"/>
        <v>-0.55168742378513247</v>
      </c>
      <c r="Y28" s="38">
        <f t="shared" si="4"/>
        <v>0.30435901356267636</v>
      </c>
      <c r="Z28" s="43">
        <f t="shared" si="5"/>
        <v>0.80086527266348395</v>
      </c>
      <c r="AA28" s="44">
        <f t="shared" si="6"/>
        <v>64</v>
      </c>
      <c r="AD28">
        <v>23</v>
      </c>
      <c r="AE28" s="33" t="str">
        <f t="shared" si="7"/>
        <v>Montenegro</v>
      </c>
      <c r="AF28" s="46">
        <f t="shared" si="8"/>
        <v>102</v>
      </c>
      <c r="AG28" s="56" t="str">
        <f t="shared" si="9"/>
        <v>Estonia</v>
      </c>
    </row>
    <row r="29" spans="1:33">
      <c r="A29" s="39" t="s">
        <v>555</v>
      </c>
      <c r="B29" s="40">
        <v>1</v>
      </c>
      <c r="C29" s="34" t="s">
        <v>85</v>
      </c>
      <c r="D29" s="35" t="s">
        <v>86</v>
      </c>
      <c r="E29" s="11">
        <v>0.30359105358811594</v>
      </c>
      <c r="F29" s="11">
        <v>0.302157445887343</v>
      </c>
      <c r="G29" s="11">
        <v>0.29945648162850064</v>
      </c>
      <c r="H29" s="11">
        <v>0.3010560525927295</v>
      </c>
      <c r="I29" s="11">
        <v>0.30039173982337147</v>
      </c>
      <c r="J29" s="11">
        <v>0.30059307417695053</v>
      </c>
      <c r="K29" s="11">
        <v>0.29741389163270771</v>
      </c>
      <c r="L29" s="11">
        <v>0.29587508610896546</v>
      </c>
      <c r="M29" s="11">
        <v>0.29234601240068209</v>
      </c>
      <c r="N29" s="11">
        <v>0.28878033585717999</v>
      </c>
      <c r="O29" s="11">
        <v>0.29030878598245102</v>
      </c>
      <c r="P29" s="11">
        <v>0.29075884673442981</v>
      </c>
      <c r="Q29" s="11">
        <v>0.28334026043306054</v>
      </c>
      <c r="R29" s="11">
        <v>0.28383824578508343</v>
      </c>
      <c r="S29" s="11">
        <v>0.2865387187148612</v>
      </c>
      <c r="T29" s="11">
        <v>0.28948788747068327</v>
      </c>
      <c r="U29" s="11"/>
      <c r="V29" s="35" t="str">
        <f t="shared" si="1"/>
        <v>Brazil</v>
      </c>
      <c r="W29" s="30">
        <f t="shared" si="10"/>
        <v>-1.314875150512234E-3</v>
      </c>
      <c r="X29" s="10">
        <f t="shared" si="3"/>
        <v>-0.92677377515462034</v>
      </c>
      <c r="Y29" s="38">
        <f t="shared" si="4"/>
        <v>0.85890963031434675</v>
      </c>
      <c r="Z29" s="43">
        <f t="shared" si="5"/>
        <v>1.314875150512234</v>
      </c>
      <c r="AA29" s="44">
        <f t="shared" si="6"/>
        <v>42</v>
      </c>
      <c r="AD29">
        <v>24</v>
      </c>
      <c r="AE29" s="33" t="str">
        <f t="shared" si="7"/>
        <v>Bangladesh</v>
      </c>
      <c r="AF29" s="46">
        <f t="shared" si="8"/>
        <v>101</v>
      </c>
      <c r="AG29" s="56" t="str">
        <f t="shared" si="9"/>
        <v>Burundi</v>
      </c>
    </row>
    <row r="30" spans="1:33">
      <c r="A30" s="39"/>
      <c r="B30" s="40"/>
      <c r="C30" s="34" t="s">
        <v>87</v>
      </c>
      <c r="D30" s="35" t="s">
        <v>88</v>
      </c>
      <c r="E30" s="11">
        <v>0.24876769154814035</v>
      </c>
      <c r="F30" s="11">
        <v>0.24834297699377039</v>
      </c>
      <c r="G30" s="11">
        <v>0.24667686000037606</v>
      </c>
      <c r="H30" s="11">
        <v>0.24753905649219518</v>
      </c>
      <c r="I30" s="11">
        <v>0.24715753347181912</v>
      </c>
      <c r="J30" s="11">
        <v>0.24677981126445125</v>
      </c>
      <c r="K30" s="11">
        <v>0.24265757560957324</v>
      </c>
      <c r="L30" s="11">
        <v>0.23770245377583341</v>
      </c>
      <c r="M30" s="11">
        <v>0.22297002923206641</v>
      </c>
      <c r="N30" s="11">
        <v>0.22063262501350281</v>
      </c>
      <c r="O30" s="11">
        <v>0.20683692811201235</v>
      </c>
      <c r="P30" s="11">
        <v>0.22131131491830999</v>
      </c>
      <c r="Q30" s="11">
        <v>0.20703834400103047</v>
      </c>
      <c r="R30" s="11">
        <v>0.22112192464672098</v>
      </c>
      <c r="S30" s="11">
        <v>0.22368191226150258</v>
      </c>
      <c r="T30" s="11">
        <v>0.22579498326095759</v>
      </c>
      <c r="U30" s="11"/>
      <c r="V30" s="35" t="str">
        <f t="shared" si="1"/>
        <v>Brunei Darussalam</v>
      </c>
      <c r="W30" s="30">
        <f t="shared" si="10"/>
        <v>-2.606235866333306E-3</v>
      </c>
      <c r="X30" s="10">
        <f t="shared" si="3"/>
        <v>-0.82342040419359419</v>
      </c>
      <c r="Y30" s="38">
        <f t="shared" si="4"/>
        <v>0.67802116204234208</v>
      </c>
      <c r="Z30" s="43">
        <f t="shared" si="5"/>
        <v>2.6062358663333058</v>
      </c>
      <c r="AA30" s="44">
        <f t="shared" si="6"/>
        <v>9</v>
      </c>
      <c r="AD30">
        <v>25</v>
      </c>
      <c r="AE30" s="33" t="str">
        <f t="shared" si="7"/>
        <v>Namibia</v>
      </c>
      <c r="AF30" s="46">
        <f t="shared" si="8"/>
        <v>100</v>
      </c>
      <c r="AG30" s="56" t="str">
        <f t="shared" si="9"/>
        <v>Hungary</v>
      </c>
    </row>
    <row r="31" spans="1:33">
      <c r="A31" s="39"/>
      <c r="B31" s="40"/>
      <c r="C31" s="34" t="s">
        <v>89</v>
      </c>
      <c r="D31" s="35" t="s">
        <v>90</v>
      </c>
      <c r="E31" s="11">
        <v>0.23111103925700582</v>
      </c>
      <c r="F31" s="11">
        <v>0.23575115042688669</v>
      </c>
      <c r="G31" s="11">
        <v>0.23455862323123614</v>
      </c>
      <c r="H31" s="11">
        <v>0.22978581822016395</v>
      </c>
      <c r="I31" s="11">
        <v>0.22892549325225867</v>
      </c>
      <c r="J31" s="11">
        <v>0.23064311255295275</v>
      </c>
      <c r="K31" s="11">
        <v>0.22916928964560071</v>
      </c>
      <c r="L31" s="11">
        <v>0.22894101475954873</v>
      </c>
      <c r="M31" s="11">
        <v>0.22670622483132755</v>
      </c>
      <c r="N31" s="11">
        <v>0.23143080939437241</v>
      </c>
      <c r="O31" s="11">
        <v>0.2280672026740059</v>
      </c>
      <c r="P31" s="11">
        <v>0.22491504229577217</v>
      </c>
      <c r="Q31" s="11">
        <v>0.22696195893375692</v>
      </c>
      <c r="R31" s="11">
        <v>0.22365527585879827</v>
      </c>
      <c r="S31" s="11">
        <v>0.22908106131122821</v>
      </c>
      <c r="T31" s="11">
        <v>0.2305424583946801</v>
      </c>
      <c r="U31" s="11"/>
      <c r="V31" s="35" t="str">
        <f t="shared" si="1"/>
        <v>Bulgaria</v>
      </c>
      <c r="W31" s="30">
        <f t="shared" si="10"/>
        <v>-4.0734465130142872E-4</v>
      </c>
      <c r="X31" s="10">
        <f t="shared" si="3"/>
        <v>-0.62229701411964011</v>
      </c>
      <c r="Y31" s="38">
        <f t="shared" si="4"/>
        <v>0.38725357378221958</v>
      </c>
      <c r="Z31" s="43">
        <f t="shared" si="5"/>
        <v>0.40734465130142872</v>
      </c>
      <c r="AA31" s="44">
        <f t="shared" si="6"/>
        <v>74</v>
      </c>
      <c r="AD31">
        <v>26</v>
      </c>
      <c r="AE31" s="33" t="str">
        <f t="shared" si="7"/>
        <v>Paraguay</v>
      </c>
      <c r="AF31" s="46">
        <f t="shared" si="8"/>
        <v>99</v>
      </c>
      <c r="AG31" s="56" t="str">
        <f t="shared" si="9"/>
        <v>United Kingdom</v>
      </c>
    </row>
    <row r="32" spans="1:33">
      <c r="A32" s="39"/>
      <c r="B32" s="40"/>
      <c r="C32" s="34" t="s">
        <v>91</v>
      </c>
      <c r="D32" s="35" t="s">
        <v>92</v>
      </c>
      <c r="E32" s="11">
        <v>0.53003786973135758</v>
      </c>
      <c r="F32" s="11">
        <v>0.53012009170867824</v>
      </c>
      <c r="G32" s="11">
        <v>0.52709965140898307</v>
      </c>
      <c r="H32" s="11">
        <v>0.52409611300522296</v>
      </c>
      <c r="I32" s="11">
        <v>0.52369310190583274</v>
      </c>
      <c r="J32" s="11">
        <v>0.52428613937551571</v>
      </c>
      <c r="K32" s="11">
        <v>0.52250699984362337</v>
      </c>
      <c r="L32" s="11">
        <v>0.52168116689536936</v>
      </c>
      <c r="M32" s="11">
        <v>0.52111626292528301</v>
      </c>
      <c r="N32" s="11">
        <v>0.52261056740589773</v>
      </c>
      <c r="O32" s="11">
        <v>0.52491238581816035</v>
      </c>
      <c r="P32" s="11">
        <v>0.5209390722011713</v>
      </c>
      <c r="Q32" s="11">
        <v>0.51832921567965273</v>
      </c>
      <c r="R32" s="11">
        <v>0.51605093952665781</v>
      </c>
      <c r="S32" s="11">
        <v>0.51529250300209262</v>
      </c>
      <c r="T32" s="11">
        <v>0.5181602089876165</v>
      </c>
      <c r="U32" s="11"/>
      <c r="V32" s="35" t="str">
        <f t="shared" si="1"/>
        <v>Burkina Faso</v>
      </c>
      <c r="W32" s="30">
        <f t="shared" si="10"/>
        <v>-8.2465095291192549E-4</v>
      </c>
      <c r="X32" s="10">
        <f t="shared" si="3"/>
        <v>-0.90266402821467606</v>
      </c>
      <c r="Y32" s="38">
        <f t="shared" si="4"/>
        <v>0.81480234783274552</v>
      </c>
      <c r="Z32" s="43">
        <f t="shared" si="5"/>
        <v>0.82465095291192547</v>
      </c>
      <c r="AA32" s="44">
        <f t="shared" si="6"/>
        <v>63</v>
      </c>
      <c r="AD32">
        <v>27</v>
      </c>
      <c r="AE32" s="33" t="str">
        <f t="shared" si="7"/>
        <v>Gambia</v>
      </c>
      <c r="AF32" s="46">
        <f t="shared" si="8"/>
        <v>98</v>
      </c>
      <c r="AG32" s="56" t="str">
        <f t="shared" si="9"/>
        <v>Sweden</v>
      </c>
    </row>
    <row r="33" spans="1:33">
      <c r="A33" s="39"/>
      <c r="B33" s="40"/>
      <c r="C33" s="34" t="s">
        <v>93</v>
      </c>
      <c r="D33" s="35" t="s">
        <v>94</v>
      </c>
      <c r="E33" s="11">
        <v>0.6026467943318794</v>
      </c>
      <c r="F33" s="11">
        <v>0.60003997199334302</v>
      </c>
      <c r="G33" s="11">
        <v>0.60013546395968476</v>
      </c>
      <c r="H33" s="11">
        <v>0.60189682993527471</v>
      </c>
      <c r="I33" s="11">
        <v>0.59944366787438053</v>
      </c>
      <c r="J33" s="11">
        <v>0.60001604981299839</v>
      </c>
      <c r="K33" s="11">
        <v>0.59974395409146652</v>
      </c>
      <c r="L33" s="11">
        <v>0.59690479453446699</v>
      </c>
      <c r="M33" s="11">
        <v>0.59951149036188378</v>
      </c>
      <c r="N33" s="11">
        <v>0.60817571239367341</v>
      </c>
      <c r="O33" s="11">
        <v>0.60448101935428789</v>
      </c>
      <c r="P33" s="11">
        <v>0.60680413942505662</v>
      </c>
      <c r="Q33" s="11">
        <v>0.61166955441393889</v>
      </c>
      <c r="R33" s="11">
        <v>0.60922172137510311</v>
      </c>
      <c r="S33" s="11">
        <v>0.615721943056874</v>
      </c>
      <c r="T33" s="11">
        <v>0.61846001199132472</v>
      </c>
      <c r="U33" s="11"/>
      <c r="V33" s="35" t="str">
        <f t="shared" si="1"/>
        <v>Burundi</v>
      </c>
      <c r="W33" s="30">
        <f t="shared" si="10"/>
        <v>1.0745843527799699E-3</v>
      </c>
      <c r="X33" s="10">
        <f t="shared" si="3"/>
        <v>0.8004040061726565</v>
      </c>
      <c r="Y33" s="38">
        <f t="shared" si="4"/>
        <v>0.64064657309723794</v>
      </c>
      <c r="Z33" s="43">
        <f t="shared" si="5"/>
        <v>-1.0745843527799699</v>
      </c>
      <c r="AA33" s="44">
        <f t="shared" si="6"/>
        <v>101</v>
      </c>
      <c r="AD33">
        <v>28</v>
      </c>
      <c r="AE33" s="33" t="str">
        <f t="shared" si="7"/>
        <v>Bolivia</v>
      </c>
      <c r="AF33" s="46">
        <f t="shared" si="8"/>
        <v>97</v>
      </c>
      <c r="AG33" s="56" t="str">
        <f t="shared" si="9"/>
        <v>Romania</v>
      </c>
    </row>
    <row r="34" spans="1:33">
      <c r="A34" s="39"/>
      <c r="B34" s="40"/>
      <c r="C34" s="34" t="s">
        <v>95</v>
      </c>
      <c r="D34" s="35" t="s">
        <v>96</v>
      </c>
      <c r="E34" s="11">
        <v>0.52581953814764981</v>
      </c>
      <c r="F34" s="11">
        <v>0.5265974356786457</v>
      </c>
      <c r="G34" s="11">
        <v>0.51960053414287344</v>
      </c>
      <c r="H34" s="11">
        <v>0.51189038179389501</v>
      </c>
      <c r="I34" s="11">
        <v>0.50476406611817792</v>
      </c>
      <c r="J34" s="11">
        <v>0.49925569250546037</v>
      </c>
      <c r="K34" s="11">
        <v>0.49868411684663982</v>
      </c>
      <c r="L34" s="11">
        <v>0.49590748164573745</v>
      </c>
      <c r="M34" s="11">
        <v>0.49197431317527457</v>
      </c>
      <c r="N34" s="11">
        <v>0.48442718936119694</v>
      </c>
      <c r="O34" s="11">
        <v>0.47429232405941391</v>
      </c>
      <c r="P34" s="11">
        <v>0.47101329627386562</v>
      </c>
      <c r="Q34" s="11">
        <v>0.46592871511819794</v>
      </c>
      <c r="R34" s="11">
        <v>0.46390989594650223</v>
      </c>
      <c r="S34" s="11">
        <v>0.4631631407352475</v>
      </c>
      <c r="T34" s="11">
        <v>0.46612033386168866</v>
      </c>
      <c r="U34" s="11"/>
      <c r="V34" s="35" t="str">
        <f t="shared" si="1"/>
        <v>Cambodia</v>
      </c>
      <c r="W34" s="30">
        <f t="shared" si="10"/>
        <v>-4.638473677738471E-3</v>
      </c>
      <c r="X34" s="10">
        <f t="shared" si="3"/>
        <v>-0.98430253626816566</v>
      </c>
      <c r="Y34" s="38">
        <f t="shared" si="4"/>
        <v>0.96885148290394363</v>
      </c>
      <c r="Z34" s="43">
        <f t="shared" si="5"/>
        <v>4.638473677738471</v>
      </c>
      <c r="AA34" s="44">
        <f t="shared" si="6"/>
        <v>1</v>
      </c>
      <c r="AD34">
        <v>29</v>
      </c>
      <c r="AE34" s="33" t="str">
        <f t="shared" si="7"/>
        <v>Malawi</v>
      </c>
      <c r="AF34" s="46">
        <f t="shared" si="8"/>
        <v>96</v>
      </c>
      <c r="AG34" s="56" t="str">
        <f t="shared" si="9"/>
        <v>Dominica</v>
      </c>
    </row>
    <row r="35" spans="1:33">
      <c r="A35" s="39"/>
      <c r="B35" s="40"/>
      <c r="C35" s="34" t="s">
        <v>97</v>
      </c>
      <c r="D35" s="35" t="s">
        <v>98</v>
      </c>
      <c r="E35" s="11">
        <v>0.47491107533778432</v>
      </c>
      <c r="F35" s="11">
        <v>0.46652542797714164</v>
      </c>
      <c r="G35" s="11">
        <v>0.47108308116250514</v>
      </c>
      <c r="H35" s="11">
        <v>0.4693821347466593</v>
      </c>
      <c r="I35" s="11">
        <v>0.46777373103855963</v>
      </c>
      <c r="J35" s="11">
        <v>0.46828366393701487</v>
      </c>
      <c r="K35" s="11">
        <v>0.46923717287053884</v>
      </c>
      <c r="L35" s="11">
        <v>0.46980875149839196</v>
      </c>
      <c r="M35" s="11">
        <v>0.46512176065027178</v>
      </c>
      <c r="N35" s="11">
        <v>0.46354024791935072</v>
      </c>
      <c r="O35" s="11">
        <v>0.46770793802075783</v>
      </c>
      <c r="P35" s="11">
        <v>0.46784814118767781</v>
      </c>
      <c r="Q35" s="11">
        <v>0.46212191086939552</v>
      </c>
      <c r="R35" s="11">
        <v>0.46078210250926371</v>
      </c>
      <c r="S35" s="11">
        <v>0.46472669315309206</v>
      </c>
      <c r="T35" s="11">
        <v>0.46811897368099631</v>
      </c>
      <c r="U35" s="11"/>
      <c r="V35" s="35" t="str">
        <f t="shared" si="1"/>
        <v>Cameroon</v>
      </c>
      <c r="W35" s="30">
        <f t="shared" si="10"/>
        <v>-4.8243144394799503E-4</v>
      </c>
      <c r="X35" s="10">
        <f t="shared" si="3"/>
        <v>-0.65517350517776052</v>
      </c>
      <c r="Y35" s="38">
        <f t="shared" si="4"/>
        <v>0.42925232188691298</v>
      </c>
      <c r="Z35" s="43">
        <f t="shared" si="5"/>
        <v>0.48243144394799503</v>
      </c>
      <c r="AA35" s="44">
        <f t="shared" si="6"/>
        <v>71</v>
      </c>
      <c r="AD35">
        <v>30</v>
      </c>
      <c r="AE35" s="33" t="str">
        <f t="shared" si="7"/>
        <v>Mozambique</v>
      </c>
      <c r="AF35" s="46">
        <f t="shared" si="8"/>
        <v>95</v>
      </c>
      <c r="AG35" s="56" t="str">
        <f t="shared" si="9"/>
        <v>Kyrgyzstan</v>
      </c>
    </row>
    <row r="36" spans="1:33">
      <c r="A36" s="39"/>
      <c r="B36" s="40"/>
      <c r="C36" s="34" t="s">
        <v>99</v>
      </c>
      <c r="D36" s="35" t="s">
        <v>100</v>
      </c>
      <c r="E36" s="11">
        <v>0.26154703344914171</v>
      </c>
      <c r="F36" s="11">
        <v>0.26098743833922211</v>
      </c>
      <c r="G36" s="11">
        <v>0.26081900530168284</v>
      </c>
      <c r="H36" s="11">
        <v>0.26028912072174382</v>
      </c>
      <c r="I36" s="11">
        <v>0.25967394135082439</v>
      </c>
      <c r="J36" s="11">
        <v>0.2597812463368292</v>
      </c>
      <c r="K36" s="11">
        <v>0.2617655622439925</v>
      </c>
      <c r="L36" s="11">
        <v>0.26262307471479601</v>
      </c>
      <c r="M36" s="11">
        <v>0.26007062475191423</v>
      </c>
      <c r="N36" s="11">
        <v>0.25844362038642749</v>
      </c>
      <c r="O36" s="11">
        <v>0.25835534679148986</v>
      </c>
      <c r="P36" s="11">
        <v>0.25712344117938973</v>
      </c>
      <c r="Q36" s="11">
        <v>0.26227922533787923</v>
      </c>
      <c r="R36" s="11">
        <v>0.26357872096538998</v>
      </c>
      <c r="S36" s="11">
        <v>0.26699742731285753</v>
      </c>
      <c r="T36" s="11">
        <v>0.27053905032517583</v>
      </c>
      <c r="U36" s="11"/>
      <c r="V36" s="35" t="str">
        <f t="shared" si="1"/>
        <v>Canada</v>
      </c>
      <c r="W36" s="30">
        <f t="shared" si="10"/>
        <v>3.290833076197845E-4</v>
      </c>
      <c r="X36" s="10">
        <f t="shared" si="3"/>
        <v>0.46948579966183751</v>
      </c>
      <c r="Y36" s="38">
        <f t="shared" si="4"/>
        <v>0.22041691608411504</v>
      </c>
      <c r="Z36" s="43" t="str">
        <f t="shared" si="5"/>
        <v/>
      </c>
      <c r="AA36" s="44" t="str">
        <f t="shared" si="6"/>
        <v/>
      </c>
    </row>
    <row r="37" spans="1:33">
      <c r="A37" s="39"/>
      <c r="B37" s="40"/>
      <c r="C37" s="34" t="s">
        <v>101</v>
      </c>
      <c r="D37" s="35" t="s">
        <v>102</v>
      </c>
      <c r="E37" s="11">
        <v>0.32171216728316315</v>
      </c>
      <c r="F37" s="11">
        <v>0.30397622179316125</v>
      </c>
      <c r="G37" s="11">
        <v>0.31957712976233615</v>
      </c>
      <c r="H37" s="11">
        <v>0.31327364426112875</v>
      </c>
      <c r="I37" s="11">
        <v>0.31606490082393446</v>
      </c>
      <c r="J37" s="11">
        <v>0.30981019058670062</v>
      </c>
      <c r="K37" s="11">
        <v>0.31027821247205262</v>
      </c>
      <c r="L37" s="11">
        <v>0.31112233994536564</v>
      </c>
      <c r="M37" s="11">
        <v>0.31512300874337384</v>
      </c>
      <c r="N37" s="11">
        <v>0.31138961518274383</v>
      </c>
      <c r="O37" s="11">
        <v>0.3077366170009756</v>
      </c>
      <c r="P37" s="11">
        <v>0.30750117232594842</v>
      </c>
      <c r="Q37" s="11">
        <v>0.30765281848831982</v>
      </c>
      <c r="R37" s="11">
        <v>0.30468112983917761</v>
      </c>
      <c r="S37" s="11">
        <v>0.30522137968150914</v>
      </c>
      <c r="T37" s="11">
        <v>0.30906995689088529</v>
      </c>
      <c r="U37" s="11"/>
      <c r="V37" s="35" t="str">
        <f t="shared" si="1"/>
        <v>Cape Verde</v>
      </c>
      <c r="W37" s="30">
        <f t="shared" si="10"/>
        <v>-6.6304209548546347E-4</v>
      </c>
      <c r="X37" s="10">
        <f t="shared" si="3"/>
        <v>-0.6124344145718964</v>
      </c>
      <c r="Y37" s="38">
        <f t="shared" si="4"/>
        <v>0.37507591215202146</v>
      </c>
      <c r="Z37" s="43">
        <f t="shared" si="5"/>
        <v>0.66304209548546345</v>
      </c>
      <c r="AA37" s="44">
        <f t="shared" si="6"/>
        <v>67</v>
      </c>
    </row>
    <row r="38" spans="1:33">
      <c r="A38" s="39"/>
      <c r="B38" s="40"/>
      <c r="C38" s="34" t="s">
        <v>103</v>
      </c>
      <c r="D38" s="35" t="s">
        <v>104</v>
      </c>
      <c r="E38" s="11">
        <v>0.60230623848642051</v>
      </c>
      <c r="F38" s="11">
        <v>0.59752714822925579</v>
      </c>
      <c r="G38" s="11">
        <v>0.59143652841978434</v>
      </c>
      <c r="H38" s="11">
        <v>0.59535071425236563</v>
      </c>
      <c r="I38" s="11">
        <v>0.5993699240309518</v>
      </c>
      <c r="J38" s="11">
        <v>0.59868774998562524</v>
      </c>
      <c r="K38" s="11">
        <v>0.59904777984067137</v>
      </c>
      <c r="L38" s="11">
        <v>0.59934390117092073</v>
      </c>
      <c r="M38" s="11">
        <v>0.60285396938968649</v>
      </c>
      <c r="N38" s="11">
        <v>0.60109314629778132</v>
      </c>
      <c r="O38" s="11">
        <v>0.60183794713768524</v>
      </c>
      <c r="P38" s="11">
        <v>0.60570056260800909</v>
      </c>
      <c r="Q38" s="11">
        <v>0.60409543797156207</v>
      </c>
      <c r="R38" s="11">
        <v>0.60321841698870693</v>
      </c>
      <c r="S38" s="11">
        <v>0.61017324167714893</v>
      </c>
      <c r="T38" s="11">
        <v>0.61389541616616161</v>
      </c>
      <c r="U38" s="11"/>
      <c r="V38" s="35" t="str">
        <f t="shared" si="1"/>
        <v>Central African Republic</v>
      </c>
      <c r="W38" s="30">
        <f t="shared" si="10"/>
        <v>9.0625263402858882E-4</v>
      </c>
      <c r="X38" s="10">
        <f t="shared" si="3"/>
        <v>0.7996333939111272</v>
      </c>
      <c r="Y38" s="38">
        <f t="shared" si="4"/>
        <v>0.63941356465782795</v>
      </c>
      <c r="Z38" s="43">
        <f t="shared" si="5"/>
        <v>-0.9062526340285888</v>
      </c>
      <c r="AA38" s="44">
        <f t="shared" si="6"/>
        <v>94</v>
      </c>
    </row>
    <row r="39" spans="1:33">
      <c r="A39" s="39"/>
      <c r="B39" s="40"/>
      <c r="C39" s="34" t="s">
        <v>105</v>
      </c>
      <c r="D39" s="35" t="s">
        <v>106</v>
      </c>
      <c r="E39" s="11">
        <v>0.57180087268938917</v>
      </c>
      <c r="F39" s="11">
        <v>0.57052833178075091</v>
      </c>
      <c r="G39" s="11">
        <v>0.56705746924172651</v>
      </c>
      <c r="H39" s="11">
        <v>0.56913865763085258</v>
      </c>
      <c r="I39" s="11">
        <v>0.5699872213979259</v>
      </c>
      <c r="J39" s="11">
        <v>0.56907351314751942</v>
      </c>
      <c r="K39" s="11">
        <v>0.57126330634249067</v>
      </c>
      <c r="L39" s="11">
        <v>0.56600703660819363</v>
      </c>
      <c r="M39" s="11">
        <v>0.56801265033710802</v>
      </c>
      <c r="N39" s="11">
        <v>0.56634609309173378</v>
      </c>
      <c r="O39" s="11">
        <v>0.56751939063518075</v>
      </c>
      <c r="P39" s="11">
        <v>0.56630659794949489</v>
      </c>
      <c r="Q39" s="11">
        <v>0.5634733119859634</v>
      </c>
      <c r="R39" s="11">
        <v>0.56096916986809642</v>
      </c>
      <c r="S39" s="11">
        <v>0.5627959808425157</v>
      </c>
      <c r="T39" s="11">
        <v>0.5645054104269337</v>
      </c>
      <c r="U39" s="11"/>
      <c r="V39" s="35" t="str">
        <f t="shared" si="1"/>
        <v>Chad</v>
      </c>
      <c r="W39" s="30">
        <f t="shared" si="10"/>
        <v>-5.5028368054689742E-4</v>
      </c>
      <c r="X39" s="10">
        <f t="shared" si="3"/>
        <v>-0.83722020431454436</v>
      </c>
      <c r="Y39" s="38">
        <f t="shared" si="4"/>
        <v>0.70093767051248745</v>
      </c>
      <c r="Z39" s="43">
        <f t="shared" si="5"/>
        <v>0.55028368054689747</v>
      </c>
      <c r="AA39" s="44">
        <f t="shared" si="6"/>
        <v>68</v>
      </c>
    </row>
    <row r="40" spans="1:33">
      <c r="A40" s="39"/>
      <c r="B40" s="40"/>
      <c r="C40" s="34" t="s">
        <v>107</v>
      </c>
      <c r="D40" s="35" t="s">
        <v>108</v>
      </c>
      <c r="E40" s="11">
        <v>0.2222651828041157</v>
      </c>
      <c r="F40" s="11">
        <v>0.22174635071817952</v>
      </c>
      <c r="G40" s="11">
        <v>0.21758894644836427</v>
      </c>
      <c r="H40" s="11">
        <v>0.2168652617941855</v>
      </c>
      <c r="I40" s="11">
        <v>0.22251962828523505</v>
      </c>
      <c r="J40" s="11">
        <v>0.21899797175977406</v>
      </c>
      <c r="K40" s="11">
        <v>0.21225708652842967</v>
      </c>
      <c r="L40" s="11">
        <v>0.21231344229006491</v>
      </c>
      <c r="M40" s="11">
        <v>0.21089787563189202</v>
      </c>
      <c r="N40" s="11">
        <v>0.20688800618834158</v>
      </c>
      <c r="O40" s="11">
        <v>0.2063996248866381</v>
      </c>
      <c r="P40" s="11">
        <v>0.21492055641426935</v>
      </c>
      <c r="Q40" s="11">
        <v>0.21636428339854463</v>
      </c>
      <c r="R40" s="11">
        <v>0.22802566874671926</v>
      </c>
      <c r="S40" s="11">
        <v>0.23147033047248991</v>
      </c>
      <c r="T40" s="11">
        <v>0.23508968623724955</v>
      </c>
      <c r="U40" s="11"/>
      <c r="V40" s="35" t="str">
        <f t="shared" si="1"/>
        <v>Chile</v>
      </c>
      <c r="W40" s="30">
        <f t="shared" si="10"/>
        <v>4.3436232776956321E-4</v>
      </c>
      <c r="X40" s="10">
        <f t="shared" si="3"/>
        <v>0.25172385011263765</v>
      </c>
      <c r="Y40" s="38">
        <f t="shared" si="4"/>
        <v>6.3364896715529667E-2</v>
      </c>
      <c r="Z40" s="43" t="str">
        <f t="shared" si="5"/>
        <v/>
      </c>
      <c r="AA40" s="44" t="str">
        <f t="shared" si="6"/>
        <v/>
      </c>
    </row>
    <row r="41" spans="1:33">
      <c r="A41" s="39"/>
      <c r="B41" s="40"/>
      <c r="C41" s="34" t="s">
        <v>109</v>
      </c>
      <c r="D41" s="35" t="s">
        <v>110</v>
      </c>
      <c r="E41" s="11">
        <v>0.30954207522319638</v>
      </c>
      <c r="F41" s="11">
        <v>0.3063312311624376</v>
      </c>
      <c r="G41" s="11">
        <v>0.30351210589071159</v>
      </c>
      <c r="H41" s="11">
        <v>0.30146321392767322</v>
      </c>
      <c r="I41" s="11">
        <v>0.29935067235641355</v>
      </c>
      <c r="J41" s="11">
        <v>0.29678425768690836</v>
      </c>
      <c r="K41" s="11">
        <v>0.29436509391052418</v>
      </c>
      <c r="L41" s="11">
        <v>0.29266312541268841</v>
      </c>
      <c r="M41" s="11">
        <v>0.28996467247206459</v>
      </c>
      <c r="N41" s="11">
        <v>0.28841899502807095</v>
      </c>
      <c r="O41" s="11">
        <v>0.28487031198582052</v>
      </c>
      <c r="P41" s="11">
        <v>0.28068436385689172</v>
      </c>
      <c r="Q41" s="11">
        <v>0.27489293353512578</v>
      </c>
      <c r="R41" s="11">
        <v>0.26994153071942995</v>
      </c>
      <c r="S41" s="11">
        <v>0.28244647101269443</v>
      </c>
      <c r="T41" s="11">
        <v>0.2857372539716499</v>
      </c>
      <c r="U41" s="11"/>
      <c r="V41" s="35" t="str">
        <f t="shared" si="1"/>
        <v>China</v>
      </c>
      <c r="W41" s="30">
        <f t="shared" si="10"/>
        <v>-2.1864024834219982E-3</v>
      </c>
      <c r="X41" s="10">
        <f t="shared" si="3"/>
        <v>-0.92100174511306154</v>
      </c>
      <c r="Y41" s="38">
        <f t="shared" si="4"/>
        <v>0.84824421450130483</v>
      </c>
      <c r="Z41" s="43">
        <f t="shared" si="5"/>
        <v>2.1864024834219982</v>
      </c>
      <c r="AA41" s="44">
        <f t="shared" si="6"/>
        <v>15</v>
      </c>
    </row>
    <row r="42" spans="1:33">
      <c r="A42" s="39"/>
      <c r="B42" s="40"/>
      <c r="C42" s="34" t="s">
        <v>111</v>
      </c>
      <c r="D42" s="35" t="s">
        <v>112</v>
      </c>
      <c r="E42" s="11">
        <v>0.28860879867688422</v>
      </c>
      <c r="F42" s="11">
        <v>0.29110009787792135</v>
      </c>
      <c r="G42" s="11">
        <v>0.28944459015083629</v>
      </c>
      <c r="H42" s="11">
        <v>0.29272645678841674</v>
      </c>
      <c r="I42" s="11">
        <v>0.28771879011718698</v>
      </c>
      <c r="J42" s="11">
        <v>0.28618868616865517</v>
      </c>
      <c r="K42" s="11">
        <v>0.28654387143887466</v>
      </c>
      <c r="L42" s="11">
        <v>0.28566302418308803</v>
      </c>
      <c r="M42" s="11">
        <v>0.28275259783935425</v>
      </c>
      <c r="N42" s="11">
        <v>0.28152846282298832</v>
      </c>
      <c r="O42" s="11">
        <v>0.28278260354161228</v>
      </c>
      <c r="P42" s="11">
        <v>0.28594117196498925</v>
      </c>
      <c r="Q42" s="11">
        <v>0.28535808065608981</v>
      </c>
      <c r="R42" s="11">
        <v>0.28568171822948674</v>
      </c>
      <c r="S42" s="11">
        <v>0.28888636626887382</v>
      </c>
      <c r="T42" s="11">
        <v>0.29232030327406311</v>
      </c>
      <c r="U42" s="11"/>
      <c r="V42" s="35" t="str">
        <f t="shared" si="1"/>
        <v>Colombia</v>
      </c>
      <c r="W42" s="30">
        <f t="shared" si="10"/>
        <v>-1.8859310393781387E-4</v>
      </c>
      <c r="X42" s="10">
        <f t="shared" si="3"/>
        <v>-0.27119536501008373</v>
      </c>
      <c r="Y42" s="38">
        <f t="shared" si="4"/>
        <v>7.3546926002952553E-2</v>
      </c>
      <c r="Z42" s="43" t="str">
        <f t="shared" si="5"/>
        <v/>
      </c>
      <c r="AA42" s="44" t="str">
        <f t="shared" si="6"/>
        <v/>
      </c>
    </row>
    <row r="43" spans="1:33">
      <c r="A43" s="39"/>
      <c r="B43" s="40"/>
      <c r="C43" s="34" t="s">
        <v>113</v>
      </c>
      <c r="D43" s="35" t="s">
        <v>114</v>
      </c>
      <c r="E43" s="11">
        <v>0.45157693177799246</v>
      </c>
      <c r="F43" s="11">
        <v>0.4360693569173007</v>
      </c>
      <c r="G43" s="11">
        <v>0.43940261389677232</v>
      </c>
      <c r="H43" s="11">
        <v>0.43553979511791052</v>
      </c>
      <c r="I43" s="11">
        <v>0.44001661122258534</v>
      </c>
      <c r="J43" s="11">
        <v>0.42285018869778851</v>
      </c>
      <c r="K43" s="11">
        <v>0.42648707816528941</v>
      </c>
      <c r="L43" s="11">
        <v>0.44428670058530945</v>
      </c>
      <c r="M43" s="11">
        <v>0.43019377362606098</v>
      </c>
      <c r="N43" s="11">
        <v>0.43639565861274754</v>
      </c>
      <c r="O43" s="11">
        <v>0.43821943574943406</v>
      </c>
      <c r="P43" s="11">
        <v>0.43432719382580576</v>
      </c>
      <c r="Q43" s="11">
        <v>0.43003528990614059</v>
      </c>
      <c r="R43" s="11">
        <v>0.43090124652667239</v>
      </c>
      <c r="S43" s="11">
        <v>0.43311733984179063</v>
      </c>
      <c r="T43" s="11">
        <v>0.43721798405496437</v>
      </c>
      <c r="U43" s="11"/>
      <c r="V43" s="35" t="str">
        <f t="shared" si="1"/>
        <v>Comoros</v>
      </c>
      <c r="W43" s="30">
        <f t="shared" si="10"/>
        <v>-5.0612190873556521E-4</v>
      </c>
      <c r="X43" s="10">
        <f t="shared" si="3"/>
        <v>-0.35020685348919162</v>
      </c>
      <c r="Y43" s="38">
        <f t="shared" si="4"/>
        <v>0.12264484023080012</v>
      </c>
      <c r="Z43" s="43" t="str">
        <f t="shared" si="5"/>
        <v/>
      </c>
      <c r="AA43" s="44" t="str">
        <f t="shared" si="6"/>
        <v/>
      </c>
    </row>
    <row r="44" spans="1:33">
      <c r="A44" s="39"/>
      <c r="B44" s="40"/>
      <c r="C44" s="34" t="s">
        <v>115</v>
      </c>
      <c r="D44" s="35" t="s">
        <v>116</v>
      </c>
      <c r="E44" s="11">
        <v>0.44972254413134127</v>
      </c>
      <c r="F44" s="11">
        <v>0.43998779179395009</v>
      </c>
      <c r="G44" s="11">
        <v>0.44771266700996315</v>
      </c>
      <c r="H44" s="11">
        <v>0.44842049529965516</v>
      </c>
      <c r="I44" s="11">
        <v>0.44782057055863583</v>
      </c>
      <c r="J44" s="11">
        <v>0.44699441686451841</v>
      </c>
      <c r="K44" s="11">
        <v>0.44524503506081164</v>
      </c>
      <c r="L44" s="11">
        <v>0.44697194600624107</v>
      </c>
      <c r="M44" s="11">
        <v>0.44068313505339796</v>
      </c>
      <c r="N44" s="11">
        <v>0.43948311736624907</v>
      </c>
      <c r="O44" s="11">
        <v>0.44281620353990231</v>
      </c>
      <c r="P44" s="11">
        <v>0.44546752843304538</v>
      </c>
      <c r="Q44" s="11">
        <v>0.4383757290296606</v>
      </c>
      <c r="R44" s="11">
        <v>0.43813180715168937</v>
      </c>
      <c r="S44" s="11">
        <v>0.44225960846835766</v>
      </c>
      <c r="T44" s="11">
        <v>0.44570647618447712</v>
      </c>
      <c r="U44" s="11"/>
      <c r="V44" s="35" t="str">
        <f t="shared" si="1"/>
        <v>Congo</v>
      </c>
      <c r="W44" s="30">
        <f t="shared" si="10"/>
        <v>-4.2270100418436937E-4</v>
      </c>
      <c r="X44" s="10">
        <f t="shared" si="3"/>
        <v>-0.52207834648350904</v>
      </c>
      <c r="Y44" s="38">
        <f t="shared" si="4"/>
        <v>0.27256579986695489</v>
      </c>
      <c r="Z44" s="43">
        <f t="shared" si="5"/>
        <v>0.42270100418436934</v>
      </c>
      <c r="AA44" s="44">
        <f t="shared" si="6"/>
        <v>72</v>
      </c>
    </row>
    <row r="45" spans="1:33">
      <c r="A45" s="39"/>
      <c r="B45" s="40"/>
      <c r="C45" s="34" t="s">
        <v>117</v>
      </c>
      <c r="D45" s="35" t="s">
        <v>603</v>
      </c>
      <c r="E45" s="11">
        <v>0.53936303261215268</v>
      </c>
      <c r="F45" s="11">
        <v>0.5355869487925693</v>
      </c>
      <c r="G45" s="11">
        <v>0.53913526833229153</v>
      </c>
      <c r="H45" s="11">
        <v>0.53740517268256938</v>
      </c>
      <c r="I45" s="11">
        <v>0.53514376635534722</v>
      </c>
      <c r="J45" s="11">
        <v>0.5342655382072915</v>
      </c>
      <c r="K45" s="11">
        <v>0.53580301083131932</v>
      </c>
      <c r="L45" s="11">
        <v>0.53734293125479149</v>
      </c>
      <c r="M45" s="11">
        <v>0.54279419119451378</v>
      </c>
      <c r="N45" s="11">
        <v>0.54269037957090271</v>
      </c>
      <c r="O45" s="11">
        <v>0.54036119693479157</v>
      </c>
      <c r="P45" s="11">
        <v>0.55054210255284708</v>
      </c>
      <c r="Q45" s="11">
        <v>0.54092749530840256</v>
      </c>
      <c r="R45" s="11">
        <v>0.53946476083393324</v>
      </c>
      <c r="S45" s="11">
        <v>0.54743598928863035</v>
      </c>
      <c r="T45" s="11">
        <v>0.54849347515907698</v>
      </c>
      <c r="U45" s="11"/>
      <c r="V45" s="35" t="str">
        <f t="shared" si="1"/>
        <v>Congo,DRC</v>
      </c>
      <c r="W45" s="30">
        <f t="shared" si="10"/>
        <v>7.216169102671877E-4</v>
      </c>
      <c r="X45" s="10">
        <f t="shared" si="3"/>
        <v>0.70075714404924194</v>
      </c>
      <c r="Y45" s="38">
        <f t="shared" si="4"/>
        <v>0.49106057493605004</v>
      </c>
      <c r="Z45" s="43">
        <f t="shared" si="5"/>
        <v>-0.72161691026718766</v>
      </c>
      <c r="AA45" s="44">
        <f t="shared" si="6"/>
        <v>89</v>
      </c>
    </row>
    <row r="46" spans="1:33">
      <c r="A46" s="39"/>
      <c r="B46" s="40"/>
      <c r="C46" s="34" t="s">
        <v>119</v>
      </c>
      <c r="D46" s="35" t="s">
        <v>120</v>
      </c>
      <c r="E46" s="11">
        <v>0.3123455730854558</v>
      </c>
      <c r="F46" s="11">
        <v>0.31424459684084027</v>
      </c>
      <c r="G46" s="11">
        <v>0.3116397185608098</v>
      </c>
      <c r="H46" s="11">
        <v>0.31002302753911265</v>
      </c>
      <c r="I46" s="11">
        <v>0.30784545466574881</v>
      </c>
      <c r="J46" s="11">
        <v>0.30867047427155164</v>
      </c>
      <c r="K46" s="11">
        <v>0.30733228863274381</v>
      </c>
      <c r="L46" s="11">
        <v>0.30926221633851919</v>
      </c>
      <c r="M46" s="11">
        <v>0.30869261566762801</v>
      </c>
      <c r="N46" s="11">
        <v>0.31080348428965349</v>
      </c>
      <c r="O46" s="11">
        <v>0.30374469783126229</v>
      </c>
      <c r="P46" s="11">
        <v>0.3085013148638433</v>
      </c>
      <c r="Q46" s="11">
        <v>0.30751640772725763</v>
      </c>
      <c r="R46" s="11">
        <v>0.30797121394885429</v>
      </c>
      <c r="S46" s="11">
        <v>0.31137662008350592</v>
      </c>
      <c r="T46" s="11">
        <v>0.31469364254387705</v>
      </c>
      <c r="U46" s="11"/>
      <c r="V46" s="35" t="str">
        <f t="shared" si="1"/>
        <v>Costa Rica</v>
      </c>
      <c r="W46" s="30">
        <f t="shared" si="10"/>
        <v>-1.1054361694438377E-4</v>
      </c>
      <c r="X46" s="10">
        <f t="shared" si="3"/>
        <v>-0.18889769880038002</v>
      </c>
      <c r="Y46" s="38">
        <f t="shared" si="4"/>
        <v>3.5682340612079089E-2</v>
      </c>
      <c r="Z46" s="43" t="str">
        <f t="shared" si="5"/>
        <v/>
      </c>
      <c r="AA46" s="44" t="str">
        <f t="shared" si="6"/>
        <v/>
      </c>
    </row>
    <row r="47" spans="1:33">
      <c r="A47" s="39"/>
      <c r="B47" s="40"/>
      <c r="C47" s="34" t="s">
        <v>121</v>
      </c>
      <c r="D47" s="35" t="s">
        <v>593</v>
      </c>
      <c r="E47" s="11">
        <v>0.45631303839296633</v>
      </c>
      <c r="F47" s="11">
        <v>0.45094134611624653</v>
      </c>
      <c r="G47" s="11">
        <v>0.45496004332207507</v>
      </c>
      <c r="H47" s="11">
        <v>0.45478985094869739</v>
      </c>
      <c r="I47" s="11">
        <v>0.45039856841918718</v>
      </c>
      <c r="J47" s="11">
        <v>0.44983496092383435</v>
      </c>
      <c r="K47" s="11">
        <v>0.45266937165696347</v>
      </c>
      <c r="L47" s="11">
        <v>0.45594553253437126</v>
      </c>
      <c r="M47" s="11">
        <v>0.4546526493882308</v>
      </c>
      <c r="N47" s="11">
        <v>0.45030469138497575</v>
      </c>
      <c r="O47" s="11">
        <v>0.45171240497503939</v>
      </c>
      <c r="P47" s="11">
        <v>0.44940230318662455</v>
      </c>
      <c r="Q47" s="11">
        <v>0.44477757583974092</v>
      </c>
      <c r="R47" s="11">
        <v>0.44473331463914878</v>
      </c>
      <c r="S47" s="11">
        <v>0.44960695208198459</v>
      </c>
      <c r="T47" s="11">
        <v>0.45302665188582975</v>
      </c>
      <c r="U47" s="11"/>
      <c r="V47" s="35" t="str">
        <f t="shared" si="1"/>
        <v>C™te d'Ivoire</v>
      </c>
      <c r="W47" s="30">
        <f t="shared" si="10"/>
        <v>-4.0473672335186506E-4</v>
      </c>
      <c r="X47" s="10">
        <f t="shared" si="3"/>
        <v>-0.5500365884363525</v>
      </c>
      <c r="Y47" s="38">
        <f t="shared" si="4"/>
        <v>0.30254024861870144</v>
      </c>
      <c r="Z47" s="43">
        <f t="shared" si="5"/>
        <v>0.40473672335186506</v>
      </c>
      <c r="AA47" s="44">
        <f t="shared" si="6"/>
        <v>76</v>
      </c>
    </row>
    <row r="48" spans="1:33">
      <c r="A48" s="39"/>
      <c r="B48" s="40"/>
      <c r="C48" s="34" t="s">
        <v>123</v>
      </c>
      <c r="D48" s="35" t="s">
        <v>124</v>
      </c>
      <c r="E48" s="11">
        <v>0.18562004220954162</v>
      </c>
      <c r="F48" s="11">
        <v>0.18489853648963939</v>
      </c>
      <c r="G48" s="11">
        <v>0.18641797478702019</v>
      </c>
      <c r="H48" s="11">
        <v>0.18368690779934935</v>
      </c>
      <c r="I48" s="11">
        <v>0.18413002662298303</v>
      </c>
      <c r="J48" s="11">
        <v>0.18260062087611995</v>
      </c>
      <c r="K48" s="11">
        <v>0.18421044781801885</v>
      </c>
      <c r="L48" s="11">
        <v>0.18076986012786725</v>
      </c>
      <c r="M48" s="11">
        <v>0.18056170534523863</v>
      </c>
      <c r="N48" s="11">
        <v>0.17928133069870786</v>
      </c>
      <c r="O48" s="11">
        <v>0.17879844198722447</v>
      </c>
      <c r="P48" s="11">
        <v>0.17792518715698233</v>
      </c>
      <c r="Q48" s="11">
        <v>0.17806728999355045</v>
      </c>
      <c r="R48" s="11">
        <v>0.17880612573662338</v>
      </c>
      <c r="S48" s="11">
        <v>0.18242644684600828</v>
      </c>
      <c r="T48" s="11">
        <v>0.18633823976768879</v>
      </c>
      <c r="U48" s="11"/>
      <c r="V48" s="35" t="str">
        <f t="shared" si="1"/>
        <v>Croatia</v>
      </c>
      <c r="W48" s="30">
        <f t="shared" si="10"/>
        <v>-3.4281085095381688E-4</v>
      </c>
      <c r="X48" s="10">
        <f t="shared" si="3"/>
        <v>-0.54253513308631729</v>
      </c>
      <c r="Y48" s="38">
        <f t="shared" si="4"/>
        <v>0.29434437063298802</v>
      </c>
      <c r="Z48" s="43">
        <f t="shared" si="5"/>
        <v>0.34281085095381686</v>
      </c>
      <c r="AA48" s="44">
        <f t="shared" si="6"/>
        <v>77</v>
      </c>
    </row>
    <row r="49" spans="1:27">
      <c r="A49" s="39"/>
      <c r="B49" s="40"/>
      <c r="C49" s="34" t="s">
        <v>125</v>
      </c>
      <c r="D49" s="35" t="s">
        <v>126</v>
      </c>
      <c r="E49" s="11">
        <v>0.29198788110458213</v>
      </c>
      <c r="F49" s="11">
        <v>0.28920059731330938</v>
      </c>
      <c r="G49" s="11">
        <v>0.29023357159872382</v>
      </c>
      <c r="H49" s="11">
        <v>0.2922551345493572</v>
      </c>
      <c r="I49" s="11">
        <v>0.28988410158240474</v>
      </c>
      <c r="J49" s="11">
        <v>0.28894166251625358</v>
      </c>
      <c r="K49" s="11">
        <v>0.28898591977971161</v>
      </c>
      <c r="L49" s="11">
        <v>0.28787771483420382</v>
      </c>
      <c r="M49" s="11">
        <v>0.28848673103528716</v>
      </c>
      <c r="N49" s="11">
        <v>0.28630583433252399</v>
      </c>
      <c r="O49" s="11">
        <v>0.28922520936632862</v>
      </c>
      <c r="P49" s="11">
        <v>0.28732670881495875</v>
      </c>
      <c r="Q49" s="11">
        <v>0.28574636243104379</v>
      </c>
      <c r="R49" s="11">
        <v>0.28994707127367991</v>
      </c>
      <c r="S49" s="11">
        <v>0.29398117086632986</v>
      </c>
      <c r="T49" s="11">
        <v>0.29815008827422912</v>
      </c>
      <c r="U49" s="11"/>
      <c r="V49" s="35" t="str">
        <f t="shared" si="1"/>
        <v>Cuba</v>
      </c>
      <c r="W49" s="30">
        <f t="shared" si="10"/>
        <v>1.0137478798741346E-4</v>
      </c>
      <c r="X49" s="10">
        <f t="shared" si="3"/>
        <v>0.15780298529581996</v>
      </c>
      <c r="Y49" s="38">
        <f t="shared" si="4"/>
        <v>2.4901782168272771E-2</v>
      </c>
      <c r="Z49" s="43" t="str">
        <f t="shared" si="5"/>
        <v/>
      </c>
      <c r="AA49" s="44" t="str">
        <f t="shared" si="6"/>
        <v/>
      </c>
    </row>
    <row r="50" spans="1:27">
      <c r="A50" s="39"/>
      <c r="B50" s="40"/>
      <c r="C50" s="34" t="s">
        <v>127</v>
      </c>
      <c r="D50" s="35" t="s">
        <v>128</v>
      </c>
      <c r="E50" s="11">
        <v>0.23516437230420698</v>
      </c>
      <c r="F50" s="11">
        <v>0.23807856814755055</v>
      </c>
      <c r="G50" s="11">
        <v>0.24144205355878015</v>
      </c>
      <c r="H50" s="11">
        <v>0.23988568391839735</v>
      </c>
      <c r="I50" s="11">
        <v>0.2356197833451894</v>
      </c>
      <c r="J50" s="11">
        <v>0.24069319076090412</v>
      </c>
      <c r="K50" s="11">
        <v>0.2411066693967984</v>
      </c>
      <c r="L50" s="11">
        <v>0.24062967810122937</v>
      </c>
      <c r="M50" s="11">
        <v>0.24010833584895289</v>
      </c>
      <c r="N50" s="11">
        <v>0.26087626063682307</v>
      </c>
      <c r="O50" s="11">
        <v>0.26272598760974597</v>
      </c>
      <c r="P50" s="11">
        <v>0.25635966727878406</v>
      </c>
      <c r="Q50" s="11">
        <v>0.25625282814055644</v>
      </c>
      <c r="R50" s="11">
        <v>0.25781835142334203</v>
      </c>
      <c r="S50" s="11">
        <v>0.25932093778584769</v>
      </c>
      <c r="T50" s="11">
        <v>0.26103144081223534</v>
      </c>
      <c r="U50" s="11"/>
      <c r="V50" s="35" t="str">
        <f t="shared" si="1"/>
        <v>Cyprus</v>
      </c>
      <c r="W50" s="30">
        <f t="shared" si="10"/>
        <v>1.9201926627574562E-3</v>
      </c>
      <c r="X50" s="10">
        <f t="shared" si="3"/>
        <v>0.86959910975474985</v>
      </c>
      <c r="Y50" s="38">
        <f t="shared" si="4"/>
        <v>0.75620261168625347</v>
      </c>
      <c r="Z50" s="43">
        <f t="shared" si="5"/>
        <v>-1.9201926627574561</v>
      </c>
      <c r="AA50" s="44">
        <f t="shared" si="6"/>
        <v>114</v>
      </c>
    </row>
    <row r="51" spans="1:27">
      <c r="A51" s="39"/>
      <c r="B51" s="40"/>
      <c r="C51" s="34" t="s">
        <v>129</v>
      </c>
      <c r="D51" s="35" t="s">
        <v>130</v>
      </c>
      <c r="E51" s="11">
        <v>0.1621653563195681</v>
      </c>
      <c r="F51" s="11">
        <v>0.16294349436724395</v>
      </c>
      <c r="G51" s="11">
        <v>0.16297753358843697</v>
      </c>
      <c r="H51" s="11">
        <v>0.16055475271186589</v>
      </c>
      <c r="I51" s="11">
        <v>0.15988054340546423</v>
      </c>
      <c r="J51" s="11">
        <v>0.15802962282127889</v>
      </c>
      <c r="K51" s="11">
        <v>0.15744010244821122</v>
      </c>
      <c r="L51" s="11">
        <v>0.1564273712914048</v>
      </c>
      <c r="M51" s="11">
        <v>0.15707347596835053</v>
      </c>
      <c r="N51" s="11">
        <v>0.15785150695787312</v>
      </c>
      <c r="O51" s="11">
        <v>0.15819505790473867</v>
      </c>
      <c r="P51" s="11">
        <v>0.16300725670186808</v>
      </c>
      <c r="Q51" s="11">
        <v>0.15971011427653503</v>
      </c>
      <c r="R51" s="11">
        <v>0.16846040254480879</v>
      </c>
      <c r="S51" s="11">
        <v>0.17177928972116022</v>
      </c>
      <c r="T51" s="11">
        <v>0.17520859356171026</v>
      </c>
      <c r="U51" s="11"/>
      <c r="V51" s="35" t="str">
        <f t="shared" si="1"/>
        <v>Czech Republic</v>
      </c>
      <c r="W51" s="30">
        <f t="shared" si="10"/>
        <v>5.7032087872531357E-4</v>
      </c>
      <c r="X51" s="10">
        <f t="shared" si="3"/>
        <v>0.49567560680469586</v>
      </c>
      <c r="Y51" s="38">
        <f t="shared" si="4"/>
        <v>0.24569430718120344</v>
      </c>
      <c r="Z51" s="43" t="str">
        <f t="shared" si="5"/>
        <v/>
      </c>
      <c r="AA51" s="44" t="str">
        <f t="shared" si="6"/>
        <v/>
      </c>
    </row>
    <row r="52" spans="1:27">
      <c r="A52" s="39"/>
      <c r="B52" s="40"/>
      <c r="C52" s="34" t="s">
        <v>131</v>
      </c>
      <c r="D52" s="35" t="s">
        <v>132</v>
      </c>
      <c r="E52" s="11">
        <v>0.13900684800665883</v>
      </c>
      <c r="F52" s="11">
        <v>0.13877960320198265</v>
      </c>
      <c r="G52" s="11">
        <v>0.13885775694078778</v>
      </c>
      <c r="H52" s="11">
        <v>0.13981277631997482</v>
      </c>
      <c r="I52" s="11">
        <v>0.14010834328231483</v>
      </c>
      <c r="J52" s="11">
        <v>0.139837261430618</v>
      </c>
      <c r="K52" s="11">
        <v>0.14093322026949737</v>
      </c>
      <c r="L52" s="11">
        <v>0.14190718203083619</v>
      </c>
      <c r="M52" s="11">
        <v>0.13687630368656001</v>
      </c>
      <c r="N52" s="11">
        <v>0.13509184144935552</v>
      </c>
      <c r="O52" s="11">
        <v>0.13377680940556932</v>
      </c>
      <c r="P52" s="11">
        <v>0.14755286481867094</v>
      </c>
      <c r="Q52" s="11">
        <v>0.13851533207127442</v>
      </c>
      <c r="R52" s="11">
        <v>0.13781989990882662</v>
      </c>
      <c r="S52" s="11">
        <v>0.14087098070335169</v>
      </c>
      <c r="T52" s="11">
        <v>0.14408481149666047</v>
      </c>
      <c r="U52" s="11"/>
      <c r="V52" s="35" t="str">
        <f t="shared" si="1"/>
        <v>Denmark</v>
      </c>
      <c r="W52" s="30">
        <f t="shared" si="10"/>
        <v>1.1693869132719608E-4</v>
      </c>
      <c r="X52" s="10">
        <f t="shared" si="3"/>
        <v>0.17046234855364903</v>
      </c>
      <c r="Y52" s="38">
        <f t="shared" si="4"/>
        <v>2.905741227442573E-2</v>
      </c>
      <c r="Z52" s="43" t="str">
        <f t="shared" si="5"/>
        <v/>
      </c>
      <c r="AA52" s="44" t="str">
        <f t="shared" si="6"/>
        <v/>
      </c>
    </row>
    <row r="53" spans="1:27">
      <c r="A53" s="39"/>
      <c r="B53" s="40"/>
      <c r="C53" s="34" t="s">
        <v>133</v>
      </c>
      <c r="D53" s="35" t="s">
        <v>134</v>
      </c>
      <c r="E53" s="11">
        <v>0.46780950545706651</v>
      </c>
      <c r="F53" s="11">
        <v>0.45842616637359246</v>
      </c>
      <c r="G53" s="11">
        <v>0.45773081485687267</v>
      </c>
      <c r="H53" s="11">
        <v>0.45995344223456364</v>
      </c>
      <c r="I53" s="11">
        <v>0.4569559516814618</v>
      </c>
      <c r="J53" s="11">
        <v>0.44619559055640873</v>
      </c>
      <c r="K53" s="11">
        <v>0.44051195765955914</v>
      </c>
      <c r="L53" s="11">
        <v>0.45956144267485605</v>
      </c>
      <c r="M53" s="11">
        <v>0.45983110819045786</v>
      </c>
      <c r="N53" s="11">
        <v>0.46034350049803124</v>
      </c>
      <c r="O53" s="11">
        <v>0.46289531214391771</v>
      </c>
      <c r="P53" s="11">
        <v>0.46285883807828254</v>
      </c>
      <c r="Q53" s="11">
        <v>0.45290610003206577</v>
      </c>
      <c r="R53" s="11">
        <v>0.45668503448473124</v>
      </c>
      <c r="S53" s="11">
        <v>0.45873910547434466</v>
      </c>
      <c r="T53" s="11">
        <v>0.46234679549616381</v>
      </c>
      <c r="U53" s="11"/>
      <c r="V53" s="35" t="str">
        <f t="shared" si="1"/>
        <v>Djibouti</v>
      </c>
      <c r="W53" s="30">
        <f t="shared" si="10"/>
        <v>4.6736767244867392E-5</v>
      </c>
      <c r="X53" s="10">
        <f t="shared" si="3"/>
        <v>3.3765403837594722E-2</v>
      </c>
      <c r="Y53" s="38">
        <f t="shared" si="4"/>
        <v>1.1401024963158563E-3</v>
      </c>
      <c r="Z53" s="43" t="str">
        <f t="shared" si="5"/>
        <v/>
      </c>
      <c r="AA53" s="44" t="str">
        <f t="shared" si="6"/>
        <v/>
      </c>
    </row>
    <row r="54" spans="1:27">
      <c r="A54" s="39"/>
      <c r="B54" s="40"/>
      <c r="C54" s="34" t="s">
        <v>135</v>
      </c>
      <c r="D54" s="35" t="s">
        <v>136</v>
      </c>
      <c r="E54" s="11">
        <v>0.39680064725484127</v>
      </c>
      <c r="F54" s="11">
        <v>0.39822526300192446</v>
      </c>
      <c r="G54" s="11">
        <v>0.39834747118692454</v>
      </c>
      <c r="H54" s="11">
        <v>0.39591076339968873</v>
      </c>
      <c r="I54" s="11">
        <v>0.39248239783245281</v>
      </c>
      <c r="J54" s="11">
        <v>0.39657248994563377</v>
      </c>
      <c r="K54" s="11">
        <v>0.39337042354714802</v>
      </c>
      <c r="L54" s="11">
        <v>0.39356555197785797</v>
      </c>
      <c r="M54" s="11">
        <v>0.38921497594033444</v>
      </c>
      <c r="N54" s="11">
        <v>0.38652290425142205</v>
      </c>
      <c r="O54" s="11">
        <v>0.39178010223778736</v>
      </c>
      <c r="P54" s="11">
        <v>0.39878923355095358</v>
      </c>
      <c r="Q54" s="11">
        <v>0.39324877055786972</v>
      </c>
      <c r="R54" s="11">
        <v>0.4117688242170876</v>
      </c>
      <c r="S54" s="11">
        <v>0.41479371880906318</v>
      </c>
      <c r="T54" s="11">
        <v>0.41806618448861971</v>
      </c>
      <c r="U54" s="11"/>
      <c r="V54" s="35" t="str">
        <f t="shared" si="1"/>
        <v>Dominica</v>
      </c>
      <c r="W54" s="30">
        <f t="shared" si="10"/>
        <v>9.6079810194187455E-4</v>
      </c>
      <c r="X54" s="10">
        <f t="shared" si="3"/>
        <v>0.50628858437711</v>
      </c>
      <c r="Y54" s="38">
        <f t="shared" si="4"/>
        <v>0.25632813067057802</v>
      </c>
      <c r="Z54" s="43">
        <f t="shared" si="5"/>
        <v>-0.96079810194187454</v>
      </c>
      <c r="AA54" s="44">
        <f t="shared" si="6"/>
        <v>96</v>
      </c>
    </row>
    <row r="55" spans="1:27">
      <c r="A55" s="39"/>
      <c r="B55" s="40"/>
      <c r="C55" s="34" t="s">
        <v>137</v>
      </c>
      <c r="D55" s="35" t="s">
        <v>138</v>
      </c>
      <c r="E55" s="11">
        <v>0.31344221592373306</v>
      </c>
      <c r="F55" s="11">
        <v>0.31088820839935133</v>
      </c>
      <c r="G55" s="11">
        <v>0.30934553845504037</v>
      </c>
      <c r="H55" s="11">
        <v>0.30395041638976711</v>
      </c>
      <c r="I55" s="11">
        <v>0.30589367047582833</v>
      </c>
      <c r="J55" s="11">
        <v>0.30099971950365367</v>
      </c>
      <c r="K55" s="11">
        <v>0.30072081120661964</v>
      </c>
      <c r="L55" s="11">
        <v>0.2983715970308663</v>
      </c>
      <c r="M55" s="11">
        <v>0.29769852902503585</v>
      </c>
      <c r="N55" s="11">
        <v>0.29778241812147738</v>
      </c>
      <c r="O55" s="11">
        <v>0.29955511446191352</v>
      </c>
      <c r="P55" s="11">
        <v>0.30045747030697706</v>
      </c>
      <c r="Q55" s="11">
        <v>0.29815384643921544</v>
      </c>
      <c r="R55" s="11">
        <v>0.29810960483789101</v>
      </c>
      <c r="S55" s="11">
        <v>0.30165173282833235</v>
      </c>
      <c r="T55" s="11">
        <v>0.30571574693261222</v>
      </c>
      <c r="U55" s="11"/>
      <c r="V55" s="35" t="str">
        <f t="shared" si="1"/>
        <v>Dominican Republic</v>
      </c>
      <c r="W55" s="30">
        <f t="shared" si="10"/>
        <v>-6.8602983865527077E-4</v>
      </c>
      <c r="X55" s="10">
        <f t="shared" si="3"/>
        <v>-0.64896417029089093</v>
      </c>
      <c r="Y55" s="38">
        <f t="shared" si="4"/>
        <v>0.4211544943213445</v>
      </c>
      <c r="Z55" s="43">
        <f t="shared" si="5"/>
        <v>0.68602983865527078</v>
      </c>
      <c r="AA55" s="44">
        <f t="shared" si="6"/>
        <v>66</v>
      </c>
    </row>
    <row r="56" spans="1:27">
      <c r="C56" s="34" t="s">
        <v>139</v>
      </c>
      <c r="D56" s="35" t="s">
        <v>140</v>
      </c>
      <c r="E56" s="11">
        <v>0.25121274592428283</v>
      </c>
      <c r="F56" s="11">
        <v>0.25049924626171294</v>
      </c>
      <c r="G56" s="11">
        <v>0.25114191853228846</v>
      </c>
      <c r="H56" s="11">
        <v>0.2549130558312282</v>
      </c>
      <c r="I56" s="11">
        <v>0.24807548552552464</v>
      </c>
      <c r="J56" s="11">
        <v>0.24347527939621694</v>
      </c>
      <c r="K56" s="11">
        <v>0.2493451453271931</v>
      </c>
      <c r="L56" s="11">
        <v>0.24417657343511112</v>
      </c>
      <c r="M56" s="11">
        <v>0.24309022105765851</v>
      </c>
      <c r="N56" s="11">
        <v>0.23510304609953625</v>
      </c>
      <c r="O56" s="11">
        <v>0.23858281662910766</v>
      </c>
      <c r="P56" s="11">
        <v>0.23663642425413653</v>
      </c>
      <c r="Q56" s="11">
        <v>0.23359718185834707</v>
      </c>
      <c r="R56" s="11">
        <v>0.23235043760281496</v>
      </c>
      <c r="S56" s="11">
        <v>0.2354390400929591</v>
      </c>
      <c r="T56" s="11">
        <v>0.23903407495834286</v>
      </c>
      <c r="U56" s="11"/>
      <c r="V56" s="35" t="str">
        <f t="shared" si="1"/>
        <v>Ecuador</v>
      </c>
      <c r="W56" s="30">
        <f t="shared" si="10"/>
        <v>-1.3608239609687121E-3</v>
      </c>
      <c r="X56" s="10">
        <f t="shared" si="3"/>
        <v>-0.88908420092220675</v>
      </c>
      <c r="Y56" s="38">
        <f t="shared" si="4"/>
        <v>0.79047071632947885</v>
      </c>
      <c r="Z56" s="43">
        <f t="shared" si="5"/>
        <v>1.3608239609687121</v>
      </c>
      <c r="AA56" s="44">
        <f t="shared" si="6"/>
        <v>38</v>
      </c>
    </row>
    <row r="57" spans="1:27">
      <c r="C57" s="34" t="s">
        <v>141</v>
      </c>
      <c r="D57" s="35" t="s">
        <v>142</v>
      </c>
      <c r="E57" s="11">
        <v>0.28002570382887898</v>
      </c>
      <c r="F57" s="11">
        <v>0.28352289600937569</v>
      </c>
      <c r="G57" s="11">
        <v>0.27928167056642528</v>
      </c>
      <c r="H57" s="11">
        <v>0.27419513731027695</v>
      </c>
      <c r="I57" s="11">
        <v>0.27167925469832194</v>
      </c>
      <c r="J57" s="11">
        <v>0.26928617978742592</v>
      </c>
      <c r="K57" s="11">
        <v>0.26539627049649661</v>
      </c>
      <c r="L57" s="11">
        <v>0.2640240089719334</v>
      </c>
      <c r="M57" s="11">
        <v>0.2578375003086979</v>
      </c>
      <c r="N57" s="11">
        <v>0.25090185262664089</v>
      </c>
      <c r="O57" s="11">
        <v>0.25028180238236536</v>
      </c>
      <c r="P57" s="11">
        <v>0.24817016083484214</v>
      </c>
      <c r="Q57" s="11">
        <v>0.24776783829316462</v>
      </c>
      <c r="R57" s="11">
        <v>0.24616555772103563</v>
      </c>
      <c r="S57" s="11">
        <v>0.25782051569012426</v>
      </c>
      <c r="T57" s="11">
        <v>0.26203771687979066</v>
      </c>
      <c r="U57" s="11"/>
      <c r="V57" s="35" t="str">
        <f t="shared" si="1"/>
        <v>Egypt</v>
      </c>
      <c r="W57" s="30">
        <f t="shared" si="10"/>
        <v>-2.2284249811505216E-3</v>
      </c>
      <c r="X57" s="10">
        <f t="shared" si="3"/>
        <v>-0.85290760537014154</v>
      </c>
      <c r="Y57" s="38">
        <f t="shared" si="4"/>
        <v>0.72745138329822912</v>
      </c>
      <c r="Z57" s="43">
        <f t="shared" si="5"/>
        <v>2.2284249811505217</v>
      </c>
      <c r="AA57" s="44">
        <f t="shared" si="6"/>
        <v>13</v>
      </c>
    </row>
    <row r="58" spans="1:27">
      <c r="C58" s="34" t="s">
        <v>143</v>
      </c>
      <c r="D58" s="35" t="s">
        <v>144</v>
      </c>
      <c r="E58" s="11">
        <v>0.31229162819724604</v>
      </c>
      <c r="F58" s="11">
        <v>0.31005448076468139</v>
      </c>
      <c r="G58" s="11">
        <v>0.31365835648839707</v>
      </c>
      <c r="H58" s="11">
        <v>0.30637490929418604</v>
      </c>
      <c r="I58" s="11">
        <v>0.30278802808912508</v>
      </c>
      <c r="J58" s="11">
        <v>0.31028508267934529</v>
      </c>
      <c r="K58" s="11">
        <v>0.31036419408293942</v>
      </c>
      <c r="L58" s="11">
        <v>0.3086583860834024</v>
      </c>
      <c r="M58" s="11">
        <v>0.30865895223275247</v>
      </c>
      <c r="N58" s="11">
        <v>0.30733057301280392</v>
      </c>
      <c r="O58" s="11">
        <v>0.30262076390335324</v>
      </c>
      <c r="P58" s="11">
        <v>0.30568133330104713</v>
      </c>
      <c r="Q58" s="11">
        <v>0.30224366729730007</v>
      </c>
      <c r="R58" s="11">
        <v>0.30362524098945892</v>
      </c>
      <c r="S58" s="11">
        <v>0.30872762344756283</v>
      </c>
      <c r="T58" s="11">
        <v>0.31231884458671982</v>
      </c>
      <c r="U58" s="11"/>
      <c r="V58" s="35" t="str">
        <f t="shared" si="1"/>
        <v>El Salvador</v>
      </c>
      <c r="W58" s="30">
        <f t="shared" si="10"/>
        <v>-2.8169867970336817E-4</v>
      </c>
      <c r="X58" s="10">
        <f t="shared" si="3"/>
        <v>-0.36544862314554566</v>
      </c>
      <c r="Y58" s="38">
        <f t="shared" si="4"/>
        <v>0.13355269615897505</v>
      </c>
      <c r="Z58" s="43" t="str">
        <f t="shared" si="5"/>
        <v/>
      </c>
      <c r="AA58" s="44" t="str">
        <f t="shared" si="6"/>
        <v/>
      </c>
    </row>
    <row r="59" spans="1:27">
      <c r="C59" s="34" t="s">
        <v>145</v>
      </c>
      <c r="D59" s="35" t="s">
        <v>146</v>
      </c>
      <c r="E59" s="11">
        <v>0.47585718148540762</v>
      </c>
      <c r="F59" s="11">
        <v>0.47575237927481817</v>
      </c>
      <c r="G59" s="11">
        <v>0.47744582249925921</v>
      </c>
      <c r="H59" s="11">
        <v>0.47785400308894421</v>
      </c>
      <c r="I59" s="11">
        <v>0.47283597511470643</v>
      </c>
      <c r="J59" s="11">
        <v>0.46321221762019427</v>
      </c>
      <c r="K59" s="11">
        <v>0.46133834444529581</v>
      </c>
      <c r="L59" s="11">
        <v>0.45842651613406615</v>
      </c>
      <c r="M59" s="11">
        <v>0.45472004875409672</v>
      </c>
      <c r="N59" s="11">
        <v>0.45191778796933041</v>
      </c>
      <c r="O59" s="11">
        <v>0.44948807768142385</v>
      </c>
      <c r="P59" s="11">
        <v>0.45021883310774635</v>
      </c>
      <c r="Q59" s="11">
        <v>0.45019525421986134</v>
      </c>
      <c r="R59" s="11">
        <v>0.44873399812953751</v>
      </c>
      <c r="S59" s="11">
        <v>0.45079117134638302</v>
      </c>
      <c r="T59" s="11">
        <v>0.45296296086618776</v>
      </c>
      <c r="U59" s="11"/>
      <c r="V59" s="35" t="str">
        <f t="shared" si="1"/>
        <v>Equatorial Guinea</v>
      </c>
      <c r="W59" s="30">
        <f t="shared" si="10"/>
        <v>-2.1934950747015845E-3</v>
      </c>
      <c r="X59" s="10">
        <f t="shared" si="3"/>
        <v>-0.91588094887741944</v>
      </c>
      <c r="Y59" s="38">
        <f t="shared" si="4"/>
        <v>0.83883791251660222</v>
      </c>
      <c r="Z59" s="43">
        <f t="shared" si="5"/>
        <v>2.1934950747015844</v>
      </c>
      <c r="AA59" s="44">
        <f t="shared" si="6"/>
        <v>14</v>
      </c>
    </row>
    <row r="60" spans="1:27">
      <c r="C60" s="34" t="s">
        <v>147</v>
      </c>
      <c r="D60" s="35" t="s">
        <v>148</v>
      </c>
      <c r="E60" s="11">
        <v>0.48533420371435643</v>
      </c>
      <c r="F60" s="11">
        <v>0.49234567941412061</v>
      </c>
      <c r="G60" s="11">
        <v>0.48809390630534738</v>
      </c>
      <c r="H60" s="11">
        <v>0.48764016724497888</v>
      </c>
      <c r="I60" s="11">
        <v>0.46710228033484574</v>
      </c>
      <c r="J60" s="11">
        <v>0.48036799489732296</v>
      </c>
      <c r="K60" s="11">
        <v>0.48492187173571594</v>
      </c>
      <c r="L60" s="11">
        <v>0.47535995443482393</v>
      </c>
      <c r="M60" s="11">
        <v>0.49616784716779527</v>
      </c>
      <c r="N60" s="11">
        <v>0.51747032052954756</v>
      </c>
      <c r="O60" s="11">
        <v>0.50537694020818491</v>
      </c>
      <c r="P60" s="11">
        <v>0.47767526659901383</v>
      </c>
      <c r="Q60" s="11">
        <v>0.47202697139895156</v>
      </c>
      <c r="R60" s="11">
        <v>0.4682127007903118</v>
      </c>
      <c r="S60" s="11">
        <v>0.47244458494019864</v>
      </c>
      <c r="T60" s="11">
        <v>0.47544299355117386</v>
      </c>
      <c r="U60" s="11"/>
      <c r="V60" s="35" t="str">
        <f t="shared" si="1"/>
        <v>Eritrea</v>
      </c>
      <c r="W60" s="30">
        <f t="shared" si="10"/>
        <v>-6.5997872701530709E-4</v>
      </c>
      <c r="X60" s="10">
        <f t="shared" si="3"/>
        <v>-0.22835255367782162</v>
      </c>
      <c r="Y60" s="38">
        <f t="shared" si="4"/>
        <v>5.2144888771182403E-2</v>
      </c>
      <c r="Z60" s="43" t="str">
        <f t="shared" si="5"/>
        <v/>
      </c>
      <c r="AA60" s="44" t="str">
        <f t="shared" si="6"/>
        <v/>
      </c>
    </row>
    <row r="61" spans="1:27">
      <c r="C61" s="34" t="s">
        <v>149</v>
      </c>
      <c r="D61" s="35" t="s">
        <v>150</v>
      </c>
      <c r="E61" s="11">
        <v>0.26223613182448385</v>
      </c>
      <c r="F61" s="11">
        <v>0.26489939591068262</v>
      </c>
      <c r="G61" s="11">
        <v>0.26383463629628989</v>
      </c>
      <c r="H61" s="11">
        <v>0.27812863131356985</v>
      </c>
      <c r="I61" s="11">
        <v>0.27828403569934124</v>
      </c>
      <c r="J61" s="11">
        <v>0.278455032956403</v>
      </c>
      <c r="K61" s="11">
        <v>0.27364018599597262</v>
      </c>
      <c r="L61" s="11">
        <v>0.28032912504542007</v>
      </c>
      <c r="M61" s="11">
        <v>0.27617619808830918</v>
      </c>
      <c r="N61" s="11">
        <v>0.27372971249531847</v>
      </c>
      <c r="O61" s="11">
        <v>0.27562150109768047</v>
      </c>
      <c r="P61" s="11">
        <v>0.27181753183585972</v>
      </c>
      <c r="Q61" s="11">
        <v>0.28190255684837179</v>
      </c>
      <c r="R61" s="11">
        <v>0.27942079561885996</v>
      </c>
      <c r="S61" s="11">
        <v>0.28371672134202891</v>
      </c>
      <c r="T61" s="11">
        <v>0.28718686741305605</v>
      </c>
      <c r="U61" s="11"/>
      <c r="V61" s="35" t="str">
        <f t="shared" si="1"/>
        <v>Estonia</v>
      </c>
      <c r="W61" s="30">
        <f t="shared" si="10"/>
        <v>1.1190909014713473E-3</v>
      </c>
      <c r="X61" s="10">
        <f t="shared" si="3"/>
        <v>0.75244849476156095</v>
      </c>
      <c r="Y61" s="38">
        <f t="shared" si="4"/>
        <v>0.56617873726893886</v>
      </c>
      <c r="Z61" s="43">
        <f t="shared" si="5"/>
        <v>-1.1190909014713473</v>
      </c>
      <c r="AA61" s="44">
        <f t="shared" si="6"/>
        <v>102</v>
      </c>
    </row>
    <row r="62" spans="1:27">
      <c r="C62" s="34" t="s">
        <v>151</v>
      </c>
      <c r="D62" s="35" t="s">
        <v>152</v>
      </c>
      <c r="E62" s="11">
        <v>0.58374006639477327</v>
      </c>
      <c r="F62" s="11">
        <v>0.58137045919628749</v>
      </c>
      <c r="G62" s="11">
        <v>0.58002721321407202</v>
      </c>
      <c r="H62" s="11">
        <v>0.58030548061386866</v>
      </c>
      <c r="I62" s="11">
        <v>0.58108141614994602</v>
      </c>
      <c r="J62" s="11">
        <v>0.58389574324740545</v>
      </c>
      <c r="K62" s="11">
        <v>0.58321515973134852</v>
      </c>
      <c r="L62" s="11">
        <v>0.57603395227520016</v>
      </c>
      <c r="M62" s="11">
        <v>0.58142563952560977</v>
      </c>
      <c r="N62" s="11">
        <v>0.5778737062350735</v>
      </c>
      <c r="O62" s="11">
        <v>0.5764179415803069</v>
      </c>
      <c r="P62" s="11">
        <v>0.57254203916882707</v>
      </c>
      <c r="Q62" s="11">
        <v>0.56957350121042438</v>
      </c>
      <c r="R62" s="11">
        <v>0.56571144833856335</v>
      </c>
      <c r="S62" s="11">
        <v>0.56707786526527071</v>
      </c>
      <c r="T62" s="11">
        <v>0.56960955303284988</v>
      </c>
      <c r="U62" s="11"/>
      <c r="V62" s="35" t="str">
        <f t="shared" si="1"/>
        <v>Ethiopia</v>
      </c>
      <c r="W62" s="30">
        <f t="shared" si="10"/>
        <v>-1.1170881915226528E-3</v>
      </c>
      <c r="X62" s="10">
        <f t="shared" si="3"/>
        <v>-0.86708342719572928</v>
      </c>
      <c r="Y62" s="38">
        <f t="shared" si="4"/>
        <v>0.75183366971749155</v>
      </c>
      <c r="Z62" s="43">
        <f t="shared" si="5"/>
        <v>1.1170881915226527</v>
      </c>
      <c r="AA62" s="44">
        <f t="shared" si="6"/>
        <v>47</v>
      </c>
    </row>
    <row r="63" spans="1:27">
      <c r="C63" s="34" t="s">
        <v>153</v>
      </c>
      <c r="D63" s="35" t="s">
        <v>154</v>
      </c>
      <c r="E63" s="11">
        <v>0.34376824750197849</v>
      </c>
      <c r="F63" s="11">
        <v>0.3379404459007071</v>
      </c>
      <c r="G63" s="11">
        <v>0.34094569549234205</v>
      </c>
      <c r="H63" s="11">
        <v>0.3405492826169636</v>
      </c>
      <c r="I63" s="11">
        <v>0.3430825779278584</v>
      </c>
      <c r="J63" s="11">
        <v>0.34256396104822495</v>
      </c>
      <c r="K63" s="11">
        <v>0.3428759985617113</v>
      </c>
      <c r="L63" s="11">
        <v>0.34251297424320021</v>
      </c>
      <c r="M63" s="11">
        <v>0.33444075764180464</v>
      </c>
      <c r="N63" s="11">
        <v>0.34224821538482803</v>
      </c>
      <c r="O63" s="11">
        <v>0.34517691371355763</v>
      </c>
      <c r="P63" s="11">
        <v>0.34507962354663674</v>
      </c>
      <c r="Q63" s="11">
        <v>0.34491679726461233</v>
      </c>
      <c r="R63" s="11">
        <v>0.3436732327735828</v>
      </c>
      <c r="S63" s="11">
        <v>0.35082349933863294</v>
      </c>
      <c r="T63" s="11">
        <v>0.35260707933230545</v>
      </c>
      <c r="U63" s="11"/>
      <c r="V63" s="35" t="str">
        <f t="shared" si="1"/>
        <v>Fiji</v>
      </c>
      <c r="W63" s="30">
        <f t="shared" si="10"/>
        <v>5.6832533911249064E-4</v>
      </c>
      <c r="X63" s="10">
        <f t="shared" si="3"/>
        <v>0.63113854095622524</v>
      </c>
      <c r="Y63" s="38">
        <f t="shared" si="4"/>
        <v>0.39833585788035281</v>
      </c>
      <c r="Z63" s="43">
        <f t="shared" si="5"/>
        <v>-0.56832533911249061</v>
      </c>
      <c r="AA63" s="44">
        <f t="shared" si="6"/>
        <v>87</v>
      </c>
    </row>
    <row r="64" spans="1:27">
      <c r="C64" s="34" t="s">
        <v>155</v>
      </c>
      <c r="D64" s="35" t="s">
        <v>156</v>
      </c>
      <c r="E64" s="11">
        <v>0.19491658943079102</v>
      </c>
      <c r="F64" s="11">
        <v>0.19622067595555867</v>
      </c>
      <c r="G64" s="11">
        <v>0.19643787839692739</v>
      </c>
      <c r="H64" s="11">
        <v>0.19913520044547087</v>
      </c>
      <c r="I64" s="11">
        <v>0.19864030828412615</v>
      </c>
      <c r="J64" s="11">
        <v>0.19922258458663145</v>
      </c>
      <c r="K64" s="11">
        <v>0.19615969721235924</v>
      </c>
      <c r="L64" s="11">
        <v>0.19710526663723105</v>
      </c>
      <c r="M64" s="11">
        <v>0.1955903499219489</v>
      </c>
      <c r="N64" s="11">
        <v>0.19528656313987244</v>
      </c>
      <c r="O64" s="11">
        <v>0.19387881422762909</v>
      </c>
      <c r="P64" s="11">
        <v>0.21089200179974618</v>
      </c>
      <c r="Q64" s="11">
        <v>0.19957502563126109</v>
      </c>
      <c r="R64" s="11">
        <v>0.20042613916125854</v>
      </c>
      <c r="S64" s="11">
        <v>0.20392505487558291</v>
      </c>
      <c r="T64" s="11">
        <v>0.20770063725318391</v>
      </c>
      <c r="U64" s="11"/>
      <c r="V64" s="35" t="str">
        <f t="shared" si="1"/>
        <v>Finland</v>
      </c>
      <c r="W64" s="30">
        <f t="shared" si="10"/>
        <v>5.8037591508463095E-4</v>
      </c>
      <c r="X64" s="10">
        <f t="shared" si="3"/>
        <v>0.58198385345618342</v>
      </c>
      <c r="Y64" s="38">
        <f t="shared" si="4"/>
        <v>0.33870520568370838</v>
      </c>
      <c r="Z64" s="43">
        <f t="shared" si="5"/>
        <v>-0.58037591508463093</v>
      </c>
      <c r="AA64" s="44">
        <f t="shared" si="6"/>
        <v>88</v>
      </c>
    </row>
    <row r="65" spans="3:27">
      <c r="C65" s="34" t="s">
        <v>157</v>
      </c>
      <c r="D65" s="35" t="s">
        <v>158</v>
      </c>
      <c r="E65" s="11">
        <v>0.1348520778133708</v>
      </c>
      <c r="F65" s="11">
        <v>0.13384940088773631</v>
      </c>
      <c r="G65" s="11">
        <v>0.13385260554346765</v>
      </c>
      <c r="H65" s="11">
        <v>0.13369832009327412</v>
      </c>
      <c r="I65" s="11">
        <v>0.13332820635144135</v>
      </c>
      <c r="J65" s="11">
        <v>0.1328407259583734</v>
      </c>
      <c r="K65" s="11">
        <v>0.13249962045918032</v>
      </c>
      <c r="L65" s="11">
        <v>0.13215261098735814</v>
      </c>
      <c r="M65" s="11">
        <v>0.13153941528048088</v>
      </c>
      <c r="N65" s="11">
        <v>0.13202855992146922</v>
      </c>
      <c r="O65" s="11">
        <v>0.1338227834124936</v>
      </c>
      <c r="P65" s="11">
        <v>0.14894931031832492</v>
      </c>
      <c r="Q65" s="11">
        <v>0.14748995109808852</v>
      </c>
      <c r="R65" s="11">
        <v>0.15230127870507204</v>
      </c>
      <c r="S65" s="11">
        <v>0.15487629897378666</v>
      </c>
      <c r="T65" s="11">
        <v>0.15904806924041334</v>
      </c>
      <c r="U65" s="11"/>
      <c r="V65" s="35" t="str">
        <f t="shared" si="1"/>
        <v>France</v>
      </c>
      <c r="W65" s="30">
        <f t="shared" si="10"/>
        <v>1.5817371589177151E-3</v>
      </c>
      <c r="X65" s="10">
        <f t="shared" si="3"/>
        <v>0.78228413690238474</v>
      </c>
      <c r="Y65" s="38">
        <f t="shared" si="4"/>
        <v>0.61196847084910899</v>
      </c>
      <c r="Z65" s="43">
        <f t="shared" si="5"/>
        <v>-1.5817371589177152</v>
      </c>
      <c r="AA65" s="44">
        <f t="shared" si="6"/>
        <v>108</v>
      </c>
    </row>
    <row r="66" spans="3:27">
      <c r="C66" s="34" t="s">
        <v>159</v>
      </c>
      <c r="D66" s="35" t="s">
        <v>160</v>
      </c>
      <c r="E66" s="11">
        <v>0.38602824179855361</v>
      </c>
      <c r="F66" s="11">
        <v>0.37539504784074862</v>
      </c>
      <c r="G66" s="11">
        <v>0.37624518556552505</v>
      </c>
      <c r="H66" s="11">
        <v>0.37760503901737469</v>
      </c>
      <c r="I66" s="11">
        <v>0.38138725997682593</v>
      </c>
      <c r="J66" s="11">
        <v>0.37286024581627708</v>
      </c>
      <c r="K66" s="11">
        <v>0.3791713389139677</v>
      </c>
      <c r="L66" s="11">
        <v>0.37990961646518467</v>
      </c>
      <c r="M66" s="11">
        <v>0.35580111190561609</v>
      </c>
      <c r="N66" s="11">
        <v>0.3691135690058111</v>
      </c>
      <c r="O66" s="11">
        <v>0.37073332829643957</v>
      </c>
      <c r="P66" s="11">
        <v>0.36723704669168367</v>
      </c>
      <c r="Q66" s="11">
        <v>0.36614014995962768</v>
      </c>
      <c r="R66" s="11">
        <v>0.36502630503065231</v>
      </c>
      <c r="S66" s="11">
        <v>0.36748840892339679</v>
      </c>
      <c r="T66" s="11">
        <v>0.3704431270940915</v>
      </c>
      <c r="U66" s="11"/>
      <c r="V66" s="35" t="str">
        <f t="shared" si="1"/>
        <v>Gabon</v>
      </c>
      <c r="W66" s="30">
        <f t="shared" si="10"/>
        <v>-1.0692979540809565E-3</v>
      </c>
      <c r="X66" s="10">
        <f t="shared" si="3"/>
        <v>-0.67360438593576555</v>
      </c>
      <c r="Y66" s="38">
        <f t="shared" si="4"/>
        <v>0.45374286875189979</v>
      </c>
      <c r="Z66" s="43">
        <f t="shared" si="5"/>
        <v>1.0692979540809564</v>
      </c>
      <c r="AA66" s="44">
        <f t="shared" si="6"/>
        <v>51</v>
      </c>
    </row>
    <row r="67" spans="3:27">
      <c r="C67" s="34" t="s">
        <v>161</v>
      </c>
      <c r="D67" s="35" t="s">
        <v>162</v>
      </c>
      <c r="E67" s="11">
        <v>0.46559244164849733</v>
      </c>
      <c r="F67" s="11">
        <v>0.46656154824876878</v>
      </c>
      <c r="G67" s="11">
        <v>0.46361318522541817</v>
      </c>
      <c r="H67" s="11">
        <v>0.44608401697550265</v>
      </c>
      <c r="I67" s="11">
        <v>0.45022949970485532</v>
      </c>
      <c r="J67" s="11">
        <v>0.44821185428837468</v>
      </c>
      <c r="K67" s="11">
        <v>0.43581420533925525</v>
      </c>
      <c r="L67" s="11">
        <v>0.44030964180659909</v>
      </c>
      <c r="M67" s="11">
        <v>0.43528021013033874</v>
      </c>
      <c r="N67" s="11">
        <v>0.42847297817092439</v>
      </c>
      <c r="O67" s="11">
        <v>0.45080931083975773</v>
      </c>
      <c r="P67" s="11">
        <v>0.4426387268202156</v>
      </c>
      <c r="Q67" s="11">
        <v>0.43927633243341213</v>
      </c>
      <c r="R67" s="11">
        <v>0.43665300358978459</v>
      </c>
      <c r="S67" s="11">
        <v>0.43500433248057724</v>
      </c>
      <c r="T67" s="11">
        <v>0.43886460065423344</v>
      </c>
      <c r="U67" s="11"/>
      <c r="V67" s="35" t="str">
        <f t="shared" si="1"/>
        <v>Gambia</v>
      </c>
      <c r="W67" s="30">
        <f t="shared" si="10"/>
        <v>-1.817932087335365E-3</v>
      </c>
      <c r="X67" s="10">
        <f t="shared" si="3"/>
        <v>-0.74457736379978268</v>
      </c>
      <c r="Y67" s="38">
        <f t="shared" si="4"/>
        <v>0.55439545068303397</v>
      </c>
      <c r="Z67" s="43">
        <f t="shared" si="5"/>
        <v>1.817932087335365</v>
      </c>
      <c r="AA67" s="44">
        <f t="shared" si="6"/>
        <v>27</v>
      </c>
    </row>
    <row r="68" spans="3:27">
      <c r="C68" s="34" t="s">
        <v>163</v>
      </c>
      <c r="D68" s="35" t="s">
        <v>164</v>
      </c>
      <c r="E68" s="11">
        <v>0.27403778655054811</v>
      </c>
      <c r="F68" s="11">
        <v>0.27186182506879475</v>
      </c>
      <c r="G68" s="11">
        <v>0.26706284242372763</v>
      </c>
      <c r="H68" s="11">
        <v>0.26978144724397796</v>
      </c>
      <c r="I68" s="11">
        <v>0.26653992318038094</v>
      </c>
      <c r="J68" s="11">
        <v>0.27423552320750433</v>
      </c>
      <c r="K68" s="11">
        <v>0.26786733398996398</v>
      </c>
      <c r="L68" s="11">
        <v>0.26927202713543813</v>
      </c>
      <c r="M68" s="11">
        <v>0.27000967726739933</v>
      </c>
      <c r="N68" s="11">
        <v>0.2686177157331846</v>
      </c>
      <c r="O68" s="11">
        <v>0.26149860631376737</v>
      </c>
      <c r="P68" s="11">
        <v>0.26674791659185365</v>
      </c>
      <c r="Q68" s="11">
        <v>0.26324715456975606</v>
      </c>
      <c r="R68" s="11">
        <v>0.27930631709321591</v>
      </c>
      <c r="S68" s="11">
        <v>0.28155378671233539</v>
      </c>
      <c r="T68" s="11">
        <v>0.28601648512633576</v>
      </c>
      <c r="U68" s="11"/>
      <c r="V68" s="35" t="str">
        <f t="shared" si="1"/>
        <v>Georgia</v>
      </c>
      <c r="W68" s="30">
        <f t="shared" si="10"/>
        <v>4.7397901775362374E-4</v>
      </c>
      <c r="X68" s="10">
        <f t="shared" si="3"/>
        <v>0.34255395013824186</v>
      </c>
      <c r="Y68" s="38">
        <f t="shared" si="4"/>
        <v>0.11734320875531309</v>
      </c>
      <c r="Z68" s="43" t="str">
        <f t="shared" si="5"/>
        <v/>
      </c>
      <c r="AA68" s="44" t="str">
        <f t="shared" si="6"/>
        <v/>
      </c>
    </row>
    <row r="69" spans="3:27">
      <c r="C69" s="34" t="s">
        <v>165</v>
      </c>
      <c r="D69" s="35" t="s">
        <v>166</v>
      </c>
      <c r="E69" s="11">
        <v>0.14960748083687989</v>
      </c>
      <c r="F69" s="11">
        <v>0.14945631720588393</v>
      </c>
      <c r="G69" s="11">
        <v>0.14910209128282101</v>
      </c>
      <c r="H69" s="11">
        <v>0.14882579377338956</v>
      </c>
      <c r="I69" s="11">
        <v>0.14971893200917752</v>
      </c>
      <c r="J69" s="11">
        <v>0.15029953625272111</v>
      </c>
      <c r="K69" s="11">
        <v>0.14942218942254806</v>
      </c>
      <c r="L69" s="11">
        <v>0.14991762353680885</v>
      </c>
      <c r="M69" s="11">
        <v>0.15081842012946908</v>
      </c>
      <c r="N69" s="11">
        <v>0.15102380212842459</v>
      </c>
      <c r="O69" s="11">
        <v>0.15265206373573353</v>
      </c>
      <c r="P69" s="11">
        <v>0.15513320750756035</v>
      </c>
      <c r="Q69" s="11">
        <v>0.15457714249138749</v>
      </c>
      <c r="R69" s="11">
        <v>0.1708521399282136</v>
      </c>
      <c r="S69" s="11">
        <v>0.17501357747962595</v>
      </c>
      <c r="T69" s="11">
        <v>0.1793178483619241</v>
      </c>
      <c r="U69" s="11"/>
      <c r="V69" s="35" t="str">
        <f t="shared" si="1"/>
        <v>Germany</v>
      </c>
      <c r="W69" s="30">
        <f t="shared" si="10"/>
        <v>1.6533540744259429E-3</v>
      </c>
      <c r="X69" s="10">
        <f t="shared" si="3"/>
        <v>0.78201402387781838</v>
      </c>
      <c r="Y69" s="38">
        <f t="shared" si="4"/>
        <v>0.61154593354157705</v>
      </c>
      <c r="Z69" s="43">
        <f t="shared" si="5"/>
        <v>-1.653354074425943</v>
      </c>
      <c r="AA69" s="44">
        <f t="shared" si="6"/>
        <v>110</v>
      </c>
    </row>
    <row r="70" spans="3:27">
      <c r="C70" s="34" t="s">
        <v>167</v>
      </c>
      <c r="D70" s="35" t="s">
        <v>168</v>
      </c>
      <c r="E70" s="11">
        <v>0.44801107628610382</v>
      </c>
      <c r="F70" s="11">
        <v>0.4438350151119686</v>
      </c>
      <c r="G70" s="11">
        <v>0.44283228578026312</v>
      </c>
      <c r="H70" s="11">
        <v>0.44292738788433139</v>
      </c>
      <c r="I70" s="11">
        <v>0.43800048537823266</v>
      </c>
      <c r="J70" s="11">
        <v>0.44122294095120734</v>
      </c>
      <c r="K70" s="11">
        <v>0.44787485629850338</v>
      </c>
      <c r="L70" s="11">
        <v>0.44449417652748363</v>
      </c>
      <c r="M70" s="11">
        <v>0.45369553008136049</v>
      </c>
      <c r="N70" s="11">
        <v>0.44783736212445474</v>
      </c>
      <c r="O70" s="11">
        <v>0.44250927950655167</v>
      </c>
      <c r="P70" s="11">
        <v>0.43563490691275919</v>
      </c>
      <c r="Q70" s="11">
        <v>0.43171192454983059</v>
      </c>
      <c r="R70" s="11">
        <v>0.42965233134801034</v>
      </c>
      <c r="S70" s="11">
        <v>0.43317246610183863</v>
      </c>
      <c r="T70" s="11">
        <v>0.43616348895360096</v>
      </c>
      <c r="U70" s="11"/>
      <c r="V70" s="35" t="str">
        <f t="shared" si="1"/>
        <v>Ghana</v>
      </c>
      <c r="W70" s="30">
        <f t="shared" si="10"/>
        <v>-8.2835897255056164E-4</v>
      </c>
      <c r="X70" s="10">
        <f t="shared" si="3"/>
        <v>-0.58979687515389168</v>
      </c>
      <c r="Y70" s="38">
        <f t="shared" si="4"/>
        <v>0.34786035394129527</v>
      </c>
      <c r="Z70" s="43">
        <f t="shared" si="5"/>
        <v>0.82835897255056168</v>
      </c>
      <c r="AA70" s="44">
        <f t="shared" si="6"/>
        <v>62</v>
      </c>
    </row>
    <row r="71" spans="3:27">
      <c r="C71" s="34" t="s">
        <v>169</v>
      </c>
      <c r="D71" s="35" t="s">
        <v>170</v>
      </c>
      <c r="E71" s="11">
        <v>0.19133504360232231</v>
      </c>
      <c r="F71" s="11">
        <v>0.19049066111522561</v>
      </c>
      <c r="G71" s="11">
        <v>0.19106193157629969</v>
      </c>
      <c r="H71" s="11">
        <v>0.19059051911054439</v>
      </c>
      <c r="I71" s="11">
        <v>0.19058048875861033</v>
      </c>
      <c r="J71" s="11">
        <v>0.18902777547984695</v>
      </c>
      <c r="K71" s="11">
        <v>0.19209607254182312</v>
      </c>
      <c r="L71" s="11">
        <v>0.19564612841138726</v>
      </c>
      <c r="M71" s="11">
        <v>0.19257829810208968</v>
      </c>
      <c r="N71" s="11">
        <v>0.19205111819929613</v>
      </c>
      <c r="O71" s="11">
        <v>0.19340698436696332</v>
      </c>
      <c r="P71" s="11">
        <v>0.19335132552593978</v>
      </c>
      <c r="Q71" s="11">
        <v>0.21640052503373997</v>
      </c>
      <c r="R71" s="11">
        <v>0.21334642250333846</v>
      </c>
      <c r="S71" s="11">
        <v>0.21742596348644438</v>
      </c>
      <c r="T71" s="11">
        <v>0.2217505044659368</v>
      </c>
      <c r="U71" s="11"/>
      <c r="V71" s="35" t="str">
        <f t="shared" ref="V71:V134" si="11">D71</f>
        <v>Greece</v>
      </c>
      <c r="W71" s="30">
        <f t="shared" si="10"/>
        <v>1.943969861406261E-3</v>
      </c>
      <c r="X71" s="10">
        <f t="shared" ref="X71:X134" si="12">PEARSON(E71:T71,$E$5:$T$5)</f>
        <v>0.80107554371761158</v>
      </c>
      <c r="Y71" s="38">
        <f t="shared" ref="Y71:Y134" si="13">IF(ISERROR(X71),0,X71*X71)</f>
        <v>0.64172202674246703</v>
      </c>
      <c r="Z71" s="43">
        <f t="shared" ref="Z71:Z134" si="14">IF(Y71&gt;=$Z$4,-1000*W71,"")</f>
        <v>-1.943969861406261</v>
      </c>
      <c r="AA71" s="44">
        <f t="shared" ref="AA71:AA134" si="15">IF(ISNUMBER(Z71),RANK(Z71,$Z$6:$Z$197),"")</f>
        <v>115</v>
      </c>
    </row>
    <row r="72" spans="3:27">
      <c r="C72" s="34" t="s">
        <v>171</v>
      </c>
      <c r="D72" s="35" t="s">
        <v>172</v>
      </c>
      <c r="E72" s="11">
        <v>0.32627564468948766</v>
      </c>
      <c r="F72" s="11">
        <v>0.32597125357601203</v>
      </c>
      <c r="G72" s="11">
        <v>0.32493873293730274</v>
      </c>
      <c r="H72" s="11">
        <v>0.32308445091767873</v>
      </c>
      <c r="I72" s="11">
        <v>0.32143527180992465</v>
      </c>
      <c r="J72" s="11">
        <v>0.32371006855789214</v>
      </c>
      <c r="K72" s="11">
        <v>0.32326899132211978</v>
      </c>
      <c r="L72" s="11">
        <v>0.32763286218633009</v>
      </c>
      <c r="M72" s="11">
        <v>0.32387503193448358</v>
      </c>
      <c r="N72" s="11">
        <v>0.32498334587512684</v>
      </c>
      <c r="O72" s="11">
        <v>0.32562567883777011</v>
      </c>
      <c r="P72" s="11">
        <v>0.32704678844532198</v>
      </c>
      <c r="Q72" s="11">
        <v>0.32808682595568878</v>
      </c>
      <c r="R72" s="11">
        <v>0.32950808220835243</v>
      </c>
      <c r="S72" s="11">
        <v>0.33215023812988881</v>
      </c>
      <c r="T72" s="11">
        <v>0.3358047597269298</v>
      </c>
      <c r="U72" s="11"/>
      <c r="V72" s="35" t="str">
        <f t="shared" si="11"/>
        <v>Grenada</v>
      </c>
      <c r="W72" s="30">
        <f t="shared" si="10"/>
        <v>5.4234065197060716E-4</v>
      </c>
      <c r="X72" s="10">
        <f t="shared" si="12"/>
        <v>0.70731456588854358</v>
      </c>
      <c r="Y72" s="38">
        <f t="shared" si="13"/>
        <v>0.50029389511809885</v>
      </c>
      <c r="Z72" s="43">
        <f t="shared" si="14"/>
        <v>-0.5423406519706071</v>
      </c>
      <c r="AA72" s="44">
        <f t="shared" si="15"/>
        <v>86</v>
      </c>
    </row>
    <row r="73" spans="3:27">
      <c r="C73" s="34" t="s">
        <v>173</v>
      </c>
      <c r="D73" s="35" t="s">
        <v>174</v>
      </c>
      <c r="E73" s="11">
        <v>0.34673217940318124</v>
      </c>
      <c r="F73" s="11">
        <v>0.34811632711041712</v>
      </c>
      <c r="G73" s="11">
        <v>0.34512242957024425</v>
      </c>
      <c r="H73" s="11">
        <v>0.34090058164152476</v>
      </c>
      <c r="I73" s="11">
        <v>0.33617009149612848</v>
      </c>
      <c r="J73" s="11">
        <v>0.33228394356557295</v>
      </c>
      <c r="K73" s="11">
        <v>0.33421396031954992</v>
      </c>
      <c r="L73" s="11">
        <v>0.33476086133462113</v>
      </c>
      <c r="M73" s="11">
        <v>0.33395302393169818</v>
      </c>
      <c r="N73" s="11">
        <v>0.33060242309921262</v>
      </c>
      <c r="O73" s="11">
        <v>0.33095022497877796</v>
      </c>
      <c r="P73" s="11">
        <v>0.32857659229638225</v>
      </c>
      <c r="Q73" s="11">
        <v>0.32928779319476115</v>
      </c>
      <c r="R73" s="11">
        <v>0.33150570269299834</v>
      </c>
      <c r="S73" s="11">
        <v>0.33532809969511201</v>
      </c>
      <c r="T73" s="11">
        <v>0.33934427673787254</v>
      </c>
      <c r="U73" s="11"/>
      <c r="V73" s="35" t="str">
        <f t="shared" si="11"/>
        <v>Guatemala</v>
      </c>
      <c r="W73" s="30">
        <f t="shared" si="10"/>
        <v>-8.8651488889015823E-4</v>
      </c>
      <c r="X73" s="10">
        <f t="shared" si="12"/>
        <v>-0.67969746403209774</v>
      </c>
      <c r="Y73" s="38">
        <f t="shared" si="13"/>
        <v>0.46198864261166478</v>
      </c>
      <c r="Z73" s="43">
        <f t="shared" si="14"/>
        <v>0.88651488889015828</v>
      </c>
      <c r="AA73" s="44">
        <f t="shared" si="15"/>
        <v>58</v>
      </c>
    </row>
    <row r="74" spans="3:27">
      <c r="C74" s="34" t="s">
        <v>175</v>
      </c>
      <c r="D74" s="35" t="s">
        <v>176</v>
      </c>
      <c r="E74" s="11">
        <v>0.50437593781598111</v>
      </c>
      <c r="F74" s="11">
        <v>0.49893512419370856</v>
      </c>
      <c r="G74" s="11">
        <v>0.49749243162428075</v>
      </c>
      <c r="H74" s="11">
        <v>0.49393496205973014</v>
      </c>
      <c r="I74" s="11">
        <v>0.49557216712098268</v>
      </c>
      <c r="J74" s="11">
        <v>0.49427459350188102</v>
      </c>
      <c r="K74" s="11">
        <v>0.49682624332665304</v>
      </c>
      <c r="L74" s="11">
        <v>0.49891641720814023</v>
      </c>
      <c r="M74" s="11">
        <v>0.50127440158429548</v>
      </c>
      <c r="N74" s="11">
        <v>0.49523491620692733</v>
      </c>
      <c r="O74" s="11">
        <v>0.49791625797043287</v>
      </c>
      <c r="P74" s="11">
        <v>0.49907066299206676</v>
      </c>
      <c r="Q74" s="11">
        <v>0.500320205763786</v>
      </c>
      <c r="R74" s="11">
        <v>0.49452105108771244</v>
      </c>
      <c r="S74" s="11">
        <v>0.49993922896194887</v>
      </c>
      <c r="T74" s="11">
        <v>0.50362466862688016</v>
      </c>
      <c r="U74" s="11"/>
      <c r="V74" s="35" t="str">
        <f t="shared" si="11"/>
        <v>Guinea</v>
      </c>
      <c r="W74" s="30">
        <f t="shared" si="10"/>
        <v>9.8306070650274887E-5</v>
      </c>
      <c r="X74" s="10">
        <f t="shared" si="12"/>
        <v>0.1472277004872255</v>
      </c>
      <c r="Y74" s="38">
        <f t="shared" si="13"/>
        <v>2.1675995790756179E-2</v>
      </c>
      <c r="Z74" s="43" t="str">
        <f t="shared" si="14"/>
        <v/>
      </c>
      <c r="AA74" s="44" t="str">
        <f t="shared" si="15"/>
        <v/>
      </c>
    </row>
    <row r="75" spans="3:27">
      <c r="C75" s="34" t="s">
        <v>177</v>
      </c>
      <c r="D75" s="35" t="s">
        <v>178</v>
      </c>
      <c r="E75" s="11">
        <v>0.49743470612862645</v>
      </c>
      <c r="F75" s="11">
        <v>0.50961535749875164</v>
      </c>
      <c r="G75" s="11">
        <v>0.5129729684978771</v>
      </c>
      <c r="H75" s="11">
        <v>0.50935840334169169</v>
      </c>
      <c r="I75" s="11">
        <v>0.49719816999734562</v>
      </c>
      <c r="J75" s="11">
        <v>0.51130356750350758</v>
      </c>
      <c r="K75" s="11">
        <v>0.49256026722394791</v>
      </c>
      <c r="L75" s="11">
        <v>0.49980463256044511</v>
      </c>
      <c r="M75" s="11">
        <v>0.49968926080982334</v>
      </c>
      <c r="N75" s="11">
        <v>0.4990155941371488</v>
      </c>
      <c r="O75" s="11">
        <v>0.5001281938257548</v>
      </c>
      <c r="P75" s="11">
        <v>0.49086705619091892</v>
      </c>
      <c r="Q75" s="11">
        <v>0.49190418154673554</v>
      </c>
      <c r="R75" s="11">
        <v>0.49701206479870824</v>
      </c>
      <c r="S75" s="11">
        <v>0.48447234027497643</v>
      </c>
      <c r="T75" s="11">
        <v>0.48714880105580938</v>
      </c>
      <c r="U75" s="11"/>
      <c r="V75" s="35" t="str">
        <f t="shared" si="11"/>
        <v>Guinea-Bissau</v>
      </c>
      <c r="W75" s="30">
        <f t="shared" si="10"/>
        <v>-1.3158085189581862E-3</v>
      </c>
      <c r="X75" s="10">
        <f t="shared" si="12"/>
        <v>-0.73578063504343405</v>
      </c>
      <c r="Y75" s="38">
        <f t="shared" si="13"/>
        <v>0.54137314290491911</v>
      </c>
      <c r="Z75" s="43">
        <f t="shared" si="14"/>
        <v>1.3158085189581863</v>
      </c>
      <c r="AA75" s="44">
        <f t="shared" si="15"/>
        <v>41</v>
      </c>
    </row>
    <row r="76" spans="3:27">
      <c r="C76" s="34" t="s">
        <v>179</v>
      </c>
      <c r="D76" s="35" t="s">
        <v>180</v>
      </c>
      <c r="E76" s="11">
        <v>0.35559264598473384</v>
      </c>
      <c r="F76" s="11">
        <v>0.35091381377377734</v>
      </c>
      <c r="G76" s="11">
        <v>0.35226975395896937</v>
      </c>
      <c r="H76" s="11">
        <v>0.35208219691489401</v>
      </c>
      <c r="I76" s="11">
        <v>0.35336658825703843</v>
      </c>
      <c r="J76" s="11">
        <v>0.35375865470934537</v>
      </c>
      <c r="K76" s="11">
        <v>0.35407224831120171</v>
      </c>
      <c r="L76" s="11">
        <v>0.35870318491476816</v>
      </c>
      <c r="M76" s="11">
        <v>0.35531459047911285</v>
      </c>
      <c r="N76" s="11">
        <v>0.35781494484194459</v>
      </c>
      <c r="O76" s="11">
        <v>0.36084936543416574</v>
      </c>
      <c r="P76" s="11">
        <v>0.35226847455587001</v>
      </c>
      <c r="Q76" s="11">
        <v>0.35551818238808303</v>
      </c>
      <c r="R76" s="11">
        <v>0.3526541592230743</v>
      </c>
      <c r="S76" s="11">
        <v>0.35887897640995098</v>
      </c>
      <c r="T76" s="11">
        <v>0.36256275710337427</v>
      </c>
      <c r="U76" s="11"/>
      <c r="V76" s="35" t="str">
        <f t="shared" si="11"/>
        <v>Guyana</v>
      </c>
      <c r="W76" s="30">
        <f t="shared" si="10"/>
        <v>4.1008435453855228E-4</v>
      </c>
      <c r="X76" s="10">
        <f t="shared" si="12"/>
        <v>0.56872940567948793</v>
      </c>
      <c r="Y76" s="38">
        <f t="shared" si="13"/>
        <v>0.32345313688454358</v>
      </c>
      <c r="Z76" s="43">
        <f t="shared" si="14"/>
        <v>-0.4100843545385523</v>
      </c>
      <c r="AA76" s="44">
        <f t="shared" si="15"/>
        <v>82</v>
      </c>
    </row>
    <row r="77" spans="3:27">
      <c r="C77" s="34" t="s">
        <v>181</v>
      </c>
      <c r="D77" s="35" t="s">
        <v>182</v>
      </c>
      <c r="E77" s="11">
        <v>0.50221866669230131</v>
      </c>
      <c r="F77" s="11">
        <v>0.48925396411323629</v>
      </c>
      <c r="G77" s="11">
        <v>0.48832449700207997</v>
      </c>
      <c r="H77" s="11">
        <v>0.48222446047567985</v>
      </c>
      <c r="I77" s="11">
        <v>0.47155020667634601</v>
      </c>
      <c r="J77" s="11">
        <v>0.46310154859538061</v>
      </c>
      <c r="K77" s="11">
        <v>0.45987354265075314</v>
      </c>
      <c r="L77" s="11">
        <v>0.46368534475656703</v>
      </c>
      <c r="M77" s="11">
        <v>0.4626781201515679</v>
      </c>
      <c r="N77" s="11">
        <v>0.46401530671009522</v>
      </c>
      <c r="O77" s="11">
        <v>0.46349132206289084</v>
      </c>
      <c r="P77" s="11">
        <v>0.47299280618644524</v>
      </c>
      <c r="Q77" s="11">
        <v>0.47063308827087996</v>
      </c>
      <c r="R77" s="11">
        <v>0.46885197726021249</v>
      </c>
      <c r="S77" s="11">
        <v>0.47249922110001569</v>
      </c>
      <c r="T77" s="11">
        <v>0.47594193326217482</v>
      </c>
      <c r="U77" s="11"/>
      <c r="V77" s="35" t="str">
        <f t="shared" si="11"/>
        <v>Haiti</v>
      </c>
      <c r="W77" s="30">
        <f t="shared" si="10"/>
        <v>-1.333849406097402E-3</v>
      </c>
      <c r="X77" s="10">
        <f t="shared" si="12"/>
        <v>-0.53597927564415893</v>
      </c>
      <c r="Y77" s="38">
        <f t="shared" si="13"/>
        <v>0.28727378392003727</v>
      </c>
      <c r="Z77" s="43">
        <f t="shared" si="14"/>
        <v>1.333849406097402</v>
      </c>
      <c r="AA77" s="44">
        <f t="shared" si="15"/>
        <v>40</v>
      </c>
    </row>
    <row r="78" spans="3:27">
      <c r="C78" s="34" t="s">
        <v>183</v>
      </c>
      <c r="D78" s="35" t="s">
        <v>184</v>
      </c>
      <c r="E78" s="11">
        <v>0.3578542197705265</v>
      </c>
      <c r="F78" s="11">
        <v>0.35476340889252994</v>
      </c>
      <c r="G78" s="11">
        <v>0.35787737297465544</v>
      </c>
      <c r="H78" s="11">
        <v>0.34999538489244214</v>
      </c>
      <c r="I78" s="11">
        <v>0.35701343554364057</v>
      </c>
      <c r="J78" s="11">
        <v>0.3437677242040198</v>
      </c>
      <c r="K78" s="11">
        <v>0.34945323212996887</v>
      </c>
      <c r="L78" s="11">
        <v>0.34391731428926264</v>
      </c>
      <c r="M78" s="11">
        <v>0.33911522142923828</v>
      </c>
      <c r="N78" s="11">
        <v>0.33492394940875991</v>
      </c>
      <c r="O78" s="11">
        <v>0.33524191462705993</v>
      </c>
      <c r="P78" s="11">
        <v>0.32726977427414183</v>
      </c>
      <c r="Q78" s="11">
        <v>0.32074697127186774</v>
      </c>
      <c r="R78" s="11">
        <v>0.32724203239684796</v>
      </c>
      <c r="S78" s="11">
        <v>0.32925759444364811</v>
      </c>
      <c r="T78" s="11">
        <v>0.33278281273628652</v>
      </c>
      <c r="U78" s="11"/>
      <c r="V78" s="35" t="str">
        <f t="shared" si="11"/>
        <v>Honduras</v>
      </c>
      <c r="W78" s="30">
        <f t="shared" si="10"/>
        <v>-2.3633761471839078E-3</v>
      </c>
      <c r="X78" s="10">
        <f t="shared" si="12"/>
        <v>-0.91899511994035255</v>
      </c>
      <c r="Y78" s="38">
        <f t="shared" si="13"/>
        <v>0.84455203047418292</v>
      </c>
      <c r="Z78" s="43">
        <f t="shared" si="14"/>
        <v>2.3633761471839079</v>
      </c>
      <c r="AA78" s="44">
        <f t="shared" si="15"/>
        <v>12</v>
      </c>
    </row>
    <row r="79" spans="3:27">
      <c r="C79" s="34" t="s">
        <v>185</v>
      </c>
      <c r="D79" s="35" t="s">
        <v>186</v>
      </c>
      <c r="E79" s="11">
        <v>0.21204523844410503</v>
      </c>
      <c r="F79" s="11">
        <v>0.21222552625094562</v>
      </c>
      <c r="G79" s="11">
        <v>0.21116943090152429</v>
      </c>
      <c r="H79" s="11">
        <v>0.21108377690444535</v>
      </c>
      <c r="I79" s="11">
        <v>0.21073263581834112</v>
      </c>
      <c r="J79" s="11">
        <v>0.20929200488404695</v>
      </c>
      <c r="K79" s="11">
        <v>0.20815228536708599</v>
      </c>
      <c r="L79" s="11">
        <v>0.2072164305748451</v>
      </c>
      <c r="M79" s="11">
        <v>0.20846733578357343</v>
      </c>
      <c r="N79" s="11">
        <v>0.2081529737594823</v>
      </c>
      <c r="O79" s="11">
        <v>0.2116552416164473</v>
      </c>
      <c r="P79" s="11">
        <v>0.21676673753022088</v>
      </c>
      <c r="Q79" s="11">
        <v>0.21822455657715334</v>
      </c>
      <c r="R79" s="11">
        <v>0.22345317360814473</v>
      </c>
      <c r="S79" s="11">
        <v>0.22659067932225316</v>
      </c>
      <c r="T79" s="11">
        <v>0.23002860170003867</v>
      </c>
      <c r="U79" s="11"/>
      <c r="V79" s="35" t="str">
        <f t="shared" si="11"/>
        <v>Hungary</v>
      </c>
      <c r="W79" s="30">
        <f t="shared" si="10"/>
        <v>1.0458727818004067E-3</v>
      </c>
      <c r="X79" s="10">
        <f t="shared" si="12"/>
        <v>0.71034942663689471</v>
      </c>
      <c r="Y79" s="38">
        <f t="shared" si="13"/>
        <v>0.50459630792336507</v>
      </c>
      <c r="Z79" s="43">
        <f t="shared" si="14"/>
        <v>-1.0458727818004068</v>
      </c>
      <c r="AA79" s="44">
        <f t="shared" si="15"/>
        <v>100</v>
      </c>
    </row>
    <row r="80" spans="3:27">
      <c r="C80" s="34" t="s">
        <v>187</v>
      </c>
      <c r="D80" s="35" t="s">
        <v>188</v>
      </c>
      <c r="E80" s="11">
        <v>0.23849558737681073</v>
      </c>
      <c r="F80" s="11">
        <v>0.23576879224425751</v>
      </c>
      <c r="G80" s="11">
        <v>0.2375491106161757</v>
      </c>
      <c r="H80" s="11">
        <v>0.23678471417427291</v>
      </c>
      <c r="I80" s="11">
        <v>0.2358861712325733</v>
      </c>
      <c r="J80" s="11">
        <v>0.23499982357115826</v>
      </c>
      <c r="K80" s="11">
        <v>0.23416042945733706</v>
      </c>
      <c r="L80" s="11">
        <v>0.23374583240815014</v>
      </c>
      <c r="M80" s="11">
        <v>0.23297401943472529</v>
      </c>
      <c r="N80" s="11">
        <v>0.23006806011983708</v>
      </c>
      <c r="O80" s="11">
        <v>0.22735381746252001</v>
      </c>
      <c r="P80" s="11">
        <v>0.2246763390765433</v>
      </c>
      <c r="Q80" s="11">
        <v>0.22117862500083077</v>
      </c>
      <c r="R80" s="11">
        <v>0.21816809427765879</v>
      </c>
      <c r="S80" s="11">
        <v>0.24232772288043603</v>
      </c>
      <c r="T80" s="11">
        <v>0.24569451814916099</v>
      </c>
      <c r="U80" s="11"/>
      <c r="V80" s="35" t="str">
        <f t="shared" si="11"/>
        <v>Iceland</v>
      </c>
      <c r="W80" s="30">
        <f t="shared" ref="W80:W143" si="16">SLOPE(E80:T80,$E$5:$T$5)</f>
        <v>-4.2668191036825988E-4</v>
      </c>
      <c r="X80" s="10">
        <f t="shared" si="12"/>
        <v>-0.27737390563648251</v>
      </c>
      <c r="Y80" s="38">
        <f t="shared" si="13"/>
        <v>7.6936283528036303E-2</v>
      </c>
      <c r="Z80" s="43" t="str">
        <f t="shared" si="14"/>
        <v/>
      </c>
      <c r="AA80" s="44" t="str">
        <f t="shared" si="15"/>
        <v/>
      </c>
    </row>
    <row r="81" spans="3:27">
      <c r="C81" s="34" t="s">
        <v>189</v>
      </c>
      <c r="D81" s="35" t="s">
        <v>190</v>
      </c>
      <c r="E81" s="11">
        <v>0.45767070010158423</v>
      </c>
      <c r="F81" s="11">
        <v>0.45475758211842104</v>
      </c>
      <c r="G81" s="11">
        <v>0.45219899838461969</v>
      </c>
      <c r="H81" s="11">
        <v>0.44922688991962717</v>
      </c>
      <c r="I81" s="11">
        <v>0.45062173926214272</v>
      </c>
      <c r="J81" s="11">
        <v>0.44687935533756584</v>
      </c>
      <c r="K81" s="11">
        <v>0.44372184915378149</v>
      </c>
      <c r="L81" s="11">
        <v>0.4399511645692265</v>
      </c>
      <c r="M81" s="11">
        <v>0.43607858600973937</v>
      </c>
      <c r="N81" s="11">
        <v>0.43846492078814875</v>
      </c>
      <c r="O81" s="11">
        <v>0.43460128770325906</v>
      </c>
      <c r="P81" s="11">
        <v>0.43169904397193909</v>
      </c>
      <c r="Q81" s="11">
        <v>0.42704074416832838</v>
      </c>
      <c r="R81" s="11">
        <v>0.42276683680473609</v>
      </c>
      <c r="S81" s="11">
        <v>0.42374893925812335</v>
      </c>
      <c r="T81" s="11">
        <v>0.42533499505911471</v>
      </c>
      <c r="U81" s="11"/>
      <c r="V81" s="35" t="str">
        <f t="shared" si="11"/>
        <v>India</v>
      </c>
      <c r="W81" s="30">
        <f t="shared" si="16"/>
        <v>-2.3898082217950973E-3</v>
      </c>
      <c r="X81" s="10">
        <f t="shared" si="12"/>
        <v>-0.98629340042312863</v>
      </c>
      <c r="Y81" s="38">
        <f t="shared" si="13"/>
        <v>0.97277467171821796</v>
      </c>
      <c r="Z81" s="43">
        <f t="shared" si="14"/>
        <v>2.3898082217950973</v>
      </c>
      <c r="AA81" s="44">
        <f t="shared" si="15"/>
        <v>11</v>
      </c>
    </row>
    <row r="82" spans="3:27">
      <c r="C82" s="34" t="s">
        <v>191</v>
      </c>
      <c r="D82" s="35" t="s">
        <v>192</v>
      </c>
      <c r="E82" s="11">
        <v>0.31493567987205878</v>
      </c>
      <c r="F82" s="11">
        <v>0.31324987573332186</v>
      </c>
      <c r="G82" s="11">
        <v>0.30397586385572178</v>
      </c>
      <c r="H82" s="11">
        <v>0.30312227863664737</v>
      </c>
      <c r="I82" s="11">
        <v>0.29893427719246757</v>
      </c>
      <c r="J82" s="11">
        <v>0.28694139619300901</v>
      </c>
      <c r="K82" s="11">
        <v>0.27864390531417088</v>
      </c>
      <c r="L82" s="11">
        <v>0.28417482803973709</v>
      </c>
      <c r="M82" s="11">
        <v>0.28776999298607892</v>
      </c>
      <c r="N82" s="11">
        <v>0.28534251752415096</v>
      </c>
      <c r="O82" s="11">
        <v>0.28095780502760026</v>
      </c>
      <c r="P82" s="11">
        <v>0.28147637061898162</v>
      </c>
      <c r="Q82" s="11">
        <v>0.27590917253816333</v>
      </c>
      <c r="R82" s="11">
        <v>0.27448121334265224</v>
      </c>
      <c r="S82" s="11">
        <v>0.27779533414965052</v>
      </c>
      <c r="T82" s="11">
        <v>0.28171796577394242</v>
      </c>
      <c r="U82" s="11"/>
      <c r="V82" s="35" t="str">
        <f t="shared" si="11"/>
        <v>Indonesia</v>
      </c>
      <c r="W82" s="30">
        <f t="shared" si="16"/>
        <v>-2.4367149453746436E-3</v>
      </c>
      <c r="X82" s="10">
        <f t="shared" si="12"/>
        <v>-0.87897799451164305</v>
      </c>
      <c r="Y82" s="38">
        <f t="shared" si="13"/>
        <v>0.77260231483570996</v>
      </c>
      <c r="Z82" s="43">
        <f t="shared" si="14"/>
        <v>2.4367149453746437</v>
      </c>
      <c r="AA82" s="44">
        <f t="shared" si="15"/>
        <v>10</v>
      </c>
    </row>
    <row r="83" spans="3:27">
      <c r="C83" s="34" t="s">
        <v>193</v>
      </c>
      <c r="D83" s="35" t="s">
        <v>194</v>
      </c>
      <c r="E83" s="11">
        <v>0.25490211715047595</v>
      </c>
      <c r="F83" s="11">
        <v>0.25159885105044205</v>
      </c>
      <c r="G83" s="11">
        <v>0.24859060560233756</v>
      </c>
      <c r="H83" s="11">
        <v>0.24113453839313229</v>
      </c>
      <c r="I83" s="11">
        <v>0.24554372492755713</v>
      </c>
      <c r="J83" s="11">
        <v>0.24578827658103541</v>
      </c>
      <c r="K83" s="11">
        <v>0.24446218236705608</v>
      </c>
      <c r="L83" s="11">
        <v>0.23926329084918449</v>
      </c>
      <c r="M83" s="11">
        <v>0.23697277671480041</v>
      </c>
      <c r="N83" s="11">
        <v>0.23385380526234711</v>
      </c>
      <c r="O83" s="11">
        <v>0.23277505759859338</v>
      </c>
      <c r="P83" s="11">
        <v>0.2314329057481562</v>
      </c>
      <c r="Q83" s="11">
        <v>0.23592458236581784</v>
      </c>
      <c r="R83" s="11">
        <v>0.24565711188896019</v>
      </c>
      <c r="S83" s="11">
        <v>0.24958075352494724</v>
      </c>
      <c r="T83" s="11">
        <v>0.25383965393844515</v>
      </c>
      <c r="U83" s="11"/>
      <c r="V83" s="35" t="str">
        <f t="shared" si="11"/>
        <v>Iran, Islamic Republic of</v>
      </c>
      <c r="W83" s="30">
        <f t="shared" si="16"/>
        <v>-4.6954077311971046E-4</v>
      </c>
      <c r="X83" s="10">
        <f t="shared" si="12"/>
        <v>-0.29587854686818416</v>
      </c>
      <c r="Y83" s="38">
        <f t="shared" si="13"/>
        <v>8.7544114496828251E-2</v>
      </c>
      <c r="Z83" s="43" t="str">
        <f t="shared" si="14"/>
        <v/>
      </c>
      <c r="AA83" s="44" t="str">
        <f t="shared" si="15"/>
        <v/>
      </c>
    </row>
    <row r="84" spans="3:27">
      <c r="C84" s="34" t="s">
        <v>195</v>
      </c>
      <c r="D84" s="35" t="s">
        <v>196</v>
      </c>
      <c r="E84" s="11">
        <v>0.41208372386716724</v>
      </c>
      <c r="F84" s="11">
        <v>0.41180105158996083</v>
      </c>
      <c r="G84" s="11">
        <v>0.40722044544844455</v>
      </c>
      <c r="H84" s="11">
        <v>0.42846186755244786</v>
      </c>
      <c r="I84" s="11">
        <v>0.4194060633657985</v>
      </c>
      <c r="J84" s="11">
        <v>0.40695161226689325</v>
      </c>
      <c r="K84" s="11">
        <v>0.4061705848165984</v>
      </c>
      <c r="L84" s="11">
        <v>0.40708628402031305</v>
      </c>
      <c r="M84" s="11">
        <v>0.41120537478028479</v>
      </c>
      <c r="N84" s="11">
        <v>0.40551843096032036</v>
      </c>
      <c r="O84" s="11">
        <v>0.4041404327831089</v>
      </c>
      <c r="P84" s="11">
        <v>0.41269591130066363</v>
      </c>
      <c r="Q84" s="11">
        <v>0.41200891129876016</v>
      </c>
      <c r="R84" s="11">
        <v>0.40665478480159051</v>
      </c>
      <c r="S84" s="11">
        <v>0.40733649022955093</v>
      </c>
      <c r="T84" s="11">
        <v>0.41077657301705212</v>
      </c>
      <c r="U84" s="11"/>
      <c r="V84" s="35" t="str">
        <f t="shared" si="11"/>
        <v>Iraq</v>
      </c>
      <c r="W84" s="30">
        <f t="shared" si="16"/>
        <v>-4.2766142135201098E-4</v>
      </c>
      <c r="X84" s="10">
        <f t="shared" si="12"/>
        <v>-0.33398527537741612</v>
      </c>
      <c r="Y84" s="38">
        <f t="shared" si="13"/>
        <v>0.11154616416892849</v>
      </c>
      <c r="Z84" s="43" t="str">
        <f t="shared" si="14"/>
        <v/>
      </c>
      <c r="AA84" s="44" t="str">
        <f t="shared" si="15"/>
        <v/>
      </c>
    </row>
    <row r="85" spans="3:27">
      <c r="C85" s="34" t="s">
        <v>197</v>
      </c>
      <c r="D85" s="35" t="s">
        <v>198</v>
      </c>
      <c r="E85" s="11">
        <v>0.1469813667431317</v>
      </c>
      <c r="F85" s="11">
        <v>0.14688992451838573</v>
      </c>
      <c r="G85" s="11">
        <v>0.14539583937971706</v>
      </c>
      <c r="H85" s="11">
        <v>0.1484924040100524</v>
      </c>
      <c r="I85" s="11">
        <v>0.14767006683886341</v>
      </c>
      <c r="J85" s="11">
        <v>0.14594041259450366</v>
      </c>
      <c r="K85" s="11">
        <v>0.14405639986096708</v>
      </c>
      <c r="L85" s="11">
        <v>0.14418783428190196</v>
      </c>
      <c r="M85" s="11">
        <v>0.14658248008495081</v>
      </c>
      <c r="N85" s="11">
        <v>0.14222285759531669</v>
      </c>
      <c r="O85" s="11">
        <v>0.1424368123414548</v>
      </c>
      <c r="P85" s="11">
        <v>0.16542185019054026</v>
      </c>
      <c r="Q85" s="11">
        <v>0.17214961161686135</v>
      </c>
      <c r="R85" s="11">
        <v>0.17198284051447543</v>
      </c>
      <c r="S85" s="11">
        <v>0.17613912659176345</v>
      </c>
      <c r="T85" s="11">
        <v>0.18049782933214373</v>
      </c>
      <c r="U85" s="11"/>
      <c r="V85" s="35" t="str">
        <f t="shared" si="11"/>
        <v>Ireland</v>
      </c>
      <c r="W85" s="30">
        <f t="shared" si="16"/>
        <v>2.1941131587283899E-3</v>
      </c>
      <c r="X85" s="10">
        <f t="shared" si="12"/>
        <v>0.7636565095932788</v>
      </c>
      <c r="Y85" s="38">
        <f t="shared" si="13"/>
        <v>0.58317126464418956</v>
      </c>
      <c r="Z85" s="43">
        <f t="shared" si="14"/>
        <v>-2.1941131587283897</v>
      </c>
      <c r="AA85" s="44">
        <f t="shared" si="15"/>
        <v>116</v>
      </c>
    </row>
    <row r="86" spans="3:27">
      <c r="C86" s="34" t="s">
        <v>199</v>
      </c>
      <c r="D86" s="35" t="s">
        <v>200</v>
      </c>
      <c r="E86" s="11">
        <v>0.22742466476900228</v>
      </c>
      <c r="F86" s="11">
        <v>0.22841042962976443</v>
      </c>
      <c r="G86" s="11">
        <v>0.23044445757708151</v>
      </c>
      <c r="H86" s="11">
        <v>0.23235604095516091</v>
      </c>
      <c r="I86" s="11">
        <v>0.23249070988011009</v>
      </c>
      <c r="J86" s="11">
        <v>0.23077286705992708</v>
      </c>
      <c r="K86" s="11">
        <v>0.227718124673606</v>
      </c>
      <c r="L86" s="11">
        <v>0.23025632261483561</v>
      </c>
      <c r="M86" s="11">
        <v>0.22499114415849422</v>
      </c>
      <c r="N86" s="11">
        <v>0.23264518840298601</v>
      </c>
      <c r="O86" s="11">
        <v>0.22568016454066897</v>
      </c>
      <c r="P86" s="11">
        <v>0.22615458030948676</v>
      </c>
      <c r="Q86" s="11">
        <v>0.22361303950962555</v>
      </c>
      <c r="R86" s="11">
        <v>0.22293591701889445</v>
      </c>
      <c r="S86" s="11">
        <v>0.23868141841691801</v>
      </c>
      <c r="T86" s="11">
        <v>0.24322019381899998</v>
      </c>
      <c r="U86" s="11"/>
      <c r="V86" s="35" t="str">
        <f t="shared" si="11"/>
        <v>Israel</v>
      </c>
      <c r="W86" s="30">
        <f t="shared" si="16"/>
        <v>2.1893297643269254E-4</v>
      </c>
      <c r="X86" s="10">
        <f t="shared" si="12"/>
        <v>0.19399183592768751</v>
      </c>
      <c r="Y86" s="38">
        <f t="shared" si="13"/>
        <v>3.7632832406594832E-2</v>
      </c>
      <c r="Z86" s="43" t="str">
        <f t="shared" si="14"/>
        <v/>
      </c>
      <c r="AA86" s="44" t="str">
        <f t="shared" si="15"/>
        <v/>
      </c>
    </row>
    <row r="87" spans="3:27">
      <c r="C87" s="34" t="s">
        <v>201</v>
      </c>
      <c r="D87" s="35" t="s">
        <v>202</v>
      </c>
      <c r="E87" s="11">
        <v>0.17874525677152209</v>
      </c>
      <c r="F87" s="11">
        <v>0.18053503380018057</v>
      </c>
      <c r="G87" s="11">
        <v>0.1802589571703026</v>
      </c>
      <c r="H87" s="11">
        <v>0.18015015696318878</v>
      </c>
      <c r="I87" s="11">
        <v>0.17896229171542455</v>
      </c>
      <c r="J87" s="11">
        <v>0.17942727199611561</v>
      </c>
      <c r="K87" s="11">
        <v>0.18010149213427618</v>
      </c>
      <c r="L87" s="11">
        <v>0.1804033545488595</v>
      </c>
      <c r="M87" s="11">
        <v>0.2025898521205716</v>
      </c>
      <c r="N87" s="11">
        <v>0.20116367078566219</v>
      </c>
      <c r="O87" s="11">
        <v>0.20353373086100512</v>
      </c>
      <c r="P87" s="11">
        <v>0.20486212847818522</v>
      </c>
      <c r="Q87" s="11">
        <v>0.20363775964189038</v>
      </c>
      <c r="R87" s="11">
        <v>0.20596192731843141</v>
      </c>
      <c r="S87" s="11">
        <v>0.2094912709007026</v>
      </c>
      <c r="T87" s="11">
        <v>0.21299072559112697</v>
      </c>
      <c r="U87" s="11"/>
      <c r="V87" s="35" t="str">
        <f t="shared" si="11"/>
        <v>Italy</v>
      </c>
      <c r="W87" s="30">
        <f t="shared" si="16"/>
        <v>2.6050564640121079E-3</v>
      </c>
      <c r="X87" s="10">
        <f t="shared" si="12"/>
        <v>0.91537114730831781</v>
      </c>
      <c r="Y87" s="38">
        <f t="shared" si="13"/>
        <v>0.83790433732454606</v>
      </c>
      <c r="Z87" s="43">
        <f t="shared" si="14"/>
        <v>-2.6050564640121081</v>
      </c>
      <c r="AA87" s="44">
        <f t="shared" si="15"/>
        <v>119</v>
      </c>
    </row>
    <row r="88" spans="3:27">
      <c r="C88" s="34" t="s">
        <v>203</v>
      </c>
      <c r="D88" s="35" t="s">
        <v>204</v>
      </c>
      <c r="E88" s="11">
        <v>0.33182395745207605</v>
      </c>
      <c r="F88" s="11">
        <v>0.3243668391437427</v>
      </c>
      <c r="G88" s="11">
        <v>0.32907762766137477</v>
      </c>
      <c r="H88" s="11">
        <v>0.32900893162750294</v>
      </c>
      <c r="I88" s="11">
        <v>0.32874318883184234</v>
      </c>
      <c r="J88" s="11">
        <v>0.32810588543256386</v>
      </c>
      <c r="K88" s="11">
        <v>0.32863453105294133</v>
      </c>
      <c r="L88" s="11">
        <v>0.32400538640519894</v>
      </c>
      <c r="M88" s="11">
        <v>0.33157470748647561</v>
      </c>
      <c r="N88" s="11">
        <v>0.32484640458204039</v>
      </c>
      <c r="O88" s="11">
        <v>0.32412632070917363</v>
      </c>
      <c r="P88" s="11">
        <v>0.32678788151558935</v>
      </c>
      <c r="Q88" s="11">
        <v>0.33061842845631739</v>
      </c>
      <c r="R88" s="11">
        <v>0.3293546271798638</v>
      </c>
      <c r="S88" s="11">
        <v>0.33278491459169174</v>
      </c>
      <c r="T88" s="11">
        <v>0.33636728501257723</v>
      </c>
      <c r="U88" s="11"/>
      <c r="V88" s="35" t="str">
        <f t="shared" si="11"/>
        <v>Jamaica</v>
      </c>
      <c r="W88" s="30">
        <f t="shared" si="16"/>
        <v>2.3196665769325954E-4</v>
      </c>
      <c r="X88" s="10">
        <f t="shared" si="12"/>
        <v>0.32025420839822549</v>
      </c>
      <c r="Y88" s="38">
        <f t="shared" si="13"/>
        <v>0.10256275799677404</v>
      </c>
      <c r="Z88" s="43" t="str">
        <f t="shared" si="14"/>
        <v/>
      </c>
      <c r="AA88" s="44" t="str">
        <f t="shared" si="15"/>
        <v/>
      </c>
    </row>
    <row r="89" spans="3:27">
      <c r="C89" s="34" t="s">
        <v>205</v>
      </c>
      <c r="D89" s="35" t="s">
        <v>206</v>
      </c>
      <c r="E89" s="11">
        <v>0.23411275986884009</v>
      </c>
      <c r="F89" s="11">
        <v>0.23323787905298646</v>
      </c>
      <c r="G89" s="11">
        <v>0.23351966744546615</v>
      </c>
      <c r="H89" s="11">
        <v>0.2320486103136572</v>
      </c>
      <c r="I89" s="11">
        <v>0.23350626049892143</v>
      </c>
      <c r="J89" s="11">
        <v>0.23235049541253927</v>
      </c>
      <c r="K89" s="11">
        <v>0.23146297091509402</v>
      </c>
      <c r="L89" s="11">
        <v>0.23111264217293329</v>
      </c>
      <c r="M89" s="11">
        <v>0.23074085827457338</v>
      </c>
      <c r="N89" s="11">
        <v>0.23036173519989236</v>
      </c>
      <c r="O89" s="11">
        <v>0.23533275033659343</v>
      </c>
      <c r="P89" s="11">
        <v>0.24491051328551772</v>
      </c>
      <c r="Q89" s="11">
        <v>0.24479590531464199</v>
      </c>
      <c r="R89" s="11">
        <v>0.24799195909876551</v>
      </c>
      <c r="S89" s="11">
        <v>0.2524578730121313</v>
      </c>
      <c r="T89" s="11">
        <v>0.25712945358905676</v>
      </c>
      <c r="U89" s="11"/>
      <c r="V89" s="35" t="str">
        <f t="shared" si="11"/>
        <v>Japan</v>
      </c>
      <c r="W89" s="30">
        <f t="shared" si="16"/>
        <v>1.4119069758084838E-3</v>
      </c>
      <c r="X89" s="10">
        <f t="shared" si="12"/>
        <v>0.77725640150699427</v>
      </c>
      <c r="Y89" s="38">
        <f t="shared" si="13"/>
        <v>0.60412751368360185</v>
      </c>
      <c r="Z89" s="43">
        <f t="shared" si="14"/>
        <v>-1.4119069758084839</v>
      </c>
      <c r="AA89" s="44">
        <f t="shared" si="15"/>
        <v>106</v>
      </c>
    </row>
    <row r="90" spans="3:27">
      <c r="C90" s="34" t="s">
        <v>207</v>
      </c>
      <c r="D90" s="35" t="s">
        <v>208</v>
      </c>
      <c r="E90" s="11">
        <v>0.29023103520588928</v>
      </c>
      <c r="F90" s="11">
        <v>0.29400692362787811</v>
      </c>
      <c r="G90" s="11">
        <v>0.29456930701888828</v>
      </c>
      <c r="H90" s="11">
        <v>0.29675735210599108</v>
      </c>
      <c r="I90" s="11">
        <v>0.29029922104919287</v>
      </c>
      <c r="J90" s="11">
        <v>0.29396047227919392</v>
      </c>
      <c r="K90" s="11">
        <v>0.29280204304615137</v>
      </c>
      <c r="L90" s="11">
        <v>0.29145566460519989</v>
      </c>
      <c r="M90" s="11">
        <v>0.2920469180896384</v>
      </c>
      <c r="N90" s="11">
        <v>0.29460498664381973</v>
      </c>
      <c r="O90" s="11">
        <v>0.29105747745131494</v>
      </c>
      <c r="P90" s="11">
        <v>0.28870647775053115</v>
      </c>
      <c r="Q90" s="11">
        <v>0.28873628596501349</v>
      </c>
      <c r="R90" s="11">
        <v>0.2867862712532438</v>
      </c>
      <c r="S90" s="11">
        <v>0.29782134476162608</v>
      </c>
      <c r="T90" s="11">
        <v>0.30166297195019837</v>
      </c>
      <c r="U90" s="11"/>
      <c r="V90" s="35" t="str">
        <f t="shared" si="11"/>
        <v>Jordan</v>
      </c>
      <c r="W90" s="30">
        <f t="shared" si="16"/>
        <v>6.4116829793954476E-5</v>
      </c>
      <c r="X90" s="10">
        <f t="shared" si="12"/>
        <v>8.0388860405811613E-2</v>
      </c>
      <c r="Y90" s="38">
        <f t="shared" si="13"/>
        <v>6.462368877345066E-3</v>
      </c>
      <c r="Z90" s="43" t="str">
        <f t="shared" si="14"/>
        <v/>
      </c>
      <c r="AA90" s="44" t="str">
        <f t="shared" si="15"/>
        <v/>
      </c>
    </row>
    <row r="91" spans="3:27">
      <c r="C91" s="34" t="s">
        <v>209</v>
      </c>
      <c r="D91" s="35" t="s">
        <v>210</v>
      </c>
      <c r="E91" s="11">
        <v>0.25454771167916052</v>
      </c>
      <c r="F91" s="11">
        <v>0.25198660862314443</v>
      </c>
      <c r="G91" s="11">
        <v>0.24984719541158165</v>
      </c>
      <c r="H91" s="11">
        <v>0.24710980815311734</v>
      </c>
      <c r="I91" s="11">
        <v>0.2450562299272043</v>
      </c>
      <c r="J91" s="11">
        <v>0.24656912221087737</v>
      </c>
      <c r="K91" s="11">
        <v>0.24330228563986159</v>
      </c>
      <c r="L91" s="11">
        <v>0.24364225344493437</v>
      </c>
      <c r="M91" s="11">
        <v>0.24279945880232986</v>
      </c>
      <c r="N91" s="11">
        <v>0.24327676455264868</v>
      </c>
      <c r="O91" s="11">
        <v>0.24446389526849532</v>
      </c>
      <c r="P91" s="11">
        <v>0.24403363445787063</v>
      </c>
      <c r="Q91" s="11">
        <v>0.24513476694156577</v>
      </c>
      <c r="R91" s="11">
        <v>0.24583523609847721</v>
      </c>
      <c r="S91" s="11">
        <v>0.24958458177544071</v>
      </c>
      <c r="T91" s="11">
        <v>0.25357120204175709</v>
      </c>
      <c r="U91" s="11"/>
      <c r="V91" s="35" t="str">
        <f t="shared" si="11"/>
        <v>Kazakhstan</v>
      </c>
      <c r="W91" s="30">
        <f t="shared" si="16"/>
        <v>-1.8585967328059078E-4</v>
      </c>
      <c r="X91" s="10">
        <f t="shared" si="12"/>
        <v>-0.23094737915248997</v>
      </c>
      <c r="Y91" s="38">
        <f t="shared" si="13"/>
        <v>5.3336691937403959E-2</v>
      </c>
      <c r="Z91" s="43" t="str">
        <f t="shared" si="14"/>
        <v/>
      </c>
      <c r="AA91" s="44" t="str">
        <f t="shared" si="15"/>
        <v/>
      </c>
    </row>
    <row r="92" spans="3:27">
      <c r="C92" s="34" t="s">
        <v>211</v>
      </c>
      <c r="D92" s="35" t="s">
        <v>212</v>
      </c>
      <c r="E92" s="11">
        <v>0.47852353563816102</v>
      </c>
      <c r="F92" s="11">
        <v>0.48295066544320336</v>
      </c>
      <c r="G92" s="11">
        <v>0.49584000001835787</v>
      </c>
      <c r="H92" s="11">
        <v>0.48898653202009507</v>
      </c>
      <c r="I92" s="11">
        <v>0.4905996662547929</v>
      </c>
      <c r="J92" s="11">
        <v>0.49489510651352736</v>
      </c>
      <c r="K92" s="11">
        <v>0.49483814484354555</v>
      </c>
      <c r="L92" s="11">
        <v>0.48917070244609695</v>
      </c>
      <c r="M92" s="11">
        <v>0.48487339594349671</v>
      </c>
      <c r="N92" s="11">
        <v>0.48836843373023781</v>
      </c>
      <c r="O92" s="11">
        <v>0.48981195919271819</v>
      </c>
      <c r="P92" s="11">
        <v>0.48876624435250565</v>
      </c>
      <c r="Q92" s="11">
        <v>0.48986222625990433</v>
      </c>
      <c r="R92" s="11">
        <v>0.48893493311156133</v>
      </c>
      <c r="S92" s="11">
        <v>0.49555365101540838</v>
      </c>
      <c r="T92" s="11">
        <v>0.49891022962828951</v>
      </c>
      <c r="U92" s="11"/>
      <c r="V92" s="35" t="str">
        <f t="shared" si="11"/>
        <v>Kenya</v>
      </c>
      <c r="W92" s="30">
        <f t="shared" si="16"/>
        <v>4.994244186934323E-4</v>
      </c>
      <c r="X92" s="10">
        <f t="shared" si="12"/>
        <v>0.45658573793822765</v>
      </c>
      <c r="Y92" s="38">
        <f t="shared" si="13"/>
        <v>0.20847053608859589</v>
      </c>
      <c r="Z92" s="43" t="str">
        <f t="shared" si="14"/>
        <v/>
      </c>
      <c r="AA92" s="44" t="str">
        <f t="shared" si="15"/>
        <v/>
      </c>
    </row>
    <row r="93" spans="3:27">
      <c r="C93" s="34" t="s">
        <v>213</v>
      </c>
      <c r="D93" s="35" t="s">
        <v>214</v>
      </c>
      <c r="E93" s="11">
        <v>0.44786157046225894</v>
      </c>
      <c r="F93" s="11">
        <v>0.44568045138834583</v>
      </c>
      <c r="G93" s="11">
        <v>0.44357415673617201</v>
      </c>
      <c r="H93" s="11">
        <v>0.44193160884758947</v>
      </c>
      <c r="I93" s="11">
        <v>0.4406788442024851</v>
      </c>
      <c r="J93" s="11">
        <v>0.43920622192259839</v>
      </c>
      <c r="K93" s="11">
        <v>0.43810117144518579</v>
      </c>
      <c r="L93" s="11">
        <v>0.43473583353299078</v>
      </c>
      <c r="M93" s="11">
        <v>0.43592300878693202</v>
      </c>
      <c r="N93" s="11">
        <v>0.42419565824956901</v>
      </c>
      <c r="O93" s="11">
        <v>0.43138632883394512</v>
      </c>
      <c r="P93" s="11">
        <v>0.43661865516607234</v>
      </c>
      <c r="Q93" s="11">
        <v>0.4368721531981995</v>
      </c>
      <c r="R93" s="11">
        <v>0.43708955932743232</v>
      </c>
      <c r="S93" s="11">
        <v>0.43931811709144791</v>
      </c>
      <c r="T93" s="11">
        <v>0.44225243296417049</v>
      </c>
      <c r="U93" s="11"/>
      <c r="V93" s="35" t="str">
        <f t="shared" si="11"/>
        <v>Kiribati</v>
      </c>
      <c r="W93" s="30">
        <f t="shared" si="16"/>
        <v>-5.761224025039864E-4</v>
      </c>
      <c r="X93" s="10">
        <f t="shared" si="12"/>
        <v>-0.4843434654328902</v>
      </c>
      <c r="Y93" s="38">
        <f t="shared" si="13"/>
        <v>0.2345885925075413</v>
      </c>
      <c r="Z93" s="43" t="str">
        <f t="shared" si="14"/>
        <v/>
      </c>
      <c r="AA93" s="44" t="str">
        <f t="shared" si="15"/>
        <v/>
      </c>
    </row>
    <row r="94" spans="3:27">
      <c r="C94" s="34" t="s">
        <v>215</v>
      </c>
      <c r="D94" s="35" t="s">
        <v>216</v>
      </c>
      <c r="E94" s="11">
        <v>0.43908118059770312</v>
      </c>
      <c r="F94" s="11">
        <v>0.43989769572688003</v>
      </c>
      <c r="G94" s="11">
        <v>0.44324516610060966</v>
      </c>
      <c r="H94" s="11">
        <v>0.44364086818165643</v>
      </c>
      <c r="I94" s="11">
        <v>0.44064921253912598</v>
      </c>
      <c r="J94" s="11">
        <v>0.45050265852261179</v>
      </c>
      <c r="K94" s="11">
        <v>0.44354762104584128</v>
      </c>
      <c r="L94" s="11">
        <v>0.43485557137394887</v>
      </c>
      <c r="M94" s="11">
        <v>0.43651972088904833</v>
      </c>
      <c r="N94" s="11">
        <v>0.43854563869683072</v>
      </c>
      <c r="O94" s="11">
        <v>0.43828253209928186</v>
      </c>
      <c r="P94" s="11">
        <v>0.43056530632237999</v>
      </c>
      <c r="Q94" s="11">
        <v>0.43634871278177423</v>
      </c>
      <c r="R94" s="11">
        <v>0.43731031029379502</v>
      </c>
      <c r="S94" s="11">
        <v>0.44058435950646008</v>
      </c>
      <c r="T94" s="11">
        <v>0.44416240871568302</v>
      </c>
      <c r="U94" s="11"/>
      <c r="V94" s="35" t="str">
        <f t="shared" si="11"/>
        <v>Korea, Democratic People's Republic of</v>
      </c>
      <c r="W94" s="30">
        <f t="shared" si="16"/>
        <v>-2.8058460990509633E-4</v>
      </c>
      <c r="X94" s="10">
        <f t="shared" si="12"/>
        <v>-0.28988915425753692</v>
      </c>
      <c r="Y94" s="38">
        <f t="shared" si="13"/>
        <v>8.4035721756150039E-2</v>
      </c>
      <c r="Z94" s="43" t="str">
        <f t="shared" si="14"/>
        <v/>
      </c>
      <c r="AA94" s="44" t="str">
        <f t="shared" si="15"/>
        <v/>
      </c>
    </row>
    <row r="95" spans="3:27">
      <c r="C95" s="34" t="s">
        <v>217</v>
      </c>
      <c r="D95" s="35" t="s">
        <v>218</v>
      </c>
      <c r="E95" s="11">
        <v>0.29997508188913929</v>
      </c>
      <c r="F95" s="11">
        <v>0.30103207780407831</v>
      </c>
      <c r="G95" s="11">
        <v>0.30058907117735068</v>
      </c>
      <c r="H95" s="11">
        <v>0.30078265118731001</v>
      </c>
      <c r="I95" s="11">
        <v>0.30076789786393604</v>
      </c>
      <c r="J95" s="11">
        <v>0.29998708762999299</v>
      </c>
      <c r="K95" s="11">
        <v>0.29664174998771653</v>
      </c>
      <c r="L95" s="11">
        <v>0.2975428541640377</v>
      </c>
      <c r="M95" s="11">
        <v>0.29798979065702547</v>
      </c>
      <c r="N95" s="11">
        <v>0.2863733936875133</v>
      </c>
      <c r="O95" s="11">
        <v>0.28949511880336692</v>
      </c>
      <c r="P95" s="11">
        <v>0.2886394354179333</v>
      </c>
      <c r="Q95" s="11">
        <v>0.28705570338117864</v>
      </c>
      <c r="R95" s="11">
        <v>0.28622786563902453</v>
      </c>
      <c r="S95" s="11">
        <v>0.29041703434316263</v>
      </c>
      <c r="T95" s="11">
        <v>0.29477420304559443</v>
      </c>
      <c r="U95" s="11"/>
      <c r="V95" s="35" t="str">
        <f t="shared" si="11"/>
        <v>Korea, Republic of</v>
      </c>
      <c r="W95" s="30">
        <f t="shared" si="16"/>
        <v>-9.7829669483032069E-4</v>
      </c>
      <c r="X95" s="10">
        <f t="shared" si="12"/>
        <v>-0.80021507266506631</v>
      </c>
      <c r="Y95" s="38">
        <f t="shared" si="13"/>
        <v>0.64034416252035731</v>
      </c>
      <c r="Z95" s="43">
        <f t="shared" si="14"/>
        <v>0.97829669483032067</v>
      </c>
      <c r="AA95" s="44">
        <f t="shared" si="15"/>
        <v>54</v>
      </c>
    </row>
    <row r="96" spans="3:27">
      <c r="C96" s="34" t="s">
        <v>219</v>
      </c>
      <c r="D96" s="35" t="s">
        <v>220</v>
      </c>
      <c r="E96" s="11">
        <v>0.27327425798042621</v>
      </c>
      <c r="F96" s="11">
        <v>0.27365861670495201</v>
      </c>
      <c r="G96" s="11">
        <v>0.27350750053723522</v>
      </c>
      <c r="H96" s="11">
        <v>0.27308535455922039</v>
      </c>
      <c r="I96" s="11">
        <v>0.27317054210811204</v>
      </c>
      <c r="J96" s="11">
        <v>0.27374043252188957</v>
      </c>
      <c r="K96" s="11">
        <v>0.27344844981268984</v>
      </c>
      <c r="L96" s="11">
        <v>0.26814537407659828</v>
      </c>
      <c r="M96" s="11">
        <v>0.26798697391899334</v>
      </c>
      <c r="N96" s="11">
        <v>0.27071417780491808</v>
      </c>
      <c r="O96" s="11">
        <v>0.27106918591555923</v>
      </c>
      <c r="P96" s="11">
        <v>0.2731122466991</v>
      </c>
      <c r="Q96" s="11">
        <v>0.27184337619609106</v>
      </c>
      <c r="R96" s="11">
        <v>0.27188969985226069</v>
      </c>
      <c r="S96" s="11">
        <v>0.27693327348781221</v>
      </c>
      <c r="T96" s="11">
        <v>0.28061080472555194</v>
      </c>
      <c r="U96" s="11"/>
      <c r="V96" s="35" t="str">
        <f t="shared" si="11"/>
        <v>Kuwait</v>
      </c>
      <c r="W96" s="30">
        <f t="shared" si="16"/>
        <v>1.4929354334636594E-4</v>
      </c>
      <c r="X96" s="10">
        <f t="shared" si="12"/>
        <v>0.23694705492210869</v>
      </c>
      <c r="Y96" s="38">
        <f t="shared" si="13"/>
        <v>5.614390683626079E-2</v>
      </c>
      <c r="Z96" s="43" t="str">
        <f t="shared" si="14"/>
        <v/>
      </c>
      <c r="AA96" s="44" t="str">
        <f t="shared" si="15"/>
        <v/>
      </c>
    </row>
    <row r="97" spans="3:27">
      <c r="C97" s="34" t="s">
        <v>221</v>
      </c>
      <c r="D97" s="35" t="s">
        <v>222</v>
      </c>
      <c r="E97" s="11">
        <v>0.27914517048006504</v>
      </c>
      <c r="F97" s="11">
        <v>0.27989744783306647</v>
      </c>
      <c r="G97" s="11">
        <v>0.28182003908291597</v>
      </c>
      <c r="H97" s="11">
        <v>0.2746953309509797</v>
      </c>
      <c r="I97" s="11">
        <v>0.27629141501828486</v>
      </c>
      <c r="J97" s="11">
        <v>0.27670425978526908</v>
      </c>
      <c r="K97" s="11">
        <v>0.27127521758806544</v>
      </c>
      <c r="L97" s="11">
        <v>0.27764179881316814</v>
      </c>
      <c r="M97" s="11">
        <v>0.27259386251284928</v>
      </c>
      <c r="N97" s="11">
        <v>0.27658239529759049</v>
      </c>
      <c r="O97" s="11">
        <v>0.27745852822101991</v>
      </c>
      <c r="P97" s="11">
        <v>0.27991875911126873</v>
      </c>
      <c r="Q97" s="11">
        <v>0.28301990287553613</v>
      </c>
      <c r="R97" s="11">
        <v>0.28513472724025574</v>
      </c>
      <c r="S97" s="11">
        <v>0.29423937849869908</v>
      </c>
      <c r="T97" s="11">
        <v>0.29863832170112609</v>
      </c>
      <c r="U97" s="11"/>
      <c r="V97" s="35" t="str">
        <f t="shared" si="11"/>
        <v>Kyrgyzstan</v>
      </c>
      <c r="W97" s="30">
        <f t="shared" si="16"/>
        <v>9.2685504658644475E-4</v>
      </c>
      <c r="X97" s="10">
        <f t="shared" si="12"/>
        <v>0.60593362937499928</v>
      </c>
      <c r="Y97" s="38">
        <f t="shared" si="13"/>
        <v>0.36715556320755899</v>
      </c>
      <c r="Z97" s="43">
        <f t="shared" si="14"/>
        <v>-0.9268550465864448</v>
      </c>
      <c r="AA97" s="44">
        <f t="shared" si="15"/>
        <v>95</v>
      </c>
    </row>
    <row r="98" spans="3:27">
      <c r="C98" s="34" t="s">
        <v>223</v>
      </c>
      <c r="D98" s="35" t="s">
        <v>436</v>
      </c>
      <c r="E98" s="11">
        <v>0.4949144860027459</v>
      </c>
      <c r="F98" s="11">
        <v>0.50045604106061314</v>
      </c>
      <c r="G98" s="11">
        <v>0.50388192600692561</v>
      </c>
      <c r="H98" s="11">
        <v>0.49592491463626648</v>
      </c>
      <c r="I98" s="11">
        <v>0.49457813493237551</v>
      </c>
      <c r="J98" s="11">
        <v>0.49256199120815963</v>
      </c>
      <c r="K98" s="11">
        <v>0.4794276403058948</v>
      </c>
      <c r="L98" s="11">
        <v>0.47544919522151624</v>
      </c>
      <c r="M98" s="11">
        <v>0.47177922574580472</v>
      </c>
      <c r="N98" s="11">
        <v>0.46581458203620113</v>
      </c>
      <c r="O98" s="11">
        <v>0.45888157893198361</v>
      </c>
      <c r="P98" s="11">
        <v>0.45599204607610638</v>
      </c>
      <c r="Q98" s="11">
        <v>0.44950191209137164</v>
      </c>
      <c r="R98" s="11">
        <v>0.44675031252701314</v>
      </c>
      <c r="S98" s="11">
        <v>0.44288390319521914</v>
      </c>
      <c r="T98" s="11">
        <v>0.446477517915429</v>
      </c>
      <c r="U98" s="11"/>
      <c r="V98" s="35" t="str">
        <f t="shared" si="11"/>
        <v>Laos</v>
      </c>
      <c r="W98" s="30">
        <f t="shared" si="16"/>
        <v>-4.4180307535331221E-3</v>
      </c>
      <c r="X98" s="10">
        <f t="shared" si="12"/>
        <v>-0.97375857014153633</v>
      </c>
      <c r="Y98" s="38">
        <f t="shared" si="13"/>
        <v>0.94820575292408937</v>
      </c>
      <c r="Z98" s="43">
        <f t="shared" si="14"/>
        <v>4.418030753533122</v>
      </c>
      <c r="AA98" s="44">
        <f t="shared" si="15"/>
        <v>3</v>
      </c>
    </row>
    <row r="99" spans="3:27">
      <c r="C99" s="34" t="s">
        <v>225</v>
      </c>
      <c r="D99" s="35" t="s">
        <v>226</v>
      </c>
      <c r="E99" s="11">
        <v>0.25662856808682727</v>
      </c>
      <c r="F99" s="11">
        <v>0.25625022530832015</v>
      </c>
      <c r="G99" s="11">
        <v>0.25116725007889257</v>
      </c>
      <c r="H99" s="11">
        <v>0.24987656104909728</v>
      </c>
      <c r="I99" s="11">
        <v>0.24710087459262886</v>
      </c>
      <c r="J99" s="11">
        <v>0.24634093019636075</v>
      </c>
      <c r="K99" s="11">
        <v>0.24339487653587297</v>
      </c>
      <c r="L99" s="11">
        <v>0.24289289118615776</v>
      </c>
      <c r="M99" s="11">
        <v>0.24263786590894057</v>
      </c>
      <c r="N99" s="11">
        <v>0.24286498935135878</v>
      </c>
      <c r="O99" s="11">
        <v>0.24703559034690162</v>
      </c>
      <c r="P99" s="11">
        <v>0.24483164695846393</v>
      </c>
      <c r="Q99" s="11">
        <v>0.24487131669175374</v>
      </c>
      <c r="R99" s="11">
        <v>0.25086930355380055</v>
      </c>
      <c r="S99" s="11">
        <v>0.25555215993770158</v>
      </c>
      <c r="T99" s="11">
        <v>0.25933768298530402</v>
      </c>
      <c r="U99" s="11"/>
      <c r="V99" s="35" t="str">
        <f t="shared" si="11"/>
        <v>Latvia</v>
      </c>
      <c r="W99" s="30">
        <f t="shared" si="16"/>
        <v>-4.5615760073829277E-5</v>
      </c>
      <c r="X99" s="10">
        <f t="shared" si="12"/>
        <v>-3.9007307126950691E-2</v>
      </c>
      <c r="Y99" s="38">
        <f t="shared" si="13"/>
        <v>1.5215700092962581E-3</v>
      </c>
      <c r="Z99" s="43" t="str">
        <f t="shared" si="14"/>
        <v/>
      </c>
      <c r="AA99" s="44" t="str">
        <f t="shared" si="15"/>
        <v/>
      </c>
    </row>
    <row r="100" spans="3:27">
      <c r="C100" s="34" t="s">
        <v>227</v>
      </c>
      <c r="D100" s="35" t="s">
        <v>228</v>
      </c>
      <c r="E100" s="11">
        <v>0.24878783266539384</v>
      </c>
      <c r="F100" s="11">
        <v>0.24459963848294497</v>
      </c>
      <c r="G100" s="11">
        <v>0.24205269329410362</v>
      </c>
      <c r="H100" s="11">
        <v>0.24565838910400836</v>
      </c>
      <c r="I100" s="11">
        <v>0.24745254117434901</v>
      </c>
      <c r="J100" s="11">
        <v>0.26104979125940314</v>
      </c>
      <c r="K100" s="11">
        <v>0.2595233236764003</v>
      </c>
      <c r="L100" s="11">
        <v>0.26001144584370228</v>
      </c>
      <c r="M100" s="11">
        <v>0.27628464276756931</v>
      </c>
      <c r="N100" s="11">
        <v>0.27654993190007909</v>
      </c>
      <c r="O100" s="11">
        <v>0.26096383596541944</v>
      </c>
      <c r="P100" s="11">
        <v>0.25699431230932784</v>
      </c>
      <c r="Q100" s="11">
        <v>0.26419925164836838</v>
      </c>
      <c r="R100" s="11">
        <v>0.2820886444901643</v>
      </c>
      <c r="S100" s="11">
        <v>0.28398060750110743</v>
      </c>
      <c r="T100" s="11">
        <v>0.28858412843566777</v>
      </c>
      <c r="U100" s="11"/>
      <c r="V100" s="35" t="str">
        <f t="shared" si="11"/>
        <v>Lebanon</v>
      </c>
      <c r="W100" s="30">
        <f t="shared" si="16"/>
        <v>2.720405739582302E-3</v>
      </c>
      <c r="X100" s="10">
        <f t="shared" si="12"/>
        <v>0.85999488743823194</v>
      </c>
      <c r="Y100" s="38">
        <f t="shared" si="13"/>
        <v>0.73959120641989717</v>
      </c>
      <c r="Z100" s="43">
        <f t="shared" si="14"/>
        <v>-2.720405739582302</v>
      </c>
      <c r="AA100" s="44">
        <f t="shared" si="15"/>
        <v>121</v>
      </c>
    </row>
    <row r="101" spans="3:27">
      <c r="C101" s="34" t="s">
        <v>229</v>
      </c>
      <c r="D101" s="35" t="s">
        <v>230</v>
      </c>
      <c r="E101" s="11">
        <v>0.4999724606541735</v>
      </c>
      <c r="F101" s="11">
        <v>0.50797735900891061</v>
      </c>
      <c r="G101" s="11">
        <v>0.49849890882227443</v>
      </c>
      <c r="H101" s="11">
        <v>0.50224266500270132</v>
      </c>
      <c r="I101" s="11">
        <v>0.49384676490396151</v>
      </c>
      <c r="J101" s="11">
        <v>0.49070774990951027</v>
      </c>
      <c r="K101" s="11">
        <v>0.49065262138361598</v>
      </c>
      <c r="L101" s="11">
        <v>0.49761208131315254</v>
      </c>
      <c r="M101" s="11">
        <v>0.49851234081218071</v>
      </c>
      <c r="N101" s="11">
        <v>0.49475622949837378</v>
      </c>
      <c r="O101" s="11">
        <v>0.49240539205093031</v>
      </c>
      <c r="P101" s="11">
        <v>0.49420392236527549</v>
      </c>
      <c r="Q101" s="11">
        <v>0.49689294499222231</v>
      </c>
      <c r="R101" s="11">
        <v>0.49878599041053368</v>
      </c>
      <c r="S101" s="11">
        <v>0.506034615000027</v>
      </c>
      <c r="T101" s="11">
        <v>0.50940836388185573</v>
      </c>
      <c r="U101" s="11"/>
      <c r="V101" s="35" t="str">
        <f t="shared" si="11"/>
        <v>Lesotho</v>
      </c>
      <c r="W101" s="30">
        <f t="shared" si="16"/>
        <v>1.4043042714100985E-4</v>
      </c>
      <c r="X101" s="10">
        <f t="shared" si="12"/>
        <v>0.11603184576131401</v>
      </c>
      <c r="Y101" s="38">
        <f t="shared" si="13"/>
        <v>1.3463389230777363E-2</v>
      </c>
      <c r="Z101" s="43" t="str">
        <f t="shared" si="14"/>
        <v/>
      </c>
      <c r="AA101" s="44" t="str">
        <f t="shared" si="15"/>
        <v/>
      </c>
    </row>
    <row r="102" spans="3:27">
      <c r="C102" s="34" t="s">
        <v>231</v>
      </c>
      <c r="D102" s="35" t="s">
        <v>232</v>
      </c>
      <c r="E102" s="11">
        <v>0.55017760146258776</v>
      </c>
      <c r="F102" s="11">
        <v>0.54606387365804732</v>
      </c>
      <c r="G102" s="11">
        <v>0.53573803199236891</v>
      </c>
      <c r="H102" s="11">
        <v>0.53707584886327575</v>
      </c>
      <c r="I102" s="11">
        <v>0.5292930369731329</v>
      </c>
      <c r="J102" s="11">
        <v>0.53508915851801042</v>
      </c>
      <c r="K102" s="11">
        <v>0.52425734645635547</v>
      </c>
      <c r="L102" s="11">
        <v>0.52543340770737046</v>
      </c>
      <c r="M102" s="11">
        <v>0.5287720053937921</v>
      </c>
      <c r="N102" s="11">
        <v>0.53313454758040668</v>
      </c>
      <c r="O102" s="11">
        <v>0.53431598358626942</v>
      </c>
      <c r="P102" s="11">
        <v>0.53239435884474051</v>
      </c>
      <c r="Q102" s="11">
        <v>0.53420228154579286</v>
      </c>
      <c r="R102" s="11">
        <v>0.53028736233702267</v>
      </c>
      <c r="S102" s="11">
        <v>0.53273508097357414</v>
      </c>
      <c r="T102" s="11">
        <v>0.53582521626876622</v>
      </c>
      <c r="U102" s="11"/>
      <c r="V102" s="35" t="str">
        <f t="shared" si="11"/>
        <v>Liberia</v>
      </c>
      <c r="W102" s="30">
        <f t="shared" si="16"/>
        <v>-6.2730290495662585E-4</v>
      </c>
      <c r="X102" s="10">
        <f t="shared" si="12"/>
        <v>-0.44994891766227696</v>
      </c>
      <c r="Y102" s="38">
        <f t="shared" si="13"/>
        <v>0.20245402850545449</v>
      </c>
      <c r="Z102" s="43" t="str">
        <f t="shared" si="14"/>
        <v/>
      </c>
      <c r="AA102" s="44" t="str">
        <f t="shared" si="15"/>
        <v/>
      </c>
    </row>
    <row r="103" spans="3:27">
      <c r="C103" s="34" t="s">
        <v>233</v>
      </c>
      <c r="D103" s="35" t="s">
        <v>234</v>
      </c>
      <c r="E103" s="11">
        <v>0.3169085720950891</v>
      </c>
      <c r="F103" s="11">
        <v>0.31284397601612729</v>
      </c>
      <c r="G103" s="11">
        <v>0.32058628294131819</v>
      </c>
      <c r="H103" s="11">
        <v>0.31168707978400545</v>
      </c>
      <c r="I103" s="11">
        <v>0.31403699158911297</v>
      </c>
      <c r="J103" s="11">
        <v>0.31864410869334564</v>
      </c>
      <c r="K103" s="11">
        <v>0.32088137238007358</v>
      </c>
      <c r="L103" s="11">
        <v>0.32321618757539233</v>
      </c>
      <c r="M103" s="11">
        <v>0.30827599528640803</v>
      </c>
      <c r="N103" s="11">
        <v>0.3264004809457362</v>
      </c>
      <c r="O103" s="11">
        <v>0.32317094741864122</v>
      </c>
      <c r="P103" s="11">
        <v>0.31687197385374943</v>
      </c>
      <c r="Q103" s="11">
        <v>0.3175707032418203</v>
      </c>
      <c r="R103" s="11">
        <v>0.3201020463182267</v>
      </c>
      <c r="S103" s="11">
        <v>0.32315087852636809</v>
      </c>
      <c r="T103" s="11">
        <v>0.32696068494244973</v>
      </c>
      <c r="U103" s="11"/>
      <c r="V103" s="35" t="str">
        <f t="shared" si="11"/>
        <v>Libyan Arab Jamahiriya</v>
      </c>
      <c r="W103" s="30">
        <f t="shared" si="16"/>
        <v>5.5366711249529963E-4</v>
      </c>
      <c r="X103" s="10">
        <f t="shared" si="12"/>
        <v>0.49848440496927626</v>
      </c>
      <c r="Y103" s="38">
        <f t="shared" si="13"/>
        <v>0.24848670199757342</v>
      </c>
      <c r="Z103" s="43" t="str">
        <f t="shared" si="14"/>
        <v/>
      </c>
      <c r="AA103" s="44" t="str">
        <f t="shared" si="15"/>
        <v/>
      </c>
    </row>
    <row r="104" spans="3:27">
      <c r="C104" s="34" t="s">
        <v>235</v>
      </c>
      <c r="D104" s="35" t="s">
        <v>236</v>
      </c>
      <c r="E104" s="11">
        <v>0.26483535279651294</v>
      </c>
      <c r="F104" s="11">
        <v>0.26360754794851549</v>
      </c>
      <c r="G104" s="11">
        <v>0.26237974310051793</v>
      </c>
      <c r="H104" s="11">
        <v>0.26115193825252048</v>
      </c>
      <c r="I104" s="11">
        <v>0.25992413340452297</v>
      </c>
      <c r="J104" s="11">
        <v>0.25869632855652541</v>
      </c>
      <c r="K104" s="11">
        <v>0.2574018570418613</v>
      </c>
      <c r="L104" s="11">
        <v>0.25610738552719708</v>
      </c>
      <c r="M104" s="11">
        <v>0.25481291401253298</v>
      </c>
      <c r="N104" s="11">
        <v>0.25351844249786881</v>
      </c>
      <c r="O104" s="11">
        <v>0.25222397098320459</v>
      </c>
      <c r="P104" s="11">
        <v>0.25201523114580632</v>
      </c>
      <c r="Q104" s="11">
        <v>0.25175161325962742</v>
      </c>
      <c r="R104" s="11">
        <v>0.25066075960109085</v>
      </c>
      <c r="S104" s="11">
        <v>0.25206299534266485</v>
      </c>
      <c r="T104" s="11">
        <v>0.25379748107625383</v>
      </c>
      <c r="U104" s="11"/>
      <c r="V104" s="35" t="str">
        <f t="shared" si="11"/>
        <v>Liechtenstein</v>
      </c>
      <c r="W104" s="30">
        <f t="shared" si="16"/>
        <v>-9.2621738519697426E-4</v>
      </c>
      <c r="X104" s="10">
        <f t="shared" si="12"/>
        <v>-0.94382114157780062</v>
      </c>
      <c r="Y104" s="38">
        <f t="shared" si="13"/>
        <v>0.8907983472892228</v>
      </c>
      <c r="Z104" s="43">
        <f t="shared" si="14"/>
        <v>0.92621738519697427</v>
      </c>
      <c r="AA104" s="44">
        <f t="shared" si="15"/>
        <v>56</v>
      </c>
    </row>
    <row r="105" spans="3:27">
      <c r="C105" s="34" t="s">
        <v>237</v>
      </c>
      <c r="D105" s="35" t="s">
        <v>238</v>
      </c>
      <c r="E105" s="11">
        <v>0.24897300409055345</v>
      </c>
      <c r="F105" s="11">
        <v>0.24921242517575393</v>
      </c>
      <c r="G105" s="11">
        <v>0.24686371616676114</v>
      </c>
      <c r="H105" s="11">
        <v>0.24581910275978647</v>
      </c>
      <c r="I105" s="11">
        <v>0.2460137505955233</v>
      </c>
      <c r="J105" s="11">
        <v>0.24795753130991657</v>
      </c>
      <c r="K105" s="11">
        <v>0.24137725691973375</v>
      </c>
      <c r="L105" s="11">
        <v>0.24288277816706158</v>
      </c>
      <c r="M105" s="11">
        <v>0.239588773672059</v>
      </c>
      <c r="N105" s="11">
        <v>0.23584516212175444</v>
      </c>
      <c r="O105" s="11">
        <v>0.24335426811765751</v>
      </c>
      <c r="P105" s="11">
        <v>0.24635855258840092</v>
      </c>
      <c r="Q105" s="11">
        <v>0.24526764986643676</v>
      </c>
      <c r="R105" s="11">
        <v>0.24620747054792128</v>
      </c>
      <c r="S105" s="11">
        <v>0.26047403375247874</v>
      </c>
      <c r="T105" s="11">
        <v>0.26223806122250082</v>
      </c>
      <c r="U105" s="11"/>
      <c r="V105" s="35" t="str">
        <f t="shared" si="11"/>
        <v>Lithuania</v>
      </c>
      <c r="W105" s="30">
        <f t="shared" si="16"/>
        <v>4.3044411724875686E-4</v>
      </c>
      <c r="X105" s="10">
        <f t="shared" si="12"/>
        <v>0.30656462388159988</v>
      </c>
      <c r="Y105" s="38">
        <f t="shared" si="13"/>
        <v>9.3981868615666805E-2</v>
      </c>
      <c r="Z105" s="43" t="str">
        <f t="shared" si="14"/>
        <v/>
      </c>
      <c r="AA105" s="44" t="str">
        <f t="shared" si="15"/>
        <v/>
      </c>
    </row>
    <row r="106" spans="3:27">
      <c r="C106" s="34" t="s">
        <v>239</v>
      </c>
      <c r="D106" s="35" t="s">
        <v>240</v>
      </c>
      <c r="E106" s="11">
        <v>0.17701777521801162</v>
      </c>
      <c r="F106" s="11">
        <v>0.17607779328376097</v>
      </c>
      <c r="G106" s="11">
        <v>0.17567642923568919</v>
      </c>
      <c r="H106" s="11">
        <v>0.17462872372420271</v>
      </c>
      <c r="I106" s="11">
        <v>0.17348345723710659</v>
      </c>
      <c r="J106" s="11">
        <v>0.15204754034350629</v>
      </c>
      <c r="K106" s="11">
        <v>0.1567386614535104</v>
      </c>
      <c r="L106" s="11">
        <v>0.14749075817327065</v>
      </c>
      <c r="M106" s="11">
        <v>0.15710976305807922</v>
      </c>
      <c r="N106" s="11">
        <v>0.15541042315750656</v>
      </c>
      <c r="O106" s="11">
        <v>0.15280294262286795</v>
      </c>
      <c r="P106" s="11">
        <v>0.15185814487897417</v>
      </c>
      <c r="Q106" s="11">
        <v>0.16841172459890311</v>
      </c>
      <c r="R106" s="11">
        <v>0.17052878260417234</v>
      </c>
      <c r="S106" s="11">
        <v>0.19462171598375957</v>
      </c>
      <c r="T106" s="11">
        <v>0.1993341751462836</v>
      </c>
      <c r="U106" s="11"/>
      <c r="V106" s="35" t="str">
        <f t="shared" si="11"/>
        <v>Luxembourg</v>
      </c>
      <c r="W106" s="30">
        <f t="shared" si="16"/>
        <v>4.7246177034758539E-4</v>
      </c>
      <c r="X106" s="10">
        <f t="shared" si="12"/>
        <v>0.14630295994488465</v>
      </c>
      <c r="Y106" s="38">
        <f t="shared" si="13"/>
        <v>2.1404556088634522E-2</v>
      </c>
      <c r="Z106" s="43" t="str">
        <f t="shared" si="14"/>
        <v/>
      </c>
      <c r="AA106" s="44" t="str">
        <f t="shared" si="15"/>
        <v/>
      </c>
    </row>
    <row r="107" spans="3:27">
      <c r="C107" s="34" t="s">
        <v>241</v>
      </c>
      <c r="D107" s="35" t="s">
        <v>242</v>
      </c>
      <c r="E107" s="11">
        <v>0.50976838670924929</v>
      </c>
      <c r="F107" s="11">
        <v>0.50725782502820183</v>
      </c>
      <c r="G107" s="11">
        <v>0.50466938439967468</v>
      </c>
      <c r="H107" s="11">
        <v>0.50442601082918614</v>
      </c>
      <c r="I107" s="11">
        <v>0.50629182188433797</v>
      </c>
      <c r="J107" s="11">
        <v>0.50712243196439821</v>
      </c>
      <c r="K107" s="11">
        <v>0.50780591478858361</v>
      </c>
      <c r="L107" s="11">
        <v>0.50346613837195486</v>
      </c>
      <c r="M107" s="11">
        <v>0.50686922635070386</v>
      </c>
      <c r="N107" s="11">
        <v>0.50288737453338694</v>
      </c>
      <c r="O107" s="11">
        <v>0.50408309485088953</v>
      </c>
      <c r="P107" s="11">
        <v>0.49974008892738048</v>
      </c>
      <c r="Q107" s="11">
        <v>0.48992046798208161</v>
      </c>
      <c r="R107" s="11">
        <v>0.48723515872304607</v>
      </c>
      <c r="S107" s="11">
        <v>0.49429789755545622</v>
      </c>
      <c r="T107" s="11">
        <v>0.49681478405465568</v>
      </c>
      <c r="U107" s="11"/>
      <c r="V107" s="35" t="str">
        <f t="shared" si="11"/>
        <v>Madagascar</v>
      </c>
      <c r="W107" s="30">
        <f t="shared" si="16"/>
        <v>-1.1140011971831464E-3</v>
      </c>
      <c r="X107" s="10">
        <f t="shared" si="12"/>
        <v>-0.79621603218753112</v>
      </c>
      <c r="Y107" s="38">
        <f t="shared" si="13"/>
        <v>0.63395996991245562</v>
      </c>
      <c r="Z107" s="43">
        <f t="shared" si="14"/>
        <v>1.1140011971831465</v>
      </c>
      <c r="AA107" s="44">
        <f t="shared" si="15"/>
        <v>48</v>
      </c>
    </row>
    <row r="108" spans="3:27">
      <c r="C108" s="34" t="s">
        <v>243</v>
      </c>
      <c r="D108" s="35" t="s">
        <v>244</v>
      </c>
      <c r="E108" s="11">
        <v>0.51813490526811534</v>
      </c>
      <c r="F108" s="11">
        <v>0.50994482179331857</v>
      </c>
      <c r="G108" s="11">
        <v>0.50782225506567613</v>
      </c>
      <c r="H108" s="11">
        <v>0.51625907612939559</v>
      </c>
      <c r="I108" s="11">
        <v>0.50395550743783069</v>
      </c>
      <c r="J108" s="11">
        <v>0.4937824093689282</v>
      </c>
      <c r="K108" s="11">
        <v>0.50780393197977336</v>
      </c>
      <c r="L108" s="11">
        <v>0.5137825345887892</v>
      </c>
      <c r="M108" s="11">
        <v>0.51240784539512951</v>
      </c>
      <c r="N108" s="11">
        <v>0.49840626312511443</v>
      </c>
      <c r="O108" s="11">
        <v>0.49299723459751998</v>
      </c>
      <c r="P108" s="11">
        <v>0.4818975901753107</v>
      </c>
      <c r="Q108" s="11">
        <v>0.48106798721880545</v>
      </c>
      <c r="R108" s="11">
        <v>0.48754331520282684</v>
      </c>
      <c r="S108" s="11">
        <v>0.495364293664388</v>
      </c>
      <c r="T108" s="11">
        <v>0.49903482899760016</v>
      </c>
      <c r="U108" s="11"/>
      <c r="V108" s="35" t="str">
        <f t="shared" si="11"/>
        <v>Malawi</v>
      </c>
      <c r="W108" s="30">
        <f t="shared" si="16"/>
        <v>-1.7701987336364653E-3</v>
      </c>
      <c r="X108" s="10">
        <f t="shared" si="12"/>
        <v>-0.71190711506724313</v>
      </c>
      <c r="Y108" s="38">
        <f t="shared" si="13"/>
        <v>0.50681174048336497</v>
      </c>
      <c r="Z108" s="43">
        <f t="shared" si="14"/>
        <v>1.7701987336364653</v>
      </c>
      <c r="AA108" s="44">
        <f t="shared" si="15"/>
        <v>29</v>
      </c>
    </row>
    <row r="109" spans="3:27">
      <c r="C109" s="34" t="s">
        <v>245</v>
      </c>
      <c r="D109" s="35" t="s">
        <v>246</v>
      </c>
      <c r="E109" s="11">
        <v>0.26025614885601506</v>
      </c>
      <c r="F109" s="11">
        <v>0.26692519598835712</v>
      </c>
      <c r="G109" s="11">
        <v>0.26464514031950886</v>
      </c>
      <c r="H109" s="11">
        <v>0.26173902406669719</v>
      </c>
      <c r="I109" s="11">
        <v>0.26388283820492214</v>
      </c>
      <c r="J109" s="11">
        <v>0.25964123655211729</v>
      </c>
      <c r="K109" s="11">
        <v>0.25698349027758477</v>
      </c>
      <c r="L109" s="11">
        <v>0.25878666267242217</v>
      </c>
      <c r="M109" s="11">
        <v>0.24960317854257127</v>
      </c>
      <c r="N109" s="11">
        <v>0.25834600677756786</v>
      </c>
      <c r="O109" s="11">
        <v>0.24865411678323515</v>
      </c>
      <c r="P109" s="11">
        <v>0.24822270340232763</v>
      </c>
      <c r="Q109" s="11">
        <v>0.24753596322654717</v>
      </c>
      <c r="R109" s="11">
        <v>0.24797394905687176</v>
      </c>
      <c r="S109" s="11">
        <v>0.25190655468914463</v>
      </c>
      <c r="T109" s="11">
        <v>0.25634780848499278</v>
      </c>
      <c r="U109" s="11"/>
      <c r="V109" s="35" t="str">
        <f t="shared" si="11"/>
        <v>Malaysia</v>
      </c>
      <c r="W109" s="30">
        <f t="shared" si="16"/>
        <v>-1.0804861338204834E-3</v>
      </c>
      <c r="X109" s="10">
        <f t="shared" si="12"/>
        <v>-0.78677732662447719</v>
      </c>
      <c r="Y109" s="38">
        <f t="shared" si="13"/>
        <v>0.61901856169035929</v>
      </c>
      <c r="Z109" s="43">
        <f t="shared" si="14"/>
        <v>1.0804861338204834</v>
      </c>
      <c r="AA109" s="44">
        <f t="shared" si="15"/>
        <v>50</v>
      </c>
    </row>
    <row r="110" spans="3:27">
      <c r="C110" s="34" t="s">
        <v>247</v>
      </c>
      <c r="D110" s="35" t="s">
        <v>248</v>
      </c>
      <c r="E110" s="11">
        <v>0.41131345692214127</v>
      </c>
      <c r="F110" s="11">
        <v>0.40859227909035606</v>
      </c>
      <c r="G110" s="11">
        <v>0.39935469918412975</v>
      </c>
      <c r="H110" s="11">
        <v>0.39662385392621652</v>
      </c>
      <c r="I110" s="11">
        <v>0.39167949970013244</v>
      </c>
      <c r="J110" s="11">
        <v>0.38485053051509527</v>
      </c>
      <c r="K110" s="11">
        <v>0.37981504918907216</v>
      </c>
      <c r="L110" s="11">
        <v>0.37830720068175872</v>
      </c>
      <c r="M110" s="11">
        <v>0.37564684115110847</v>
      </c>
      <c r="N110" s="11">
        <v>0.37371800339331401</v>
      </c>
      <c r="O110" s="11">
        <v>0.37139009304249432</v>
      </c>
      <c r="P110" s="11">
        <v>0.36711964910363282</v>
      </c>
      <c r="Q110" s="11">
        <v>0.36404381673627872</v>
      </c>
      <c r="R110" s="11">
        <v>0.36270846645647192</v>
      </c>
      <c r="S110" s="11">
        <v>0.36542418094895684</v>
      </c>
      <c r="T110" s="11">
        <v>0.36906766872322638</v>
      </c>
      <c r="U110" s="11"/>
      <c r="V110" s="35" t="str">
        <f t="shared" si="11"/>
        <v>Maldives</v>
      </c>
      <c r="W110" s="30">
        <f t="shared" si="16"/>
        <v>-3.1637847529294352E-3</v>
      </c>
      <c r="X110" s="10">
        <f t="shared" si="12"/>
        <v>-0.94989794382584858</v>
      </c>
      <c r="Y110" s="38">
        <f t="shared" si="13"/>
        <v>0.90230610368457498</v>
      </c>
      <c r="Z110" s="43">
        <f t="shared" si="14"/>
        <v>3.163784752929435</v>
      </c>
      <c r="AA110" s="44">
        <f t="shared" si="15"/>
        <v>7</v>
      </c>
    </row>
    <row r="111" spans="3:27">
      <c r="C111" s="34" t="s">
        <v>249</v>
      </c>
      <c r="D111" s="35" t="s">
        <v>250</v>
      </c>
      <c r="E111" s="11">
        <v>0.5302765889084381</v>
      </c>
      <c r="F111" s="11">
        <v>0.52922159576557104</v>
      </c>
      <c r="G111" s="11">
        <v>0.5269695744534133</v>
      </c>
      <c r="H111" s="11">
        <v>0.52869630306075355</v>
      </c>
      <c r="I111" s="11">
        <v>0.52813538038205354</v>
      </c>
      <c r="J111" s="11">
        <v>0.52583638765088525</v>
      </c>
      <c r="K111" s="11">
        <v>0.52974273507205372</v>
      </c>
      <c r="L111" s="11">
        <v>0.5282161812918319</v>
      </c>
      <c r="M111" s="11">
        <v>0.52419869990260082</v>
      </c>
      <c r="N111" s="11">
        <v>0.51825985108002348</v>
      </c>
      <c r="O111" s="11">
        <v>0.52287603400639571</v>
      </c>
      <c r="P111" s="11">
        <v>0.52362925394040205</v>
      </c>
      <c r="Q111" s="11">
        <v>0.5214972105124549</v>
      </c>
      <c r="R111" s="11">
        <v>0.52046168249874047</v>
      </c>
      <c r="S111" s="11">
        <v>0.52344858477726164</v>
      </c>
      <c r="T111" s="11">
        <v>0.52564294022038471</v>
      </c>
      <c r="U111" s="11"/>
      <c r="V111" s="35" t="str">
        <f t="shared" si="11"/>
        <v>Mali</v>
      </c>
      <c r="W111" s="30">
        <f t="shared" si="16"/>
        <v>-5.3785780041800269E-4</v>
      </c>
      <c r="X111" s="10">
        <f t="shared" si="12"/>
        <v>-0.71655757692566191</v>
      </c>
      <c r="Y111" s="38">
        <f t="shared" si="13"/>
        <v>0.51345476104957588</v>
      </c>
      <c r="Z111" s="43">
        <f t="shared" si="14"/>
        <v>0.53785780041800269</v>
      </c>
      <c r="AA111" s="44">
        <f t="shared" si="15"/>
        <v>69</v>
      </c>
    </row>
    <row r="112" spans="3:27">
      <c r="C112" s="34" t="s">
        <v>251</v>
      </c>
      <c r="D112" s="35" t="s">
        <v>252</v>
      </c>
      <c r="E112" s="11">
        <v>0.23417953153906113</v>
      </c>
      <c r="F112" s="11">
        <v>0.23370729476954899</v>
      </c>
      <c r="G112" s="11">
        <v>0.23070728022225898</v>
      </c>
      <c r="H112" s="11">
        <v>0.22697851364730226</v>
      </c>
      <c r="I112" s="11">
        <v>0.23073798419486327</v>
      </c>
      <c r="J112" s="11">
        <v>0.23192834905136728</v>
      </c>
      <c r="K112" s="11">
        <v>0.23096065933631008</v>
      </c>
      <c r="L112" s="11">
        <v>0.2319055712472691</v>
      </c>
      <c r="M112" s="11">
        <v>0.25982151588091579</v>
      </c>
      <c r="N112" s="11">
        <v>0.2495848044856418</v>
      </c>
      <c r="O112" s="11">
        <v>0.25211858889824101</v>
      </c>
      <c r="P112" s="11">
        <v>0.24624518069317977</v>
      </c>
      <c r="Q112" s="11">
        <v>0.25815868441223494</v>
      </c>
      <c r="R112" s="11">
        <v>0.26243764505690265</v>
      </c>
      <c r="S112" s="11">
        <v>0.26683076304238557</v>
      </c>
      <c r="T112" s="11">
        <v>0.27117354769402097</v>
      </c>
      <c r="U112" s="11"/>
      <c r="V112" s="35" t="str">
        <f t="shared" si="11"/>
        <v>Malta</v>
      </c>
      <c r="W112" s="30">
        <f t="shared" si="16"/>
        <v>2.8065600510896668E-3</v>
      </c>
      <c r="X112" s="10">
        <f t="shared" si="12"/>
        <v>0.88132736873369966</v>
      </c>
      <c r="Y112" s="38">
        <f t="shared" si="13"/>
        <v>0.77673793087906662</v>
      </c>
      <c r="Z112" s="43">
        <f t="shared" si="14"/>
        <v>-2.8065600510896669</v>
      </c>
      <c r="AA112" s="44">
        <f t="shared" si="15"/>
        <v>122</v>
      </c>
    </row>
    <row r="113" spans="3:27">
      <c r="C113" s="34" t="s">
        <v>253</v>
      </c>
      <c r="D113" s="35" t="s">
        <v>254</v>
      </c>
      <c r="E113" s="11">
        <v>0.47885846910965418</v>
      </c>
      <c r="F113" s="11">
        <v>0.47728025230482202</v>
      </c>
      <c r="G113" s="11">
        <v>0.47512593679998988</v>
      </c>
      <c r="H113" s="11">
        <v>0.47428478249515776</v>
      </c>
      <c r="I113" s="11">
        <v>0.47523546518615883</v>
      </c>
      <c r="J113" s="11">
        <v>0.47710304584743923</v>
      </c>
      <c r="K113" s="11">
        <v>0.4786814513379733</v>
      </c>
      <c r="L113" s="11">
        <v>0.47969878730350729</v>
      </c>
      <c r="M113" s="11">
        <v>0.48424307365654123</v>
      </c>
      <c r="N113" s="11">
        <v>0.48438331531374185</v>
      </c>
      <c r="O113" s="11">
        <v>0.48701913205010916</v>
      </c>
      <c r="P113" s="11">
        <v>0.49445453447814308</v>
      </c>
      <c r="Q113" s="11">
        <v>0.4953048967381215</v>
      </c>
      <c r="R113" s="11">
        <v>0.49770990976059998</v>
      </c>
      <c r="S113" s="11">
        <v>0.49500164616586106</v>
      </c>
      <c r="T113" s="11">
        <v>0.49783994594538256</v>
      </c>
      <c r="U113" s="11"/>
      <c r="V113" s="35" t="str">
        <f t="shared" si="11"/>
        <v>Marshall Islands</v>
      </c>
      <c r="W113" s="30">
        <f t="shared" si="16"/>
        <v>1.7036305850299954E-3</v>
      </c>
      <c r="X113" s="10">
        <f t="shared" si="12"/>
        <v>0.92287397902699253</v>
      </c>
      <c r="Y113" s="38">
        <f t="shared" si="13"/>
        <v>0.85169638116511381</v>
      </c>
      <c r="Z113" s="43">
        <f t="shared" si="14"/>
        <v>-1.7036305850299953</v>
      </c>
      <c r="AA113" s="44">
        <f t="shared" si="15"/>
        <v>113</v>
      </c>
    </row>
    <row r="114" spans="3:27">
      <c r="C114" s="34" t="s">
        <v>255</v>
      </c>
      <c r="D114" s="35" t="s">
        <v>256</v>
      </c>
      <c r="E114" s="11">
        <v>0.52540111096125042</v>
      </c>
      <c r="F114" s="11">
        <v>0.5222636202585107</v>
      </c>
      <c r="G114" s="11">
        <v>0.52794331027809183</v>
      </c>
      <c r="H114" s="11">
        <v>0.53572749245921825</v>
      </c>
      <c r="I114" s="11">
        <v>0.52562629825690954</v>
      </c>
      <c r="J114" s="11">
        <v>0.51823330711293425</v>
      </c>
      <c r="K114" s="11">
        <v>0.52252454399785131</v>
      </c>
      <c r="L114" s="11">
        <v>0.52055781840033055</v>
      </c>
      <c r="M114" s="11">
        <v>0.51647375738074541</v>
      </c>
      <c r="N114" s="11">
        <v>0.50647986943209533</v>
      </c>
      <c r="O114" s="11">
        <v>0.51431606215475811</v>
      </c>
      <c r="P114" s="11">
        <v>0.50139672226036436</v>
      </c>
      <c r="Q114" s="11">
        <v>0.49793645923345031</v>
      </c>
      <c r="R114" s="11">
        <v>0.50163711824032609</v>
      </c>
      <c r="S114" s="11">
        <v>0.5042161821476554</v>
      </c>
      <c r="T114" s="11">
        <v>0.50800966788866919</v>
      </c>
      <c r="U114" s="11"/>
      <c r="V114" s="35" t="str">
        <f t="shared" si="11"/>
        <v>Mauritania</v>
      </c>
      <c r="W114" s="30">
        <f t="shared" si="16"/>
        <v>-2.0093927859716498E-3</v>
      </c>
      <c r="X114" s="10">
        <f t="shared" si="12"/>
        <v>-0.85925313143557447</v>
      </c>
      <c r="Y114" s="38">
        <f t="shared" si="13"/>
        <v>0.73831594388184063</v>
      </c>
      <c r="Z114" s="43">
        <f t="shared" si="14"/>
        <v>2.0093927859716496</v>
      </c>
      <c r="AA114" s="44">
        <f t="shared" si="15"/>
        <v>22</v>
      </c>
    </row>
    <row r="115" spans="3:27">
      <c r="C115" s="34" t="s">
        <v>257</v>
      </c>
      <c r="D115" s="35" t="s">
        <v>258</v>
      </c>
      <c r="E115" s="11">
        <v>0.24999661344931132</v>
      </c>
      <c r="F115" s="11">
        <v>0.24892157046911831</v>
      </c>
      <c r="G115" s="11">
        <v>0.24887958230535814</v>
      </c>
      <c r="H115" s="11">
        <v>0.24796266281419957</v>
      </c>
      <c r="I115" s="11">
        <v>0.24746222585454503</v>
      </c>
      <c r="J115" s="11">
        <v>0.24619953449088661</v>
      </c>
      <c r="K115" s="11">
        <v>0.24609495207889473</v>
      </c>
      <c r="L115" s="11">
        <v>0.24637856325264473</v>
      </c>
      <c r="M115" s="11">
        <v>0.24683825260766909</v>
      </c>
      <c r="N115" s="11">
        <v>0.24644755889795289</v>
      </c>
      <c r="O115" s="11">
        <v>0.24579864685154607</v>
      </c>
      <c r="P115" s="11">
        <v>0.25140394710710096</v>
      </c>
      <c r="Q115" s="11">
        <v>0.25001091596686409</v>
      </c>
      <c r="R115" s="11">
        <v>0.2532681514652127</v>
      </c>
      <c r="S115" s="11">
        <v>0.25693835482090049</v>
      </c>
      <c r="T115" s="11">
        <v>0.26102737761863398</v>
      </c>
      <c r="U115" s="11"/>
      <c r="V115" s="35" t="str">
        <f t="shared" si="11"/>
        <v>Mauritius</v>
      </c>
      <c r="W115" s="30">
        <f t="shared" si="16"/>
        <v>5.3454899798349536E-4</v>
      </c>
      <c r="X115" s="10">
        <f t="shared" si="12"/>
        <v>0.59335770277897459</v>
      </c>
      <c r="Y115" s="38">
        <f t="shared" si="13"/>
        <v>0.35207336344714196</v>
      </c>
      <c r="Z115" s="43">
        <f t="shared" si="14"/>
        <v>-0.53454899798349531</v>
      </c>
      <c r="AA115" s="44">
        <f t="shared" si="15"/>
        <v>85</v>
      </c>
    </row>
    <row r="116" spans="3:27">
      <c r="C116" s="34" t="s">
        <v>259</v>
      </c>
      <c r="D116" s="35" t="s">
        <v>260</v>
      </c>
      <c r="E116" s="11">
        <v>0.28999871105757408</v>
      </c>
      <c r="F116" s="11">
        <v>0.2924988011686846</v>
      </c>
      <c r="G116" s="11">
        <v>0.28855889151244357</v>
      </c>
      <c r="H116" s="11">
        <v>0.28923052012991401</v>
      </c>
      <c r="I116" s="11">
        <v>0.29190680655431528</v>
      </c>
      <c r="J116" s="11">
        <v>0.29085014953851396</v>
      </c>
      <c r="K116" s="11">
        <v>0.28761128940970515</v>
      </c>
      <c r="L116" s="11">
        <v>0.28565637421098777</v>
      </c>
      <c r="M116" s="11">
        <v>0.28093582470106793</v>
      </c>
      <c r="N116" s="11">
        <v>0.27620989017913017</v>
      </c>
      <c r="O116" s="11">
        <v>0.27378045689032182</v>
      </c>
      <c r="P116" s="11">
        <v>0.27385646351156506</v>
      </c>
      <c r="Q116" s="11">
        <v>0.2702778958165068</v>
      </c>
      <c r="R116" s="11">
        <v>0.27390964507997634</v>
      </c>
      <c r="S116" s="11">
        <v>0.27574489679592645</v>
      </c>
      <c r="T116" s="11">
        <v>0.27780418759961745</v>
      </c>
      <c r="U116" s="11"/>
      <c r="V116" s="35" t="str">
        <f t="shared" si="11"/>
        <v>Mexico</v>
      </c>
      <c r="W116" s="30">
        <f t="shared" si="16"/>
        <v>-1.4456758088748042E-3</v>
      </c>
      <c r="X116" s="10">
        <f t="shared" si="12"/>
        <v>-0.88075020530639647</v>
      </c>
      <c r="Y116" s="38">
        <f t="shared" si="13"/>
        <v>0.77572092414725957</v>
      </c>
      <c r="Z116" s="43">
        <f t="shared" si="14"/>
        <v>1.4456758088748041</v>
      </c>
      <c r="AA116" s="44">
        <f t="shared" si="15"/>
        <v>32</v>
      </c>
    </row>
    <row r="117" spans="3:27">
      <c r="C117" s="34" t="s">
        <v>261</v>
      </c>
      <c r="D117" s="35" t="s">
        <v>262</v>
      </c>
      <c r="E117" s="11">
        <v>0.48105804640972188</v>
      </c>
      <c r="F117" s="11">
        <v>0.48115694569752671</v>
      </c>
      <c r="G117" s="11">
        <v>0.48327262656500647</v>
      </c>
      <c r="H117" s="11">
        <v>0.48293972155819737</v>
      </c>
      <c r="I117" s="11">
        <v>0.4828529852897015</v>
      </c>
      <c r="J117" s="11">
        <v>0.48244370248868523</v>
      </c>
      <c r="K117" s="11">
        <v>0.48268210901229641</v>
      </c>
      <c r="L117" s="11">
        <v>0.48232576929169269</v>
      </c>
      <c r="M117" s="11">
        <v>0.48232627144273521</v>
      </c>
      <c r="N117" s="11">
        <v>0.4821221444831747</v>
      </c>
      <c r="O117" s="11">
        <v>0.48128089214902081</v>
      </c>
      <c r="P117" s="11">
        <v>0.48169655087576374</v>
      </c>
      <c r="Q117" s="11">
        <v>0.48351878111947832</v>
      </c>
      <c r="R117" s="11">
        <v>0.48238971035465616</v>
      </c>
      <c r="S117" s="11">
        <v>0.48528426503481353</v>
      </c>
      <c r="T117" s="11">
        <v>0.48819020344607306</v>
      </c>
      <c r="U117" s="11"/>
      <c r="V117" s="35" t="str">
        <f t="shared" si="11"/>
        <v>Micronesia, Federated States of</v>
      </c>
      <c r="W117" s="30">
        <f t="shared" si="16"/>
        <v>2.0668894211097442E-4</v>
      </c>
      <c r="X117" s="10">
        <f t="shared" si="12"/>
        <v>0.55930874491786886</v>
      </c>
      <c r="Y117" s="38">
        <f t="shared" si="13"/>
        <v>0.31282627214160169</v>
      </c>
      <c r="Z117" s="43">
        <f t="shared" si="14"/>
        <v>-0.20668894211097441</v>
      </c>
      <c r="AA117" s="44">
        <f t="shared" si="15"/>
        <v>81</v>
      </c>
    </row>
    <row r="118" spans="3:27">
      <c r="C118" s="34" t="s">
        <v>263</v>
      </c>
      <c r="D118" s="35" t="s">
        <v>264</v>
      </c>
      <c r="E118" s="11">
        <v>0.25556736127686869</v>
      </c>
      <c r="F118" s="11">
        <v>0.25350412717173909</v>
      </c>
      <c r="G118" s="11">
        <v>0.25284322931439002</v>
      </c>
      <c r="H118" s="11">
        <v>0.25315906252323378</v>
      </c>
      <c r="I118" s="11">
        <v>0.25253279798187223</v>
      </c>
      <c r="J118" s="11">
        <v>0.25901025901621538</v>
      </c>
      <c r="K118" s="11">
        <v>0.26365641389490718</v>
      </c>
      <c r="L118" s="11">
        <v>0.25673354008777544</v>
      </c>
      <c r="M118" s="11">
        <v>0.26023263710027994</v>
      </c>
      <c r="N118" s="11">
        <v>0.25698165093991326</v>
      </c>
      <c r="O118" s="11">
        <v>0.25593845742324167</v>
      </c>
      <c r="P118" s="11">
        <v>0.25731930090103328</v>
      </c>
      <c r="Q118" s="11">
        <v>0.25999926380334709</v>
      </c>
      <c r="R118" s="11">
        <v>0.26004544239696431</v>
      </c>
      <c r="S118" s="11">
        <v>0.26822892651802227</v>
      </c>
      <c r="T118" s="11">
        <v>0.27188830401798242</v>
      </c>
      <c r="U118" s="11"/>
      <c r="V118" s="35" t="str">
        <f t="shared" si="11"/>
        <v>Moldova, Republic of</v>
      </c>
      <c r="W118" s="30">
        <f t="shared" si="16"/>
        <v>8.5094707156544987E-4</v>
      </c>
      <c r="X118" s="10">
        <f t="shared" si="12"/>
        <v>0.73860806605809226</v>
      </c>
      <c r="Y118" s="38">
        <f t="shared" si="13"/>
        <v>0.54554187524607523</v>
      </c>
      <c r="Z118" s="43">
        <f t="shared" si="14"/>
        <v>-0.85094707156544991</v>
      </c>
      <c r="AA118" s="44">
        <f t="shared" si="15"/>
        <v>93</v>
      </c>
    </row>
    <row r="119" spans="3:27">
      <c r="C119" s="34" t="s">
        <v>265</v>
      </c>
      <c r="D119" s="35" t="s">
        <v>266</v>
      </c>
      <c r="E119" s="11">
        <v>0.26670625377827212</v>
      </c>
      <c r="F119" s="11">
        <v>0.26670625377827212</v>
      </c>
      <c r="G119" s="11">
        <v>0.26670625377827212</v>
      </c>
      <c r="H119" s="11">
        <v>0.26670625377827212</v>
      </c>
      <c r="I119" s="11">
        <v>0.26670625377827212</v>
      </c>
      <c r="J119" s="11">
        <v>0.26670625377827212</v>
      </c>
      <c r="K119" s="11">
        <v>0.26670625377827212</v>
      </c>
      <c r="L119" s="11">
        <v>0.26670625377827212</v>
      </c>
      <c r="M119" s="11">
        <v>0.26670625377827212</v>
      </c>
      <c r="N119" s="11">
        <v>0.26670625377827212</v>
      </c>
      <c r="O119" s="11">
        <v>0.26670625377827212</v>
      </c>
      <c r="P119" s="11">
        <v>0.26670625377827212</v>
      </c>
      <c r="Q119" s="11">
        <v>0.26670625377827212</v>
      </c>
      <c r="R119" s="11">
        <v>0.26670625377827212</v>
      </c>
      <c r="S119" s="11">
        <v>0.26920625372239276</v>
      </c>
      <c r="T119" s="11">
        <v>0.27170625366651341</v>
      </c>
      <c r="U119" s="11"/>
      <c r="V119" s="35" t="str">
        <f t="shared" si="11"/>
        <v>Monaco</v>
      </c>
      <c r="W119" s="30">
        <f t="shared" si="16"/>
        <v>1.5808823176057023E-4</v>
      </c>
      <c r="X119" s="10">
        <f t="shared" si="12"/>
        <v>0.55351554015196947</v>
      </c>
      <c r="Y119" s="38">
        <f t="shared" si="13"/>
        <v>0.30637945318972654</v>
      </c>
      <c r="Z119" s="43">
        <f t="shared" si="14"/>
        <v>-0.15808823176057024</v>
      </c>
      <c r="AA119" s="44">
        <f t="shared" si="15"/>
        <v>80</v>
      </c>
    </row>
    <row r="120" spans="3:27">
      <c r="C120" s="34" t="s">
        <v>267</v>
      </c>
      <c r="D120" s="35" t="s">
        <v>594</v>
      </c>
      <c r="E120" s="11">
        <v>0.24057922050997052</v>
      </c>
      <c r="F120" s="11">
        <v>0.23595604537579684</v>
      </c>
      <c r="G120" s="11">
        <v>0.24914889253630312</v>
      </c>
      <c r="H120" s="11">
        <v>0.23544001505030823</v>
      </c>
      <c r="I120" s="11">
        <v>0.22685736229226452</v>
      </c>
      <c r="J120" s="11">
        <v>0.2288687741357002</v>
      </c>
      <c r="K120" s="11">
        <v>0.22705652312388311</v>
      </c>
      <c r="L120" s="11">
        <v>0.23248685958169057</v>
      </c>
      <c r="M120" s="11">
        <v>0.23013680495115948</v>
      </c>
      <c r="N120" s="11">
        <v>0.22818983616909227</v>
      </c>
      <c r="O120" s="11">
        <v>0.22374030523038643</v>
      </c>
      <c r="P120" s="11">
        <v>0.22151660519347613</v>
      </c>
      <c r="Q120" s="11">
        <v>0.22373407278296087</v>
      </c>
      <c r="R120" s="11">
        <v>0.24646738495977014</v>
      </c>
      <c r="S120" s="11">
        <v>0.24962196509898749</v>
      </c>
      <c r="T120" s="11">
        <v>0.25344005072901193</v>
      </c>
      <c r="U120" s="11"/>
      <c r="V120" s="35" t="str">
        <f t="shared" si="11"/>
        <v xml:space="preserve">Macedonia </v>
      </c>
      <c r="W120" s="30">
        <f t="shared" si="16"/>
        <v>2.5550233268546951E-4</v>
      </c>
      <c r="X120" s="10">
        <f t="shared" si="12"/>
        <v>0.11801142762884619</v>
      </c>
      <c r="Y120" s="38">
        <f t="shared" si="13"/>
        <v>1.39266970509984E-2</v>
      </c>
      <c r="Z120" s="43" t="str">
        <f t="shared" si="14"/>
        <v/>
      </c>
      <c r="AA120" s="44" t="str">
        <f t="shared" si="15"/>
        <v/>
      </c>
    </row>
    <row r="121" spans="3:27">
      <c r="C121" s="34" t="s">
        <v>269</v>
      </c>
      <c r="D121" s="35" t="s">
        <v>270</v>
      </c>
      <c r="E121" s="11">
        <v>0.37625600555682315</v>
      </c>
      <c r="F121" s="11">
        <v>0.3815368333859333</v>
      </c>
      <c r="G121" s="11">
        <v>0.37942014559357645</v>
      </c>
      <c r="H121" s="11">
        <v>0.38107862524409786</v>
      </c>
      <c r="I121" s="11">
        <v>0.3790938035870553</v>
      </c>
      <c r="J121" s="11">
        <v>0.40004352577763402</v>
      </c>
      <c r="K121" s="11">
        <v>0.39190934099457797</v>
      </c>
      <c r="L121" s="11">
        <v>0.38919451374677033</v>
      </c>
      <c r="M121" s="11">
        <v>0.37467405832157424</v>
      </c>
      <c r="N121" s="11">
        <v>0.37670395996001127</v>
      </c>
      <c r="O121" s="11">
        <v>0.37747538241235074</v>
      </c>
      <c r="P121" s="11">
        <v>0.3765046400177558</v>
      </c>
      <c r="Q121" s="11">
        <v>0.37526210408652388</v>
      </c>
      <c r="R121" s="11">
        <v>0.37687442220296491</v>
      </c>
      <c r="S121" s="11">
        <v>0.37738913051511935</v>
      </c>
      <c r="T121" s="11">
        <v>0.38047089422972236</v>
      </c>
      <c r="U121" s="11"/>
      <c r="V121" s="35" t="str">
        <f t="shared" si="11"/>
        <v>Mongolia</v>
      </c>
      <c r="W121" s="30">
        <f t="shared" si="16"/>
        <v>-3.855145812976399E-4</v>
      </c>
      <c r="X121" s="10">
        <f t="shared" si="12"/>
        <v>-0.26276837917248658</v>
      </c>
      <c r="Y121" s="38">
        <f t="shared" si="13"/>
        <v>6.9047221092935679E-2</v>
      </c>
      <c r="Z121" s="43" t="str">
        <f t="shared" si="14"/>
        <v/>
      </c>
      <c r="AA121" s="44" t="str">
        <f t="shared" si="15"/>
        <v/>
      </c>
    </row>
    <row r="122" spans="3:27">
      <c r="C122" s="34" t="s">
        <v>271</v>
      </c>
      <c r="D122" s="35" t="s">
        <v>272</v>
      </c>
      <c r="E122" s="11">
        <v>0.26342941836409667</v>
      </c>
      <c r="F122" s="11">
        <v>0.26143984110150287</v>
      </c>
      <c r="G122" s="11">
        <v>0.25949185450698964</v>
      </c>
      <c r="H122" s="11">
        <v>0.25756942464630456</v>
      </c>
      <c r="I122" s="11">
        <v>0.25566054727766613</v>
      </c>
      <c r="J122" s="11">
        <v>0.25375682367360897</v>
      </c>
      <c r="K122" s="11">
        <v>0.25369804087297271</v>
      </c>
      <c r="L122" s="11">
        <v>0.25363340441379978</v>
      </c>
      <c r="M122" s="11">
        <v>0.25355364600340741</v>
      </c>
      <c r="N122" s="11">
        <v>0.25383319066676902</v>
      </c>
      <c r="O122" s="11">
        <v>0.25407241050878387</v>
      </c>
      <c r="P122" s="11">
        <v>0.25401598989913737</v>
      </c>
      <c r="Q122" s="11">
        <v>0.23035841328370082</v>
      </c>
      <c r="R122" s="11">
        <v>0.23082382896832312</v>
      </c>
      <c r="S122" s="11">
        <v>0.23393105038170511</v>
      </c>
      <c r="T122" s="11">
        <v>0.23743929593112648</v>
      </c>
      <c r="U122" s="11"/>
      <c r="V122" s="35" t="str">
        <f t="shared" si="11"/>
        <v>Montenegro</v>
      </c>
      <c r="W122" s="30">
        <f t="shared" si="16"/>
        <v>-1.9372379052110572E-3</v>
      </c>
      <c r="X122" s="10">
        <f t="shared" si="12"/>
        <v>-0.85185909910969893</v>
      </c>
      <c r="Y122" s="38">
        <f t="shared" si="13"/>
        <v>0.72566392473598784</v>
      </c>
      <c r="Z122" s="43">
        <f t="shared" si="14"/>
        <v>1.9372379052110573</v>
      </c>
      <c r="AA122" s="44">
        <f t="shared" si="15"/>
        <v>23</v>
      </c>
    </row>
    <row r="123" spans="3:27">
      <c r="C123" s="34" t="s">
        <v>273</v>
      </c>
      <c r="D123" s="35" t="s">
        <v>274</v>
      </c>
      <c r="E123" s="11">
        <v>0.39837096214410228</v>
      </c>
      <c r="F123" s="11">
        <v>0.39111579565679189</v>
      </c>
      <c r="G123" s="11">
        <v>0.3891003597792107</v>
      </c>
      <c r="H123" s="11">
        <v>0.39294228059580777</v>
      </c>
      <c r="I123" s="11">
        <v>0.39175784955386111</v>
      </c>
      <c r="J123" s="11">
        <v>0.39678809467736181</v>
      </c>
      <c r="K123" s="11">
        <v>0.39557481479347606</v>
      </c>
      <c r="L123" s="11">
        <v>0.39311428218302535</v>
      </c>
      <c r="M123" s="11">
        <v>0.3853713650684345</v>
      </c>
      <c r="N123" s="11">
        <v>0.38715611813553985</v>
      </c>
      <c r="O123" s="11">
        <v>0.38869037400370104</v>
      </c>
      <c r="P123" s="11">
        <v>0.38205283480739832</v>
      </c>
      <c r="Q123" s="11">
        <v>0.39331604955892957</v>
      </c>
      <c r="R123" s="11">
        <v>0.3912457678201342</v>
      </c>
      <c r="S123" s="11">
        <v>0.39508593311172041</v>
      </c>
      <c r="T123" s="11">
        <v>0.39938283123129464</v>
      </c>
      <c r="U123" s="11"/>
      <c r="V123" s="35" t="str">
        <f t="shared" si="11"/>
        <v>Morocco</v>
      </c>
      <c r="W123" s="30">
        <f t="shared" si="16"/>
        <v>-7.0102178443723354E-5</v>
      </c>
      <c r="X123" s="10">
        <f t="shared" si="12"/>
        <v>-7.1022087427487876E-2</v>
      </c>
      <c r="Y123" s="38">
        <f t="shared" si="13"/>
        <v>5.0441369025577311E-3</v>
      </c>
      <c r="Z123" s="43" t="str">
        <f t="shared" si="14"/>
        <v/>
      </c>
      <c r="AA123" s="44" t="str">
        <f t="shared" si="15"/>
        <v/>
      </c>
    </row>
    <row r="124" spans="3:27">
      <c r="C124" s="34" t="s">
        <v>275</v>
      </c>
      <c r="D124" s="35" t="s">
        <v>276</v>
      </c>
      <c r="E124" s="11">
        <v>0.57881966757955794</v>
      </c>
      <c r="F124" s="11">
        <v>0.57194326050100119</v>
      </c>
      <c r="G124" s="11">
        <v>0.56492201899967986</v>
      </c>
      <c r="H124" s="11">
        <v>0.5637847729995783</v>
      </c>
      <c r="I124" s="11">
        <v>0.55686144717091979</v>
      </c>
      <c r="J124" s="11">
        <v>0.55427781659663111</v>
      </c>
      <c r="K124" s="11">
        <v>0.5540741473762042</v>
      </c>
      <c r="L124" s="11">
        <v>0.55525609787314112</v>
      </c>
      <c r="M124" s="11">
        <v>0.55509065879667985</v>
      </c>
      <c r="N124" s="11">
        <v>0.55636078772729436</v>
      </c>
      <c r="O124" s="11">
        <v>0.55496197670014003</v>
      </c>
      <c r="P124" s="11">
        <v>0.55642704413736599</v>
      </c>
      <c r="Q124" s="11">
        <v>0.54533228632310038</v>
      </c>
      <c r="R124" s="11">
        <v>0.54758319784889553</v>
      </c>
      <c r="S124" s="11">
        <v>0.54627315829342471</v>
      </c>
      <c r="T124" s="11">
        <v>0.54953056703110981</v>
      </c>
      <c r="U124" s="11"/>
      <c r="V124" s="35" t="str">
        <f t="shared" si="11"/>
        <v>Mozambique</v>
      </c>
      <c r="W124" s="30">
        <f t="shared" si="16"/>
        <v>-1.6511364535480415E-3</v>
      </c>
      <c r="X124" s="10">
        <f t="shared" si="12"/>
        <v>-0.86760262013572753</v>
      </c>
      <c r="Y124" s="38">
        <f t="shared" si="13"/>
        <v>0.75273430646637951</v>
      </c>
      <c r="Z124" s="43">
        <f t="shared" si="14"/>
        <v>1.6511364535480415</v>
      </c>
      <c r="AA124" s="44">
        <f t="shared" si="15"/>
        <v>30</v>
      </c>
    </row>
    <row r="125" spans="3:27">
      <c r="C125" s="34" t="s">
        <v>277</v>
      </c>
      <c r="D125" s="35" t="s">
        <v>278</v>
      </c>
      <c r="E125" s="11">
        <v>0.45087593099842116</v>
      </c>
      <c r="F125" s="11">
        <v>0.44821267023309058</v>
      </c>
      <c r="G125" s="11">
        <v>0.44534633842994858</v>
      </c>
      <c r="H125" s="11">
        <v>0.44314087951592335</v>
      </c>
      <c r="I125" s="11">
        <v>0.43866443706734209</v>
      </c>
      <c r="J125" s="11">
        <v>0.42952569147730207</v>
      </c>
      <c r="K125" s="11">
        <v>0.42857366517483281</v>
      </c>
      <c r="L125" s="11">
        <v>0.42579153511816181</v>
      </c>
      <c r="M125" s="11">
        <v>0.4226055454336784</v>
      </c>
      <c r="N125" s="11">
        <v>0.42231553760587182</v>
      </c>
      <c r="O125" s="11">
        <v>0.41986895623376169</v>
      </c>
      <c r="P125" s="11">
        <v>0.42054941506434979</v>
      </c>
      <c r="Q125" s="11">
        <v>0.41811706522397518</v>
      </c>
      <c r="R125" s="11">
        <v>0.41973406994929624</v>
      </c>
      <c r="S125" s="11">
        <v>0.42283696721008751</v>
      </c>
      <c r="T125" s="11">
        <v>0.42629246972078505</v>
      </c>
      <c r="U125" s="11"/>
      <c r="V125" s="35" t="str">
        <f t="shared" si="11"/>
        <v>Myanmar</v>
      </c>
      <c r="W125" s="30">
        <f t="shared" si="16"/>
        <v>-2.0626978573651555E-3</v>
      </c>
      <c r="X125" s="10">
        <f t="shared" si="12"/>
        <v>-0.87540528258600292</v>
      </c>
      <c r="Y125" s="38">
        <f t="shared" si="13"/>
        <v>0.76633440877947967</v>
      </c>
      <c r="Z125" s="43">
        <f t="shared" si="14"/>
        <v>2.0626978573651553</v>
      </c>
      <c r="AA125" s="44">
        <f t="shared" si="15"/>
        <v>19</v>
      </c>
    </row>
    <row r="126" spans="3:27">
      <c r="C126" s="34" t="s">
        <v>279</v>
      </c>
      <c r="D126" s="35" t="s">
        <v>280</v>
      </c>
      <c r="E126" s="11">
        <v>0.47315954637580154</v>
      </c>
      <c r="F126" s="11">
        <v>0.46970824642873571</v>
      </c>
      <c r="G126" s="11">
        <v>0.47039166391337744</v>
      </c>
      <c r="H126" s="11">
        <v>0.46764670448181983</v>
      </c>
      <c r="I126" s="11">
        <v>0.4712349784707095</v>
      </c>
      <c r="J126" s="11">
        <v>0.46096076278478187</v>
      </c>
      <c r="K126" s="11">
        <v>0.45919405495349142</v>
      </c>
      <c r="L126" s="11">
        <v>0.45073186495588979</v>
      </c>
      <c r="M126" s="11">
        <v>0.4430794293605595</v>
      </c>
      <c r="N126" s="11">
        <v>0.45225367590344989</v>
      </c>
      <c r="O126" s="11">
        <v>0.45458278558344506</v>
      </c>
      <c r="P126" s="11">
        <v>0.45044401245849636</v>
      </c>
      <c r="Q126" s="11">
        <v>0.44805850481234905</v>
      </c>
      <c r="R126" s="11">
        <v>0.44729915981095009</v>
      </c>
      <c r="S126" s="11">
        <v>0.44741915134266314</v>
      </c>
      <c r="T126" s="11">
        <v>0.45082389589482524</v>
      </c>
      <c r="U126" s="11"/>
      <c r="V126" s="35" t="str">
        <f t="shared" si="11"/>
        <v>Namibia</v>
      </c>
      <c r="W126" s="30">
        <f t="shared" si="16"/>
        <v>-1.8544184651811129E-3</v>
      </c>
      <c r="X126" s="10">
        <f t="shared" si="12"/>
        <v>-0.86983802637697216</v>
      </c>
      <c r="Y126" s="38">
        <f t="shared" si="13"/>
        <v>0.75661819213138615</v>
      </c>
      <c r="Z126" s="43">
        <f t="shared" si="14"/>
        <v>1.8544184651811129</v>
      </c>
      <c r="AA126" s="44">
        <f t="shared" si="15"/>
        <v>25</v>
      </c>
    </row>
    <row r="127" spans="3:27">
      <c r="C127" s="34" t="s">
        <v>281</v>
      </c>
      <c r="D127" s="35" t="s">
        <v>282</v>
      </c>
      <c r="E127" s="11">
        <v>0.42235328380218123</v>
      </c>
      <c r="F127" s="11">
        <v>0.42235328380218123</v>
      </c>
      <c r="G127" s="11">
        <v>0.42235328380218123</v>
      </c>
      <c r="H127" s="11">
        <v>0.42235328380218123</v>
      </c>
      <c r="I127" s="11">
        <v>0.42235328380218123</v>
      </c>
      <c r="J127" s="11">
        <v>0.42235328380218123</v>
      </c>
      <c r="K127" s="11">
        <v>0.42235328380218123</v>
      </c>
      <c r="L127" s="11">
        <v>0.42235328380218123</v>
      </c>
      <c r="M127" s="11">
        <v>0.42235328380218123</v>
      </c>
      <c r="N127" s="11">
        <v>0.42235328380218123</v>
      </c>
      <c r="O127" s="11">
        <v>0.42235328380218123</v>
      </c>
      <c r="P127" s="11">
        <v>0.42235328380218123</v>
      </c>
      <c r="Q127" s="11">
        <v>0.42235328380218123</v>
      </c>
      <c r="R127" s="11">
        <v>0.42235328380218123</v>
      </c>
      <c r="S127" s="11">
        <v>0.42235328380218123</v>
      </c>
      <c r="T127" s="11">
        <v>0.42235328380218123</v>
      </c>
      <c r="U127" s="11"/>
      <c r="V127" s="35" t="str">
        <f t="shared" si="11"/>
        <v>Nauru</v>
      </c>
      <c r="W127" s="30">
        <f t="shared" si="16"/>
        <v>0</v>
      </c>
      <c r="X127" s="10">
        <f t="shared" si="12"/>
        <v>0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0.48173114565895142</v>
      </c>
      <c r="F128" s="11">
        <v>0.47746336755374186</v>
      </c>
      <c r="G128" s="11">
        <v>0.47167067286547937</v>
      </c>
      <c r="H128" s="11">
        <v>0.47238244635943016</v>
      </c>
      <c r="I128" s="11">
        <v>0.466188103449864</v>
      </c>
      <c r="J128" s="11">
        <v>0.46001540971510463</v>
      </c>
      <c r="K128" s="11">
        <v>0.45397452056219073</v>
      </c>
      <c r="L128" s="11">
        <v>0.45181781106916846</v>
      </c>
      <c r="M128" s="11">
        <v>0.44423688463052979</v>
      </c>
      <c r="N128" s="11">
        <v>0.44299677799247328</v>
      </c>
      <c r="O128" s="11">
        <v>0.4416791877763282</v>
      </c>
      <c r="P128" s="11">
        <v>0.44017898304945069</v>
      </c>
      <c r="Q128" s="11">
        <v>0.43669680478477524</v>
      </c>
      <c r="R128" s="11">
        <v>0.43531196991216697</v>
      </c>
      <c r="S128" s="11">
        <v>0.44220602191605057</v>
      </c>
      <c r="T128" s="11">
        <v>0.44547521516249072</v>
      </c>
      <c r="U128" s="11"/>
      <c r="V128" s="35" t="str">
        <f t="shared" si="11"/>
        <v>Nepal</v>
      </c>
      <c r="W128" s="30">
        <f t="shared" si="16"/>
        <v>-2.9964118588820506E-3</v>
      </c>
      <c r="X128" s="10">
        <f t="shared" si="12"/>
        <v>-0.92357055717663583</v>
      </c>
      <c r="Y128" s="38">
        <f t="shared" si="13"/>
        <v>0.8529825740835616</v>
      </c>
      <c r="Z128" s="43">
        <f t="shared" si="14"/>
        <v>2.9964118588820505</v>
      </c>
      <c r="AA128" s="44">
        <f t="shared" si="15"/>
        <v>8</v>
      </c>
    </row>
    <row r="129" spans="3:27">
      <c r="C129" s="34" t="s">
        <v>285</v>
      </c>
      <c r="D129" s="35" t="s">
        <v>286</v>
      </c>
      <c r="E129" s="11">
        <v>0.19130293358791914</v>
      </c>
      <c r="F129" s="11">
        <v>0.19086914200870375</v>
      </c>
      <c r="G129" s="11">
        <v>0.19016217969778104</v>
      </c>
      <c r="H129" s="11">
        <v>0.18968875397222418</v>
      </c>
      <c r="I129" s="11">
        <v>0.18931431198650472</v>
      </c>
      <c r="J129" s="11">
        <v>0.18169373178940315</v>
      </c>
      <c r="K129" s="11">
        <v>0.1892826829491637</v>
      </c>
      <c r="L129" s="11">
        <v>0.18988809752355848</v>
      </c>
      <c r="M129" s="11">
        <v>0.190391479577628</v>
      </c>
      <c r="N129" s="11">
        <v>0.18935052829836421</v>
      </c>
      <c r="O129" s="11">
        <v>0.18909007295405969</v>
      </c>
      <c r="P129" s="11">
        <v>0.20433380926545233</v>
      </c>
      <c r="Q129" s="11">
        <v>0.20218908991857332</v>
      </c>
      <c r="R129" s="11">
        <v>0.22869833755489308</v>
      </c>
      <c r="S129" s="11">
        <v>0.23118380341806402</v>
      </c>
      <c r="T129" s="11">
        <v>0.23396776927959209</v>
      </c>
      <c r="U129" s="11"/>
      <c r="V129" s="35" t="str">
        <f t="shared" si="11"/>
        <v>Netherlands</v>
      </c>
      <c r="W129" s="30">
        <f t="shared" si="16"/>
        <v>2.7107191154702053E-3</v>
      </c>
      <c r="X129" s="10">
        <f t="shared" si="12"/>
        <v>0.76178551361311675</v>
      </c>
      <c r="Y129" s="38">
        <f t="shared" si="13"/>
        <v>0.58031716875080008</v>
      </c>
      <c r="Z129" s="43">
        <f t="shared" si="14"/>
        <v>-2.7107191154702055</v>
      </c>
      <c r="AA129" s="44">
        <f t="shared" si="15"/>
        <v>120</v>
      </c>
    </row>
    <row r="130" spans="3:27">
      <c r="C130" s="34" t="s">
        <v>287</v>
      </c>
      <c r="D130" s="35" t="s">
        <v>288</v>
      </c>
      <c r="E130" s="11">
        <v>0.21308887606077551</v>
      </c>
      <c r="F130" s="11">
        <v>0.21075478936362099</v>
      </c>
      <c r="G130" s="11">
        <v>0.20880179927327547</v>
      </c>
      <c r="H130" s="11">
        <v>0.20605307747561288</v>
      </c>
      <c r="I130" s="11">
        <v>0.21217630594329581</v>
      </c>
      <c r="J130" s="11">
        <v>0.2078066501404503</v>
      </c>
      <c r="K130" s="11">
        <v>0.21138962905005398</v>
      </c>
      <c r="L130" s="11">
        <v>0.21269747412998286</v>
      </c>
      <c r="M130" s="11">
        <v>0.20819080056123285</v>
      </c>
      <c r="N130" s="11">
        <v>0.21217792933049098</v>
      </c>
      <c r="O130" s="11">
        <v>0.21032339092474908</v>
      </c>
      <c r="P130" s="11">
        <v>0.20867803328604653</v>
      </c>
      <c r="Q130" s="11">
        <v>0.20736949329836019</v>
      </c>
      <c r="R130" s="11">
        <v>0.20746850002734263</v>
      </c>
      <c r="S130" s="11">
        <v>0.21049227436863335</v>
      </c>
      <c r="T130" s="11">
        <v>0.21362154870868352</v>
      </c>
      <c r="U130" s="11"/>
      <c r="V130" s="35" t="str">
        <f t="shared" si="11"/>
        <v>New Zealand</v>
      </c>
      <c r="W130" s="30">
        <f t="shared" si="16"/>
        <v>-1.8069311652124459E-5</v>
      </c>
      <c r="X130" s="10">
        <f t="shared" si="12"/>
        <v>-3.6713322382300476E-2</v>
      </c>
      <c r="Y130" s="38">
        <f t="shared" si="13"/>
        <v>1.347868040346725E-3</v>
      </c>
      <c r="Z130" s="43" t="str">
        <f t="shared" si="14"/>
        <v/>
      </c>
      <c r="AA130" s="44" t="str">
        <f t="shared" si="15"/>
        <v/>
      </c>
    </row>
    <row r="131" spans="3:27">
      <c r="C131" s="34" t="s">
        <v>289</v>
      </c>
      <c r="D131" s="35" t="s">
        <v>290</v>
      </c>
      <c r="E131" s="11">
        <v>0.32266525520495593</v>
      </c>
      <c r="F131" s="11">
        <v>0.3198747234237489</v>
      </c>
      <c r="G131" s="11">
        <v>0.31556800747240876</v>
      </c>
      <c r="H131" s="11">
        <v>0.31512755116397195</v>
      </c>
      <c r="I131" s="11">
        <v>0.31448410485308087</v>
      </c>
      <c r="J131" s="11">
        <v>0.31085492034164125</v>
      </c>
      <c r="K131" s="11">
        <v>0.31131785455884992</v>
      </c>
      <c r="L131" s="11">
        <v>0.30918394598996785</v>
      </c>
      <c r="M131" s="11">
        <v>0.30597466884200064</v>
      </c>
      <c r="N131" s="11">
        <v>0.30649387923955218</v>
      </c>
      <c r="O131" s="11">
        <v>0.30454674501050488</v>
      </c>
      <c r="P131" s="11">
        <v>0.29981286209298397</v>
      </c>
      <c r="Q131" s="11">
        <v>0.30315103214474776</v>
      </c>
      <c r="R131" s="11">
        <v>0.30203481376357338</v>
      </c>
      <c r="S131" s="11">
        <v>0.30543632968908152</v>
      </c>
      <c r="T131" s="11">
        <v>0.30857776177853163</v>
      </c>
      <c r="U131" s="11"/>
      <c r="V131" s="35" t="str">
        <f t="shared" si="11"/>
        <v>Nicaragua</v>
      </c>
      <c r="W131" s="30">
        <f t="shared" si="16"/>
        <v>-1.1876266191168643E-3</v>
      </c>
      <c r="X131" s="10">
        <f t="shared" si="12"/>
        <v>-0.87096810133307434</v>
      </c>
      <c r="Y131" s="38">
        <f t="shared" si="13"/>
        <v>0.75858543353974051</v>
      </c>
      <c r="Z131" s="43">
        <f t="shared" si="14"/>
        <v>1.1876266191168643</v>
      </c>
      <c r="AA131" s="44">
        <f t="shared" si="15"/>
        <v>44</v>
      </c>
    </row>
    <row r="132" spans="3:27">
      <c r="C132" s="34" t="s">
        <v>291</v>
      </c>
      <c r="D132" s="35" t="s">
        <v>292</v>
      </c>
      <c r="E132" s="11">
        <v>0.54102653193401495</v>
      </c>
      <c r="F132" s="11">
        <v>0.53842515197257879</v>
      </c>
      <c r="G132" s="11">
        <v>0.54022271809894751</v>
      </c>
      <c r="H132" s="11">
        <v>0.54095301617046776</v>
      </c>
      <c r="I132" s="11">
        <v>0.54064801748353786</v>
      </c>
      <c r="J132" s="11">
        <v>0.54244214994281936</v>
      </c>
      <c r="K132" s="11">
        <v>0.53618376878584073</v>
      </c>
      <c r="L132" s="11">
        <v>0.53416971134803581</v>
      </c>
      <c r="M132" s="11">
        <v>0.53273986713022159</v>
      </c>
      <c r="N132" s="11">
        <v>0.53446411048879161</v>
      </c>
      <c r="O132" s="11">
        <v>0.53989538582747354</v>
      </c>
      <c r="P132" s="11">
        <v>0.53647110252300412</v>
      </c>
      <c r="Q132" s="11">
        <v>0.53479728752868239</v>
      </c>
      <c r="R132" s="11">
        <v>0.53159234369711073</v>
      </c>
      <c r="S132" s="11">
        <v>0.53578090548558588</v>
      </c>
      <c r="T132" s="11">
        <v>0.53783477394246382</v>
      </c>
      <c r="U132" s="11"/>
      <c r="V132" s="35" t="str">
        <f t="shared" si="11"/>
        <v>Niger</v>
      </c>
      <c r="W132" s="30">
        <f t="shared" si="16"/>
        <v>-4.1345337472040394E-4</v>
      </c>
      <c r="X132" s="10">
        <f t="shared" si="12"/>
        <v>-0.59643000135876711</v>
      </c>
      <c r="Y132" s="38">
        <f t="shared" si="13"/>
        <v>0.35572874652081893</v>
      </c>
      <c r="Z132" s="43">
        <f t="shared" si="14"/>
        <v>0.41345337472040394</v>
      </c>
      <c r="AA132" s="44">
        <f t="shared" si="15"/>
        <v>73</v>
      </c>
    </row>
    <row r="133" spans="3:27">
      <c r="C133" s="34" t="s">
        <v>293</v>
      </c>
      <c r="D133" s="35" t="s">
        <v>294</v>
      </c>
      <c r="E133" s="11">
        <v>0.48027338160708849</v>
      </c>
      <c r="F133" s="11">
        <v>0.48006627418997105</v>
      </c>
      <c r="G133" s="11">
        <v>0.4802436533928473</v>
      </c>
      <c r="H133" s="11">
        <v>0.48465131168704995</v>
      </c>
      <c r="I133" s="11">
        <v>0.48444218228397989</v>
      </c>
      <c r="J133" s="11">
        <v>0.48488461901454794</v>
      </c>
      <c r="K133" s="11">
        <v>0.48105727060330011</v>
      </c>
      <c r="L133" s="11">
        <v>0.47899990530643938</v>
      </c>
      <c r="M133" s="11">
        <v>0.47661034112739026</v>
      </c>
      <c r="N133" s="11">
        <v>0.47596675942898431</v>
      </c>
      <c r="O133" s="11">
        <v>0.47590859109639622</v>
      </c>
      <c r="P133" s="11">
        <v>0.47335300406273856</v>
      </c>
      <c r="Q133" s="11">
        <v>0.47266676682391923</v>
      </c>
      <c r="R133" s="11">
        <v>0.47187567444331902</v>
      </c>
      <c r="S133" s="11">
        <v>0.47407972643038981</v>
      </c>
      <c r="T133" s="11">
        <v>0.47671061465062831</v>
      </c>
      <c r="U133" s="11"/>
      <c r="V133" s="35" t="str">
        <f t="shared" si="11"/>
        <v>Nigeria</v>
      </c>
      <c r="W133" s="30">
        <f t="shared" si="16"/>
        <v>-6.9314820922925142E-4</v>
      </c>
      <c r="X133" s="10">
        <f t="shared" si="12"/>
        <v>-0.77485519151437032</v>
      </c>
      <c r="Y133" s="38">
        <f t="shared" si="13"/>
        <v>0.60040056781677154</v>
      </c>
      <c r="Z133" s="43">
        <f t="shared" si="14"/>
        <v>0.69314820922925147</v>
      </c>
      <c r="AA133" s="44">
        <f t="shared" si="15"/>
        <v>65</v>
      </c>
    </row>
    <row r="134" spans="3:27">
      <c r="C134" s="34" t="s">
        <v>295</v>
      </c>
      <c r="D134" s="35" t="s">
        <v>296</v>
      </c>
      <c r="E134" s="11">
        <v>0.15555172425884653</v>
      </c>
      <c r="F134" s="11">
        <v>0.1598179739243577</v>
      </c>
      <c r="G134" s="11">
        <v>0.1538106463540965</v>
      </c>
      <c r="H134" s="11">
        <v>0.15409071715781902</v>
      </c>
      <c r="I134" s="11">
        <v>0.15560371479080992</v>
      </c>
      <c r="J134" s="11">
        <v>0.15080146852136178</v>
      </c>
      <c r="K134" s="11">
        <v>0.15137907016226618</v>
      </c>
      <c r="L134" s="11">
        <v>0.15390951733162592</v>
      </c>
      <c r="M134" s="11">
        <v>0.15258482136052312</v>
      </c>
      <c r="N134" s="11">
        <v>0.14767624296073553</v>
      </c>
      <c r="O134" s="11">
        <v>0.14367940852475056</v>
      </c>
      <c r="P134" s="11">
        <v>0.17065500477262754</v>
      </c>
      <c r="Q134" s="11">
        <v>0.17271278332792359</v>
      </c>
      <c r="R134" s="11">
        <v>0.17564253735902699</v>
      </c>
      <c r="S134" s="11">
        <v>0.17967614440438728</v>
      </c>
      <c r="T134" s="11">
        <v>0.18382833478098914</v>
      </c>
      <c r="U134" s="11"/>
      <c r="V134" s="35" t="str">
        <f t="shared" si="11"/>
        <v>Norway</v>
      </c>
      <c r="W134" s="30">
        <f t="shared" si="16"/>
        <v>1.6873092984877539E-3</v>
      </c>
      <c r="X134" s="10">
        <f t="shared" si="12"/>
        <v>0.6549957592366713</v>
      </c>
      <c r="Y134" s="38">
        <f t="shared" si="13"/>
        <v>0.42901944461802349</v>
      </c>
      <c r="Z134" s="43">
        <f t="shared" si="14"/>
        <v>-1.687309298487754</v>
      </c>
      <c r="AA134" s="44">
        <f t="shared" si="15"/>
        <v>112</v>
      </c>
    </row>
    <row r="135" spans="3:27">
      <c r="C135" s="34" t="s">
        <v>297</v>
      </c>
      <c r="D135" s="35" t="s">
        <v>298</v>
      </c>
      <c r="E135" s="11">
        <v>0.29938703295390612</v>
      </c>
      <c r="F135" s="11">
        <v>0.29169273976014398</v>
      </c>
      <c r="G135" s="11">
        <v>0.28803652663825247</v>
      </c>
      <c r="H135" s="11">
        <v>0.28305184209767437</v>
      </c>
      <c r="I135" s="11">
        <v>0.28178114481229272</v>
      </c>
      <c r="J135" s="11">
        <v>0.27920478455810133</v>
      </c>
      <c r="K135" s="11">
        <v>0.27965696245830096</v>
      </c>
      <c r="L135" s="11">
        <v>0.27795605626287728</v>
      </c>
      <c r="M135" s="11">
        <v>0.28389555711296444</v>
      </c>
      <c r="N135" s="11">
        <v>0.28016275962526849</v>
      </c>
      <c r="O135" s="11">
        <v>0.27266429474732912</v>
      </c>
      <c r="P135" s="11">
        <v>0.27210805269086352</v>
      </c>
      <c r="Q135" s="11">
        <v>0.28092279381530288</v>
      </c>
      <c r="R135" s="11">
        <v>0.272481142883014</v>
      </c>
      <c r="S135" s="11">
        <v>0.27639333283415041</v>
      </c>
      <c r="T135" s="11">
        <v>0.28044027278264749</v>
      </c>
      <c r="U135" s="11"/>
      <c r="V135" s="35" t="str">
        <f t="shared" ref="V135:V197" si="17">D135</f>
        <v>Oman</v>
      </c>
      <c r="W135" s="30">
        <f t="shared" si="16"/>
        <v>-1.1269434558950559E-3</v>
      </c>
      <c r="X135" s="10">
        <f t="shared" ref="X135:X197" si="18">PEARSON(E135:T135,$E$5:$T$5)</f>
        <v>-0.74794428476802532</v>
      </c>
      <c r="Y135" s="38">
        <f t="shared" ref="Y135:Y197" si="19">IF(ISERROR(X135),0,X135*X135)</f>
        <v>0.55942065311715294</v>
      </c>
      <c r="Z135" s="43">
        <f t="shared" ref="Z135:Z197" si="20">IF(Y135&gt;=$Z$4,-1000*W135,"")</f>
        <v>1.126943455895056</v>
      </c>
      <c r="AA135" s="44">
        <f t="shared" ref="AA135:AA197" si="21">IF(ISNUMBER(Z135),RANK(Z135,$Z$6:$Z$197),"")</f>
        <v>46</v>
      </c>
    </row>
    <row r="136" spans="3:27">
      <c r="C136" s="34" t="s">
        <v>299</v>
      </c>
      <c r="D136" s="35" t="s">
        <v>300</v>
      </c>
      <c r="E136" s="11">
        <v>0.45049118725386017</v>
      </c>
      <c r="F136" s="11">
        <v>0.44619869122308781</v>
      </c>
      <c r="G136" s="11">
        <v>0.4441510060016442</v>
      </c>
      <c r="H136" s="11">
        <v>0.43741035067994033</v>
      </c>
      <c r="I136" s="11">
        <v>0.43483718086272272</v>
      </c>
      <c r="J136" s="11">
        <v>0.4280728520898005</v>
      </c>
      <c r="K136" s="11">
        <v>0.42071946148700706</v>
      </c>
      <c r="L136" s="11">
        <v>0.41555661299226143</v>
      </c>
      <c r="M136" s="11">
        <v>0.40993001132340307</v>
      </c>
      <c r="N136" s="11">
        <v>0.40161005827453272</v>
      </c>
      <c r="O136" s="11">
        <v>0.39731727080069779</v>
      </c>
      <c r="P136" s="11">
        <v>0.3911563768915049</v>
      </c>
      <c r="Q136" s="11">
        <v>0.39505144065294812</v>
      </c>
      <c r="R136" s="11">
        <v>0.39157942979142596</v>
      </c>
      <c r="S136" s="11">
        <v>0.39061880195262316</v>
      </c>
      <c r="T136" s="11">
        <v>0.39079256312617378</v>
      </c>
      <c r="U136" s="11"/>
      <c r="V136" s="35" t="str">
        <f t="shared" si="17"/>
        <v>Pakistan</v>
      </c>
      <c r="W136" s="30">
        <f t="shared" si="16"/>
        <v>-4.5588732302014523E-3</v>
      </c>
      <c r="X136" s="10">
        <f t="shared" si="18"/>
        <v>-0.97761489581831429</v>
      </c>
      <c r="Y136" s="38">
        <f t="shared" si="19"/>
        <v>0.95573088452585353</v>
      </c>
      <c r="Z136" s="43">
        <f t="shared" si="20"/>
        <v>4.5588732302014519</v>
      </c>
      <c r="AA136" s="44">
        <f t="shared" si="21"/>
        <v>2</v>
      </c>
    </row>
    <row r="137" spans="3:27">
      <c r="C137" s="34" t="s">
        <v>301</v>
      </c>
      <c r="D137" s="35" t="s">
        <v>302</v>
      </c>
      <c r="E137" s="11">
        <v>0.39035159485689191</v>
      </c>
      <c r="F137" s="11">
        <v>0.38863770678351789</v>
      </c>
      <c r="G137" s="11">
        <v>0.38847156896014395</v>
      </c>
      <c r="H137" s="11">
        <v>0.38665802953260325</v>
      </c>
      <c r="I137" s="11">
        <v>0.3850830415342294</v>
      </c>
      <c r="J137" s="11">
        <v>0.38082362376502205</v>
      </c>
      <c r="K137" s="11">
        <v>0.37990375837511686</v>
      </c>
      <c r="L137" s="11">
        <v>0.38015051820604501</v>
      </c>
      <c r="M137" s="11">
        <v>0.3825728555286399</v>
      </c>
      <c r="N137" s="11">
        <v>0.38264108755123472</v>
      </c>
      <c r="O137" s="11">
        <v>0.3833208804946629</v>
      </c>
      <c r="P137" s="11">
        <v>0.38388419933712653</v>
      </c>
      <c r="Q137" s="11">
        <v>0.3845329966018125</v>
      </c>
      <c r="R137" s="11">
        <v>0.38753853799983168</v>
      </c>
      <c r="S137" s="11">
        <v>0.39128235908118425</v>
      </c>
      <c r="T137" s="11">
        <v>0.39409459682320386</v>
      </c>
      <c r="U137" s="11"/>
      <c r="V137" s="35" t="str">
        <f t="shared" si="17"/>
        <v>Palau</v>
      </c>
      <c r="W137" s="30">
        <f t="shared" si="16"/>
        <v>1.115670375635628E-4</v>
      </c>
      <c r="X137" s="10">
        <f t="shared" si="18"/>
        <v>0.12714509174741942</v>
      </c>
      <c r="Y137" s="38">
        <f t="shared" si="19"/>
        <v>1.6165874355459704E-2</v>
      </c>
      <c r="Z137" s="43" t="str">
        <f t="shared" si="20"/>
        <v/>
      </c>
      <c r="AA137" s="44" t="str">
        <f t="shared" si="21"/>
        <v/>
      </c>
    </row>
    <row r="138" spans="3:27">
      <c r="C138" s="34" t="s">
        <v>303</v>
      </c>
      <c r="D138" s="35" t="s">
        <v>304</v>
      </c>
      <c r="E138" s="11">
        <v>0.3238854788977078</v>
      </c>
      <c r="F138" s="11">
        <v>0.32292686517002483</v>
      </c>
      <c r="G138" s="11">
        <v>0.32255952044363984</v>
      </c>
      <c r="H138" s="11">
        <v>0.32764503018824481</v>
      </c>
      <c r="I138" s="11">
        <v>0.32284039197769104</v>
      </c>
      <c r="J138" s="11">
        <v>0.3223254736366114</v>
      </c>
      <c r="K138" s="11">
        <v>0.32034862586136642</v>
      </c>
      <c r="L138" s="11">
        <v>0.32031293552011636</v>
      </c>
      <c r="M138" s="11">
        <v>0.318173156810233</v>
      </c>
      <c r="N138" s="11">
        <v>0.31728907942707746</v>
      </c>
      <c r="O138" s="11">
        <v>0.31887809500750847</v>
      </c>
      <c r="P138" s="11">
        <v>0.31803978229435093</v>
      </c>
      <c r="Q138" s="11">
        <v>0.32080252740234289</v>
      </c>
      <c r="R138" s="11">
        <v>0.32007759338122493</v>
      </c>
      <c r="S138" s="11">
        <v>0.32330784651504191</v>
      </c>
      <c r="T138" s="11">
        <v>0.32701887608559499</v>
      </c>
      <c r="U138" s="11"/>
      <c r="V138" s="35" t="str">
        <f t="shared" si="17"/>
        <v>Panama</v>
      </c>
      <c r="W138" s="30">
        <f t="shared" si="16"/>
        <v>-1.4571997999676065E-4</v>
      </c>
      <c r="X138" s="10">
        <f t="shared" si="18"/>
        <v>-0.23096712807893555</v>
      </c>
      <c r="Y138" s="38">
        <f t="shared" si="19"/>
        <v>5.3345814253031414E-2</v>
      </c>
      <c r="Z138" s="43" t="str">
        <f t="shared" si="20"/>
        <v/>
      </c>
      <c r="AA138" s="44" t="str">
        <f t="shared" si="21"/>
        <v/>
      </c>
    </row>
    <row r="139" spans="3:27">
      <c r="C139" s="34" t="s">
        <v>305</v>
      </c>
      <c r="D139" s="35" t="s">
        <v>306</v>
      </c>
      <c r="E139" s="11">
        <v>0.47538277447938504</v>
      </c>
      <c r="F139" s="11">
        <v>0.47493773848359594</v>
      </c>
      <c r="G139" s="11">
        <v>0.48640726414347341</v>
      </c>
      <c r="H139" s="11">
        <v>0.48182546203827509</v>
      </c>
      <c r="I139" s="11">
        <v>0.48321836297374254</v>
      </c>
      <c r="J139" s="11">
        <v>0.48282718789264495</v>
      </c>
      <c r="K139" s="11">
        <v>0.48182342117237059</v>
      </c>
      <c r="L139" s="11">
        <v>0.4857233735734971</v>
      </c>
      <c r="M139" s="11">
        <v>0.47682270824675471</v>
      </c>
      <c r="N139" s="11">
        <v>0.49509472659158638</v>
      </c>
      <c r="O139" s="11">
        <v>0.48985718666695277</v>
      </c>
      <c r="P139" s="11">
        <v>0.48677017249508686</v>
      </c>
      <c r="Q139" s="11">
        <v>0.48588092120356441</v>
      </c>
      <c r="R139" s="11">
        <v>0.48161837031571508</v>
      </c>
      <c r="S139" s="11">
        <v>0.48337448774633679</v>
      </c>
      <c r="T139" s="11">
        <v>0.48580049704594858</v>
      </c>
      <c r="U139" s="11"/>
      <c r="V139" s="35" t="str">
        <f t="shared" si="17"/>
        <v>Papua New Guinea</v>
      </c>
      <c r="W139" s="30">
        <f t="shared" si="16"/>
        <v>5.0101586874735406E-4</v>
      </c>
      <c r="X139" s="10">
        <f t="shared" si="18"/>
        <v>0.4600332627543931</v>
      </c>
      <c r="Y139" s="38">
        <f t="shared" si="19"/>
        <v>0.21163060284045249</v>
      </c>
      <c r="Z139" s="43" t="str">
        <f t="shared" si="20"/>
        <v/>
      </c>
      <c r="AA139" s="44" t="str">
        <f t="shared" si="21"/>
        <v/>
      </c>
    </row>
    <row r="140" spans="3:27">
      <c r="C140" s="34" t="s">
        <v>307</v>
      </c>
      <c r="D140" s="35" t="s">
        <v>308</v>
      </c>
      <c r="E140" s="11">
        <v>0.33476554072864012</v>
      </c>
      <c r="F140" s="11">
        <v>0.33444110549058337</v>
      </c>
      <c r="G140" s="11">
        <v>0.32793767706653132</v>
      </c>
      <c r="H140" s="11">
        <v>0.328779178541246</v>
      </c>
      <c r="I140" s="11">
        <v>0.32462486320308187</v>
      </c>
      <c r="J140" s="11">
        <v>0.32665045944318749</v>
      </c>
      <c r="K140" s="11">
        <v>0.31892686229737582</v>
      </c>
      <c r="L140" s="11">
        <v>0.31577080465096485</v>
      </c>
      <c r="M140" s="11">
        <v>0.31235403453101107</v>
      </c>
      <c r="N140" s="11">
        <v>0.31095508798035382</v>
      </c>
      <c r="O140" s="11">
        <v>0.30954662999299148</v>
      </c>
      <c r="P140" s="11">
        <v>0.30835776430698014</v>
      </c>
      <c r="Q140" s="11">
        <v>0.30688760508907642</v>
      </c>
      <c r="R140" s="11">
        <v>0.30734857235334212</v>
      </c>
      <c r="S140" s="11">
        <v>0.3115126383702907</v>
      </c>
      <c r="T140" s="11">
        <v>0.3147455326005974</v>
      </c>
      <c r="U140" s="11"/>
      <c r="V140" s="35" t="str">
        <f t="shared" si="17"/>
        <v>Paraguay</v>
      </c>
      <c r="W140" s="30">
        <f t="shared" si="16"/>
        <v>-1.836169764696713E-3</v>
      </c>
      <c r="X140" s="10">
        <f t="shared" si="18"/>
        <v>-0.89706492379713776</v>
      </c>
      <c r="Y140" s="38">
        <f t="shared" si="19"/>
        <v>0.80472547750716461</v>
      </c>
      <c r="Z140" s="43">
        <f t="shared" si="20"/>
        <v>1.836169764696713</v>
      </c>
      <c r="AA140" s="44">
        <f t="shared" si="21"/>
        <v>26</v>
      </c>
    </row>
    <row r="141" spans="3:27">
      <c r="C141" s="34" t="s">
        <v>309</v>
      </c>
      <c r="D141" s="35" t="s">
        <v>310</v>
      </c>
      <c r="E141" s="11">
        <v>0.3452558698200599</v>
      </c>
      <c r="F141" s="11">
        <v>0.34383383917898563</v>
      </c>
      <c r="G141" s="11">
        <v>0.34159140835581475</v>
      </c>
      <c r="H141" s="11">
        <v>0.33849064408681068</v>
      </c>
      <c r="I141" s="11">
        <v>0.33381487998030662</v>
      </c>
      <c r="J141" s="11">
        <v>0.33016281475662779</v>
      </c>
      <c r="K141" s="11">
        <v>0.32857636091827408</v>
      </c>
      <c r="L141" s="11">
        <v>0.32712203005327417</v>
      </c>
      <c r="M141" s="11">
        <v>0.32509867756446559</v>
      </c>
      <c r="N141" s="11">
        <v>0.32496761101891153</v>
      </c>
      <c r="O141" s="11">
        <v>0.32466421202823442</v>
      </c>
      <c r="P141" s="11">
        <v>0.32332771228774443</v>
      </c>
      <c r="Q141" s="11">
        <v>0.32153527368798024</v>
      </c>
      <c r="R141" s="11">
        <v>0.32310100289072224</v>
      </c>
      <c r="S141" s="11">
        <v>0.32619855615774557</v>
      </c>
      <c r="T141" s="11">
        <v>0.32943076572529634</v>
      </c>
      <c r="U141" s="11"/>
      <c r="V141" s="35" t="str">
        <f t="shared" si="17"/>
        <v>Peru</v>
      </c>
      <c r="W141" s="30">
        <f t="shared" si="16"/>
        <v>-1.377030623646859E-3</v>
      </c>
      <c r="X141" s="10">
        <f t="shared" si="18"/>
        <v>-0.84235616426471038</v>
      </c>
      <c r="Y141" s="38">
        <f t="shared" si="19"/>
        <v>0.70956390747475573</v>
      </c>
      <c r="Z141" s="43">
        <f t="shared" si="20"/>
        <v>1.377030623646859</v>
      </c>
      <c r="AA141" s="44">
        <f t="shared" si="21"/>
        <v>35</v>
      </c>
    </row>
    <row r="142" spans="3:27">
      <c r="C142" s="34" t="s">
        <v>311</v>
      </c>
      <c r="D142" s="35" t="s">
        <v>312</v>
      </c>
      <c r="E142" s="11">
        <v>0.3181349793668356</v>
      </c>
      <c r="F142" s="11">
        <v>0.31798228280092772</v>
      </c>
      <c r="G142" s="11">
        <v>0.31624044452699468</v>
      </c>
      <c r="H142" s="11">
        <v>0.31719343321795895</v>
      </c>
      <c r="I142" s="11">
        <v>0.31108464970989491</v>
      </c>
      <c r="J142" s="11">
        <v>0.31233436769301232</v>
      </c>
      <c r="K142" s="11">
        <v>0.31097491093933427</v>
      </c>
      <c r="L142" s="11">
        <v>0.31079235748179629</v>
      </c>
      <c r="M142" s="11">
        <v>0.30809571400255864</v>
      </c>
      <c r="N142" s="11">
        <v>0.30656502047683348</v>
      </c>
      <c r="O142" s="11">
        <v>0.30676736568057</v>
      </c>
      <c r="P142" s="11">
        <v>0.30771551691083904</v>
      </c>
      <c r="Q142" s="11">
        <v>0.30271046256977291</v>
      </c>
      <c r="R142" s="11">
        <v>0.30122862999720362</v>
      </c>
      <c r="S142" s="11">
        <v>0.30366244904388889</v>
      </c>
      <c r="T142" s="11">
        <v>0.30539480717256712</v>
      </c>
      <c r="U142" s="11"/>
      <c r="V142" s="35" t="str">
        <f t="shared" si="17"/>
        <v>Philippines</v>
      </c>
      <c r="W142" s="30">
        <f t="shared" si="16"/>
        <v>-1.0883564293224276E-3</v>
      </c>
      <c r="X142" s="10">
        <f t="shared" si="18"/>
        <v>-0.945274146884301</v>
      </c>
      <c r="Y142" s="38">
        <f t="shared" si="19"/>
        <v>0.8935432127678431</v>
      </c>
      <c r="Z142" s="43">
        <f t="shared" si="20"/>
        <v>1.0883564293224277</v>
      </c>
      <c r="AA142" s="44">
        <f t="shared" si="21"/>
        <v>49</v>
      </c>
    </row>
    <row r="143" spans="3:27">
      <c r="C143" s="34" t="s">
        <v>313</v>
      </c>
      <c r="D143" s="35" t="s">
        <v>314</v>
      </c>
      <c r="E143" s="11">
        <v>0.17520597764535625</v>
      </c>
      <c r="F143" s="11">
        <v>0.17677409876865613</v>
      </c>
      <c r="G143" s="11">
        <v>0.17148827102776432</v>
      </c>
      <c r="H143" s="11">
        <v>0.170343254895678</v>
      </c>
      <c r="I143" s="11">
        <v>0.16859690496717095</v>
      </c>
      <c r="J143" s="11">
        <v>0.16787604263634423</v>
      </c>
      <c r="K143" s="11">
        <v>0.16562336958128199</v>
      </c>
      <c r="L143" s="11">
        <v>0.1630609623316023</v>
      </c>
      <c r="M143" s="11">
        <v>0.16226765434888599</v>
      </c>
      <c r="N143" s="11">
        <v>0.16427606484233154</v>
      </c>
      <c r="O143" s="11">
        <v>0.16273490749424588</v>
      </c>
      <c r="P143" s="11">
        <v>0.1620028842232378</v>
      </c>
      <c r="Q143" s="11">
        <v>0.15976134342487996</v>
      </c>
      <c r="R143" s="11">
        <v>0.15602572586078903</v>
      </c>
      <c r="S143" s="11">
        <v>0.17884331671545076</v>
      </c>
      <c r="T143" s="11">
        <v>0.18079395065568957</v>
      </c>
      <c r="U143" s="11"/>
      <c r="V143" s="35" t="str">
        <f t="shared" si="17"/>
        <v>Poland</v>
      </c>
      <c r="W143" s="30">
        <f t="shared" si="16"/>
        <v>-3.4015413930613554E-4</v>
      </c>
      <c r="X143" s="10">
        <f t="shared" si="18"/>
        <v>-0.2246386422236834</v>
      </c>
      <c r="Y143" s="38">
        <f t="shared" si="19"/>
        <v>5.0462519580100035E-2</v>
      </c>
      <c r="Z143" s="43" t="str">
        <f t="shared" si="20"/>
        <v/>
      </c>
      <c r="AA143" s="44" t="str">
        <f t="shared" si="21"/>
        <v/>
      </c>
    </row>
    <row r="144" spans="3:27">
      <c r="C144" s="34" t="s">
        <v>315</v>
      </c>
      <c r="D144" s="35" t="s">
        <v>316</v>
      </c>
      <c r="E144" s="11">
        <v>0.22448092454376189</v>
      </c>
      <c r="F144" s="11">
        <v>0.22430164975514602</v>
      </c>
      <c r="G144" s="11">
        <v>0.22087624042752771</v>
      </c>
      <c r="H144" s="11">
        <v>0.22007229054358238</v>
      </c>
      <c r="I144" s="11">
        <v>0.21882321855385922</v>
      </c>
      <c r="J144" s="11">
        <v>0.21558349614161332</v>
      </c>
      <c r="K144" s="11">
        <v>0.2187317768374466</v>
      </c>
      <c r="L144" s="11">
        <v>0.21942070793978399</v>
      </c>
      <c r="M144" s="11">
        <v>0.21806492359496696</v>
      </c>
      <c r="N144" s="11">
        <v>0.21671238315258898</v>
      </c>
      <c r="O144" s="11">
        <v>0.22361430610882629</v>
      </c>
      <c r="P144" s="11">
        <v>0.24199834262588715</v>
      </c>
      <c r="Q144" s="11">
        <v>0.23873851929630949</v>
      </c>
      <c r="R144" s="11">
        <v>0.23832338286975582</v>
      </c>
      <c r="S144" s="11">
        <v>0.24212133861009699</v>
      </c>
      <c r="T144" s="11">
        <v>0.24666062768005362</v>
      </c>
      <c r="U144" s="11"/>
      <c r="V144" s="35" t="str">
        <f t="shared" si="17"/>
        <v>Portugal</v>
      </c>
      <c r="W144" s="30">
        <f t="shared" ref="W144:W197" si="22">SLOPE(E144:T144,$E$5:$T$5)</f>
        <v>1.6459295304980326E-3</v>
      </c>
      <c r="X144" s="10">
        <f t="shared" si="18"/>
        <v>0.73080033885594686</v>
      </c>
      <c r="Y144" s="38">
        <f t="shared" si="19"/>
        <v>0.53406913527196676</v>
      </c>
      <c r="Z144" s="43">
        <f t="shared" si="20"/>
        <v>-1.6459295304980326</v>
      </c>
      <c r="AA144" s="44">
        <f t="shared" si="21"/>
        <v>109</v>
      </c>
    </row>
    <row r="145" spans="3:27">
      <c r="C145" s="34" t="s">
        <v>317</v>
      </c>
      <c r="D145" s="35" t="s">
        <v>318</v>
      </c>
      <c r="E145" s="11">
        <v>0.29432538568933825</v>
      </c>
      <c r="F145" s="11">
        <v>0.29404135919835561</v>
      </c>
      <c r="G145" s="11">
        <v>0.29342893370799844</v>
      </c>
      <c r="H145" s="11">
        <v>0.29292468363977997</v>
      </c>
      <c r="I145" s="11">
        <v>0.29240678597931641</v>
      </c>
      <c r="J145" s="11">
        <v>0.29194533922566962</v>
      </c>
      <c r="K145" s="11">
        <v>0.29231698511403792</v>
      </c>
      <c r="L145" s="11">
        <v>0.29235433222191842</v>
      </c>
      <c r="M145" s="11">
        <v>0.29514467286742724</v>
      </c>
      <c r="N145" s="11">
        <v>0.27475080359006687</v>
      </c>
      <c r="O145" s="11">
        <v>0.27465565069794734</v>
      </c>
      <c r="P145" s="11">
        <v>0.29449618460596727</v>
      </c>
      <c r="Q145" s="11">
        <v>0.27418007842643249</v>
      </c>
      <c r="R145" s="11">
        <v>0.27631635342263089</v>
      </c>
      <c r="S145" s="11">
        <v>0.27997008860831807</v>
      </c>
      <c r="T145" s="11">
        <v>0.28367499046027328</v>
      </c>
      <c r="U145" s="11"/>
      <c r="V145" s="35" t="str">
        <f t="shared" si="17"/>
        <v>Qatar</v>
      </c>
      <c r="W145" s="30">
        <f t="shared" si="22"/>
        <v>-1.2078722534471949E-3</v>
      </c>
      <c r="X145" s="10">
        <f t="shared" si="18"/>
        <v>-0.68644762572437079</v>
      </c>
      <c r="Y145" s="38">
        <f t="shared" si="19"/>
        <v>0.47121034286262586</v>
      </c>
      <c r="Z145" s="43">
        <f t="shared" si="20"/>
        <v>1.2078722534471948</v>
      </c>
      <c r="AA145" s="44">
        <f t="shared" si="21"/>
        <v>43</v>
      </c>
    </row>
    <row r="146" spans="3:27">
      <c r="C146" s="34" t="s">
        <v>319</v>
      </c>
      <c r="D146" s="35" t="s">
        <v>320</v>
      </c>
      <c r="E146" s="11">
        <v>0.21959967727361981</v>
      </c>
      <c r="F146" s="11">
        <v>0.2174392899798698</v>
      </c>
      <c r="G146" s="11">
        <v>0.21715947280111977</v>
      </c>
      <c r="H146" s="11">
        <v>0.2175962687265364</v>
      </c>
      <c r="I146" s="11">
        <v>0.21759567576903646</v>
      </c>
      <c r="J146" s="11">
        <v>0.22077149047945313</v>
      </c>
      <c r="K146" s="11">
        <v>0.22213904070403645</v>
      </c>
      <c r="L146" s="11">
        <v>0.21903287847528649</v>
      </c>
      <c r="M146" s="11">
        <v>0.23157544814320311</v>
      </c>
      <c r="N146" s="11">
        <v>0.22841439651820314</v>
      </c>
      <c r="O146" s="11">
        <v>0.2255356300276613</v>
      </c>
      <c r="P146" s="11">
        <v>0.22555722374323053</v>
      </c>
      <c r="Q146" s="11">
        <v>0.2295538613758831</v>
      </c>
      <c r="R146" s="11">
        <v>0.22949216567278094</v>
      </c>
      <c r="S146" s="11">
        <v>0.22945330651964682</v>
      </c>
      <c r="T146" s="11">
        <v>0.22967936402893444</v>
      </c>
      <c r="U146" s="11"/>
      <c r="V146" s="35" t="str">
        <f t="shared" si="17"/>
        <v>Romania</v>
      </c>
      <c r="W146" s="30">
        <f t="shared" si="22"/>
        <v>9.7290535654416142E-4</v>
      </c>
      <c r="X146" s="10">
        <f t="shared" si="18"/>
        <v>0.86140457913126356</v>
      </c>
      <c r="Y146" s="38">
        <f t="shared" si="19"/>
        <v>0.74201784894830936</v>
      </c>
      <c r="Z146" s="43">
        <f t="shared" si="20"/>
        <v>-0.97290535654416144</v>
      </c>
      <c r="AA146" s="44">
        <f t="shared" si="21"/>
        <v>97</v>
      </c>
    </row>
    <row r="147" spans="3:27">
      <c r="C147" s="34" t="s">
        <v>321</v>
      </c>
      <c r="D147" s="35" t="s">
        <v>322</v>
      </c>
      <c r="E147" s="11">
        <v>0.28640953850268924</v>
      </c>
      <c r="F147" s="11">
        <v>0.28683653837429646</v>
      </c>
      <c r="G147" s="11">
        <v>0.28516020433370087</v>
      </c>
      <c r="H147" s="11">
        <v>0.28387753640839625</v>
      </c>
      <c r="I147" s="11">
        <v>0.28775515918052902</v>
      </c>
      <c r="J147" s="11">
        <v>0.28516005687738888</v>
      </c>
      <c r="K147" s="11">
        <v>0.28178862235584973</v>
      </c>
      <c r="L147" s="11">
        <v>0.28055666495312109</v>
      </c>
      <c r="M147" s="11">
        <v>0.28012465747245491</v>
      </c>
      <c r="N147" s="11">
        <v>0.27934901059432027</v>
      </c>
      <c r="O147" s="11">
        <v>0.27688485016385894</v>
      </c>
      <c r="P147" s="11">
        <v>0.27770929747487288</v>
      </c>
      <c r="Q147" s="11">
        <v>0.27694083059061708</v>
      </c>
      <c r="R147" s="11">
        <v>0.27742729182263026</v>
      </c>
      <c r="S147" s="11">
        <v>0.28205496940359259</v>
      </c>
      <c r="T147" s="11">
        <v>0.28553958791522771</v>
      </c>
      <c r="U147" s="11"/>
      <c r="V147" s="35" t="str">
        <f t="shared" si="17"/>
        <v>Russian Federation</v>
      </c>
      <c r="W147" s="30">
        <f t="shared" si="22"/>
        <v>-5.0316169659611707E-4</v>
      </c>
      <c r="X147" s="10">
        <f t="shared" si="18"/>
        <v>-0.63188461826126396</v>
      </c>
      <c r="Y147" s="38">
        <f t="shared" si="19"/>
        <v>0.3992781707951833</v>
      </c>
      <c r="Z147" s="43">
        <f t="shared" si="20"/>
        <v>0.50316169659611709</v>
      </c>
      <c r="AA147" s="44">
        <f t="shared" si="21"/>
        <v>70</v>
      </c>
    </row>
    <row r="148" spans="3:27">
      <c r="C148" s="34" t="s">
        <v>323</v>
      </c>
      <c r="D148" s="35" t="s">
        <v>324</v>
      </c>
      <c r="E148" s="11">
        <v>0.56777583944324328</v>
      </c>
      <c r="F148" s="11">
        <v>0.54258237510621288</v>
      </c>
      <c r="G148" s="11">
        <v>0.54431132311038755</v>
      </c>
      <c r="H148" s="11">
        <v>0.55203310835458241</v>
      </c>
      <c r="I148" s="11">
        <v>0.53484729241501805</v>
      </c>
      <c r="J148" s="11">
        <v>0.53296254646018093</v>
      </c>
      <c r="K148" s="11">
        <v>0.51931695154275648</v>
      </c>
      <c r="L148" s="11">
        <v>0.51890532508578147</v>
      </c>
      <c r="M148" s="11">
        <v>0.51693269187098367</v>
      </c>
      <c r="N148" s="11">
        <v>0.51003385625805897</v>
      </c>
      <c r="O148" s="11">
        <v>0.51724691621427665</v>
      </c>
      <c r="P148" s="11">
        <v>0.51185763454643818</v>
      </c>
      <c r="Q148" s="11">
        <v>0.50739689451932657</v>
      </c>
      <c r="R148" s="11">
        <v>0.50253575384539539</v>
      </c>
      <c r="S148" s="11">
        <v>0.50999969360034292</v>
      </c>
      <c r="T148" s="11">
        <v>0.51373496843875743</v>
      </c>
      <c r="U148" s="11"/>
      <c r="V148" s="35" t="str">
        <f t="shared" si="17"/>
        <v>Rwanda</v>
      </c>
      <c r="W148" s="30">
        <f t="shared" si="22"/>
        <v>-3.477607038903359E-3</v>
      </c>
      <c r="X148" s="10">
        <f t="shared" si="18"/>
        <v>-0.8926456742618557</v>
      </c>
      <c r="Y148" s="38">
        <f t="shared" si="19"/>
        <v>0.79681629977840296</v>
      </c>
      <c r="Z148" s="43">
        <f t="shared" si="20"/>
        <v>3.4776070389033591</v>
      </c>
      <c r="AA148" s="44">
        <f t="shared" si="21"/>
        <v>6</v>
      </c>
    </row>
    <row r="149" spans="3:27">
      <c r="C149" s="34" t="s">
        <v>325</v>
      </c>
      <c r="D149" s="35" t="s">
        <v>326</v>
      </c>
      <c r="E149" s="11">
        <v>0.34762350431267491</v>
      </c>
      <c r="F149" s="11">
        <v>0.34224327232759072</v>
      </c>
      <c r="G149" s="11">
        <v>0.34390240493780411</v>
      </c>
      <c r="H149" s="11">
        <v>0.34375664312198095</v>
      </c>
      <c r="I149" s="11">
        <v>0.34110438841181251</v>
      </c>
      <c r="J149" s="11">
        <v>0.34317659784110882</v>
      </c>
      <c r="K149" s="11">
        <v>0.34460670288975037</v>
      </c>
      <c r="L149" s="11">
        <v>0.3405077701383919</v>
      </c>
      <c r="M149" s="11">
        <v>0.34672768084404587</v>
      </c>
      <c r="N149" s="11">
        <v>0.34154686950106794</v>
      </c>
      <c r="O149" s="11">
        <v>0.33917879184989758</v>
      </c>
      <c r="P149" s="11">
        <v>0.34792969316539279</v>
      </c>
      <c r="Q149" s="11">
        <v>0.34384974989394362</v>
      </c>
      <c r="R149" s="11">
        <v>0.34607466857472396</v>
      </c>
      <c r="S149" s="11">
        <v>0.35102136955946056</v>
      </c>
      <c r="T149" s="11">
        <v>0.35512964589039764</v>
      </c>
      <c r="U149" s="11"/>
      <c r="V149" s="35" t="str">
        <f t="shared" si="17"/>
        <v>Saint Kitts and Nevis</v>
      </c>
      <c r="W149" s="30">
        <f t="shared" si="22"/>
        <v>4.0627759190079961E-4</v>
      </c>
      <c r="X149" s="10">
        <f t="shared" si="18"/>
        <v>0.46947201656245563</v>
      </c>
      <c r="Y149" s="38">
        <f t="shared" si="19"/>
        <v>0.22040397433521861</v>
      </c>
      <c r="Z149" s="43" t="str">
        <f t="shared" si="20"/>
        <v/>
      </c>
      <c r="AA149" s="44" t="str">
        <f t="shared" si="21"/>
        <v/>
      </c>
    </row>
    <row r="150" spans="3:27">
      <c r="C150" s="34" t="s">
        <v>327</v>
      </c>
      <c r="D150" s="35" t="s">
        <v>328</v>
      </c>
      <c r="E150" s="11">
        <v>0.32607475871158542</v>
      </c>
      <c r="F150" s="11">
        <v>0.31528769986088429</v>
      </c>
      <c r="G150" s="11">
        <v>0.31691842706572165</v>
      </c>
      <c r="H150" s="11">
        <v>0.31791430787523389</v>
      </c>
      <c r="I150" s="11">
        <v>0.3183664791584046</v>
      </c>
      <c r="J150" s="11">
        <v>0.32660671178189038</v>
      </c>
      <c r="K150" s="11">
        <v>0.33266053101663628</v>
      </c>
      <c r="L150" s="11">
        <v>0.33374298889307941</v>
      </c>
      <c r="M150" s="11">
        <v>0.33520629422060982</v>
      </c>
      <c r="N150" s="11">
        <v>0.33741586446216482</v>
      </c>
      <c r="O150" s="11">
        <v>0.3395416114989917</v>
      </c>
      <c r="P150" s="11">
        <v>0.34559013633408359</v>
      </c>
      <c r="Q150" s="11">
        <v>0.35215606345459216</v>
      </c>
      <c r="R150" s="11">
        <v>0.35447907446926741</v>
      </c>
      <c r="S150" s="11">
        <v>0.35758125627221649</v>
      </c>
      <c r="T150" s="11">
        <v>0.3606603441824881</v>
      </c>
      <c r="U150" s="11"/>
      <c r="V150" s="35" t="str">
        <f t="shared" si="17"/>
        <v>Saint Lucia</v>
      </c>
      <c r="W150" s="30">
        <f t="shared" si="22"/>
        <v>3.0307534434462677E-3</v>
      </c>
      <c r="X150" s="10">
        <f t="shared" si="18"/>
        <v>0.95622351954426066</v>
      </c>
      <c r="Y150" s="38">
        <f t="shared" si="19"/>
        <v>0.91436341932961307</v>
      </c>
      <c r="Z150" s="43">
        <f t="shared" si="20"/>
        <v>-3.0307534434462675</v>
      </c>
      <c r="AA150" s="44">
        <f t="shared" si="21"/>
        <v>124</v>
      </c>
    </row>
    <row r="151" spans="3:27">
      <c r="C151" s="34" t="s">
        <v>329</v>
      </c>
      <c r="D151" s="35" t="s">
        <v>330</v>
      </c>
      <c r="E151" s="11">
        <v>0.33065013777851177</v>
      </c>
      <c r="F151" s="11">
        <v>0.32989703775789891</v>
      </c>
      <c r="G151" s="11">
        <v>0.32910745099347488</v>
      </c>
      <c r="H151" s="11">
        <v>0.32850711962597184</v>
      </c>
      <c r="I151" s="11">
        <v>0.32755005000217102</v>
      </c>
      <c r="J151" s="11">
        <v>0.32621353560958971</v>
      </c>
      <c r="K151" s="11">
        <v>0.32509461981087023</v>
      </c>
      <c r="L151" s="11">
        <v>0.32457353497135805</v>
      </c>
      <c r="M151" s="11">
        <v>0.32430543195673406</v>
      </c>
      <c r="N151" s="11">
        <v>0.32929362300060611</v>
      </c>
      <c r="O151" s="11">
        <v>0.32965645980528102</v>
      </c>
      <c r="P151" s="11">
        <v>0.33038024889182582</v>
      </c>
      <c r="Q151" s="11">
        <v>0.33114549288018974</v>
      </c>
      <c r="R151" s="11">
        <v>0.33137010113656179</v>
      </c>
      <c r="S151" s="11">
        <v>0.33291337040318031</v>
      </c>
      <c r="T151" s="11">
        <v>0.33491945945117158</v>
      </c>
      <c r="U151" s="11"/>
      <c r="V151" s="35" t="str">
        <f t="shared" si="17"/>
        <v>Saint Vincent and the Grenadines</v>
      </c>
      <c r="W151" s="30">
        <f t="shared" si="22"/>
        <v>2.9594350014867075E-4</v>
      </c>
      <c r="X151" s="10">
        <f t="shared" si="18"/>
        <v>0.47250993216806225</v>
      </c>
      <c r="Y151" s="38">
        <f t="shared" si="19"/>
        <v>0.22326563599746679</v>
      </c>
      <c r="Z151" s="43" t="str">
        <f t="shared" si="20"/>
        <v/>
      </c>
      <c r="AA151" s="44" t="str">
        <f t="shared" si="21"/>
        <v/>
      </c>
    </row>
    <row r="152" spans="3:27">
      <c r="C152" s="34" t="s">
        <v>331</v>
      </c>
      <c r="D152" s="35" t="s">
        <v>332</v>
      </c>
      <c r="E152" s="11">
        <v>0.38732961611100575</v>
      </c>
      <c r="F152" s="11">
        <v>0.38622169828824154</v>
      </c>
      <c r="G152" s="11">
        <v>0.38500590797807893</v>
      </c>
      <c r="H152" s="11">
        <v>0.38747339260551789</v>
      </c>
      <c r="I152" s="11">
        <v>0.37631998786230425</v>
      </c>
      <c r="J152" s="11">
        <v>0.3873293995306572</v>
      </c>
      <c r="K152" s="11">
        <v>0.38771087351683614</v>
      </c>
      <c r="L152" s="11">
        <v>0.38968455569021004</v>
      </c>
      <c r="M152" s="11">
        <v>0.38958528626626027</v>
      </c>
      <c r="N152" s="11">
        <v>0.3897125294404134</v>
      </c>
      <c r="O152" s="11">
        <v>0.38665197088936321</v>
      </c>
      <c r="P152" s="11">
        <v>0.39044606964671852</v>
      </c>
      <c r="Q152" s="11">
        <v>0.38707806956786106</v>
      </c>
      <c r="R152" s="11">
        <v>0.38630987007963374</v>
      </c>
      <c r="S152" s="11">
        <v>0.39129524512908515</v>
      </c>
      <c r="T152" s="11">
        <v>0.39443023862758664</v>
      </c>
      <c r="U152" s="11"/>
      <c r="V152" s="35" t="str">
        <f t="shared" si="17"/>
        <v>Samoa</v>
      </c>
      <c r="W152" s="30">
        <f t="shared" si="22"/>
        <v>4.1860625013100523E-4</v>
      </c>
      <c r="X152" s="10">
        <f t="shared" si="18"/>
        <v>0.5204266260289282</v>
      </c>
      <c r="Y152" s="38">
        <f t="shared" si="19"/>
        <v>0.27084387307985386</v>
      </c>
      <c r="Z152" s="43">
        <f t="shared" si="20"/>
        <v>-0.41860625013100522</v>
      </c>
      <c r="AA152" s="44">
        <f t="shared" si="21"/>
        <v>83</v>
      </c>
    </row>
    <row r="153" spans="3:27">
      <c r="C153" s="34" t="s">
        <v>333</v>
      </c>
      <c r="D153" s="35" t="s">
        <v>334</v>
      </c>
      <c r="E153" s="11">
        <v>0.21932662620684443</v>
      </c>
      <c r="F153" s="11">
        <v>0.21918495954017778</v>
      </c>
      <c r="G153" s="11">
        <v>0.2190432928735111</v>
      </c>
      <c r="H153" s="11">
        <v>0.21890162620684442</v>
      </c>
      <c r="I153" s="11">
        <v>0.21875995954017777</v>
      </c>
      <c r="J153" s="11">
        <v>0.21861829287351109</v>
      </c>
      <c r="K153" s="11">
        <v>0.21855995954017779</v>
      </c>
      <c r="L153" s="11">
        <v>0.21850162620684443</v>
      </c>
      <c r="M153" s="11">
        <v>0.21844329287351114</v>
      </c>
      <c r="N153" s="11">
        <v>0.21838495954017778</v>
      </c>
      <c r="O153" s="11">
        <v>0.21832662620684443</v>
      </c>
      <c r="P153" s="11">
        <v>0.21830995954017776</v>
      </c>
      <c r="Q153" s="11">
        <v>0.2182932928735111</v>
      </c>
      <c r="R153" s="11">
        <v>0.21827662620684443</v>
      </c>
      <c r="S153" s="11">
        <v>0.21825995954017777</v>
      </c>
      <c r="T153" s="11">
        <v>0.21828387620630985</v>
      </c>
      <c r="U153" s="11"/>
      <c r="V153" s="35" t="str">
        <f t="shared" si="17"/>
        <v>San Marino</v>
      </c>
      <c r="W153" s="30">
        <f t="shared" si="22"/>
        <v>-6.8773897070615789E-5</v>
      </c>
      <c r="X153" s="10">
        <f t="shared" si="18"/>
        <v>-0.93545284692188013</v>
      </c>
      <c r="Y153" s="38">
        <f t="shared" si="19"/>
        <v>0.8750720288142505</v>
      </c>
      <c r="Z153" s="43">
        <f t="shared" si="20"/>
        <v>6.8773897070615791E-2</v>
      </c>
      <c r="AA153" s="44">
        <f t="shared" si="21"/>
        <v>78</v>
      </c>
    </row>
    <row r="154" spans="3:27">
      <c r="C154" s="34" t="s">
        <v>335</v>
      </c>
      <c r="D154" s="35" t="s">
        <v>336</v>
      </c>
      <c r="E154" s="11">
        <v>0.41707135623424013</v>
      </c>
      <c r="F154" s="11">
        <v>0.42088099967334841</v>
      </c>
      <c r="G154" s="11">
        <v>0.41083300813806622</v>
      </c>
      <c r="H154" s="11">
        <v>0.41894662254902387</v>
      </c>
      <c r="I154" s="11">
        <v>0.41490881288935161</v>
      </c>
      <c r="J154" s="11">
        <v>0.41296936467957762</v>
      </c>
      <c r="K154" s="11">
        <v>0.42072929499671852</v>
      </c>
      <c r="L154" s="11">
        <v>0.4249091292338516</v>
      </c>
      <c r="M154" s="11">
        <v>0.41070179282057828</v>
      </c>
      <c r="N154" s="11">
        <v>0.40935736759409364</v>
      </c>
      <c r="O154" s="11">
        <v>0.41057495237136887</v>
      </c>
      <c r="P154" s="11">
        <v>0.40843809008573784</v>
      </c>
      <c r="Q154" s="11">
        <v>0.41303388537524283</v>
      </c>
      <c r="R154" s="11">
        <v>0.41014810676464619</v>
      </c>
      <c r="S154" s="11">
        <v>0.41819608323148927</v>
      </c>
      <c r="T154" s="11">
        <v>0.42123631537279699</v>
      </c>
      <c r="U154" s="11"/>
      <c r="V154" s="35" t="str">
        <f t="shared" si="17"/>
        <v>Sao Tome and Principe</v>
      </c>
      <c r="W154" s="30">
        <f t="shared" si="22"/>
        <v>-2.0407105312493219E-4</v>
      </c>
      <c r="X154" s="10">
        <f t="shared" si="18"/>
        <v>-0.18911784754061634</v>
      </c>
      <c r="Y154" s="38">
        <f t="shared" si="19"/>
        <v>3.5765560258395807E-2</v>
      </c>
      <c r="Z154" s="43" t="str">
        <f t="shared" si="20"/>
        <v/>
      </c>
      <c r="AA154" s="44" t="str">
        <f t="shared" si="21"/>
        <v/>
      </c>
    </row>
    <row r="155" spans="3:27">
      <c r="C155" s="34" t="s">
        <v>337</v>
      </c>
      <c r="D155" s="35" t="s">
        <v>338</v>
      </c>
      <c r="E155" s="11">
        <v>0.31718494660899615</v>
      </c>
      <c r="F155" s="11">
        <v>0.31763037378266479</v>
      </c>
      <c r="G155" s="11">
        <v>0.3208583816606157</v>
      </c>
      <c r="H155" s="11">
        <v>0.31921110669075742</v>
      </c>
      <c r="I155" s="11">
        <v>0.31940475337856511</v>
      </c>
      <c r="J155" s="11">
        <v>0.32113247789899185</v>
      </c>
      <c r="K155" s="11">
        <v>0.31788344623412407</v>
      </c>
      <c r="L155" s="11">
        <v>0.31701533597847026</v>
      </c>
      <c r="M155" s="11">
        <v>0.32429076955373698</v>
      </c>
      <c r="N155" s="11">
        <v>0.31186711688938967</v>
      </c>
      <c r="O155" s="11">
        <v>0.31595132273903476</v>
      </c>
      <c r="P155" s="11">
        <v>0.3200828635231292</v>
      </c>
      <c r="Q155" s="11">
        <v>0.31649471439047311</v>
      </c>
      <c r="R155" s="11">
        <v>0.3251020086897648</v>
      </c>
      <c r="S155" s="11">
        <v>0.32731610835527403</v>
      </c>
      <c r="T155" s="11">
        <v>0.32953745801913109</v>
      </c>
      <c r="U155" s="11"/>
      <c r="V155" s="35" t="str">
        <f t="shared" si="17"/>
        <v>Saudi Arabia</v>
      </c>
      <c r="W155" s="30">
        <f t="shared" si="22"/>
        <v>4.4338533524595906E-4</v>
      </c>
      <c r="X155" s="10">
        <f t="shared" si="18"/>
        <v>0.46165284516942401</v>
      </c>
      <c r="Y155" s="38">
        <f t="shared" si="19"/>
        <v>0.21312334945302416</v>
      </c>
      <c r="Z155" s="43" t="str">
        <f t="shared" si="20"/>
        <v/>
      </c>
      <c r="AA155" s="44" t="str">
        <f t="shared" si="21"/>
        <v/>
      </c>
    </row>
    <row r="156" spans="3:27">
      <c r="C156" s="34" t="s">
        <v>339</v>
      </c>
      <c r="D156" s="35" t="s">
        <v>340</v>
      </c>
      <c r="E156" s="11">
        <v>0.49744786072738595</v>
      </c>
      <c r="F156" s="11">
        <v>0.49911772166661988</v>
      </c>
      <c r="G156" s="11">
        <v>0.49196720900852647</v>
      </c>
      <c r="H156" s="11">
        <v>0.49554634892107524</v>
      </c>
      <c r="I156" s="11">
        <v>0.49215797211074386</v>
      </c>
      <c r="J156" s="11">
        <v>0.48693681568288577</v>
      </c>
      <c r="K156" s="11">
        <v>0.48732733189714078</v>
      </c>
      <c r="L156" s="11">
        <v>0.48722207630570319</v>
      </c>
      <c r="M156" s="11">
        <v>0.48225334362271727</v>
      </c>
      <c r="N156" s="11">
        <v>0.48006095667442827</v>
      </c>
      <c r="O156" s="11">
        <v>0.47860867227205989</v>
      </c>
      <c r="P156" s="11">
        <v>0.47540476669210535</v>
      </c>
      <c r="Q156" s="11">
        <v>0.47680355643964067</v>
      </c>
      <c r="R156" s="11">
        <v>0.47704095969213478</v>
      </c>
      <c r="S156" s="11">
        <v>0.48146767005225072</v>
      </c>
      <c r="T156" s="11">
        <v>0.48522554176588789</v>
      </c>
      <c r="U156" s="11"/>
      <c r="V156" s="35" t="str">
        <f t="shared" si="17"/>
        <v>Senegal</v>
      </c>
      <c r="W156" s="30">
        <f t="shared" si="22"/>
        <v>-1.3696181522914886E-3</v>
      </c>
      <c r="X156" s="10">
        <f t="shared" si="18"/>
        <v>-0.85425698447146581</v>
      </c>
      <c r="Y156" s="38">
        <f t="shared" si="19"/>
        <v>0.72975499551828216</v>
      </c>
      <c r="Z156" s="43">
        <f t="shared" si="20"/>
        <v>1.3696181522914885</v>
      </c>
      <c r="AA156" s="44">
        <f t="shared" si="21"/>
        <v>36</v>
      </c>
    </row>
    <row r="157" spans="3:27">
      <c r="C157" s="34" t="s">
        <v>341</v>
      </c>
      <c r="D157" s="35" t="s">
        <v>342</v>
      </c>
      <c r="E157" s="11">
        <v>0.23484052639012287</v>
      </c>
      <c r="F157" s="11">
        <v>0.23294647261656393</v>
      </c>
      <c r="G157" s="11">
        <v>0.23192706814691799</v>
      </c>
      <c r="H157" s="11">
        <v>0.22790923440335548</v>
      </c>
      <c r="I157" s="11">
        <v>0.22609245209196685</v>
      </c>
      <c r="J157" s="11">
        <v>0.22425520453840442</v>
      </c>
      <c r="K157" s="11">
        <v>0.22592314734596541</v>
      </c>
      <c r="L157" s="11">
        <v>0.2254146375572697</v>
      </c>
      <c r="M157" s="11">
        <v>0.22703989110883918</v>
      </c>
      <c r="N157" s="11">
        <v>0.22791036916934815</v>
      </c>
      <c r="O157" s="11">
        <v>0.22761083873700452</v>
      </c>
      <c r="P157" s="11">
        <v>0.22719916921049241</v>
      </c>
      <c r="Q157" s="11">
        <v>0.22519296051724216</v>
      </c>
      <c r="R157" s="11">
        <v>0.22788079449429158</v>
      </c>
      <c r="S157" s="11">
        <v>0.23177558667067474</v>
      </c>
      <c r="T157" s="11">
        <v>0.23535343149690552</v>
      </c>
      <c r="U157" s="11"/>
      <c r="V157" s="35" t="str">
        <f t="shared" si="17"/>
        <v>Serbia</v>
      </c>
      <c r="W157" s="30">
        <f t="shared" si="22"/>
        <v>-6.5251920594607275E-5</v>
      </c>
      <c r="X157" s="10">
        <f t="shared" si="18"/>
        <v>-8.8375565765605082E-2</v>
      </c>
      <c r="Y157" s="38">
        <f t="shared" si="19"/>
        <v>7.8102406243907886E-3</v>
      </c>
      <c r="Z157" s="43" t="str">
        <f t="shared" si="20"/>
        <v/>
      </c>
      <c r="AA157" s="44" t="str">
        <f t="shared" si="21"/>
        <v/>
      </c>
    </row>
    <row r="158" spans="3:27">
      <c r="C158" s="34" t="s">
        <v>343</v>
      </c>
      <c r="D158" s="35" t="s">
        <v>344</v>
      </c>
      <c r="E158" s="11">
        <v>0.33386221181545789</v>
      </c>
      <c r="F158" s="11">
        <v>0.32588826811770383</v>
      </c>
      <c r="G158" s="11">
        <v>0.3240312276761998</v>
      </c>
      <c r="H158" s="11">
        <v>0.31784922418338135</v>
      </c>
      <c r="I158" s="11">
        <v>0.32079142760014623</v>
      </c>
      <c r="J158" s="11">
        <v>0.32166363969857781</v>
      </c>
      <c r="K158" s="11">
        <v>0.32083592297617608</v>
      </c>
      <c r="L158" s="11">
        <v>0.32026420057085769</v>
      </c>
      <c r="M158" s="11">
        <v>0.32089970132716522</v>
      </c>
      <c r="N158" s="11">
        <v>0.31849448377254469</v>
      </c>
      <c r="O158" s="11">
        <v>0.31640458727239562</v>
      </c>
      <c r="P158" s="11">
        <v>0.31727670121323565</v>
      </c>
      <c r="Q158" s="11">
        <v>0.3095831128891266</v>
      </c>
      <c r="R158" s="11">
        <v>0.3145964903562235</v>
      </c>
      <c r="S158" s="11">
        <v>0.31633076721248726</v>
      </c>
      <c r="T158" s="11">
        <v>0.31854817489678933</v>
      </c>
      <c r="U158" s="11"/>
      <c r="V158" s="35" t="str">
        <f t="shared" si="17"/>
        <v>Seychelles</v>
      </c>
      <c r="W158" s="30">
        <f t="shared" si="22"/>
        <v>-8.6679756089668748E-4</v>
      </c>
      <c r="X158" s="10">
        <f t="shared" si="18"/>
        <v>-0.77245447535715117</v>
      </c>
      <c r="Y158" s="38">
        <f t="shared" si="19"/>
        <v>0.5966859164992917</v>
      </c>
      <c r="Z158" s="43">
        <f t="shared" si="20"/>
        <v>0.86679756089668747</v>
      </c>
      <c r="AA158" s="44">
        <f t="shared" si="21"/>
        <v>59</v>
      </c>
    </row>
    <row r="159" spans="3:27">
      <c r="C159" s="34" t="s">
        <v>345</v>
      </c>
      <c r="D159" s="35" t="s">
        <v>346</v>
      </c>
      <c r="E159" s="11">
        <v>0.57514139543069021</v>
      </c>
      <c r="F159" s="11">
        <v>0.57357574711788473</v>
      </c>
      <c r="G159" s="11">
        <v>0.56885353697649199</v>
      </c>
      <c r="H159" s="11">
        <v>0.5720975699607963</v>
      </c>
      <c r="I159" s="11">
        <v>0.56281022591589358</v>
      </c>
      <c r="J159" s="11">
        <v>0.55820604200380586</v>
      </c>
      <c r="K159" s="11">
        <v>0.56136099891329261</v>
      </c>
      <c r="L159" s="11">
        <v>0.57010669741334863</v>
      </c>
      <c r="M159" s="11">
        <v>0.56286091765756974</v>
      </c>
      <c r="N159" s="11">
        <v>0.55091167910201477</v>
      </c>
      <c r="O159" s="11">
        <v>0.55428413470011806</v>
      </c>
      <c r="P159" s="11">
        <v>0.5578075719748179</v>
      </c>
      <c r="Q159" s="11">
        <v>0.55671601905175339</v>
      </c>
      <c r="R159" s="11">
        <v>0.5575076661844317</v>
      </c>
      <c r="S159" s="11">
        <v>0.56104608811926548</v>
      </c>
      <c r="T159" s="11">
        <v>0.56364067741805968</v>
      </c>
      <c r="U159" s="11"/>
      <c r="V159" s="35" t="str">
        <f t="shared" si="17"/>
        <v>Sierra Leone</v>
      </c>
      <c r="W159" s="30">
        <f t="shared" si="22"/>
        <v>-1.0174363637663803E-3</v>
      </c>
      <c r="X159" s="10">
        <f t="shared" si="18"/>
        <v>-0.67373374289947519</v>
      </c>
      <c r="Y159" s="38">
        <f t="shared" si="19"/>
        <v>0.45391715632133611</v>
      </c>
      <c r="Z159" s="43">
        <f t="shared" si="20"/>
        <v>1.0174363637663804</v>
      </c>
      <c r="AA159" s="44">
        <f t="shared" si="21"/>
        <v>52</v>
      </c>
    </row>
    <row r="160" spans="3:27">
      <c r="C160" s="34" t="s">
        <v>347</v>
      </c>
      <c r="D160" s="35" t="s">
        <v>348</v>
      </c>
      <c r="E160" s="11">
        <v>0.29066634802821184</v>
      </c>
      <c r="F160" s="11">
        <v>0.29031161284513263</v>
      </c>
      <c r="G160" s="11">
        <v>0.28999752806855744</v>
      </c>
      <c r="H160" s="11">
        <v>0.2885177941563114</v>
      </c>
      <c r="I160" s="11">
        <v>0.28832972563989884</v>
      </c>
      <c r="J160" s="11">
        <v>0.28778267338364888</v>
      </c>
      <c r="K160" s="11">
        <v>0.28744481496906549</v>
      </c>
      <c r="L160" s="11">
        <v>0.28697187118862849</v>
      </c>
      <c r="M160" s="11">
        <v>0.28649892740819155</v>
      </c>
      <c r="N160" s="11">
        <v>0.28567038606677891</v>
      </c>
      <c r="O160" s="11">
        <v>0.28463419431886222</v>
      </c>
      <c r="P160" s="11">
        <v>0.28401198989550525</v>
      </c>
      <c r="Q160" s="11">
        <v>0.28306246839897747</v>
      </c>
      <c r="R160" s="11">
        <v>0.282116280235783</v>
      </c>
      <c r="S160" s="11">
        <v>0.28526072854439727</v>
      </c>
      <c r="T160" s="11">
        <v>0.28910851018634487</v>
      </c>
      <c r="U160" s="11"/>
      <c r="V160" s="35" t="str">
        <f t="shared" si="17"/>
        <v>Singapore</v>
      </c>
      <c r="W160" s="30">
        <f t="shared" si="22"/>
        <v>-4.0674043755304929E-4</v>
      </c>
      <c r="X160" s="10">
        <f t="shared" si="18"/>
        <v>-0.74448759115276297</v>
      </c>
      <c r="Y160" s="38">
        <f t="shared" si="19"/>
        <v>0.55426177338044358</v>
      </c>
      <c r="Z160" s="43">
        <f t="shared" si="20"/>
        <v>0.40674043755304928</v>
      </c>
      <c r="AA160" s="44">
        <f t="shared" si="21"/>
        <v>75</v>
      </c>
    </row>
    <row r="161" spans="3:27">
      <c r="C161" s="34" t="s">
        <v>349</v>
      </c>
      <c r="D161" s="35" t="s">
        <v>350</v>
      </c>
      <c r="E161" s="11">
        <v>0.20505027655181399</v>
      </c>
      <c r="F161" s="11">
        <v>0.20508360537210621</v>
      </c>
      <c r="G161" s="11">
        <v>0.20404966380577058</v>
      </c>
      <c r="H161" s="11">
        <v>0.20321627251914706</v>
      </c>
      <c r="I161" s="11">
        <v>0.20162477618462024</v>
      </c>
      <c r="J161" s="11">
        <v>0.20297826319740531</v>
      </c>
      <c r="K161" s="11">
        <v>0.2041519137143375</v>
      </c>
      <c r="L161" s="11">
        <v>0.20085704492014558</v>
      </c>
      <c r="M161" s="11">
        <v>0.2012054961493582</v>
      </c>
      <c r="N161" s="11">
        <v>0.20092413539479478</v>
      </c>
      <c r="O161" s="11">
        <v>0.20202472427040688</v>
      </c>
      <c r="P161" s="11">
        <v>0.20305564745183877</v>
      </c>
      <c r="Q161" s="11">
        <v>0.20490701840936321</v>
      </c>
      <c r="R161" s="11">
        <v>0.20465412258098117</v>
      </c>
      <c r="S161" s="11">
        <v>0.21218695180685998</v>
      </c>
      <c r="T161" s="11">
        <v>0.21616921688342972</v>
      </c>
      <c r="U161" s="11"/>
      <c r="V161" s="35" t="str">
        <f t="shared" si="17"/>
        <v>Slovakia</v>
      </c>
      <c r="W161" s="30">
        <f t="shared" si="22"/>
        <v>4.0721601275208645E-4</v>
      </c>
      <c r="X161" s="10">
        <f t="shared" si="18"/>
        <v>0.47134996241468297</v>
      </c>
      <c r="Y161" s="38">
        <f t="shared" si="19"/>
        <v>0.22217078706832305</v>
      </c>
      <c r="Z161" s="43" t="str">
        <f t="shared" si="20"/>
        <v/>
      </c>
      <c r="AA161" s="44" t="str">
        <f t="shared" si="21"/>
        <v/>
      </c>
    </row>
    <row r="162" spans="3:27">
      <c r="C162" s="34" t="s">
        <v>351</v>
      </c>
      <c r="D162" s="35" t="s">
        <v>352</v>
      </c>
      <c r="E162" s="11">
        <v>0.1877503907113596</v>
      </c>
      <c r="F162" s="11">
        <v>0.18607244041550461</v>
      </c>
      <c r="G162" s="11">
        <v>0.18685282345298304</v>
      </c>
      <c r="H162" s="11">
        <v>0.17878382977112661</v>
      </c>
      <c r="I162" s="11">
        <v>0.19241280483977841</v>
      </c>
      <c r="J162" s="11">
        <v>0.17411393437997494</v>
      </c>
      <c r="K162" s="11">
        <v>0.1794742276726172</v>
      </c>
      <c r="L162" s="11">
        <v>0.17537021506752012</v>
      </c>
      <c r="M162" s="11">
        <v>0.17949660535770873</v>
      </c>
      <c r="N162" s="11">
        <v>0.1769678427234318</v>
      </c>
      <c r="O162" s="11">
        <v>0.1759343507236413</v>
      </c>
      <c r="P162" s="11">
        <v>0.18054296822735796</v>
      </c>
      <c r="Q162" s="11">
        <v>0.17803615520993585</v>
      </c>
      <c r="R162" s="11">
        <v>0.17881237393715002</v>
      </c>
      <c r="S162" s="11">
        <v>0.1831850235883499</v>
      </c>
      <c r="T162" s="11">
        <v>0.18766336833056815</v>
      </c>
      <c r="U162" s="11"/>
      <c r="V162" s="35" t="str">
        <f t="shared" si="17"/>
        <v>Slovenia</v>
      </c>
      <c r="W162" s="30">
        <f t="shared" si="22"/>
        <v>-3.1087545487609101E-4</v>
      </c>
      <c r="X162" s="10">
        <f t="shared" si="18"/>
        <v>-0.2772670884538328</v>
      </c>
      <c r="Y162" s="38">
        <f t="shared" si="19"/>
        <v>7.687703833966554E-2</v>
      </c>
      <c r="Z162" s="43" t="str">
        <f t="shared" si="20"/>
        <v/>
      </c>
      <c r="AA162" s="44" t="str">
        <f t="shared" si="21"/>
        <v/>
      </c>
    </row>
    <row r="163" spans="3:27">
      <c r="C163" s="34" t="s">
        <v>353</v>
      </c>
      <c r="D163" s="35" t="s">
        <v>354</v>
      </c>
      <c r="E163" s="11">
        <v>0.48161800127968074</v>
      </c>
      <c r="F163" s="11">
        <v>0.48172848877376601</v>
      </c>
      <c r="G163" s="11">
        <v>0.47915939455929452</v>
      </c>
      <c r="H163" s="11">
        <v>0.47691016267261771</v>
      </c>
      <c r="I163" s="11">
        <v>0.47657287856143887</v>
      </c>
      <c r="J163" s="11">
        <v>0.4734414843192945</v>
      </c>
      <c r="K163" s="11">
        <v>0.49426935698326807</v>
      </c>
      <c r="L163" s="11">
        <v>0.48064821476047354</v>
      </c>
      <c r="M163" s="11">
        <v>0.47812987827985381</v>
      </c>
      <c r="N163" s="11">
        <v>0.48854639004151057</v>
      </c>
      <c r="O163" s="11">
        <v>0.49532926599930555</v>
      </c>
      <c r="P163" s="11">
        <v>0.4929509283845781</v>
      </c>
      <c r="Q163" s="11">
        <v>0.49026697879911912</v>
      </c>
      <c r="R163" s="11">
        <v>0.48618899900095686</v>
      </c>
      <c r="S163" s="11">
        <v>0.48635924789525525</v>
      </c>
      <c r="T163" s="11">
        <v>0.48885283554770659</v>
      </c>
      <c r="U163" s="11"/>
      <c r="V163" s="35" t="str">
        <f t="shared" si="17"/>
        <v>Solomon Islands</v>
      </c>
      <c r="W163" s="30">
        <f t="shared" si="22"/>
        <v>8.3920205360688818E-4</v>
      </c>
      <c r="X163" s="10">
        <f t="shared" si="18"/>
        <v>0.58419405070720898</v>
      </c>
      <c r="Y163" s="38">
        <f t="shared" si="19"/>
        <v>0.34128268888169705</v>
      </c>
      <c r="Z163" s="43">
        <f t="shared" si="20"/>
        <v>-0.83920205360688815</v>
      </c>
      <c r="AA163" s="44">
        <f t="shared" si="21"/>
        <v>92</v>
      </c>
    </row>
    <row r="164" spans="3:27">
      <c r="C164" s="34" t="s">
        <v>355</v>
      </c>
      <c r="D164" s="35" t="s">
        <v>356</v>
      </c>
      <c r="E164" s="11">
        <v>0.51235492527985815</v>
      </c>
      <c r="F164" s="11">
        <v>0.51084301527763787</v>
      </c>
      <c r="G164" s="11">
        <v>0.50927352819128413</v>
      </c>
      <c r="H164" s="11">
        <v>0.51411928659250938</v>
      </c>
      <c r="I164" s="11">
        <v>0.5189937825316373</v>
      </c>
      <c r="J164" s="11">
        <v>0.52072536906309974</v>
      </c>
      <c r="K164" s="11">
        <v>0.52259074844529307</v>
      </c>
      <c r="L164" s="11">
        <v>0.52467970615978121</v>
      </c>
      <c r="M164" s="11">
        <v>0.52682205589784259</v>
      </c>
      <c r="N164" s="11">
        <v>0.52797606254324669</v>
      </c>
      <c r="O164" s="11">
        <v>0.52743748530685985</v>
      </c>
      <c r="P164" s="11">
        <v>0.52704614121182647</v>
      </c>
      <c r="Q164" s="11">
        <v>0.52690234798923141</v>
      </c>
      <c r="R164" s="11">
        <v>0.52645694961045331</v>
      </c>
      <c r="S164" s="11">
        <v>0.52783120689429486</v>
      </c>
      <c r="T164" s="11">
        <v>0.5296514641722655</v>
      </c>
      <c r="U164" s="11"/>
      <c r="V164" s="35" t="str">
        <f t="shared" si="17"/>
        <v>Somalia</v>
      </c>
      <c r="W164" s="30">
        <f t="shared" si="22"/>
        <v>1.3126252155824369E-3</v>
      </c>
      <c r="X164" s="10">
        <f t="shared" si="18"/>
        <v>0.90832911672757044</v>
      </c>
      <c r="Y164" s="38">
        <f t="shared" si="19"/>
        <v>0.82506178429508825</v>
      </c>
      <c r="Z164" s="43">
        <f t="shared" si="20"/>
        <v>-1.3126252155824369</v>
      </c>
      <c r="AA164" s="44">
        <f t="shared" si="21"/>
        <v>104</v>
      </c>
    </row>
    <row r="165" spans="3:27">
      <c r="C165" s="34" t="s">
        <v>357</v>
      </c>
      <c r="D165" s="35" t="s">
        <v>358</v>
      </c>
      <c r="E165" s="11">
        <v>0.35318305905504349</v>
      </c>
      <c r="F165" s="11">
        <v>0.35466707192736791</v>
      </c>
      <c r="G165" s="11">
        <v>0.3531212357612516</v>
      </c>
      <c r="H165" s="11">
        <v>0.35377703598340843</v>
      </c>
      <c r="I165" s="11">
        <v>0.35587310164091118</v>
      </c>
      <c r="J165" s="11">
        <v>0.35831888236833181</v>
      </c>
      <c r="K165" s="11">
        <v>0.35946109403354298</v>
      </c>
      <c r="L165" s="11">
        <v>0.36620110720243021</v>
      </c>
      <c r="M165" s="11">
        <v>0.36648701354527624</v>
      </c>
      <c r="N165" s="11">
        <v>0.36813276925855859</v>
      </c>
      <c r="O165" s="11">
        <v>0.36896596531212511</v>
      </c>
      <c r="P165" s="11">
        <v>0.36959015526951638</v>
      </c>
      <c r="Q165" s="11">
        <v>0.37051390401006845</v>
      </c>
      <c r="R165" s="11">
        <v>0.37058626656625843</v>
      </c>
      <c r="S165" s="11">
        <v>0.37394885958820173</v>
      </c>
      <c r="T165" s="11">
        <v>0.37738496516485198</v>
      </c>
      <c r="U165" s="11"/>
      <c r="V165" s="35" t="str">
        <f t="shared" si="17"/>
        <v>South Africa</v>
      </c>
      <c r="W165" s="30">
        <f t="shared" si="22"/>
        <v>1.6646980948089385E-3</v>
      </c>
      <c r="X165" s="10">
        <f t="shared" si="18"/>
        <v>0.97411217847085496</v>
      </c>
      <c r="Y165" s="38">
        <f t="shared" si="19"/>
        <v>0.94889453624523479</v>
      </c>
      <c r="Z165" s="43">
        <f t="shared" si="20"/>
        <v>-1.6646980948089385</v>
      </c>
      <c r="AA165" s="44">
        <f t="shared" si="21"/>
        <v>111</v>
      </c>
    </row>
    <row r="166" spans="3:27">
      <c r="C166" s="34" t="s">
        <v>359</v>
      </c>
      <c r="D166" s="35" t="s">
        <v>360</v>
      </c>
      <c r="E166" s="11">
        <v>0.20704571306631678</v>
      </c>
      <c r="F166" s="11">
        <v>0.20044995286993614</v>
      </c>
      <c r="G166" s="11">
        <v>0.19892138776231402</v>
      </c>
      <c r="H166" s="11">
        <v>0.19728623648166907</v>
      </c>
      <c r="I166" s="11">
        <v>0.19771319720139377</v>
      </c>
      <c r="J166" s="11">
        <v>0.19599747199654469</v>
      </c>
      <c r="K166" s="11">
        <v>0.19651261356241154</v>
      </c>
      <c r="L166" s="11">
        <v>0.20161588513316353</v>
      </c>
      <c r="M166" s="11">
        <v>0.19432988603172729</v>
      </c>
      <c r="N166" s="11">
        <v>0.19460785969927011</v>
      </c>
      <c r="O166" s="11">
        <v>0.2045629650440329</v>
      </c>
      <c r="P166" s="11">
        <v>0.19722995281998404</v>
      </c>
      <c r="Q166" s="11">
        <v>0.19266937330354691</v>
      </c>
      <c r="R166" s="11">
        <v>0.19612887176053886</v>
      </c>
      <c r="S166" s="11">
        <v>0.22104823641543284</v>
      </c>
      <c r="T166" s="11">
        <v>0.22286544521348983</v>
      </c>
      <c r="U166" s="11"/>
      <c r="V166" s="35" t="str">
        <f t="shared" si="17"/>
        <v>Spain</v>
      </c>
      <c r="W166" s="30">
        <f t="shared" si="22"/>
        <v>6.7536576110755766E-4</v>
      </c>
      <c r="X166" s="10">
        <f t="shared" si="18"/>
        <v>0.36006626883529952</v>
      </c>
      <c r="Y166" s="38">
        <f t="shared" si="19"/>
        <v>0.1296477179529742</v>
      </c>
      <c r="Z166" s="43" t="str">
        <f t="shared" si="20"/>
        <v/>
      </c>
      <c r="AA166" s="44" t="str">
        <f t="shared" si="21"/>
        <v/>
      </c>
    </row>
    <row r="167" spans="3:27">
      <c r="C167" s="34" t="s">
        <v>361</v>
      </c>
      <c r="D167" s="35" t="s">
        <v>362</v>
      </c>
      <c r="E167" s="11">
        <v>0.29712473218427304</v>
      </c>
      <c r="F167" s="11">
        <v>0.29728534742911178</v>
      </c>
      <c r="G167" s="11">
        <v>0.29624690917113544</v>
      </c>
      <c r="H167" s="11">
        <v>0.29269907812394153</v>
      </c>
      <c r="I167" s="11">
        <v>0.28803382230070096</v>
      </c>
      <c r="J167" s="11">
        <v>0.28408509361521439</v>
      </c>
      <c r="K167" s="11">
        <v>0.28041689637898998</v>
      </c>
      <c r="L167" s="11">
        <v>0.28267561503760963</v>
      </c>
      <c r="M167" s="11">
        <v>0.28396208880173179</v>
      </c>
      <c r="N167" s="11">
        <v>0.28351569714303376</v>
      </c>
      <c r="O167" s="11">
        <v>0.28352537146490464</v>
      </c>
      <c r="P167" s="11">
        <v>0.28119465234959401</v>
      </c>
      <c r="Q167" s="11">
        <v>0.27969473557038466</v>
      </c>
      <c r="R167" s="11">
        <v>0.28026981549489333</v>
      </c>
      <c r="S167" s="11">
        <v>0.28427527123309565</v>
      </c>
      <c r="T167" s="11">
        <v>0.28859589114467171</v>
      </c>
      <c r="U167" s="11"/>
      <c r="V167" s="35" t="str">
        <f t="shared" si="17"/>
        <v>Sri Lanka</v>
      </c>
      <c r="W167" s="30">
        <f t="shared" si="22"/>
        <v>-9.2638329987639501E-4</v>
      </c>
      <c r="X167" s="10">
        <f t="shared" si="18"/>
        <v>-0.71594010489134452</v>
      </c>
      <c r="Y167" s="38">
        <f t="shared" si="19"/>
        <v>0.51257023379182942</v>
      </c>
      <c r="Z167" s="43">
        <f t="shared" si="20"/>
        <v>0.92638329987639501</v>
      </c>
      <c r="AA167" s="44">
        <f t="shared" si="21"/>
        <v>55</v>
      </c>
    </row>
    <row r="168" spans="3:27">
      <c r="C168" s="34" t="s">
        <v>363</v>
      </c>
      <c r="D168" s="35" t="s">
        <v>364</v>
      </c>
      <c r="E168" s="11">
        <v>0.49253590472712599</v>
      </c>
      <c r="F168" s="11">
        <v>0.49535705781526773</v>
      </c>
      <c r="G168" s="11">
        <v>0.49809833370572926</v>
      </c>
      <c r="H168" s="11">
        <v>0.50010255738656284</v>
      </c>
      <c r="I168" s="11">
        <v>0.50274391574006017</v>
      </c>
      <c r="J168" s="11">
        <v>0.50966257871869469</v>
      </c>
      <c r="K168" s="11">
        <v>0.50715165206560886</v>
      </c>
      <c r="L168" s="11">
        <v>0.50785073556553895</v>
      </c>
      <c r="M168" s="11">
        <v>0.50375013522911605</v>
      </c>
      <c r="N168" s="11">
        <v>0.50846635988644306</v>
      </c>
      <c r="O168" s="11">
        <v>0.51247558879754285</v>
      </c>
      <c r="P168" s="11">
        <v>0.50763557862962205</v>
      </c>
      <c r="Q168" s="11">
        <v>0.50292380015003901</v>
      </c>
      <c r="R168" s="11">
        <v>0.50253463390632358</v>
      </c>
      <c r="S168" s="11">
        <v>0.50634791846761507</v>
      </c>
      <c r="T168" s="11">
        <v>0.51009587612052154</v>
      </c>
      <c r="U168" s="11"/>
      <c r="V168" s="35" t="str">
        <f t="shared" si="17"/>
        <v>Sudan</v>
      </c>
      <c r="W168" s="30">
        <f t="shared" si="22"/>
        <v>7.7738450030371371E-4</v>
      </c>
      <c r="X168" s="10">
        <f t="shared" si="18"/>
        <v>0.66493551630037051</v>
      </c>
      <c r="Y168" s="38">
        <f t="shared" si="19"/>
        <v>0.44213924083764028</v>
      </c>
      <c r="Z168" s="43">
        <f t="shared" si="20"/>
        <v>-0.77738450030371375</v>
      </c>
      <c r="AA168" s="44">
        <f t="shared" si="21"/>
        <v>91</v>
      </c>
    </row>
    <row r="169" spans="3:27">
      <c r="C169" s="34" t="s">
        <v>365</v>
      </c>
      <c r="D169" s="35" t="s">
        <v>366</v>
      </c>
      <c r="E169" s="11">
        <v>0.34178665906205996</v>
      </c>
      <c r="F169" s="11">
        <v>0.3372337622955785</v>
      </c>
      <c r="G169" s="11">
        <v>0.34285285738133281</v>
      </c>
      <c r="H169" s="11">
        <v>0.34433743999005473</v>
      </c>
      <c r="I169" s="11">
        <v>0.34215404960487411</v>
      </c>
      <c r="J169" s="11">
        <v>0.3400736046957098</v>
      </c>
      <c r="K169" s="11">
        <v>0.33720544805734592</v>
      </c>
      <c r="L169" s="11">
        <v>0.33162006915153591</v>
      </c>
      <c r="M169" s="11">
        <v>0.32914376108877424</v>
      </c>
      <c r="N169" s="11">
        <v>0.32561629899216588</v>
      </c>
      <c r="O169" s="11">
        <v>0.33139177295834843</v>
      </c>
      <c r="P169" s="11">
        <v>0.32551383946065976</v>
      </c>
      <c r="Q169" s="11">
        <v>0.31986352383910616</v>
      </c>
      <c r="R169" s="11">
        <v>0.30952053742240793</v>
      </c>
      <c r="S169" s="11">
        <v>0.31704178337579897</v>
      </c>
      <c r="T169" s="11">
        <v>0.32033764854394103</v>
      </c>
      <c r="U169" s="11"/>
      <c r="V169" s="35" t="str">
        <f t="shared" si="17"/>
        <v>Suriname</v>
      </c>
      <c r="W169" s="30">
        <f t="shared" si="22"/>
        <v>-2.0121853435150555E-3</v>
      </c>
      <c r="X169" s="10">
        <f t="shared" si="18"/>
        <v>-0.90634925159521995</v>
      </c>
      <c r="Y169" s="38">
        <f t="shared" si="19"/>
        <v>0.82146896586721529</v>
      </c>
      <c r="Z169" s="43">
        <f t="shared" si="20"/>
        <v>2.0121853435150556</v>
      </c>
      <c r="AA169" s="44">
        <f t="shared" si="21"/>
        <v>21</v>
      </c>
    </row>
    <row r="170" spans="3:27">
      <c r="C170" s="34" t="s">
        <v>367</v>
      </c>
      <c r="D170" s="35" t="s">
        <v>368</v>
      </c>
      <c r="E170" s="11">
        <v>0.41966756560587459</v>
      </c>
      <c r="F170" s="11">
        <v>0.41857086094011969</v>
      </c>
      <c r="G170" s="11">
        <v>0.42055290110953364</v>
      </c>
      <c r="H170" s="11">
        <v>0.4266481002242779</v>
      </c>
      <c r="I170" s="11">
        <v>0.4300477136874043</v>
      </c>
      <c r="J170" s="11">
        <v>0.43048835778342881</v>
      </c>
      <c r="K170" s="11">
        <v>0.43653648057700029</v>
      </c>
      <c r="L170" s="11">
        <v>0.44450786766311551</v>
      </c>
      <c r="M170" s="11">
        <v>0.44662520148455259</v>
      </c>
      <c r="N170" s="11">
        <v>0.44717276183845506</v>
      </c>
      <c r="O170" s="11">
        <v>0.44881203345398851</v>
      </c>
      <c r="P170" s="11">
        <v>0.44196675323312817</v>
      </c>
      <c r="Q170" s="11">
        <v>0.4439724244162197</v>
      </c>
      <c r="R170" s="11">
        <v>0.44577133594072643</v>
      </c>
      <c r="S170" s="11">
        <v>0.44888505964012754</v>
      </c>
      <c r="T170" s="11">
        <v>0.4520030000073853</v>
      </c>
      <c r="U170" s="11"/>
      <c r="V170" s="35" t="str">
        <f t="shared" si="17"/>
        <v>Swaziland</v>
      </c>
      <c r="W170" s="30">
        <f t="shared" si="22"/>
        <v>2.2375229893706267E-3</v>
      </c>
      <c r="X170" s="10">
        <f t="shared" si="18"/>
        <v>0.92009334473074922</v>
      </c>
      <c r="Y170" s="38">
        <f t="shared" si="19"/>
        <v>0.84657176301781734</v>
      </c>
      <c r="Z170" s="43">
        <f t="shared" si="20"/>
        <v>-2.2375229893706265</v>
      </c>
      <c r="AA170" s="44">
        <f t="shared" si="21"/>
        <v>117</v>
      </c>
    </row>
    <row r="171" spans="3:27">
      <c r="C171" s="34" t="s">
        <v>369</v>
      </c>
      <c r="D171" s="35" t="s">
        <v>370</v>
      </c>
      <c r="E171" s="11">
        <v>0.20994192446208007</v>
      </c>
      <c r="F171" s="11">
        <v>0.21009165988970346</v>
      </c>
      <c r="G171" s="11">
        <v>0.20954999898218585</v>
      </c>
      <c r="H171" s="11">
        <v>0.20990934833500341</v>
      </c>
      <c r="I171" s="11">
        <v>0.20981072934495656</v>
      </c>
      <c r="J171" s="11">
        <v>0.20884689505899282</v>
      </c>
      <c r="K171" s="11">
        <v>0.20974471503710765</v>
      </c>
      <c r="L171" s="11">
        <v>0.2098125996817013</v>
      </c>
      <c r="M171" s="11">
        <v>0.20650393346187387</v>
      </c>
      <c r="N171" s="11">
        <v>0.2072623389149908</v>
      </c>
      <c r="O171" s="11">
        <v>0.20838758092588136</v>
      </c>
      <c r="P171" s="11">
        <v>0.21993352630140781</v>
      </c>
      <c r="Q171" s="11">
        <v>0.21995666768339292</v>
      </c>
      <c r="R171" s="11">
        <v>0.21957768794695073</v>
      </c>
      <c r="S171" s="11">
        <v>0.22289240562118606</v>
      </c>
      <c r="T171" s="11">
        <v>0.22630453996065569</v>
      </c>
      <c r="U171" s="11"/>
      <c r="V171" s="35" t="str">
        <f t="shared" si="17"/>
        <v>Sweden</v>
      </c>
      <c r="W171" s="30">
        <f t="shared" si="22"/>
        <v>9.858626370283102E-4</v>
      </c>
      <c r="X171" s="10">
        <f t="shared" si="18"/>
        <v>0.74310751084046789</v>
      </c>
      <c r="Y171" s="38">
        <f t="shared" si="19"/>
        <v>0.55220877266751611</v>
      </c>
      <c r="Z171" s="43">
        <f t="shared" si="20"/>
        <v>-0.98586263702831023</v>
      </c>
      <c r="AA171" s="44">
        <f t="shared" si="21"/>
        <v>98</v>
      </c>
    </row>
    <row r="172" spans="3:27">
      <c r="C172" s="34" t="s">
        <v>371</v>
      </c>
      <c r="D172" s="35" t="s">
        <v>372</v>
      </c>
      <c r="E172" s="11">
        <v>0.15823383158575174</v>
      </c>
      <c r="F172" s="11">
        <v>0.15452270745417493</v>
      </c>
      <c r="G172" s="11">
        <v>0.15439125811934615</v>
      </c>
      <c r="H172" s="11">
        <v>0.15337505268695631</v>
      </c>
      <c r="I172" s="11">
        <v>0.15402510741716813</v>
      </c>
      <c r="J172" s="11">
        <v>0.15478756052136364</v>
      </c>
      <c r="K172" s="11">
        <v>0.15258572225259179</v>
      </c>
      <c r="L172" s="11">
        <v>0.15222209536593365</v>
      </c>
      <c r="M172" s="11">
        <v>0.15296317268447138</v>
      </c>
      <c r="N172" s="11">
        <v>0.14686709474357548</v>
      </c>
      <c r="O172" s="11">
        <v>0.14315037488574286</v>
      </c>
      <c r="P172" s="11">
        <v>0.14358717479005423</v>
      </c>
      <c r="Q172" s="11">
        <v>0.14513731809171784</v>
      </c>
      <c r="R172" s="11">
        <v>0.16521469617652473</v>
      </c>
      <c r="S172" s="11">
        <v>0.16930513059853614</v>
      </c>
      <c r="T172" s="11">
        <v>0.17373748168474992</v>
      </c>
      <c r="U172" s="11"/>
      <c r="V172" s="35" t="str">
        <f t="shared" si="17"/>
        <v>Switzerland</v>
      </c>
      <c r="W172" s="30">
        <f t="shared" si="22"/>
        <v>4.7349734978981508E-4</v>
      </c>
      <c r="X172" s="10">
        <f t="shared" si="18"/>
        <v>0.26037713047449801</v>
      </c>
      <c r="Y172" s="38">
        <f t="shared" si="19"/>
        <v>6.7796250074133757E-2</v>
      </c>
      <c r="Z172" s="43" t="str">
        <f t="shared" si="20"/>
        <v/>
      </c>
      <c r="AA172" s="44" t="str">
        <f t="shared" si="21"/>
        <v/>
      </c>
    </row>
    <row r="173" spans="3:27">
      <c r="C173" s="34" t="s">
        <v>373</v>
      </c>
      <c r="D173" s="35" t="s">
        <v>374</v>
      </c>
      <c r="E173" s="11">
        <v>0.27658795546201587</v>
      </c>
      <c r="F173" s="11">
        <v>0.27212026684883939</v>
      </c>
      <c r="G173" s="11">
        <v>0.27289331925386334</v>
      </c>
      <c r="H173" s="11">
        <v>0.26800645916728699</v>
      </c>
      <c r="I173" s="11">
        <v>0.27070074745050748</v>
      </c>
      <c r="J173" s="11">
        <v>0.26947022703102813</v>
      </c>
      <c r="K173" s="11">
        <v>0.25935370039643207</v>
      </c>
      <c r="L173" s="11">
        <v>0.2625107641256284</v>
      </c>
      <c r="M173" s="11">
        <v>0.26156251116454593</v>
      </c>
      <c r="N173" s="11">
        <v>0.26328242035867427</v>
      </c>
      <c r="O173" s="11">
        <v>0.26829756254196585</v>
      </c>
      <c r="P173" s="11">
        <v>0.26538031534022238</v>
      </c>
      <c r="Q173" s="11">
        <v>0.26026825832649209</v>
      </c>
      <c r="R173" s="11">
        <v>0.25989683988295459</v>
      </c>
      <c r="S173" s="11">
        <v>0.27284016676776862</v>
      </c>
      <c r="T173" s="11">
        <v>0.27698014478873156</v>
      </c>
      <c r="U173" s="11"/>
      <c r="V173" s="35" t="str">
        <f t="shared" si="17"/>
        <v>Syrian Arab Republic</v>
      </c>
      <c r="W173" s="30">
        <f t="shared" si="22"/>
        <v>-3.3769409131176163E-4</v>
      </c>
      <c r="X173" s="10">
        <f t="shared" si="18"/>
        <v>-0.27167332014962803</v>
      </c>
      <c r="Y173" s="38">
        <f t="shared" si="19"/>
        <v>7.3806392881122285E-2</v>
      </c>
      <c r="Z173" s="43" t="str">
        <f t="shared" si="20"/>
        <v/>
      </c>
      <c r="AA173" s="44" t="str">
        <f t="shared" si="21"/>
        <v/>
      </c>
    </row>
    <row r="174" spans="3:27">
      <c r="C174" s="34" t="s">
        <v>375</v>
      </c>
      <c r="D174" s="35" t="s">
        <v>376</v>
      </c>
      <c r="E174" s="11">
        <v>0.37467681079838466</v>
      </c>
      <c r="F174" s="11">
        <v>0.35521728123493795</v>
      </c>
      <c r="G174" s="11">
        <v>0.35699622219274141</v>
      </c>
      <c r="H174" s="11">
        <v>0.35967399206087597</v>
      </c>
      <c r="I174" s="11">
        <v>0.36094077414646281</v>
      </c>
      <c r="J174" s="11">
        <v>0.35511814822267967</v>
      </c>
      <c r="K174" s="11">
        <v>0.35448019230960148</v>
      </c>
      <c r="L174" s="11">
        <v>0.35768617538563907</v>
      </c>
      <c r="M174" s="11">
        <v>0.35534795299003824</v>
      </c>
      <c r="N174" s="11">
        <v>0.35017010590879294</v>
      </c>
      <c r="O174" s="11">
        <v>0.3556687625692847</v>
      </c>
      <c r="P174" s="11">
        <v>0.36022109279348097</v>
      </c>
      <c r="Q174" s="11">
        <v>0.36521148849608975</v>
      </c>
      <c r="R174" s="11">
        <v>0.37033672078731544</v>
      </c>
      <c r="S174" s="11">
        <v>0.37940962996940963</v>
      </c>
      <c r="T174" s="11">
        <v>0.3838413626106067</v>
      </c>
      <c r="U174" s="11"/>
      <c r="V174" s="35" t="str">
        <f t="shared" si="17"/>
        <v>Tajikistan</v>
      </c>
      <c r="W174" s="30">
        <f t="shared" si="22"/>
        <v>9.279390939012156E-4</v>
      </c>
      <c r="X174" s="10">
        <f t="shared" si="18"/>
        <v>0.44970717319494857</v>
      </c>
      <c r="Y174" s="38">
        <f t="shared" si="19"/>
        <v>0.20223654162299148</v>
      </c>
      <c r="Z174" s="43" t="str">
        <f t="shared" si="20"/>
        <v/>
      </c>
      <c r="AA174" s="44" t="str">
        <f t="shared" si="21"/>
        <v/>
      </c>
    </row>
    <row r="175" spans="3:27">
      <c r="C175" s="34" t="s">
        <v>377</v>
      </c>
      <c r="D175" s="35" t="s">
        <v>378</v>
      </c>
      <c r="E175" s="11">
        <v>0.50418148077526503</v>
      </c>
      <c r="F175" s="11">
        <v>0.5030785768582583</v>
      </c>
      <c r="G175" s="11">
        <v>0.50561836676666594</v>
      </c>
      <c r="H175" s="11">
        <v>0.50749947003317353</v>
      </c>
      <c r="I175" s="11">
        <v>0.50632007066111606</v>
      </c>
      <c r="J175" s="11">
        <v>0.5048397454594804</v>
      </c>
      <c r="K175" s="11">
        <v>0.49863280902315826</v>
      </c>
      <c r="L175" s="11">
        <v>0.49148089568213749</v>
      </c>
      <c r="M175" s="11">
        <v>0.49832330464268826</v>
      </c>
      <c r="N175" s="11">
        <v>0.4965301344677488</v>
      </c>
      <c r="O175" s="11">
        <v>0.49549921376436562</v>
      </c>
      <c r="P175" s="11">
        <v>0.5005309820803574</v>
      </c>
      <c r="Q175" s="11">
        <v>0.5016390488786916</v>
      </c>
      <c r="R175" s="11">
        <v>0.506088290660758</v>
      </c>
      <c r="S175" s="11">
        <v>0.50683443420823993</v>
      </c>
      <c r="T175" s="11">
        <v>0.50945050346644194</v>
      </c>
      <c r="U175" s="11"/>
      <c r="V175" s="35" t="str">
        <f t="shared" si="17"/>
        <v>Tanzania, United Republic of</v>
      </c>
      <c r="W175" s="30">
        <f t="shared" si="22"/>
        <v>-9.4191689477531441E-6</v>
      </c>
      <c r="X175" s="10">
        <f t="shared" si="18"/>
        <v>-8.9065349644960115E-3</v>
      </c>
      <c r="Y175" s="38">
        <f t="shared" si="19"/>
        <v>7.9326365073789971E-5</v>
      </c>
      <c r="Z175" s="43" t="str">
        <f t="shared" si="20"/>
        <v/>
      </c>
      <c r="AA175" s="44" t="str">
        <f t="shared" si="21"/>
        <v/>
      </c>
    </row>
    <row r="176" spans="3:27">
      <c r="C176" s="34" t="s">
        <v>379</v>
      </c>
      <c r="D176" s="35" t="s">
        <v>380</v>
      </c>
      <c r="E176" s="11">
        <v>0.25911360665607958</v>
      </c>
      <c r="F176" s="11">
        <v>0.25734359030102177</v>
      </c>
      <c r="G176" s="11">
        <v>0.25518722192881343</v>
      </c>
      <c r="H176" s="11">
        <v>0.25342110734487172</v>
      </c>
      <c r="I176" s="11">
        <v>0.25124907931301993</v>
      </c>
      <c r="J176" s="11">
        <v>0.24811879475252621</v>
      </c>
      <c r="K176" s="11">
        <v>0.24779319363919763</v>
      </c>
      <c r="L176" s="11">
        <v>0.24681436927133751</v>
      </c>
      <c r="M176" s="11">
        <v>0.25319528275476666</v>
      </c>
      <c r="N176" s="11">
        <v>0.25485286743965957</v>
      </c>
      <c r="O176" s="11">
        <v>0.2563296346518667</v>
      </c>
      <c r="P176" s="11">
        <v>0.25653336373486768</v>
      </c>
      <c r="Q176" s="11">
        <v>0.25619532195976835</v>
      </c>
      <c r="R176" s="11">
        <v>0.25729539332692009</v>
      </c>
      <c r="S176" s="11">
        <v>0.26100093920155826</v>
      </c>
      <c r="T176" s="11">
        <v>0.26501563659550559</v>
      </c>
      <c r="U176" s="11"/>
      <c r="V176" s="35" t="str">
        <f t="shared" si="17"/>
        <v>Thailand</v>
      </c>
      <c r="W176" s="30">
        <f t="shared" si="22"/>
        <v>4.26232245655969E-4</v>
      </c>
      <c r="X176" s="10">
        <f t="shared" si="18"/>
        <v>0.41671568437566464</v>
      </c>
      <c r="Y176" s="38">
        <f t="shared" si="19"/>
        <v>0.17365196160467855</v>
      </c>
      <c r="Z176" s="43" t="str">
        <f t="shared" si="20"/>
        <v/>
      </c>
      <c r="AA176" s="44" t="str">
        <f t="shared" si="21"/>
        <v/>
      </c>
    </row>
    <row r="177" spans="3:27">
      <c r="C177" s="34" t="s">
        <v>381</v>
      </c>
      <c r="D177" s="35" t="s">
        <v>382</v>
      </c>
      <c r="E177" s="11">
        <v>0.48816293693360507</v>
      </c>
      <c r="F177" s="11">
        <v>0.48911374657943835</v>
      </c>
      <c r="G177" s="11">
        <v>0.50823783452943838</v>
      </c>
      <c r="H177" s="11">
        <v>0.53509169669193835</v>
      </c>
      <c r="I177" s="11">
        <v>0.51427412318360499</v>
      </c>
      <c r="J177" s="11">
        <v>0.51943726095860498</v>
      </c>
      <c r="K177" s="11">
        <v>0.51632075510652164</v>
      </c>
      <c r="L177" s="11">
        <v>0.50855611311693838</v>
      </c>
      <c r="M177" s="11">
        <v>0.50550760654402171</v>
      </c>
      <c r="N177" s="11">
        <v>0.50550371649193826</v>
      </c>
      <c r="O177" s="11">
        <v>0.50262311155235506</v>
      </c>
      <c r="P177" s="11">
        <v>0.4997684301141605</v>
      </c>
      <c r="Q177" s="11">
        <v>0.49425610086346611</v>
      </c>
      <c r="R177" s="11">
        <v>0.48865879979412497</v>
      </c>
      <c r="S177" s="11">
        <v>0.48014068855641984</v>
      </c>
      <c r="T177" s="11">
        <v>0.48118744782448131</v>
      </c>
      <c r="U177" s="11"/>
      <c r="V177" s="35" t="str">
        <f t="shared" si="17"/>
        <v>Timor-Leste</v>
      </c>
      <c r="W177" s="30">
        <f t="shared" si="22"/>
        <v>-1.5077677300217984E-3</v>
      </c>
      <c r="X177" s="10">
        <f t="shared" si="18"/>
        <v>-0.47879479972886374</v>
      </c>
      <c r="Y177" s="38">
        <f t="shared" si="19"/>
        <v>0.22924446024740275</v>
      </c>
      <c r="Z177" s="43" t="str">
        <f t="shared" si="20"/>
        <v/>
      </c>
      <c r="AA177" s="44" t="str">
        <f t="shared" si="21"/>
        <v/>
      </c>
    </row>
    <row r="178" spans="3:27">
      <c r="C178" s="34" t="s">
        <v>383</v>
      </c>
      <c r="D178" s="35" t="s">
        <v>384</v>
      </c>
      <c r="E178" s="11">
        <v>0.52539160345596747</v>
      </c>
      <c r="F178" s="11">
        <v>0.52483314729873154</v>
      </c>
      <c r="G178" s="11">
        <v>0.52984362337639157</v>
      </c>
      <c r="H178" s="11">
        <v>0.53634521100591026</v>
      </c>
      <c r="I178" s="11">
        <v>0.53253214991268993</v>
      </c>
      <c r="J178" s="11">
        <v>0.52793111238800505</v>
      </c>
      <c r="K178" s="11">
        <v>0.53085328803284237</v>
      </c>
      <c r="L178" s="11">
        <v>0.53167980495135436</v>
      </c>
      <c r="M178" s="11">
        <v>0.52670548057704469</v>
      </c>
      <c r="N178" s="11">
        <v>0.5324573394827542</v>
      </c>
      <c r="O178" s="11">
        <v>0.53081107200188338</v>
      </c>
      <c r="P178" s="11">
        <v>0.52573106255592406</v>
      </c>
      <c r="Q178" s="11">
        <v>0.51570904744637558</v>
      </c>
      <c r="R178" s="11">
        <v>0.50848043894138584</v>
      </c>
      <c r="S178" s="11">
        <v>0.51211695029623638</v>
      </c>
      <c r="T178" s="11">
        <v>0.51496606736992245</v>
      </c>
      <c r="U178" s="11"/>
      <c r="V178" s="35" t="str">
        <f t="shared" si="17"/>
        <v>Togo</v>
      </c>
      <c r="W178" s="30">
        <f t="shared" si="22"/>
        <v>-1.1408589508772517E-3</v>
      </c>
      <c r="X178" s="10">
        <f t="shared" si="18"/>
        <v>-0.66104324485994947</v>
      </c>
      <c r="Y178" s="38">
        <f t="shared" si="19"/>
        <v>0.4369781715749711</v>
      </c>
      <c r="Z178" s="43">
        <f t="shared" si="20"/>
        <v>1.1408589508772518</v>
      </c>
      <c r="AA178" s="44">
        <f t="shared" si="21"/>
        <v>45</v>
      </c>
    </row>
    <row r="179" spans="3:27">
      <c r="C179" s="34" t="s">
        <v>385</v>
      </c>
      <c r="D179" s="35" t="s">
        <v>386</v>
      </c>
      <c r="E179" s="11">
        <v>0.36805172426878002</v>
      </c>
      <c r="F179" s="11">
        <v>0.36785825105758091</v>
      </c>
      <c r="G179" s="11">
        <v>0.3699327774750471</v>
      </c>
      <c r="H179" s="11">
        <v>0.37664962436390198</v>
      </c>
      <c r="I179" s="11">
        <v>0.37715787220929498</v>
      </c>
      <c r="J179" s="11">
        <v>0.37773114554662562</v>
      </c>
      <c r="K179" s="11">
        <v>0.38120075482199822</v>
      </c>
      <c r="L179" s="11">
        <v>0.38087610219691487</v>
      </c>
      <c r="M179" s="11">
        <v>0.36177523600795164</v>
      </c>
      <c r="N179" s="11">
        <v>0.37536260093748436</v>
      </c>
      <c r="O179" s="11">
        <v>0.38007763144633505</v>
      </c>
      <c r="P179" s="11">
        <v>0.38031763517839051</v>
      </c>
      <c r="Q179" s="11">
        <v>0.37658919473071228</v>
      </c>
      <c r="R179" s="11">
        <v>0.36771833688767042</v>
      </c>
      <c r="S179" s="11">
        <v>0.37028858725527197</v>
      </c>
      <c r="T179" s="11">
        <v>0.37367462243261124</v>
      </c>
      <c r="U179" s="11"/>
      <c r="V179" s="35" t="str">
        <f t="shared" si="17"/>
        <v>Tonga</v>
      </c>
      <c r="W179" s="30">
        <f t="shared" si="22"/>
        <v>1.2980966515781217E-4</v>
      </c>
      <c r="X179" s="10">
        <f t="shared" si="18"/>
        <v>0.1062198639280076</v>
      </c>
      <c r="Y179" s="38">
        <f t="shared" si="19"/>
        <v>1.1282659492884451E-2</v>
      </c>
      <c r="Z179" s="43" t="str">
        <f t="shared" si="20"/>
        <v/>
      </c>
      <c r="AA179" s="44" t="str">
        <f t="shared" si="21"/>
        <v/>
      </c>
    </row>
    <row r="180" spans="3:27">
      <c r="C180" s="34" t="s">
        <v>387</v>
      </c>
      <c r="D180" s="35" t="s">
        <v>388</v>
      </c>
      <c r="E180" s="11">
        <v>0.30796918907840604</v>
      </c>
      <c r="F180" s="11">
        <v>0.30749747350358897</v>
      </c>
      <c r="G180" s="11">
        <v>0.30708268278036749</v>
      </c>
      <c r="H180" s="11">
        <v>0.30919651901555711</v>
      </c>
      <c r="I180" s="11">
        <v>0.3078958595372509</v>
      </c>
      <c r="J180" s="11">
        <v>0.30792726095585526</v>
      </c>
      <c r="K180" s="11">
        <v>0.30776111743721829</v>
      </c>
      <c r="L180" s="11">
        <v>0.30888456131777664</v>
      </c>
      <c r="M180" s="11">
        <v>0.30564392957364001</v>
      </c>
      <c r="N180" s="11">
        <v>0.30689740936502019</v>
      </c>
      <c r="O180" s="11">
        <v>0.32991653343805433</v>
      </c>
      <c r="P180" s="11">
        <v>0.32013352655386684</v>
      </c>
      <c r="Q180" s="11">
        <v>0.33537368902171522</v>
      </c>
      <c r="R180" s="11">
        <v>0.3194024737118128</v>
      </c>
      <c r="S180" s="11">
        <v>0.32244938324530048</v>
      </c>
      <c r="T180" s="11">
        <v>0.32601192362845793</v>
      </c>
      <c r="U180" s="11"/>
      <c r="V180" s="35" t="str">
        <f t="shared" si="17"/>
        <v>Trinidad and Tobago</v>
      </c>
      <c r="W180" s="30">
        <f t="shared" si="22"/>
        <v>1.5086858099425369E-3</v>
      </c>
      <c r="X180" s="10">
        <f t="shared" si="18"/>
        <v>0.74363453999261808</v>
      </c>
      <c r="Y180" s="38">
        <f t="shared" si="19"/>
        <v>0.55299232907003271</v>
      </c>
      <c r="Z180" s="43">
        <f t="shared" si="20"/>
        <v>-1.5086858099425369</v>
      </c>
      <c r="AA180" s="44">
        <f t="shared" si="21"/>
        <v>107</v>
      </c>
    </row>
    <row r="181" spans="3:27">
      <c r="C181" s="34" t="s">
        <v>389</v>
      </c>
      <c r="D181" s="35" t="s">
        <v>390</v>
      </c>
      <c r="E181" s="11">
        <v>0.31488853926623622</v>
      </c>
      <c r="F181" s="11">
        <v>0.29395360145982369</v>
      </c>
      <c r="G181" s="11">
        <v>0.30216907758225814</v>
      </c>
      <c r="H181" s="11">
        <v>0.30764066271781293</v>
      </c>
      <c r="I181" s="11">
        <v>0.30544207821428543</v>
      </c>
      <c r="J181" s="11">
        <v>0.30845428792490709</v>
      </c>
      <c r="K181" s="11">
        <v>0.31127267544584064</v>
      </c>
      <c r="L181" s="11">
        <v>0.31512251731999946</v>
      </c>
      <c r="M181" s="11">
        <v>0.30397429210224308</v>
      </c>
      <c r="N181" s="11">
        <v>0.29691419839085681</v>
      </c>
      <c r="O181" s="11">
        <v>0.29571115663199338</v>
      </c>
      <c r="P181" s="11">
        <v>0.29643029710825114</v>
      </c>
      <c r="Q181" s="11">
        <v>0.29981376646956487</v>
      </c>
      <c r="R181" s="11">
        <v>0.29884441069223838</v>
      </c>
      <c r="S181" s="11">
        <v>0.30785908193251799</v>
      </c>
      <c r="T181" s="11">
        <v>0.31250559404224182</v>
      </c>
      <c r="U181" s="11"/>
      <c r="V181" s="35" t="str">
        <f t="shared" si="17"/>
        <v>Tunisia</v>
      </c>
      <c r="W181" s="30">
        <f t="shared" si="22"/>
        <v>-2.1030605121890661E-4</v>
      </c>
      <c r="X181" s="10">
        <f t="shared" si="18"/>
        <v>-0.1426377766820687</v>
      </c>
      <c r="Y181" s="38">
        <f t="shared" si="19"/>
        <v>2.0345535336803701E-2</v>
      </c>
      <c r="Z181" s="43" t="str">
        <f t="shared" si="20"/>
        <v/>
      </c>
      <c r="AA181" s="44" t="str">
        <f t="shared" si="21"/>
        <v/>
      </c>
    </row>
    <row r="182" spans="3:27">
      <c r="C182" s="34" t="s">
        <v>391</v>
      </c>
      <c r="D182" s="35" t="s">
        <v>392</v>
      </c>
      <c r="E182" s="11">
        <v>0.2973952611556811</v>
      </c>
      <c r="F182" s="11">
        <v>0.29272302383652926</v>
      </c>
      <c r="G182" s="11">
        <v>0.28870225430351909</v>
      </c>
      <c r="H182" s="11">
        <v>0.28183216089311719</v>
      </c>
      <c r="I182" s="11">
        <v>0.27704591964814768</v>
      </c>
      <c r="J182" s="11">
        <v>0.27462367557932438</v>
      </c>
      <c r="K182" s="11">
        <v>0.2710929776696504</v>
      </c>
      <c r="L182" s="11">
        <v>0.27152116418670486</v>
      </c>
      <c r="M182" s="11">
        <v>0.26829531191738698</v>
      </c>
      <c r="N182" s="11">
        <v>0.26464110671310132</v>
      </c>
      <c r="O182" s="11">
        <v>0.26078404324296389</v>
      </c>
      <c r="P182" s="11">
        <v>0.25912817208050942</v>
      </c>
      <c r="Q182" s="11">
        <v>0.26390138946791541</v>
      </c>
      <c r="R182" s="11">
        <v>0.26436195183251182</v>
      </c>
      <c r="S182" s="11">
        <v>0.2832424043064169</v>
      </c>
      <c r="T182" s="11">
        <v>0.28671168888092008</v>
      </c>
      <c r="U182" s="11"/>
      <c r="V182" s="35" t="str">
        <f t="shared" si="17"/>
        <v>Turkey</v>
      </c>
      <c r="W182" s="30">
        <f t="shared" si="22"/>
        <v>-1.3673908350220693E-3</v>
      </c>
      <c r="X182" s="10">
        <f t="shared" si="18"/>
        <v>-0.54666801224450734</v>
      </c>
      <c r="Y182" s="38">
        <f t="shared" si="19"/>
        <v>0.29884591561136081</v>
      </c>
      <c r="Z182" s="43">
        <f t="shared" si="20"/>
        <v>1.3673908350220694</v>
      </c>
      <c r="AA182" s="44">
        <f t="shared" si="21"/>
        <v>37</v>
      </c>
    </row>
    <row r="183" spans="3:27">
      <c r="C183" s="34" t="s">
        <v>393</v>
      </c>
      <c r="D183" s="35" t="s">
        <v>394</v>
      </c>
      <c r="E183" s="11">
        <v>0.26374452974243484</v>
      </c>
      <c r="F183" s="11">
        <v>0.27190655487843945</v>
      </c>
      <c r="G183" s="11">
        <v>0.26240660515188302</v>
      </c>
      <c r="H183" s="11">
        <v>0.25670780792887332</v>
      </c>
      <c r="I183" s="11">
        <v>0.25382386903283533</v>
      </c>
      <c r="J183" s="11">
        <v>0.2523586730515302</v>
      </c>
      <c r="K183" s="11">
        <v>0.25164556850657083</v>
      </c>
      <c r="L183" s="11">
        <v>0.25266365707516575</v>
      </c>
      <c r="M183" s="11">
        <v>0.25462889497359792</v>
      </c>
      <c r="N183" s="11">
        <v>0.25701971771417448</v>
      </c>
      <c r="O183" s="11">
        <v>0.25752910339558444</v>
      </c>
      <c r="P183" s="11">
        <v>0.25863618887340761</v>
      </c>
      <c r="Q183" s="11">
        <v>0.26159854977778579</v>
      </c>
      <c r="R183" s="11">
        <v>0.26203864231418666</v>
      </c>
      <c r="S183" s="11">
        <v>0.26478273948850045</v>
      </c>
      <c r="T183" s="11">
        <v>0.26779629880286626</v>
      </c>
      <c r="U183" s="11"/>
      <c r="V183" s="35" t="str">
        <f t="shared" si="17"/>
        <v>Turkmenistan</v>
      </c>
      <c r="W183" s="30">
        <f t="shared" si="22"/>
        <v>1.2612073145343663E-4</v>
      </c>
      <c r="X183" s="10">
        <f t="shared" si="18"/>
        <v>0.10183904177527972</v>
      </c>
      <c r="Y183" s="38">
        <f t="shared" si="19"/>
        <v>1.0371190429707168E-2</v>
      </c>
      <c r="Z183" s="43" t="str">
        <f t="shared" si="20"/>
        <v/>
      </c>
      <c r="AA183" s="44" t="str">
        <f t="shared" si="21"/>
        <v/>
      </c>
    </row>
    <row r="184" spans="3:27">
      <c r="C184" s="34" t="s">
        <v>395</v>
      </c>
      <c r="D184" s="35" t="s">
        <v>396</v>
      </c>
      <c r="E184" s="11">
        <v>0.44203216521989847</v>
      </c>
      <c r="F184" s="11">
        <v>0.44966751401114852</v>
      </c>
      <c r="G184" s="11">
        <v>0.43875084734448189</v>
      </c>
      <c r="H184" s="11">
        <v>0.44021163165823185</v>
      </c>
      <c r="I184" s="11">
        <v>0.43928593506364849</v>
      </c>
      <c r="J184" s="11">
        <v>0.45553965141531516</v>
      </c>
      <c r="K184" s="11">
        <v>0.47485244309031521</v>
      </c>
      <c r="L184" s="11">
        <v>0.47655256632781517</v>
      </c>
      <c r="M184" s="11">
        <v>0.45365830468198182</v>
      </c>
      <c r="N184" s="11">
        <v>0.44189098169031515</v>
      </c>
      <c r="O184" s="11">
        <v>0.44849155726948187</v>
      </c>
      <c r="P184" s="11">
        <v>0.44005448025003741</v>
      </c>
      <c r="Q184" s="11">
        <v>0.43498731219725967</v>
      </c>
      <c r="R184" s="11">
        <v>0.43269599797614849</v>
      </c>
      <c r="S184" s="11">
        <v>0.43970299726493461</v>
      </c>
      <c r="T184" s="11">
        <v>0.44148653539127775</v>
      </c>
      <c r="U184" s="11"/>
      <c r="V184" s="35" t="str">
        <f t="shared" si="17"/>
        <v>Tuvalu</v>
      </c>
      <c r="W184" s="30">
        <f t="shared" si="22"/>
        <v>-5.9262453470703834E-4</v>
      </c>
      <c r="X184" s="10">
        <f t="shared" si="18"/>
        <v>-0.21940036663695137</v>
      </c>
      <c r="Y184" s="38">
        <f t="shared" si="19"/>
        <v>4.8136520880428683E-2</v>
      </c>
      <c r="Z184" s="43" t="str">
        <f t="shared" si="20"/>
        <v/>
      </c>
      <c r="AA184" s="44" t="str">
        <f t="shared" si="21"/>
        <v/>
      </c>
    </row>
    <row r="185" spans="3:27">
      <c r="C185" s="34" t="s">
        <v>397</v>
      </c>
      <c r="D185" s="35" t="s">
        <v>398</v>
      </c>
      <c r="E185" s="11">
        <v>0.52891595708171546</v>
      </c>
      <c r="F185" s="11">
        <v>0.52799785364611251</v>
      </c>
      <c r="G185" s="11">
        <v>0.53273277480522496</v>
      </c>
      <c r="H185" s="11">
        <v>0.53103383620702038</v>
      </c>
      <c r="I185" s="11">
        <v>0.52623710568655968</v>
      </c>
      <c r="J185" s="11">
        <v>0.5250586068954689</v>
      </c>
      <c r="K185" s="11">
        <v>0.51919154515630894</v>
      </c>
      <c r="L185" s="11">
        <v>0.51612019490270122</v>
      </c>
      <c r="M185" s="11">
        <v>0.51166212432814573</v>
      </c>
      <c r="N185" s="11">
        <v>0.5137375597808298</v>
      </c>
      <c r="O185" s="11">
        <v>0.51346616092057629</v>
      </c>
      <c r="P185" s="11">
        <v>0.50807100857622467</v>
      </c>
      <c r="Q185" s="11">
        <v>0.5052840650641911</v>
      </c>
      <c r="R185" s="11">
        <v>0.50179816695266022</v>
      </c>
      <c r="S185" s="11">
        <v>0.50176504810467371</v>
      </c>
      <c r="T185" s="11">
        <v>0.50518136472056829</v>
      </c>
      <c r="U185" s="11"/>
      <c r="V185" s="35" t="str">
        <f t="shared" si="17"/>
        <v>Uganda</v>
      </c>
      <c r="W185" s="30">
        <f t="shared" si="22"/>
        <v>-2.1691454712755719E-3</v>
      </c>
      <c r="X185" s="10">
        <f t="shared" si="18"/>
        <v>-0.96054961548851248</v>
      </c>
      <c r="Y185" s="38">
        <f t="shared" si="19"/>
        <v>0.92265556381512914</v>
      </c>
      <c r="Z185" s="43">
        <f t="shared" si="20"/>
        <v>2.1691454712755718</v>
      </c>
      <c r="AA185" s="44">
        <f t="shared" si="21"/>
        <v>16</v>
      </c>
    </row>
    <row r="186" spans="3:27">
      <c r="C186" s="34" t="s">
        <v>399</v>
      </c>
      <c r="D186" s="35" t="s">
        <v>400</v>
      </c>
      <c r="E186" s="11">
        <v>0.25397160921576412</v>
      </c>
      <c r="F186" s="11">
        <v>0.25331664980116858</v>
      </c>
      <c r="G186" s="11">
        <v>0.25348345769686459</v>
      </c>
      <c r="H186" s="11">
        <v>0.25220011185256741</v>
      </c>
      <c r="I186" s="11">
        <v>0.25191598474551452</v>
      </c>
      <c r="J186" s="11">
        <v>0.25393977449711164</v>
      </c>
      <c r="K186" s="11">
        <v>0.25094377810935609</v>
      </c>
      <c r="L186" s="11">
        <v>0.2497822149156326</v>
      </c>
      <c r="M186" s="11">
        <v>0.25700187866466184</v>
      </c>
      <c r="N186" s="11">
        <v>0.25040843827318909</v>
      </c>
      <c r="O186" s="11">
        <v>0.24908571409417427</v>
      </c>
      <c r="P186" s="11">
        <v>0.24805416316363871</v>
      </c>
      <c r="Q186" s="11">
        <v>0.24793181179531576</v>
      </c>
      <c r="R186" s="11">
        <v>0.24738994104799619</v>
      </c>
      <c r="S186" s="11">
        <v>0.25532907965851442</v>
      </c>
      <c r="T186" s="11">
        <v>0.25907408072831772</v>
      </c>
      <c r="U186" s="11"/>
      <c r="V186" s="35" t="str">
        <f t="shared" si="17"/>
        <v>Ukraine</v>
      </c>
      <c r="W186" s="30">
        <f t="shared" si="22"/>
        <v>-7.1226664215156494E-5</v>
      </c>
      <c r="X186" s="10">
        <f t="shared" si="18"/>
        <v>-0.10132776599245406</v>
      </c>
      <c r="Y186" s="38">
        <f t="shared" si="19"/>
        <v>1.026731616102153E-2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>
        <v>0.27754247846107621</v>
      </c>
      <c r="F187" s="11">
        <v>0.27725070791383238</v>
      </c>
      <c r="G187" s="11">
        <v>0.27699593274164014</v>
      </c>
      <c r="H187" s="11">
        <v>0.27643037946764509</v>
      </c>
      <c r="I187" s="11">
        <v>0.27649706889863523</v>
      </c>
      <c r="J187" s="11">
        <v>0.27635272933338584</v>
      </c>
      <c r="K187" s="11">
        <v>0.27836108067261839</v>
      </c>
      <c r="L187" s="11">
        <v>0.28017175992513021</v>
      </c>
      <c r="M187" s="11">
        <v>0.28017352454349559</v>
      </c>
      <c r="N187" s="11">
        <v>0.28017644769844641</v>
      </c>
      <c r="O187" s="11">
        <v>0.28602182321620201</v>
      </c>
      <c r="P187" s="11">
        <v>0.28162775163736214</v>
      </c>
      <c r="Q187" s="11">
        <v>0.28193706060560914</v>
      </c>
      <c r="R187" s="11">
        <v>0.28261943190447919</v>
      </c>
      <c r="S187" s="11">
        <v>0.28637021905584592</v>
      </c>
      <c r="T187" s="11">
        <v>0.29023792287182493</v>
      </c>
      <c r="U187" s="11"/>
      <c r="V187" s="35" t="str">
        <f t="shared" si="17"/>
        <v>United Arab Emirates</v>
      </c>
      <c r="W187" s="30">
        <f t="shared" si="22"/>
        <v>7.501647740019579E-4</v>
      </c>
      <c r="X187" s="10">
        <f t="shared" si="18"/>
        <v>0.86820659800136257</v>
      </c>
      <c r="Y187" s="38">
        <f t="shared" si="19"/>
        <v>0.75378269681309962</v>
      </c>
      <c r="Z187" s="43">
        <f t="shared" si="20"/>
        <v>-0.75016477400195791</v>
      </c>
      <c r="AA187" s="44">
        <f t="shared" si="21"/>
        <v>90</v>
      </c>
    </row>
    <row r="188" spans="3:27">
      <c r="C188" s="34" t="s">
        <v>403</v>
      </c>
      <c r="D188" s="35" t="s">
        <v>404</v>
      </c>
      <c r="E188" s="11">
        <v>0.16186614365443391</v>
      </c>
      <c r="F188" s="11">
        <v>0.16057359736302129</v>
      </c>
      <c r="G188" s="11">
        <v>0.16230442505534845</v>
      </c>
      <c r="H188" s="11">
        <v>0.1661423801189495</v>
      </c>
      <c r="I188" s="11">
        <v>0.16993541648336344</v>
      </c>
      <c r="J188" s="11">
        <v>0.17306463170956599</v>
      </c>
      <c r="K188" s="11">
        <v>0.17671146766644266</v>
      </c>
      <c r="L188" s="11">
        <v>0.17956350687535194</v>
      </c>
      <c r="M188" s="11">
        <v>0.18196684689726925</v>
      </c>
      <c r="N188" s="11">
        <v>0.1777677207945253</v>
      </c>
      <c r="O188" s="11">
        <v>0.17597123830453157</v>
      </c>
      <c r="P188" s="11">
        <v>0.17485132854105545</v>
      </c>
      <c r="Q188" s="11">
        <v>0.17323704588091271</v>
      </c>
      <c r="R188" s="11">
        <v>0.17376865944512909</v>
      </c>
      <c r="S188" s="11">
        <v>0.17475329013310228</v>
      </c>
      <c r="T188" s="11">
        <v>0.178896170820146</v>
      </c>
      <c r="U188" s="11"/>
      <c r="V188" s="35" t="str">
        <f t="shared" si="17"/>
        <v>United Kingdom</v>
      </c>
      <c r="W188" s="30">
        <f t="shared" si="22"/>
        <v>1.0062669123923934E-3</v>
      </c>
      <c r="X188" s="10">
        <f t="shared" si="18"/>
        <v>0.72378433574846712</v>
      </c>
      <c r="Y188" s="38">
        <f t="shared" si="19"/>
        <v>0.52386376467484974</v>
      </c>
      <c r="Z188" s="43">
        <f t="shared" si="20"/>
        <v>-1.0062669123923935</v>
      </c>
      <c r="AA188" s="44">
        <f t="shared" si="21"/>
        <v>99</v>
      </c>
    </row>
    <row r="189" spans="3:27">
      <c r="C189" s="34" t="s">
        <v>405</v>
      </c>
      <c r="D189" s="35" t="s">
        <v>406</v>
      </c>
      <c r="E189" s="11">
        <v>0.20993387563010066</v>
      </c>
      <c r="F189" s="11">
        <v>0.20832298748314124</v>
      </c>
      <c r="G189" s="11">
        <v>0.20778736248707866</v>
      </c>
      <c r="H189" s="11">
        <v>0.20654070451441101</v>
      </c>
      <c r="I189" s="11">
        <v>0.20536784829521804</v>
      </c>
      <c r="J189" s="11">
        <v>0.20444364837920193</v>
      </c>
      <c r="K189" s="11">
        <v>0.20351082127932704</v>
      </c>
      <c r="L189" s="11">
        <v>0.20242629714401159</v>
      </c>
      <c r="M189" s="11">
        <v>0.20089191568095555</v>
      </c>
      <c r="N189" s="11">
        <v>0.20090629179760441</v>
      </c>
      <c r="O189" s="11">
        <v>0.20033506652448463</v>
      </c>
      <c r="P189" s="11">
        <v>0.20022684270432056</v>
      </c>
      <c r="Q189" s="11">
        <v>0.20028165861077185</v>
      </c>
      <c r="R189" s="11">
        <v>0.20549543401409284</v>
      </c>
      <c r="S189" s="11">
        <v>0.20906213664162188</v>
      </c>
      <c r="T189" s="11">
        <v>0.21282883926747451</v>
      </c>
      <c r="U189" s="11"/>
      <c r="V189" s="35" t="str">
        <f t="shared" si="17"/>
        <v>United States</v>
      </c>
      <c r="W189" s="30">
        <f t="shared" si="22"/>
        <v>-1.3880463387181321E-4</v>
      </c>
      <c r="X189" s="10">
        <f t="shared" si="18"/>
        <v>-0.16762838438687386</v>
      </c>
      <c r="Y189" s="38">
        <f t="shared" si="19"/>
        <v>2.8099275252153534E-2</v>
      </c>
      <c r="Z189" s="43" t="str">
        <f t="shared" si="20"/>
        <v/>
      </c>
      <c r="AA189" s="44" t="str">
        <f t="shared" si="21"/>
        <v/>
      </c>
    </row>
    <row r="190" spans="3:27">
      <c r="C190" s="34" t="s">
        <v>407</v>
      </c>
      <c r="D190" s="35" t="s">
        <v>408</v>
      </c>
      <c r="E190" s="11">
        <v>0.22465267425679428</v>
      </c>
      <c r="F190" s="11">
        <v>0.22593808150415362</v>
      </c>
      <c r="G190" s="11">
        <v>0.22377615881567559</v>
      </c>
      <c r="H190" s="11">
        <v>0.22430775790929744</v>
      </c>
      <c r="I190" s="11">
        <v>0.22187957096503372</v>
      </c>
      <c r="J190" s="11">
        <v>0.23201816281022977</v>
      </c>
      <c r="K190" s="11">
        <v>0.22029805557060747</v>
      </c>
      <c r="L190" s="11">
        <v>0.23372582832171465</v>
      </c>
      <c r="M190" s="11">
        <v>0.22660212729824977</v>
      </c>
      <c r="N190" s="11">
        <v>0.2122750317566163</v>
      </c>
      <c r="O190" s="11">
        <v>0.20813421366202758</v>
      </c>
      <c r="P190" s="11">
        <v>0.20937465282783208</v>
      </c>
      <c r="Q190" s="11">
        <v>0.20159275928645523</v>
      </c>
      <c r="R190" s="11">
        <v>0.20571195440230125</v>
      </c>
      <c r="S190" s="11">
        <v>0.21385195589086001</v>
      </c>
      <c r="T190" s="11">
        <v>0.21699563096225283</v>
      </c>
      <c r="U190" s="11"/>
      <c r="V190" s="35" t="str">
        <f t="shared" si="17"/>
        <v>Uruguay</v>
      </c>
      <c r="W190" s="30">
        <f t="shared" si="22"/>
        <v>-1.3430345054566131E-3</v>
      </c>
      <c r="X190" s="10">
        <f t="shared" si="18"/>
        <v>-0.67382654052432323</v>
      </c>
      <c r="Y190" s="38">
        <f t="shared" si="19"/>
        <v>0.45404220671497741</v>
      </c>
      <c r="Z190" s="43">
        <f t="shared" si="20"/>
        <v>1.3430345054566131</v>
      </c>
      <c r="AA190" s="44">
        <f t="shared" si="21"/>
        <v>39</v>
      </c>
    </row>
    <row r="191" spans="3:27">
      <c r="C191" s="34" t="s">
        <v>409</v>
      </c>
      <c r="D191" s="35" t="s">
        <v>410</v>
      </c>
      <c r="E191" s="11">
        <v>0.26487057547734416</v>
      </c>
      <c r="F191" s="11">
        <v>0.26530882232926911</v>
      </c>
      <c r="G191" s="11">
        <v>0.25700461097598326</v>
      </c>
      <c r="H191" s="11">
        <v>0.25278344802404901</v>
      </c>
      <c r="I191" s="11">
        <v>0.25958378379941149</v>
      </c>
      <c r="J191" s="11">
        <v>0.25080180636945887</v>
      </c>
      <c r="K191" s="11">
        <v>0.24621010731575621</v>
      </c>
      <c r="L191" s="11">
        <v>0.23983640026724609</v>
      </c>
      <c r="M191" s="11">
        <v>0.23837891715536527</v>
      </c>
      <c r="N191" s="11">
        <v>0.23712210887702101</v>
      </c>
      <c r="O191" s="11">
        <v>0.23889803770107521</v>
      </c>
      <c r="P191" s="11">
        <v>0.23910195415731419</v>
      </c>
      <c r="Q191" s="11">
        <v>0.24145595525967511</v>
      </c>
      <c r="R191" s="11">
        <v>0.24223423393403862</v>
      </c>
      <c r="S191" s="11">
        <v>0.24561520414351531</v>
      </c>
      <c r="T191" s="11">
        <v>0.2495079677029505</v>
      </c>
      <c r="U191" s="11"/>
      <c r="V191" s="35" t="str">
        <f t="shared" si="17"/>
        <v>Uzbekistan</v>
      </c>
      <c r="W191" s="30">
        <f t="shared" si="22"/>
        <v>-1.4448395068178618E-3</v>
      </c>
      <c r="X191" s="10">
        <f t="shared" si="18"/>
        <v>-0.72322561167727828</v>
      </c>
      <c r="Y191" s="38">
        <f t="shared" si="19"/>
        <v>0.52305528538597335</v>
      </c>
      <c r="Z191" s="43">
        <f t="shared" si="20"/>
        <v>1.4448395068178619</v>
      </c>
      <c r="AA191" s="44">
        <f t="shared" si="21"/>
        <v>33</v>
      </c>
    </row>
    <row r="192" spans="3:27">
      <c r="C192" s="34" t="s">
        <v>411</v>
      </c>
      <c r="D192" s="35" t="s">
        <v>412</v>
      </c>
      <c r="E192" s="11">
        <v>0.45298617710330324</v>
      </c>
      <c r="F192" s="11">
        <v>0.42298477098812032</v>
      </c>
      <c r="G192" s="11">
        <v>0.42264876536605717</v>
      </c>
      <c r="H192" s="11">
        <v>0.42537104601725062</v>
      </c>
      <c r="I192" s="11">
        <v>0.4434210253112591</v>
      </c>
      <c r="J192" s="11">
        <v>0.41788315253257452</v>
      </c>
      <c r="K192" s="11">
        <v>0.42179502578181644</v>
      </c>
      <c r="L192" s="11">
        <v>0.41969140731928389</v>
      </c>
      <c r="M192" s="11">
        <v>0.42100075266488129</v>
      </c>
      <c r="N192" s="11">
        <v>0.42312807312059025</v>
      </c>
      <c r="O192" s="11">
        <v>0.41825483936408991</v>
      </c>
      <c r="P192" s="11">
        <v>0.41953803866829392</v>
      </c>
      <c r="Q192" s="11">
        <v>0.41247999026416471</v>
      </c>
      <c r="R192" s="11">
        <v>0.41043113016712013</v>
      </c>
      <c r="S192" s="11">
        <v>0.4143064314023483</v>
      </c>
      <c r="T192" s="11">
        <v>0.41795554992392936</v>
      </c>
      <c r="U192" s="11"/>
      <c r="V192" s="35" t="str">
        <f t="shared" si="17"/>
        <v>Vanuatu</v>
      </c>
      <c r="W192" s="30">
        <f t="shared" si="22"/>
        <v>-1.5422136709602728E-3</v>
      </c>
      <c r="X192" s="10">
        <f t="shared" si="18"/>
        <v>-0.67637441781722485</v>
      </c>
      <c r="Y192" s="38">
        <f t="shared" si="19"/>
        <v>0.45748235307758983</v>
      </c>
      <c r="Z192" s="43">
        <f t="shared" si="20"/>
        <v>1.5422136709602727</v>
      </c>
      <c r="AA192" s="44">
        <f t="shared" si="21"/>
        <v>31</v>
      </c>
    </row>
    <row r="193" spans="3:27">
      <c r="C193" s="34" t="s">
        <v>413</v>
      </c>
      <c r="D193" s="35" t="s">
        <v>414</v>
      </c>
      <c r="E193" s="11">
        <v>0.24856688128295543</v>
      </c>
      <c r="F193" s="11">
        <v>0.24862096604045547</v>
      </c>
      <c r="G193" s="11">
        <v>0.24700719111587213</v>
      </c>
      <c r="H193" s="11">
        <v>0.24850157824665464</v>
      </c>
      <c r="I193" s="11">
        <v>0.24835270321433756</v>
      </c>
      <c r="J193" s="11">
        <v>0.24808641306920551</v>
      </c>
      <c r="K193" s="11">
        <v>0.24283488290748792</v>
      </c>
      <c r="L193" s="11">
        <v>0.23977712129389617</v>
      </c>
      <c r="M193" s="11">
        <v>0.23978220073013592</v>
      </c>
      <c r="N193" s="11">
        <v>0.23504227071366449</v>
      </c>
      <c r="O193" s="11">
        <v>0.23673856449409203</v>
      </c>
      <c r="P193" s="11">
        <v>0.2387719620743439</v>
      </c>
      <c r="Q193" s="11">
        <v>0.23708085279481109</v>
      </c>
      <c r="R193" s="11">
        <v>0.23637215717908819</v>
      </c>
      <c r="S193" s="11">
        <v>0.23969933339183866</v>
      </c>
      <c r="T193" s="11">
        <v>0.24319547657736015</v>
      </c>
      <c r="U193" s="11"/>
      <c r="V193" s="35" t="str">
        <f t="shared" si="17"/>
        <v>Venezuela, Bolivarian Republic of</v>
      </c>
      <c r="W193" s="30">
        <f t="shared" si="22"/>
        <v>-8.286785079234069E-4</v>
      </c>
      <c r="X193" s="10">
        <f t="shared" si="18"/>
        <v>-0.77494681965951184</v>
      </c>
      <c r="Y193" s="38">
        <f t="shared" si="19"/>
        <v>0.60054257330039196</v>
      </c>
      <c r="Z193" s="43">
        <f t="shared" si="20"/>
        <v>0.82867850792340692</v>
      </c>
      <c r="AA193" s="44">
        <f t="shared" si="21"/>
        <v>61</v>
      </c>
    </row>
    <row r="194" spans="3:27">
      <c r="C194" s="34" t="s">
        <v>415</v>
      </c>
      <c r="D194" s="35" t="s">
        <v>416</v>
      </c>
      <c r="E194" s="11">
        <v>0.34624718218633993</v>
      </c>
      <c r="F194" s="11">
        <v>0.34128666357416471</v>
      </c>
      <c r="G194" s="11">
        <v>0.33930657362725869</v>
      </c>
      <c r="H194" s="11">
        <v>0.32845085320147199</v>
      </c>
      <c r="I194" s="11">
        <v>0.32197137413223914</v>
      </c>
      <c r="J194" s="11">
        <v>0.31562990320345985</v>
      </c>
      <c r="K194" s="11">
        <v>0.31539485498342812</v>
      </c>
      <c r="L194" s="11">
        <v>0.3102359118127202</v>
      </c>
      <c r="M194" s="11">
        <v>0.30361666937216125</v>
      </c>
      <c r="N194" s="11">
        <v>0.2966965719650474</v>
      </c>
      <c r="O194" s="11">
        <v>0.29238301519278281</v>
      </c>
      <c r="P194" s="11">
        <v>0.2965113926980682</v>
      </c>
      <c r="Q194" s="11">
        <v>0.29409834965936565</v>
      </c>
      <c r="R194" s="11">
        <v>0.29343879402128514</v>
      </c>
      <c r="S194" s="11">
        <v>0.29680078387552095</v>
      </c>
      <c r="T194" s="11">
        <v>0.3006673934387602</v>
      </c>
      <c r="U194" s="11"/>
      <c r="V194" s="35" t="str">
        <f t="shared" si="17"/>
        <v>Viet Nam</v>
      </c>
      <c r="W194" s="30">
        <f t="shared" si="22"/>
        <v>-3.5777937888661977E-3</v>
      </c>
      <c r="X194" s="10">
        <f t="shared" si="18"/>
        <v>-0.92128429113131438</v>
      </c>
      <c r="Y194" s="38">
        <f t="shared" si="19"/>
        <v>0.8487647450853284</v>
      </c>
      <c r="Z194" s="43">
        <f t="shared" si="20"/>
        <v>3.5777937888661979</v>
      </c>
      <c r="AA194" s="44">
        <f t="shared" si="21"/>
        <v>4</v>
      </c>
    </row>
    <row r="195" spans="3:27">
      <c r="C195" s="34" t="s">
        <v>417</v>
      </c>
      <c r="D195" s="35" t="s">
        <v>418</v>
      </c>
      <c r="E195" s="11">
        <v>0.50220805644273814</v>
      </c>
      <c r="F195" s="11">
        <v>0.50423736881203463</v>
      </c>
      <c r="G195" s="11">
        <v>0.50333713619998277</v>
      </c>
      <c r="H195" s="11">
        <v>0.50270276291572713</v>
      </c>
      <c r="I195" s="11">
        <v>0.49945741110774017</v>
      </c>
      <c r="J195" s="11">
        <v>0.49698447247841848</v>
      </c>
      <c r="K195" s="11">
        <v>0.49303258732785499</v>
      </c>
      <c r="L195" s="11">
        <v>0.4902929255760477</v>
      </c>
      <c r="M195" s="11">
        <v>0.48909829091710727</v>
      </c>
      <c r="N195" s="11">
        <v>0.48626693067013615</v>
      </c>
      <c r="O195" s="11">
        <v>0.4834302698267266</v>
      </c>
      <c r="P195" s="11">
        <v>0.48578727945945194</v>
      </c>
      <c r="Q195" s="11">
        <v>0.47627792942981051</v>
      </c>
      <c r="R195" s="11">
        <v>0.47512877272022996</v>
      </c>
      <c r="S195" s="11">
        <v>0.47815413417440372</v>
      </c>
      <c r="T195" s="11">
        <v>0.48143846877442042</v>
      </c>
      <c r="U195" s="11"/>
      <c r="V195" s="35" t="str">
        <f t="shared" si="17"/>
        <v>Yemen</v>
      </c>
      <c r="W195" s="30">
        <f t="shared" si="22"/>
        <v>-2.0348454476368707E-3</v>
      </c>
      <c r="X195" s="10">
        <f t="shared" si="18"/>
        <v>-0.95817745406600929</v>
      </c>
      <c r="Y195" s="38">
        <f t="shared" si="19"/>
        <v>0.91810403348041936</v>
      </c>
      <c r="Z195" s="43">
        <f t="shared" si="20"/>
        <v>2.0348454476368705</v>
      </c>
      <c r="AA195" s="44">
        <f t="shared" si="21"/>
        <v>20</v>
      </c>
    </row>
    <row r="196" spans="3:27">
      <c r="C196" s="34" t="s">
        <v>419</v>
      </c>
      <c r="D196" s="35" t="s">
        <v>420</v>
      </c>
      <c r="E196" s="11">
        <v>0.54456800034836028</v>
      </c>
      <c r="F196" s="11">
        <v>0.53222420202701881</v>
      </c>
      <c r="G196" s="11">
        <v>0.5361153988459213</v>
      </c>
      <c r="H196" s="11">
        <v>0.54997461623911226</v>
      </c>
      <c r="I196" s="11">
        <v>0.53547148892885821</v>
      </c>
      <c r="J196" s="11">
        <v>0.54140375330720181</v>
      </c>
      <c r="K196" s="11">
        <v>0.5416233748334689</v>
      </c>
      <c r="L196" s="11">
        <v>0.55080311288250028</v>
      </c>
      <c r="M196" s="11">
        <v>0.54856632197125199</v>
      </c>
      <c r="N196" s="11">
        <v>0.54254705983443097</v>
      </c>
      <c r="O196" s="11">
        <v>0.54386348723904854</v>
      </c>
      <c r="P196" s="11">
        <v>0.54157953317828766</v>
      </c>
      <c r="Q196" s="11">
        <v>0.52968387249445226</v>
      </c>
      <c r="R196" s="11">
        <v>0.52955008932249592</v>
      </c>
      <c r="S196" s="11">
        <v>0.53706975976027371</v>
      </c>
      <c r="T196" s="11">
        <v>0.54018067769840694</v>
      </c>
      <c r="U196" s="11"/>
      <c r="V196" s="35" t="str">
        <f t="shared" si="17"/>
        <v>Zambia</v>
      </c>
      <c r="W196" s="30">
        <f t="shared" si="22"/>
        <v>-2.9715212379371732E-4</v>
      </c>
      <c r="X196" s="10">
        <f t="shared" si="18"/>
        <v>-0.21367345773571852</v>
      </c>
      <c r="Y196" s="38">
        <f t="shared" si="19"/>
        <v>4.5656346540737892E-2</v>
      </c>
      <c r="Z196" s="43" t="str">
        <f t="shared" si="20"/>
        <v/>
      </c>
      <c r="AA196" s="44" t="str">
        <f t="shared" si="21"/>
        <v/>
      </c>
    </row>
    <row r="197" spans="3:27">
      <c r="C197" s="34" t="s">
        <v>421</v>
      </c>
      <c r="D197" s="35" t="s">
        <v>422</v>
      </c>
      <c r="E197" s="11">
        <v>0.42246931901818829</v>
      </c>
      <c r="F197" s="11">
        <v>0.42886670183181003</v>
      </c>
      <c r="G197" s="11">
        <v>0.42694719145340737</v>
      </c>
      <c r="H197" s="11">
        <v>0.42994690601525837</v>
      </c>
      <c r="I197" s="11">
        <v>0.43200050897262804</v>
      </c>
      <c r="J197" s="11">
        <v>0.43256227955258902</v>
      </c>
      <c r="K197" s="11">
        <v>0.43984983829503993</v>
      </c>
      <c r="L197" s="11">
        <v>0.4571913358805309</v>
      </c>
      <c r="M197" s="11">
        <v>0.45733661209714777</v>
      </c>
      <c r="N197" s="11">
        <v>0.46007180686261334</v>
      </c>
      <c r="O197" s="11">
        <v>0.45252722067777845</v>
      </c>
      <c r="P197" s="11">
        <v>0.46370867196974491</v>
      </c>
      <c r="Q197" s="11">
        <v>0.45811687249476113</v>
      </c>
      <c r="R197" s="11">
        <v>0.45771629401643121</v>
      </c>
      <c r="S197" s="11">
        <v>0.46050023902520404</v>
      </c>
      <c r="T197" s="11">
        <v>0.46374326736151916</v>
      </c>
      <c r="U197" s="11"/>
      <c r="V197" s="35" t="str">
        <f t="shared" si="17"/>
        <v>Zimbabwe</v>
      </c>
      <c r="W197" s="30">
        <f t="shared" si="22"/>
        <v>2.9484236230852565E-3</v>
      </c>
      <c r="X197" s="10">
        <f t="shared" si="18"/>
        <v>0.91949308066551538</v>
      </c>
      <c r="Y197" s="38">
        <f t="shared" si="19"/>
        <v>0.84546752539175996</v>
      </c>
      <c r="Z197" s="43">
        <f t="shared" si="20"/>
        <v>-2.9484236230852563</v>
      </c>
      <c r="AA197" s="44">
        <f t="shared" si="21"/>
        <v>123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Vul_Index!E6:T6</xm:f>
              <xm:sqref>AB6</xm:sqref>
            </x14:sparkline>
            <x14:sparkline>
              <xm:f>Vul_Index!E7:T7</xm:f>
              <xm:sqref>AB7</xm:sqref>
            </x14:sparkline>
            <x14:sparkline>
              <xm:f>Vul_Index!E8:T8</xm:f>
              <xm:sqref>AB8</xm:sqref>
            </x14:sparkline>
            <x14:sparkline>
              <xm:f>Vul_Index!E9:T9</xm:f>
              <xm:sqref>AB9</xm:sqref>
            </x14:sparkline>
            <x14:sparkline>
              <xm:f>Vul_Index!E10:T10</xm:f>
              <xm:sqref>AB10</xm:sqref>
            </x14:sparkline>
            <x14:sparkline>
              <xm:f>Vul_Index!E11:T11</xm:f>
              <xm:sqref>AB11</xm:sqref>
            </x14:sparkline>
            <x14:sparkline>
              <xm:f>Vul_Index!E12:T12</xm:f>
              <xm:sqref>AB12</xm:sqref>
            </x14:sparkline>
            <x14:sparkline>
              <xm:f>Vul_Index!E13:T13</xm:f>
              <xm:sqref>AB13</xm:sqref>
            </x14:sparkline>
            <x14:sparkline>
              <xm:f>Vul_Index!E14:T14</xm:f>
              <xm:sqref>AB14</xm:sqref>
            </x14:sparkline>
            <x14:sparkline>
              <xm:f>Vul_Index!E15:T15</xm:f>
              <xm:sqref>AB15</xm:sqref>
            </x14:sparkline>
            <x14:sparkline>
              <xm:f>Vul_Index!E16:T16</xm:f>
              <xm:sqref>AB16</xm:sqref>
            </x14:sparkline>
            <x14:sparkline>
              <xm:f>Vul_Index!E17:T17</xm:f>
              <xm:sqref>AB17</xm:sqref>
            </x14:sparkline>
            <x14:sparkline>
              <xm:f>Vul_Index!E18:T18</xm:f>
              <xm:sqref>AB18</xm:sqref>
            </x14:sparkline>
            <x14:sparkline>
              <xm:f>Vul_Index!E19:T19</xm:f>
              <xm:sqref>AB19</xm:sqref>
            </x14:sparkline>
            <x14:sparkline>
              <xm:f>Vul_Index!E20:T20</xm:f>
              <xm:sqref>AB20</xm:sqref>
            </x14:sparkline>
            <x14:sparkline>
              <xm:f>Vul_Index!E21:T21</xm:f>
              <xm:sqref>AB21</xm:sqref>
            </x14:sparkline>
            <x14:sparkline>
              <xm:f>Vul_Index!E22:T22</xm:f>
              <xm:sqref>AB22</xm:sqref>
            </x14:sparkline>
            <x14:sparkline>
              <xm:f>Vul_Index!E23:T23</xm:f>
              <xm:sqref>AB23</xm:sqref>
            </x14:sparkline>
            <x14:sparkline>
              <xm:f>Vul_Index!E24:T24</xm:f>
              <xm:sqref>AB24</xm:sqref>
            </x14:sparkline>
            <x14:sparkline>
              <xm:f>Vul_Index!E25:T25</xm:f>
              <xm:sqref>AB25</xm:sqref>
            </x14:sparkline>
            <x14:sparkline>
              <xm:f>Vul_Index!E26:T26</xm:f>
              <xm:sqref>AB26</xm:sqref>
            </x14:sparkline>
            <x14:sparkline>
              <xm:f>Vul_Index!E27:T27</xm:f>
              <xm:sqref>AB27</xm:sqref>
            </x14:sparkline>
            <x14:sparkline>
              <xm:f>Vul_Index!E28:T28</xm:f>
              <xm:sqref>AB28</xm:sqref>
            </x14:sparkline>
            <x14:sparkline>
              <xm:f>Vul_Index!E29:T29</xm:f>
              <xm:sqref>AB29</xm:sqref>
            </x14:sparkline>
            <x14:sparkline>
              <xm:f>Vul_Index!E30:T30</xm:f>
              <xm:sqref>AB30</xm:sqref>
            </x14:sparkline>
            <x14:sparkline>
              <xm:f>Vul_Index!E31:T31</xm:f>
              <xm:sqref>AB31</xm:sqref>
            </x14:sparkline>
            <x14:sparkline>
              <xm:f>Vul_Index!E32:T32</xm:f>
              <xm:sqref>AB32</xm:sqref>
            </x14:sparkline>
            <x14:sparkline>
              <xm:f>Vul_Index!E33:T33</xm:f>
              <xm:sqref>AB33</xm:sqref>
            </x14:sparkline>
            <x14:sparkline>
              <xm:f>Vul_Index!E34:T34</xm:f>
              <xm:sqref>AB34</xm:sqref>
            </x14:sparkline>
            <x14:sparkline>
              <xm:f>Vul_Index!E35:T35</xm:f>
              <xm:sqref>AB35</xm:sqref>
            </x14:sparkline>
            <x14:sparkline>
              <xm:f>Vul_Index!E36:T36</xm:f>
              <xm:sqref>AB36</xm:sqref>
            </x14:sparkline>
            <x14:sparkline>
              <xm:f>Vul_Index!E37:T37</xm:f>
              <xm:sqref>AB37</xm:sqref>
            </x14:sparkline>
            <x14:sparkline>
              <xm:f>Vul_Index!E38:T38</xm:f>
              <xm:sqref>AB38</xm:sqref>
            </x14:sparkline>
            <x14:sparkline>
              <xm:f>Vul_Index!E39:T39</xm:f>
              <xm:sqref>AB39</xm:sqref>
            </x14:sparkline>
            <x14:sparkline>
              <xm:f>Vul_Index!E40:T40</xm:f>
              <xm:sqref>AB40</xm:sqref>
            </x14:sparkline>
            <x14:sparkline>
              <xm:f>Vul_Index!E41:T41</xm:f>
              <xm:sqref>AB41</xm:sqref>
            </x14:sparkline>
            <x14:sparkline>
              <xm:f>Vul_Index!E42:T42</xm:f>
              <xm:sqref>AB42</xm:sqref>
            </x14:sparkline>
            <x14:sparkline>
              <xm:f>Vul_Index!E43:T43</xm:f>
              <xm:sqref>AB43</xm:sqref>
            </x14:sparkline>
            <x14:sparkline>
              <xm:f>Vul_Index!E44:T44</xm:f>
              <xm:sqref>AB44</xm:sqref>
            </x14:sparkline>
            <x14:sparkline>
              <xm:f>Vul_Index!E45:T45</xm:f>
              <xm:sqref>AB45</xm:sqref>
            </x14:sparkline>
            <x14:sparkline>
              <xm:f>Vul_Index!E46:T46</xm:f>
              <xm:sqref>AB46</xm:sqref>
            </x14:sparkline>
            <x14:sparkline>
              <xm:f>Vul_Index!E47:T47</xm:f>
              <xm:sqref>AB47</xm:sqref>
            </x14:sparkline>
            <x14:sparkline>
              <xm:f>Vul_Index!E48:T48</xm:f>
              <xm:sqref>AB48</xm:sqref>
            </x14:sparkline>
            <x14:sparkline>
              <xm:f>Vul_Index!E49:T49</xm:f>
              <xm:sqref>AB49</xm:sqref>
            </x14:sparkline>
            <x14:sparkline>
              <xm:f>Vul_Index!E50:T50</xm:f>
              <xm:sqref>AB50</xm:sqref>
            </x14:sparkline>
            <x14:sparkline>
              <xm:f>Vul_Index!E51:T51</xm:f>
              <xm:sqref>AB51</xm:sqref>
            </x14:sparkline>
            <x14:sparkline>
              <xm:f>Vul_Index!E52:T52</xm:f>
              <xm:sqref>AB52</xm:sqref>
            </x14:sparkline>
            <x14:sparkline>
              <xm:f>Vul_Index!E53:T53</xm:f>
              <xm:sqref>AB53</xm:sqref>
            </x14:sparkline>
            <x14:sparkline>
              <xm:f>Vul_Index!E54:T54</xm:f>
              <xm:sqref>AB54</xm:sqref>
            </x14:sparkline>
            <x14:sparkline>
              <xm:f>Vul_Index!E55:T55</xm:f>
              <xm:sqref>AB55</xm:sqref>
            </x14:sparkline>
            <x14:sparkline>
              <xm:f>Vul_Index!E56:T56</xm:f>
              <xm:sqref>AB56</xm:sqref>
            </x14:sparkline>
            <x14:sparkline>
              <xm:f>Vul_Index!E57:T57</xm:f>
              <xm:sqref>AB57</xm:sqref>
            </x14:sparkline>
            <x14:sparkline>
              <xm:f>Vul_Index!E58:T58</xm:f>
              <xm:sqref>AB58</xm:sqref>
            </x14:sparkline>
            <x14:sparkline>
              <xm:f>Vul_Index!E59:T59</xm:f>
              <xm:sqref>AB59</xm:sqref>
            </x14:sparkline>
            <x14:sparkline>
              <xm:f>Vul_Index!E60:T60</xm:f>
              <xm:sqref>AB60</xm:sqref>
            </x14:sparkline>
            <x14:sparkline>
              <xm:f>Vul_Index!E61:T61</xm:f>
              <xm:sqref>AB61</xm:sqref>
            </x14:sparkline>
            <x14:sparkline>
              <xm:f>Vul_Index!E62:T62</xm:f>
              <xm:sqref>AB62</xm:sqref>
            </x14:sparkline>
            <x14:sparkline>
              <xm:f>Vul_Index!E63:T63</xm:f>
              <xm:sqref>AB63</xm:sqref>
            </x14:sparkline>
            <x14:sparkline>
              <xm:f>Vul_Index!E64:T64</xm:f>
              <xm:sqref>AB64</xm:sqref>
            </x14:sparkline>
            <x14:sparkline>
              <xm:f>Vul_Index!E65:T65</xm:f>
              <xm:sqref>AB65</xm:sqref>
            </x14:sparkline>
            <x14:sparkline>
              <xm:f>Vul_Index!E66:T66</xm:f>
              <xm:sqref>AB66</xm:sqref>
            </x14:sparkline>
            <x14:sparkline>
              <xm:f>Vul_Index!E67:T67</xm:f>
              <xm:sqref>AB67</xm:sqref>
            </x14:sparkline>
            <x14:sparkline>
              <xm:f>Vul_Index!E68:T68</xm:f>
              <xm:sqref>AB68</xm:sqref>
            </x14:sparkline>
            <x14:sparkline>
              <xm:f>Vul_Index!E69:T69</xm:f>
              <xm:sqref>AB69</xm:sqref>
            </x14:sparkline>
            <x14:sparkline>
              <xm:f>Vul_Index!E70:T70</xm:f>
              <xm:sqref>AB70</xm:sqref>
            </x14:sparkline>
            <x14:sparkline>
              <xm:f>Vul_Index!E71:T71</xm:f>
              <xm:sqref>AB71</xm:sqref>
            </x14:sparkline>
            <x14:sparkline>
              <xm:f>Vul_Index!E72:T72</xm:f>
              <xm:sqref>AB72</xm:sqref>
            </x14:sparkline>
            <x14:sparkline>
              <xm:f>Vul_Index!E73:T73</xm:f>
              <xm:sqref>AB73</xm:sqref>
            </x14:sparkline>
            <x14:sparkline>
              <xm:f>Vul_Index!E74:T74</xm:f>
              <xm:sqref>AB74</xm:sqref>
            </x14:sparkline>
            <x14:sparkline>
              <xm:f>Vul_Index!E75:T75</xm:f>
              <xm:sqref>AB75</xm:sqref>
            </x14:sparkline>
            <x14:sparkline>
              <xm:f>Vul_Index!E76:T76</xm:f>
              <xm:sqref>AB76</xm:sqref>
            </x14:sparkline>
            <x14:sparkline>
              <xm:f>Vul_Index!E77:T77</xm:f>
              <xm:sqref>AB77</xm:sqref>
            </x14:sparkline>
            <x14:sparkline>
              <xm:f>Vul_Index!E78:T78</xm:f>
              <xm:sqref>AB78</xm:sqref>
            </x14:sparkline>
            <x14:sparkline>
              <xm:f>Vul_Index!E79:T79</xm:f>
              <xm:sqref>AB79</xm:sqref>
            </x14:sparkline>
            <x14:sparkline>
              <xm:f>Vul_Index!E80:T80</xm:f>
              <xm:sqref>AB80</xm:sqref>
            </x14:sparkline>
            <x14:sparkline>
              <xm:f>Vul_Index!E81:T81</xm:f>
              <xm:sqref>AB81</xm:sqref>
            </x14:sparkline>
            <x14:sparkline>
              <xm:f>Vul_Index!E82:T82</xm:f>
              <xm:sqref>AB82</xm:sqref>
            </x14:sparkline>
            <x14:sparkline>
              <xm:f>Vul_Index!E83:T83</xm:f>
              <xm:sqref>AB83</xm:sqref>
            </x14:sparkline>
            <x14:sparkline>
              <xm:f>Vul_Index!E84:T84</xm:f>
              <xm:sqref>AB84</xm:sqref>
            </x14:sparkline>
            <x14:sparkline>
              <xm:f>Vul_Index!E85:T85</xm:f>
              <xm:sqref>AB85</xm:sqref>
            </x14:sparkline>
            <x14:sparkline>
              <xm:f>Vul_Index!E86:T86</xm:f>
              <xm:sqref>AB86</xm:sqref>
            </x14:sparkline>
            <x14:sparkline>
              <xm:f>Vul_Index!E87:T87</xm:f>
              <xm:sqref>AB87</xm:sqref>
            </x14:sparkline>
            <x14:sparkline>
              <xm:f>Vul_Index!E88:T88</xm:f>
              <xm:sqref>AB88</xm:sqref>
            </x14:sparkline>
            <x14:sparkline>
              <xm:f>Vul_Index!E89:T89</xm:f>
              <xm:sqref>AB89</xm:sqref>
            </x14:sparkline>
            <x14:sparkline>
              <xm:f>Vul_Index!E90:T90</xm:f>
              <xm:sqref>AB90</xm:sqref>
            </x14:sparkline>
            <x14:sparkline>
              <xm:f>Vul_Index!E91:T91</xm:f>
              <xm:sqref>AB91</xm:sqref>
            </x14:sparkline>
            <x14:sparkline>
              <xm:f>Vul_Index!E92:T92</xm:f>
              <xm:sqref>AB92</xm:sqref>
            </x14:sparkline>
            <x14:sparkline>
              <xm:f>Vul_Index!E93:T93</xm:f>
              <xm:sqref>AB93</xm:sqref>
            </x14:sparkline>
            <x14:sparkline>
              <xm:f>Vul_Index!E94:T94</xm:f>
              <xm:sqref>AB94</xm:sqref>
            </x14:sparkline>
            <x14:sparkline>
              <xm:f>Vul_Index!E95:T95</xm:f>
              <xm:sqref>AB95</xm:sqref>
            </x14:sparkline>
            <x14:sparkline>
              <xm:f>Vul_Index!E96:T96</xm:f>
              <xm:sqref>AB96</xm:sqref>
            </x14:sparkline>
            <x14:sparkline>
              <xm:f>Vul_Index!E97:T97</xm:f>
              <xm:sqref>AB97</xm:sqref>
            </x14:sparkline>
            <x14:sparkline>
              <xm:f>Vul_Index!E98:T98</xm:f>
              <xm:sqref>AB98</xm:sqref>
            </x14:sparkline>
            <x14:sparkline>
              <xm:f>Vul_Index!E99:T99</xm:f>
              <xm:sqref>AB99</xm:sqref>
            </x14:sparkline>
            <x14:sparkline>
              <xm:f>Vul_Index!E100:T100</xm:f>
              <xm:sqref>AB100</xm:sqref>
            </x14:sparkline>
            <x14:sparkline>
              <xm:f>Vul_Index!E101:T101</xm:f>
              <xm:sqref>AB101</xm:sqref>
            </x14:sparkline>
            <x14:sparkline>
              <xm:f>Vul_Index!E102:T102</xm:f>
              <xm:sqref>AB102</xm:sqref>
            </x14:sparkline>
            <x14:sparkline>
              <xm:f>Vul_Index!E103:T103</xm:f>
              <xm:sqref>AB103</xm:sqref>
            </x14:sparkline>
            <x14:sparkline>
              <xm:f>Vul_Index!E104:T104</xm:f>
              <xm:sqref>AB104</xm:sqref>
            </x14:sparkline>
            <x14:sparkline>
              <xm:f>Vul_Index!E105:T105</xm:f>
              <xm:sqref>AB105</xm:sqref>
            </x14:sparkline>
            <x14:sparkline>
              <xm:f>Vul_Index!E106:T106</xm:f>
              <xm:sqref>AB106</xm:sqref>
            </x14:sparkline>
            <x14:sparkline>
              <xm:f>Vul_Index!E107:T107</xm:f>
              <xm:sqref>AB107</xm:sqref>
            </x14:sparkline>
            <x14:sparkline>
              <xm:f>Vul_Index!E108:T108</xm:f>
              <xm:sqref>AB108</xm:sqref>
            </x14:sparkline>
            <x14:sparkline>
              <xm:f>Vul_Index!E109:T109</xm:f>
              <xm:sqref>AB109</xm:sqref>
            </x14:sparkline>
            <x14:sparkline>
              <xm:f>Vul_Index!E110:T110</xm:f>
              <xm:sqref>AB110</xm:sqref>
            </x14:sparkline>
            <x14:sparkline>
              <xm:f>Vul_Index!E111:T111</xm:f>
              <xm:sqref>AB111</xm:sqref>
            </x14:sparkline>
            <x14:sparkline>
              <xm:f>Vul_Index!E112:T112</xm:f>
              <xm:sqref>AB112</xm:sqref>
            </x14:sparkline>
            <x14:sparkline>
              <xm:f>Vul_Index!E113:T113</xm:f>
              <xm:sqref>AB113</xm:sqref>
            </x14:sparkline>
            <x14:sparkline>
              <xm:f>Vul_Index!E114:T114</xm:f>
              <xm:sqref>AB114</xm:sqref>
            </x14:sparkline>
            <x14:sparkline>
              <xm:f>Vul_Index!E115:T115</xm:f>
              <xm:sqref>AB115</xm:sqref>
            </x14:sparkline>
            <x14:sparkline>
              <xm:f>Vul_Index!E116:T116</xm:f>
              <xm:sqref>AB116</xm:sqref>
            </x14:sparkline>
            <x14:sparkline>
              <xm:f>Vul_Index!E117:T117</xm:f>
              <xm:sqref>AB117</xm:sqref>
            </x14:sparkline>
            <x14:sparkline>
              <xm:f>Vul_Index!E118:T118</xm:f>
              <xm:sqref>AB118</xm:sqref>
            </x14:sparkline>
            <x14:sparkline>
              <xm:f>Vul_Index!E119:T119</xm:f>
              <xm:sqref>AB119</xm:sqref>
            </x14:sparkline>
            <x14:sparkline>
              <xm:f>Vul_Index!E120:T120</xm:f>
              <xm:sqref>AB120</xm:sqref>
            </x14:sparkline>
            <x14:sparkline>
              <xm:f>Vul_Index!E121:T121</xm:f>
              <xm:sqref>AB121</xm:sqref>
            </x14:sparkline>
            <x14:sparkline>
              <xm:f>Vul_Index!E122:T122</xm:f>
              <xm:sqref>AB122</xm:sqref>
            </x14:sparkline>
            <x14:sparkline>
              <xm:f>Vul_Index!E123:T123</xm:f>
              <xm:sqref>AB123</xm:sqref>
            </x14:sparkline>
            <x14:sparkline>
              <xm:f>Vul_Index!E124:T124</xm:f>
              <xm:sqref>AB124</xm:sqref>
            </x14:sparkline>
            <x14:sparkline>
              <xm:f>Vul_Index!E125:T125</xm:f>
              <xm:sqref>AB125</xm:sqref>
            </x14:sparkline>
            <x14:sparkline>
              <xm:f>Vul_Index!E126:T126</xm:f>
              <xm:sqref>AB126</xm:sqref>
            </x14:sparkline>
            <x14:sparkline>
              <xm:f>Vul_Index!E127:T127</xm:f>
              <xm:sqref>AB127</xm:sqref>
            </x14:sparkline>
            <x14:sparkline>
              <xm:f>Vul_Index!E128:T128</xm:f>
              <xm:sqref>AB128</xm:sqref>
            </x14:sparkline>
            <x14:sparkline>
              <xm:f>Vul_Index!E129:T129</xm:f>
              <xm:sqref>AB129</xm:sqref>
            </x14:sparkline>
            <x14:sparkline>
              <xm:f>Vul_Index!E130:T130</xm:f>
              <xm:sqref>AB130</xm:sqref>
            </x14:sparkline>
            <x14:sparkline>
              <xm:f>Vul_Index!E131:T131</xm:f>
              <xm:sqref>AB131</xm:sqref>
            </x14:sparkline>
            <x14:sparkline>
              <xm:f>Vul_Index!E132:T132</xm:f>
              <xm:sqref>AB132</xm:sqref>
            </x14:sparkline>
            <x14:sparkline>
              <xm:f>Vul_Index!E133:T133</xm:f>
              <xm:sqref>AB133</xm:sqref>
            </x14:sparkline>
            <x14:sparkline>
              <xm:f>Vul_Index!E134:T134</xm:f>
              <xm:sqref>AB134</xm:sqref>
            </x14:sparkline>
            <x14:sparkline>
              <xm:f>Vul_Index!E135:T135</xm:f>
              <xm:sqref>AB135</xm:sqref>
            </x14:sparkline>
            <x14:sparkline>
              <xm:f>Vul_Index!E136:T136</xm:f>
              <xm:sqref>AB136</xm:sqref>
            </x14:sparkline>
            <x14:sparkline>
              <xm:f>Vul_Index!E137:T137</xm:f>
              <xm:sqref>AB137</xm:sqref>
            </x14:sparkline>
            <x14:sparkline>
              <xm:f>Vul_Index!E138:T138</xm:f>
              <xm:sqref>AB138</xm:sqref>
            </x14:sparkline>
            <x14:sparkline>
              <xm:f>Vul_Index!E139:T139</xm:f>
              <xm:sqref>AB139</xm:sqref>
            </x14:sparkline>
            <x14:sparkline>
              <xm:f>Vul_Index!E140:T140</xm:f>
              <xm:sqref>AB140</xm:sqref>
            </x14:sparkline>
            <x14:sparkline>
              <xm:f>Vul_Index!E141:T141</xm:f>
              <xm:sqref>AB141</xm:sqref>
            </x14:sparkline>
            <x14:sparkline>
              <xm:f>Vul_Index!E142:T142</xm:f>
              <xm:sqref>AB142</xm:sqref>
            </x14:sparkline>
            <x14:sparkline>
              <xm:f>Vul_Index!E143:T143</xm:f>
              <xm:sqref>AB143</xm:sqref>
            </x14:sparkline>
            <x14:sparkline>
              <xm:f>Vul_Index!E144:T144</xm:f>
              <xm:sqref>AB144</xm:sqref>
            </x14:sparkline>
            <x14:sparkline>
              <xm:f>Vul_Index!E145:T145</xm:f>
              <xm:sqref>AB145</xm:sqref>
            </x14:sparkline>
            <x14:sparkline>
              <xm:f>Vul_Index!E146:T146</xm:f>
              <xm:sqref>AB146</xm:sqref>
            </x14:sparkline>
            <x14:sparkline>
              <xm:f>Vul_Index!E147:T147</xm:f>
              <xm:sqref>AB147</xm:sqref>
            </x14:sparkline>
            <x14:sparkline>
              <xm:f>Vul_Index!E148:T148</xm:f>
              <xm:sqref>AB148</xm:sqref>
            </x14:sparkline>
            <x14:sparkline>
              <xm:f>Vul_Index!E149:T149</xm:f>
              <xm:sqref>AB149</xm:sqref>
            </x14:sparkline>
            <x14:sparkline>
              <xm:f>Vul_Index!E150:T150</xm:f>
              <xm:sqref>AB150</xm:sqref>
            </x14:sparkline>
            <x14:sparkline>
              <xm:f>Vul_Index!E151:T151</xm:f>
              <xm:sqref>AB151</xm:sqref>
            </x14:sparkline>
            <x14:sparkline>
              <xm:f>Vul_Index!E152:T152</xm:f>
              <xm:sqref>AB152</xm:sqref>
            </x14:sparkline>
            <x14:sparkline>
              <xm:f>Vul_Index!E153:T153</xm:f>
              <xm:sqref>AB153</xm:sqref>
            </x14:sparkline>
            <x14:sparkline>
              <xm:f>Vul_Index!E154:T154</xm:f>
              <xm:sqref>AB154</xm:sqref>
            </x14:sparkline>
            <x14:sparkline>
              <xm:f>Vul_Index!E155:T155</xm:f>
              <xm:sqref>AB155</xm:sqref>
            </x14:sparkline>
            <x14:sparkline>
              <xm:f>Vul_Index!E156:T156</xm:f>
              <xm:sqref>AB156</xm:sqref>
            </x14:sparkline>
            <x14:sparkline>
              <xm:f>Vul_Index!E157:T157</xm:f>
              <xm:sqref>AB157</xm:sqref>
            </x14:sparkline>
            <x14:sparkline>
              <xm:f>Vul_Index!E158:T158</xm:f>
              <xm:sqref>AB158</xm:sqref>
            </x14:sparkline>
            <x14:sparkline>
              <xm:f>Vul_Index!E159:T159</xm:f>
              <xm:sqref>AB159</xm:sqref>
            </x14:sparkline>
            <x14:sparkline>
              <xm:f>Vul_Index!E160:T160</xm:f>
              <xm:sqref>AB160</xm:sqref>
            </x14:sparkline>
            <x14:sparkline>
              <xm:f>Vul_Index!E161:T161</xm:f>
              <xm:sqref>AB161</xm:sqref>
            </x14:sparkline>
            <x14:sparkline>
              <xm:f>Vul_Index!E162:T162</xm:f>
              <xm:sqref>AB162</xm:sqref>
            </x14:sparkline>
            <x14:sparkline>
              <xm:f>Vul_Index!E163:T163</xm:f>
              <xm:sqref>AB163</xm:sqref>
            </x14:sparkline>
            <x14:sparkline>
              <xm:f>Vul_Index!E164:T164</xm:f>
              <xm:sqref>AB164</xm:sqref>
            </x14:sparkline>
            <x14:sparkline>
              <xm:f>Vul_Index!E165:T165</xm:f>
              <xm:sqref>AB165</xm:sqref>
            </x14:sparkline>
            <x14:sparkline>
              <xm:f>Vul_Index!E166:T166</xm:f>
              <xm:sqref>AB166</xm:sqref>
            </x14:sparkline>
            <x14:sparkline>
              <xm:f>Vul_Index!E167:T167</xm:f>
              <xm:sqref>AB167</xm:sqref>
            </x14:sparkline>
            <x14:sparkline>
              <xm:f>Vul_Index!E168:T168</xm:f>
              <xm:sqref>AB168</xm:sqref>
            </x14:sparkline>
            <x14:sparkline>
              <xm:f>Vul_Index!E169:T169</xm:f>
              <xm:sqref>AB169</xm:sqref>
            </x14:sparkline>
            <x14:sparkline>
              <xm:f>Vul_Index!E170:T170</xm:f>
              <xm:sqref>AB170</xm:sqref>
            </x14:sparkline>
            <x14:sparkline>
              <xm:f>Vul_Index!E171:T171</xm:f>
              <xm:sqref>AB171</xm:sqref>
            </x14:sparkline>
            <x14:sparkline>
              <xm:f>Vul_Index!E172:T172</xm:f>
              <xm:sqref>AB172</xm:sqref>
            </x14:sparkline>
            <x14:sparkline>
              <xm:f>Vul_Index!E173:T173</xm:f>
              <xm:sqref>AB173</xm:sqref>
            </x14:sparkline>
            <x14:sparkline>
              <xm:f>Vul_Index!E174:T174</xm:f>
              <xm:sqref>AB174</xm:sqref>
            </x14:sparkline>
            <x14:sparkline>
              <xm:f>Vul_Index!E175:T175</xm:f>
              <xm:sqref>AB175</xm:sqref>
            </x14:sparkline>
            <x14:sparkline>
              <xm:f>Vul_Index!E176:T176</xm:f>
              <xm:sqref>AB176</xm:sqref>
            </x14:sparkline>
            <x14:sparkline>
              <xm:f>Vul_Index!E177:T177</xm:f>
              <xm:sqref>AB177</xm:sqref>
            </x14:sparkline>
            <x14:sparkline>
              <xm:f>Vul_Index!E178:T178</xm:f>
              <xm:sqref>AB178</xm:sqref>
            </x14:sparkline>
            <x14:sparkline>
              <xm:f>Vul_Index!E179:T179</xm:f>
              <xm:sqref>AB179</xm:sqref>
            </x14:sparkline>
            <x14:sparkline>
              <xm:f>Vul_Index!E180:T180</xm:f>
              <xm:sqref>AB180</xm:sqref>
            </x14:sparkline>
            <x14:sparkline>
              <xm:f>Vul_Index!E181:T181</xm:f>
              <xm:sqref>AB181</xm:sqref>
            </x14:sparkline>
            <x14:sparkline>
              <xm:f>Vul_Index!E182:T182</xm:f>
              <xm:sqref>AB182</xm:sqref>
            </x14:sparkline>
            <x14:sparkline>
              <xm:f>Vul_Index!E183:T183</xm:f>
              <xm:sqref>AB183</xm:sqref>
            </x14:sparkline>
            <x14:sparkline>
              <xm:f>Vul_Index!E184:T184</xm:f>
              <xm:sqref>AB184</xm:sqref>
            </x14:sparkline>
            <x14:sparkline>
              <xm:f>Vul_Index!E185:T185</xm:f>
              <xm:sqref>AB185</xm:sqref>
            </x14:sparkline>
            <x14:sparkline>
              <xm:f>Vul_Index!E186:T186</xm:f>
              <xm:sqref>AB186</xm:sqref>
            </x14:sparkline>
            <x14:sparkline>
              <xm:f>Vul_Index!E187:T187</xm:f>
              <xm:sqref>AB187</xm:sqref>
            </x14:sparkline>
            <x14:sparkline>
              <xm:f>Vul_Index!E188:T188</xm:f>
              <xm:sqref>AB188</xm:sqref>
            </x14:sparkline>
            <x14:sparkline>
              <xm:f>Vul_Index!E189:T189</xm:f>
              <xm:sqref>AB189</xm:sqref>
            </x14:sparkline>
            <x14:sparkline>
              <xm:f>Vul_Index!E190:T190</xm:f>
              <xm:sqref>AB190</xm:sqref>
            </x14:sparkline>
            <x14:sparkline>
              <xm:f>Vul_Index!E191:T191</xm:f>
              <xm:sqref>AB191</xm:sqref>
            </x14:sparkline>
            <x14:sparkline>
              <xm:f>Vul_Index!E192:T192</xm:f>
              <xm:sqref>AB192</xm:sqref>
            </x14:sparkline>
            <x14:sparkline>
              <xm:f>Vul_Index!E193:T193</xm:f>
              <xm:sqref>AB193</xm:sqref>
            </x14:sparkline>
            <x14:sparkline>
              <xm:f>Vul_Index!E194:T194</xm:f>
              <xm:sqref>AB194</xm:sqref>
            </x14:sparkline>
            <x14:sparkline>
              <xm:f>Vul_Index!E195:T195</xm:f>
              <xm:sqref>AB195</xm:sqref>
            </x14:sparkline>
            <x14:sparkline>
              <xm:f>Vul_Index!E196:T196</xm:f>
              <xm:sqref>AB196</xm:sqref>
            </x14:sparkline>
            <x14:sparkline>
              <xm:f>Vul_Index!E197:T197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/>
  <dimension ref="A1:AG197"/>
  <sheetViews>
    <sheetView workbookViewId="0">
      <selection activeCell="O42" sqref="O42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675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0</v>
      </c>
    </row>
    <row r="3" spans="1:33">
      <c r="D3" s="37" t="s">
        <v>613</v>
      </c>
      <c r="E3" s="11" t="e">
        <f>AVERAGE(E6:E197)</f>
        <v>#N/A</v>
      </c>
      <c r="F3" s="11" t="e">
        <f t="shared" ref="F3:T3" si="0">AVERAGE(F6:F197)</f>
        <v>#N/A</v>
      </c>
      <c r="G3" s="11" t="e">
        <f t="shared" si="0"/>
        <v>#N/A</v>
      </c>
      <c r="H3" s="11" t="e">
        <f t="shared" si="0"/>
        <v>#N/A</v>
      </c>
      <c r="I3" s="11" t="e">
        <f t="shared" si="0"/>
        <v>#N/A</v>
      </c>
      <c r="J3" s="11" t="e">
        <f t="shared" si="0"/>
        <v>#N/A</v>
      </c>
      <c r="K3" s="11" t="e">
        <f t="shared" si="0"/>
        <v>#N/A</v>
      </c>
      <c r="L3" s="11" t="e">
        <f t="shared" si="0"/>
        <v>#N/A</v>
      </c>
      <c r="M3" s="11" t="e">
        <f t="shared" si="0"/>
        <v>#N/A</v>
      </c>
      <c r="N3" s="11" t="e">
        <f t="shared" si="0"/>
        <v>#N/A</v>
      </c>
      <c r="O3" s="11" t="e">
        <f t="shared" si="0"/>
        <v>#N/A</v>
      </c>
      <c r="P3" s="11" t="e">
        <f t="shared" si="0"/>
        <v>#N/A</v>
      </c>
      <c r="Q3" s="11" t="e">
        <f t="shared" si="0"/>
        <v>#N/A</v>
      </c>
      <c r="R3" s="11" t="e">
        <f t="shared" si="0"/>
        <v>#N/A</v>
      </c>
      <c r="S3" s="11" t="e">
        <f t="shared" si="0"/>
        <v>#N/A</v>
      </c>
      <c r="T3" s="11" t="e">
        <f t="shared" si="0"/>
        <v>#N/A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552</v>
      </c>
      <c r="B6" s="40">
        <v>0.10000000149011612</v>
      </c>
      <c r="C6" s="34" t="s">
        <v>39</v>
      </c>
      <c r="D6" s="35" t="s">
        <v>40</v>
      </c>
      <c r="E6" s="11" t="e">
        <v>#N/A</v>
      </c>
      <c r="F6" s="11" t="e">
        <v>#N/A</v>
      </c>
      <c r="G6" s="11" t="e">
        <v>#N/A</v>
      </c>
      <c r="H6" s="11" t="e">
        <v>#N/A</v>
      </c>
      <c r="I6" s="11" t="e">
        <v>#N/A</v>
      </c>
      <c r="J6" s="11" t="e">
        <v>#N/A</v>
      </c>
      <c r="K6" s="11" t="e">
        <v>#N/A</v>
      </c>
      <c r="L6" s="11" t="e">
        <v>#N/A</v>
      </c>
      <c r="M6" s="11" t="e">
        <v>#N/A</v>
      </c>
      <c r="N6" s="11" t="e">
        <v>#N/A</v>
      </c>
      <c r="O6" s="11" t="e">
        <v>#N/A</v>
      </c>
      <c r="P6" s="11" t="e">
        <v>#N/A</v>
      </c>
      <c r="Q6" s="11" t="e">
        <v>#N/A</v>
      </c>
      <c r="R6" s="11" t="e">
        <v>#N/A</v>
      </c>
      <c r="S6" s="11" t="e">
        <v>#N/A</v>
      </c>
      <c r="T6" s="11" t="e">
        <v>#N/A</v>
      </c>
      <c r="U6" s="11"/>
      <c r="V6" s="35" t="str">
        <f>D6</f>
        <v>Afghanistan</v>
      </c>
      <c r="W6" s="30" t="e">
        <f>SLOPE(E6:T6,$E$5:$T$5)</f>
        <v>#N/A</v>
      </c>
      <c r="X6" s="10" t="e">
        <f>PEARSON(E6:T6,$E$5:$T$5)</f>
        <v>#N/A</v>
      </c>
      <c r="Y6" s="38">
        <f>IF(ISERROR(X6),0,X6*X6)</f>
        <v>0</v>
      </c>
      <c r="Z6" s="43" t="str">
        <f>IF(Y6&gt;=$Z$4,-1000*W6,"")</f>
        <v/>
      </c>
      <c r="AA6" s="44" t="str">
        <f>IF(ISNUMBER(Z6),RANK(Z6,$Z$6:$Z$197),"")</f>
        <v/>
      </c>
      <c r="AD6">
        <v>1</v>
      </c>
      <c r="AE6" s="33" t="e">
        <f>INDEX($V$6:$V$197,MATCH(AD6,$AA$6:$AA$197,0))</f>
        <v>#N/A</v>
      </c>
      <c r="AF6" s="46">
        <f>$AA$2-AD6+1</f>
        <v>0</v>
      </c>
      <c r="AG6" s="56" t="e">
        <f>INDEX($V$6:$V$197,MATCH(AF6,$AA$6:$AA$197,0))</f>
        <v>#N/A</v>
      </c>
    </row>
    <row r="7" spans="1:33">
      <c r="A7" s="39" t="s">
        <v>553</v>
      </c>
      <c r="B7" s="40">
        <v>0.10000000149011612</v>
      </c>
      <c r="C7" s="34" t="s">
        <v>41</v>
      </c>
      <c r="D7" s="35" t="s">
        <v>42</v>
      </c>
      <c r="E7" s="11" t="e">
        <v>#N/A</v>
      </c>
      <c r="F7" s="11" t="e">
        <v>#N/A</v>
      </c>
      <c r="G7" s="11" t="e">
        <v>#N/A</v>
      </c>
      <c r="H7" s="11" t="e">
        <v>#N/A</v>
      </c>
      <c r="I7" s="11" t="e">
        <v>#N/A</v>
      </c>
      <c r="J7" s="11" t="e">
        <v>#N/A</v>
      </c>
      <c r="K7" s="11" t="e">
        <v>#N/A</v>
      </c>
      <c r="L7" s="11" t="e">
        <v>#N/A</v>
      </c>
      <c r="M7" s="11" t="e">
        <v>#N/A</v>
      </c>
      <c r="N7" s="11" t="e">
        <v>#N/A</v>
      </c>
      <c r="O7" s="11" t="e">
        <v>#N/A</v>
      </c>
      <c r="P7" s="11" t="e">
        <v>#N/A</v>
      </c>
      <c r="Q7" s="11" t="e">
        <v>#N/A</v>
      </c>
      <c r="R7" s="11" t="e">
        <v>#N/A</v>
      </c>
      <c r="S7" s="11" t="e">
        <v>#N/A</v>
      </c>
      <c r="T7" s="11" t="e">
        <v>#N/A</v>
      </c>
      <c r="U7" s="11"/>
      <c r="V7" s="35" t="str">
        <f t="shared" ref="V7:V70" si="1">D7</f>
        <v>Albania</v>
      </c>
      <c r="W7" s="30" t="e">
        <f t="shared" ref="W7:W70" si="2">SLOPE(E7:T7,$E$5:$T$5)</f>
        <v>#N/A</v>
      </c>
      <c r="X7" s="10" t="e">
        <f t="shared" ref="X7:X70" si="3">PEARSON(E7:T7,$E$5:$T$5)</f>
        <v>#N/A</v>
      </c>
      <c r="Y7" s="38">
        <f t="shared" ref="Y7:Y70" si="4">IF(ISERROR(X7),0,X7*X7)</f>
        <v>0</v>
      </c>
      <c r="Z7" s="43" t="str">
        <f t="shared" ref="Z7:Z70" si="5">IF(Y7&gt;=$Z$4,-1000*W7,"")</f>
        <v/>
      </c>
      <c r="AA7" s="44" t="str">
        <f t="shared" ref="AA7:AA70" si="6">IF(ISNUMBER(Z7),RANK(Z7,$Z$6:$Z$197),"")</f>
        <v/>
      </c>
      <c r="AD7">
        <v>2</v>
      </c>
      <c r="AE7" s="33" t="e">
        <f t="shared" ref="AE7:AE35" si="7">INDEX($V$6:$V$197,MATCH(AD7,$AA$6:$AA$197,0))</f>
        <v>#N/A</v>
      </c>
      <c r="AF7" s="46">
        <f t="shared" ref="AF7:AF35" si="8">$AA$2-AD7+1</f>
        <v>-1</v>
      </c>
      <c r="AG7" s="56" t="e">
        <f t="shared" ref="AG7:AG35" si="9">INDEX($V$6:$V$197,MATCH(AF7,$AA$6:$AA$197,0))</f>
        <v>#N/A</v>
      </c>
    </row>
    <row r="8" spans="1:33">
      <c r="A8" s="39" t="s">
        <v>550</v>
      </c>
      <c r="B8" s="40">
        <v>5.000000074505806E-2</v>
      </c>
      <c r="C8" s="34" t="s">
        <v>43</v>
      </c>
      <c r="D8" s="35" t="s">
        <v>44</v>
      </c>
      <c r="E8" s="11" t="e">
        <v>#N/A</v>
      </c>
      <c r="F8" s="11" t="e">
        <v>#N/A</v>
      </c>
      <c r="G8" s="11" t="e">
        <v>#N/A</v>
      </c>
      <c r="H8" s="11" t="e">
        <v>#N/A</v>
      </c>
      <c r="I8" s="11" t="e">
        <v>#N/A</v>
      </c>
      <c r="J8" s="11" t="e">
        <v>#N/A</v>
      </c>
      <c r="K8" s="11" t="e">
        <v>#N/A</v>
      </c>
      <c r="L8" s="11" t="e">
        <v>#N/A</v>
      </c>
      <c r="M8" s="11" t="e">
        <v>#N/A</v>
      </c>
      <c r="N8" s="11" t="e">
        <v>#N/A</v>
      </c>
      <c r="O8" s="11" t="e">
        <v>#N/A</v>
      </c>
      <c r="P8" s="11" t="e">
        <v>#N/A</v>
      </c>
      <c r="Q8" s="11" t="e">
        <v>#N/A</v>
      </c>
      <c r="R8" s="11" t="e">
        <v>#N/A</v>
      </c>
      <c r="S8" s="11" t="e">
        <v>#N/A</v>
      </c>
      <c r="T8" s="11" t="e">
        <v>#N/A</v>
      </c>
      <c r="U8" s="11"/>
      <c r="V8" s="35" t="str">
        <f t="shared" si="1"/>
        <v>Algeria</v>
      </c>
      <c r="W8" s="30" t="e">
        <f t="shared" si="2"/>
        <v>#N/A</v>
      </c>
      <c r="X8" s="10" t="e">
        <f t="shared" si="3"/>
        <v>#N/A</v>
      </c>
      <c r="Y8" s="38">
        <f t="shared" si="4"/>
        <v>0</v>
      </c>
      <c r="Z8" s="43" t="str">
        <f t="shared" si="5"/>
        <v/>
      </c>
      <c r="AA8" s="44" t="str">
        <f t="shared" si="6"/>
        <v/>
      </c>
      <c r="AD8">
        <v>3</v>
      </c>
      <c r="AE8" s="33" t="e">
        <f t="shared" si="7"/>
        <v>#N/A</v>
      </c>
      <c r="AF8" s="46">
        <f t="shared" si="8"/>
        <v>-2</v>
      </c>
      <c r="AG8" s="56" t="e">
        <f t="shared" si="9"/>
        <v>#N/A</v>
      </c>
    </row>
    <row r="9" spans="1:33">
      <c r="A9" s="39" t="s">
        <v>548</v>
      </c>
      <c r="B9" s="40">
        <v>0.10000000149011612</v>
      </c>
      <c r="C9" s="34" t="s">
        <v>45</v>
      </c>
      <c r="D9" s="35" t="s">
        <v>46</v>
      </c>
      <c r="E9" s="11" t="e">
        <v>#N/A</v>
      </c>
      <c r="F9" s="11" t="e">
        <v>#N/A</v>
      </c>
      <c r="G9" s="11" t="e">
        <v>#N/A</v>
      </c>
      <c r="H9" s="11" t="e">
        <v>#N/A</v>
      </c>
      <c r="I9" s="11" t="e">
        <v>#N/A</v>
      </c>
      <c r="J9" s="11" t="e">
        <v>#N/A</v>
      </c>
      <c r="K9" s="11" t="e">
        <v>#N/A</v>
      </c>
      <c r="L9" s="11" t="e">
        <v>#N/A</v>
      </c>
      <c r="M9" s="11" t="e">
        <v>#N/A</v>
      </c>
      <c r="N9" s="11" t="e">
        <v>#N/A</v>
      </c>
      <c r="O9" s="11" t="e">
        <v>#N/A</v>
      </c>
      <c r="P9" s="11" t="e">
        <v>#N/A</v>
      </c>
      <c r="Q9" s="11" t="e">
        <v>#N/A</v>
      </c>
      <c r="R9" s="11" t="e">
        <v>#N/A</v>
      </c>
      <c r="S9" s="11" t="e">
        <v>#N/A</v>
      </c>
      <c r="T9" s="11" t="e">
        <v>#N/A</v>
      </c>
      <c r="U9" s="11"/>
      <c r="V9" s="35" t="str">
        <f t="shared" si="1"/>
        <v>Andorra</v>
      </c>
      <c r="W9" s="30" t="e">
        <f t="shared" si="2"/>
        <v>#N/A</v>
      </c>
      <c r="X9" s="10" t="e">
        <f t="shared" si="3"/>
        <v>#N/A</v>
      </c>
      <c r="Y9" s="38">
        <f t="shared" si="4"/>
        <v>0</v>
      </c>
      <c r="Z9" s="43" t="str">
        <f t="shared" si="5"/>
        <v/>
      </c>
      <c r="AA9" s="44" t="str">
        <f t="shared" si="6"/>
        <v/>
      </c>
      <c r="AD9">
        <v>4</v>
      </c>
      <c r="AE9" s="33" t="e">
        <f t="shared" si="7"/>
        <v>#N/A</v>
      </c>
      <c r="AF9" s="46">
        <f t="shared" si="8"/>
        <v>-3</v>
      </c>
      <c r="AG9" s="56" t="e">
        <f t="shared" si="9"/>
        <v>#N/A</v>
      </c>
    </row>
    <row r="10" spans="1:33">
      <c r="A10" s="39" t="s">
        <v>649</v>
      </c>
      <c r="B10" s="40">
        <v>5.7100001722574234E-2</v>
      </c>
      <c r="C10" s="34" t="s">
        <v>47</v>
      </c>
      <c r="D10" s="35" t="s">
        <v>48</v>
      </c>
      <c r="E10" s="11" t="e">
        <v>#N/A</v>
      </c>
      <c r="F10" s="11" t="e">
        <v>#N/A</v>
      </c>
      <c r="G10" s="11" t="e">
        <v>#N/A</v>
      </c>
      <c r="H10" s="11" t="e">
        <v>#N/A</v>
      </c>
      <c r="I10" s="11" t="e">
        <v>#N/A</v>
      </c>
      <c r="J10" s="11" t="e">
        <v>#N/A</v>
      </c>
      <c r="K10" s="11" t="e">
        <v>#N/A</v>
      </c>
      <c r="L10" s="11" t="e">
        <v>#N/A</v>
      </c>
      <c r="M10" s="11" t="e">
        <v>#N/A</v>
      </c>
      <c r="N10" s="11" t="e">
        <v>#N/A</v>
      </c>
      <c r="O10" s="11" t="e">
        <v>#N/A</v>
      </c>
      <c r="P10" s="11" t="e">
        <v>#N/A</v>
      </c>
      <c r="Q10" s="11" t="e">
        <v>#N/A</v>
      </c>
      <c r="R10" s="11" t="e">
        <v>#N/A</v>
      </c>
      <c r="S10" s="11" t="e">
        <v>#N/A</v>
      </c>
      <c r="T10" s="11" t="e">
        <v>#N/A</v>
      </c>
      <c r="U10" s="11"/>
      <c r="V10" s="35" t="str">
        <f t="shared" si="1"/>
        <v>Angola</v>
      </c>
      <c r="W10" s="30" t="e">
        <f t="shared" si="2"/>
        <v>#N/A</v>
      </c>
      <c r="X10" s="10" t="e">
        <f t="shared" si="3"/>
        <v>#N/A</v>
      </c>
      <c r="Y10" s="38">
        <f t="shared" si="4"/>
        <v>0</v>
      </c>
      <c r="Z10" s="43" t="str">
        <f t="shared" si="5"/>
        <v/>
      </c>
      <c r="AA10" s="44" t="str">
        <f t="shared" si="6"/>
        <v/>
      </c>
      <c r="AD10">
        <v>5</v>
      </c>
      <c r="AE10" s="33" t="e">
        <f t="shared" si="7"/>
        <v>#N/A</v>
      </c>
      <c r="AF10" s="46">
        <f t="shared" si="8"/>
        <v>-4</v>
      </c>
      <c r="AG10" s="56" t="e">
        <f t="shared" si="9"/>
        <v>#N/A</v>
      </c>
    </row>
    <row r="11" spans="1:33">
      <c r="A11" s="39" t="s">
        <v>651</v>
      </c>
      <c r="B11" s="40">
        <v>5.7100001722574234E-2</v>
      </c>
      <c r="C11" s="34" t="s">
        <v>49</v>
      </c>
      <c r="D11" s="35" t="s">
        <v>50</v>
      </c>
      <c r="E11" s="11" t="e">
        <v>#N/A</v>
      </c>
      <c r="F11" s="11" t="e">
        <v>#N/A</v>
      </c>
      <c r="G11" s="11" t="e">
        <v>#N/A</v>
      </c>
      <c r="H11" s="11" t="e">
        <v>#N/A</v>
      </c>
      <c r="I11" s="11" t="e">
        <v>#N/A</v>
      </c>
      <c r="J11" s="11" t="e">
        <v>#N/A</v>
      </c>
      <c r="K11" s="11" t="e">
        <v>#N/A</v>
      </c>
      <c r="L11" s="11" t="e">
        <v>#N/A</v>
      </c>
      <c r="M11" s="11" t="e">
        <v>#N/A</v>
      </c>
      <c r="N11" s="11" t="e">
        <v>#N/A</v>
      </c>
      <c r="O11" s="11" t="e">
        <v>#N/A</v>
      </c>
      <c r="P11" s="11" t="e">
        <v>#N/A</v>
      </c>
      <c r="Q11" s="11" t="e">
        <v>#N/A</v>
      </c>
      <c r="R11" s="11" t="e">
        <v>#N/A</v>
      </c>
      <c r="S11" s="11" t="e">
        <v>#N/A</v>
      </c>
      <c r="T11" s="11" t="e">
        <v>#N/A</v>
      </c>
      <c r="U11" s="11"/>
      <c r="V11" s="35" t="str">
        <f t="shared" si="1"/>
        <v>Antigua and Barbuda</v>
      </c>
      <c r="W11" s="30" t="e">
        <f t="shared" si="2"/>
        <v>#N/A</v>
      </c>
      <c r="X11" s="10" t="e">
        <f t="shared" si="3"/>
        <v>#N/A</v>
      </c>
      <c r="Y11" s="38">
        <f t="shared" si="4"/>
        <v>0</v>
      </c>
      <c r="Z11" s="43" t="str">
        <f t="shared" si="5"/>
        <v/>
      </c>
      <c r="AA11" s="44" t="str">
        <f t="shared" si="6"/>
        <v/>
      </c>
      <c r="AD11">
        <v>6</v>
      </c>
      <c r="AE11" s="33" t="e">
        <f t="shared" si="7"/>
        <v>#N/A</v>
      </c>
      <c r="AF11" s="46">
        <f t="shared" si="8"/>
        <v>-5</v>
      </c>
      <c r="AG11" s="56" t="e">
        <f t="shared" si="9"/>
        <v>#N/A</v>
      </c>
    </row>
    <row r="12" spans="1:33">
      <c r="A12" s="39" t="s">
        <v>652</v>
      </c>
      <c r="B12" s="40">
        <v>5.7100001722574234E-2</v>
      </c>
      <c r="C12" s="34" t="s">
        <v>51</v>
      </c>
      <c r="D12" s="35" t="s">
        <v>52</v>
      </c>
      <c r="E12" s="11" t="e">
        <v>#N/A</v>
      </c>
      <c r="F12" s="11" t="e">
        <v>#N/A</v>
      </c>
      <c r="G12" s="11" t="e">
        <v>#N/A</v>
      </c>
      <c r="H12" s="11" t="e">
        <v>#N/A</v>
      </c>
      <c r="I12" s="11" t="e">
        <v>#N/A</v>
      </c>
      <c r="J12" s="11" t="e">
        <v>#N/A</v>
      </c>
      <c r="K12" s="11" t="e">
        <v>#N/A</v>
      </c>
      <c r="L12" s="11" t="e">
        <v>#N/A</v>
      </c>
      <c r="M12" s="11" t="e">
        <v>#N/A</v>
      </c>
      <c r="N12" s="11" t="e">
        <v>#N/A</v>
      </c>
      <c r="O12" s="11" t="e">
        <v>#N/A</v>
      </c>
      <c r="P12" s="11" t="e">
        <v>#N/A</v>
      </c>
      <c r="Q12" s="11" t="e">
        <v>#N/A</v>
      </c>
      <c r="R12" s="11" t="e">
        <v>#N/A</v>
      </c>
      <c r="S12" s="11" t="e">
        <v>#N/A</v>
      </c>
      <c r="T12" s="11" t="e">
        <v>#N/A</v>
      </c>
      <c r="U12" s="11"/>
      <c r="V12" s="35" t="str">
        <f t="shared" si="1"/>
        <v>Argentina</v>
      </c>
      <c r="W12" s="30" t="e">
        <f t="shared" si="2"/>
        <v>#N/A</v>
      </c>
      <c r="X12" s="10" t="e">
        <f t="shared" si="3"/>
        <v>#N/A</v>
      </c>
      <c r="Y12" s="38">
        <f t="shared" si="4"/>
        <v>0</v>
      </c>
      <c r="Z12" s="43" t="str">
        <f t="shared" si="5"/>
        <v/>
      </c>
      <c r="AA12" s="44" t="str">
        <f t="shared" si="6"/>
        <v/>
      </c>
      <c r="AD12">
        <v>7</v>
      </c>
      <c r="AE12" s="33" t="e">
        <f t="shared" si="7"/>
        <v>#N/A</v>
      </c>
      <c r="AF12" s="46">
        <f t="shared" si="8"/>
        <v>-6</v>
      </c>
      <c r="AG12" s="56" t="e">
        <f t="shared" si="9"/>
        <v>#N/A</v>
      </c>
    </row>
    <row r="13" spans="1:33">
      <c r="A13" s="39" t="s">
        <v>664</v>
      </c>
      <c r="B13" s="40">
        <v>5.7100001722574234E-2</v>
      </c>
      <c r="C13" s="34" t="s">
        <v>53</v>
      </c>
      <c r="D13" s="35" t="s">
        <v>54</v>
      </c>
      <c r="E13" s="11" t="e">
        <v>#N/A</v>
      </c>
      <c r="F13" s="11" t="e">
        <v>#N/A</v>
      </c>
      <c r="G13" s="11" t="e">
        <v>#N/A</v>
      </c>
      <c r="H13" s="11" t="e">
        <v>#N/A</v>
      </c>
      <c r="I13" s="11" t="e">
        <v>#N/A</v>
      </c>
      <c r="J13" s="11" t="e">
        <v>#N/A</v>
      </c>
      <c r="K13" s="11" t="e">
        <v>#N/A</v>
      </c>
      <c r="L13" s="11" t="e">
        <v>#N/A</v>
      </c>
      <c r="M13" s="11" t="e">
        <v>#N/A</v>
      </c>
      <c r="N13" s="11" t="e">
        <v>#N/A</v>
      </c>
      <c r="O13" s="11" t="e">
        <v>#N/A</v>
      </c>
      <c r="P13" s="11" t="e">
        <v>#N/A</v>
      </c>
      <c r="Q13" s="11" t="e">
        <v>#N/A</v>
      </c>
      <c r="R13" s="11" t="e">
        <v>#N/A</v>
      </c>
      <c r="S13" s="11" t="e">
        <v>#N/A</v>
      </c>
      <c r="T13" s="11" t="e">
        <v>#N/A</v>
      </c>
      <c r="U13" s="11"/>
      <c r="V13" s="35" t="str">
        <f t="shared" si="1"/>
        <v>Armenia</v>
      </c>
      <c r="W13" s="30" t="e">
        <f t="shared" si="2"/>
        <v>#N/A</v>
      </c>
      <c r="X13" s="10" t="e">
        <f t="shared" si="3"/>
        <v>#N/A</v>
      </c>
      <c r="Y13" s="38">
        <f t="shared" si="4"/>
        <v>0</v>
      </c>
      <c r="Z13" s="43" t="str">
        <f t="shared" si="5"/>
        <v/>
      </c>
      <c r="AA13" s="44" t="str">
        <f t="shared" si="6"/>
        <v/>
      </c>
      <c r="AD13">
        <v>8</v>
      </c>
      <c r="AE13" s="33" t="e">
        <f t="shared" si="7"/>
        <v>#N/A</v>
      </c>
      <c r="AF13" s="46">
        <f t="shared" si="8"/>
        <v>-7</v>
      </c>
      <c r="AG13" s="56" t="e">
        <f t="shared" si="9"/>
        <v>#N/A</v>
      </c>
    </row>
    <row r="14" spans="1:33">
      <c r="A14" s="39" t="s">
        <v>654</v>
      </c>
      <c r="B14" s="40">
        <v>5.7100001722574234E-2</v>
      </c>
      <c r="C14" s="34" t="s">
        <v>55</v>
      </c>
      <c r="D14" s="35" t="s">
        <v>56</v>
      </c>
      <c r="E14" s="11" t="e">
        <v>#N/A</v>
      </c>
      <c r="F14" s="11" t="e">
        <v>#N/A</v>
      </c>
      <c r="G14" s="11" t="e">
        <v>#N/A</v>
      </c>
      <c r="H14" s="11" t="e">
        <v>#N/A</v>
      </c>
      <c r="I14" s="11" t="e">
        <v>#N/A</v>
      </c>
      <c r="J14" s="11" t="e">
        <v>#N/A</v>
      </c>
      <c r="K14" s="11" t="e">
        <v>#N/A</v>
      </c>
      <c r="L14" s="11" t="e">
        <v>#N/A</v>
      </c>
      <c r="M14" s="11" t="e">
        <v>#N/A</v>
      </c>
      <c r="N14" s="11" t="e">
        <v>#N/A</v>
      </c>
      <c r="O14" s="11" t="e">
        <v>#N/A</v>
      </c>
      <c r="P14" s="11" t="e">
        <v>#N/A</v>
      </c>
      <c r="Q14" s="11" t="e">
        <v>#N/A</v>
      </c>
      <c r="R14" s="11" t="e">
        <v>#N/A</v>
      </c>
      <c r="S14" s="11" t="e">
        <v>#N/A</v>
      </c>
      <c r="T14" s="11" t="e">
        <v>#N/A</v>
      </c>
      <c r="U14" s="11"/>
      <c r="V14" s="35" t="str">
        <f t="shared" si="1"/>
        <v>Australia</v>
      </c>
      <c r="W14" s="30" t="e">
        <f t="shared" si="2"/>
        <v>#N/A</v>
      </c>
      <c r="X14" s="10" t="e">
        <f t="shared" si="3"/>
        <v>#N/A</v>
      </c>
      <c r="Y14" s="38">
        <f t="shared" si="4"/>
        <v>0</v>
      </c>
      <c r="Z14" s="43" t="str">
        <f t="shared" si="5"/>
        <v/>
      </c>
      <c r="AA14" s="44" t="str">
        <f t="shared" si="6"/>
        <v/>
      </c>
      <c r="AD14">
        <v>9</v>
      </c>
      <c r="AE14" s="33" t="e">
        <f t="shared" si="7"/>
        <v>#N/A</v>
      </c>
      <c r="AF14" s="46">
        <f t="shared" si="8"/>
        <v>-8</v>
      </c>
      <c r="AG14" s="56" t="e">
        <f t="shared" si="9"/>
        <v>#N/A</v>
      </c>
    </row>
    <row r="15" spans="1:33">
      <c r="A15" s="39" t="s">
        <v>655</v>
      </c>
      <c r="B15" s="40">
        <v>5.000000074505806E-2</v>
      </c>
      <c r="C15" s="34" t="s">
        <v>57</v>
      </c>
      <c r="D15" s="35" t="s">
        <v>58</v>
      </c>
      <c r="E15" s="11" t="e">
        <v>#N/A</v>
      </c>
      <c r="F15" s="11" t="e">
        <v>#N/A</v>
      </c>
      <c r="G15" s="11" t="e">
        <v>#N/A</v>
      </c>
      <c r="H15" s="11" t="e">
        <v>#N/A</v>
      </c>
      <c r="I15" s="11" t="e">
        <v>#N/A</v>
      </c>
      <c r="J15" s="11" t="e">
        <v>#N/A</v>
      </c>
      <c r="K15" s="11" t="e">
        <v>#N/A</v>
      </c>
      <c r="L15" s="11" t="e">
        <v>#N/A</v>
      </c>
      <c r="M15" s="11" t="e">
        <v>#N/A</v>
      </c>
      <c r="N15" s="11" t="e">
        <v>#N/A</v>
      </c>
      <c r="O15" s="11" t="e">
        <v>#N/A</v>
      </c>
      <c r="P15" s="11" t="e">
        <v>#N/A</v>
      </c>
      <c r="Q15" s="11" t="e">
        <v>#N/A</v>
      </c>
      <c r="R15" s="11" t="e">
        <v>#N/A</v>
      </c>
      <c r="S15" s="11" t="e">
        <v>#N/A</v>
      </c>
      <c r="T15" s="11" t="e">
        <v>#N/A</v>
      </c>
      <c r="U15" s="11"/>
      <c r="V15" s="35" t="str">
        <f t="shared" si="1"/>
        <v>Austria</v>
      </c>
      <c r="W15" s="30" t="e">
        <f t="shared" si="2"/>
        <v>#N/A</v>
      </c>
      <c r="X15" s="10" t="e">
        <f t="shared" si="3"/>
        <v>#N/A</v>
      </c>
      <c r="Y15" s="38">
        <f t="shared" si="4"/>
        <v>0</v>
      </c>
      <c r="Z15" s="43" t="str">
        <f t="shared" si="5"/>
        <v/>
      </c>
      <c r="AA15" s="44" t="str">
        <f t="shared" si="6"/>
        <v/>
      </c>
      <c r="AD15">
        <v>10</v>
      </c>
      <c r="AE15" s="33" t="e">
        <f t="shared" si="7"/>
        <v>#N/A</v>
      </c>
      <c r="AF15" s="46">
        <f t="shared" si="8"/>
        <v>-9</v>
      </c>
      <c r="AG15" s="56" t="e">
        <f t="shared" si="9"/>
        <v>#N/A</v>
      </c>
    </row>
    <row r="16" spans="1:33">
      <c r="A16" s="39" t="s">
        <v>656</v>
      </c>
      <c r="B16" s="40">
        <v>5.7100001722574234E-2</v>
      </c>
      <c r="C16" s="34" t="s">
        <v>59</v>
      </c>
      <c r="D16" s="35" t="s">
        <v>60</v>
      </c>
      <c r="E16" s="11" t="e">
        <v>#N/A</v>
      </c>
      <c r="F16" s="11" t="e">
        <v>#N/A</v>
      </c>
      <c r="G16" s="11" t="e">
        <v>#N/A</v>
      </c>
      <c r="H16" s="11" t="e">
        <v>#N/A</v>
      </c>
      <c r="I16" s="11" t="e">
        <v>#N/A</v>
      </c>
      <c r="J16" s="11" t="e">
        <v>#N/A</v>
      </c>
      <c r="K16" s="11" t="e">
        <v>#N/A</v>
      </c>
      <c r="L16" s="11" t="e">
        <v>#N/A</v>
      </c>
      <c r="M16" s="11" t="e">
        <v>#N/A</v>
      </c>
      <c r="N16" s="11" t="e">
        <v>#N/A</v>
      </c>
      <c r="O16" s="11" t="e">
        <v>#N/A</v>
      </c>
      <c r="P16" s="11" t="e">
        <v>#N/A</v>
      </c>
      <c r="Q16" s="11" t="e">
        <v>#N/A</v>
      </c>
      <c r="R16" s="11" t="e">
        <v>#N/A</v>
      </c>
      <c r="S16" s="11" t="e">
        <v>#N/A</v>
      </c>
      <c r="T16" s="11" t="e">
        <v>#N/A</v>
      </c>
      <c r="U16" s="11"/>
      <c r="V16" s="35" t="str">
        <f t="shared" si="1"/>
        <v>Azerbaijan</v>
      </c>
      <c r="W16" s="30" t="e">
        <f t="shared" si="2"/>
        <v>#N/A</v>
      </c>
      <c r="X16" s="10" t="e">
        <f t="shared" si="3"/>
        <v>#N/A</v>
      </c>
      <c r="Y16" s="38">
        <f t="shared" si="4"/>
        <v>0</v>
      </c>
      <c r="Z16" s="43" t="str">
        <f t="shared" si="5"/>
        <v/>
      </c>
      <c r="AA16" s="44" t="str">
        <f t="shared" si="6"/>
        <v/>
      </c>
      <c r="AD16">
        <v>11</v>
      </c>
      <c r="AE16" s="33" t="e">
        <f t="shared" si="7"/>
        <v>#N/A</v>
      </c>
      <c r="AF16" s="46">
        <f t="shared" si="8"/>
        <v>-10</v>
      </c>
      <c r="AG16" s="56" t="e">
        <f t="shared" si="9"/>
        <v>#N/A</v>
      </c>
    </row>
    <row r="17" spans="1:33">
      <c r="A17" s="39" t="s">
        <v>659</v>
      </c>
      <c r="B17" s="40">
        <v>5.7100001722574234E-2</v>
      </c>
      <c r="C17" s="34" t="s">
        <v>61</v>
      </c>
      <c r="D17" s="35" t="s">
        <v>62</v>
      </c>
      <c r="E17" s="11" t="e">
        <v>#N/A</v>
      </c>
      <c r="F17" s="11" t="e">
        <v>#N/A</v>
      </c>
      <c r="G17" s="11" t="e">
        <v>#N/A</v>
      </c>
      <c r="H17" s="11" t="e">
        <v>#N/A</v>
      </c>
      <c r="I17" s="11" t="e">
        <v>#N/A</v>
      </c>
      <c r="J17" s="11" t="e">
        <v>#N/A</v>
      </c>
      <c r="K17" s="11" t="e">
        <v>#N/A</v>
      </c>
      <c r="L17" s="11" t="e">
        <v>#N/A</v>
      </c>
      <c r="M17" s="11" t="e">
        <v>#N/A</v>
      </c>
      <c r="N17" s="11" t="e">
        <v>#N/A</v>
      </c>
      <c r="O17" s="11" t="e">
        <v>#N/A</v>
      </c>
      <c r="P17" s="11" t="e">
        <v>#N/A</v>
      </c>
      <c r="Q17" s="11" t="e">
        <v>#N/A</v>
      </c>
      <c r="R17" s="11" t="e">
        <v>#N/A</v>
      </c>
      <c r="S17" s="11" t="e">
        <v>#N/A</v>
      </c>
      <c r="T17" s="11" t="e">
        <v>#N/A</v>
      </c>
      <c r="U17" s="11"/>
      <c r="V17" s="35" t="str">
        <f t="shared" si="1"/>
        <v>Bahamas</v>
      </c>
      <c r="W17" s="30" t="e">
        <f t="shared" si="2"/>
        <v>#N/A</v>
      </c>
      <c r="X17" s="10" t="e">
        <f t="shared" si="3"/>
        <v>#N/A</v>
      </c>
      <c r="Y17" s="38">
        <f t="shared" si="4"/>
        <v>0</v>
      </c>
      <c r="Z17" s="43" t="str">
        <f t="shared" si="5"/>
        <v/>
      </c>
      <c r="AA17" s="44" t="str">
        <f t="shared" si="6"/>
        <v/>
      </c>
      <c r="AD17">
        <v>12</v>
      </c>
      <c r="AE17" s="33" t="e">
        <f t="shared" si="7"/>
        <v>#N/A</v>
      </c>
      <c r="AF17" s="46">
        <f t="shared" si="8"/>
        <v>-11</v>
      </c>
      <c r="AG17" s="56" t="e">
        <f t="shared" si="9"/>
        <v>#N/A</v>
      </c>
    </row>
    <row r="18" spans="1:33">
      <c r="A18" s="39" t="s">
        <v>660</v>
      </c>
      <c r="B18" s="40">
        <v>0.10000000149011612</v>
      </c>
      <c r="C18" s="34" t="s">
        <v>63</v>
      </c>
      <c r="D18" s="35" t="s">
        <v>64</v>
      </c>
      <c r="E18" s="11" t="e">
        <v>#N/A</v>
      </c>
      <c r="F18" s="11" t="e">
        <v>#N/A</v>
      </c>
      <c r="G18" s="11" t="e">
        <v>#N/A</v>
      </c>
      <c r="H18" s="11" t="e">
        <v>#N/A</v>
      </c>
      <c r="I18" s="11" t="e">
        <v>#N/A</v>
      </c>
      <c r="J18" s="11" t="e">
        <v>#N/A</v>
      </c>
      <c r="K18" s="11" t="e">
        <v>#N/A</v>
      </c>
      <c r="L18" s="11" t="e">
        <v>#N/A</v>
      </c>
      <c r="M18" s="11" t="e">
        <v>#N/A</v>
      </c>
      <c r="N18" s="11" t="e">
        <v>#N/A</v>
      </c>
      <c r="O18" s="11" t="e">
        <v>#N/A</v>
      </c>
      <c r="P18" s="11" t="e">
        <v>#N/A</v>
      </c>
      <c r="Q18" s="11" t="e">
        <v>#N/A</v>
      </c>
      <c r="R18" s="11" t="e">
        <v>#N/A</v>
      </c>
      <c r="S18" s="11" t="e">
        <v>#N/A</v>
      </c>
      <c r="T18" s="11" t="e">
        <v>#N/A</v>
      </c>
      <c r="U18" s="11"/>
      <c r="V18" s="35" t="str">
        <f t="shared" si="1"/>
        <v>Bahrain</v>
      </c>
      <c r="W18" s="30" t="e">
        <f t="shared" si="2"/>
        <v>#N/A</v>
      </c>
      <c r="X18" s="10" t="e">
        <f t="shared" si="3"/>
        <v>#N/A</v>
      </c>
      <c r="Y18" s="38">
        <f t="shared" si="4"/>
        <v>0</v>
      </c>
      <c r="Z18" s="43" t="str">
        <f t="shared" si="5"/>
        <v/>
      </c>
      <c r="AA18" s="44" t="str">
        <f t="shared" si="6"/>
        <v/>
      </c>
      <c r="AD18">
        <v>13</v>
      </c>
      <c r="AE18" s="33" t="e">
        <f t="shared" si="7"/>
        <v>#N/A</v>
      </c>
      <c r="AF18" s="46">
        <f t="shared" si="8"/>
        <v>-12</v>
      </c>
      <c r="AG18" s="56" t="e">
        <f t="shared" si="9"/>
        <v>#N/A</v>
      </c>
    </row>
    <row r="19" spans="1:33">
      <c r="A19" s="39" t="s">
        <v>674</v>
      </c>
      <c r="B19" s="40">
        <v>0.10000000149011612</v>
      </c>
      <c r="C19" s="34" t="s">
        <v>65</v>
      </c>
      <c r="D19" s="35" t="s">
        <v>66</v>
      </c>
      <c r="E19" s="11" t="e">
        <v>#N/A</v>
      </c>
      <c r="F19" s="11" t="e">
        <v>#N/A</v>
      </c>
      <c r="G19" s="11" t="e">
        <v>#N/A</v>
      </c>
      <c r="H19" s="11" t="e">
        <v>#N/A</v>
      </c>
      <c r="I19" s="11" t="e">
        <v>#N/A</v>
      </c>
      <c r="J19" s="11" t="e">
        <v>#N/A</v>
      </c>
      <c r="K19" s="11" t="e">
        <v>#N/A</v>
      </c>
      <c r="L19" s="11" t="e">
        <v>#N/A</v>
      </c>
      <c r="M19" s="11" t="e">
        <v>#N/A</v>
      </c>
      <c r="N19" s="11" t="e">
        <v>#N/A</v>
      </c>
      <c r="O19" s="11" t="e">
        <v>#N/A</v>
      </c>
      <c r="P19" s="11" t="e">
        <v>#N/A</v>
      </c>
      <c r="Q19" s="11" t="e">
        <v>#N/A</v>
      </c>
      <c r="R19" s="11" t="e">
        <v>#N/A</v>
      </c>
      <c r="S19" s="11" t="e">
        <v>#N/A</v>
      </c>
      <c r="T19" s="11" t="e">
        <v>#N/A</v>
      </c>
      <c r="U19" s="11"/>
      <c r="V19" s="35" t="str">
        <f t="shared" si="1"/>
        <v>Bangladesh</v>
      </c>
      <c r="W19" s="30" t="e">
        <f t="shared" si="2"/>
        <v>#N/A</v>
      </c>
      <c r="X19" s="10" t="e">
        <f t="shared" si="3"/>
        <v>#N/A</v>
      </c>
      <c r="Y19" s="38">
        <f t="shared" si="4"/>
        <v>0</v>
      </c>
      <c r="Z19" s="43" t="str">
        <f t="shared" si="5"/>
        <v/>
      </c>
      <c r="AA19" s="44" t="str">
        <f t="shared" si="6"/>
        <v/>
      </c>
      <c r="AD19">
        <v>14</v>
      </c>
      <c r="AE19" s="33" t="e">
        <f t="shared" si="7"/>
        <v>#N/A</v>
      </c>
      <c r="AF19" s="46">
        <f t="shared" si="8"/>
        <v>-13</v>
      </c>
      <c r="AG19" s="56" t="e">
        <f t="shared" si="9"/>
        <v>#N/A</v>
      </c>
    </row>
    <row r="20" spans="1:33">
      <c r="A20" s="39"/>
      <c r="B20" s="40"/>
      <c r="C20" s="34" t="s">
        <v>67</v>
      </c>
      <c r="D20" s="35" t="s">
        <v>68</v>
      </c>
      <c r="E20" s="11" t="e">
        <v>#N/A</v>
      </c>
      <c r="F20" s="11" t="e">
        <v>#N/A</v>
      </c>
      <c r="G20" s="11" t="e">
        <v>#N/A</v>
      </c>
      <c r="H20" s="11" t="e">
        <v>#N/A</v>
      </c>
      <c r="I20" s="11" t="e">
        <v>#N/A</v>
      </c>
      <c r="J20" s="11" t="e">
        <v>#N/A</v>
      </c>
      <c r="K20" s="11" t="e">
        <v>#N/A</v>
      </c>
      <c r="L20" s="11" t="e">
        <v>#N/A</v>
      </c>
      <c r="M20" s="11" t="e">
        <v>#N/A</v>
      </c>
      <c r="N20" s="11" t="e">
        <v>#N/A</v>
      </c>
      <c r="O20" s="11" t="e">
        <v>#N/A</v>
      </c>
      <c r="P20" s="11" t="e">
        <v>#N/A</v>
      </c>
      <c r="Q20" s="11" t="e">
        <v>#N/A</v>
      </c>
      <c r="R20" s="11" t="e">
        <v>#N/A</v>
      </c>
      <c r="S20" s="11" t="e">
        <v>#N/A</v>
      </c>
      <c r="T20" s="11" t="e">
        <v>#N/A</v>
      </c>
      <c r="U20" s="11"/>
      <c r="V20" s="35" t="str">
        <f t="shared" si="1"/>
        <v>Barbados</v>
      </c>
      <c r="W20" s="30" t="e">
        <f t="shared" si="2"/>
        <v>#N/A</v>
      </c>
      <c r="X20" s="10" t="e">
        <f t="shared" si="3"/>
        <v>#N/A</v>
      </c>
      <c r="Y20" s="38">
        <f t="shared" si="4"/>
        <v>0</v>
      </c>
      <c r="Z20" s="43" t="str">
        <f t="shared" si="5"/>
        <v/>
      </c>
      <c r="AA20" s="44" t="str">
        <f t="shared" si="6"/>
        <v/>
      </c>
      <c r="AD20">
        <v>15</v>
      </c>
      <c r="AE20" s="33" t="e">
        <f t="shared" si="7"/>
        <v>#N/A</v>
      </c>
      <c r="AF20" s="46">
        <f t="shared" si="8"/>
        <v>-14</v>
      </c>
      <c r="AG20" s="56" t="e">
        <f t="shared" si="9"/>
        <v>#N/A</v>
      </c>
    </row>
    <row r="21" spans="1:33">
      <c r="A21" s="39"/>
      <c r="B21" s="40"/>
      <c r="C21" s="34" t="s">
        <v>69</v>
      </c>
      <c r="D21" s="35" t="s">
        <v>70</v>
      </c>
      <c r="E21" s="11" t="e">
        <v>#N/A</v>
      </c>
      <c r="F21" s="11" t="e">
        <v>#N/A</v>
      </c>
      <c r="G21" s="11" t="e">
        <v>#N/A</v>
      </c>
      <c r="H21" s="11" t="e">
        <v>#N/A</v>
      </c>
      <c r="I21" s="11" t="e">
        <v>#N/A</v>
      </c>
      <c r="J21" s="11" t="e">
        <v>#N/A</v>
      </c>
      <c r="K21" s="11" t="e">
        <v>#N/A</v>
      </c>
      <c r="L21" s="11" t="e">
        <v>#N/A</v>
      </c>
      <c r="M21" s="11" t="e">
        <v>#N/A</v>
      </c>
      <c r="N21" s="11" t="e">
        <v>#N/A</v>
      </c>
      <c r="O21" s="11" t="e">
        <v>#N/A</v>
      </c>
      <c r="P21" s="11" t="e">
        <v>#N/A</v>
      </c>
      <c r="Q21" s="11" t="e">
        <v>#N/A</v>
      </c>
      <c r="R21" s="11" t="e">
        <v>#N/A</v>
      </c>
      <c r="S21" s="11" t="e">
        <v>#N/A</v>
      </c>
      <c r="T21" s="11" t="e">
        <v>#N/A</v>
      </c>
      <c r="U21" s="11"/>
      <c r="V21" s="35" t="str">
        <f t="shared" si="1"/>
        <v>Belarus</v>
      </c>
      <c r="W21" s="30" t="e">
        <f t="shared" si="2"/>
        <v>#N/A</v>
      </c>
      <c r="X21" s="10" t="e">
        <f t="shared" si="3"/>
        <v>#N/A</v>
      </c>
      <c r="Y21" s="38">
        <f t="shared" si="4"/>
        <v>0</v>
      </c>
      <c r="Z21" s="43" t="str">
        <f t="shared" si="5"/>
        <v/>
      </c>
      <c r="AA21" s="44" t="str">
        <f t="shared" si="6"/>
        <v/>
      </c>
      <c r="AD21">
        <v>16</v>
      </c>
      <c r="AE21" s="33" t="e">
        <f t="shared" si="7"/>
        <v>#N/A</v>
      </c>
      <c r="AF21" s="46">
        <f t="shared" si="8"/>
        <v>-15</v>
      </c>
      <c r="AG21" s="56" t="e">
        <f t="shared" si="9"/>
        <v>#N/A</v>
      </c>
    </row>
    <row r="22" spans="1:33">
      <c r="A22" s="39"/>
      <c r="B22" s="40"/>
      <c r="C22" s="34" t="s">
        <v>71</v>
      </c>
      <c r="D22" s="35" t="s">
        <v>72</v>
      </c>
      <c r="E22" s="11" t="e">
        <v>#N/A</v>
      </c>
      <c r="F22" s="11" t="e">
        <v>#N/A</v>
      </c>
      <c r="G22" s="11" t="e">
        <v>#N/A</v>
      </c>
      <c r="H22" s="11" t="e">
        <v>#N/A</v>
      </c>
      <c r="I22" s="11" t="e">
        <v>#N/A</v>
      </c>
      <c r="J22" s="11" t="e">
        <v>#N/A</v>
      </c>
      <c r="K22" s="11" t="e">
        <v>#N/A</v>
      </c>
      <c r="L22" s="11" t="e">
        <v>#N/A</v>
      </c>
      <c r="M22" s="11" t="e">
        <v>#N/A</v>
      </c>
      <c r="N22" s="11" t="e">
        <v>#N/A</v>
      </c>
      <c r="O22" s="11" t="e">
        <v>#N/A</v>
      </c>
      <c r="P22" s="11" t="e">
        <v>#N/A</v>
      </c>
      <c r="Q22" s="11" t="e">
        <v>#N/A</v>
      </c>
      <c r="R22" s="11" t="e">
        <v>#N/A</v>
      </c>
      <c r="S22" s="11" t="e">
        <v>#N/A</v>
      </c>
      <c r="T22" s="11" t="e">
        <v>#N/A</v>
      </c>
      <c r="U22" s="11"/>
      <c r="V22" s="35" t="str">
        <f t="shared" si="1"/>
        <v>Belgium</v>
      </c>
      <c r="W22" s="30" t="e">
        <f t="shared" si="2"/>
        <v>#N/A</v>
      </c>
      <c r="X22" s="10" t="e">
        <f t="shared" si="3"/>
        <v>#N/A</v>
      </c>
      <c r="Y22" s="38">
        <f t="shared" si="4"/>
        <v>0</v>
      </c>
      <c r="Z22" s="43" t="str">
        <f t="shared" si="5"/>
        <v/>
      </c>
      <c r="AA22" s="44" t="str">
        <f t="shared" si="6"/>
        <v/>
      </c>
      <c r="AD22">
        <v>17</v>
      </c>
      <c r="AE22" s="33" t="e">
        <f t="shared" si="7"/>
        <v>#N/A</v>
      </c>
      <c r="AF22" s="46">
        <f t="shared" si="8"/>
        <v>-16</v>
      </c>
      <c r="AG22" s="56" t="e">
        <f t="shared" si="9"/>
        <v>#N/A</v>
      </c>
    </row>
    <row r="23" spans="1:33">
      <c r="A23" s="39"/>
      <c r="B23" s="40"/>
      <c r="C23" s="34" t="s">
        <v>73</v>
      </c>
      <c r="D23" s="35" t="s">
        <v>74</v>
      </c>
      <c r="E23" s="11" t="e">
        <v>#N/A</v>
      </c>
      <c r="F23" s="11" t="e">
        <v>#N/A</v>
      </c>
      <c r="G23" s="11" t="e">
        <v>#N/A</v>
      </c>
      <c r="H23" s="11" t="e">
        <v>#N/A</v>
      </c>
      <c r="I23" s="11" t="e">
        <v>#N/A</v>
      </c>
      <c r="J23" s="11" t="e">
        <v>#N/A</v>
      </c>
      <c r="K23" s="11" t="e">
        <v>#N/A</v>
      </c>
      <c r="L23" s="11" t="e">
        <v>#N/A</v>
      </c>
      <c r="M23" s="11" t="e">
        <v>#N/A</v>
      </c>
      <c r="N23" s="11" t="e">
        <v>#N/A</v>
      </c>
      <c r="O23" s="11" t="e">
        <v>#N/A</v>
      </c>
      <c r="P23" s="11" t="e">
        <v>#N/A</v>
      </c>
      <c r="Q23" s="11" t="e">
        <v>#N/A</v>
      </c>
      <c r="R23" s="11" t="e">
        <v>#N/A</v>
      </c>
      <c r="S23" s="11" t="e">
        <v>#N/A</v>
      </c>
      <c r="T23" s="11" t="e">
        <v>#N/A</v>
      </c>
      <c r="U23" s="11"/>
      <c r="V23" s="35" t="str">
        <f t="shared" si="1"/>
        <v>Belize</v>
      </c>
      <c r="W23" s="30" t="e">
        <f t="shared" si="2"/>
        <v>#N/A</v>
      </c>
      <c r="X23" s="10" t="e">
        <f t="shared" si="3"/>
        <v>#N/A</v>
      </c>
      <c r="Y23" s="38">
        <f t="shared" si="4"/>
        <v>0</v>
      </c>
      <c r="Z23" s="43" t="str">
        <f t="shared" si="5"/>
        <v/>
      </c>
      <c r="AA23" s="44" t="str">
        <f t="shared" si="6"/>
        <v/>
      </c>
      <c r="AD23">
        <v>18</v>
      </c>
      <c r="AE23" s="33" t="e">
        <f t="shared" si="7"/>
        <v>#N/A</v>
      </c>
      <c r="AF23" s="46">
        <f t="shared" si="8"/>
        <v>-17</v>
      </c>
      <c r="AG23" s="56" t="e">
        <f t="shared" si="9"/>
        <v>#N/A</v>
      </c>
    </row>
    <row r="24" spans="1:33">
      <c r="A24" s="39"/>
      <c r="B24" s="40"/>
      <c r="C24" s="34" t="s">
        <v>75</v>
      </c>
      <c r="D24" s="35" t="s">
        <v>76</v>
      </c>
      <c r="E24" s="11" t="e">
        <v>#N/A</v>
      </c>
      <c r="F24" s="11" t="e">
        <v>#N/A</v>
      </c>
      <c r="G24" s="11" t="e">
        <v>#N/A</v>
      </c>
      <c r="H24" s="11" t="e">
        <v>#N/A</v>
      </c>
      <c r="I24" s="11" t="e">
        <v>#N/A</v>
      </c>
      <c r="J24" s="11" t="e">
        <v>#N/A</v>
      </c>
      <c r="K24" s="11" t="e">
        <v>#N/A</v>
      </c>
      <c r="L24" s="11" t="e">
        <v>#N/A</v>
      </c>
      <c r="M24" s="11" t="e">
        <v>#N/A</v>
      </c>
      <c r="N24" s="11" t="e">
        <v>#N/A</v>
      </c>
      <c r="O24" s="11" t="e">
        <v>#N/A</v>
      </c>
      <c r="P24" s="11" t="e">
        <v>#N/A</v>
      </c>
      <c r="Q24" s="11" t="e">
        <v>#N/A</v>
      </c>
      <c r="R24" s="11" t="e">
        <v>#N/A</v>
      </c>
      <c r="S24" s="11" t="e">
        <v>#N/A</v>
      </c>
      <c r="T24" s="11" t="e">
        <v>#N/A</v>
      </c>
      <c r="U24" s="11"/>
      <c r="V24" s="35" t="str">
        <f t="shared" si="1"/>
        <v>Benin</v>
      </c>
      <c r="W24" s="30" t="e">
        <f t="shared" si="2"/>
        <v>#N/A</v>
      </c>
      <c r="X24" s="10" t="e">
        <f t="shared" si="3"/>
        <v>#N/A</v>
      </c>
      <c r="Y24" s="38">
        <f t="shared" si="4"/>
        <v>0</v>
      </c>
      <c r="Z24" s="43" t="str">
        <f t="shared" si="5"/>
        <v/>
      </c>
      <c r="AA24" s="44" t="str">
        <f t="shared" si="6"/>
        <v/>
      </c>
      <c r="AD24">
        <v>19</v>
      </c>
      <c r="AE24" s="33" t="e">
        <f t="shared" si="7"/>
        <v>#N/A</v>
      </c>
      <c r="AF24" s="46">
        <f t="shared" si="8"/>
        <v>-18</v>
      </c>
      <c r="AG24" s="56" t="e">
        <f t="shared" si="9"/>
        <v>#N/A</v>
      </c>
    </row>
    <row r="25" spans="1:33">
      <c r="A25" s="39"/>
      <c r="B25" s="40"/>
      <c r="C25" s="34" t="s">
        <v>77</v>
      </c>
      <c r="D25" s="35" t="s">
        <v>78</v>
      </c>
      <c r="E25" s="11" t="e">
        <v>#N/A</v>
      </c>
      <c r="F25" s="11" t="e">
        <v>#N/A</v>
      </c>
      <c r="G25" s="11" t="e">
        <v>#N/A</v>
      </c>
      <c r="H25" s="11" t="e">
        <v>#N/A</v>
      </c>
      <c r="I25" s="11" t="e">
        <v>#N/A</v>
      </c>
      <c r="J25" s="11" t="e">
        <v>#N/A</v>
      </c>
      <c r="K25" s="11" t="e">
        <v>#N/A</v>
      </c>
      <c r="L25" s="11" t="e">
        <v>#N/A</v>
      </c>
      <c r="M25" s="11" t="e">
        <v>#N/A</v>
      </c>
      <c r="N25" s="11" t="e">
        <v>#N/A</v>
      </c>
      <c r="O25" s="11" t="e">
        <v>#N/A</v>
      </c>
      <c r="P25" s="11" t="e">
        <v>#N/A</v>
      </c>
      <c r="Q25" s="11" t="e">
        <v>#N/A</v>
      </c>
      <c r="R25" s="11" t="e">
        <v>#N/A</v>
      </c>
      <c r="S25" s="11" t="e">
        <v>#N/A</v>
      </c>
      <c r="T25" s="11" t="e">
        <v>#N/A</v>
      </c>
      <c r="U25" s="11"/>
      <c r="V25" s="35" t="str">
        <f t="shared" si="1"/>
        <v>Bhutan</v>
      </c>
      <c r="W25" s="30" t="e">
        <f t="shared" si="2"/>
        <v>#N/A</v>
      </c>
      <c r="X25" s="10" t="e">
        <f t="shared" si="3"/>
        <v>#N/A</v>
      </c>
      <c r="Y25" s="38">
        <f t="shared" si="4"/>
        <v>0</v>
      </c>
      <c r="Z25" s="43" t="str">
        <f t="shared" si="5"/>
        <v/>
      </c>
      <c r="AA25" s="44" t="str">
        <f t="shared" si="6"/>
        <v/>
      </c>
      <c r="AD25">
        <v>20</v>
      </c>
      <c r="AE25" s="33" t="e">
        <f t="shared" si="7"/>
        <v>#N/A</v>
      </c>
      <c r="AF25" s="46">
        <f t="shared" si="8"/>
        <v>-19</v>
      </c>
      <c r="AG25" s="56" t="e">
        <f t="shared" si="9"/>
        <v>#N/A</v>
      </c>
    </row>
    <row r="26" spans="1:33">
      <c r="A26" s="39"/>
      <c r="B26" s="40"/>
      <c r="C26" s="34" t="s">
        <v>79</v>
      </c>
      <c r="D26" s="35" t="s">
        <v>430</v>
      </c>
      <c r="E26" s="11" t="e">
        <v>#N/A</v>
      </c>
      <c r="F26" s="11" t="e">
        <v>#N/A</v>
      </c>
      <c r="G26" s="11" t="e">
        <v>#N/A</v>
      </c>
      <c r="H26" s="11" t="e">
        <v>#N/A</v>
      </c>
      <c r="I26" s="11" t="e">
        <v>#N/A</v>
      </c>
      <c r="J26" s="11" t="e">
        <v>#N/A</v>
      </c>
      <c r="K26" s="11" t="e">
        <v>#N/A</v>
      </c>
      <c r="L26" s="11" t="e">
        <v>#N/A</v>
      </c>
      <c r="M26" s="11" t="e">
        <v>#N/A</v>
      </c>
      <c r="N26" s="11" t="e">
        <v>#N/A</v>
      </c>
      <c r="O26" s="11" t="e">
        <v>#N/A</v>
      </c>
      <c r="P26" s="11" t="e">
        <v>#N/A</v>
      </c>
      <c r="Q26" s="11" t="e">
        <v>#N/A</v>
      </c>
      <c r="R26" s="11" t="e">
        <v>#N/A</v>
      </c>
      <c r="S26" s="11" t="e">
        <v>#N/A</v>
      </c>
      <c r="T26" s="11" t="e">
        <v>#N/A</v>
      </c>
      <c r="U26" s="11"/>
      <c r="V26" s="35" t="str">
        <f t="shared" si="1"/>
        <v>Bolivia</v>
      </c>
      <c r="W26" s="30" t="e">
        <f t="shared" si="2"/>
        <v>#N/A</v>
      </c>
      <c r="X26" s="10" t="e">
        <f t="shared" si="3"/>
        <v>#N/A</v>
      </c>
      <c r="Y26" s="38">
        <f t="shared" si="4"/>
        <v>0</v>
      </c>
      <c r="Z26" s="43" t="str">
        <f t="shared" si="5"/>
        <v/>
      </c>
      <c r="AA26" s="44" t="str">
        <f t="shared" si="6"/>
        <v/>
      </c>
      <c r="AD26">
        <v>21</v>
      </c>
      <c r="AE26" s="33" t="e">
        <f t="shared" si="7"/>
        <v>#N/A</v>
      </c>
      <c r="AF26" s="46">
        <f t="shared" si="8"/>
        <v>-20</v>
      </c>
      <c r="AG26" s="56" t="e">
        <f t="shared" si="9"/>
        <v>#N/A</v>
      </c>
    </row>
    <row r="27" spans="1:33">
      <c r="A27" s="39"/>
      <c r="B27" s="40"/>
      <c r="C27" s="34" t="s">
        <v>81</v>
      </c>
      <c r="D27" s="35" t="s">
        <v>82</v>
      </c>
      <c r="E27" s="11" t="e">
        <v>#N/A</v>
      </c>
      <c r="F27" s="11" t="e">
        <v>#N/A</v>
      </c>
      <c r="G27" s="11" t="e">
        <v>#N/A</v>
      </c>
      <c r="H27" s="11" t="e">
        <v>#N/A</v>
      </c>
      <c r="I27" s="11" t="e">
        <v>#N/A</v>
      </c>
      <c r="J27" s="11" t="e">
        <v>#N/A</v>
      </c>
      <c r="K27" s="11" t="e">
        <v>#N/A</v>
      </c>
      <c r="L27" s="11" t="e">
        <v>#N/A</v>
      </c>
      <c r="M27" s="11" t="e">
        <v>#N/A</v>
      </c>
      <c r="N27" s="11" t="e">
        <v>#N/A</v>
      </c>
      <c r="O27" s="11" t="e">
        <v>#N/A</v>
      </c>
      <c r="P27" s="11" t="e">
        <v>#N/A</v>
      </c>
      <c r="Q27" s="11" t="e">
        <v>#N/A</v>
      </c>
      <c r="R27" s="11" t="e">
        <v>#N/A</v>
      </c>
      <c r="S27" s="11" t="e">
        <v>#N/A</v>
      </c>
      <c r="T27" s="11" t="e">
        <v>#N/A</v>
      </c>
      <c r="U27" s="11"/>
      <c r="V27" s="35" t="str">
        <f t="shared" si="1"/>
        <v>Bosnia and Herzegovina</v>
      </c>
      <c r="W27" s="30" t="e">
        <f t="shared" si="2"/>
        <v>#N/A</v>
      </c>
      <c r="X27" s="10" t="e">
        <f t="shared" si="3"/>
        <v>#N/A</v>
      </c>
      <c r="Y27" s="38">
        <f t="shared" si="4"/>
        <v>0</v>
      </c>
      <c r="Z27" s="43" t="str">
        <f t="shared" si="5"/>
        <v/>
      </c>
      <c r="AA27" s="44" t="str">
        <f t="shared" si="6"/>
        <v/>
      </c>
      <c r="AD27">
        <v>22</v>
      </c>
      <c r="AE27" s="33" t="e">
        <f t="shared" si="7"/>
        <v>#N/A</v>
      </c>
      <c r="AF27" s="46">
        <f t="shared" si="8"/>
        <v>-21</v>
      </c>
      <c r="AG27" s="56" t="e">
        <f t="shared" si="9"/>
        <v>#N/A</v>
      </c>
    </row>
    <row r="28" spans="1:33">
      <c r="A28" s="39"/>
      <c r="B28" s="40"/>
      <c r="C28" s="34" t="s">
        <v>83</v>
      </c>
      <c r="D28" s="35" t="s">
        <v>84</v>
      </c>
      <c r="E28" s="11" t="e">
        <v>#N/A</v>
      </c>
      <c r="F28" s="11" t="e">
        <v>#N/A</v>
      </c>
      <c r="G28" s="11" t="e">
        <v>#N/A</v>
      </c>
      <c r="H28" s="11" t="e">
        <v>#N/A</v>
      </c>
      <c r="I28" s="11" t="e">
        <v>#N/A</v>
      </c>
      <c r="J28" s="11" t="e">
        <v>#N/A</v>
      </c>
      <c r="K28" s="11" t="e">
        <v>#N/A</v>
      </c>
      <c r="L28" s="11" t="e">
        <v>#N/A</v>
      </c>
      <c r="M28" s="11" t="e">
        <v>#N/A</v>
      </c>
      <c r="N28" s="11" t="e">
        <v>#N/A</v>
      </c>
      <c r="O28" s="11" t="e">
        <v>#N/A</v>
      </c>
      <c r="P28" s="11" t="e">
        <v>#N/A</v>
      </c>
      <c r="Q28" s="11" t="e">
        <v>#N/A</v>
      </c>
      <c r="R28" s="11" t="e">
        <v>#N/A</v>
      </c>
      <c r="S28" s="11" t="e">
        <v>#N/A</v>
      </c>
      <c r="T28" s="11" t="e">
        <v>#N/A</v>
      </c>
      <c r="U28" s="11"/>
      <c r="V28" s="35" t="str">
        <f t="shared" si="1"/>
        <v>Botswana</v>
      </c>
      <c r="W28" s="30" t="e">
        <f t="shared" si="2"/>
        <v>#N/A</v>
      </c>
      <c r="X28" s="10" t="e">
        <f t="shared" si="3"/>
        <v>#N/A</v>
      </c>
      <c r="Y28" s="38">
        <f t="shared" si="4"/>
        <v>0</v>
      </c>
      <c r="Z28" s="43" t="str">
        <f t="shared" si="5"/>
        <v/>
      </c>
      <c r="AA28" s="44" t="str">
        <f t="shared" si="6"/>
        <v/>
      </c>
      <c r="AD28">
        <v>23</v>
      </c>
      <c r="AE28" s="33" t="e">
        <f t="shared" si="7"/>
        <v>#N/A</v>
      </c>
      <c r="AF28" s="46">
        <f t="shared" si="8"/>
        <v>-22</v>
      </c>
      <c r="AG28" s="56" t="e">
        <f t="shared" si="9"/>
        <v>#N/A</v>
      </c>
    </row>
    <row r="29" spans="1:33">
      <c r="A29" s="39"/>
      <c r="B29" s="40"/>
      <c r="C29" s="34" t="s">
        <v>85</v>
      </c>
      <c r="D29" s="35" t="s">
        <v>86</v>
      </c>
      <c r="E29" s="11" t="e">
        <v>#N/A</v>
      </c>
      <c r="F29" s="11" t="e">
        <v>#N/A</v>
      </c>
      <c r="G29" s="11" t="e">
        <v>#N/A</v>
      </c>
      <c r="H29" s="11" t="e">
        <v>#N/A</v>
      </c>
      <c r="I29" s="11" t="e">
        <v>#N/A</v>
      </c>
      <c r="J29" s="11" t="e">
        <v>#N/A</v>
      </c>
      <c r="K29" s="11" t="e">
        <v>#N/A</v>
      </c>
      <c r="L29" s="11" t="e">
        <v>#N/A</v>
      </c>
      <c r="M29" s="11" t="e">
        <v>#N/A</v>
      </c>
      <c r="N29" s="11" t="e">
        <v>#N/A</v>
      </c>
      <c r="O29" s="11" t="e">
        <v>#N/A</v>
      </c>
      <c r="P29" s="11" t="e">
        <v>#N/A</v>
      </c>
      <c r="Q29" s="11" t="e">
        <v>#N/A</v>
      </c>
      <c r="R29" s="11" t="e">
        <v>#N/A</v>
      </c>
      <c r="S29" s="11" t="e">
        <v>#N/A</v>
      </c>
      <c r="T29" s="11" t="e">
        <v>#N/A</v>
      </c>
      <c r="U29" s="11"/>
      <c r="V29" s="35" t="str">
        <f t="shared" si="1"/>
        <v>Brazil</v>
      </c>
      <c r="W29" s="30" t="e">
        <f t="shared" si="2"/>
        <v>#N/A</v>
      </c>
      <c r="X29" s="10" t="e">
        <f t="shared" si="3"/>
        <v>#N/A</v>
      </c>
      <c r="Y29" s="38">
        <f t="shared" si="4"/>
        <v>0</v>
      </c>
      <c r="Z29" s="43" t="str">
        <f t="shared" si="5"/>
        <v/>
      </c>
      <c r="AA29" s="44" t="str">
        <f t="shared" si="6"/>
        <v/>
      </c>
      <c r="AD29">
        <v>24</v>
      </c>
      <c r="AE29" s="33" t="e">
        <f t="shared" si="7"/>
        <v>#N/A</v>
      </c>
      <c r="AF29" s="46">
        <f t="shared" si="8"/>
        <v>-23</v>
      </c>
      <c r="AG29" s="56" t="e">
        <f t="shared" si="9"/>
        <v>#N/A</v>
      </c>
    </row>
    <row r="30" spans="1:33">
      <c r="A30" s="39"/>
      <c r="B30" s="40"/>
      <c r="C30" s="34" t="s">
        <v>87</v>
      </c>
      <c r="D30" s="35" t="s">
        <v>88</v>
      </c>
      <c r="E30" s="11" t="e">
        <v>#N/A</v>
      </c>
      <c r="F30" s="11" t="e">
        <v>#N/A</v>
      </c>
      <c r="G30" s="11" t="e">
        <v>#N/A</v>
      </c>
      <c r="H30" s="11" t="e">
        <v>#N/A</v>
      </c>
      <c r="I30" s="11" t="e">
        <v>#N/A</v>
      </c>
      <c r="J30" s="11" t="e">
        <v>#N/A</v>
      </c>
      <c r="K30" s="11" t="e">
        <v>#N/A</v>
      </c>
      <c r="L30" s="11" t="e">
        <v>#N/A</v>
      </c>
      <c r="M30" s="11" t="e">
        <v>#N/A</v>
      </c>
      <c r="N30" s="11" t="e">
        <v>#N/A</v>
      </c>
      <c r="O30" s="11" t="e">
        <v>#N/A</v>
      </c>
      <c r="P30" s="11" t="e">
        <v>#N/A</v>
      </c>
      <c r="Q30" s="11" t="e">
        <v>#N/A</v>
      </c>
      <c r="R30" s="11" t="e">
        <v>#N/A</v>
      </c>
      <c r="S30" s="11" t="e">
        <v>#N/A</v>
      </c>
      <c r="T30" s="11" t="e">
        <v>#N/A</v>
      </c>
      <c r="U30" s="11"/>
      <c r="V30" s="35" t="str">
        <f t="shared" si="1"/>
        <v>Brunei Darussalam</v>
      </c>
      <c r="W30" s="30" t="e">
        <f t="shared" si="2"/>
        <v>#N/A</v>
      </c>
      <c r="X30" s="10" t="e">
        <f t="shared" si="3"/>
        <v>#N/A</v>
      </c>
      <c r="Y30" s="38">
        <f t="shared" si="4"/>
        <v>0</v>
      </c>
      <c r="Z30" s="43" t="str">
        <f t="shared" si="5"/>
        <v/>
      </c>
      <c r="AA30" s="44" t="str">
        <f t="shared" si="6"/>
        <v/>
      </c>
      <c r="AD30">
        <v>25</v>
      </c>
      <c r="AE30" s="33" t="e">
        <f t="shared" si="7"/>
        <v>#N/A</v>
      </c>
      <c r="AF30" s="46">
        <f t="shared" si="8"/>
        <v>-24</v>
      </c>
      <c r="AG30" s="56" t="e">
        <f t="shared" si="9"/>
        <v>#N/A</v>
      </c>
    </row>
    <row r="31" spans="1:33">
      <c r="A31" s="39"/>
      <c r="B31" s="40"/>
      <c r="C31" s="34" t="s">
        <v>89</v>
      </c>
      <c r="D31" s="35" t="s">
        <v>90</v>
      </c>
      <c r="E31" s="11" t="e">
        <v>#N/A</v>
      </c>
      <c r="F31" s="11" t="e">
        <v>#N/A</v>
      </c>
      <c r="G31" s="11" t="e">
        <v>#N/A</v>
      </c>
      <c r="H31" s="11" t="e">
        <v>#N/A</v>
      </c>
      <c r="I31" s="11" t="e">
        <v>#N/A</v>
      </c>
      <c r="J31" s="11" t="e">
        <v>#N/A</v>
      </c>
      <c r="K31" s="11" t="e">
        <v>#N/A</v>
      </c>
      <c r="L31" s="11" t="e">
        <v>#N/A</v>
      </c>
      <c r="M31" s="11" t="e">
        <v>#N/A</v>
      </c>
      <c r="N31" s="11" t="e">
        <v>#N/A</v>
      </c>
      <c r="O31" s="11" t="e">
        <v>#N/A</v>
      </c>
      <c r="P31" s="11" t="e">
        <v>#N/A</v>
      </c>
      <c r="Q31" s="11" t="e">
        <v>#N/A</v>
      </c>
      <c r="R31" s="11" t="e">
        <v>#N/A</v>
      </c>
      <c r="S31" s="11" t="e">
        <v>#N/A</v>
      </c>
      <c r="T31" s="11" t="e">
        <v>#N/A</v>
      </c>
      <c r="U31" s="11"/>
      <c r="V31" s="35" t="str">
        <f t="shared" si="1"/>
        <v>Bulgaria</v>
      </c>
      <c r="W31" s="30" t="e">
        <f t="shared" si="2"/>
        <v>#N/A</v>
      </c>
      <c r="X31" s="10" t="e">
        <f t="shared" si="3"/>
        <v>#N/A</v>
      </c>
      <c r="Y31" s="38">
        <f t="shared" si="4"/>
        <v>0</v>
      </c>
      <c r="Z31" s="43" t="str">
        <f t="shared" si="5"/>
        <v/>
      </c>
      <c r="AA31" s="44" t="str">
        <f t="shared" si="6"/>
        <v/>
      </c>
      <c r="AD31">
        <v>26</v>
      </c>
      <c r="AE31" s="33" t="e">
        <f t="shared" si="7"/>
        <v>#N/A</v>
      </c>
      <c r="AF31" s="46">
        <f t="shared" si="8"/>
        <v>-25</v>
      </c>
      <c r="AG31" s="56" t="e">
        <f t="shared" si="9"/>
        <v>#N/A</v>
      </c>
    </row>
    <row r="32" spans="1:33">
      <c r="A32" s="39"/>
      <c r="B32" s="40"/>
      <c r="C32" s="34" t="s">
        <v>91</v>
      </c>
      <c r="D32" s="35" t="s">
        <v>92</v>
      </c>
      <c r="E32" s="11" t="e">
        <v>#N/A</v>
      </c>
      <c r="F32" s="11" t="e">
        <v>#N/A</v>
      </c>
      <c r="G32" s="11" t="e">
        <v>#N/A</v>
      </c>
      <c r="H32" s="11" t="e">
        <v>#N/A</v>
      </c>
      <c r="I32" s="11" t="e">
        <v>#N/A</v>
      </c>
      <c r="J32" s="11" t="e">
        <v>#N/A</v>
      </c>
      <c r="K32" s="11" t="e">
        <v>#N/A</v>
      </c>
      <c r="L32" s="11" t="e">
        <v>#N/A</v>
      </c>
      <c r="M32" s="11" t="e">
        <v>#N/A</v>
      </c>
      <c r="N32" s="11" t="e">
        <v>#N/A</v>
      </c>
      <c r="O32" s="11" t="e">
        <v>#N/A</v>
      </c>
      <c r="P32" s="11" t="e">
        <v>#N/A</v>
      </c>
      <c r="Q32" s="11" t="e">
        <v>#N/A</v>
      </c>
      <c r="R32" s="11" t="e">
        <v>#N/A</v>
      </c>
      <c r="S32" s="11" t="e">
        <v>#N/A</v>
      </c>
      <c r="T32" s="11" t="e">
        <v>#N/A</v>
      </c>
      <c r="U32" s="11"/>
      <c r="V32" s="35" t="str">
        <f t="shared" si="1"/>
        <v>Burkina Faso</v>
      </c>
      <c r="W32" s="30" t="e">
        <f t="shared" si="2"/>
        <v>#N/A</v>
      </c>
      <c r="X32" s="10" t="e">
        <f t="shared" si="3"/>
        <v>#N/A</v>
      </c>
      <c r="Y32" s="38">
        <f t="shared" si="4"/>
        <v>0</v>
      </c>
      <c r="Z32" s="43" t="str">
        <f t="shared" si="5"/>
        <v/>
      </c>
      <c r="AA32" s="44" t="str">
        <f t="shared" si="6"/>
        <v/>
      </c>
      <c r="AD32">
        <v>27</v>
      </c>
      <c r="AE32" s="33" t="e">
        <f t="shared" si="7"/>
        <v>#N/A</v>
      </c>
      <c r="AF32" s="46">
        <f t="shared" si="8"/>
        <v>-26</v>
      </c>
      <c r="AG32" s="56" t="e">
        <f t="shared" si="9"/>
        <v>#N/A</v>
      </c>
    </row>
    <row r="33" spans="1:33">
      <c r="A33" s="39"/>
      <c r="B33" s="40"/>
      <c r="C33" s="34" t="s">
        <v>93</v>
      </c>
      <c r="D33" s="35" t="s">
        <v>94</v>
      </c>
      <c r="E33" s="11" t="e">
        <v>#N/A</v>
      </c>
      <c r="F33" s="11" t="e">
        <v>#N/A</v>
      </c>
      <c r="G33" s="11" t="e">
        <v>#N/A</v>
      </c>
      <c r="H33" s="11" t="e">
        <v>#N/A</v>
      </c>
      <c r="I33" s="11" t="e">
        <v>#N/A</v>
      </c>
      <c r="J33" s="11" t="e">
        <v>#N/A</v>
      </c>
      <c r="K33" s="11" t="e">
        <v>#N/A</v>
      </c>
      <c r="L33" s="11" t="e">
        <v>#N/A</v>
      </c>
      <c r="M33" s="11" t="e">
        <v>#N/A</v>
      </c>
      <c r="N33" s="11" t="e">
        <v>#N/A</v>
      </c>
      <c r="O33" s="11" t="e">
        <v>#N/A</v>
      </c>
      <c r="P33" s="11" t="e">
        <v>#N/A</v>
      </c>
      <c r="Q33" s="11" t="e">
        <v>#N/A</v>
      </c>
      <c r="R33" s="11" t="e">
        <v>#N/A</v>
      </c>
      <c r="S33" s="11" t="e">
        <v>#N/A</v>
      </c>
      <c r="T33" s="11" t="e">
        <v>#N/A</v>
      </c>
      <c r="U33" s="11"/>
      <c r="V33" s="35" t="str">
        <f t="shared" si="1"/>
        <v>Burundi</v>
      </c>
      <c r="W33" s="30" t="e">
        <f t="shared" si="2"/>
        <v>#N/A</v>
      </c>
      <c r="X33" s="10" t="e">
        <f t="shared" si="3"/>
        <v>#N/A</v>
      </c>
      <c r="Y33" s="38">
        <f t="shared" si="4"/>
        <v>0</v>
      </c>
      <c r="Z33" s="43" t="str">
        <f t="shared" si="5"/>
        <v/>
      </c>
      <c r="AA33" s="44" t="str">
        <f t="shared" si="6"/>
        <v/>
      </c>
      <c r="AD33">
        <v>28</v>
      </c>
      <c r="AE33" s="33" t="e">
        <f t="shared" si="7"/>
        <v>#N/A</v>
      </c>
      <c r="AF33" s="46">
        <f t="shared" si="8"/>
        <v>-27</v>
      </c>
      <c r="AG33" s="56" t="e">
        <f t="shared" si="9"/>
        <v>#N/A</v>
      </c>
    </row>
    <row r="34" spans="1:33">
      <c r="A34" s="39"/>
      <c r="B34" s="40"/>
      <c r="C34" s="34" t="s">
        <v>95</v>
      </c>
      <c r="D34" s="35" t="s">
        <v>96</v>
      </c>
      <c r="E34" s="11" t="e">
        <v>#N/A</v>
      </c>
      <c r="F34" s="11" t="e">
        <v>#N/A</v>
      </c>
      <c r="G34" s="11" t="e">
        <v>#N/A</v>
      </c>
      <c r="H34" s="11" t="e">
        <v>#N/A</v>
      </c>
      <c r="I34" s="11" t="e">
        <v>#N/A</v>
      </c>
      <c r="J34" s="11" t="e">
        <v>#N/A</v>
      </c>
      <c r="K34" s="11" t="e">
        <v>#N/A</v>
      </c>
      <c r="L34" s="11" t="e">
        <v>#N/A</v>
      </c>
      <c r="M34" s="11" t="e">
        <v>#N/A</v>
      </c>
      <c r="N34" s="11" t="e">
        <v>#N/A</v>
      </c>
      <c r="O34" s="11" t="e">
        <v>#N/A</v>
      </c>
      <c r="P34" s="11" t="e">
        <v>#N/A</v>
      </c>
      <c r="Q34" s="11" t="e">
        <v>#N/A</v>
      </c>
      <c r="R34" s="11" t="e">
        <v>#N/A</v>
      </c>
      <c r="S34" s="11" t="e">
        <v>#N/A</v>
      </c>
      <c r="T34" s="11" t="e">
        <v>#N/A</v>
      </c>
      <c r="U34" s="11"/>
      <c r="V34" s="35" t="str">
        <f t="shared" si="1"/>
        <v>Cambodia</v>
      </c>
      <c r="W34" s="30" t="e">
        <f t="shared" si="2"/>
        <v>#N/A</v>
      </c>
      <c r="X34" s="10" t="e">
        <f t="shared" si="3"/>
        <v>#N/A</v>
      </c>
      <c r="Y34" s="38">
        <f t="shared" si="4"/>
        <v>0</v>
      </c>
      <c r="Z34" s="43" t="str">
        <f t="shared" si="5"/>
        <v/>
      </c>
      <c r="AA34" s="44" t="str">
        <f t="shared" si="6"/>
        <v/>
      </c>
      <c r="AD34">
        <v>29</v>
      </c>
      <c r="AE34" s="33" t="e">
        <f t="shared" si="7"/>
        <v>#N/A</v>
      </c>
      <c r="AF34" s="46">
        <f t="shared" si="8"/>
        <v>-28</v>
      </c>
      <c r="AG34" s="56" t="e">
        <f t="shared" si="9"/>
        <v>#N/A</v>
      </c>
    </row>
    <row r="35" spans="1:33">
      <c r="A35" s="39"/>
      <c r="B35" s="40"/>
      <c r="C35" s="34" t="s">
        <v>97</v>
      </c>
      <c r="D35" s="35" t="s">
        <v>98</v>
      </c>
      <c r="E35" s="11" t="e">
        <v>#N/A</v>
      </c>
      <c r="F35" s="11" t="e">
        <v>#N/A</v>
      </c>
      <c r="G35" s="11" t="e">
        <v>#N/A</v>
      </c>
      <c r="H35" s="11" t="e">
        <v>#N/A</v>
      </c>
      <c r="I35" s="11" t="e">
        <v>#N/A</v>
      </c>
      <c r="J35" s="11" t="e">
        <v>#N/A</v>
      </c>
      <c r="K35" s="11" t="e">
        <v>#N/A</v>
      </c>
      <c r="L35" s="11" t="e">
        <v>#N/A</v>
      </c>
      <c r="M35" s="11" t="e">
        <v>#N/A</v>
      </c>
      <c r="N35" s="11" t="e">
        <v>#N/A</v>
      </c>
      <c r="O35" s="11" t="e">
        <v>#N/A</v>
      </c>
      <c r="P35" s="11" t="e">
        <v>#N/A</v>
      </c>
      <c r="Q35" s="11" t="e">
        <v>#N/A</v>
      </c>
      <c r="R35" s="11" t="e">
        <v>#N/A</v>
      </c>
      <c r="S35" s="11" t="e">
        <v>#N/A</v>
      </c>
      <c r="T35" s="11" t="e">
        <v>#N/A</v>
      </c>
      <c r="U35" s="11"/>
      <c r="V35" s="35" t="str">
        <f t="shared" si="1"/>
        <v>Cameroon</v>
      </c>
      <c r="W35" s="30" t="e">
        <f t="shared" si="2"/>
        <v>#N/A</v>
      </c>
      <c r="X35" s="10" t="e">
        <f t="shared" si="3"/>
        <v>#N/A</v>
      </c>
      <c r="Y35" s="38">
        <f t="shared" si="4"/>
        <v>0</v>
      </c>
      <c r="Z35" s="43" t="str">
        <f t="shared" si="5"/>
        <v/>
      </c>
      <c r="AA35" s="44" t="str">
        <f t="shared" si="6"/>
        <v/>
      </c>
      <c r="AD35">
        <v>30</v>
      </c>
      <c r="AE35" s="33" t="e">
        <f t="shared" si="7"/>
        <v>#N/A</v>
      </c>
      <c r="AF35" s="46">
        <f t="shared" si="8"/>
        <v>-29</v>
      </c>
      <c r="AG35" s="56" t="e">
        <f t="shared" si="9"/>
        <v>#N/A</v>
      </c>
    </row>
    <row r="36" spans="1:33">
      <c r="A36" s="39"/>
      <c r="B36" s="40"/>
      <c r="C36" s="34" t="s">
        <v>99</v>
      </c>
      <c r="D36" s="35" t="s">
        <v>100</v>
      </c>
      <c r="E36" s="11" t="e">
        <v>#N/A</v>
      </c>
      <c r="F36" s="11" t="e">
        <v>#N/A</v>
      </c>
      <c r="G36" s="11" t="e">
        <v>#N/A</v>
      </c>
      <c r="H36" s="11" t="e">
        <v>#N/A</v>
      </c>
      <c r="I36" s="11" t="e">
        <v>#N/A</v>
      </c>
      <c r="J36" s="11" t="e">
        <v>#N/A</v>
      </c>
      <c r="K36" s="11" t="e">
        <v>#N/A</v>
      </c>
      <c r="L36" s="11" t="e">
        <v>#N/A</v>
      </c>
      <c r="M36" s="11" t="e">
        <v>#N/A</v>
      </c>
      <c r="N36" s="11" t="e">
        <v>#N/A</v>
      </c>
      <c r="O36" s="11" t="e">
        <v>#N/A</v>
      </c>
      <c r="P36" s="11" t="e">
        <v>#N/A</v>
      </c>
      <c r="Q36" s="11" t="e">
        <v>#N/A</v>
      </c>
      <c r="R36" s="11" t="e">
        <v>#N/A</v>
      </c>
      <c r="S36" s="11" t="e">
        <v>#N/A</v>
      </c>
      <c r="T36" s="11" t="e">
        <v>#N/A</v>
      </c>
      <c r="U36" s="11"/>
      <c r="V36" s="35" t="str">
        <f t="shared" si="1"/>
        <v>Canada</v>
      </c>
      <c r="W36" s="30" t="e">
        <f t="shared" si="2"/>
        <v>#N/A</v>
      </c>
      <c r="X36" s="10" t="e">
        <f t="shared" si="3"/>
        <v>#N/A</v>
      </c>
      <c r="Y36" s="38">
        <f t="shared" si="4"/>
        <v>0</v>
      </c>
      <c r="Z36" s="43" t="str">
        <f t="shared" si="5"/>
        <v/>
      </c>
      <c r="AA36" s="44" t="str">
        <f t="shared" si="6"/>
        <v/>
      </c>
    </row>
    <row r="37" spans="1:33">
      <c r="A37" s="39"/>
      <c r="B37" s="40"/>
      <c r="C37" s="34" t="s">
        <v>101</v>
      </c>
      <c r="D37" s="35" t="s">
        <v>102</v>
      </c>
      <c r="E37" s="11" t="e">
        <v>#N/A</v>
      </c>
      <c r="F37" s="11" t="e">
        <v>#N/A</v>
      </c>
      <c r="G37" s="11" t="e">
        <v>#N/A</v>
      </c>
      <c r="H37" s="11" t="e">
        <v>#N/A</v>
      </c>
      <c r="I37" s="11" t="e">
        <v>#N/A</v>
      </c>
      <c r="J37" s="11" t="e">
        <v>#N/A</v>
      </c>
      <c r="K37" s="11" t="e">
        <v>#N/A</v>
      </c>
      <c r="L37" s="11" t="e">
        <v>#N/A</v>
      </c>
      <c r="M37" s="11" t="e">
        <v>#N/A</v>
      </c>
      <c r="N37" s="11" t="e">
        <v>#N/A</v>
      </c>
      <c r="O37" s="11" t="e">
        <v>#N/A</v>
      </c>
      <c r="P37" s="11" t="e">
        <v>#N/A</v>
      </c>
      <c r="Q37" s="11" t="e">
        <v>#N/A</v>
      </c>
      <c r="R37" s="11" t="e">
        <v>#N/A</v>
      </c>
      <c r="S37" s="11" t="e">
        <v>#N/A</v>
      </c>
      <c r="T37" s="11" t="e">
        <v>#N/A</v>
      </c>
      <c r="U37" s="11"/>
      <c r="V37" s="35" t="str">
        <f t="shared" si="1"/>
        <v>Cape Verde</v>
      </c>
      <c r="W37" s="30" t="e">
        <f t="shared" si="2"/>
        <v>#N/A</v>
      </c>
      <c r="X37" s="10" t="e">
        <f t="shared" si="3"/>
        <v>#N/A</v>
      </c>
      <c r="Y37" s="38">
        <f t="shared" si="4"/>
        <v>0</v>
      </c>
      <c r="Z37" s="43" t="str">
        <f t="shared" si="5"/>
        <v/>
      </c>
      <c r="AA37" s="44" t="str">
        <f t="shared" si="6"/>
        <v/>
      </c>
    </row>
    <row r="38" spans="1:33">
      <c r="A38" s="39"/>
      <c r="B38" s="40"/>
      <c r="C38" s="34" t="s">
        <v>103</v>
      </c>
      <c r="D38" s="35" t="s">
        <v>104</v>
      </c>
      <c r="E38" s="11" t="e">
        <v>#N/A</v>
      </c>
      <c r="F38" s="11" t="e">
        <v>#N/A</v>
      </c>
      <c r="G38" s="11" t="e">
        <v>#N/A</v>
      </c>
      <c r="H38" s="11" t="e">
        <v>#N/A</v>
      </c>
      <c r="I38" s="11" t="e">
        <v>#N/A</v>
      </c>
      <c r="J38" s="11" t="e">
        <v>#N/A</v>
      </c>
      <c r="K38" s="11" t="e">
        <v>#N/A</v>
      </c>
      <c r="L38" s="11" t="e">
        <v>#N/A</v>
      </c>
      <c r="M38" s="11" t="e">
        <v>#N/A</v>
      </c>
      <c r="N38" s="11" t="e">
        <v>#N/A</v>
      </c>
      <c r="O38" s="11" t="e">
        <v>#N/A</v>
      </c>
      <c r="P38" s="11" t="e">
        <v>#N/A</v>
      </c>
      <c r="Q38" s="11" t="e">
        <v>#N/A</v>
      </c>
      <c r="R38" s="11" t="e">
        <v>#N/A</v>
      </c>
      <c r="S38" s="11" t="e">
        <v>#N/A</v>
      </c>
      <c r="T38" s="11" t="e">
        <v>#N/A</v>
      </c>
      <c r="U38" s="11"/>
      <c r="V38" s="35" t="str">
        <f t="shared" si="1"/>
        <v>Central African Republic</v>
      </c>
      <c r="W38" s="30" t="e">
        <f t="shared" si="2"/>
        <v>#N/A</v>
      </c>
      <c r="X38" s="10" t="e">
        <f t="shared" si="3"/>
        <v>#N/A</v>
      </c>
      <c r="Y38" s="38">
        <f t="shared" si="4"/>
        <v>0</v>
      </c>
      <c r="Z38" s="43" t="str">
        <f t="shared" si="5"/>
        <v/>
      </c>
      <c r="AA38" s="44" t="str">
        <f t="shared" si="6"/>
        <v/>
      </c>
    </row>
    <row r="39" spans="1:33">
      <c r="A39" s="39"/>
      <c r="B39" s="40"/>
      <c r="C39" s="34" t="s">
        <v>105</v>
      </c>
      <c r="D39" s="35" t="s">
        <v>106</v>
      </c>
      <c r="E39" s="11" t="e">
        <v>#N/A</v>
      </c>
      <c r="F39" s="11" t="e">
        <v>#N/A</v>
      </c>
      <c r="G39" s="11" t="e">
        <v>#N/A</v>
      </c>
      <c r="H39" s="11" t="e">
        <v>#N/A</v>
      </c>
      <c r="I39" s="11" t="e">
        <v>#N/A</v>
      </c>
      <c r="J39" s="11" t="e">
        <v>#N/A</v>
      </c>
      <c r="K39" s="11" t="e">
        <v>#N/A</v>
      </c>
      <c r="L39" s="11" t="e">
        <v>#N/A</v>
      </c>
      <c r="M39" s="11" t="e">
        <v>#N/A</v>
      </c>
      <c r="N39" s="11" t="e">
        <v>#N/A</v>
      </c>
      <c r="O39" s="11" t="e">
        <v>#N/A</v>
      </c>
      <c r="P39" s="11" t="e">
        <v>#N/A</v>
      </c>
      <c r="Q39" s="11" t="e">
        <v>#N/A</v>
      </c>
      <c r="R39" s="11" t="e">
        <v>#N/A</v>
      </c>
      <c r="S39" s="11" t="e">
        <v>#N/A</v>
      </c>
      <c r="T39" s="11" t="e">
        <v>#N/A</v>
      </c>
      <c r="U39" s="11"/>
      <c r="V39" s="35" t="str">
        <f t="shared" si="1"/>
        <v>Chad</v>
      </c>
      <c r="W39" s="30" t="e">
        <f t="shared" si="2"/>
        <v>#N/A</v>
      </c>
      <c r="X39" s="10" t="e">
        <f t="shared" si="3"/>
        <v>#N/A</v>
      </c>
      <c r="Y39" s="38">
        <f t="shared" si="4"/>
        <v>0</v>
      </c>
      <c r="Z39" s="43" t="str">
        <f t="shared" si="5"/>
        <v/>
      </c>
      <c r="AA39" s="44" t="str">
        <f t="shared" si="6"/>
        <v/>
      </c>
    </row>
    <row r="40" spans="1:33">
      <c r="A40" s="39"/>
      <c r="B40" s="40"/>
      <c r="C40" s="34" t="s">
        <v>107</v>
      </c>
      <c r="D40" s="35" t="s">
        <v>108</v>
      </c>
      <c r="E40" s="11" t="e">
        <v>#N/A</v>
      </c>
      <c r="F40" s="11" t="e">
        <v>#N/A</v>
      </c>
      <c r="G40" s="11" t="e">
        <v>#N/A</v>
      </c>
      <c r="H40" s="11" t="e">
        <v>#N/A</v>
      </c>
      <c r="I40" s="11" t="e">
        <v>#N/A</v>
      </c>
      <c r="J40" s="11" t="e">
        <v>#N/A</v>
      </c>
      <c r="K40" s="11" t="e">
        <v>#N/A</v>
      </c>
      <c r="L40" s="11" t="e">
        <v>#N/A</v>
      </c>
      <c r="M40" s="11" t="e">
        <v>#N/A</v>
      </c>
      <c r="N40" s="11" t="e">
        <v>#N/A</v>
      </c>
      <c r="O40" s="11" t="e">
        <v>#N/A</v>
      </c>
      <c r="P40" s="11" t="e">
        <v>#N/A</v>
      </c>
      <c r="Q40" s="11" t="e">
        <v>#N/A</v>
      </c>
      <c r="R40" s="11" t="e">
        <v>#N/A</v>
      </c>
      <c r="S40" s="11" t="e">
        <v>#N/A</v>
      </c>
      <c r="T40" s="11" t="e">
        <v>#N/A</v>
      </c>
      <c r="U40" s="11"/>
      <c r="V40" s="35" t="str">
        <f t="shared" si="1"/>
        <v>Chile</v>
      </c>
      <c r="W40" s="30" t="e">
        <f t="shared" si="2"/>
        <v>#N/A</v>
      </c>
      <c r="X40" s="10" t="e">
        <f t="shared" si="3"/>
        <v>#N/A</v>
      </c>
      <c r="Y40" s="38">
        <f t="shared" si="4"/>
        <v>0</v>
      </c>
      <c r="Z40" s="43" t="str">
        <f t="shared" si="5"/>
        <v/>
      </c>
      <c r="AA40" s="44" t="str">
        <f t="shared" si="6"/>
        <v/>
      </c>
    </row>
    <row r="41" spans="1:33">
      <c r="A41" s="39"/>
      <c r="B41" s="40"/>
      <c r="C41" s="34" t="s">
        <v>109</v>
      </c>
      <c r="D41" s="35" t="s">
        <v>110</v>
      </c>
      <c r="E41" s="11" t="e">
        <v>#N/A</v>
      </c>
      <c r="F41" s="11" t="e">
        <v>#N/A</v>
      </c>
      <c r="G41" s="11" t="e">
        <v>#N/A</v>
      </c>
      <c r="H41" s="11" t="e">
        <v>#N/A</v>
      </c>
      <c r="I41" s="11" t="e">
        <v>#N/A</v>
      </c>
      <c r="J41" s="11" t="e">
        <v>#N/A</v>
      </c>
      <c r="K41" s="11" t="e">
        <v>#N/A</v>
      </c>
      <c r="L41" s="11" t="e">
        <v>#N/A</v>
      </c>
      <c r="M41" s="11" t="e">
        <v>#N/A</v>
      </c>
      <c r="N41" s="11" t="e">
        <v>#N/A</v>
      </c>
      <c r="O41" s="11" t="e">
        <v>#N/A</v>
      </c>
      <c r="P41" s="11" t="e">
        <v>#N/A</v>
      </c>
      <c r="Q41" s="11" t="e">
        <v>#N/A</v>
      </c>
      <c r="R41" s="11" t="e">
        <v>#N/A</v>
      </c>
      <c r="S41" s="11" t="e">
        <v>#N/A</v>
      </c>
      <c r="T41" s="11" t="e">
        <v>#N/A</v>
      </c>
      <c r="U41" s="11"/>
      <c r="V41" s="35" t="str">
        <f t="shared" si="1"/>
        <v>China</v>
      </c>
      <c r="W41" s="30" t="e">
        <f t="shared" si="2"/>
        <v>#N/A</v>
      </c>
      <c r="X41" s="10" t="e">
        <f t="shared" si="3"/>
        <v>#N/A</v>
      </c>
      <c r="Y41" s="38">
        <f t="shared" si="4"/>
        <v>0</v>
      </c>
      <c r="Z41" s="43" t="str">
        <f t="shared" si="5"/>
        <v/>
      </c>
      <c r="AA41" s="44" t="str">
        <f t="shared" si="6"/>
        <v/>
      </c>
    </row>
    <row r="42" spans="1:33">
      <c r="A42" s="39"/>
      <c r="B42" s="40"/>
      <c r="C42" s="34" t="s">
        <v>111</v>
      </c>
      <c r="D42" s="35" t="s">
        <v>112</v>
      </c>
      <c r="E42" s="11" t="e">
        <v>#N/A</v>
      </c>
      <c r="F42" s="11" t="e">
        <v>#N/A</v>
      </c>
      <c r="G42" s="11" t="e">
        <v>#N/A</v>
      </c>
      <c r="H42" s="11" t="e">
        <v>#N/A</v>
      </c>
      <c r="I42" s="11" t="e">
        <v>#N/A</v>
      </c>
      <c r="J42" s="11" t="e">
        <v>#N/A</v>
      </c>
      <c r="K42" s="11" t="e">
        <v>#N/A</v>
      </c>
      <c r="L42" s="11" t="e">
        <v>#N/A</v>
      </c>
      <c r="M42" s="11" t="e">
        <v>#N/A</v>
      </c>
      <c r="N42" s="11" t="e">
        <v>#N/A</v>
      </c>
      <c r="O42" s="11" t="e">
        <v>#N/A</v>
      </c>
      <c r="P42" s="11" t="e">
        <v>#N/A</v>
      </c>
      <c r="Q42" s="11" t="e">
        <v>#N/A</v>
      </c>
      <c r="R42" s="11" t="e">
        <v>#N/A</v>
      </c>
      <c r="S42" s="11" t="e">
        <v>#N/A</v>
      </c>
      <c r="T42" s="11" t="e">
        <v>#N/A</v>
      </c>
      <c r="U42" s="11"/>
      <c r="V42" s="35" t="str">
        <f t="shared" si="1"/>
        <v>Colombia</v>
      </c>
      <c r="W42" s="30" t="e">
        <f t="shared" si="2"/>
        <v>#N/A</v>
      </c>
      <c r="X42" s="10" t="e">
        <f t="shared" si="3"/>
        <v>#N/A</v>
      </c>
      <c r="Y42" s="38">
        <f t="shared" si="4"/>
        <v>0</v>
      </c>
      <c r="Z42" s="43" t="str">
        <f t="shared" si="5"/>
        <v/>
      </c>
      <c r="AA42" s="44" t="str">
        <f t="shared" si="6"/>
        <v/>
      </c>
    </row>
    <row r="43" spans="1:33">
      <c r="A43" s="39"/>
      <c r="B43" s="40"/>
      <c r="C43" s="34" t="s">
        <v>113</v>
      </c>
      <c r="D43" s="35" t="s">
        <v>114</v>
      </c>
      <c r="E43" s="11" t="e">
        <v>#N/A</v>
      </c>
      <c r="F43" s="11" t="e">
        <v>#N/A</v>
      </c>
      <c r="G43" s="11" t="e">
        <v>#N/A</v>
      </c>
      <c r="H43" s="11" t="e">
        <v>#N/A</v>
      </c>
      <c r="I43" s="11" t="e">
        <v>#N/A</v>
      </c>
      <c r="J43" s="11" t="e">
        <v>#N/A</v>
      </c>
      <c r="K43" s="11" t="e">
        <v>#N/A</v>
      </c>
      <c r="L43" s="11" t="e">
        <v>#N/A</v>
      </c>
      <c r="M43" s="11" t="e">
        <v>#N/A</v>
      </c>
      <c r="N43" s="11" t="e">
        <v>#N/A</v>
      </c>
      <c r="O43" s="11" t="e">
        <v>#N/A</v>
      </c>
      <c r="P43" s="11" t="e">
        <v>#N/A</v>
      </c>
      <c r="Q43" s="11" t="e">
        <v>#N/A</v>
      </c>
      <c r="R43" s="11" t="e">
        <v>#N/A</v>
      </c>
      <c r="S43" s="11" t="e">
        <v>#N/A</v>
      </c>
      <c r="T43" s="11" t="e">
        <v>#N/A</v>
      </c>
      <c r="U43" s="11"/>
      <c r="V43" s="35" t="str">
        <f t="shared" si="1"/>
        <v>Comoros</v>
      </c>
      <c r="W43" s="30" t="e">
        <f t="shared" si="2"/>
        <v>#N/A</v>
      </c>
      <c r="X43" s="10" t="e">
        <f t="shared" si="3"/>
        <v>#N/A</v>
      </c>
      <c r="Y43" s="38">
        <f t="shared" si="4"/>
        <v>0</v>
      </c>
      <c r="Z43" s="43" t="str">
        <f t="shared" si="5"/>
        <v/>
      </c>
      <c r="AA43" s="44" t="str">
        <f t="shared" si="6"/>
        <v/>
      </c>
    </row>
    <row r="44" spans="1:33">
      <c r="A44" s="39"/>
      <c r="B44" s="40"/>
      <c r="C44" s="34" t="s">
        <v>115</v>
      </c>
      <c r="D44" s="35" t="s">
        <v>116</v>
      </c>
      <c r="E44" s="11" t="e">
        <v>#N/A</v>
      </c>
      <c r="F44" s="11" t="e">
        <v>#N/A</v>
      </c>
      <c r="G44" s="11" t="e">
        <v>#N/A</v>
      </c>
      <c r="H44" s="11" t="e">
        <v>#N/A</v>
      </c>
      <c r="I44" s="11" t="e">
        <v>#N/A</v>
      </c>
      <c r="J44" s="11" t="e">
        <v>#N/A</v>
      </c>
      <c r="K44" s="11" t="e">
        <v>#N/A</v>
      </c>
      <c r="L44" s="11" t="e">
        <v>#N/A</v>
      </c>
      <c r="M44" s="11" t="e">
        <v>#N/A</v>
      </c>
      <c r="N44" s="11" t="e">
        <v>#N/A</v>
      </c>
      <c r="O44" s="11" t="e">
        <v>#N/A</v>
      </c>
      <c r="P44" s="11" t="e">
        <v>#N/A</v>
      </c>
      <c r="Q44" s="11" t="e">
        <v>#N/A</v>
      </c>
      <c r="R44" s="11" t="e">
        <v>#N/A</v>
      </c>
      <c r="S44" s="11" t="e">
        <v>#N/A</v>
      </c>
      <c r="T44" s="11" t="e">
        <v>#N/A</v>
      </c>
      <c r="U44" s="11"/>
      <c r="V44" s="35" t="str">
        <f t="shared" si="1"/>
        <v>Congo</v>
      </c>
      <c r="W44" s="30" t="e">
        <f t="shared" si="2"/>
        <v>#N/A</v>
      </c>
      <c r="X44" s="10" t="e">
        <f t="shared" si="3"/>
        <v>#N/A</v>
      </c>
      <c r="Y44" s="38">
        <f t="shared" si="4"/>
        <v>0</v>
      </c>
      <c r="Z44" s="43" t="str">
        <f t="shared" si="5"/>
        <v/>
      </c>
      <c r="AA44" s="44" t="str">
        <f t="shared" si="6"/>
        <v/>
      </c>
    </row>
    <row r="45" spans="1:33">
      <c r="A45" s="39"/>
      <c r="B45" s="40"/>
      <c r="C45" s="34" t="s">
        <v>117</v>
      </c>
      <c r="D45" s="35" t="s">
        <v>603</v>
      </c>
      <c r="E45" s="11" t="e">
        <v>#N/A</v>
      </c>
      <c r="F45" s="11" t="e">
        <v>#N/A</v>
      </c>
      <c r="G45" s="11" t="e">
        <v>#N/A</v>
      </c>
      <c r="H45" s="11" t="e">
        <v>#N/A</v>
      </c>
      <c r="I45" s="11" t="e">
        <v>#N/A</v>
      </c>
      <c r="J45" s="11" t="e">
        <v>#N/A</v>
      </c>
      <c r="K45" s="11" t="e">
        <v>#N/A</v>
      </c>
      <c r="L45" s="11" t="e">
        <v>#N/A</v>
      </c>
      <c r="M45" s="11" t="e">
        <v>#N/A</v>
      </c>
      <c r="N45" s="11" t="e">
        <v>#N/A</v>
      </c>
      <c r="O45" s="11" t="e">
        <v>#N/A</v>
      </c>
      <c r="P45" s="11" t="e">
        <v>#N/A</v>
      </c>
      <c r="Q45" s="11" t="e">
        <v>#N/A</v>
      </c>
      <c r="R45" s="11" t="e">
        <v>#N/A</v>
      </c>
      <c r="S45" s="11" t="e">
        <v>#N/A</v>
      </c>
      <c r="T45" s="11" t="e">
        <v>#N/A</v>
      </c>
      <c r="U45" s="11"/>
      <c r="V45" s="35" t="str">
        <f t="shared" si="1"/>
        <v>Congo,DRC</v>
      </c>
      <c r="W45" s="30" t="e">
        <f t="shared" si="2"/>
        <v>#N/A</v>
      </c>
      <c r="X45" s="10" t="e">
        <f t="shared" si="3"/>
        <v>#N/A</v>
      </c>
      <c r="Y45" s="38">
        <f t="shared" si="4"/>
        <v>0</v>
      </c>
      <c r="Z45" s="43" t="str">
        <f t="shared" si="5"/>
        <v/>
      </c>
      <c r="AA45" s="44" t="str">
        <f t="shared" si="6"/>
        <v/>
      </c>
    </row>
    <row r="46" spans="1:33">
      <c r="A46" s="39"/>
      <c r="B46" s="40"/>
      <c r="C46" s="34" t="s">
        <v>119</v>
      </c>
      <c r="D46" s="35" t="s">
        <v>120</v>
      </c>
      <c r="E46" s="11" t="e">
        <v>#N/A</v>
      </c>
      <c r="F46" s="11" t="e">
        <v>#N/A</v>
      </c>
      <c r="G46" s="11" t="e">
        <v>#N/A</v>
      </c>
      <c r="H46" s="11" t="e">
        <v>#N/A</v>
      </c>
      <c r="I46" s="11" t="e">
        <v>#N/A</v>
      </c>
      <c r="J46" s="11" t="e">
        <v>#N/A</v>
      </c>
      <c r="K46" s="11" t="e">
        <v>#N/A</v>
      </c>
      <c r="L46" s="11" t="e">
        <v>#N/A</v>
      </c>
      <c r="M46" s="11" t="e">
        <v>#N/A</v>
      </c>
      <c r="N46" s="11" t="e">
        <v>#N/A</v>
      </c>
      <c r="O46" s="11" t="e">
        <v>#N/A</v>
      </c>
      <c r="P46" s="11" t="e">
        <v>#N/A</v>
      </c>
      <c r="Q46" s="11" t="e">
        <v>#N/A</v>
      </c>
      <c r="R46" s="11" t="e">
        <v>#N/A</v>
      </c>
      <c r="S46" s="11" t="e">
        <v>#N/A</v>
      </c>
      <c r="T46" s="11" t="e">
        <v>#N/A</v>
      </c>
      <c r="U46" s="11"/>
      <c r="V46" s="35" t="str">
        <f t="shared" si="1"/>
        <v>Costa Rica</v>
      </c>
      <c r="W46" s="30" t="e">
        <f t="shared" si="2"/>
        <v>#N/A</v>
      </c>
      <c r="X46" s="10" t="e">
        <f t="shared" si="3"/>
        <v>#N/A</v>
      </c>
      <c r="Y46" s="38">
        <f t="shared" si="4"/>
        <v>0</v>
      </c>
      <c r="Z46" s="43" t="str">
        <f t="shared" si="5"/>
        <v/>
      </c>
      <c r="AA46" s="44" t="str">
        <f t="shared" si="6"/>
        <v/>
      </c>
    </row>
    <row r="47" spans="1:33">
      <c r="A47" s="39"/>
      <c r="B47" s="40"/>
      <c r="C47" s="34" t="s">
        <v>121</v>
      </c>
      <c r="D47" s="35" t="s">
        <v>593</v>
      </c>
      <c r="E47" s="11" t="e">
        <v>#N/A</v>
      </c>
      <c r="F47" s="11" t="e">
        <v>#N/A</v>
      </c>
      <c r="G47" s="11" t="e">
        <v>#N/A</v>
      </c>
      <c r="H47" s="11" t="e">
        <v>#N/A</v>
      </c>
      <c r="I47" s="11" t="e">
        <v>#N/A</v>
      </c>
      <c r="J47" s="11" t="e">
        <v>#N/A</v>
      </c>
      <c r="K47" s="11" t="e">
        <v>#N/A</v>
      </c>
      <c r="L47" s="11" t="e">
        <v>#N/A</v>
      </c>
      <c r="M47" s="11" t="e">
        <v>#N/A</v>
      </c>
      <c r="N47" s="11" t="e">
        <v>#N/A</v>
      </c>
      <c r="O47" s="11" t="e">
        <v>#N/A</v>
      </c>
      <c r="P47" s="11" t="e">
        <v>#N/A</v>
      </c>
      <c r="Q47" s="11" t="e">
        <v>#N/A</v>
      </c>
      <c r="R47" s="11" t="e">
        <v>#N/A</v>
      </c>
      <c r="S47" s="11" t="e">
        <v>#N/A</v>
      </c>
      <c r="T47" s="11" t="e">
        <v>#N/A</v>
      </c>
      <c r="U47" s="11"/>
      <c r="V47" s="35" t="str">
        <f t="shared" si="1"/>
        <v>C™te d'Ivoire</v>
      </c>
      <c r="W47" s="30" t="e">
        <f t="shared" si="2"/>
        <v>#N/A</v>
      </c>
      <c r="X47" s="10" t="e">
        <f t="shared" si="3"/>
        <v>#N/A</v>
      </c>
      <c r="Y47" s="38">
        <f t="shared" si="4"/>
        <v>0</v>
      </c>
      <c r="Z47" s="43" t="str">
        <f t="shared" si="5"/>
        <v/>
      </c>
      <c r="AA47" s="44" t="str">
        <f t="shared" si="6"/>
        <v/>
      </c>
    </row>
    <row r="48" spans="1:33">
      <c r="A48" s="39"/>
      <c r="B48" s="40"/>
      <c r="C48" s="34" t="s">
        <v>123</v>
      </c>
      <c r="D48" s="35" t="s">
        <v>124</v>
      </c>
      <c r="E48" s="11" t="e">
        <v>#N/A</v>
      </c>
      <c r="F48" s="11" t="e">
        <v>#N/A</v>
      </c>
      <c r="G48" s="11" t="e">
        <v>#N/A</v>
      </c>
      <c r="H48" s="11" t="e">
        <v>#N/A</v>
      </c>
      <c r="I48" s="11" t="e">
        <v>#N/A</v>
      </c>
      <c r="J48" s="11" t="e">
        <v>#N/A</v>
      </c>
      <c r="K48" s="11" t="e">
        <v>#N/A</v>
      </c>
      <c r="L48" s="11" t="e">
        <v>#N/A</v>
      </c>
      <c r="M48" s="11" t="e">
        <v>#N/A</v>
      </c>
      <c r="N48" s="11" t="e">
        <v>#N/A</v>
      </c>
      <c r="O48" s="11" t="e">
        <v>#N/A</v>
      </c>
      <c r="P48" s="11" t="e">
        <v>#N/A</v>
      </c>
      <c r="Q48" s="11" t="e">
        <v>#N/A</v>
      </c>
      <c r="R48" s="11" t="e">
        <v>#N/A</v>
      </c>
      <c r="S48" s="11" t="e">
        <v>#N/A</v>
      </c>
      <c r="T48" s="11" t="e">
        <v>#N/A</v>
      </c>
      <c r="U48" s="11"/>
      <c r="V48" s="35" t="str">
        <f t="shared" si="1"/>
        <v>Croatia</v>
      </c>
      <c r="W48" s="30" t="e">
        <f t="shared" si="2"/>
        <v>#N/A</v>
      </c>
      <c r="X48" s="10" t="e">
        <f t="shared" si="3"/>
        <v>#N/A</v>
      </c>
      <c r="Y48" s="38">
        <f t="shared" si="4"/>
        <v>0</v>
      </c>
      <c r="Z48" s="43" t="str">
        <f t="shared" si="5"/>
        <v/>
      </c>
      <c r="AA48" s="44" t="str">
        <f t="shared" si="6"/>
        <v/>
      </c>
    </row>
    <row r="49" spans="1:27">
      <c r="A49" s="39"/>
      <c r="B49" s="40"/>
      <c r="C49" s="34" t="s">
        <v>125</v>
      </c>
      <c r="D49" s="35" t="s">
        <v>126</v>
      </c>
      <c r="E49" s="11" t="e">
        <v>#N/A</v>
      </c>
      <c r="F49" s="11" t="e">
        <v>#N/A</v>
      </c>
      <c r="G49" s="11" t="e">
        <v>#N/A</v>
      </c>
      <c r="H49" s="11" t="e">
        <v>#N/A</v>
      </c>
      <c r="I49" s="11" t="e">
        <v>#N/A</v>
      </c>
      <c r="J49" s="11" t="e">
        <v>#N/A</v>
      </c>
      <c r="K49" s="11" t="e">
        <v>#N/A</v>
      </c>
      <c r="L49" s="11" t="e">
        <v>#N/A</v>
      </c>
      <c r="M49" s="11" t="e">
        <v>#N/A</v>
      </c>
      <c r="N49" s="11" t="e">
        <v>#N/A</v>
      </c>
      <c r="O49" s="11" t="e">
        <v>#N/A</v>
      </c>
      <c r="P49" s="11" t="e">
        <v>#N/A</v>
      </c>
      <c r="Q49" s="11" t="e">
        <v>#N/A</v>
      </c>
      <c r="R49" s="11" t="e">
        <v>#N/A</v>
      </c>
      <c r="S49" s="11" t="e">
        <v>#N/A</v>
      </c>
      <c r="T49" s="11" t="e">
        <v>#N/A</v>
      </c>
      <c r="U49" s="11"/>
      <c r="V49" s="35" t="str">
        <f t="shared" si="1"/>
        <v>Cuba</v>
      </c>
      <c r="W49" s="30" t="e">
        <f t="shared" si="2"/>
        <v>#N/A</v>
      </c>
      <c r="X49" s="10" t="e">
        <f t="shared" si="3"/>
        <v>#N/A</v>
      </c>
      <c r="Y49" s="38">
        <f t="shared" si="4"/>
        <v>0</v>
      </c>
      <c r="Z49" s="43" t="str">
        <f t="shared" si="5"/>
        <v/>
      </c>
      <c r="AA49" s="44" t="str">
        <f t="shared" si="6"/>
        <v/>
      </c>
    </row>
    <row r="50" spans="1:27">
      <c r="A50" s="39"/>
      <c r="B50" s="40"/>
      <c r="C50" s="34" t="s">
        <v>127</v>
      </c>
      <c r="D50" s="35" t="s">
        <v>128</v>
      </c>
      <c r="E50" s="11" t="e">
        <v>#N/A</v>
      </c>
      <c r="F50" s="11" t="e">
        <v>#N/A</v>
      </c>
      <c r="G50" s="11" t="e">
        <v>#N/A</v>
      </c>
      <c r="H50" s="11" t="e">
        <v>#N/A</v>
      </c>
      <c r="I50" s="11" t="e">
        <v>#N/A</v>
      </c>
      <c r="J50" s="11" t="e">
        <v>#N/A</v>
      </c>
      <c r="K50" s="11" t="e">
        <v>#N/A</v>
      </c>
      <c r="L50" s="11" t="e">
        <v>#N/A</v>
      </c>
      <c r="M50" s="11" t="e">
        <v>#N/A</v>
      </c>
      <c r="N50" s="11" t="e">
        <v>#N/A</v>
      </c>
      <c r="O50" s="11" t="e">
        <v>#N/A</v>
      </c>
      <c r="P50" s="11" t="e">
        <v>#N/A</v>
      </c>
      <c r="Q50" s="11" t="e">
        <v>#N/A</v>
      </c>
      <c r="R50" s="11" t="e">
        <v>#N/A</v>
      </c>
      <c r="S50" s="11" t="e">
        <v>#N/A</v>
      </c>
      <c r="T50" s="11" t="e">
        <v>#N/A</v>
      </c>
      <c r="U50" s="11"/>
      <c r="V50" s="35" t="str">
        <f t="shared" si="1"/>
        <v>Cyprus</v>
      </c>
      <c r="W50" s="30" t="e">
        <f t="shared" si="2"/>
        <v>#N/A</v>
      </c>
      <c r="X50" s="10" t="e">
        <f t="shared" si="3"/>
        <v>#N/A</v>
      </c>
      <c r="Y50" s="38">
        <f t="shared" si="4"/>
        <v>0</v>
      </c>
      <c r="Z50" s="43" t="str">
        <f t="shared" si="5"/>
        <v/>
      </c>
      <c r="AA50" s="44" t="str">
        <f t="shared" si="6"/>
        <v/>
      </c>
    </row>
    <row r="51" spans="1:27">
      <c r="A51" s="39"/>
      <c r="B51" s="40"/>
      <c r="C51" s="34" t="s">
        <v>129</v>
      </c>
      <c r="D51" s="35" t="s">
        <v>130</v>
      </c>
      <c r="E51" s="11" t="e">
        <v>#N/A</v>
      </c>
      <c r="F51" s="11" t="e">
        <v>#N/A</v>
      </c>
      <c r="G51" s="11" t="e">
        <v>#N/A</v>
      </c>
      <c r="H51" s="11" t="e">
        <v>#N/A</v>
      </c>
      <c r="I51" s="11" t="e">
        <v>#N/A</v>
      </c>
      <c r="J51" s="11" t="e">
        <v>#N/A</v>
      </c>
      <c r="K51" s="11" t="e">
        <v>#N/A</v>
      </c>
      <c r="L51" s="11" t="e">
        <v>#N/A</v>
      </c>
      <c r="M51" s="11" t="e">
        <v>#N/A</v>
      </c>
      <c r="N51" s="11" t="e">
        <v>#N/A</v>
      </c>
      <c r="O51" s="11" t="e">
        <v>#N/A</v>
      </c>
      <c r="P51" s="11" t="e">
        <v>#N/A</v>
      </c>
      <c r="Q51" s="11" t="e">
        <v>#N/A</v>
      </c>
      <c r="R51" s="11" t="e">
        <v>#N/A</v>
      </c>
      <c r="S51" s="11" t="e">
        <v>#N/A</v>
      </c>
      <c r="T51" s="11" t="e">
        <v>#N/A</v>
      </c>
      <c r="U51" s="11"/>
      <c r="V51" s="35" t="str">
        <f t="shared" si="1"/>
        <v>Czech Republic</v>
      </c>
      <c r="W51" s="30" t="e">
        <f t="shared" si="2"/>
        <v>#N/A</v>
      </c>
      <c r="X51" s="10" t="e">
        <f t="shared" si="3"/>
        <v>#N/A</v>
      </c>
      <c r="Y51" s="38">
        <f t="shared" si="4"/>
        <v>0</v>
      </c>
      <c r="Z51" s="43" t="str">
        <f t="shared" si="5"/>
        <v/>
      </c>
      <c r="AA51" s="44" t="str">
        <f t="shared" si="6"/>
        <v/>
      </c>
    </row>
    <row r="52" spans="1:27">
      <c r="A52" s="39"/>
      <c r="B52" s="40"/>
      <c r="C52" s="34" t="s">
        <v>131</v>
      </c>
      <c r="D52" s="35" t="s">
        <v>132</v>
      </c>
      <c r="E52" s="11" t="e">
        <v>#N/A</v>
      </c>
      <c r="F52" s="11" t="e">
        <v>#N/A</v>
      </c>
      <c r="G52" s="11" t="e">
        <v>#N/A</v>
      </c>
      <c r="H52" s="11" t="e">
        <v>#N/A</v>
      </c>
      <c r="I52" s="11" t="e">
        <v>#N/A</v>
      </c>
      <c r="J52" s="11" t="e">
        <v>#N/A</v>
      </c>
      <c r="K52" s="11" t="e">
        <v>#N/A</v>
      </c>
      <c r="L52" s="11" t="e">
        <v>#N/A</v>
      </c>
      <c r="M52" s="11" t="e">
        <v>#N/A</v>
      </c>
      <c r="N52" s="11" t="e">
        <v>#N/A</v>
      </c>
      <c r="O52" s="11" t="e">
        <v>#N/A</v>
      </c>
      <c r="P52" s="11" t="e">
        <v>#N/A</v>
      </c>
      <c r="Q52" s="11" t="e">
        <v>#N/A</v>
      </c>
      <c r="R52" s="11" t="e">
        <v>#N/A</v>
      </c>
      <c r="S52" s="11" t="e">
        <v>#N/A</v>
      </c>
      <c r="T52" s="11" t="e">
        <v>#N/A</v>
      </c>
      <c r="U52" s="11"/>
      <c r="V52" s="35" t="str">
        <f t="shared" si="1"/>
        <v>Denmark</v>
      </c>
      <c r="W52" s="30" t="e">
        <f t="shared" si="2"/>
        <v>#N/A</v>
      </c>
      <c r="X52" s="10" t="e">
        <f t="shared" si="3"/>
        <v>#N/A</v>
      </c>
      <c r="Y52" s="38">
        <f t="shared" si="4"/>
        <v>0</v>
      </c>
      <c r="Z52" s="43" t="str">
        <f t="shared" si="5"/>
        <v/>
      </c>
      <c r="AA52" s="44" t="str">
        <f t="shared" si="6"/>
        <v/>
      </c>
    </row>
    <row r="53" spans="1:27">
      <c r="A53" s="39"/>
      <c r="B53" s="40"/>
      <c r="C53" s="34" t="s">
        <v>133</v>
      </c>
      <c r="D53" s="35" t="s">
        <v>134</v>
      </c>
      <c r="E53" s="11" t="e">
        <v>#N/A</v>
      </c>
      <c r="F53" s="11" t="e">
        <v>#N/A</v>
      </c>
      <c r="G53" s="11" t="e">
        <v>#N/A</v>
      </c>
      <c r="H53" s="11" t="e">
        <v>#N/A</v>
      </c>
      <c r="I53" s="11" t="e">
        <v>#N/A</v>
      </c>
      <c r="J53" s="11" t="e">
        <v>#N/A</v>
      </c>
      <c r="K53" s="11" t="e">
        <v>#N/A</v>
      </c>
      <c r="L53" s="11" t="e">
        <v>#N/A</v>
      </c>
      <c r="M53" s="11" t="e">
        <v>#N/A</v>
      </c>
      <c r="N53" s="11" t="e">
        <v>#N/A</v>
      </c>
      <c r="O53" s="11" t="e">
        <v>#N/A</v>
      </c>
      <c r="P53" s="11" t="e">
        <v>#N/A</v>
      </c>
      <c r="Q53" s="11" t="e">
        <v>#N/A</v>
      </c>
      <c r="R53" s="11" t="e">
        <v>#N/A</v>
      </c>
      <c r="S53" s="11" t="e">
        <v>#N/A</v>
      </c>
      <c r="T53" s="11" t="e">
        <v>#N/A</v>
      </c>
      <c r="U53" s="11"/>
      <c r="V53" s="35" t="str">
        <f t="shared" si="1"/>
        <v>Djibouti</v>
      </c>
      <c r="W53" s="30" t="e">
        <f t="shared" si="2"/>
        <v>#N/A</v>
      </c>
      <c r="X53" s="10" t="e">
        <f t="shared" si="3"/>
        <v>#N/A</v>
      </c>
      <c r="Y53" s="38">
        <f t="shared" si="4"/>
        <v>0</v>
      </c>
      <c r="Z53" s="43" t="str">
        <f t="shared" si="5"/>
        <v/>
      </c>
      <c r="AA53" s="44" t="str">
        <f t="shared" si="6"/>
        <v/>
      </c>
    </row>
    <row r="54" spans="1:27">
      <c r="A54" s="39"/>
      <c r="B54" s="40"/>
      <c r="C54" s="34" t="s">
        <v>135</v>
      </c>
      <c r="D54" s="35" t="s">
        <v>136</v>
      </c>
      <c r="E54" s="11" t="e">
        <v>#N/A</v>
      </c>
      <c r="F54" s="11" t="e">
        <v>#N/A</v>
      </c>
      <c r="G54" s="11" t="e">
        <v>#N/A</v>
      </c>
      <c r="H54" s="11" t="e">
        <v>#N/A</v>
      </c>
      <c r="I54" s="11" t="e">
        <v>#N/A</v>
      </c>
      <c r="J54" s="11" t="e">
        <v>#N/A</v>
      </c>
      <c r="K54" s="11" t="e">
        <v>#N/A</v>
      </c>
      <c r="L54" s="11" t="e">
        <v>#N/A</v>
      </c>
      <c r="M54" s="11" t="e">
        <v>#N/A</v>
      </c>
      <c r="N54" s="11" t="e">
        <v>#N/A</v>
      </c>
      <c r="O54" s="11" t="e">
        <v>#N/A</v>
      </c>
      <c r="P54" s="11" t="e">
        <v>#N/A</v>
      </c>
      <c r="Q54" s="11" t="e">
        <v>#N/A</v>
      </c>
      <c r="R54" s="11" t="e">
        <v>#N/A</v>
      </c>
      <c r="S54" s="11" t="e">
        <v>#N/A</v>
      </c>
      <c r="T54" s="11" t="e">
        <v>#N/A</v>
      </c>
      <c r="U54" s="11"/>
      <c r="V54" s="35" t="str">
        <f t="shared" si="1"/>
        <v>Dominica</v>
      </c>
      <c r="W54" s="30" t="e">
        <f t="shared" si="2"/>
        <v>#N/A</v>
      </c>
      <c r="X54" s="10" t="e">
        <f t="shared" si="3"/>
        <v>#N/A</v>
      </c>
      <c r="Y54" s="38">
        <f t="shared" si="4"/>
        <v>0</v>
      </c>
      <c r="Z54" s="43" t="str">
        <f t="shared" si="5"/>
        <v/>
      </c>
      <c r="AA54" s="44" t="str">
        <f t="shared" si="6"/>
        <v/>
      </c>
    </row>
    <row r="55" spans="1:27">
      <c r="A55" s="39"/>
      <c r="B55" s="40"/>
      <c r="C55" s="34" t="s">
        <v>137</v>
      </c>
      <c r="D55" s="35" t="s">
        <v>138</v>
      </c>
      <c r="E55" s="11" t="e">
        <v>#N/A</v>
      </c>
      <c r="F55" s="11" t="e">
        <v>#N/A</v>
      </c>
      <c r="G55" s="11" t="e">
        <v>#N/A</v>
      </c>
      <c r="H55" s="11" t="e">
        <v>#N/A</v>
      </c>
      <c r="I55" s="11" t="e">
        <v>#N/A</v>
      </c>
      <c r="J55" s="11" t="e">
        <v>#N/A</v>
      </c>
      <c r="K55" s="11" t="e">
        <v>#N/A</v>
      </c>
      <c r="L55" s="11" t="e">
        <v>#N/A</v>
      </c>
      <c r="M55" s="11" t="e">
        <v>#N/A</v>
      </c>
      <c r="N55" s="11" t="e">
        <v>#N/A</v>
      </c>
      <c r="O55" s="11" t="e">
        <v>#N/A</v>
      </c>
      <c r="P55" s="11" t="e">
        <v>#N/A</v>
      </c>
      <c r="Q55" s="11" t="e">
        <v>#N/A</v>
      </c>
      <c r="R55" s="11" t="e">
        <v>#N/A</v>
      </c>
      <c r="S55" s="11" t="e">
        <v>#N/A</v>
      </c>
      <c r="T55" s="11" t="e">
        <v>#N/A</v>
      </c>
      <c r="U55" s="11"/>
      <c r="V55" s="35" t="str">
        <f t="shared" si="1"/>
        <v>Dominican Republic</v>
      </c>
      <c r="W55" s="30" t="e">
        <f t="shared" si="2"/>
        <v>#N/A</v>
      </c>
      <c r="X55" s="10" t="e">
        <f t="shared" si="3"/>
        <v>#N/A</v>
      </c>
      <c r="Y55" s="38">
        <f t="shared" si="4"/>
        <v>0</v>
      </c>
      <c r="Z55" s="43" t="str">
        <f t="shared" si="5"/>
        <v/>
      </c>
      <c r="AA55" s="44" t="str">
        <f t="shared" si="6"/>
        <v/>
      </c>
    </row>
    <row r="56" spans="1:27">
      <c r="C56" s="34" t="s">
        <v>139</v>
      </c>
      <c r="D56" s="35" t="s">
        <v>140</v>
      </c>
      <c r="E56" s="11" t="e">
        <v>#N/A</v>
      </c>
      <c r="F56" s="11" t="e">
        <v>#N/A</v>
      </c>
      <c r="G56" s="11" t="e">
        <v>#N/A</v>
      </c>
      <c r="H56" s="11" t="e">
        <v>#N/A</v>
      </c>
      <c r="I56" s="11" t="e">
        <v>#N/A</v>
      </c>
      <c r="J56" s="11" t="e">
        <v>#N/A</v>
      </c>
      <c r="K56" s="11" t="e">
        <v>#N/A</v>
      </c>
      <c r="L56" s="11" t="e">
        <v>#N/A</v>
      </c>
      <c r="M56" s="11" t="e">
        <v>#N/A</v>
      </c>
      <c r="N56" s="11" t="e">
        <v>#N/A</v>
      </c>
      <c r="O56" s="11" t="e">
        <v>#N/A</v>
      </c>
      <c r="P56" s="11" t="e">
        <v>#N/A</v>
      </c>
      <c r="Q56" s="11" t="e">
        <v>#N/A</v>
      </c>
      <c r="R56" s="11" t="e">
        <v>#N/A</v>
      </c>
      <c r="S56" s="11" t="e">
        <v>#N/A</v>
      </c>
      <c r="T56" s="11" t="e">
        <v>#N/A</v>
      </c>
      <c r="U56" s="11"/>
      <c r="V56" s="35" t="str">
        <f t="shared" si="1"/>
        <v>Ecuador</v>
      </c>
      <c r="W56" s="30" t="e">
        <f t="shared" si="2"/>
        <v>#N/A</v>
      </c>
      <c r="X56" s="10" t="e">
        <f t="shared" si="3"/>
        <v>#N/A</v>
      </c>
      <c r="Y56" s="38">
        <f t="shared" si="4"/>
        <v>0</v>
      </c>
      <c r="Z56" s="43" t="str">
        <f t="shared" si="5"/>
        <v/>
      </c>
      <c r="AA56" s="44" t="str">
        <f t="shared" si="6"/>
        <v/>
      </c>
    </row>
    <row r="57" spans="1:27">
      <c r="C57" s="34" t="s">
        <v>141</v>
      </c>
      <c r="D57" s="35" t="s">
        <v>142</v>
      </c>
      <c r="E57" s="11" t="e">
        <v>#N/A</v>
      </c>
      <c r="F57" s="11" t="e">
        <v>#N/A</v>
      </c>
      <c r="G57" s="11" t="e">
        <v>#N/A</v>
      </c>
      <c r="H57" s="11" t="e">
        <v>#N/A</v>
      </c>
      <c r="I57" s="11" t="e">
        <v>#N/A</v>
      </c>
      <c r="J57" s="11" t="e">
        <v>#N/A</v>
      </c>
      <c r="K57" s="11" t="e">
        <v>#N/A</v>
      </c>
      <c r="L57" s="11" t="e">
        <v>#N/A</v>
      </c>
      <c r="M57" s="11" t="e">
        <v>#N/A</v>
      </c>
      <c r="N57" s="11" t="e">
        <v>#N/A</v>
      </c>
      <c r="O57" s="11" t="e">
        <v>#N/A</v>
      </c>
      <c r="P57" s="11" t="e">
        <v>#N/A</v>
      </c>
      <c r="Q57" s="11" t="e">
        <v>#N/A</v>
      </c>
      <c r="R57" s="11" t="e">
        <v>#N/A</v>
      </c>
      <c r="S57" s="11" t="e">
        <v>#N/A</v>
      </c>
      <c r="T57" s="11" t="e">
        <v>#N/A</v>
      </c>
      <c r="U57" s="11"/>
      <c r="V57" s="35" t="str">
        <f t="shared" si="1"/>
        <v>Egypt</v>
      </c>
      <c r="W57" s="30" t="e">
        <f t="shared" si="2"/>
        <v>#N/A</v>
      </c>
      <c r="X57" s="10" t="e">
        <f t="shared" si="3"/>
        <v>#N/A</v>
      </c>
      <c r="Y57" s="38">
        <f t="shared" si="4"/>
        <v>0</v>
      </c>
      <c r="Z57" s="43" t="str">
        <f t="shared" si="5"/>
        <v/>
      </c>
      <c r="AA57" s="44" t="str">
        <f t="shared" si="6"/>
        <v/>
      </c>
    </row>
    <row r="58" spans="1:27">
      <c r="C58" s="34" t="s">
        <v>143</v>
      </c>
      <c r="D58" s="35" t="s">
        <v>144</v>
      </c>
      <c r="E58" s="11" t="e">
        <v>#N/A</v>
      </c>
      <c r="F58" s="11" t="e">
        <v>#N/A</v>
      </c>
      <c r="G58" s="11" t="e">
        <v>#N/A</v>
      </c>
      <c r="H58" s="11" t="e">
        <v>#N/A</v>
      </c>
      <c r="I58" s="11" t="e">
        <v>#N/A</v>
      </c>
      <c r="J58" s="11" t="e">
        <v>#N/A</v>
      </c>
      <c r="K58" s="11" t="e">
        <v>#N/A</v>
      </c>
      <c r="L58" s="11" t="e">
        <v>#N/A</v>
      </c>
      <c r="M58" s="11" t="e">
        <v>#N/A</v>
      </c>
      <c r="N58" s="11" t="e">
        <v>#N/A</v>
      </c>
      <c r="O58" s="11" t="e">
        <v>#N/A</v>
      </c>
      <c r="P58" s="11" t="e">
        <v>#N/A</v>
      </c>
      <c r="Q58" s="11" t="e">
        <v>#N/A</v>
      </c>
      <c r="R58" s="11" t="e">
        <v>#N/A</v>
      </c>
      <c r="S58" s="11" t="e">
        <v>#N/A</v>
      </c>
      <c r="T58" s="11" t="e">
        <v>#N/A</v>
      </c>
      <c r="U58" s="11"/>
      <c r="V58" s="35" t="str">
        <f t="shared" si="1"/>
        <v>El Salvador</v>
      </c>
      <c r="W58" s="30" t="e">
        <f t="shared" si="2"/>
        <v>#N/A</v>
      </c>
      <c r="X58" s="10" t="e">
        <f t="shared" si="3"/>
        <v>#N/A</v>
      </c>
      <c r="Y58" s="38">
        <f t="shared" si="4"/>
        <v>0</v>
      </c>
      <c r="Z58" s="43" t="str">
        <f t="shared" si="5"/>
        <v/>
      </c>
      <c r="AA58" s="44" t="str">
        <f t="shared" si="6"/>
        <v/>
      </c>
    </row>
    <row r="59" spans="1:27">
      <c r="C59" s="34" t="s">
        <v>145</v>
      </c>
      <c r="D59" s="35" t="s">
        <v>146</v>
      </c>
      <c r="E59" s="11" t="e">
        <v>#N/A</v>
      </c>
      <c r="F59" s="11" t="e">
        <v>#N/A</v>
      </c>
      <c r="G59" s="11" t="e">
        <v>#N/A</v>
      </c>
      <c r="H59" s="11" t="e">
        <v>#N/A</v>
      </c>
      <c r="I59" s="11" t="e">
        <v>#N/A</v>
      </c>
      <c r="J59" s="11" t="e">
        <v>#N/A</v>
      </c>
      <c r="K59" s="11" t="e">
        <v>#N/A</v>
      </c>
      <c r="L59" s="11" t="e">
        <v>#N/A</v>
      </c>
      <c r="M59" s="11" t="e">
        <v>#N/A</v>
      </c>
      <c r="N59" s="11" t="e">
        <v>#N/A</v>
      </c>
      <c r="O59" s="11" t="e">
        <v>#N/A</v>
      </c>
      <c r="P59" s="11" t="e">
        <v>#N/A</v>
      </c>
      <c r="Q59" s="11" t="e">
        <v>#N/A</v>
      </c>
      <c r="R59" s="11" t="e">
        <v>#N/A</v>
      </c>
      <c r="S59" s="11" t="e">
        <v>#N/A</v>
      </c>
      <c r="T59" s="11" t="e">
        <v>#N/A</v>
      </c>
      <c r="U59" s="11"/>
      <c r="V59" s="35" t="str">
        <f t="shared" si="1"/>
        <v>Equatorial Guinea</v>
      </c>
      <c r="W59" s="30" t="e">
        <f t="shared" si="2"/>
        <v>#N/A</v>
      </c>
      <c r="X59" s="10" t="e">
        <f t="shared" si="3"/>
        <v>#N/A</v>
      </c>
      <c r="Y59" s="38">
        <f t="shared" si="4"/>
        <v>0</v>
      </c>
      <c r="Z59" s="43" t="str">
        <f t="shared" si="5"/>
        <v/>
      </c>
      <c r="AA59" s="44" t="str">
        <f t="shared" si="6"/>
        <v/>
      </c>
    </row>
    <row r="60" spans="1:27">
      <c r="C60" s="34" t="s">
        <v>147</v>
      </c>
      <c r="D60" s="35" t="s">
        <v>148</v>
      </c>
      <c r="E60" s="11" t="e">
        <v>#N/A</v>
      </c>
      <c r="F60" s="11" t="e">
        <v>#N/A</v>
      </c>
      <c r="G60" s="11" t="e">
        <v>#N/A</v>
      </c>
      <c r="H60" s="11" t="e">
        <v>#N/A</v>
      </c>
      <c r="I60" s="11" t="e">
        <v>#N/A</v>
      </c>
      <c r="J60" s="11" t="e">
        <v>#N/A</v>
      </c>
      <c r="K60" s="11" t="e">
        <v>#N/A</v>
      </c>
      <c r="L60" s="11" t="e">
        <v>#N/A</v>
      </c>
      <c r="M60" s="11" t="e">
        <v>#N/A</v>
      </c>
      <c r="N60" s="11" t="e">
        <v>#N/A</v>
      </c>
      <c r="O60" s="11" t="e">
        <v>#N/A</v>
      </c>
      <c r="P60" s="11" t="e">
        <v>#N/A</v>
      </c>
      <c r="Q60" s="11" t="e">
        <v>#N/A</v>
      </c>
      <c r="R60" s="11" t="e">
        <v>#N/A</v>
      </c>
      <c r="S60" s="11" t="e">
        <v>#N/A</v>
      </c>
      <c r="T60" s="11" t="e">
        <v>#N/A</v>
      </c>
      <c r="U60" s="11"/>
      <c r="V60" s="35" t="str">
        <f t="shared" si="1"/>
        <v>Eritrea</v>
      </c>
      <c r="W60" s="30" t="e">
        <f t="shared" si="2"/>
        <v>#N/A</v>
      </c>
      <c r="X60" s="10" t="e">
        <f t="shared" si="3"/>
        <v>#N/A</v>
      </c>
      <c r="Y60" s="38">
        <f t="shared" si="4"/>
        <v>0</v>
      </c>
      <c r="Z60" s="43" t="str">
        <f t="shared" si="5"/>
        <v/>
      </c>
      <c r="AA60" s="44" t="str">
        <f t="shared" si="6"/>
        <v/>
      </c>
    </row>
    <row r="61" spans="1:27">
      <c r="C61" s="34" t="s">
        <v>149</v>
      </c>
      <c r="D61" s="35" t="s">
        <v>150</v>
      </c>
      <c r="E61" s="11" t="e">
        <v>#N/A</v>
      </c>
      <c r="F61" s="11" t="e">
        <v>#N/A</v>
      </c>
      <c r="G61" s="11" t="e">
        <v>#N/A</v>
      </c>
      <c r="H61" s="11" t="e">
        <v>#N/A</v>
      </c>
      <c r="I61" s="11" t="e">
        <v>#N/A</v>
      </c>
      <c r="J61" s="11" t="e">
        <v>#N/A</v>
      </c>
      <c r="K61" s="11" t="e">
        <v>#N/A</v>
      </c>
      <c r="L61" s="11" t="e">
        <v>#N/A</v>
      </c>
      <c r="M61" s="11" t="e">
        <v>#N/A</v>
      </c>
      <c r="N61" s="11" t="e">
        <v>#N/A</v>
      </c>
      <c r="O61" s="11" t="e">
        <v>#N/A</v>
      </c>
      <c r="P61" s="11" t="e">
        <v>#N/A</v>
      </c>
      <c r="Q61" s="11" t="e">
        <v>#N/A</v>
      </c>
      <c r="R61" s="11" t="e">
        <v>#N/A</v>
      </c>
      <c r="S61" s="11" t="e">
        <v>#N/A</v>
      </c>
      <c r="T61" s="11" t="e">
        <v>#N/A</v>
      </c>
      <c r="U61" s="11"/>
      <c r="V61" s="35" t="str">
        <f t="shared" si="1"/>
        <v>Estonia</v>
      </c>
      <c r="W61" s="30" t="e">
        <f t="shared" si="2"/>
        <v>#N/A</v>
      </c>
      <c r="X61" s="10" t="e">
        <f t="shared" si="3"/>
        <v>#N/A</v>
      </c>
      <c r="Y61" s="38">
        <f t="shared" si="4"/>
        <v>0</v>
      </c>
      <c r="Z61" s="43" t="str">
        <f t="shared" si="5"/>
        <v/>
      </c>
      <c r="AA61" s="44" t="str">
        <f t="shared" si="6"/>
        <v/>
      </c>
    </row>
    <row r="62" spans="1:27">
      <c r="C62" s="34" t="s">
        <v>151</v>
      </c>
      <c r="D62" s="35" t="s">
        <v>152</v>
      </c>
      <c r="E62" s="11" t="e">
        <v>#N/A</v>
      </c>
      <c r="F62" s="11" t="e">
        <v>#N/A</v>
      </c>
      <c r="G62" s="11" t="e">
        <v>#N/A</v>
      </c>
      <c r="H62" s="11" t="e">
        <v>#N/A</v>
      </c>
      <c r="I62" s="11" t="e">
        <v>#N/A</v>
      </c>
      <c r="J62" s="11" t="e">
        <v>#N/A</v>
      </c>
      <c r="K62" s="11" t="e">
        <v>#N/A</v>
      </c>
      <c r="L62" s="11" t="e">
        <v>#N/A</v>
      </c>
      <c r="M62" s="11" t="e">
        <v>#N/A</v>
      </c>
      <c r="N62" s="11" t="e">
        <v>#N/A</v>
      </c>
      <c r="O62" s="11" t="e">
        <v>#N/A</v>
      </c>
      <c r="P62" s="11" t="e">
        <v>#N/A</v>
      </c>
      <c r="Q62" s="11" t="e">
        <v>#N/A</v>
      </c>
      <c r="R62" s="11" t="e">
        <v>#N/A</v>
      </c>
      <c r="S62" s="11" t="e">
        <v>#N/A</v>
      </c>
      <c r="T62" s="11" t="e">
        <v>#N/A</v>
      </c>
      <c r="U62" s="11"/>
      <c r="V62" s="35" t="str">
        <f t="shared" si="1"/>
        <v>Ethiopia</v>
      </c>
      <c r="W62" s="30" t="e">
        <f t="shared" si="2"/>
        <v>#N/A</v>
      </c>
      <c r="X62" s="10" t="e">
        <f t="shared" si="3"/>
        <v>#N/A</v>
      </c>
      <c r="Y62" s="38">
        <f t="shared" si="4"/>
        <v>0</v>
      </c>
      <c r="Z62" s="43" t="str">
        <f t="shared" si="5"/>
        <v/>
      </c>
      <c r="AA62" s="44" t="str">
        <f t="shared" si="6"/>
        <v/>
      </c>
    </row>
    <row r="63" spans="1:27">
      <c r="C63" s="34" t="s">
        <v>153</v>
      </c>
      <c r="D63" s="35" t="s">
        <v>154</v>
      </c>
      <c r="E63" s="11" t="e">
        <v>#N/A</v>
      </c>
      <c r="F63" s="11" t="e">
        <v>#N/A</v>
      </c>
      <c r="G63" s="11" t="e">
        <v>#N/A</v>
      </c>
      <c r="H63" s="11" t="e">
        <v>#N/A</v>
      </c>
      <c r="I63" s="11" t="e">
        <v>#N/A</v>
      </c>
      <c r="J63" s="11" t="e">
        <v>#N/A</v>
      </c>
      <c r="K63" s="11" t="e">
        <v>#N/A</v>
      </c>
      <c r="L63" s="11" t="e">
        <v>#N/A</v>
      </c>
      <c r="M63" s="11" t="e">
        <v>#N/A</v>
      </c>
      <c r="N63" s="11" t="e">
        <v>#N/A</v>
      </c>
      <c r="O63" s="11" t="e">
        <v>#N/A</v>
      </c>
      <c r="P63" s="11" t="e">
        <v>#N/A</v>
      </c>
      <c r="Q63" s="11" t="e">
        <v>#N/A</v>
      </c>
      <c r="R63" s="11" t="e">
        <v>#N/A</v>
      </c>
      <c r="S63" s="11" t="e">
        <v>#N/A</v>
      </c>
      <c r="T63" s="11" t="e">
        <v>#N/A</v>
      </c>
      <c r="U63" s="11"/>
      <c r="V63" s="35" t="str">
        <f t="shared" si="1"/>
        <v>Fiji</v>
      </c>
      <c r="W63" s="30" t="e">
        <f t="shared" si="2"/>
        <v>#N/A</v>
      </c>
      <c r="X63" s="10" t="e">
        <f t="shared" si="3"/>
        <v>#N/A</v>
      </c>
      <c r="Y63" s="38">
        <f t="shared" si="4"/>
        <v>0</v>
      </c>
      <c r="Z63" s="43" t="str">
        <f t="shared" si="5"/>
        <v/>
      </c>
      <c r="AA63" s="44" t="str">
        <f t="shared" si="6"/>
        <v/>
      </c>
    </row>
    <row r="64" spans="1:27">
      <c r="C64" s="34" t="s">
        <v>155</v>
      </c>
      <c r="D64" s="35" t="s">
        <v>156</v>
      </c>
      <c r="E64" s="11" t="e">
        <v>#N/A</v>
      </c>
      <c r="F64" s="11" t="e">
        <v>#N/A</v>
      </c>
      <c r="G64" s="11" t="e">
        <v>#N/A</v>
      </c>
      <c r="H64" s="11" t="e">
        <v>#N/A</v>
      </c>
      <c r="I64" s="11" t="e">
        <v>#N/A</v>
      </c>
      <c r="J64" s="11" t="e">
        <v>#N/A</v>
      </c>
      <c r="K64" s="11" t="e">
        <v>#N/A</v>
      </c>
      <c r="L64" s="11" t="e">
        <v>#N/A</v>
      </c>
      <c r="M64" s="11" t="e">
        <v>#N/A</v>
      </c>
      <c r="N64" s="11" t="e">
        <v>#N/A</v>
      </c>
      <c r="O64" s="11" t="e">
        <v>#N/A</v>
      </c>
      <c r="P64" s="11" t="e">
        <v>#N/A</v>
      </c>
      <c r="Q64" s="11" t="e">
        <v>#N/A</v>
      </c>
      <c r="R64" s="11" t="e">
        <v>#N/A</v>
      </c>
      <c r="S64" s="11" t="e">
        <v>#N/A</v>
      </c>
      <c r="T64" s="11" t="e">
        <v>#N/A</v>
      </c>
      <c r="U64" s="11"/>
      <c r="V64" s="35" t="str">
        <f t="shared" si="1"/>
        <v>Finland</v>
      </c>
      <c r="W64" s="30" t="e">
        <f t="shared" si="2"/>
        <v>#N/A</v>
      </c>
      <c r="X64" s="10" t="e">
        <f t="shared" si="3"/>
        <v>#N/A</v>
      </c>
      <c r="Y64" s="38">
        <f t="shared" si="4"/>
        <v>0</v>
      </c>
      <c r="Z64" s="43" t="str">
        <f t="shared" si="5"/>
        <v/>
      </c>
      <c r="AA64" s="44" t="str">
        <f t="shared" si="6"/>
        <v/>
      </c>
    </row>
    <row r="65" spans="3:27">
      <c r="C65" s="34" t="s">
        <v>157</v>
      </c>
      <c r="D65" s="35" t="s">
        <v>158</v>
      </c>
      <c r="E65" s="11" t="e">
        <v>#N/A</v>
      </c>
      <c r="F65" s="11" t="e">
        <v>#N/A</v>
      </c>
      <c r="G65" s="11" t="e">
        <v>#N/A</v>
      </c>
      <c r="H65" s="11" t="e">
        <v>#N/A</v>
      </c>
      <c r="I65" s="11" t="e">
        <v>#N/A</v>
      </c>
      <c r="J65" s="11" t="e">
        <v>#N/A</v>
      </c>
      <c r="K65" s="11" t="e">
        <v>#N/A</v>
      </c>
      <c r="L65" s="11" t="e">
        <v>#N/A</v>
      </c>
      <c r="M65" s="11" t="e">
        <v>#N/A</v>
      </c>
      <c r="N65" s="11" t="e">
        <v>#N/A</v>
      </c>
      <c r="O65" s="11" t="e">
        <v>#N/A</v>
      </c>
      <c r="P65" s="11" t="e">
        <v>#N/A</v>
      </c>
      <c r="Q65" s="11" t="e">
        <v>#N/A</v>
      </c>
      <c r="R65" s="11" t="e">
        <v>#N/A</v>
      </c>
      <c r="S65" s="11" t="e">
        <v>#N/A</v>
      </c>
      <c r="T65" s="11" t="e">
        <v>#N/A</v>
      </c>
      <c r="U65" s="11"/>
      <c r="V65" s="35" t="str">
        <f t="shared" si="1"/>
        <v>France</v>
      </c>
      <c r="W65" s="30" t="e">
        <f t="shared" si="2"/>
        <v>#N/A</v>
      </c>
      <c r="X65" s="10" t="e">
        <f t="shared" si="3"/>
        <v>#N/A</v>
      </c>
      <c r="Y65" s="38">
        <f t="shared" si="4"/>
        <v>0</v>
      </c>
      <c r="Z65" s="43" t="str">
        <f t="shared" si="5"/>
        <v/>
      </c>
      <c r="AA65" s="44" t="str">
        <f t="shared" si="6"/>
        <v/>
      </c>
    </row>
    <row r="66" spans="3:27">
      <c r="C66" s="34" t="s">
        <v>159</v>
      </c>
      <c r="D66" s="35" t="s">
        <v>160</v>
      </c>
      <c r="E66" s="11" t="e">
        <v>#N/A</v>
      </c>
      <c r="F66" s="11" t="e">
        <v>#N/A</v>
      </c>
      <c r="G66" s="11" t="e">
        <v>#N/A</v>
      </c>
      <c r="H66" s="11" t="e">
        <v>#N/A</v>
      </c>
      <c r="I66" s="11" t="e">
        <v>#N/A</v>
      </c>
      <c r="J66" s="11" t="e">
        <v>#N/A</v>
      </c>
      <c r="K66" s="11" t="e">
        <v>#N/A</v>
      </c>
      <c r="L66" s="11" t="e">
        <v>#N/A</v>
      </c>
      <c r="M66" s="11" t="e">
        <v>#N/A</v>
      </c>
      <c r="N66" s="11" t="e">
        <v>#N/A</v>
      </c>
      <c r="O66" s="11" t="e">
        <v>#N/A</v>
      </c>
      <c r="P66" s="11" t="e">
        <v>#N/A</v>
      </c>
      <c r="Q66" s="11" t="e">
        <v>#N/A</v>
      </c>
      <c r="R66" s="11" t="e">
        <v>#N/A</v>
      </c>
      <c r="S66" s="11" t="e">
        <v>#N/A</v>
      </c>
      <c r="T66" s="11" t="e">
        <v>#N/A</v>
      </c>
      <c r="U66" s="11"/>
      <c r="V66" s="35" t="str">
        <f t="shared" si="1"/>
        <v>Gabon</v>
      </c>
      <c r="W66" s="30" t="e">
        <f t="shared" si="2"/>
        <v>#N/A</v>
      </c>
      <c r="X66" s="10" t="e">
        <f t="shared" si="3"/>
        <v>#N/A</v>
      </c>
      <c r="Y66" s="38">
        <f t="shared" si="4"/>
        <v>0</v>
      </c>
      <c r="Z66" s="43" t="str">
        <f t="shared" si="5"/>
        <v/>
      </c>
      <c r="AA66" s="44" t="str">
        <f t="shared" si="6"/>
        <v/>
      </c>
    </row>
    <row r="67" spans="3:27">
      <c r="C67" s="34" t="s">
        <v>161</v>
      </c>
      <c r="D67" s="35" t="s">
        <v>162</v>
      </c>
      <c r="E67" s="11" t="e">
        <v>#N/A</v>
      </c>
      <c r="F67" s="11" t="e">
        <v>#N/A</v>
      </c>
      <c r="G67" s="11" t="e">
        <v>#N/A</v>
      </c>
      <c r="H67" s="11" t="e">
        <v>#N/A</v>
      </c>
      <c r="I67" s="11" t="e">
        <v>#N/A</v>
      </c>
      <c r="J67" s="11" t="e">
        <v>#N/A</v>
      </c>
      <c r="K67" s="11" t="e">
        <v>#N/A</v>
      </c>
      <c r="L67" s="11" t="e">
        <v>#N/A</v>
      </c>
      <c r="M67" s="11" t="e">
        <v>#N/A</v>
      </c>
      <c r="N67" s="11" t="e">
        <v>#N/A</v>
      </c>
      <c r="O67" s="11" t="e">
        <v>#N/A</v>
      </c>
      <c r="P67" s="11" t="e">
        <v>#N/A</v>
      </c>
      <c r="Q67" s="11" t="e">
        <v>#N/A</v>
      </c>
      <c r="R67" s="11" t="e">
        <v>#N/A</v>
      </c>
      <c r="S67" s="11" t="e">
        <v>#N/A</v>
      </c>
      <c r="T67" s="11" t="e">
        <v>#N/A</v>
      </c>
      <c r="U67" s="11"/>
      <c r="V67" s="35" t="str">
        <f t="shared" si="1"/>
        <v>Gambia</v>
      </c>
      <c r="W67" s="30" t="e">
        <f t="shared" si="2"/>
        <v>#N/A</v>
      </c>
      <c r="X67" s="10" t="e">
        <f t="shared" si="3"/>
        <v>#N/A</v>
      </c>
      <c r="Y67" s="38">
        <f t="shared" si="4"/>
        <v>0</v>
      </c>
      <c r="Z67" s="43" t="str">
        <f t="shared" si="5"/>
        <v/>
      </c>
      <c r="AA67" s="44" t="str">
        <f t="shared" si="6"/>
        <v/>
      </c>
    </row>
    <row r="68" spans="3:27">
      <c r="C68" s="34" t="s">
        <v>163</v>
      </c>
      <c r="D68" s="35" t="s">
        <v>164</v>
      </c>
      <c r="E68" s="11" t="e">
        <v>#N/A</v>
      </c>
      <c r="F68" s="11" t="e">
        <v>#N/A</v>
      </c>
      <c r="G68" s="11" t="e">
        <v>#N/A</v>
      </c>
      <c r="H68" s="11" t="e">
        <v>#N/A</v>
      </c>
      <c r="I68" s="11" t="e">
        <v>#N/A</v>
      </c>
      <c r="J68" s="11" t="e">
        <v>#N/A</v>
      </c>
      <c r="K68" s="11" t="e">
        <v>#N/A</v>
      </c>
      <c r="L68" s="11" t="e">
        <v>#N/A</v>
      </c>
      <c r="M68" s="11" t="e">
        <v>#N/A</v>
      </c>
      <c r="N68" s="11" t="e">
        <v>#N/A</v>
      </c>
      <c r="O68" s="11" t="e">
        <v>#N/A</v>
      </c>
      <c r="P68" s="11" t="e">
        <v>#N/A</v>
      </c>
      <c r="Q68" s="11" t="e">
        <v>#N/A</v>
      </c>
      <c r="R68" s="11" t="e">
        <v>#N/A</v>
      </c>
      <c r="S68" s="11" t="e">
        <v>#N/A</v>
      </c>
      <c r="T68" s="11" t="e">
        <v>#N/A</v>
      </c>
      <c r="U68" s="11"/>
      <c r="V68" s="35" t="str">
        <f t="shared" si="1"/>
        <v>Georgia</v>
      </c>
      <c r="W68" s="30" t="e">
        <f t="shared" si="2"/>
        <v>#N/A</v>
      </c>
      <c r="X68" s="10" t="e">
        <f t="shared" si="3"/>
        <v>#N/A</v>
      </c>
      <c r="Y68" s="38">
        <f t="shared" si="4"/>
        <v>0</v>
      </c>
      <c r="Z68" s="43" t="str">
        <f t="shared" si="5"/>
        <v/>
      </c>
      <c r="AA68" s="44" t="str">
        <f t="shared" si="6"/>
        <v/>
      </c>
    </row>
    <row r="69" spans="3:27">
      <c r="C69" s="34" t="s">
        <v>165</v>
      </c>
      <c r="D69" s="35" t="s">
        <v>166</v>
      </c>
      <c r="E69" s="11" t="e">
        <v>#N/A</v>
      </c>
      <c r="F69" s="11" t="e">
        <v>#N/A</v>
      </c>
      <c r="G69" s="11" t="e">
        <v>#N/A</v>
      </c>
      <c r="H69" s="11" t="e">
        <v>#N/A</v>
      </c>
      <c r="I69" s="11" t="e">
        <v>#N/A</v>
      </c>
      <c r="J69" s="11" t="e">
        <v>#N/A</v>
      </c>
      <c r="K69" s="11" t="e">
        <v>#N/A</v>
      </c>
      <c r="L69" s="11" t="e">
        <v>#N/A</v>
      </c>
      <c r="M69" s="11" t="e">
        <v>#N/A</v>
      </c>
      <c r="N69" s="11" t="e">
        <v>#N/A</v>
      </c>
      <c r="O69" s="11" t="e">
        <v>#N/A</v>
      </c>
      <c r="P69" s="11" t="e">
        <v>#N/A</v>
      </c>
      <c r="Q69" s="11" t="e">
        <v>#N/A</v>
      </c>
      <c r="R69" s="11" t="e">
        <v>#N/A</v>
      </c>
      <c r="S69" s="11" t="e">
        <v>#N/A</v>
      </c>
      <c r="T69" s="11" t="e">
        <v>#N/A</v>
      </c>
      <c r="U69" s="11"/>
      <c r="V69" s="35" t="str">
        <f t="shared" si="1"/>
        <v>Germany</v>
      </c>
      <c r="W69" s="30" t="e">
        <f t="shared" si="2"/>
        <v>#N/A</v>
      </c>
      <c r="X69" s="10" t="e">
        <f t="shared" si="3"/>
        <v>#N/A</v>
      </c>
      <c r="Y69" s="38">
        <f t="shared" si="4"/>
        <v>0</v>
      </c>
      <c r="Z69" s="43" t="str">
        <f t="shared" si="5"/>
        <v/>
      </c>
      <c r="AA69" s="44" t="str">
        <f t="shared" si="6"/>
        <v/>
      </c>
    </row>
    <row r="70" spans="3:27">
      <c r="C70" s="34" t="s">
        <v>167</v>
      </c>
      <c r="D70" s="35" t="s">
        <v>168</v>
      </c>
      <c r="E70" s="11" t="e">
        <v>#N/A</v>
      </c>
      <c r="F70" s="11" t="e">
        <v>#N/A</v>
      </c>
      <c r="G70" s="11" t="e">
        <v>#N/A</v>
      </c>
      <c r="H70" s="11" t="e">
        <v>#N/A</v>
      </c>
      <c r="I70" s="11" t="e">
        <v>#N/A</v>
      </c>
      <c r="J70" s="11" t="e">
        <v>#N/A</v>
      </c>
      <c r="K70" s="11" t="e">
        <v>#N/A</v>
      </c>
      <c r="L70" s="11" t="e">
        <v>#N/A</v>
      </c>
      <c r="M70" s="11" t="e">
        <v>#N/A</v>
      </c>
      <c r="N70" s="11" t="e">
        <v>#N/A</v>
      </c>
      <c r="O70" s="11" t="e">
        <v>#N/A</v>
      </c>
      <c r="P70" s="11" t="e">
        <v>#N/A</v>
      </c>
      <c r="Q70" s="11" t="e">
        <v>#N/A</v>
      </c>
      <c r="R70" s="11" t="e">
        <v>#N/A</v>
      </c>
      <c r="S70" s="11" t="e">
        <v>#N/A</v>
      </c>
      <c r="T70" s="11" t="e">
        <v>#N/A</v>
      </c>
      <c r="U70" s="11"/>
      <c r="V70" s="35" t="str">
        <f t="shared" si="1"/>
        <v>Ghana</v>
      </c>
      <c r="W70" s="30" t="e">
        <f t="shared" si="2"/>
        <v>#N/A</v>
      </c>
      <c r="X70" s="10" t="e">
        <f t="shared" si="3"/>
        <v>#N/A</v>
      </c>
      <c r="Y70" s="38">
        <f t="shared" si="4"/>
        <v>0</v>
      </c>
      <c r="Z70" s="43" t="str">
        <f t="shared" si="5"/>
        <v/>
      </c>
      <c r="AA70" s="44" t="str">
        <f t="shared" si="6"/>
        <v/>
      </c>
    </row>
    <row r="71" spans="3:27">
      <c r="C71" s="34" t="s">
        <v>169</v>
      </c>
      <c r="D71" s="35" t="s">
        <v>170</v>
      </c>
      <c r="E71" s="11" t="e">
        <v>#N/A</v>
      </c>
      <c r="F71" s="11" t="e">
        <v>#N/A</v>
      </c>
      <c r="G71" s="11" t="e">
        <v>#N/A</v>
      </c>
      <c r="H71" s="11" t="e">
        <v>#N/A</v>
      </c>
      <c r="I71" s="11" t="e">
        <v>#N/A</v>
      </c>
      <c r="J71" s="11" t="e">
        <v>#N/A</v>
      </c>
      <c r="K71" s="11" t="e">
        <v>#N/A</v>
      </c>
      <c r="L71" s="11" t="e">
        <v>#N/A</v>
      </c>
      <c r="M71" s="11" t="e">
        <v>#N/A</v>
      </c>
      <c r="N71" s="11" t="e">
        <v>#N/A</v>
      </c>
      <c r="O71" s="11" t="e">
        <v>#N/A</v>
      </c>
      <c r="P71" s="11" t="e">
        <v>#N/A</v>
      </c>
      <c r="Q71" s="11" t="e">
        <v>#N/A</v>
      </c>
      <c r="R71" s="11" t="e">
        <v>#N/A</v>
      </c>
      <c r="S71" s="11" t="e">
        <v>#N/A</v>
      </c>
      <c r="T71" s="11" t="e">
        <v>#N/A</v>
      </c>
      <c r="U71" s="11"/>
      <c r="V71" s="35" t="str">
        <f t="shared" ref="V71:V134" si="10">D71</f>
        <v>Greece</v>
      </c>
      <c r="W71" s="30" t="e">
        <f t="shared" ref="W71:W134" si="11">SLOPE(E71:T71,$E$5:$T$5)</f>
        <v>#N/A</v>
      </c>
      <c r="X71" s="10" t="e">
        <f t="shared" ref="X71:X134" si="12">PEARSON(E71:T71,$E$5:$T$5)</f>
        <v>#N/A</v>
      </c>
      <c r="Y71" s="38">
        <f t="shared" ref="Y71:Y134" si="13">IF(ISERROR(X71),0,X71*X71)</f>
        <v>0</v>
      </c>
      <c r="Z71" s="43" t="str">
        <f t="shared" ref="Z71:Z134" si="14">IF(Y71&gt;=$Z$4,-1000*W71,"")</f>
        <v/>
      </c>
      <c r="AA71" s="44" t="str">
        <f t="shared" ref="AA71:AA134" si="15">IF(ISNUMBER(Z71),RANK(Z71,$Z$6:$Z$197),"")</f>
        <v/>
      </c>
    </row>
    <row r="72" spans="3:27">
      <c r="C72" s="34" t="s">
        <v>171</v>
      </c>
      <c r="D72" s="35" t="s">
        <v>172</v>
      </c>
      <c r="E72" s="11" t="e">
        <v>#N/A</v>
      </c>
      <c r="F72" s="11" t="e">
        <v>#N/A</v>
      </c>
      <c r="G72" s="11" t="e">
        <v>#N/A</v>
      </c>
      <c r="H72" s="11" t="e">
        <v>#N/A</v>
      </c>
      <c r="I72" s="11" t="e">
        <v>#N/A</v>
      </c>
      <c r="J72" s="11" t="e">
        <v>#N/A</v>
      </c>
      <c r="K72" s="11" t="e">
        <v>#N/A</v>
      </c>
      <c r="L72" s="11" t="e">
        <v>#N/A</v>
      </c>
      <c r="M72" s="11" t="e">
        <v>#N/A</v>
      </c>
      <c r="N72" s="11" t="e">
        <v>#N/A</v>
      </c>
      <c r="O72" s="11" t="e">
        <v>#N/A</v>
      </c>
      <c r="P72" s="11" t="e">
        <v>#N/A</v>
      </c>
      <c r="Q72" s="11" t="e">
        <v>#N/A</v>
      </c>
      <c r="R72" s="11" t="e">
        <v>#N/A</v>
      </c>
      <c r="S72" s="11" t="e">
        <v>#N/A</v>
      </c>
      <c r="T72" s="11" t="e">
        <v>#N/A</v>
      </c>
      <c r="U72" s="11"/>
      <c r="V72" s="35" t="str">
        <f t="shared" si="10"/>
        <v>Grenada</v>
      </c>
      <c r="W72" s="30" t="e">
        <f t="shared" si="11"/>
        <v>#N/A</v>
      </c>
      <c r="X72" s="10" t="e">
        <f t="shared" si="12"/>
        <v>#N/A</v>
      </c>
      <c r="Y72" s="38">
        <f t="shared" si="13"/>
        <v>0</v>
      </c>
      <c r="Z72" s="43" t="str">
        <f t="shared" si="14"/>
        <v/>
      </c>
      <c r="AA72" s="44" t="str">
        <f t="shared" si="15"/>
        <v/>
      </c>
    </row>
    <row r="73" spans="3:27">
      <c r="C73" s="34" t="s">
        <v>173</v>
      </c>
      <c r="D73" s="35" t="s">
        <v>174</v>
      </c>
      <c r="E73" s="11" t="e">
        <v>#N/A</v>
      </c>
      <c r="F73" s="11" t="e">
        <v>#N/A</v>
      </c>
      <c r="G73" s="11" t="e">
        <v>#N/A</v>
      </c>
      <c r="H73" s="11" t="e">
        <v>#N/A</v>
      </c>
      <c r="I73" s="11" t="e">
        <v>#N/A</v>
      </c>
      <c r="J73" s="11" t="e">
        <v>#N/A</v>
      </c>
      <c r="K73" s="11" t="e">
        <v>#N/A</v>
      </c>
      <c r="L73" s="11" t="e">
        <v>#N/A</v>
      </c>
      <c r="M73" s="11" t="e">
        <v>#N/A</v>
      </c>
      <c r="N73" s="11" t="e">
        <v>#N/A</v>
      </c>
      <c r="O73" s="11" t="e">
        <v>#N/A</v>
      </c>
      <c r="P73" s="11" t="e">
        <v>#N/A</v>
      </c>
      <c r="Q73" s="11" t="e">
        <v>#N/A</v>
      </c>
      <c r="R73" s="11" t="e">
        <v>#N/A</v>
      </c>
      <c r="S73" s="11" t="e">
        <v>#N/A</v>
      </c>
      <c r="T73" s="11" t="e">
        <v>#N/A</v>
      </c>
      <c r="U73" s="11"/>
      <c r="V73" s="35" t="str">
        <f t="shared" si="10"/>
        <v>Guatemala</v>
      </c>
      <c r="W73" s="30" t="e">
        <f t="shared" si="11"/>
        <v>#N/A</v>
      </c>
      <c r="X73" s="10" t="e">
        <f t="shared" si="12"/>
        <v>#N/A</v>
      </c>
      <c r="Y73" s="38">
        <f t="shared" si="13"/>
        <v>0</v>
      </c>
      <c r="Z73" s="43" t="str">
        <f t="shared" si="14"/>
        <v/>
      </c>
      <c r="AA73" s="44" t="str">
        <f t="shared" si="15"/>
        <v/>
      </c>
    </row>
    <row r="74" spans="3:27">
      <c r="C74" s="34" t="s">
        <v>175</v>
      </c>
      <c r="D74" s="35" t="s">
        <v>176</v>
      </c>
      <c r="E74" s="11" t="e">
        <v>#N/A</v>
      </c>
      <c r="F74" s="11" t="e">
        <v>#N/A</v>
      </c>
      <c r="G74" s="11" t="e">
        <v>#N/A</v>
      </c>
      <c r="H74" s="11" t="e">
        <v>#N/A</v>
      </c>
      <c r="I74" s="11" t="e">
        <v>#N/A</v>
      </c>
      <c r="J74" s="11" t="e">
        <v>#N/A</v>
      </c>
      <c r="K74" s="11" t="e">
        <v>#N/A</v>
      </c>
      <c r="L74" s="11" t="e">
        <v>#N/A</v>
      </c>
      <c r="M74" s="11" t="e">
        <v>#N/A</v>
      </c>
      <c r="N74" s="11" t="e">
        <v>#N/A</v>
      </c>
      <c r="O74" s="11" t="e">
        <v>#N/A</v>
      </c>
      <c r="P74" s="11" t="e">
        <v>#N/A</v>
      </c>
      <c r="Q74" s="11" t="e">
        <v>#N/A</v>
      </c>
      <c r="R74" s="11" t="e">
        <v>#N/A</v>
      </c>
      <c r="S74" s="11" t="e">
        <v>#N/A</v>
      </c>
      <c r="T74" s="11" t="e">
        <v>#N/A</v>
      </c>
      <c r="U74" s="11"/>
      <c r="V74" s="35" t="str">
        <f t="shared" si="10"/>
        <v>Guinea</v>
      </c>
      <c r="W74" s="30" t="e">
        <f t="shared" si="11"/>
        <v>#N/A</v>
      </c>
      <c r="X74" s="10" t="e">
        <f t="shared" si="12"/>
        <v>#N/A</v>
      </c>
      <c r="Y74" s="38">
        <f t="shared" si="13"/>
        <v>0</v>
      </c>
      <c r="Z74" s="43" t="str">
        <f t="shared" si="14"/>
        <v/>
      </c>
      <c r="AA74" s="44" t="str">
        <f t="shared" si="15"/>
        <v/>
      </c>
    </row>
    <row r="75" spans="3:27">
      <c r="C75" s="34" t="s">
        <v>177</v>
      </c>
      <c r="D75" s="35" t="s">
        <v>178</v>
      </c>
      <c r="E75" s="11" t="e">
        <v>#N/A</v>
      </c>
      <c r="F75" s="11" t="e">
        <v>#N/A</v>
      </c>
      <c r="G75" s="11" t="e">
        <v>#N/A</v>
      </c>
      <c r="H75" s="11" t="e">
        <v>#N/A</v>
      </c>
      <c r="I75" s="11" t="e">
        <v>#N/A</v>
      </c>
      <c r="J75" s="11" t="e">
        <v>#N/A</v>
      </c>
      <c r="K75" s="11" t="e">
        <v>#N/A</v>
      </c>
      <c r="L75" s="11" t="e">
        <v>#N/A</v>
      </c>
      <c r="M75" s="11" t="e">
        <v>#N/A</v>
      </c>
      <c r="N75" s="11" t="e">
        <v>#N/A</v>
      </c>
      <c r="O75" s="11" t="e">
        <v>#N/A</v>
      </c>
      <c r="P75" s="11" t="e">
        <v>#N/A</v>
      </c>
      <c r="Q75" s="11" t="e">
        <v>#N/A</v>
      </c>
      <c r="R75" s="11" t="e">
        <v>#N/A</v>
      </c>
      <c r="S75" s="11" t="e">
        <v>#N/A</v>
      </c>
      <c r="T75" s="11" t="e">
        <v>#N/A</v>
      </c>
      <c r="U75" s="11"/>
      <c r="V75" s="35" t="str">
        <f t="shared" si="10"/>
        <v>Guinea-Bissau</v>
      </c>
      <c r="W75" s="30" t="e">
        <f t="shared" si="11"/>
        <v>#N/A</v>
      </c>
      <c r="X75" s="10" t="e">
        <f t="shared" si="12"/>
        <v>#N/A</v>
      </c>
      <c r="Y75" s="38">
        <f t="shared" si="13"/>
        <v>0</v>
      </c>
      <c r="Z75" s="43" t="str">
        <f t="shared" si="14"/>
        <v/>
      </c>
      <c r="AA75" s="44" t="str">
        <f t="shared" si="15"/>
        <v/>
      </c>
    </row>
    <row r="76" spans="3:27">
      <c r="C76" s="34" t="s">
        <v>179</v>
      </c>
      <c r="D76" s="35" t="s">
        <v>180</v>
      </c>
      <c r="E76" s="11" t="e">
        <v>#N/A</v>
      </c>
      <c r="F76" s="11" t="e">
        <v>#N/A</v>
      </c>
      <c r="G76" s="11" t="e">
        <v>#N/A</v>
      </c>
      <c r="H76" s="11" t="e">
        <v>#N/A</v>
      </c>
      <c r="I76" s="11" t="e">
        <v>#N/A</v>
      </c>
      <c r="J76" s="11" t="e">
        <v>#N/A</v>
      </c>
      <c r="K76" s="11" t="e">
        <v>#N/A</v>
      </c>
      <c r="L76" s="11" t="e">
        <v>#N/A</v>
      </c>
      <c r="M76" s="11" t="e">
        <v>#N/A</v>
      </c>
      <c r="N76" s="11" t="e">
        <v>#N/A</v>
      </c>
      <c r="O76" s="11" t="e">
        <v>#N/A</v>
      </c>
      <c r="P76" s="11" t="e">
        <v>#N/A</v>
      </c>
      <c r="Q76" s="11" t="e">
        <v>#N/A</v>
      </c>
      <c r="R76" s="11" t="e">
        <v>#N/A</v>
      </c>
      <c r="S76" s="11" t="e">
        <v>#N/A</v>
      </c>
      <c r="T76" s="11" t="e">
        <v>#N/A</v>
      </c>
      <c r="U76" s="11"/>
      <c r="V76" s="35" t="str">
        <f t="shared" si="10"/>
        <v>Guyana</v>
      </c>
      <c r="W76" s="30" t="e">
        <f t="shared" si="11"/>
        <v>#N/A</v>
      </c>
      <c r="X76" s="10" t="e">
        <f t="shared" si="12"/>
        <v>#N/A</v>
      </c>
      <c r="Y76" s="38">
        <f t="shared" si="13"/>
        <v>0</v>
      </c>
      <c r="Z76" s="43" t="str">
        <f t="shared" si="14"/>
        <v/>
      </c>
      <c r="AA76" s="44" t="str">
        <f t="shared" si="15"/>
        <v/>
      </c>
    </row>
    <row r="77" spans="3:27">
      <c r="C77" s="34" t="s">
        <v>181</v>
      </c>
      <c r="D77" s="35" t="s">
        <v>182</v>
      </c>
      <c r="E77" s="11" t="e">
        <v>#N/A</v>
      </c>
      <c r="F77" s="11" t="e">
        <v>#N/A</v>
      </c>
      <c r="G77" s="11" t="e">
        <v>#N/A</v>
      </c>
      <c r="H77" s="11" t="e">
        <v>#N/A</v>
      </c>
      <c r="I77" s="11" t="e">
        <v>#N/A</v>
      </c>
      <c r="J77" s="11" t="e">
        <v>#N/A</v>
      </c>
      <c r="K77" s="11" t="e">
        <v>#N/A</v>
      </c>
      <c r="L77" s="11" t="e">
        <v>#N/A</v>
      </c>
      <c r="M77" s="11" t="e">
        <v>#N/A</v>
      </c>
      <c r="N77" s="11" t="e">
        <v>#N/A</v>
      </c>
      <c r="O77" s="11" t="e">
        <v>#N/A</v>
      </c>
      <c r="P77" s="11" t="e">
        <v>#N/A</v>
      </c>
      <c r="Q77" s="11" t="e">
        <v>#N/A</v>
      </c>
      <c r="R77" s="11" t="e">
        <v>#N/A</v>
      </c>
      <c r="S77" s="11" t="e">
        <v>#N/A</v>
      </c>
      <c r="T77" s="11" t="e">
        <v>#N/A</v>
      </c>
      <c r="U77" s="11"/>
      <c r="V77" s="35" t="str">
        <f t="shared" si="10"/>
        <v>Haiti</v>
      </c>
      <c r="W77" s="30" t="e">
        <f t="shared" si="11"/>
        <v>#N/A</v>
      </c>
      <c r="X77" s="10" t="e">
        <f t="shared" si="12"/>
        <v>#N/A</v>
      </c>
      <c r="Y77" s="38">
        <f t="shared" si="13"/>
        <v>0</v>
      </c>
      <c r="Z77" s="43" t="str">
        <f t="shared" si="14"/>
        <v/>
      </c>
      <c r="AA77" s="44" t="str">
        <f t="shared" si="15"/>
        <v/>
      </c>
    </row>
    <row r="78" spans="3:27">
      <c r="C78" s="34" t="s">
        <v>183</v>
      </c>
      <c r="D78" s="35" t="s">
        <v>184</v>
      </c>
      <c r="E78" s="11" t="e">
        <v>#N/A</v>
      </c>
      <c r="F78" s="11" t="e">
        <v>#N/A</v>
      </c>
      <c r="G78" s="11" t="e">
        <v>#N/A</v>
      </c>
      <c r="H78" s="11" t="e">
        <v>#N/A</v>
      </c>
      <c r="I78" s="11" t="e">
        <v>#N/A</v>
      </c>
      <c r="J78" s="11" t="e">
        <v>#N/A</v>
      </c>
      <c r="K78" s="11" t="e">
        <v>#N/A</v>
      </c>
      <c r="L78" s="11" t="e">
        <v>#N/A</v>
      </c>
      <c r="M78" s="11" t="e">
        <v>#N/A</v>
      </c>
      <c r="N78" s="11" t="e">
        <v>#N/A</v>
      </c>
      <c r="O78" s="11" t="e">
        <v>#N/A</v>
      </c>
      <c r="P78" s="11" t="e">
        <v>#N/A</v>
      </c>
      <c r="Q78" s="11" t="e">
        <v>#N/A</v>
      </c>
      <c r="R78" s="11" t="e">
        <v>#N/A</v>
      </c>
      <c r="S78" s="11" t="e">
        <v>#N/A</v>
      </c>
      <c r="T78" s="11" t="e">
        <v>#N/A</v>
      </c>
      <c r="U78" s="11"/>
      <c r="V78" s="35" t="str">
        <f t="shared" si="10"/>
        <v>Honduras</v>
      </c>
      <c r="W78" s="30" t="e">
        <f t="shared" si="11"/>
        <v>#N/A</v>
      </c>
      <c r="X78" s="10" t="e">
        <f t="shared" si="12"/>
        <v>#N/A</v>
      </c>
      <c r="Y78" s="38">
        <f t="shared" si="13"/>
        <v>0</v>
      </c>
      <c r="Z78" s="43" t="str">
        <f t="shared" si="14"/>
        <v/>
      </c>
      <c r="AA78" s="44" t="str">
        <f t="shared" si="15"/>
        <v/>
      </c>
    </row>
    <row r="79" spans="3:27">
      <c r="C79" s="34" t="s">
        <v>185</v>
      </c>
      <c r="D79" s="35" t="s">
        <v>186</v>
      </c>
      <c r="E79" s="11" t="e">
        <v>#N/A</v>
      </c>
      <c r="F79" s="11" t="e">
        <v>#N/A</v>
      </c>
      <c r="G79" s="11" t="e">
        <v>#N/A</v>
      </c>
      <c r="H79" s="11" t="e">
        <v>#N/A</v>
      </c>
      <c r="I79" s="11" t="e">
        <v>#N/A</v>
      </c>
      <c r="J79" s="11" t="e">
        <v>#N/A</v>
      </c>
      <c r="K79" s="11" t="e">
        <v>#N/A</v>
      </c>
      <c r="L79" s="11" t="e">
        <v>#N/A</v>
      </c>
      <c r="M79" s="11" t="e">
        <v>#N/A</v>
      </c>
      <c r="N79" s="11" t="e">
        <v>#N/A</v>
      </c>
      <c r="O79" s="11" t="e">
        <v>#N/A</v>
      </c>
      <c r="P79" s="11" t="e">
        <v>#N/A</v>
      </c>
      <c r="Q79" s="11" t="e">
        <v>#N/A</v>
      </c>
      <c r="R79" s="11" t="e">
        <v>#N/A</v>
      </c>
      <c r="S79" s="11" t="e">
        <v>#N/A</v>
      </c>
      <c r="T79" s="11" t="e">
        <v>#N/A</v>
      </c>
      <c r="U79" s="11"/>
      <c r="V79" s="35" t="str">
        <f t="shared" si="10"/>
        <v>Hungary</v>
      </c>
      <c r="W79" s="30" t="e">
        <f t="shared" si="11"/>
        <v>#N/A</v>
      </c>
      <c r="X79" s="10" t="e">
        <f t="shared" si="12"/>
        <v>#N/A</v>
      </c>
      <c r="Y79" s="38">
        <f t="shared" si="13"/>
        <v>0</v>
      </c>
      <c r="Z79" s="43" t="str">
        <f t="shared" si="14"/>
        <v/>
      </c>
      <c r="AA79" s="44" t="str">
        <f t="shared" si="15"/>
        <v/>
      </c>
    </row>
    <row r="80" spans="3:27">
      <c r="C80" s="34" t="s">
        <v>187</v>
      </c>
      <c r="D80" s="35" t="s">
        <v>188</v>
      </c>
      <c r="E80" s="11" t="e">
        <v>#N/A</v>
      </c>
      <c r="F80" s="11" t="e">
        <v>#N/A</v>
      </c>
      <c r="G80" s="11" t="e">
        <v>#N/A</v>
      </c>
      <c r="H80" s="11" t="e">
        <v>#N/A</v>
      </c>
      <c r="I80" s="11" t="e">
        <v>#N/A</v>
      </c>
      <c r="J80" s="11" t="e">
        <v>#N/A</v>
      </c>
      <c r="K80" s="11" t="e">
        <v>#N/A</v>
      </c>
      <c r="L80" s="11" t="e">
        <v>#N/A</v>
      </c>
      <c r="M80" s="11" t="e">
        <v>#N/A</v>
      </c>
      <c r="N80" s="11" t="e">
        <v>#N/A</v>
      </c>
      <c r="O80" s="11" t="e">
        <v>#N/A</v>
      </c>
      <c r="P80" s="11" t="e">
        <v>#N/A</v>
      </c>
      <c r="Q80" s="11" t="e">
        <v>#N/A</v>
      </c>
      <c r="R80" s="11" t="e">
        <v>#N/A</v>
      </c>
      <c r="S80" s="11" t="e">
        <v>#N/A</v>
      </c>
      <c r="T80" s="11" t="e">
        <v>#N/A</v>
      </c>
      <c r="U80" s="11"/>
      <c r="V80" s="35" t="str">
        <f t="shared" si="10"/>
        <v>Iceland</v>
      </c>
      <c r="W80" s="30" t="e">
        <f t="shared" si="11"/>
        <v>#N/A</v>
      </c>
      <c r="X80" s="10" t="e">
        <f t="shared" si="12"/>
        <v>#N/A</v>
      </c>
      <c r="Y80" s="38">
        <f t="shared" si="13"/>
        <v>0</v>
      </c>
      <c r="Z80" s="43" t="str">
        <f t="shared" si="14"/>
        <v/>
      </c>
      <c r="AA80" s="44" t="str">
        <f t="shared" si="15"/>
        <v/>
      </c>
    </row>
    <row r="81" spans="3:27">
      <c r="C81" s="34" t="s">
        <v>189</v>
      </c>
      <c r="D81" s="35" t="s">
        <v>190</v>
      </c>
      <c r="E81" s="11" t="e">
        <v>#N/A</v>
      </c>
      <c r="F81" s="11" t="e">
        <v>#N/A</v>
      </c>
      <c r="G81" s="11" t="e">
        <v>#N/A</v>
      </c>
      <c r="H81" s="11" t="e">
        <v>#N/A</v>
      </c>
      <c r="I81" s="11" t="e">
        <v>#N/A</v>
      </c>
      <c r="J81" s="11" t="e">
        <v>#N/A</v>
      </c>
      <c r="K81" s="11" t="e">
        <v>#N/A</v>
      </c>
      <c r="L81" s="11" t="e">
        <v>#N/A</v>
      </c>
      <c r="M81" s="11" t="e">
        <v>#N/A</v>
      </c>
      <c r="N81" s="11" t="e">
        <v>#N/A</v>
      </c>
      <c r="O81" s="11" t="e">
        <v>#N/A</v>
      </c>
      <c r="P81" s="11" t="e">
        <v>#N/A</v>
      </c>
      <c r="Q81" s="11" t="e">
        <v>#N/A</v>
      </c>
      <c r="R81" s="11" t="e">
        <v>#N/A</v>
      </c>
      <c r="S81" s="11" t="e">
        <v>#N/A</v>
      </c>
      <c r="T81" s="11" t="e">
        <v>#N/A</v>
      </c>
      <c r="U81" s="11"/>
      <c r="V81" s="35" t="str">
        <f t="shared" si="10"/>
        <v>India</v>
      </c>
      <c r="W81" s="30" t="e">
        <f t="shared" si="11"/>
        <v>#N/A</v>
      </c>
      <c r="X81" s="10" t="e">
        <f t="shared" si="12"/>
        <v>#N/A</v>
      </c>
      <c r="Y81" s="38">
        <f t="shared" si="13"/>
        <v>0</v>
      </c>
      <c r="Z81" s="43" t="str">
        <f t="shared" si="14"/>
        <v/>
      </c>
      <c r="AA81" s="44" t="str">
        <f t="shared" si="15"/>
        <v/>
      </c>
    </row>
    <row r="82" spans="3:27">
      <c r="C82" s="34" t="s">
        <v>191</v>
      </c>
      <c r="D82" s="35" t="s">
        <v>192</v>
      </c>
      <c r="E82" s="11" t="e">
        <v>#N/A</v>
      </c>
      <c r="F82" s="11" t="e">
        <v>#N/A</v>
      </c>
      <c r="G82" s="11" t="e">
        <v>#N/A</v>
      </c>
      <c r="H82" s="11" t="e">
        <v>#N/A</v>
      </c>
      <c r="I82" s="11" t="e">
        <v>#N/A</v>
      </c>
      <c r="J82" s="11" t="e">
        <v>#N/A</v>
      </c>
      <c r="K82" s="11" t="e">
        <v>#N/A</v>
      </c>
      <c r="L82" s="11" t="e">
        <v>#N/A</v>
      </c>
      <c r="M82" s="11" t="e">
        <v>#N/A</v>
      </c>
      <c r="N82" s="11" t="e">
        <v>#N/A</v>
      </c>
      <c r="O82" s="11" t="e">
        <v>#N/A</v>
      </c>
      <c r="P82" s="11" t="e">
        <v>#N/A</v>
      </c>
      <c r="Q82" s="11" t="e">
        <v>#N/A</v>
      </c>
      <c r="R82" s="11" t="e">
        <v>#N/A</v>
      </c>
      <c r="S82" s="11" t="e">
        <v>#N/A</v>
      </c>
      <c r="T82" s="11" t="e">
        <v>#N/A</v>
      </c>
      <c r="U82" s="11"/>
      <c r="V82" s="35" t="str">
        <f t="shared" si="10"/>
        <v>Indonesia</v>
      </c>
      <c r="W82" s="30" t="e">
        <f t="shared" si="11"/>
        <v>#N/A</v>
      </c>
      <c r="X82" s="10" t="e">
        <f t="shared" si="12"/>
        <v>#N/A</v>
      </c>
      <c r="Y82" s="38">
        <f t="shared" si="13"/>
        <v>0</v>
      </c>
      <c r="Z82" s="43" t="str">
        <f t="shared" si="14"/>
        <v/>
      </c>
      <c r="AA82" s="44" t="str">
        <f t="shared" si="15"/>
        <v/>
      </c>
    </row>
    <row r="83" spans="3:27">
      <c r="C83" s="34" t="s">
        <v>193</v>
      </c>
      <c r="D83" s="35" t="s">
        <v>194</v>
      </c>
      <c r="E83" s="11" t="e">
        <v>#N/A</v>
      </c>
      <c r="F83" s="11" t="e">
        <v>#N/A</v>
      </c>
      <c r="G83" s="11" t="e">
        <v>#N/A</v>
      </c>
      <c r="H83" s="11" t="e">
        <v>#N/A</v>
      </c>
      <c r="I83" s="11" t="e">
        <v>#N/A</v>
      </c>
      <c r="J83" s="11" t="e">
        <v>#N/A</v>
      </c>
      <c r="K83" s="11" t="e">
        <v>#N/A</v>
      </c>
      <c r="L83" s="11" t="e">
        <v>#N/A</v>
      </c>
      <c r="M83" s="11" t="e">
        <v>#N/A</v>
      </c>
      <c r="N83" s="11" t="e">
        <v>#N/A</v>
      </c>
      <c r="O83" s="11" t="e">
        <v>#N/A</v>
      </c>
      <c r="P83" s="11" t="e">
        <v>#N/A</v>
      </c>
      <c r="Q83" s="11" t="e">
        <v>#N/A</v>
      </c>
      <c r="R83" s="11" t="e">
        <v>#N/A</v>
      </c>
      <c r="S83" s="11" t="e">
        <v>#N/A</v>
      </c>
      <c r="T83" s="11" t="e">
        <v>#N/A</v>
      </c>
      <c r="U83" s="11"/>
      <c r="V83" s="35" t="str">
        <f t="shared" si="10"/>
        <v>Iran, Islamic Republic of</v>
      </c>
      <c r="W83" s="30" t="e">
        <f t="shared" si="11"/>
        <v>#N/A</v>
      </c>
      <c r="X83" s="10" t="e">
        <f t="shared" si="12"/>
        <v>#N/A</v>
      </c>
      <c r="Y83" s="38">
        <f t="shared" si="13"/>
        <v>0</v>
      </c>
      <c r="Z83" s="43" t="str">
        <f t="shared" si="14"/>
        <v/>
      </c>
      <c r="AA83" s="44" t="str">
        <f t="shared" si="15"/>
        <v/>
      </c>
    </row>
    <row r="84" spans="3:27">
      <c r="C84" s="34" t="s">
        <v>195</v>
      </c>
      <c r="D84" s="35" t="s">
        <v>196</v>
      </c>
      <c r="E84" s="11" t="e">
        <v>#N/A</v>
      </c>
      <c r="F84" s="11" t="e">
        <v>#N/A</v>
      </c>
      <c r="G84" s="11" t="e">
        <v>#N/A</v>
      </c>
      <c r="H84" s="11" t="e">
        <v>#N/A</v>
      </c>
      <c r="I84" s="11" t="e">
        <v>#N/A</v>
      </c>
      <c r="J84" s="11" t="e">
        <v>#N/A</v>
      </c>
      <c r="K84" s="11" t="e">
        <v>#N/A</v>
      </c>
      <c r="L84" s="11" t="e">
        <v>#N/A</v>
      </c>
      <c r="M84" s="11" t="e">
        <v>#N/A</v>
      </c>
      <c r="N84" s="11" t="e">
        <v>#N/A</v>
      </c>
      <c r="O84" s="11" t="e">
        <v>#N/A</v>
      </c>
      <c r="P84" s="11" t="e">
        <v>#N/A</v>
      </c>
      <c r="Q84" s="11" t="e">
        <v>#N/A</v>
      </c>
      <c r="R84" s="11" t="e">
        <v>#N/A</v>
      </c>
      <c r="S84" s="11" t="e">
        <v>#N/A</v>
      </c>
      <c r="T84" s="11" t="e">
        <v>#N/A</v>
      </c>
      <c r="U84" s="11"/>
      <c r="V84" s="35" t="str">
        <f t="shared" si="10"/>
        <v>Iraq</v>
      </c>
      <c r="W84" s="30" t="e">
        <f t="shared" si="11"/>
        <v>#N/A</v>
      </c>
      <c r="X84" s="10" t="e">
        <f t="shared" si="12"/>
        <v>#N/A</v>
      </c>
      <c r="Y84" s="38">
        <f t="shared" si="13"/>
        <v>0</v>
      </c>
      <c r="Z84" s="43" t="str">
        <f t="shared" si="14"/>
        <v/>
      </c>
      <c r="AA84" s="44" t="str">
        <f t="shared" si="15"/>
        <v/>
      </c>
    </row>
    <row r="85" spans="3:27">
      <c r="C85" s="34" t="s">
        <v>197</v>
      </c>
      <c r="D85" s="35" t="s">
        <v>198</v>
      </c>
      <c r="E85" s="11" t="e">
        <v>#N/A</v>
      </c>
      <c r="F85" s="11" t="e">
        <v>#N/A</v>
      </c>
      <c r="G85" s="11" t="e">
        <v>#N/A</v>
      </c>
      <c r="H85" s="11" t="e">
        <v>#N/A</v>
      </c>
      <c r="I85" s="11" t="e">
        <v>#N/A</v>
      </c>
      <c r="J85" s="11" t="e">
        <v>#N/A</v>
      </c>
      <c r="K85" s="11" t="e">
        <v>#N/A</v>
      </c>
      <c r="L85" s="11" t="e">
        <v>#N/A</v>
      </c>
      <c r="M85" s="11" t="e">
        <v>#N/A</v>
      </c>
      <c r="N85" s="11" t="e">
        <v>#N/A</v>
      </c>
      <c r="O85" s="11" t="e">
        <v>#N/A</v>
      </c>
      <c r="P85" s="11" t="e">
        <v>#N/A</v>
      </c>
      <c r="Q85" s="11" t="e">
        <v>#N/A</v>
      </c>
      <c r="R85" s="11" t="e">
        <v>#N/A</v>
      </c>
      <c r="S85" s="11" t="e">
        <v>#N/A</v>
      </c>
      <c r="T85" s="11" t="e">
        <v>#N/A</v>
      </c>
      <c r="U85" s="11"/>
      <c r="V85" s="35" t="str">
        <f t="shared" si="10"/>
        <v>Ireland</v>
      </c>
      <c r="W85" s="30" t="e">
        <f t="shared" si="11"/>
        <v>#N/A</v>
      </c>
      <c r="X85" s="10" t="e">
        <f t="shared" si="12"/>
        <v>#N/A</v>
      </c>
      <c r="Y85" s="38">
        <f t="shared" si="13"/>
        <v>0</v>
      </c>
      <c r="Z85" s="43" t="str">
        <f t="shared" si="14"/>
        <v/>
      </c>
      <c r="AA85" s="44" t="str">
        <f t="shared" si="15"/>
        <v/>
      </c>
    </row>
    <row r="86" spans="3:27">
      <c r="C86" s="34" t="s">
        <v>199</v>
      </c>
      <c r="D86" s="35" t="s">
        <v>200</v>
      </c>
      <c r="E86" s="11" t="e">
        <v>#N/A</v>
      </c>
      <c r="F86" s="11" t="e">
        <v>#N/A</v>
      </c>
      <c r="G86" s="11" t="e">
        <v>#N/A</v>
      </c>
      <c r="H86" s="11" t="e">
        <v>#N/A</v>
      </c>
      <c r="I86" s="11" t="e">
        <v>#N/A</v>
      </c>
      <c r="J86" s="11" t="e">
        <v>#N/A</v>
      </c>
      <c r="K86" s="11" t="e">
        <v>#N/A</v>
      </c>
      <c r="L86" s="11" t="e">
        <v>#N/A</v>
      </c>
      <c r="M86" s="11" t="e">
        <v>#N/A</v>
      </c>
      <c r="N86" s="11" t="e">
        <v>#N/A</v>
      </c>
      <c r="O86" s="11" t="e">
        <v>#N/A</v>
      </c>
      <c r="P86" s="11" t="e">
        <v>#N/A</v>
      </c>
      <c r="Q86" s="11" t="e">
        <v>#N/A</v>
      </c>
      <c r="R86" s="11" t="e">
        <v>#N/A</v>
      </c>
      <c r="S86" s="11" t="e">
        <v>#N/A</v>
      </c>
      <c r="T86" s="11" t="e">
        <v>#N/A</v>
      </c>
      <c r="U86" s="11"/>
      <c r="V86" s="35" t="str">
        <f t="shared" si="10"/>
        <v>Israel</v>
      </c>
      <c r="W86" s="30" t="e">
        <f t="shared" si="11"/>
        <v>#N/A</v>
      </c>
      <c r="X86" s="10" t="e">
        <f t="shared" si="12"/>
        <v>#N/A</v>
      </c>
      <c r="Y86" s="38">
        <f t="shared" si="13"/>
        <v>0</v>
      </c>
      <c r="Z86" s="43" t="str">
        <f t="shared" si="14"/>
        <v/>
      </c>
      <c r="AA86" s="44" t="str">
        <f t="shared" si="15"/>
        <v/>
      </c>
    </row>
    <row r="87" spans="3:27">
      <c r="C87" s="34" t="s">
        <v>201</v>
      </c>
      <c r="D87" s="35" t="s">
        <v>202</v>
      </c>
      <c r="E87" s="11" t="e">
        <v>#N/A</v>
      </c>
      <c r="F87" s="11" t="e">
        <v>#N/A</v>
      </c>
      <c r="G87" s="11" t="e">
        <v>#N/A</v>
      </c>
      <c r="H87" s="11" t="e">
        <v>#N/A</v>
      </c>
      <c r="I87" s="11" t="e">
        <v>#N/A</v>
      </c>
      <c r="J87" s="11" t="e">
        <v>#N/A</v>
      </c>
      <c r="K87" s="11" t="e">
        <v>#N/A</v>
      </c>
      <c r="L87" s="11" t="e">
        <v>#N/A</v>
      </c>
      <c r="M87" s="11" t="e">
        <v>#N/A</v>
      </c>
      <c r="N87" s="11" t="e">
        <v>#N/A</v>
      </c>
      <c r="O87" s="11" t="e">
        <v>#N/A</v>
      </c>
      <c r="P87" s="11" t="e">
        <v>#N/A</v>
      </c>
      <c r="Q87" s="11" t="e">
        <v>#N/A</v>
      </c>
      <c r="R87" s="11" t="e">
        <v>#N/A</v>
      </c>
      <c r="S87" s="11" t="e">
        <v>#N/A</v>
      </c>
      <c r="T87" s="11" t="e">
        <v>#N/A</v>
      </c>
      <c r="U87" s="11"/>
      <c r="V87" s="35" t="str">
        <f t="shared" si="10"/>
        <v>Italy</v>
      </c>
      <c r="W87" s="30" t="e">
        <f t="shared" si="11"/>
        <v>#N/A</v>
      </c>
      <c r="X87" s="10" t="e">
        <f t="shared" si="12"/>
        <v>#N/A</v>
      </c>
      <c r="Y87" s="38">
        <f t="shared" si="13"/>
        <v>0</v>
      </c>
      <c r="Z87" s="43" t="str">
        <f t="shared" si="14"/>
        <v/>
      </c>
      <c r="AA87" s="44" t="str">
        <f t="shared" si="15"/>
        <v/>
      </c>
    </row>
    <row r="88" spans="3:27">
      <c r="C88" s="34" t="s">
        <v>203</v>
      </c>
      <c r="D88" s="35" t="s">
        <v>204</v>
      </c>
      <c r="E88" s="11" t="e">
        <v>#N/A</v>
      </c>
      <c r="F88" s="11" t="e">
        <v>#N/A</v>
      </c>
      <c r="G88" s="11" t="e">
        <v>#N/A</v>
      </c>
      <c r="H88" s="11" t="e">
        <v>#N/A</v>
      </c>
      <c r="I88" s="11" t="e">
        <v>#N/A</v>
      </c>
      <c r="J88" s="11" t="e">
        <v>#N/A</v>
      </c>
      <c r="K88" s="11" t="e">
        <v>#N/A</v>
      </c>
      <c r="L88" s="11" t="e">
        <v>#N/A</v>
      </c>
      <c r="M88" s="11" t="e">
        <v>#N/A</v>
      </c>
      <c r="N88" s="11" t="e">
        <v>#N/A</v>
      </c>
      <c r="O88" s="11" t="e">
        <v>#N/A</v>
      </c>
      <c r="P88" s="11" t="e">
        <v>#N/A</v>
      </c>
      <c r="Q88" s="11" t="e">
        <v>#N/A</v>
      </c>
      <c r="R88" s="11" t="e">
        <v>#N/A</v>
      </c>
      <c r="S88" s="11" t="e">
        <v>#N/A</v>
      </c>
      <c r="T88" s="11" t="e">
        <v>#N/A</v>
      </c>
      <c r="U88" s="11"/>
      <c r="V88" s="35" t="str">
        <f t="shared" si="10"/>
        <v>Jamaica</v>
      </c>
      <c r="W88" s="30" t="e">
        <f t="shared" si="11"/>
        <v>#N/A</v>
      </c>
      <c r="X88" s="10" t="e">
        <f t="shared" si="12"/>
        <v>#N/A</v>
      </c>
      <c r="Y88" s="38">
        <f t="shared" si="13"/>
        <v>0</v>
      </c>
      <c r="Z88" s="43" t="str">
        <f t="shared" si="14"/>
        <v/>
      </c>
      <c r="AA88" s="44" t="str">
        <f t="shared" si="15"/>
        <v/>
      </c>
    </row>
    <row r="89" spans="3:27">
      <c r="C89" s="34" t="s">
        <v>205</v>
      </c>
      <c r="D89" s="35" t="s">
        <v>206</v>
      </c>
      <c r="E89" s="11" t="e">
        <v>#N/A</v>
      </c>
      <c r="F89" s="11" t="e">
        <v>#N/A</v>
      </c>
      <c r="G89" s="11" t="e">
        <v>#N/A</v>
      </c>
      <c r="H89" s="11" t="e">
        <v>#N/A</v>
      </c>
      <c r="I89" s="11" t="e">
        <v>#N/A</v>
      </c>
      <c r="J89" s="11" t="e">
        <v>#N/A</v>
      </c>
      <c r="K89" s="11" t="e">
        <v>#N/A</v>
      </c>
      <c r="L89" s="11" t="e">
        <v>#N/A</v>
      </c>
      <c r="M89" s="11" t="e">
        <v>#N/A</v>
      </c>
      <c r="N89" s="11" t="e">
        <v>#N/A</v>
      </c>
      <c r="O89" s="11" t="e">
        <v>#N/A</v>
      </c>
      <c r="P89" s="11" t="e">
        <v>#N/A</v>
      </c>
      <c r="Q89" s="11" t="e">
        <v>#N/A</v>
      </c>
      <c r="R89" s="11" t="e">
        <v>#N/A</v>
      </c>
      <c r="S89" s="11" t="e">
        <v>#N/A</v>
      </c>
      <c r="T89" s="11" t="e">
        <v>#N/A</v>
      </c>
      <c r="U89" s="11"/>
      <c r="V89" s="35" t="str">
        <f t="shared" si="10"/>
        <v>Japan</v>
      </c>
      <c r="W89" s="30" t="e">
        <f t="shared" si="11"/>
        <v>#N/A</v>
      </c>
      <c r="X89" s="10" t="e">
        <f t="shared" si="12"/>
        <v>#N/A</v>
      </c>
      <c r="Y89" s="38">
        <f t="shared" si="13"/>
        <v>0</v>
      </c>
      <c r="Z89" s="43" t="str">
        <f t="shared" si="14"/>
        <v/>
      </c>
      <c r="AA89" s="44" t="str">
        <f t="shared" si="15"/>
        <v/>
      </c>
    </row>
    <row r="90" spans="3:27">
      <c r="C90" s="34" t="s">
        <v>207</v>
      </c>
      <c r="D90" s="35" t="s">
        <v>208</v>
      </c>
      <c r="E90" s="11" t="e">
        <v>#N/A</v>
      </c>
      <c r="F90" s="11" t="e">
        <v>#N/A</v>
      </c>
      <c r="G90" s="11" t="e">
        <v>#N/A</v>
      </c>
      <c r="H90" s="11" t="e">
        <v>#N/A</v>
      </c>
      <c r="I90" s="11" t="e">
        <v>#N/A</v>
      </c>
      <c r="J90" s="11" t="e">
        <v>#N/A</v>
      </c>
      <c r="K90" s="11" t="e">
        <v>#N/A</v>
      </c>
      <c r="L90" s="11" t="e">
        <v>#N/A</v>
      </c>
      <c r="M90" s="11" t="e">
        <v>#N/A</v>
      </c>
      <c r="N90" s="11" t="e">
        <v>#N/A</v>
      </c>
      <c r="O90" s="11" t="e">
        <v>#N/A</v>
      </c>
      <c r="P90" s="11" t="e">
        <v>#N/A</v>
      </c>
      <c r="Q90" s="11" t="e">
        <v>#N/A</v>
      </c>
      <c r="R90" s="11" t="e">
        <v>#N/A</v>
      </c>
      <c r="S90" s="11" t="e">
        <v>#N/A</v>
      </c>
      <c r="T90" s="11" t="e">
        <v>#N/A</v>
      </c>
      <c r="U90" s="11"/>
      <c r="V90" s="35" t="str">
        <f t="shared" si="10"/>
        <v>Jordan</v>
      </c>
      <c r="W90" s="30" t="e">
        <f t="shared" si="11"/>
        <v>#N/A</v>
      </c>
      <c r="X90" s="10" t="e">
        <f t="shared" si="12"/>
        <v>#N/A</v>
      </c>
      <c r="Y90" s="38">
        <f t="shared" si="13"/>
        <v>0</v>
      </c>
      <c r="Z90" s="43" t="str">
        <f t="shared" si="14"/>
        <v/>
      </c>
      <c r="AA90" s="44" t="str">
        <f t="shared" si="15"/>
        <v/>
      </c>
    </row>
    <row r="91" spans="3:27">
      <c r="C91" s="34" t="s">
        <v>209</v>
      </c>
      <c r="D91" s="35" t="s">
        <v>210</v>
      </c>
      <c r="E91" s="11" t="e">
        <v>#N/A</v>
      </c>
      <c r="F91" s="11" t="e">
        <v>#N/A</v>
      </c>
      <c r="G91" s="11" t="e">
        <v>#N/A</v>
      </c>
      <c r="H91" s="11" t="e">
        <v>#N/A</v>
      </c>
      <c r="I91" s="11" t="e">
        <v>#N/A</v>
      </c>
      <c r="J91" s="11" t="e">
        <v>#N/A</v>
      </c>
      <c r="K91" s="11" t="e">
        <v>#N/A</v>
      </c>
      <c r="L91" s="11" t="e">
        <v>#N/A</v>
      </c>
      <c r="M91" s="11" t="e">
        <v>#N/A</v>
      </c>
      <c r="N91" s="11" t="e">
        <v>#N/A</v>
      </c>
      <c r="O91" s="11" t="e">
        <v>#N/A</v>
      </c>
      <c r="P91" s="11" t="e">
        <v>#N/A</v>
      </c>
      <c r="Q91" s="11" t="e">
        <v>#N/A</v>
      </c>
      <c r="R91" s="11" t="e">
        <v>#N/A</v>
      </c>
      <c r="S91" s="11" t="e">
        <v>#N/A</v>
      </c>
      <c r="T91" s="11" t="e">
        <v>#N/A</v>
      </c>
      <c r="U91" s="11"/>
      <c r="V91" s="35" t="str">
        <f t="shared" si="10"/>
        <v>Kazakhstan</v>
      </c>
      <c r="W91" s="30" t="e">
        <f t="shared" si="11"/>
        <v>#N/A</v>
      </c>
      <c r="X91" s="10" t="e">
        <f t="shared" si="12"/>
        <v>#N/A</v>
      </c>
      <c r="Y91" s="38">
        <f t="shared" si="13"/>
        <v>0</v>
      </c>
      <c r="Z91" s="43" t="str">
        <f t="shared" si="14"/>
        <v/>
      </c>
      <c r="AA91" s="44" t="str">
        <f t="shared" si="15"/>
        <v/>
      </c>
    </row>
    <row r="92" spans="3:27">
      <c r="C92" s="34" t="s">
        <v>211</v>
      </c>
      <c r="D92" s="35" t="s">
        <v>212</v>
      </c>
      <c r="E92" s="11" t="e">
        <v>#N/A</v>
      </c>
      <c r="F92" s="11" t="e">
        <v>#N/A</v>
      </c>
      <c r="G92" s="11" t="e">
        <v>#N/A</v>
      </c>
      <c r="H92" s="11" t="e">
        <v>#N/A</v>
      </c>
      <c r="I92" s="11" t="e">
        <v>#N/A</v>
      </c>
      <c r="J92" s="11" t="e">
        <v>#N/A</v>
      </c>
      <c r="K92" s="11" t="e">
        <v>#N/A</v>
      </c>
      <c r="L92" s="11" t="e">
        <v>#N/A</v>
      </c>
      <c r="M92" s="11" t="e">
        <v>#N/A</v>
      </c>
      <c r="N92" s="11" t="e">
        <v>#N/A</v>
      </c>
      <c r="O92" s="11" t="e">
        <v>#N/A</v>
      </c>
      <c r="P92" s="11" t="e">
        <v>#N/A</v>
      </c>
      <c r="Q92" s="11" t="e">
        <v>#N/A</v>
      </c>
      <c r="R92" s="11" t="e">
        <v>#N/A</v>
      </c>
      <c r="S92" s="11" t="e">
        <v>#N/A</v>
      </c>
      <c r="T92" s="11" t="e">
        <v>#N/A</v>
      </c>
      <c r="U92" s="11"/>
      <c r="V92" s="35" t="str">
        <f t="shared" si="10"/>
        <v>Kenya</v>
      </c>
      <c r="W92" s="30" t="e">
        <f t="shared" si="11"/>
        <v>#N/A</v>
      </c>
      <c r="X92" s="10" t="e">
        <f t="shared" si="12"/>
        <v>#N/A</v>
      </c>
      <c r="Y92" s="38">
        <f t="shared" si="13"/>
        <v>0</v>
      </c>
      <c r="Z92" s="43" t="str">
        <f t="shared" si="14"/>
        <v/>
      </c>
      <c r="AA92" s="44" t="str">
        <f t="shared" si="15"/>
        <v/>
      </c>
    </row>
    <row r="93" spans="3:27">
      <c r="C93" s="34" t="s">
        <v>213</v>
      </c>
      <c r="D93" s="35" t="s">
        <v>214</v>
      </c>
      <c r="E93" s="11" t="e">
        <v>#N/A</v>
      </c>
      <c r="F93" s="11" t="e">
        <v>#N/A</v>
      </c>
      <c r="G93" s="11" t="e">
        <v>#N/A</v>
      </c>
      <c r="H93" s="11" t="e">
        <v>#N/A</v>
      </c>
      <c r="I93" s="11" t="e">
        <v>#N/A</v>
      </c>
      <c r="J93" s="11" t="e">
        <v>#N/A</v>
      </c>
      <c r="K93" s="11" t="e">
        <v>#N/A</v>
      </c>
      <c r="L93" s="11" t="e">
        <v>#N/A</v>
      </c>
      <c r="M93" s="11" t="e">
        <v>#N/A</v>
      </c>
      <c r="N93" s="11" t="e">
        <v>#N/A</v>
      </c>
      <c r="O93" s="11" t="e">
        <v>#N/A</v>
      </c>
      <c r="P93" s="11" t="e">
        <v>#N/A</v>
      </c>
      <c r="Q93" s="11" t="e">
        <v>#N/A</v>
      </c>
      <c r="R93" s="11" t="e">
        <v>#N/A</v>
      </c>
      <c r="S93" s="11" t="e">
        <v>#N/A</v>
      </c>
      <c r="T93" s="11" t="e">
        <v>#N/A</v>
      </c>
      <c r="U93" s="11"/>
      <c r="V93" s="35" t="str">
        <f t="shared" si="10"/>
        <v>Kiribati</v>
      </c>
      <c r="W93" s="30" t="e">
        <f t="shared" si="11"/>
        <v>#N/A</v>
      </c>
      <c r="X93" s="10" t="e">
        <f t="shared" si="12"/>
        <v>#N/A</v>
      </c>
      <c r="Y93" s="38">
        <f t="shared" si="13"/>
        <v>0</v>
      </c>
      <c r="Z93" s="43" t="str">
        <f t="shared" si="14"/>
        <v/>
      </c>
      <c r="AA93" s="44" t="str">
        <f t="shared" si="15"/>
        <v/>
      </c>
    </row>
    <row r="94" spans="3:27">
      <c r="C94" s="34" t="s">
        <v>215</v>
      </c>
      <c r="D94" s="35" t="s">
        <v>216</v>
      </c>
      <c r="E94" s="11" t="e">
        <v>#N/A</v>
      </c>
      <c r="F94" s="11" t="e">
        <v>#N/A</v>
      </c>
      <c r="G94" s="11" t="e">
        <v>#N/A</v>
      </c>
      <c r="H94" s="11" t="e">
        <v>#N/A</v>
      </c>
      <c r="I94" s="11" t="e">
        <v>#N/A</v>
      </c>
      <c r="J94" s="11" t="e">
        <v>#N/A</v>
      </c>
      <c r="K94" s="11" t="e">
        <v>#N/A</v>
      </c>
      <c r="L94" s="11" t="e">
        <v>#N/A</v>
      </c>
      <c r="M94" s="11" t="e">
        <v>#N/A</v>
      </c>
      <c r="N94" s="11" t="e">
        <v>#N/A</v>
      </c>
      <c r="O94" s="11" t="e">
        <v>#N/A</v>
      </c>
      <c r="P94" s="11" t="e">
        <v>#N/A</v>
      </c>
      <c r="Q94" s="11" t="e">
        <v>#N/A</v>
      </c>
      <c r="R94" s="11" t="e">
        <v>#N/A</v>
      </c>
      <c r="S94" s="11" t="e">
        <v>#N/A</v>
      </c>
      <c r="T94" s="11" t="e">
        <v>#N/A</v>
      </c>
      <c r="U94" s="11"/>
      <c r="V94" s="35" t="str">
        <f t="shared" si="10"/>
        <v>Korea, Democratic People's Republic of</v>
      </c>
      <c r="W94" s="30" t="e">
        <f t="shared" si="11"/>
        <v>#N/A</v>
      </c>
      <c r="X94" s="10" t="e">
        <f t="shared" si="12"/>
        <v>#N/A</v>
      </c>
      <c r="Y94" s="38">
        <f t="shared" si="13"/>
        <v>0</v>
      </c>
      <c r="Z94" s="43" t="str">
        <f t="shared" si="14"/>
        <v/>
      </c>
      <c r="AA94" s="44" t="str">
        <f t="shared" si="15"/>
        <v/>
      </c>
    </row>
    <row r="95" spans="3:27">
      <c r="C95" s="34" t="s">
        <v>217</v>
      </c>
      <c r="D95" s="35" t="s">
        <v>218</v>
      </c>
      <c r="E95" s="11" t="e">
        <v>#N/A</v>
      </c>
      <c r="F95" s="11" t="e">
        <v>#N/A</v>
      </c>
      <c r="G95" s="11" t="e">
        <v>#N/A</v>
      </c>
      <c r="H95" s="11" t="e">
        <v>#N/A</v>
      </c>
      <c r="I95" s="11" t="e">
        <v>#N/A</v>
      </c>
      <c r="J95" s="11" t="e">
        <v>#N/A</v>
      </c>
      <c r="K95" s="11" t="e">
        <v>#N/A</v>
      </c>
      <c r="L95" s="11" t="e">
        <v>#N/A</v>
      </c>
      <c r="M95" s="11" t="e">
        <v>#N/A</v>
      </c>
      <c r="N95" s="11" t="e">
        <v>#N/A</v>
      </c>
      <c r="O95" s="11" t="e">
        <v>#N/A</v>
      </c>
      <c r="P95" s="11" t="e">
        <v>#N/A</v>
      </c>
      <c r="Q95" s="11" t="e">
        <v>#N/A</v>
      </c>
      <c r="R95" s="11" t="e">
        <v>#N/A</v>
      </c>
      <c r="S95" s="11" t="e">
        <v>#N/A</v>
      </c>
      <c r="T95" s="11" t="e">
        <v>#N/A</v>
      </c>
      <c r="U95" s="11"/>
      <c r="V95" s="35" t="str">
        <f t="shared" si="10"/>
        <v>Korea, Republic of</v>
      </c>
      <c r="W95" s="30" t="e">
        <f t="shared" si="11"/>
        <v>#N/A</v>
      </c>
      <c r="X95" s="10" t="e">
        <f t="shared" si="12"/>
        <v>#N/A</v>
      </c>
      <c r="Y95" s="38">
        <f t="shared" si="13"/>
        <v>0</v>
      </c>
      <c r="Z95" s="43" t="str">
        <f t="shared" si="14"/>
        <v/>
      </c>
      <c r="AA95" s="44" t="str">
        <f t="shared" si="15"/>
        <v/>
      </c>
    </row>
    <row r="96" spans="3:27">
      <c r="C96" s="34" t="s">
        <v>219</v>
      </c>
      <c r="D96" s="35" t="s">
        <v>220</v>
      </c>
      <c r="E96" s="11" t="e">
        <v>#N/A</v>
      </c>
      <c r="F96" s="11" t="e">
        <v>#N/A</v>
      </c>
      <c r="G96" s="11" t="e">
        <v>#N/A</v>
      </c>
      <c r="H96" s="11" t="e">
        <v>#N/A</v>
      </c>
      <c r="I96" s="11" t="e">
        <v>#N/A</v>
      </c>
      <c r="J96" s="11" t="e">
        <v>#N/A</v>
      </c>
      <c r="K96" s="11" t="e">
        <v>#N/A</v>
      </c>
      <c r="L96" s="11" t="e">
        <v>#N/A</v>
      </c>
      <c r="M96" s="11" t="e">
        <v>#N/A</v>
      </c>
      <c r="N96" s="11" t="e">
        <v>#N/A</v>
      </c>
      <c r="O96" s="11" t="e">
        <v>#N/A</v>
      </c>
      <c r="P96" s="11" t="e">
        <v>#N/A</v>
      </c>
      <c r="Q96" s="11" t="e">
        <v>#N/A</v>
      </c>
      <c r="R96" s="11" t="e">
        <v>#N/A</v>
      </c>
      <c r="S96" s="11" t="e">
        <v>#N/A</v>
      </c>
      <c r="T96" s="11" t="e">
        <v>#N/A</v>
      </c>
      <c r="U96" s="11"/>
      <c r="V96" s="35" t="str">
        <f t="shared" si="10"/>
        <v>Kuwait</v>
      </c>
      <c r="W96" s="30" t="e">
        <f t="shared" si="11"/>
        <v>#N/A</v>
      </c>
      <c r="X96" s="10" t="e">
        <f t="shared" si="12"/>
        <v>#N/A</v>
      </c>
      <c r="Y96" s="38">
        <f t="shared" si="13"/>
        <v>0</v>
      </c>
      <c r="Z96" s="43" t="str">
        <f t="shared" si="14"/>
        <v/>
      </c>
      <c r="AA96" s="44" t="str">
        <f t="shared" si="15"/>
        <v/>
      </c>
    </row>
    <row r="97" spans="3:27">
      <c r="C97" s="34" t="s">
        <v>221</v>
      </c>
      <c r="D97" s="35" t="s">
        <v>222</v>
      </c>
      <c r="E97" s="11" t="e">
        <v>#N/A</v>
      </c>
      <c r="F97" s="11" t="e">
        <v>#N/A</v>
      </c>
      <c r="G97" s="11" t="e">
        <v>#N/A</v>
      </c>
      <c r="H97" s="11" t="e">
        <v>#N/A</v>
      </c>
      <c r="I97" s="11" t="e">
        <v>#N/A</v>
      </c>
      <c r="J97" s="11" t="e">
        <v>#N/A</v>
      </c>
      <c r="K97" s="11" t="e">
        <v>#N/A</v>
      </c>
      <c r="L97" s="11" t="e">
        <v>#N/A</v>
      </c>
      <c r="M97" s="11" t="e">
        <v>#N/A</v>
      </c>
      <c r="N97" s="11" t="e">
        <v>#N/A</v>
      </c>
      <c r="O97" s="11" t="e">
        <v>#N/A</v>
      </c>
      <c r="P97" s="11" t="e">
        <v>#N/A</v>
      </c>
      <c r="Q97" s="11" t="e">
        <v>#N/A</v>
      </c>
      <c r="R97" s="11" t="e">
        <v>#N/A</v>
      </c>
      <c r="S97" s="11" t="e">
        <v>#N/A</v>
      </c>
      <c r="T97" s="11" t="e">
        <v>#N/A</v>
      </c>
      <c r="U97" s="11"/>
      <c r="V97" s="35" t="str">
        <f t="shared" si="10"/>
        <v>Kyrgyzstan</v>
      </c>
      <c r="W97" s="30" t="e">
        <f t="shared" si="11"/>
        <v>#N/A</v>
      </c>
      <c r="X97" s="10" t="e">
        <f t="shared" si="12"/>
        <v>#N/A</v>
      </c>
      <c r="Y97" s="38">
        <f t="shared" si="13"/>
        <v>0</v>
      </c>
      <c r="Z97" s="43" t="str">
        <f t="shared" si="14"/>
        <v/>
      </c>
      <c r="AA97" s="44" t="str">
        <f t="shared" si="15"/>
        <v/>
      </c>
    </row>
    <row r="98" spans="3:27">
      <c r="C98" s="34" t="s">
        <v>223</v>
      </c>
      <c r="D98" s="35" t="s">
        <v>436</v>
      </c>
      <c r="E98" s="11" t="e">
        <v>#N/A</v>
      </c>
      <c r="F98" s="11" t="e">
        <v>#N/A</v>
      </c>
      <c r="G98" s="11" t="e">
        <v>#N/A</v>
      </c>
      <c r="H98" s="11" t="e">
        <v>#N/A</v>
      </c>
      <c r="I98" s="11" t="e">
        <v>#N/A</v>
      </c>
      <c r="J98" s="11" t="e">
        <v>#N/A</v>
      </c>
      <c r="K98" s="11" t="e">
        <v>#N/A</v>
      </c>
      <c r="L98" s="11" t="e">
        <v>#N/A</v>
      </c>
      <c r="M98" s="11" t="e">
        <v>#N/A</v>
      </c>
      <c r="N98" s="11" t="e">
        <v>#N/A</v>
      </c>
      <c r="O98" s="11" t="e">
        <v>#N/A</v>
      </c>
      <c r="P98" s="11" t="e">
        <v>#N/A</v>
      </c>
      <c r="Q98" s="11" t="e">
        <v>#N/A</v>
      </c>
      <c r="R98" s="11" t="e">
        <v>#N/A</v>
      </c>
      <c r="S98" s="11" t="e">
        <v>#N/A</v>
      </c>
      <c r="T98" s="11" t="e">
        <v>#N/A</v>
      </c>
      <c r="U98" s="11"/>
      <c r="V98" s="35" t="str">
        <f t="shared" si="10"/>
        <v>Laos</v>
      </c>
      <c r="W98" s="30" t="e">
        <f t="shared" si="11"/>
        <v>#N/A</v>
      </c>
      <c r="X98" s="10" t="e">
        <f t="shared" si="12"/>
        <v>#N/A</v>
      </c>
      <c r="Y98" s="38">
        <f t="shared" si="13"/>
        <v>0</v>
      </c>
      <c r="Z98" s="43" t="str">
        <f t="shared" si="14"/>
        <v/>
      </c>
      <c r="AA98" s="44" t="str">
        <f t="shared" si="15"/>
        <v/>
      </c>
    </row>
    <row r="99" spans="3:27">
      <c r="C99" s="34" t="s">
        <v>225</v>
      </c>
      <c r="D99" s="35" t="s">
        <v>226</v>
      </c>
      <c r="E99" s="11" t="e">
        <v>#N/A</v>
      </c>
      <c r="F99" s="11" t="e">
        <v>#N/A</v>
      </c>
      <c r="G99" s="11" t="e">
        <v>#N/A</v>
      </c>
      <c r="H99" s="11" t="e">
        <v>#N/A</v>
      </c>
      <c r="I99" s="11" t="e">
        <v>#N/A</v>
      </c>
      <c r="J99" s="11" t="e">
        <v>#N/A</v>
      </c>
      <c r="K99" s="11" t="e">
        <v>#N/A</v>
      </c>
      <c r="L99" s="11" t="e">
        <v>#N/A</v>
      </c>
      <c r="M99" s="11" t="e">
        <v>#N/A</v>
      </c>
      <c r="N99" s="11" t="e">
        <v>#N/A</v>
      </c>
      <c r="O99" s="11" t="e">
        <v>#N/A</v>
      </c>
      <c r="P99" s="11" t="e">
        <v>#N/A</v>
      </c>
      <c r="Q99" s="11" t="e">
        <v>#N/A</v>
      </c>
      <c r="R99" s="11" t="e">
        <v>#N/A</v>
      </c>
      <c r="S99" s="11" t="e">
        <v>#N/A</v>
      </c>
      <c r="T99" s="11" t="e">
        <v>#N/A</v>
      </c>
      <c r="U99" s="11"/>
      <c r="V99" s="35" t="str">
        <f t="shared" si="10"/>
        <v>Latvia</v>
      </c>
      <c r="W99" s="30" t="e">
        <f t="shared" si="11"/>
        <v>#N/A</v>
      </c>
      <c r="X99" s="10" t="e">
        <f t="shared" si="12"/>
        <v>#N/A</v>
      </c>
      <c r="Y99" s="38">
        <f t="shared" si="13"/>
        <v>0</v>
      </c>
      <c r="Z99" s="43" t="str">
        <f t="shared" si="14"/>
        <v/>
      </c>
      <c r="AA99" s="44" t="str">
        <f t="shared" si="15"/>
        <v/>
      </c>
    </row>
    <row r="100" spans="3:27">
      <c r="C100" s="34" t="s">
        <v>227</v>
      </c>
      <c r="D100" s="35" t="s">
        <v>228</v>
      </c>
      <c r="E100" s="11" t="e">
        <v>#N/A</v>
      </c>
      <c r="F100" s="11" t="e">
        <v>#N/A</v>
      </c>
      <c r="G100" s="11" t="e">
        <v>#N/A</v>
      </c>
      <c r="H100" s="11" t="e">
        <v>#N/A</v>
      </c>
      <c r="I100" s="11" t="e">
        <v>#N/A</v>
      </c>
      <c r="J100" s="11" t="e">
        <v>#N/A</v>
      </c>
      <c r="K100" s="11" t="e">
        <v>#N/A</v>
      </c>
      <c r="L100" s="11" t="e">
        <v>#N/A</v>
      </c>
      <c r="M100" s="11" t="e">
        <v>#N/A</v>
      </c>
      <c r="N100" s="11" t="e">
        <v>#N/A</v>
      </c>
      <c r="O100" s="11" t="e">
        <v>#N/A</v>
      </c>
      <c r="P100" s="11" t="e">
        <v>#N/A</v>
      </c>
      <c r="Q100" s="11" t="e">
        <v>#N/A</v>
      </c>
      <c r="R100" s="11" t="e">
        <v>#N/A</v>
      </c>
      <c r="S100" s="11" t="e">
        <v>#N/A</v>
      </c>
      <c r="T100" s="11" t="e">
        <v>#N/A</v>
      </c>
      <c r="U100" s="11"/>
      <c r="V100" s="35" t="str">
        <f t="shared" si="10"/>
        <v>Lebanon</v>
      </c>
      <c r="W100" s="30" t="e">
        <f t="shared" si="11"/>
        <v>#N/A</v>
      </c>
      <c r="X100" s="10" t="e">
        <f t="shared" si="12"/>
        <v>#N/A</v>
      </c>
      <c r="Y100" s="38">
        <f t="shared" si="13"/>
        <v>0</v>
      </c>
      <c r="Z100" s="43" t="str">
        <f t="shared" si="14"/>
        <v/>
      </c>
      <c r="AA100" s="44" t="str">
        <f t="shared" si="15"/>
        <v/>
      </c>
    </row>
    <row r="101" spans="3:27">
      <c r="C101" s="34" t="s">
        <v>229</v>
      </c>
      <c r="D101" s="35" t="s">
        <v>230</v>
      </c>
      <c r="E101" s="11" t="e">
        <v>#N/A</v>
      </c>
      <c r="F101" s="11" t="e">
        <v>#N/A</v>
      </c>
      <c r="G101" s="11" t="e">
        <v>#N/A</v>
      </c>
      <c r="H101" s="11" t="e">
        <v>#N/A</v>
      </c>
      <c r="I101" s="11" t="e">
        <v>#N/A</v>
      </c>
      <c r="J101" s="11" t="e">
        <v>#N/A</v>
      </c>
      <c r="K101" s="11" t="e">
        <v>#N/A</v>
      </c>
      <c r="L101" s="11" t="e">
        <v>#N/A</v>
      </c>
      <c r="M101" s="11" t="e">
        <v>#N/A</v>
      </c>
      <c r="N101" s="11" t="e">
        <v>#N/A</v>
      </c>
      <c r="O101" s="11" t="e">
        <v>#N/A</v>
      </c>
      <c r="P101" s="11" t="e">
        <v>#N/A</v>
      </c>
      <c r="Q101" s="11" t="e">
        <v>#N/A</v>
      </c>
      <c r="R101" s="11" t="e">
        <v>#N/A</v>
      </c>
      <c r="S101" s="11" t="e">
        <v>#N/A</v>
      </c>
      <c r="T101" s="11" t="e">
        <v>#N/A</v>
      </c>
      <c r="U101" s="11"/>
      <c r="V101" s="35" t="str">
        <f t="shared" si="10"/>
        <v>Lesotho</v>
      </c>
      <c r="W101" s="30" t="e">
        <f t="shared" si="11"/>
        <v>#N/A</v>
      </c>
      <c r="X101" s="10" t="e">
        <f t="shared" si="12"/>
        <v>#N/A</v>
      </c>
      <c r="Y101" s="38">
        <f t="shared" si="13"/>
        <v>0</v>
      </c>
      <c r="Z101" s="43" t="str">
        <f t="shared" si="14"/>
        <v/>
      </c>
      <c r="AA101" s="44" t="str">
        <f t="shared" si="15"/>
        <v/>
      </c>
    </row>
    <row r="102" spans="3:27">
      <c r="C102" s="34" t="s">
        <v>231</v>
      </c>
      <c r="D102" s="35" t="s">
        <v>232</v>
      </c>
      <c r="E102" s="11" t="e">
        <v>#N/A</v>
      </c>
      <c r="F102" s="11" t="e">
        <v>#N/A</v>
      </c>
      <c r="G102" s="11" t="e">
        <v>#N/A</v>
      </c>
      <c r="H102" s="11" t="e">
        <v>#N/A</v>
      </c>
      <c r="I102" s="11" t="e">
        <v>#N/A</v>
      </c>
      <c r="J102" s="11" t="e">
        <v>#N/A</v>
      </c>
      <c r="K102" s="11" t="e">
        <v>#N/A</v>
      </c>
      <c r="L102" s="11" t="e">
        <v>#N/A</v>
      </c>
      <c r="M102" s="11" t="e">
        <v>#N/A</v>
      </c>
      <c r="N102" s="11" t="e">
        <v>#N/A</v>
      </c>
      <c r="O102" s="11" t="e">
        <v>#N/A</v>
      </c>
      <c r="P102" s="11" t="e">
        <v>#N/A</v>
      </c>
      <c r="Q102" s="11" t="e">
        <v>#N/A</v>
      </c>
      <c r="R102" s="11" t="e">
        <v>#N/A</v>
      </c>
      <c r="S102" s="11" t="e">
        <v>#N/A</v>
      </c>
      <c r="T102" s="11" t="e">
        <v>#N/A</v>
      </c>
      <c r="U102" s="11"/>
      <c r="V102" s="35" t="str">
        <f t="shared" si="10"/>
        <v>Liberia</v>
      </c>
      <c r="W102" s="30" t="e">
        <f t="shared" si="11"/>
        <v>#N/A</v>
      </c>
      <c r="X102" s="10" t="e">
        <f t="shared" si="12"/>
        <v>#N/A</v>
      </c>
      <c r="Y102" s="38">
        <f t="shared" si="13"/>
        <v>0</v>
      </c>
      <c r="Z102" s="43" t="str">
        <f t="shared" si="14"/>
        <v/>
      </c>
      <c r="AA102" s="44" t="str">
        <f t="shared" si="15"/>
        <v/>
      </c>
    </row>
    <row r="103" spans="3:27">
      <c r="C103" s="34" t="s">
        <v>233</v>
      </c>
      <c r="D103" s="35" t="s">
        <v>234</v>
      </c>
      <c r="E103" s="11" t="e">
        <v>#N/A</v>
      </c>
      <c r="F103" s="11" t="e">
        <v>#N/A</v>
      </c>
      <c r="G103" s="11" t="e">
        <v>#N/A</v>
      </c>
      <c r="H103" s="11" t="e">
        <v>#N/A</v>
      </c>
      <c r="I103" s="11" t="e">
        <v>#N/A</v>
      </c>
      <c r="J103" s="11" t="e">
        <v>#N/A</v>
      </c>
      <c r="K103" s="11" t="e">
        <v>#N/A</v>
      </c>
      <c r="L103" s="11" t="e">
        <v>#N/A</v>
      </c>
      <c r="M103" s="11" t="e">
        <v>#N/A</v>
      </c>
      <c r="N103" s="11" t="e">
        <v>#N/A</v>
      </c>
      <c r="O103" s="11" t="e">
        <v>#N/A</v>
      </c>
      <c r="P103" s="11" t="e">
        <v>#N/A</v>
      </c>
      <c r="Q103" s="11" t="e">
        <v>#N/A</v>
      </c>
      <c r="R103" s="11" t="e">
        <v>#N/A</v>
      </c>
      <c r="S103" s="11" t="e">
        <v>#N/A</v>
      </c>
      <c r="T103" s="11" t="e">
        <v>#N/A</v>
      </c>
      <c r="U103" s="11"/>
      <c r="V103" s="35" t="str">
        <f t="shared" si="10"/>
        <v>Libyan Arab Jamahiriya</v>
      </c>
      <c r="W103" s="30" t="e">
        <f t="shared" si="11"/>
        <v>#N/A</v>
      </c>
      <c r="X103" s="10" t="e">
        <f t="shared" si="12"/>
        <v>#N/A</v>
      </c>
      <c r="Y103" s="38">
        <f t="shared" si="13"/>
        <v>0</v>
      </c>
      <c r="Z103" s="43" t="str">
        <f t="shared" si="14"/>
        <v/>
      </c>
      <c r="AA103" s="44" t="str">
        <f t="shared" si="15"/>
        <v/>
      </c>
    </row>
    <row r="104" spans="3:27">
      <c r="C104" s="34" t="s">
        <v>235</v>
      </c>
      <c r="D104" s="35" t="s">
        <v>236</v>
      </c>
      <c r="E104" s="11" t="e">
        <v>#N/A</v>
      </c>
      <c r="F104" s="11" t="e">
        <v>#N/A</v>
      </c>
      <c r="G104" s="11" t="e">
        <v>#N/A</v>
      </c>
      <c r="H104" s="11" t="e">
        <v>#N/A</v>
      </c>
      <c r="I104" s="11" t="e">
        <v>#N/A</v>
      </c>
      <c r="J104" s="11" t="e">
        <v>#N/A</v>
      </c>
      <c r="K104" s="11" t="e">
        <v>#N/A</v>
      </c>
      <c r="L104" s="11" t="e">
        <v>#N/A</v>
      </c>
      <c r="M104" s="11" t="e">
        <v>#N/A</v>
      </c>
      <c r="N104" s="11" t="e">
        <v>#N/A</v>
      </c>
      <c r="O104" s="11" t="e">
        <v>#N/A</v>
      </c>
      <c r="P104" s="11" t="e">
        <v>#N/A</v>
      </c>
      <c r="Q104" s="11" t="e">
        <v>#N/A</v>
      </c>
      <c r="R104" s="11" t="e">
        <v>#N/A</v>
      </c>
      <c r="S104" s="11" t="e">
        <v>#N/A</v>
      </c>
      <c r="T104" s="11" t="e">
        <v>#N/A</v>
      </c>
      <c r="U104" s="11"/>
      <c r="V104" s="35" t="str">
        <f t="shared" si="10"/>
        <v>Liechtenstein</v>
      </c>
      <c r="W104" s="30" t="e">
        <f t="shared" si="11"/>
        <v>#N/A</v>
      </c>
      <c r="X104" s="10" t="e">
        <f t="shared" si="12"/>
        <v>#N/A</v>
      </c>
      <c r="Y104" s="38">
        <f t="shared" si="13"/>
        <v>0</v>
      </c>
      <c r="Z104" s="43" t="str">
        <f t="shared" si="14"/>
        <v/>
      </c>
      <c r="AA104" s="44" t="str">
        <f t="shared" si="15"/>
        <v/>
      </c>
    </row>
    <row r="105" spans="3:27">
      <c r="C105" s="34" t="s">
        <v>237</v>
      </c>
      <c r="D105" s="35" t="s">
        <v>238</v>
      </c>
      <c r="E105" s="11" t="e">
        <v>#N/A</v>
      </c>
      <c r="F105" s="11" t="e">
        <v>#N/A</v>
      </c>
      <c r="G105" s="11" t="e">
        <v>#N/A</v>
      </c>
      <c r="H105" s="11" t="e">
        <v>#N/A</v>
      </c>
      <c r="I105" s="11" t="e">
        <v>#N/A</v>
      </c>
      <c r="J105" s="11" t="e">
        <v>#N/A</v>
      </c>
      <c r="K105" s="11" t="e">
        <v>#N/A</v>
      </c>
      <c r="L105" s="11" t="e">
        <v>#N/A</v>
      </c>
      <c r="M105" s="11" t="e">
        <v>#N/A</v>
      </c>
      <c r="N105" s="11" t="e">
        <v>#N/A</v>
      </c>
      <c r="O105" s="11" t="e">
        <v>#N/A</v>
      </c>
      <c r="P105" s="11" t="e">
        <v>#N/A</v>
      </c>
      <c r="Q105" s="11" t="e">
        <v>#N/A</v>
      </c>
      <c r="R105" s="11" t="e">
        <v>#N/A</v>
      </c>
      <c r="S105" s="11" t="e">
        <v>#N/A</v>
      </c>
      <c r="T105" s="11" t="e">
        <v>#N/A</v>
      </c>
      <c r="U105" s="11"/>
      <c r="V105" s="35" t="str">
        <f t="shared" si="10"/>
        <v>Lithuania</v>
      </c>
      <c r="W105" s="30" t="e">
        <f t="shared" si="11"/>
        <v>#N/A</v>
      </c>
      <c r="X105" s="10" t="e">
        <f t="shared" si="12"/>
        <v>#N/A</v>
      </c>
      <c r="Y105" s="38">
        <f t="shared" si="13"/>
        <v>0</v>
      </c>
      <c r="Z105" s="43" t="str">
        <f t="shared" si="14"/>
        <v/>
      </c>
      <c r="AA105" s="44" t="str">
        <f t="shared" si="15"/>
        <v/>
      </c>
    </row>
    <row r="106" spans="3:27">
      <c r="C106" s="34" t="s">
        <v>239</v>
      </c>
      <c r="D106" s="35" t="s">
        <v>240</v>
      </c>
      <c r="E106" s="11" t="e">
        <v>#N/A</v>
      </c>
      <c r="F106" s="11" t="e">
        <v>#N/A</v>
      </c>
      <c r="G106" s="11" t="e">
        <v>#N/A</v>
      </c>
      <c r="H106" s="11" t="e">
        <v>#N/A</v>
      </c>
      <c r="I106" s="11" t="e">
        <v>#N/A</v>
      </c>
      <c r="J106" s="11" t="e">
        <v>#N/A</v>
      </c>
      <c r="K106" s="11" t="e">
        <v>#N/A</v>
      </c>
      <c r="L106" s="11" t="e">
        <v>#N/A</v>
      </c>
      <c r="M106" s="11" t="e">
        <v>#N/A</v>
      </c>
      <c r="N106" s="11" t="e">
        <v>#N/A</v>
      </c>
      <c r="O106" s="11" t="e">
        <v>#N/A</v>
      </c>
      <c r="P106" s="11" t="e">
        <v>#N/A</v>
      </c>
      <c r="Q106" s="11" t="e">
        <v>#N/A</v>
      </c>
      <c r="R106" s="11" t="e">
        <v>#N/A</v>
      </c>
      <c r="S106" s="11" t="e">
        <v>#N/A</v>
      </c>
      <c r="T106" s="11" t="e">
        <v>#N/A</v>
      </c>
      <c r="U106" s="11"/>
      <c r="V106" s="35" t="str">
        <f t="shared" si="10"/>
        <v>Luxembourg</v>
      </c>
      <c r="W106" s="30" t="e">
        <f t="shared" si="11"/>
        <v>#N/A</v>
      </c>
      <c r="X106" s="10" t="e">
        <f t="shared" si="12"/>
        <v>#N/A</v>
      </c>
      <c r="Y106" s="38">
        <f t="shared" si="13"/>
        <v>0</v>
      </c>
      <c r="Z106" s="43" t="str">
        <f t="shared" si="14"/>
        <v/>
      </c>
      <c r="AA106" s="44" t="str">
        <f t="shared" si="15"/>
        <v/>
      </c>
    </row>
    <row r="107" spans="3:27">
      <c r="C107" s="34" t="s">
        <v>241</v>
      </c>
      <c r="D107" s="35" t="s">
        <v>242</v>
      </c>
      <c r="E107" s="11" t="e">
        <v>#N/A</v>
      </c>
      <c r="F107" s="11" t="e">
        <v>#N/A</v>
      </c>
      <c r="G107" s="11" t="e">
        <v>#N/A</v>
      </c>
      <c r="H107" s="11" t="e">
        <v>#N/A</v>
      </c>
      <c r="I107" s="11" t="e">
        <v>#N/A</v>
      </c>
      <c r="J107" s="11" t="e">
        <v>#N/A</v>
      </c>
      <c r="K107" s="11" t="e">
        <v>#N/A</v>
      </c>
      <c r="L107" s="11" t="e">
        <v>#N/A</v>
      </c>
      <c r="M107" s="11" t="e">
        <v>#N/A</v>
      </c>
      <c r="N107" s="11" t="e">
        <v>#N/A</v>
      </c>
      <c r="O107" s="11" t="e">
        <v>#N/A</v>
      </c>
      <c r="P107" s="11" t="e">
        <v>#N/A</v>
      </c>
      <c r="Q107" s="11" t="e">
        <v>#N/A</v>
      </c>
      <c r="R107" s="11" t="e">
        <v>#N/A</v>
      </c>
      <c r="S107" s="11" t="e">
        <v>#N/A</v>
      </c>
      <c r="T107" s="11" t="e">
        <v>#N/A</v>
      </c>
      <c r="U107" s="11"/>
      <c r="V107" s="35" t="str">
        <f t="shared" si="10"/>
        <v>Madagascar</v>
      </c>
      <c r="W107" s="30" t="e">
        <f t="shared" si="11"/>
        <v>#N/A</v>
      </c>
      <c r="X107" s="10" t="e">
        <f t="shared" si="12"/>
        <v>#N/A</v>
      </c>
      <c r="Y107" s="38">
        <f t="shared" si="13"/>
        <v>0</v>
      </c>
      <c r="Z107" s="43" t="str">
        <f t="shared" si="14"/>
        <v/>
      </c>
      <c r="AA107" s="44" t="str">
        <f t="shared" si="15"/>
        <v/>
      </c>
    </row>
    <row r="108" spans="3:27">
      <c r="C108" s="34" t="s">
        <v>243</v>
      </c>
      <c r="D108" s="35" t="s">
        <v>244</v>
      </c>
      <c r="E108" s="11" t="e">
        <v>#N/A</v>
      </c>
      <c r="F108" s="11" t="e">
        <v>#N/A</v>
      </c>
      <c r="G108" s="11" t="e">
        <v>#N/A</v>
      </c>
      <c r="H108" s="11" t="e">
        <v>#N/A</v>
      </c>
      <c r="I108" s="11" t="e">
        <v>#N/A</v>
      </c>
      <c r="J108" s="11" t="e">
        <v>#N/A</v>
      </c>
      <c r="K108" s="11" t="e">
        <v>#N/A</v>
      </c>
      <c r="L108" s="11" t="e">
        <v>#N/A</v>
      </c>
      <c r="M108" s="11" t="e">
        <v>#N/A</v>
      </c>
      <c r="N108" s="11" t="e">
        <v>#N/A</v>
      </c>
      <c r="O108" s="11" t="e">
        <v>#N/A</v>
      </c>
      <c r="P108" s="11" t="e">
        <v>#N/A</v>
      </c>
      <c r="Q108" s="11" t="e">
        <v>#N/A</v>
      </c>
      <c r="R108" s="11" t="e">
        <v>#N/A</v>
      </c>
      <c r="S108" s="11" t="e">
        <v>#N/A</v>
      </c>
      <c r="T108" s="11" t="e">
        <v>#N/A</v>
      </c>
      <c r="U108" s="11"/>
      <c r="V108" s="35" t="str">
        <f t="shared" si="10"/>
        <v>Malawi</v>
      </c>
      <c r="W108" s="30" t="e">
        <f t="shared" si="11"/>
        <v>#N/A</v>
      </c>
      <c r="X108" s="10" t="e">
        <f t="shared" si="12"/>
        <v>#N/A</v>
      </c>
      <c r="Y108" s="38">
        <f t="shared" si="13"/>
        <v>0</v>
      </c>
      <c r="Z108" s="43" t="str">
        <f t="shared" si="14"/>
        <v/>
      </c>
      <c r="AA108" s="44" t="str">
        <f t="shared" si="15"/>
        <v/>
      </c>
    </row>
    <row r="109" spans="3:27">
      <c r="C109" s="34" t="s">
        <v>245</v>
      </c>
      <c r="D109" s="35" t="s">
        <v>246</v>
      </c>
      <c r="E109" s="11" t="e">
        <v>#N/A</v>
      </c>
      <c r="F109" s="11" t="e">
        <v>#N/A</v>
      </c>
      <c r="G109" s="11" t="e">
        <v>#N/A</v>
      </c>
      <c r="H109" s="11" t="e">
        <v>#N/A</v>
      </c>
      <c r="I109" s="11" t="e">
        <v>#N/A</v>
      </c>
      <c r="J109" s="11" t="e">
        <v>#N/A</v>
      </c>
      <c r="K109" s="11" t="e">
        <v>#N/A</v>
      </c>
      <c r="L109" s="11" t="e">
        <v>#N/A</v>
      </c>
      <c r="M109" s="11" t="e">
        <v>#N/A</v>
      </c>
      <c r="N109" s="11" t="e">
        <v>#N/A</v>
      </c>
      <c r="O109" s="11" t="e">
        <v>#N/A</v>
      </c>
      <c r="P109" s="11" t="e">
        <v>#N/A</v>
      </c>
      <c r="Q109" s="11" t="e">
        <v>#N/A</v>
      </c>
      <c r="R109" s="11" t="e">
        <v>#N/A</v>
      </c>
      <c r="S109" s="11" t="e">
        <v>#N/A</v>
      </c>
      <c r="T109" s="11" t="e">
        <v>#N/A</v>
      </c>
      <c r="U109" s="11"/>
      <c r="V109" s="35" t="str">
        <f t="shared" si="10"/>
        <v>Malaysia</v>
      </c>
      <c r="W109" s="30" t="e">
        <f t="shared" si="11"/>
        <v>#N/A</v>
      </c>
      <c r="X109" s="10" t="e">
        <f t="shared" si="12"/>
        <v>#N/A</v>
      </c>
      <c r="Y109" s="38">
        <f t="shared" si="13"/>
        <v>0</v>
      </c>
      <c r="Z109" s="43" t="str">
        <f t="shared" si="14"/>
        <v/>
      </c>
      <c r="AA109" s="44" t="str">
        <f t="shared" si="15"/>
        <v/>
      </c>
    </row>
    <row r="110" spans="3:27">
      <c r="C110" s="34" t="s">
        <v>247</v>
      </c>
      <c r="D110" s="35" t="s">
        <v>248</v>
      </c>
      <c r="E110" s="11" t="e">
        <v>#N/A</v>
      </c>
      <c r="F110" s="11" t="e">
        <v>#N/A</v>
      </c>
      <c r="G110" s="11" t="e">
        <v>#N/A</v>
      </c>
      <c r="H110" s="11" t="e">
        <v>#N/A</v>
      </c>
      <c r="I110" s="11" t="e">
        <v>#N/A</v>
      </c>
      <c r="J110" s="11" t="e">
        <v>#N/A</v>
      </c>
      <c r="K110" s="11" t="e">
        <v>#N/A</v>
      </c>
      <c r="L110" s="11" t="e">
        <v>#N/A</v>
      </c>
      <c r="M110" s="11" t="e">
        <v>#N/A</v>
      </c>
      <c r="N110" s="11" t="e">
        <v>#N/A</v>
      </c>
      <c r="O110" s="11" t="e">
        <v>#N/A</v>
      </c>
      <c r="P110" s="11" t="e">
        <v>#N/A</v>
      </c>
      <c r="Q110" s="11" t="e">
        <v>#N/A</v>
      </c>
      <c r="R110" s="11" t="e">
        <v>#N/A</v>
      </c>
      <c r="S110" s="11" t="e">
        <v>#N/A</v>
      </c>
      <c r="T110" s="11" t="e">
        <v>#N/A</v>
      </c>
      <c r="U110" s="11"/>
      <c r="V110" s="35" t="str">
        <f t="shared" si="10"/>
        <v>Maldives</v>
      </c>
      <c r="W110" s="30" t="e">
        <f t="shared" si="11"/>
        <v>#N/A</v>
      </c>
      <c r="X110" s="10" t="e">
        <f t="shared" si="12"/>
        <v>#N/A</v>
      </c>
      <c r="Y110" s="38">
        <f t="shared" si="13"/>
        <v>0</v>
      </c>
      <c r="Z110" s="43" t="str">
        <f t="shared" si="14"/>
        <v/>
      </c>
      <c r="AA110" s="44" t="str">
        <f t="shared" si="15"/>
        <v/>
      </c>
    </row>
    <row r="111" spans="3:27">
      <c r="C111" s="34" t="s">
        <v>249</v>
      </c>
      <c r="D111" s="35" t="s">
        <v>250</v>
      </c>
      <c r="E111" s="11" t="e">
        <v>#N/A</v>
      </c>
      <c r="F111" s="11" t="e">
        <v>#N/A</v>
      </c>
      <c r="G111" s="11" t="e">
        <v>#N/A</v>
      </c>
      <c r="H111" s="11" t="e">
        <v>#N/A</v>
      </c>
      <c r="I111" s="11" t="e">
        <v>#N/A</v>
      </c>
      <c r="J111" s="11" t="e">
        <v>#N/A</v>
      </c>
      <c r="K111" s="11" t="e">
        <v>#N/A</v>
      </c>
      <c r="L111" s="11" t="e">
        <v>#N/A</v>
      </c>
      <c r="M111" s="11" t="e">
        <v>#N/A</v>
      </c>
      <c r="N111" s="11" t="e">
        <v>#N/A</v>
      </c>
      <c r="O111" s="11" t="e">
        <v>#N/A</v>
      </c>
      <c r="P111" s="11" t="e">
        <v>#N/A</v>
      </c>
      <c r="Q111" s="11" t="e">
        <v>#N/A</v>
      </c>
      <c r="R111" s="11" t="e">
        <v>#N/A</v>
      </c>
      <c r="S111" s="11" t="e">
        <v>#N/A</v>
      </c>
      <c r="T111" s="11" t="e">
        <v>#N/A</v>
      </c>
      <c r="U111" s="11"/>
      <c r="V111" s="35" t="str">
        <f t="shared" si="10"/>
        <v>Mali</v>
      </c>
      <c r="W111" s="30" t="e">
        <f t="shared" si="11"/>
        <v>#N/A</v>
      </c>
      <c r="X111" s="10" t="e">
        <f t="shared" si="12"/>
        <v>#N/A</v>
      </c>
      <c r="Y111" s="38">
        <f t="shared" si="13"/>
        <v>0</v>
      </c>
      <c r="Z111" s="43" t="str">
        <f t="shared" si="14"/>
        <v/>
      </c>
      <c r="AA111" s="44" t="str">
        <f t="shared" si="15"/>
        <v/>
      </c>
    </row>
    <row r="112" spans="3:27">
      <c r="C112" s="34" t="s">
        <v>251</v>
      </c>
      <c r="D112" s="35" t="s">
        <v>252</v>
      </c>
      <c r="E112" s="11" t="e">
        <v>#N/A</v>
      </c>
      <c r="F112" s="11" t="e">
        <v>#N/A</v>
      </c>
      <c r="G112" s="11" t="e">
        <v>#N/A</v>
      </c>
      <c r="H112" s="11" t="e">
        <v>#N/A</v>
      </c>
      <c r="I112" s="11" t="e">
        <v>#N/A</v>
      </c>
      <c r="J112" s="11" t="e">
        <v>#N/A</v>
      </c>
      <c r="K112" s="11" t="e">
        <v>#N/A</v>
      </c>
      <c r="L112" s="11" t="e">
        <v>#N/A</v>
      </c>
      <c r="M112" s="11" t="e">
        <v>#N/A</v>
      </c>
      <c r="N112" s="11" t="e">
        <v>#N/A</v>
      </c>
      <c r="O112" s="11" t="e">
        <v>#N/A</v>
      </c>
      <c r="P112" s="11" t="e">
        <v>#N/A</v>
      </c>
      <c r="Q112" s="11" t="e">
        <v>#N/A</v>
      </c>
      <c r="R112" s="11" t="e">
        <v>#N/A</v>
      </c>
      <c r="S112" s="11" t="e">
        <v>#N/A</v>
      </c>
      <c r="T112" s="11" t="e">
        <v>#N/A</v>
      </c>
      <c r="U112" s="11"/>
      <c r="V112" s="35" t="str">
        <f t="shared" si="10"/>
        <v>Malta</v>
      </c>
      <c r="W112" s="30" t="e">
        <f t="shared" si="11"/>
        <v>#N/A</v>
      </c>
      <c r="X112" s="10" t="e">
        <f t="shared" si="12"/>
        <v>#N/A</v>
      </c>
      <c r="Y112" s="38">
        <f t="shared" si="13"/>
        <v>0</v>
      </c>
      <c r="Z112" s="43" t="str">
        <f t="shared" si="14"/>
        <v/>
      </c>
      <c r="AA112" s="44" t="str">
        <f t="shared" si="15"/>
        <v/>
      </c>
    </row>
    <row r="113" spans="3:27">
      <c r="C113" s="34" t="s">
        <v>253</v>
      </c>
      <c r="D113" s="35" t="s">
        <v>254</v>
      </c>
      <c r="E113" s="11" t="e">
        <v>#N/A</v>
      </c>
      <c r="F113" s="11" t="e">
        <v>#N/A</v>
      </c>
      <c r="G113" s="11" t="e">
        <v>#N/A</v>
      </c>
      <c r="H113" s="11" t="e">
        <v>#N/A</v>
      </c>
      <c r="I113" s="11" t="e">
        <v>#N/A</v>
      </c>
      <c r="J113" s="11" t="e">
        <v>#N/A</v>
      </c>
      <c r="K113" s="11" t="e">
        <v>#N/A</v>
      </c>
      <c r="L113" s="11" t="e">
        <v>#N/A</v>
      </c>
      <c r="M113" s="11" t="e">
        <v>#N/A</v>
      </c>
      <c r="N113" s="11" t="e">
        <v>#N/A</v>
      </c>
      <c r="O113" s="11" t="e">
        <v>#N/A</v>
      </c>
      <c r="P113" s="11" t="e">
        <v>#N/A</v>
      </c>
      <c r="Q113" s="11" t="e">
        <v>#N/A</v>
      </c>
      <c r="R113" s="11" t="e">
        <v>#N/A</v>
      </c>
      <c r="S113" s="11" t="e">
        <v>#N/A</v>
      </c>
      <c r="T113" s="11" t="e">
        <v>#N/A</v>
      </c>
      <c r="U113" s="11"/>
      <c r="V113" s="35" t="str">
        <f t="shared" si="10"/>
        <v>Marshall Islands</v>
      </c>
      <c r="W113" s="30" t="e">
        <f t="shared" si="11"/>
        <v>#N/A</v>
      </c>
      <c r="X113" s="10" t="e">
        <f t="shared" si="12"/>
        <v>#N/A</v>
      </c>
      <c r="Y113" s="38">
        <f t="shared" si="13"/>
        <v>0</v>
      </c>
      <c r="Z113" s="43" t="str">
        <f t="shared" si="14"/>
        <v/>
      </c>
      <c r="AA113" s="44" t="str">
        <f t="shared" si="15"/>
        <v/>
      </c>
    </row>
    <row r="114" spans="3:27">
      <c r="C114" s="34" t="s">
        <v>255</v>
      </c>
      <c r="D114" s="35" t="s">
        <v>256</v>
      </c>
      <c r="E114" s="11" t="e">
        <v>#N/A</v>
      </c>
      <c r="F114" s="11" t="e">
        <v>#N/A</v>
      </c>
      <c r="G114" s="11" t="e">
        <v>#N/A</v>
      </c>
      <c r="H114" s="11" t="e">
        <v>#N/A</v>
      </c>
      <c r="I114" s="11" t="e">
        <v>#N/A</v>
      </c>
      <c r="J114" s="11" t="e">
        <v>#N/A</v>
      </c>
      <c r="K114" s="11" t="e">
        <v>#N/A</v>
      </c>
      <c r="L114" s="11" t="e">
        <v>#N/A</v>
      </c>
      <c r="M114" s="11" t="e">
        <v>#N/A</v>
      </c>
      <c r="N114" s="11" t="e">
        <v>#N/A</v>
      </c>
      <c r="O114" s="11" t="e">
        <v>#N/A</v>
      </c>
      <c r="P114" s="11" t="e">
        <v>#N/A</v>
      </c>
      <c r="Q114" s="11" t="e">
        <v>#N/A</v>
      </c>
      <c r="R114" s="11" t="e">
        <v>#N/A</v>
      </c>
      <c r="S114" s="11" t="e">
        <v>#N/A</v>
      </c>
      <c r="T114" s="11" t="e">
        <v>#N/A</v>
      </c>
      <c r="U114" s="11"/>
      <c r="V114" s="35" t="str">
        <f t="shared" si="10"/>
        <v>Mauritania</v>
      </c>
      <c r="W114" s="30" t="e">
        <f t="shared" si="11"/>
        <v>#N/A</v>
      </c>
      <c r="X114" s="10" t="e">
        <f t="shared" si="12"/>
        <v>#N/A</v>
      </c>
      <c r="Y114" s="38">
        <f t="shared" si="13"/>
        <v>0</v>
      </c>
      <c r="Z114" s="43" t="str">
        <f t="shared" si="14"/>
        <v/>
      </c>
      <c r="AA114" s="44" t="str">
        <f t="shared" si="15"/>
        <v/>
      </c>
    </row>
    <row r="115" spans="3:27">
      <c r="C115" s="34" t="s">
        <v>257</v>
      </c>
      <c r="D115" s="35" t="s">
        <v>258</v>
      </c>
      <c r="E115" s="11" t="e">
        <v>#N/A</v>
      </c>
      <c r="F115" s="11" t="e">
        <v>#N/A</v>
      </c>
      <c r="G115" s="11" t="e">
        <v>#N/A</v>
      </c>
      <c r="H115" s="11" t="e">
        <v>#N/A</v>
      </c>
      <c r="I115" s="11" t="e">
        <v>#N/A</v>
      </c>
      <c r="J115" s="11" t="e">
        <v>#N/A</v>
      </c>
      <c r="K115" s="11" t="e">
        <v>#N/A</v>
      </c>
      <c r="L115" s="11" t="e">
        <v>#N/A</v>
      </c>
      <c r="M115" s="11" t="e">
        <v>#N/A</v>
      </c>
      <c r="N115" s="11" t="e">
        <v>#N/A</v>
      </c>
      <c r="O115" s="11" t="e">
        <v>#N/A</v>
      </c>
      <c r="P115" s="11" t="e">
        <v>#N/A</v>
      </c>
      <c r="Q115" s="11" t="e">
        <v>#N/A</v>
      </c>
      <c r="R115" s="11" t="e">
        <v>#N/A</v>
      </c>
      <c r="S115" s="11" t="e">
        <v>#N/A</v>
      </c>
      <c r="T115" s="11" t="e">
        <v>#N/A</v>
      </c>
      <c r="U115" s="11"/>
      <c r="V115" s="35" t="str">
        <f t="shared" si="10"/>
        <v>Mauritius</v>
      </c>
      <c r="W115" s="30" t="e">
        <f t="shared" si="11"/>
        <v>#N/A</v>
      </c>
      <c r="X115" s="10" t="e">
        <f t="shared" si="12"/>
        <v>#N/A</v>
      </c>
      <c r="Y115" s="38">
        <f t="shared" si="13"/>
        <v>0</v>
      </c>
      <c r="Z115" s="43" t="str">
        <f t="shared" si="14"/>
        <v/>
      </c>
      <c r="AA115" s="44" t="str">
        <f t="shared" si="15"/>
        <v/>
      </c>
    </row>
    <row r="116" spans="3:27">
      <c r="C116" s="34" t="s">
        <v>259</v>
      </c>
      <c r="D116" s="35" t="s">
        <v>260</v>
      </c>
      <c r="E116" s="11" t="e">
        <v>#N/A</v>
      </c>
      <c r="F116" s="11" t="e">
        <v>#N/A</v>
      </c>
      <c r="G116" s="11" t="e">
        <v>#N/A</v>
      </c>
      <c r="H116" s="11" t="e">
        <v>#N/A</v>
      </c>
      <c r="I116" s="11" t="e">
        <v>#N/A</v>
      </c>
      <c r="J116" s="11" t="e">
        <v>#N/A</v>
      </c>
      <c r="K116" s="11" t="e">
        <v>#N/A</v>
      </c>
      <c r="L116" s="11" t="e">
        <v>#N/A</v>
      </c>
      <c r="M116" s="11" t="e">
        <v>#N/A</v>
      </c>
      <c r="N116" s="11" t="e">
        <v>#N/A</v>
      </c>
      <c r="O116" s="11" t="e">
        <v>#N/A</v>
      </c>
      <c r="P116" s="11" t="e">
        <v>#N/A</v>
      </c>
      <c r="Q116" s="11" t="e">
        <v>#N/A</v>
      </c>
      <c r="R116" s="11" t="e">
        <v>#N/A</v>
      </c>
      <c r="S116" s="11" t="e">
        <v>#N/A</v>
      </c>
      <c r="T116" s="11" t="e">
        <v>#N/A</v>
      </c>
      <c r="U116" s="11"/>
      <c r="V116" s="35" t="str">
        <f t="shared" si="10"/>
        <v>Mexico</v>
      </c>
      <c r="W116" s="30" t="e">
        <f t="shared" si="11"/>
        <v>#N/A</v>
      </c>
      <c r="X116" s="10" t="e">
        <f t="shared" si="12"/>
        <v>#N/A</v>
      </c>
      <c r="Y116" s="38">
        <f t="shared" si="13"/>
        <v>0</v>
      </c>
      <c r="Z116" s="43" t="str">
        <f t="shared" si="14"/>
        <v/>
      </c>
      <c r="AA116" s="44" t="str">
        <f t="shared" si="15"/>
        <v/>
      </c>
    </row>
    <row r="117" spans="3:27">
      <c r="C117" s="34" t="s">
        <v>261</v>
      </c>
      <c r="D117" s="35" t="s">
        <v>262</v>
      </c>
      <c r="E117" s="11" t="e">
        <v>#N/A</v>
      </c>
      <c r="F117" s="11" t="e">
        <v>#N/A</v>
      </c>
      <c r="G117" s="11" t="e">
        <v>#N/A</v>
      </c>
      <c r="H117" s="11" t="e">
        <v>#N/A</v>
      </c>
      <c r="I117" s="11" t="e">
        <v>#N/A</v>
      </c>
      <c r="J117" s="11" t="e">
        <v>#N/A</v>
      </c>
      <c r="K117" s="11" t="e">
        <v>#N/A</v>
      </c>
      <c r="L117" s="11" t="e">
        <v>#N/A</v>
      </c>
      <c r="M117" s="11" t="e">
        <v>#N/A</v>
      </c>
      <c r="N117" s="11" t="e">
        <v>#N/A</v>
      </c>
      <c r="O117" s="11" t="e">
        <v>#N/A</v>
      </c>
      <c r="P117" s="11" t="e">
        <v>#N/A</v>
      </c>
      <c r="Q117" s="11" t="e">
        <v>#N/A</v>
      </c>
      <c r="R117" s="11" t="e">
        <v>#N/A</v>
      </c>
      <c r="S117" s="11" t="e">
        <v>#N/A</v>
      </c>
      <c r="T117" s="11" t="e">
        <v>#N/A</v>
      </c>
      <c r="U117" s="11"/>
      <c r="V117" s="35" t="str">
        <f t="shared" si="10"/>
        <v>Micronesia, Federated States of</v>
      </c>
      <c r="W117" s="30" t="e">
        <f t="shared" si="11"/>
        <v>#N/A</v>
      </c>
      <c r="X117" s="10" t="e">
        <f t="shared" si="12"/>
        <v>#N/A</v>
      </c>
      <c r="Y117" s="38">
        <f t="shared" si="13"/>
        <v>0</v>
      </c>
      <c r="Z117" s="43" t="str">
        <f t="shared" si="14"/>
        <v/>
      </c>
      <c r="AA117" s="44" t="str">
        <f t="shared" si="15"/>
        <v/>
      </c>
    </row>
    <row r="118" spans="3:27">
      <c r="C118" s="34" t="s">
        <v>263</v>
      </c>
      <c r="D118" s="35" t="s">
        <v>264</v>
      </c>
      <c r="E118" s="11" t="e">
        <v>#N/A</v>
      </c>
      <c r="F118" s="11" t="e">
        <v>#N/A</v>
      </c>
      <c r="G118" s="11" t="e">
        <v>#N/A</v>
      </c>
      <c r="H118" s="11" t="e">
        <v>#N/A</v>
      </c>
      <c r="I118" s="11" t="e">
        <v>#N/A</v>
      </c>
      <c r="J118" s="11" t="e">
        <v>#N/A</v>
      </c>
      <c r="K118" s="11" t="e">
        <v>#N/A</v>
      </c>
      <c r="L118" s="11" t="e">
        <v>#N/A</v>
      </c>
      <c r="M118" s="11" t="e">
        <v>#N/A</v>
      </c>
      <c r="N118" s="11" t="e">
        <v>#N/A</v>
      </c>
      <c r="O118" s="11" t="e">
        <v>#N/A</v>
      </c>
      <c r="P118" s="11" t="e">
        <v>#N/A</v>
      </c>
      <c r="Q118" s="11" t="e">
        <v>#N/A</v>
      </c>
      <c r="R118" s="11" t="e">
        <v>#N/A</v>
      </c>
      <c r="S118" s="11" t="e">
        <v>#N/A</v>
      </c>
      <c r="T118" s="11" t="e">
        <v>#N/A</v>
      </c>
      <c r="U118" s="11"/>
      <c r="V118" s="35" t="str">
        <f t="shared" si="10"/>
        <v>Moldova, Republic of</v>
      </c>
      <c r="W118" s="30" t="e">
        <f t="shared" si="11"/>
        <v>#N/A</v>
      </c>
      <c r="X118" s="10" t="e">
        <f t="shared" si="12"/>
        <v>#N/A</v>
      </c>
      <c r="Y118" s="38">
        <f t="shared" si="13"/>
        <v>0</v>
      </c>
      <c r="Z118" s="43" t="str">
        <f t="shared" si="14"/>
        <v/>
      </c>
      <c r="AA118" s="44" t="str">
        <f t="shared" si="15"/>
        <v/>
      </c>
    </row>
    <row r="119" spans="3:27">
      <c r="C119" s="34" t="s">
        <v>265</v>
      </c>
      <c r="D119" s="35" t="s">
        <v>266</v>
      </c>
      <c r="E119" s="11" t="e">
        <v>#N/A</v>
      </c>
      <c r="F119" s="11" t="e">
        <v>#N/A</v>
      </c>
      <c r="G119" s="11" t="e">
        <v>#N/A</v>
      </c>
      <c r="H119" s="11" t="e">
        <v>#N/A</v>
      </c>
      <c r="I119" s="11" t="e">
        <v>#N/A</v>
      </c>
      <c r="J119" s="11" t="e">
        <v>#N/A</v>
      </c>
      <c r="K119" s="11" t="e">
        <v>#N/A</v>
      </c>
      <c r="L119" s="11" t="e">
        <v>#N/A</v>
      </c>
      <c r="M119" s="11" t="e">
        <v>#N/A</v>
      </c>
      <c r="N119" s="11" t="e">
        <v>#N/A</v>
      </c>
      <c r="O119" s="11" t="e">
        <v>#N/A</v>
      </c>
      <c r="P119" s="11" t="e">
        <v>#N/A</v>
      </c>
      <c r="Q119" s="11" t="e">
        <v>#N/A</v>
      </c>
      <c r="R119" s="11" t="e">
        <v>#N/A</v>
      </c>
      <c r="S119" s="11" t="e">
        <v>#N/A</v>
      </c>
      <c r="T119" s="11" t="e">
        <v>#N/A</v>
      </c>
      <c r="U119" s="11"/>
      <c r="V119" s="35" t="str">
        <f t="shared" si="10"/>
        <v>Monaco</v>
      </c>
      <c r="W119" s="30" t="e">
        <f t="shared" si="11"/>
        <v>#N/A</v>
      </c>
      <c r="X119" s="10" t="e">
        <f t="shared" si="12"/>
        <v>#N/A</v>
      </c>
      <c r="Y119" s="38">
        <f t="shared" si="13"/>
        <v>0</v>
      </c>
      <c r="Z119" s="43" t="str">
        <f t="shared" si="14"/>
        <v/>
      </c>
      <c r="AA119" s="44" t="str">
        <f t="shared" si="15"/>
        <v/>
      </c>
    </row>
    <row r="120" spans="3:27">
      <c r="C120" s="34" t="s">
        <v>267</v>
      </c>
      <c r="D120" s="35" t="s">
        <v>594</v>
      </c>
      <c r="E120" s="11" t="e">
        <v>#N/A</v>
      </c>
      <c r="F120" s="11" t="e">
        <v>#N/A</v>
      </c>
      <c r="G120" s="11" t="e">
        <v>#N/A</v>
      </c>
      <c r="H120" s="11" t="e">
        <v>#N/A</v>
      </c>
      <c r="I120" s="11" t="e">
        <v>#N/A</v>
      </c>
      <c r="J120" s="11" t="e">
        <v>#N/A</v>
      </c>
      <c r="K120" s="11" t="e">
        <v>#N/A</v>
      </c>
      <c r="L120" s="11" t="e">
        <v>#N/A</v>
      </c>
      <c r="M120" s="11" t="e">
        <v>#N/A</v>
      </c>
      <c r="N120" s="11" t="e">
        <v>#N/A</v>
      </c>
      <c r="O120" s="11" t="e">
        <v>#N/A</v>
      </c>
      <c r="P120" s="11" t="e">
        <v>#N/A</v>
      </c>
      <c r="Q120" s="11" t="e">
        <v>#N/A</v>
      </c>
      <c r="R120" s="11" t="e">
        <v>#N/A</v>
      </c>
      <c r="S120" s="11" t="e">
        <v>#N/A</v>
      </c>
      <c r="T120" s="11" t="e">
        <v>#N/A</v>
      </c>
      <c r="U120" s="11"/>
      <c r="V120" s="35" t="str">
        <f t="shared" si="10"/>
        <v xml:space="preserve">Macedonia </v>
      </c>
      <c r="W120" s="30" t="e">
        <f t="shared" si="11"/>
        <v>#N/A</v>
      </c>
      <c r="X120" s="10" t="e">
        <f t="shared" si="12"/>
        <v>#N/A</v>
      </c>
      <c r="Y120" s="38">
        <f t="shared" si="13"/>
        <v>0</v>
      </c>
      <c r="Z120" s="43" t="str">
        <f t="shared" si="14"/>
        <v/>
      </c>
      <c r="AA120" s="44" t="str">
        <f t="shared" si="15"/>
        <v/>
      </c>
    </row>
    <row r="121" spans="3:27">
      <c r="C121" s="34" t="s">
        <v>269</v>
      </c>
      <c r="D121" s="35" t="s">
        <v>270</v>
      </c>
      <c r="E121" s="11" t="e">
        <v>#N/A</v>
      </c>
      <c r="F121" s="11" t="e">
        <v>#N/A</v>
      </c>
      <c r="G121" s="11" t="e">
        <v>#N/A</v>
      </c>
      <c r="H121" s="11" t="e">
        <v>#N/A</v>
      </c>
      <c r="I121" s="11" t="e">
        <v>#N/A</v>
      </c>
      <c r="J121" s="11" t="e">
        <v>#N/A</v>
      </c>
      <c r="K121" s="11" t="e">
        <v>#N/A</v>
      </c>
      <c r="L121" s="11" t="e">
        <v>#N/A</v>
      </c>
      <c r="M121" s="11" t="e">
        <v>#N/A</v>
      </c>
      <c r="N121" s="11" t="e">
        <v>#N/A</v>
      </c>
      <c r="O121" s="11" t="e">
        <v>#N/A</v>
      </c>
      <c r="P121" s="11" t="e">
        <v>#N/A</v>
      </c>
      <c r="Q121" s="11" t="e">
        <v>#N/A</v>
      </c>
      <c r="R121" s="11" t="e">
        <v>#N/A</v>
      </c>
      <c r="S121" s="11" t="e">
        <v>#N/A</v>
      </c>
      <c r="T121" s="11" t="e">
        <v>#N/A</v>
      </c>
      <c r="U121" s="11"/>
      <c r="V121" s="35" t="str">
        <f t="shared" si="10"/>
        <v>Mongolia</v>
      </c>
      <c r="W121" s="30" t="e">
        <f t="shared" si="11"/>
        <v>#N/A</v>
      </c>
      <c r="X121" s="10" t="e">
        <f t="shared" si="12"/>
        <v>#N/A</v>
      </c>
      <c r="Y121" s="38">
        <f t="shared" si="13"/>
        <v>0</v>
      </c>
      <c r="Z121" s="43" t="str">
        <f t="shared" si="14"/>
        <v/>
      </c>
      <c r="AA121" s="44" t="str">
        <f t="shared" si="15"/>
        <v/>
      </c>
    </row>
    <row r="122" spans="3:27">
      <c r="C122" s="34" t="s">
        <v>271</v>
      </c>
      <c r="D122" s="35" t="s">
        <v>272</v>
      </c>
      <c r="E122" s="11" t="e">
        <v>#N/A</v>
      </c>
      <c r="F122" s="11" t="e">
        <v>#N/A</v>
      </c>
      <c r="G122" s="11" t="e">
        <v>#N/A</v>
      </c>
      <c r="H122" s="11" t="e">
        <v>#N/A</v>
      </c>
      <c r="I122" s="11" t="e">
        <v>#N/A</v>
      </c>
      <c r="J122" s="11" t="e">
        <v>#N/A</v>
      </c>
      <c r="K122" s="11" t="e">
        <v>#N/A</v>
      </c>
      <c r="L122" s="11" t="e">
        <v>#N/A</v>
      </c>
      <c r="M122" s="11" t="e">
        <v>#N/A</v>
      </c>
      <c r="N122" s="11" t="e">
        <v>#N/A</v>
      </c>
      <c r="O122" s="11" t="e">
        <v>#N/A</v>
      </c>
      <c r="P122" s="11" t="e">
        <v>#N/A</v>
      </c>
      <c r="Q122" s="11" t="e">
        <v>#N/A</v>
      </c>
      <c r="R122" s="11" t="e">
        <v>#N/A</v>
      </c>
      <c r="S122" s="11" t="e">
        <v>#N/A</v>
      </c>
      <c r="T122" s="11" t="e">
        <v>#N/A</v>
      </c>
      <c r="U122" s="11"/>
      <c r="V122" s="35" t="str">
        <f t="shared" si="10"/>
        <v>Montenegro</v>
      </c>
      <c r="W122" s="30" t="e">
        <f t="shared" si="11"/>
        <v>#N/A</v>
      </c>
      <c r="X122" s="10" t="e">
        <f t="shared" si="12"/>
        <v>#N/A</v>
      </c>
      <c r="Y122" s="38">
        <f t="shared" si="13"/>
        <v>0</v>
      </c>
      <c r="Z122" s="43" t="str">
        <f t="shared" si="14"/>
        <v/>
      </c>
      <c r="AA122" s="44" t="str">
        <f t="shared" si="15"/>
        <v/>
      </c>
    </row>
    <row r="123" spans="3:27">
      <c r="C123" s="34" t="s">
        <v>273</v>
      </c>
      <c r="D123" s="35" t="s">
        <v>274</v>
      </c>
      <c r="E123" s="11" t="e">
        <v>#N/A</v>
      </c>
      <c r="F123" s="11" t="e">
        <v>#N/A</v>
      </c>
      <c r="G123" s="11" t="e">
        <v>#N/A</v>
      </c>
      <c r="H123" s="11" t="e">
        <v>#N/A</v>
      </c>
      <c r="I123" s="11" t="e">
        <v>#N/A</v>
      </c>
      <c r="J123" s="11" t="e">
        <v>#N/A</v>
      </c>
      <c r="K123" s="11" t="e">
        <v>#N/A</v>
      </c>
      <c r="L123" s="11" t="e">
        <v>#N/A</v>
      </c>
      <c r="M123" s="11" t="e">
        <v>#N/A</v>
      </c>
      <c r="N123" s="11" t="e">
        <v>#N/A</v>
      </c>
      <c r="O123" s="11" t="e">
        <v>#N/A</v>
      </c>
      <c r="P123" s="11" t="e">
        <v>#N/A</v>
      </c>
      <c r="Q123" s="11" t="e">
        <v>#N/A</v>
      </c>
      <c r="R123" s="11" t="e">
        <v>#N/A</v>
      </c>
      <c r="S123" s="11" t="e">
        <v>#N/A</v>
      </c>
      <c r="T123" s="11" t="e">
        <v>#N/A</v>
      </c>
      <c r="U123" s="11"/>
      <c r="V123" s="35" t="str">
        <f t="shared" si="10"/>
        <v>Morocco</v>
      </c>
      <c r="W123" s="30" t="e">
        <f t="shared" si="11"/>
        <v>#N/A</v>
      </c>
      <c r="X123" s="10" t="e">
        <f t="shared" si="12"/>
        <v>#N/A</v>
      </c>
      <c r="Y123" s="38">
        <f t="shared" si="13"/>
        <v>0</v>
      </c>
      <c r="Z123" s="43" t="str">
        <f t="shared" si="14"/>
        <v/>
      </c>
      <c r="AA123" s="44" t="str">
        <f t="shared" si="15"/>
        <v/>
      </c>
    </row>
    <row r="124" spans="3:27">
      <c r="C124" s="34" t="s">
        <v>275</v>
      </c>
      <c r="D124" s="35" t="s">
        <v>276</v>
      </c>
      <c r="E124" s="11" t="e">
        <v>#N/A</v>
      </c>
      <c r="F124" s="11" t="e">
        <v>#N/A</v>
      </c>
      <c r="G124" s="11" t="e">
        <v>#N/A</v>
      </c>
      <c r="H124" s="11" t="e">
        <v>#N/A</v>
      </c>
      <c r="I124" s="11" t="e">
        <v>#N/A</v>
      </c>
      <c r="J124" s="11" t="e">
        <v>#N/A</v>
      </c>
      <c r="K124" s="11" t="e">
        <v>#N/A</v>
      </c>
      <c r="L124" s="11" t="e">
        <v>#N/A</v>
      </c>
      <c r="M124" s="11" t="e">
        <v>#N/A</v>
      </c>
      <c r="N124" s="11" t="e">
        <v>#N/A</v>
      </c>
      <c r="O124" s="11" t="e">
        <v>#N/A</v>
      </c>
      <c r="P124" s="11" t="e">
        <v>#N/A</v>
      </c>
      <c r="Q124" s="11" t="e">
        <v>#N/A</v>
      </c>
      <c r="R124" s="11" t="e">
        <v>#N/A</v>
      </c>
      <c r="S124" s="11" t="e">
        <v>#N/A</v>
      </c>
      <c r="T124" s="11" t="e">
        <v>#N/A</v>
      </c>
      <c r="U124" s="11"/>
      <c r="V124" s="35" t="str">
        <f t="shared" si="10"/>
        <v>Mozambique</v>
      </c>
      <c r="W124" s="30" t="e">
        <f t="shared" si="11"/>
        <v>#N/A</v>
      </c>
      <c r="X124" s="10" t="e">
        <f t="shared" si="12"/>
        <v>#N/A</v>
      </c>
      <c r="Y124" s="38">
        <f t="shared" si="13"/>
        <v>0</v>
      </c>
      <c r="Z124" s="43" t="str">
        <f t="shared" si="14"/>
        <v/>
      </c>
      <c r="AA124" s="44" t="str">
        <f t="shared" si="15"/>
        <v/>
      </c>
    </row>
    <row r="125" spans="3:27">
      <c r="C125" s="34" t="s">
        <v>277</v>
      </c>
      <c r="D125" s="35" t="s">
        <v>278</v>
      </c>
      <c r="E125" s="11" t="e">
        <v>#N/A</v>
      </c>
      <c r="F125" s="11" t="e">
        <v>#N/A</v>
      </c>
      <c r="G125" s="11" t="e">
        <v>#N/A</v>
      </c>
      <c r="H125" s="11" t="e">
        <v>#N/A</v>
      </c>
      <c r="I125" s="11" t="e">
        <v>#N/A</v>
      </c>
      <c r="J125" s="11" t="e">
        <v>#N/A</v>
      </c>
      <c r="K125" s="11" t="e">
        <v>#N/A</v>
      </c>
      <c r="L125" s="11" t="e">
        <v>#N/A</v>
      </c>
      <c r="M125" s="11" t="e">
        <v>#N/A</v>
      </c>
      <c r="N125" s="11" t="e">
        <v>#N/A</v>
      </c>
      <c r="O125" s="11" t="e">
        <v>#N/A</v>
      </c>
      <c r="P125" s="11" t="e">
        <v>#N/A</v>
      </c>
      <c r="Q125" s="11" t="e">
        <v>#N/A</v>
      </c>
      <c r="R125" s="11" t="e">
        <v>#N/A</v>
      </c>
      <c r="S125" s="11" t="e">
        <v>#N/A</v>
      </c>
      <c r="T125" s="11" t="e">
        <v>#N/A</v>
      </c>
      <c r="U125" s="11"/>
      <c r="V125" s="35" t="str">
        <f t="shared" si="10"/>
        <v>Myanmar</v>
      </c>
      <c r="W125" s="30" t="e">
        <f t="shared" si="11"/>
        <v>#N/A</v>
      </c>
      <c r="X125" s="10" t="e">
        <f t="shared" si="12"/>
        <v>#N/A</v>
      </c>
      <c r="Y125" s="38">
        <f t="shared" si="13"/>
        <v>0</v>
      </c>
      <c r="Z125" s="43" t="str">
        <f t="shared" si="14"/>
        <v/>
      </c>
      <c r="AA125" s="44" t="str">
        <f t="shared" si="15"/>
        <v/>
      </c>
    </row>
    <row r="126" spans="3:27">
      <c r="C126" s="34" t="s">
        <v>279</v>
      </c>
      <c r="D126" s="35" t="s">
        <v>280</v>
      </c>
      <c r="E126" s="11" t="e">
        <v>#N/A</v>
      </c>
      <c r="F126" s="11" t="e">
        <v>#N/A</v>
      </c>
      <c r="G126" s="11" t="e">
        <v>#N/A</v>
      </c>
      <c r="H126" s="11" t="e">
        <v>#N/A</v>
      </c>
      <c r="I126" s="11" t="e">
        <v>#N/A</v>
      </c>
      <c r="J126" s="11" t="e">
        <v>#N/A</v>
      </c>
      <c r="K126" s="11" t="e">
        <v>#N/A</v>
      </c>
      <c r="L126" s="11" t="e">
        <v>#N/A</v>
      </c>
      <c r="M126" s="11" t="e">
        <v>#N/A</v>
      </c>
      <c r="N126" s="11" t="e">
        <v>#N/A</v>
      </c>
      <c r="O126" s="11" t="e">
        <v>#N/A</v>
      </c>
      <c r="P126" s="11" t="e">
        <v>#N/A</v>
      </c>
      <c r="Q126" s="11" t="e">
        <v>#N/A</v>
      </c>
      <c r="R126" s="11" t="e">
        <v>#N/A</v>
      </c>
      <c r="S126" s="11" t="e">
        <v>#N/A</v>
      </c>
      <c r="T126" s="11" t="e">
        <v>#N/A</v>
      </c>
      <c r="U126" s="11"/>
      <c r="V126" s="35" t="str">
        <f t="shared" si="10"/>
        <v>Namibia</v>
      </c>
      <c r="W126" s="30" t="e">
        <f t="shared" si="11"/>
        <v>#N/A</v>
      </c>
      <c r="X126" s="10" t="e">
        <f t="shared" si="12"/>
        <v>#N/A</v>
      </c>
      <c r="Y126" s="38">
        <f t="shared" si="13"/>
        <v>0</v>
      </c>
      <c r="Z126" s="43" t="str">
        <f t="shared" si="14"/>
        <v/>
      </c>
      <c r="AA126" s="44" t="str">
        <f t="shared" si="15"/>
        <v/>
      </c>
    </row>
    <row r="127" spans="3:27">
      <c r="C127" s="34" t="s">
        <v>281</v>
      </c>
      <c r="D127" s="35" t="s">
        <v>282</v>
      </c>
      <c r="E127" s="11" t="e">
        <v>#N/A</v>
      </c>
      <c r="F127" s="11" t="e">
        <v>#N/A</v>
      </c>
      <c r="G127" s="11" t="e">
        <v>#N/A</v>
      </c>
      <c r="H127" s="11" t="e">
        <v>#N/A</v>
      </c>
      <c r="I127" s="11" t="e">
        <v>#N/A</v>
      </c>
      <c r="J127" s="11" t="e">
        <v>#N/A</v>
      </c>
      <c r="K127" s="11" t="e">
        <v>#N/A</v>
      </c>
      <c r="L127" s="11" t="e">
        <v>#N/A</v>
      </c>
      <c r="M127" s="11" t="e">
        <v>#N/A</v>
      </c>
      <c r="N127" s="11" t="e">
        <v>#N/A</v>
      </c>
      <c r="O127" s="11" t="e">
        <v>#N/A</v>
      </c>
      <c r="P127" s="11" t="e">
        <v>#N/A</v>
      </c>
      <c r="Q127" s="11" t="e">
        <v>#N/A</v>
      </c>
      <c r="R127" s="11" t="e">
        <v>#N/A</v>
      </c>
      <c r="S127" s="11" t="e">
        <v>#N/A</v>
      </c>
      <c r="T127" s="11" t="e">
        <v>#N/A</v>
      </c>
      <c r="U127" s="11"/>
      <c r="V127" s="35" t="str">
        <f t="shared" si="10"/>
        <v>Nauru</v>
      </c>
      <c r="W127" s="30" t="e">
        <f t="shared" si="11"/>
        <v>#N/A</v>
      </c>
      <c r="X127" s="10" t="e">
        <f t="shared" si="12"/>
        <v>#N/A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 t="e">
        <v>#N/A</v>
      </c>
      <c r="F128" s="11" t="e">
        <v>#N/A</v>
      </c>
      <c r="G128" s="11" t="e">
        <v>#N/A</v>
      </c>
      <c r="H128" s="11" t="e">
        <v>#N/A</v>
      </c>
      <c r="I128" s="11" t="e">
        <v>#N/A</v>
      </c>
      <c r="J128" s="11" t="e">
        <v>#N/A</v>
      </c>
      <c r="K128" s="11" t="e">
        <v>#N/A</v>
      </c>
      <c r="L128" s="11" t="e">
        <v>#N/A</v>
      </c>
      <c r="M128" s="11" t="e">
        <v>#N/A</v>
      </c>
      <c r="N128" s="11" t="e">
        <v>#N/A</v>
      </c>
      <c r="O128" s="11" t="e">
        <v>#N/A</v>
      </c>
      <c r="P128" s="11" t="e">
        <v>#N/A</v>
      </c>
      <c r="Q128" s="11" t="e">
        <v>#N/A</v>
      </c>
      <c r="R128" s="11" t="e">
        <v>#N/A</v>
      </c>
      <c r="S128" s="11" t="e">
        <v>#N/A</v>
      </c>
      <c r="T128" s="11" t="e">
        <v>#N/A</v>
      </c>
      <c r="U128" s="11"/>
      <c r="V128" s="35" t="str">
        <f t="shared" si="10"/>
        <v>Nepal</v>
      </c>
      <c r="W128" s="30" t="e">
        <f t="shared" si="11"/>
        <v>#N/A</v>
      </c>
      <c r="X128" s="10" t="e">
        <f t="shared" si="12"/>
        <v>#N/A</v>
      </c>
      <c r="Y128" s="38">
        <f t="shared" si="13"/>
        <v>0</v>
      </c>
      <c r="Z128" s="43" t="str">
        <f t="shared" si="14"/>
        <v/>
      </c>
      <c r="AA128" s="44" t="str">
        <f t="shared" si="15"/>
        <v/>
      </c>
    </row>
    <row r="129" spans="3:27">
      <c r="C129" s="34" t="s">
        <v>285</v>
      </c>
      <c r="D129" s="35" t="s">
        <v>286</v>
      </c>
      <c r="E129" s="11" t="e">
        <v>#N/A</v>
      </c>
      <c r="F129" s="11" t="e">
        <v>#N/A</v>
      </c>
      <c r="G129" s="11" t="e">
        <v>#N/A</v>
      </c>
      <c r="H129" s="11" t="e">
        <v>#N/A</v>
      </c>
      <c r="I129" s="11" t="e">
        <v>#N/A</v>
      </c>
      <c r="J129" s="11" t="e">
        <v>#N/A</v>
      </c>
      <c r="K129" s="11" t="e">
        <v>#N/A</v>
      </c>
      <c r="L129" s="11" t="e">
        <v>#N/A</v>
      </c>
      <c r="M129" s="11" t="e">
        <v>#N/A</v>
      </c>
      <c r="N129" s="11" t="e">
        <v>#N/A</v>
      </c>
      <c r="O129" s="11" t="e">
        <v>#N/A</v>
      </c>
      <c r="P129" s="11" t="e">
        <v>#N/A</v>
      </c>
      <c r="Q129" s="11" t="e">
        <v>#N/A</v>
      </c>
      <c r="R129" s="11" t="e">
        <v>#N/A</v>
      </c>
      <c r="S129" s="11" t="e">
        <v>#N/A</v>
      </c>
      <c r="T129" s="11" t="e">
        <v>#N/A</v>
      </c>
      <c r="U129" s="11"/>
      <c r="V129" s="35" t="str">
        <f t="shared" si="10"/>
        <v>Netherlands</v>
      </c>
      <c r="W129" s="30" t="e">
        <f t="shared" si="11"/>
        <v>#N/A</v>
      </c>
      <c r="X129" s="10" t="e">
        <f t="shared" si="12"/>
        <v>#N/A</v>
      </c>
      <c r="Y129" s="38">
        <f t="shared" si="13"/>
        <v>0</v>
      </c>
      <c r="Z129" s="43" t="str">
        <f t="shared" si="14"/>
        <v/>
      </c>
      <c r="AA129" s="44" t="str">
        <f t="shared" si="15"/>
        <v/>
      </c>
    </row>
    <row r="130" spans="3:27">
      <c r="C130" s="34" t="s">
        <v>287</v>
      </c>
      <c r="D130" s="35" t="s">
        <v>288</v>
      </c>
      <c r="E130" s="11" t="e">
        <v>#N/A</v>
      </c>
      <c r="F130" s="11" t="e">
        <v>#N/A</v>
      </c>
      <c r="G130" s="11" t="e">
        <v>#N/A</v>
      </c>
      <c r="H130" s="11" t="e">
        <v>#N/A</v>
      </c>
      <c r="I130" s="11" t="e">
        <v>#N/A</v>
      </c>
      <c r="J130" s="11" t="e">
        <v>#N/A</v>
      </c>
      <c r="K130" s="11" t="e">
        <v>#N/A</v>
      </c>
      <c r="L130" s="11" t="e">
        <v>#N/A</v>
      </c>
      <c r="M130" s="11" t="e">
        <v>#N/A</v>
      </c>
      <c r="N130" s="11" t="e">
        <v>#N/A</v>
      </c>
      <c r="O130" s="11" t="e">
        <v>#N/A</v>
      </c>
      <c r="P130" s="11" t="e">
        <v>#N/A</v>
      </c>
      <c r="Q130" s="11" t="e">
        <v>#N/A</v>
      </c>
      <c r="R130" s="11" t="e">
        <v>#N/A</v>
      </c>
      <c r="S130" s="11" t="e">
        <v>#N/A</v>
      </c>
      <c r="T130" s="11" t="e">
        <v>#N/A</v>
      </c>
      <c r="U130" s="11"/>
      <c r="V130" s="35" t="str">
        <f t="shared" si="10"/>
        <v>New Zealand</v>
      </c>
      <c r="W130" s="30" t="e">
        <f t="shared" si="11"/>
        <v>#N/A</v>
      </c>
      <c r="X130" s="10" t="e">
        <f t="shared" si="12"/>
        <v>#N/A</v>
      </c>
      <c r="Y130" s="38">
        <f t="shared" si="13"/>
        <v>0</v>
      </c>
      <c r="Z130" s="43" t="str">
        <f t="shared" si="14"/>
        <v/>
      </c>
      <c r="AA130" s="44" t="str">
        <f t="shared" si="15"/>
        <v/>
      </c>
    </row>
    <row r="131" spans="3:27">
      <c r="C131" s="34" t="s">
        <v>289</v>
      </c>
      <c r="D131" s="35" t="s">
        <v>290</v>
      </c>
      <c r="E131" s="11" t="e">
        <v>#N/A</v>
      </c>
      <c r="F131" s="11" t="e">
        <v>#N/A</v>
      </c>
      <c r="G131" s="11" t="e">
        <v>#N/A</v>
      </c>
      <c r="H131" s="11" t="e">
        <v>#N/A</v>
      </c>
      <c r="I131" s="11" t="e">
        <v>#N/A</v>
      </c>
      <c r="J131" s="11" t="e">
        <v>#N/A</v>
      </c>
      <c r="K131" s="11" t="e">
        <v>#N/A</v>
      </c>
      <c r="L131" s="11" t="e">
        <v>#N/A</v>
      </c>
      <c r="M131" s="11" t="e">
        <v>#N/A</v>
      </c>
      <c r="N131" s="11" t="e">
        <v>#N/A</v>
      </c>
      <c r="O131" s="11" t="e">
        <v>#N/A</v>
      </c>
      <c r="P131" s="11" t="e">
        <v>#N/A</v>
      </c>
      <c r="Q131" s="11" t="e">
        <v>#N/A</v>
      </c>
      <c r="R131" s="11" t="e">
        <v>#N/A</v>
      </c>
      <c r="S131" s="11" t="e">
        <v>#N/A</v>
      </c>
      <c r="T131" s="11" t="e">
        <v>#N/A</v>
      </c>
      <c r="U131" s="11"/>
      <c r="V131" s="35" t="str">
        <f t="shared" si="10"/>
        <v>Nicaragua</v>
      </c>
      <c r="W131" s="30" t="e">
        <f t="shared" si="11"/>
        <v>#N/A</v>
      </c>
      <c r="X131" s="10" t="e">
        <f t="shared" si="12"/>
        <v>#N/A</v>
      </c>
      <c r="Y131" s="38">
        <f t="shared" si="13"/>
        <v>0</v>
      </c>
      <c r="Z131" s="43" t="str">
        <f t="shared" si="14"/>
        <v/>
      </c>
      <c r="AA131" s="44" t="str">
        <f t="shared" si="15"/>
        <v/>
      </c>
    </row>
    <row r="132" spans="3:27">
      <c r="C132" s="34" t="s">
        <v>291</v>
      </c>
      <c r="D132" s="35" t="s">
        <v>292</v>
      </c>
      <c r="E132" s="11" t="e">
        <v>#N/A</v>
      </c>
      <c r="F132" s="11" t="e">
        <v>#N/A</v>
      </c>
      <c r="G132" s="11" t="e">
        <v>#N/A</v>
      </c>
      <c r="H132" s="11" t="e">
        <v>#N/A</v>
      </c>
      <c r="I132" s="11" t="e">
        <v>#N/A</v>
      </c>
      <c r="J132" s="11" t="e">
        <v>#N/A</v>
      </c>
      <c r="K132" s="11" t="e">
        <v>#N/A</v>
      </c>
      <c r="L132" s="11" t="e">
        <v>#N/A</v>
      </c>
      <c r="M132" s="11" t="e">
        <v>#N/A</v>
      </c>
      <c r="N132" s="11" t="e">
        <v>#N/A</v>
      </c>
      <c r="O132" s="11" t="e">
        <v>#N/A</v>
      </c>
      <c r="P132" s="11" t="e">
        <v>#N/A</v>
      </c>
      <c r="Q132" s="11" t="e">
        <v>#N/A</v>
      </c>
      <c r="R132" s="11" t="e">
        <v>#N/A</v>
      </c>
      <c r="S132" s="11" t="e">
        <v>#N/A</v>
      </c>
      <c r="T132" s="11" t="e">
        <v>#N/A</v>
      </c>
      <c r="U132" s="11"/>
      <c r="V132" s="35" t="str">
        <f t="shared" si="10"/>
        <v>Niger</v>
      </c>
      <c r="W132" s="30" t="e">
        <f t="shared" si="11"/>
        <v>#N/A</v>
      </c>
      <c r="X132" s="10" t="e">
        <f t="shared" si="12"/>
        <v>#N/A</v>
      </c>
      <c r="Y132" s="38">
        <f t="shared" si="13"/>
        <v>0</v>
      </c>
      <c r="Z132" s="43" t="str">
        <f t="shared" si="14"/>
        <v/>
      </c>
      <c r="AA132" s="44" t="str">
        <f t="shared" si="15"/>
        <v/>
      </c>
    </row>
    <row r="133" spans="3:27">
      <c r="C133" s="34" t="s">
        <v>293</v>
      </c>
      <c r="D133" s="35" t="s">
        <v>294</v>
      </c>
      <c r="E133" s="11" t="e">
        <v>#N/A</v>
      </c>
      <c r="F133" s="11" t="e">
        <v>#N/A</v>
      </c>
      <c r="G133" s="11" t="e">
        <v>#N/A</v>
      </c>
      <c r="H133" s="11" t="e">
        <v>#N/A</v>
      </c>
      <c r="I133" s="11" t="e">
        <v>#N/A</v>
      </c>
      <c r="J133" s="11" t="e">
        <v>#N/A</v>
      </c>
      <c r="K133" s="11" t="e">
        <v>#N/A</v>
      </c>
      <c r="L133" s="11" t="e">
        <v>#N/A</v>
      </c>
      <c r="M133" s="11" t="e">
        <v>#N/A</v>
      </c>
      <c r="N133" s="11" t="e">
        <v>#N/A</v>
      </c>
      <c r="O133" s="11" t="e">
        <v>#N/A</v>
      </c>
      <c r="P133" s="11" t="e">
        <v>#N/A</v>
      </c>
      <c r="Q133" s="11" t="e">
        <v>#N/A</v>
      </c>
      <c r="R133" s="11" t="e">
        <v>#N/A</v>
      </c>
      <c r="S133" s="11" t="e">
        <v>#N/A</v>
      </c>
      <c r="T133" s="11" t="e">
        <v>#N/A</v>
      </c>
      <c r="U133" s="11"/>
      <c r="V133" s="35" t="str">
        <f t="shared" si="10"/>
        <v>Nigeria</v>
      </c>
      <c r="W133" s="30" t="e">
        <f t="shared" si="11"/>
        <v>#N/A</v>
      </c>
      <c r="X133" s="10" t="e">
        <f t="shared" si="12"/>
        <v>#N/A</v>
      </c>
      <c r="Y133" s="38">
        <f t="shared" si="13"/>
        <v>0</v>
      </c>
      <c r="Z133" s="43" t="str">
        <f t="shared" si="14"/>
        <v/>
      </c>
      <c r="AA133" s="44" t="str">
        <f t="shared" si="15"/>
        <v/>
      </c>
    </row>
    <row r="134" spans="3:27">
      <c r="C134" s="34" t="s">
        <v>295</v>
      </c>
      <c r="D134" s="35" t="s">
        <v>296</v>
      </c>
      <c r="E134" s="11" t="e">
        <v>#N/A</v>
      </c>
      <c r="F134" s="11" t="e">
        <v>#N/A</v>
      </c>
      <c r="G134" s="11" t="e">
        <v>#N/A</v>
      </c>
      <c r="H134" s="11" t="e">
        <v>#N/A</v>
      </c>
      <c r="I134" s="11" t="e">
        <v>#N/A</v>
      </c>
      <c r="J134" s="11" t="e">
        <v>#N/A</v>
      </c>
      <c r="K134" s="11" t="e">
        <v>#N/A</v>
      </c>
      <c r="L134" s="11" t="e">
        <v>#N/A</v>
      </c>
      <c r="M134" s="11" t="e">
        <v>#N/A</v>
      </c>
      <c r="N134" s="11" t="e">
        <v>#N/A</v>
      </c>
      <c r="O134" s="11" t="e">
        <v>#N/A</v>
      </c>
      <c r="P134" s="11" t="e">
        <v>#N/A</v>
      </c>
      <c r="Q134" s="11" t="e">
        <v>#N/A</v>
      </c>
      <c r="R134" s="11" t="e">
        <v>#N/A</v>
      </c>
      <c r="S134" s="11" t="e">
        <v>#N/A</v>
      </c>
      <c r="T134" s="11" t="e">
        <v>#N/A</v>
      </c>
      <c r="U134" s="11"/>
      <c r="V134" s="35" t="str">
        <f t="shared" si="10"/>
        <v>Norway</v>
      </c>
      <c r="W134" s="30" t="e">
        <f t="shared" si="11"/>
        <v>#N/A</v>
      </c>
      <c r="X134" s="10" t="e">
        <f t="shared" si="12"/>
        <v>#N/A</v>
      </c>
      <c r="Y134" s="38">
        <f t="shared" si="13"/>
        <v>0</v>
      </c>
      <c r="Z134" s="43" t="str">
        <f t="shared" si="14"/>
        <v/>
      </c>
      <c r="AA134" s="44" t="str">
        <f t="shared" si="15"/>
        <v/>
      </c>
    </row>
    <row r="135" spans="3:27">
      <c r="C135" s="34" t="s">
        <v>297</v>
      </c>
      <c r="D135" s="35" t="s">
        <v>298</v>
      </c>
      <c r="E135" s="11" t="e">
        <v>#N/A</v>
      </c>
      <c r="F135" s="11" t="e">
        <v>#N/A</v>
      </c>
      <c r="G135" s="11" t="e">
        <v>#N/A</v>
      </c>
      <c r="H135" s="11" t="e">
        <v>#N/A</v>
      </c>
      <c r="I135" s="11" t="e">
        <v>#N/A</v>
      </c>
      <c r="J135" s="11" t="e">
        <v>#N/A</v>
      </c>
      <c r="K135" s="11" t="e">
        <v>#N/A</v>
      </c>
      <c r="L135" s="11" t="e">
        <v>#N/A</v>
      </c>
      <c r="M135" s="11" t="e">
        <v>#N/A</v>
      </c>
      <c r="N135" s="11" t="e">
        <v>#N/A</v>
      </c>
      <c r="O135" s="11" t="e">
        <v>#N/A</v>
      </c>
      <c r="P135" s="11" t="e">
        <v>#N/A</v>
      </c>
      <c r="Q135" s="11" t="e">
        <v>#N/A</v>
      </c>
      <c r="R135" s="11" t="e">
        <v>#N/A</v>
      </c>
      <c r="S135" s="11" t="e">
        <v>#N/A</v>
      </c>
      <c r="T135" s="11" t="e">
        <v>#N/A</v>
      </c>
      <c r="U135" s="11"/>
      <c r="V135" s="35" t="str">
        <f t="shared" ref="V135:V197" si="16">D135</f>
        <v>Oman</v>
      </c>
      <c r="W135" s="30" t="e">
        <f t="shared" ref="W135:W198" si="17">SLOPE(E135:T135,$E$5:$T$5)</f>
        <v>#N/A</v>
      </c>
      <c r="X135" s="10" t="e">
        <f t="shared" ref="X135:X197" si="18">PEARSON(E135:T135,$E$5:$T$5)</f>
        <v>#N/A</v>
      </c>
      <c r="Y135" s="38">
        <f t="shared" ref="Y135:Y197" si="19">IF(ISERROR(X135),0,X135*X135)</f>
        <v>0</v>
      </c>
      <c r="Z135" s="43" t="str">
        <f t="shared" ref="Z135:Z197" si="20">IF(Y135&gt;=$Z$4,-1000*W135,"")</f>
        <v/>
      </c>
      <c r="AA135" s="44" t="str">
        <f t="shared" ref="AA135:AA197" si="21">IF(ISNUMBER(Z135),RANK(Z135,$Z$6:$Z$197),"")</f>
        <v/>
      </c>
    </row>
    <row r="136" spans="3:27">
      <c r="C136" s="34" t="s">
        <v>299</v>
      </c>
      <c r="D136" s="35" t="s">
        <v>300</v>
      </c>
      <c r="E136" s="11" t="e">
        <v>#N/A</v>
      </c>
      <c r="F136" s="11" t="e">
        <v>#N/A</v>
      </c>
      <c r="G136" s="11" t="e">
        <v>#N/A</v>
      </c>
      <c r="H136" s="11" t="e">
        <v>#N/A</v>
      </c>
      <c r="I136" s="11" t="e">
        <v>#N/A</v>
      </c>
      <c r="J136" s="11" t="e">
        <v>#N/A</v>
      </c>
      <c r="K136" s="11" t="e">
        <v>#N/A</v>
      </c>
      <c r="L136" s="11" t="e">
        <v>#N/A</v>
      </c>
      <c r="M136" s="11" t="e">
        <v>#N/A</v>
      </c>
      <c r="N136" s="11" t="e">
        <v>#N/A</v>
      </c>
      <c r="O136" s="11" t="e">
        <v>#N/A</v>
      </c>
      <c r="P136" s="11" t="e">
        <v>#N/A</v>
      </c>
      <c r="Q136" s="11" t="e">
        <v>#N/A</v>
      </c>
      <c r="R136" s="11" t="e">
        <v>#N/A</v>
      </c>
      <c r="S136" s="11" t="e">
        <v>#N/A</v>
      </c>
      <c r="T136" s="11" t="e">
        <v>#N/A</v>
      </c>
      <c r="U136" s="11"/>
      <c r="V136" s="35" t="str">
        <f t="shared" si="16"/>
        <v>Pakistan</v>
      </c>
      <c r="W136" s="30" t="e">
        <f t="shared" si="17"/>
        <v>#N/A</v>
      </c>
      <c r="X136" s="10" t="e">
        <f t="shared" si="18"/>
        <v>#N/A</v>
      </c>
      <c r="Y136" s="38">
        <f t="shared" si="19"/>
        <v>0</v>
      </c>
      <c r="Z136" s="43" t="str">
        <f t="shared" si="20"/>
        <v/>
      </c>
      <c r="AA136" s="44" t="str">
        <f t="shared" si="21"/>
        <v/>
      </c>
    </row>
    <row r="137" spans="3:27">
      <c r="C137" s="34" t="s">
        <v>301</v>
      </c>
      <c r="D137" s="35" t="s">
        <v>302</v>
      </c>
      <c r="E137" s="11" t="e">
        <v>#N/A</v>
      </c>
      <c r="F137" s="11" t="e">
        <v>#N/A</v>
      </c>
      <c r="G137" s="11" t="e">
        <v>#N/A</v>
      </c>
      <c r="H137" s="11" t="e">
        <v>#N/A</v>
      </c>
      <c r="I137" s="11" t="e">
        <v>#N/A</v>
      </c>
      <c r="J137" s="11" t="e">
        <v>#N/A</v>
      </c>
      <c r="K137" s="11" t="e">
        <v>#N/A</v>
      </c>
      <c r="L137" s="11" t="e">
        <v>#N/A</v>
      </c>
      <c r="M137" s="11" t="e">
        <v>#N/A</v>
      </c>
      <c r="N137" s="11" t="e">
        <v>#N/A</v>
      </c>
      <c r="O137" s="11" t="e">
        <v>#N/A</v>
      </c>
      <c r="P137" s="11" t="e">
        <v>#N/A</v>
      </c>
      <c r="Q137" s="11" t="e">
        <v>#N/A</v>
      </c>
      <c r="R137" s="11" t="e">
        <v>#N/A</v>
      </c>
      <c r="S137" s="11" t="e">
        <v>#N/A</v>
      </c>
      <c r="T137" s="11" t="e">
        <v>#N/A</v>
      </c>
      <c r="U137" s="11"/>
      <c r="V137" s="35" t="str">
        <f t="shared" si="16"/>
        <v>Palau</v>
      </c>
      <c r="W137" s="30" t="e">
        <f t="shared" si="17"/>
        <v>#N/A</v>
      </c>
      <c r="X137" s="10" t="e">
        <f t="shared" si="18"/>
        <v>#N/A</v>
      </c>
      <c r="Y137" s="38">
        <f t="shared" si="19"/>
        <v>0</v>
      </c>
      <c r="Z137" s="43" t="str">
        <f t="shared" si="20"/>
        <v/>
      </c>
      <c r="AA137" s="44" t="str">
        <f t="shared" si="21"/>
        <v/>
      </c>
    </row>
    <row r="138" spans="3:27">
      <c r="C138" s="34" t="s">
        <v>303</v>
      </c>
      <c r="D138" s="35" t="s">
        <v>304</v>
      </c>
      <c r="E138" s="11" t="e">
        <v>#N/A</v>
      </c>
      <c r="F138" s="11" t="e">
        <v>#N/A</v>
      </c>
      <c r="G138" s="11" t="e">
        <v>#N/A</v>
      </c>
      <c r="H138" s="11" t="e">
        <v>#N/A</v>
      </c>
      <c r="I138" s="11" t="e">
        <v>#N/A</v>
      </c>
      <c r="J138" s="11" t="e">
        <v>#N/A</v>
      </c>
      <c r="K138" s="11" t="e">
        <v>#N/A</v>
      </c>
      <c r="L138" s="11" t="e">
        <v>#N/A</v>
      </c>
      <c r="M138" s="11" t="e">
        <v>#N/A</v>
      </c>
      <c r="N138" s="11" t="e">
        <v>#N/A</v>
      </c>
      <c r="O138" s="11" t="e">
        <v>#N/A</v>
      </c>
      <c r="P138" s="11" t="e">
        <v>#N/A</v>
      </c>
      <c r="Q138" s="11" t="e">
        <v>#N/A</v>
      </c>
      <c r="R138" s="11" t="e">
        <v>#N/A</v>
      </c>
      <c r="S138" s="11" t="e">
        <v>#N/A</v>
      </c>
      <c r="T138" s="11" t="e">
        <v>#N/A</v>
      </c>
      <c r="U138" s="11"/>
      <c r="V138" s="35" t="str">
        <f t="shared" si="16"/>
        <v>Panama</v>
      </c>
      <c r="W138" s="30" t="e">
        <f t="shared" si="17"/>
        <v>#N/A</v>
      </c>
      <c r="X138" s="10" t="e">
        <f t="shared" si="18"/>
        <v>#N/A</v>
      </c>
      <c r="Y138" s="38">
        <f t="shared" si="19"/>
        <v>0</v>
      </c>
      <c r="Z138" s="43" t="str">
        <f t="shared" si="20"/>
        <v/>
      </c>
      <c r="AA138" s="44" t="str">
        <f t="shared" si="21"/>
        <v/>
      </c>
    </row>
    <row r="139" spans="3:27">
      <c r="C139" s="34" t="s">
        <v>305</v>
      </c>
      <c r="D139" s="35" t="s">
        <v>306</v>
      </c>
      <c r="E139" s="11" t="e">
        <v>#N/A</v>
      </c>
      <c r="F139" s="11" t="e">
        <v>#N/A</v>
      </c>
      <c r="G139" s="11" t="e">
        <v>#N/A</v>
      </c>
      <c r="H139" s="11" t="e">
        <v>#N/A</v>
      </c>
      <c r="I139" s="11" t="e">
        <v>#N/A</v>
      </c>
      <c r="J139" s="11" t="e">
        <v>#N/A</v>
      </c>
      <c r="K139" s="11" t="e">
        <v>#N/A</v>
      </c>
      <c r="L139" s="11" t="e">
        <v>#N/A</v>
      </c>
      <c r="M139" s="11" t="e">
        <v>#N/A</v>
      </c>
      <c r="N139" s="11" t="e">
        <v>#N/A</v>
      </c>
      <c r="O139" s="11" t="e">
        <v>#N/A</v>
      </c>
      <c r="P139" s="11" t="e">
        <v>#N/A</v>
      </c>
      <c r="Q139" s="11" t="e">
        <v>#N/A</v>
      </c>
      <c r="R139" s="11" t="e">
        <v>#N/A</v>
      </c>
      <c r="S139" s="11" t="e">
        <v>#N/A</v>
      </c>
      <c r="T139" s="11" t="e">
        <v>#N/A</v>
      </c>
      <c r="U139" s="11"/>
      <c r="V139" s="35" t="str">
        <f t="shared" si="16"/>
        <v>Papua New Guinea</v>
      </c>
      <c r="W139" s="30" t="e">
        <f t="shared" si="17"/>
        <v>#N/A</v>
      </c>
      <c r="X139" s="10" t="e">
        <f t="shared" si="18"/>
        <v>#N/A</v>
      </c>
      <c r="Y139" s="38">
        <f t="shared" si="19"/>
        <v>0</v>
      </c>
      <c r="Z139" s="43" t="str">
        <f t="shared" si="20"/>
        <v/>
      </c>
      <c r="AA139" s="44" t="str">
        <f t="shared" si="21"/>
        <v/>
      </c>
    </row>
    <row r="140" spans="3:27">
      <c r="C140" s="34" t="s">
        <v>307</v>
      </c>
      <c r="D140" s="35" t="s">
        <v>308</v>
      </c>
      <c r="E140" s="11" t="e">
        <v>#N/A</v>
      </c>
      <c r="F140" s="11" t="e">
        <v>#N/A</v>
      </c>
      <c r="G140" s="11" t="e">
        <v>#N/A</v>
      </c>
      <c r="H140" s="11" t="e">
        <v>#N/A</v>
      </c>
      <c r="I140" s="11" t="e">
        <v>#N/A</v>
      </c>
      <c r="J140" s="11" t="e">
        <v>#N/A</v>
      </c>
      <c r="K140" s="11" t="e">
        <v>#N/A</v>
      </c>
      <c r="L140" s="11" t="e">
        <v>#N/A</v>
      </c>
      <c r="M140" s="11" t="e">
        <v>#N/A</v>
      </c>
      <c r="N140" s="11" t="e">
        <v>#N/A</v>
      </c>
      <c r="O140" s="11" t="e">
        <v>#N/A</v>
      </c>
      <c r="P140" s="11" t="e">
        <v>#N/A</v>
      </c>
      <c r="Q140" s="11" t="e">
        <v>#N/A</v>
      </c>
      <c r="R140" s="11" t="e">
        <v>#N/A</v>
      </c>
      <c r="S140" s="11" t="e">
        <v>#N/A</v>
      </c>
      <c r="T140" s="11" t="e">
        <v>#N/A</v>
      </c>
      <c r="U140" s="11"/>
      <c r="V140" s="35" t="str">
        <f t="shared" si="16"/>
        <v>Paraguay</v>
      </c>
      <c r="W140" s="30" t="e">
        <f t="shared" si="17"/>
        <v>#N/A</v>
      </c>
      <c r="X140" s="10" t="e">
        <f t="shared" si="18"/>
        <v>#N/A</v>
      </c>
      <c r="Y140" s="38">
        <f t="shared" si="19"/>
        <v>0</v>
      </c>
      <c r="Z140" s="43" t="str">
        <f t="shared" si="20"/>
        <v/>
      </c>
      <c r="AA140" s="44" t="str">
        <f t="shared" si="21"/>
        <v/>
      </c>
    </row>
    <row r="141" spans="3:27">
      <c r="C141" s="34" t="s">
        <v>309</v>
      </c>
      <c r="D141" s="35" t="s">
        <v>310</v>
      </c>
      <c r="E141" s="11" t="e">
        <v>#N/A</v>
      </c>
      <c r="F141" s="11" t="e">
        <v>#N/A</v>
      </c>
      <c r="G141" s="11" t="e">
        <v>#N/A</v>
      </c>
      <c r="H141" s="11" t="e">
        <v>#N/A</v>
      </c>
      <c r="I141" s="11" t="e">
        <v>#N/A</v>
      </c>
      <c r="J141" s="11" t="e">
        <v>#N/A</v>
      </c>
      <c r="K141" s="11" t="e">
        <v>#N/A</v>
      </c>
      <c r="L141" s="11" t="e">
        <v>#N/A</v>
      </c>
      <c r="M141" s="11" t="e">
        <v>#N/A</v>
      </c>
      <c r="N141" s="11" t="e">
        <v>#N/A</v>
      </c>
      <c r="O141" s="11" t="e">
        <v>#N/A</v>
      </c>
      <c r="P141" s="11" t="e">
        <v>#N/A</v>
      </c>
      <c r="Q141" s="11" t="e">
        <v>#N/A</v>
      </c>
      <c r="R141" s="11" t="e">
        <v>#N/A</v>
      </c>
      <c r="S141" s="11" t="e">
        <v>#N/A</v>
      </c>
      <c r="T141" s="11" t="e">
        <v>#N/A</v>
      </c>
      <c r="U141" s="11"/>
      <c r="V141" s="35" t="str">
        <f t="shared" si="16"/>
        <v>Peru</v>
      </c>
      <c r="W141" s="30" t="e">
        <f t="shared" si="17"/>
        <v>#N/A</v>
      </c>
      <c r="X141" s="10" t="e">
        <f t="shared" si="18"/>
        <v>#N/A</v>
      </c>
      <c r="Y141" s="38">
        <f t="shared" si="19"/>
        <v>0</v>
      </c>
      <c r="Z141" s="43" t="str">
        <f t="shared" si="20"/>
        <v/>
      </c>
      <c r="AA141" s="44" t="str">
        <f t="shared" si="21"/>
        <v/>
      </c>
    </row>
    <row r="142" spans="3:27">
      <c r="C142" s="34" t="s">
        <v>311</v>
      </c>
      <c r="D142" s="35" t="s">
        <v>312</v>
      </c>
      <c r="E142" s="11" t="e">
        <v>#N/A</v>
      </c>
      <c r="F142" s="11" t="e">
        <v>#N/A</v>
      </c>
      <c r="G142" s="11" t="e">
        <v>#N/A</v>
      </c>
      <c r="H142" s="11" t="e">
        <v>#N/A</v>
      </c>
      <c r="I142" s="11" t="e">
        <v>#N/A</v>
      </c>
      <c r="J142" s="11" t="e">
        <v>#N/A</v>
      </c>
      <c r="K142" s="11" t="e">
        <v>#N/A</v>
      </c>
      <c r="L142" s="11" t="e">
        <v>#N/A</v>
      </c>
      <c r="M142" s="11" t="e">
        <v>#N/A</v>
      </c>
      <c r="N142" s="11" t="e">
        <v>#N/A</v>
      </c>
      <c r="O142" s="11" t="e">
        <v>#N/A</v>
      </c>
      <c r="P142" s="11" t="e">
        <v>#N/A</v>
      </c>
      <c r="Q142" s="11" t="e">
        <v>#N/A</v>
      </c>
      <c r="R142" s="11" t="e">
        <v>#N/A</v>
      </c>
      <c r="S142" s="11" t="e">
        <v>#N/A</v>
      </c>
      <c r="T142" s="11" t="e">
        <v>#N/A</v>
      </c>
      <c r="U142" s="11"/>
      <c r="V142" s="35" t="str">
        <f t="shared" si="16"/>
        <v>Philippines</v>
      </c>
      <c r="W142" s="30" t="e">
        <f t="shared" si="17"/>
        <v>#N/A</v>
      </c>
      <c r="X142" s="10" t="e">
        <f t="shared" si="18"/>
        <v>#N/A</v>
      </c>
      <c r="Y142" s="38">
        <f t="shared" si="19"/>
        <v>0</v>
      </c>
      <c r="Z142" s="43" t="str">
        <f t="shared" si="20"/>
        <v/>
      </c>
      <c r="AA142" s="44" t="str">
        <f t="shared" si="21"/>
        <v/>
      </c>
    </row>
    <row r="143" spans="3:27">
      <c r="C143" s="34" t="s">
        <v>313</v>
      </c>
      <c r="D143" s="35" t="s">
        <v>314</v>
      </c>
      <c r="E143" s="11" t="e">
        <v>#N/A</v>
      </c>
      <c r="F143" s="11" t="e">
        <v>#N/A</v>
      </c>
      <c r="G143" s="11" t="e">
        <v>#N/A</v>
      </c>
      <c r="H143" s="11" t="e">
        <v>#N/A</v>
      </c>
      <c r="I143" s="11" t="e">
        <v>#N/A</v>
      </c>
      <c r="J143" s="11" t="e">
        <v>#N/A</v>
      </c>
      <c r="K143" s="11" t="e">
        <v>#N/A</v>
      </c>
      <c r="L143" s="11" t="e">
        <v>#N/A</v>
      </c>
      <c r="M143" s="11" t="e">
        <v>#N/A</v>
      </c>
      <c r="N143" s="11" t="e">
        <v>#N/A</v>
      </c>
      <c r="O143" s="11" t="e">
        <v>#N/A</v>
      </c>
      <c r="P143" s="11" t="e">
        <v>#N/A</v>
      </c>
      <c r="Q143" s="11" t="e">
        <v>#N/A</v>
      </c>
      <c r="R143" s="11" t="e">
        <v>#N/A</v>
      </c>
      <c r="S143" s="11" t="e">
        <v>#N/A</v>
      </c>
      <c r="T143" s="11" t="e">
        <v>#N/A</v>
      </c>
      <c r="U143" s="11"/>
      <c r="V143" s="35" t="str">
        <f t="shared" si="16"/>
        <v>Poland</v>
      </c>
      <c r="W143" s="30" t="e">
        <f t="shared" si="17"/>
        <v>#N/A</v>
      </c>
      <c r="X143" s="10" t="e">
        <f t="shared" si="18"/>
        <v>#N/A</v>
      </c>
      <c r="Y143" s="38">
        <f t="shared" si="19"/>
        <v>0</v>
      </c>
      <c r="Z143" s="43" t="str">
        <f t="shared" si="20"/>
        <v/>
      </c>
      <c r="AA143" s="44" t="str">
        <f t="shared" si="21"/>
        <v/>
      </c>
    </row>
    <row r="144" spans="3:27">
      <c r="C144" s="34" t="s">
        <v>315</v>
      </c>
      <c r="D144" s="35" t="s">
        <v>316</v>
      </c>
      <c r="E144" s="11" t="e">
        <v>#N/A</v>
      </c>
      <c r="F144" s="11" t="e">
        <v>#N/A</v>
      </c>
      <c r="G144" s="11" t="e">
        <v>#N/A</v>
      </c>
      <c r="H144" s="11" t="e">
        <v>#N/A</v>
      </c>
      <c r="I144" s="11" t="e">
        <v>#N/A</v>
      </c>
      <c r="J144" s="11" t="e">
        <v>#N/A</v>
      </c>
      <c r="K144" s="11" t="e">
        <v>#N/A</v>
      </c>
      <c r="L144" s="11" t="e">
        <v>#N/A</v>
      </c>
      <c r="M144" s="11" t="e">
        <v>#N/A</v>
      </c>
      <c r="N144" s="11" t="e">
        <v>#N/A</v>
      </c>
      <c r="O144" s="11" t="e">
        <v>#N/A</v>
      </c>
      <c r="P144" s="11" t="e">
        <v>#N/A</v>
      </c>
      <c r="Q144" s="11" t="e">
        <v>#N/A</v>
      </c>
      <c r="R144" s="11" t="e">
        <v>#N/A</v>
      </c>
      <c r="S144" s="11" t="e">
        <v>#N/A</v>
      </c>
      <c r="T144" s="11" t="e">
        <v>#N/A</v>
      </c>
      <c r="U144" s="11"/>
      <c r="V144" s="35" t="str">
        <f t="shared" si="16"/>
        <v>Portugal</v>
      </c>
      <c r="W144" s="30" t="e">
        <f t="shared" si="17"/>
        <v>#N/A</v>
      </c>
      <c r="X144" s="10" t="e">
        <f t="shared" si="18"/>
        <v>#N/A</v>
      </c>
      <c r="Y144" s="38">
        <f t="shared" si="19"/>
        <v>0</v>
      </c>
      <c r="Z144" s="43" t="str">
        <f t="shared" si="20"/>
        <v/>
      </c>
      <c r="AA144" s="44" t="str">
        <f t="shared" si="21"/>
        <v/>
      </c>
    </row>
    <row r="145" spans="3:27">
      <c r="C145" s="34" t="s">
        <v>317</v>
      </c>
      <c r="D145" s="35" t="s">
        <v>318</v>
      </c>
      <c r="E145" s="11" t="e">
        <v>#N/A</v>
      </c>
      <c r="F145" s="11" t="e">
        <v>#N/A</v>
      </c>
      <c r="G145" s="11" t="e">
        <v>#N/A</v>
      </c>
      <c r="H145" s="11" t="e">
        <v>#N/A</v>
      </c>
      <c r="I145" s="11" t="e">
        <v>#N/A</v>
      </c>
      <c r="J145" s="11" t="e">
        <v>#N/A</v>
      </c>
      <c r="K145" s="11" t="e">
        <v>#N/A</v>
      </c>
      <c r="L145" s="11" t="e">
        <v>#N/A</v>
      </c>
      <c r="M145" s="11" t="e">
        <v>#N/A</v>
      </c>
      <c r="N145" s="11" t="e">
        <v>#N/A</v>
      </c>
      <c r="O145" s="11" t="e">
        <v>#N/A</v>
      </c>
      <c r="P145" s="11" t="e">
        <v>#N/A</v>
      </c>
      <c r="Q145" s="11" t="e">
        <v>#N/A</v>
      </c>
      <c r="R145" s="11" t="e">
        <v>#N/A</v>
      </c>
      <c r="S145" s="11" t="e">
        <v>#N/A</v>
      </c>
      <c r="T145" s="11" t="e">
        <v>#N/A</v>
      </c>
      <c r="U145" s="11"/>
      <c r="V145" s="35" t="str">
        <f t="shared" si="16"/>
        <v>Qatar</v>
      </c>
      <c r="W145" s="30" t="e">
        <f t="shared" si="17"/>
        <v>#N/A</v>
      </c>
      <c r="X145" s="10" t="e">
        <f t="shared" si="18"/>
        <v>#N/A</v>
      </c>
      <c r="Y145" s="38">
        <f t="shared" si="19"/>
        <v>0</v>
      </c>
      <c r="Z145" s="43" t="str">
        <f t="shared" si="20"/>
        <v/>
      </c>
      <c r="AA145" s="44" t="str">
        <f t="shared" si="21"/>
        <v/>
      </c>
    </row>
    <row r="146" spans="3:27">
      <c r="C146" s="34" t="s">
        <v>319</v>
      </c>
      <c r="D146" s="35" t="s">
        <v>320</v>
      </c>
      <c r="E146" s="11" t="e">
        <v>#N/A</v>
      </c>
      <c r="F146" s="11" t="e">
        <v>#N/A</v>
      </c>
      <c r="G146" s="11" t="e">
        <v>#N/A</v>
      </c>
      <c r="H146" s="11" t="e">
        <v>#N/A</v>
      </c>
      <c r="I146" s="11" t="e">
        <v>#N/A</v>
      </c>
      <c r="J146" s="11" t="e">
        <v>#N/A</v>
      </c>
      <c r="K146" s="11" t="e">
        <v>#N/A</v>
      </c>
      <c r="L146" s="11" t="e">
        <v>#N/A</v>
      </c>
      <c r="M146" s="11" t="e">
        <v>#N/A</v>
      </c>
      <c r="N146" s="11" t="e">
        <v>#N/A</v>
      </c>
      <c r="O146" s="11" t="e">
        <v>#N/A</v>
      </c>
      <c r="P146" s="11" t="e">
        <v>#N/A</v>
      </c>
      <c r="Q146" s="11" t="e">
        <v>#N/A</v>
      </c>
      <c r="R146" s="11" t="e">
        <v>#N/A</v>
      </c>
      <c r="S146" s="11" t="e">
        <v>#N/A</v>
      </c>
      <c r="T146" s="11" t="e">
        <v>#N/A</v>
      </c>
      <c r="U146" s="11"/>
      <c r="V146" s="35" t="str">
        <f t="shared" si="16"/>
        <v>Romania</v>
      </c>
      <c r="W146" s="30" t="e">
        <f t="shared" si="17"/>
        <v>#N/A</v>
      </c>
      <c r="X146" s="10" t="e">
        <f t="shared" si="18"/>
        <v>#N/A</v>
      </c>
      <c r="Y146" s="38">
        <f t="shared" si="19"/>
        <v>0</v>
      </c>
      <c r="Z146" s="43" t="str">
        <f t="shared" si="20"/>
        <v/>
      </c>
      <c r="AA146" s="44" t="str">
        <f t="shared" si="21"/>
        <v/>
      </c>
    </row>
    <row r="147" spans="3:27">
      <c r="C147" s="34" t="s">
        <v>321</v>
      </c>
      <c r="D147" s="35" t="s">
        <v>322</v>
      </c>
      <c r="E147" s="11" t="e">
        <v>#N/A</v>
      </c>
      <c r="F147" s="11" t="e">
        <v>#N/A</v>
      </c>
      <c r="G147" s="11" t="e">
        <v>#N/A</v>
      </c>
      <c r="H147" s="11" t="e">
        <v>#N/A</v>
      </c>
      <c r="I147" s="11" t="e">
        <v>#N/A</v>
      </c>
      <c r="J147" s="11" t="e">
        <v>#N/A</v>
      </c>
      <c r="K147" s="11" t="e">
        <v>#N/A</v>
      </c>
      <c r="L147" s="11" t="e">
        <v>#N/A</v>
      </c>
      <c r="M147" s="11" t="e">
        <v>#N/A</v>
      </c>
      <c r="N147" s="11" t="e">
        <v>#N/A</v>
      </c>
      <c r="O147" s="11" t="e">
        <v>#N/A</v>
      </c>
      <c r="P147" s="11" t="e">
        <v>#N/A</v>
      </c>
      <c r="Q147" s="11" t="e">
        <v>#N/A</v>
      </c>
      <c r="R147" s="11" t="e">
        <v>#N/A</v>
      </c>
      <c r="S147" s="11" t="e">
        <v>#N/A</v>
      </c>
      <c r="T147" s="11" t="e">
        <v>#N/A</v>
      </c>
      <c r="U147" s="11"/>
      <c r="V147" s="35" t="str">
        <f t="shared" si="16"/>
        <v>Russian Federation</v>
      </c>
      <c r="W147" s="30" t="e">
        <f t="shared" si="17"/>
        <v>#N/A</v>
      </c>
      <c r="X147" s="10" t="e">
        <f t="shared" si="18"/>
        <v>#N/A</v>
      </c>
      <c r="Y147" s="38">
        <f t="shared" si="19"/>
        <v>0</v>
      </c>
      <c r="Z147" s="43" t="str">
        <f t="shared" si="20"/>
        <v/>
      </c>
      <c r="AA147" s="44" t="str">
        <f t="shared" si="21"/>
        <v/>
      </c>
    </row>
    <row r="148" spans="3:27">
      <c r="C148" s="34" t="s">
        <v>323</v>
      </c>
      <c r="D148" s="35" t="s">
        <v>324</v>
      </c>
      <c r="E148" s="11" t="e">
        <v>#N/A</v>
      </c>
      <c r="F148" s="11" t="e">
        <v>#N/A</v>
      </c>
      <c r="G148" s="11" t="e">
        <v>#N/A</v>
      </c>
      <c r="H148" s="11" t="e">
        <v>#N/A</v>
      </c>
      <c r="I148" s="11" t="e">
        <v>#N/A</v>
      </c>
      <c r="J148" s="11" t="e">
        <v>#N/A</v>
      </c>
      <c r="K148" s="11" t="e">
        <v>#N/A</v>
      </c>
      <c r="L148" s="11" t="e">
        <v>#N/A</v>
      </c>
      <c r="M148" s="11" t="e">
        <v>#N/A</v>
      </c>
      <c r="N148" s="11" t="e">
        <v>#N/A</v>
      </c>
      <c r="O148" s="11" t="e">
        <v>#N/A</v>
      </c>
      <c r="P148" s="11" t="e">
        <v>#N/A</v>
      </c>
      <c r="Q148" s="11" t="e">
        <v>#N/A</v>
      </c>
      <c r="R148" s="11" t="e">
        <v>#N/A</v>
      </c>
      <c r="S148" s="11" t="e">
        <v>#N/A</v>
      </c>
      <c r="T148" s="11" t="e">
        <v>#N/A</v>
      </c>
      <c r="U148" s="11"/>
      <c r="V148" s="35" t="str">
        <f t="shared" si="16"/>
        <v>Rwanda</v>
      </c>
      <c r="W148" s="30" t="e">
        <f t="shared" si="17"/>
        <v>#N/A</v>
      </c>
      <c r="X148" s="10" t="e">
        <f t="shared" si="18"/>
        <v>#N/A</v>
      </c>
      <c r="Y148" s="38">
        <f t="shared" si="19"/>
        <v>0</v>
      </c>
      <c r="Z148" s="43" t="str">
        <f t="shared" si="20"/>
        <v/>
      </c>
      <c r="AA148" s="44" t="str">
        <f t="shared" si="21"/>
        <v/>
      </c>
    </row>
    <row r="149" spans="3:27">
      <c r="C149" s="34" t="s">
        <v>325</v>
      </c>
      <c r="D149" s="35" t="s">
        <v>326</v>
      </c>
      <c r="E149" s="11" t="e">
        <v>#N/A</v>
      </c>
      <c r="F149" s="11" t="e">
        <v>#N/A</v>
      </c>
      <c r="G149" s="11" t="e">
        <v>#N/A</v>
      </c>
      <c r="H149" s="11" t="e">
        <v>#N/A</v>
      </c>
      <c r="I149" s="11" t="e">
        <v>#N/A</v>
      </c>
      <c r="J149" s="11" t="e">
        <v>#N/A</v>
      </c>
      <c r="K149" s="11" t="e">
        <v>#N/A</v>
      </c>
      <c r="L149" s="11" t="e">
        <v>#N/A</v>
      </c>
      <c r="M149" s="11" t="e">
        <v>#N/A</v>
      </c>
      <c r="N149" s="11" t="e">
        <v>#N/A</v>
      </c>
      <c r="O149" s="11" t="e">
        <v>#N/A</v>
      </c>
      <c r="P149" s="11" t="e">
        <v>#N/A</v>
      </c>
      <c r="Q149" s="11" t="e">
        <v>#N/A</v>
      </c>
      <c r="R149" s="11" t="e">
        <v>#N/A</v>
      </c>
      <c r="S149" s="11" t="e">
        <v>#N/A</v>
      </c>
      <c r="T149" s="11" t="e">
        <v>#N/A</v>
      </c>
      <c r="U149" s="11"/>
      <c r="V149" s="35" t="str">
        <f t="shared" si="16"/>
        <v>Saint Kitts and Nevis</v>
      </c>
      <c r="W149" s="30" t="e">
        <f t="shared" si="17"/>
        <v>#N/A</v>
      </c>
      <c r="X149" s="10" t="e">
        <f t="shared" si="18"/>
        <v>#N/A</v>
      </c>
      <c r="Y149" s="38">
        <f t="shared" si="19"/>
        <v>0</v>
      </c>
      <c r="Z149" s="43" t="str">
        <f t="shared" si="20"/>
        <v/>
      </c>
      <c r="AA149" s="44" t="str">
        <f t="shared" si="21"/>
        <v/>
      </c>
    </row>
    <row r="150" spans="3:27">
      <c r="C150" s="34" t="s">
        <v>327</v>
      </c>
      <c r="D150" s="35" t="s">
        <v>328</v>
      </c>
      <c r="E150" s="11" t="e">
        <v>#N/A</v>
      </c>
      <c r="F150" s="11" t="e">
        <v>#N/A</v>
      </c>
      <c r="G150" s="11" t="e">
        <v>#N/A</v>
      </c>
      <c r="H150" s="11" t="e">
        <v>#N/A</v>
      </c>
      <c r="I150" s="11" t="e">
        <v>#N/A</v>
      </c>
      <c r="J150" s="11" t="e">
        <v>#N/A</v>
      </c>
      <c r="K150" s="11" t="e">
        <v>#N/A</v>
      </c>
      <c r="L150" s="11" t="e">
        <v>#N/A</v>
      </c>
      <c r="M150" s="11" t="e">
        <v>#N/A</v>
      </c>
      <c r="N150" s="11" t="e">
        <v>#N/A</v>
      </c>
      <c r="O150" s="11" t="e">
        <v>#N/A</v>
      </c>
      <c r="P150" s="11" t="e">
        <v>#N/A</v>
      </c>
      <c r="Q150" s="11" t="e">
        <v>#N/A</v>
      </c>
      <c r="R150" s="11" t="e">
        <v>#N/A</v>
      </c>
      <c r="S150" s="11" t="e">
        <v>#N/A</v>
      </c>
      <c r="T150" s="11" t="e">
        <v>#N/A</v>
      </c>
      <c r="U150" s="11"/>
      <c r="V150" s="35" t="str">
        <f t="shared" si="16"/>
        <v>Saint Lucia</v>
      </c>
      <c r="W150" s="30" t="e">
        <f t="shared" si="17"/>
        <v>#N/A</v>
      </c>
      <c r="X150" s="10" t="e">
        <f t="shared" si="18"/>
        <v>#N/A</v>
      </c>
      <c r="Y150" s="38">
        <f t="shared" si="19"/>
        <v>0</v>
      </c>
      <c r="Z150" s="43" t="str">
        <f t="shared" si="20"/>
        <v/>
      </c>
      <c r="AA150" s="44" t="str">
        <f t="shared" si="21"/>
        <v/>
      </c>
    </row>
    <row r="151" spans="3:27">
      <c r="C151" s="34" t="s">
        <v>329</v>
      </c>
      <c r="D151" s="35" t="s">
        <v>330</v>
      </c>
      <c r="E151" s="11" t="e">
        <v>#N/A</v>
      </c>
      <c r="F151" s="11" t="e">
        <v>#N/A</v>
      </c>
      <c r="G151" s="11" t="e">
        <v>#N/A</v>
      </c>
      <c r="H151" s="11" t="e">
        <v>#N/A</v>
      </c>
      <c r="I151" s="11" t="e">
        <v>#N/A</v>
      </c>
      <c r="J151" s="11" t="e">
        <v>#N/A</v>
      </c>
      <c r="K151" s="11" t="e">
        <v>#N/A</v>
      </c>
      <c r="L151" s="11" t="e">
        <v>#N/A</v>
      </c>
      <c r="M151" s="11" t="e">
        <v>#N/A</v>
      </c>
      <c r="N151" s="11" t="e">
        <v>#N/A</v>
      </c>
      <c r="O151" s="11" t="e">
        <v>#N/A</v>
      </c>
      <c r="P151" s="11" t="e">
        <v>#N/A</v>
      </c>
      <c r="Q151" s="11" t="e">
        <v>#N/A</v>
      </c>
      <c r="R151" s="11" t="e">
        <v>#N/A</v>
      </c>
      <c r="S151" s="11" t="e">
        <v>#N/A</v>
      </c>
      <c r="T151" s="11" t="e">
        <v>#N/A</v>
      </c>
      <c r="U151" s="11"/>
      <c r="V151" s="35" t="str">
        <f t="shared" si="16"/>
        <v>Saint Vincent and the Grenadines</v>
      </c>
      <c r="W151" s="30" t="e">
        <f t="shared" si="17"/>
        <v>#N/A</v>
      </c>
      <c r="X151" s="10" t="e">
        <f t="shared" si="18"/>
        <v>#N/A</v>
      </c>
      <c r="Y151" s="38">
        <f t="shared" si="19"/>
        <v>0</v>
      </c>
      <c r="Z151" s="43" t="str">
        <f t="shared" si="20"/>
        <v/>
      </c>
      <c r="AA151" s="44" t="str">
        <f t="shared" si="21"/>
        <v/>
      </c>
    </row>
    <row r="152" spans="3:27">
      <c r="C152" s="34" t="s">
        <v>331</v>
      </c>
      <c r="D152" s="35" t="s">
        <v>332</v>
      </c>
      <c r="E152" s="11" t="e">
        <v>#N/A</v>
      </c>
      <c r="F152" s="11" t="e">
        <v>#N/A</v>
      </c>
      <c r="G152" s="11" t="e">
        <v>#N/A</v>
      </c>
      <c r="H152" s="11" t="e">
        <v>#N/A</v>
      </c>
      <c r="I152" s="11" t="e">
        <v>#N/A</v>
      </c>
      <c r="J152" s="11" t="e">
        <v>#N/A</v>
      </c>
      <c r="K152" s="11" t="e">
        <v>#N/A</v>
      </c>
      <c r="L152" s="11" t="e">
        <v>#N/A</v>
      </c>
      <c r="M152" s="11" t="e">
        <v>#N/A</v>
      </c>
      <c r="N152" s="11" t="e">
        <v>#N/A</v>
      </c>
      <c r="O152" s="11" t="e">
        <v>#N/A</v>
      </c>
      <c r="P152" s="11" t="e">
        <v>#N/A</v>
      </c>
      <c r="Q152" s="11" t="e">
        <v>#N/A</v>
      </c>
      <c r="R152" s="11" t="e">
        <v>#N/A</v>
      </c>
      <c r="S152" s="11" t="e">
        <v>#N/A</v>
      </c>
      <c r="T152" s="11" t="e">
        <v>#N/A</v>
      </c>
      <c r="U152" s="11"/>
      <c r="V152" s="35" t="str">
        <f t="shared" si="16"/>
        <v>Samoa</v>
      </c>
      <c r="W152" s="30" t="e">
        <f t="shared" si="17"/>
        <v>#N/A</v>
      </c>
      <c r="X152" s="10" t="e">
        <f t="shared" si="18"/>
        <v>#N/A</v>
      </c>
      <c r="Y152" s="38">
        <f t="shared" si="19"/>
        <v>0</v>
      </c>
      <c r="Z152" s="43" t="str">
        <f t="shared" si="20"/>
        <v/>
      </c>
      <c r="AA152" s="44" t="str">
        <f t="shared" si="21"/>
        <v/>
      </c>
    </row>
    <row r="153" spans="3:27">
      <c r="C153" s="34" t="s">
        <v>333</v>
      </c>
      <c r="D153" s="35" t="s">
        <v>334</v>
      </c>
      <c r="E153" s="11" t="e">
        <v>#N/A</v>
      </c>
      <c r="F153" s="11" t="e">
        <v>#N/A</v>
      </c>
      <c r="G153" s="11" t="e">
        <v>#N/A</v>
      </c>
      <c r="H153" s="11" t="e">
        <v>#N/A</v>
      </c>
      <c r="I153" s="11" t="e">
        <v>#N/A</v>
      </c>
      <c r="J153" s="11" t="e">
        <v>#N/A</v>
      </c>
      <c r="K153" s="11" t="e">
        <v>#N/A</v>
      </c>
      <c r="L153" s="11" t="e">
        <v>#N/A</v>
      </c>
      <c r="M153" s="11" t="e">
        <v>#N/A</v>
      </c>
      <c r="N153" s="11" t="e">
        <v>#N/A</v>
      </c>
      <c r="O153" s="11" t="e">
        <v>#N/A</v>
      </c>
      <c r="P153" s="11" t="e">
        <v>#N/A</v>
      </c>
      <c r="Q153" s="11" t="e">
        <v>#N/A</v>
      </c>
      <c r="R153" s="11" t="e">
        <v>#N/A</v>
      </c>
      <c r="S153" s="11" t="e">
        <v>#N/A</v>
      </c>
      <c r="T153" s="11" t="e">
        <v>#N/A</v>
      </c>
      <c r="U153" s="11"/>
      <c r="V153" s="35" t="str">
        <f t="shared" si="16"/>
        <v>San Marino</v>
      </c>
      <c r="W153" s="30" t="e">
        <f t="shared" si="17"/>
        <v>#N/A</v>
      </c>
      <c r="X153" s="10" t="e">
        <f t="shared" si="18"/>
        <v>#N/A</v>
      </c>
      <c r="Y153" s="38">
        <f t="shared" si="19"/>
        <v>0</v>
      </c>
      <c r="Z153" s="43" t="str">
        <f t="shared" si="20"/>
        <v/>
      </c>
      <c r="AA153" s="44" t="str">
        <f t="shared" si="21"/>
        <v/>
      </c>
    </row>
    <row r="154" spans="3:27">
      <c r="C154" s="34" t="s">
        <v>335</v>
      </c>
      <c r="D154" s="35" t="s">
        <v>336</v>
      </c>
      <c r="E154" s="11" t="e">
        <v>#N/A</v>
      </c>
      <c r="F154" s="11" t="e">
        <v>#N/A</v>
      </c>
      <c r="G154" s="11" t="e">
        <v>#N/A</v>
      </c>
      <c r="H154" s="11" t="e">
        <v>#N/A</v>
      </c>
      <c r="I154" s="11" t="e">
        <v>#N/A</v>
      </c>
      <c r="J154" s="11" t="e">
        <v>#N/A</v>
      </c>
      <c r="K154" s="11" t="e">
        <v>#N/A</v>
      </c>
      <c r="L154" s="11" t="e">
        <v>#N/A</v>
      </c>
      <c r="M154" s="11" t="e">
        <v>#N/A</v>
      </c>
      <c r="N154" s="11" t="e">
        <v>#N/A</v>
      </c>
      <c r="O154" s="11" t="e">
        <v>#N/A</v>
      </c>
      <c r="P154" s="11" t="e">
        <v>#N/A</v>
      </c>
      <c r="Q154" s="11" t="e">
        <v>#N/A</v>
      </c>
      <c r="R154" s="11" t="e">
        <v>#N/A</v>
      </c>
      <c r="S154" s="11" t="e">
        <v>#N/A</v>
      </c>
      <c r="T154" s="11" t="e">
        <v>#N/A</v>
      </c>
      <c r="U154" s="11"/>
      <c r="V154" s="35" t="str">
        <f t="shared" si="16"/>
        <v>Sao Tome and Principe</v>
      </c>
      <c r="W154" s="30" t="e">
        <f t="shared" si="17"/>
        <v>#N/A</v>
      </c>
      <c r="X154" s="10" t="e">
        <f t="shared" si="18"/>
        <v>#N/A</v>
      </c>
      <c r="Y154" s="38">
        <f t="shared" si="19"/>
        <v>0</v>
      </c>
      <c r="Z154" s="43" t="str">
        <f t="shared" si="20"/>
        <v/>
      </c>
      <c r="AA154" s="44" t="str">
        <f t="shared" si="21"/>
        <v/>
      </c>
    </row>
    <row r="155" spans="3:27">
      <c r="C155" s="34" t="s">
        <v>337</v>
      </c>
      <c r="D155" s="35" t="s">
        <v>338</v>
      </c>
      <c r="E155" s="11" t="e">
        <v>#N/A</v>
      </c>
      <c r="F155" s="11" t="e">
        <v>#N/A</v>
      </c>
      <c r="G155" s="11" t="e">
        <v>#N/A</v>
      </c>
      <c r="H155" s="11" t="e">
        <v>#N/A</v>
      </c>
      <c r="I155" s="11" t="e">
        <v>#N/A</v>
      </c>
      <c r="J155" s="11" t="e">
        <v>#N/A</v>
      </c>
      <c r="K155" s="11" t="e">
        <v>#N/A</v>
      </c>
      <c r="L155" s="11" t="e">
        <v>#N/A</v>
      </c>
      <c r="M155" s="11" t="e">
        <v>#N/A</v>
      </c>
      <c r="N155" s="11" t="e">
        <v>#N/A</v>
      </c>
      <c r="O155" s="11" t="e">
        <v>#N/A</v>
      </c>
      <c r="P155" s="11" t="e">
        <v>#N/A</v>
      </c>
      <c r="Q155" s="11" t="e">
        <v>#N/A</v>
      </c>
      <c r="R155" s="11" t="e">
        <v>#N/A</v>
      </c>
      <c r="S155" s="11" t="e">
        <v>#N/A</v>
      </c>
      <c r="T155" s="11" t="e">
        <v>#N/A</v>
      </c>
      <c r="U155" s="11"/>
      <c r="V155" s="35" t="str">
        <f t="shared" si="16"/>
        <v>Saudi Arabia</v>
      </c>
      <c r="W155" s="30" t="e">
        <f t="shared" si="17"/>
        <v>#N/A</v>
      </c>
      <c r="X155" s="10" t="e">
        <f t="shared" si="18"/>
        <v>#N/A</v>
      </c>
      <c r="Y155" s="38">
        <f t="shared" si="19"/>
        <v>0</v>
      </c>
      <c r="Z155" s="43" t="str">
        <f t="shared" si="20"/>
        <v/>
      </c>
      <c r="AA155" s="44" t="str">
        <f t="shared" si="21"/>
        <v/>
      </c>
    </row>
    <row r="156" spans="3:27">
      <c r="C156" s="34" t="s">
        <v>339</v>
      </c>
      <c r="D156" s="35" t="s">
        <v>340</v>
      </c>
      <c r="E156" s="11" t="e">
        <v>#N/A</v>
      </c>
      <c r="F156" s="11" t="e">
        <v>#N/A</v>
      </c>
      <c r="G156" s="11" t="e">
        <v>#N/A</v>
      </c>
      <c r="H156" s="11" t="e">
        <v>#N/A</v>
      </c>
      <c r="I156" s="11" t="e">
        <v>#N/A</v>
      </c>
      <c r="J156" s="11" t="e">
        <v>#N/A</v>
      </c>
      <c r="K156" s="11" t="e">
        <v>#N/A</v>
      </c>
      <c r="L156" s="11" t="e">
        <v>#N/A</v>
      </c>
      <c r="M156" s="11" t="e">
        <v>#N/A</v>
      </c>
      <c r="N156" s="11" t="e">
        <v>#N/A</v>
      </c>
      <c r="O156" s="11" t="e">
        <v>#N/A</v>
      </c>
      <c r="P156" s="11" t="e">
        <v>#N/A</v>
      </c>
      <c r="Q156" s="11" t="e">
        <v>#N/A</v>
      </c>
      <c r="R156" s="11" t="e">
        <v>#N/A</v>
      </c>
      <c r="S156" s="11" t="e">
        <v>#N/A</v>
      </c>
      <c r="T156" s="11" t="e">
        <v>#N/A</v>
      </c>
      <c r="U156" s="11"/>
      <c r="V156" s="35" t="str">
        <f t="shared" si="16"/>
        <v>Senegal</v>
      </c>
      <c r="W156" s="30" t="e">
        <f t="shared" si="17"/>
        <v>#N/A</v>
      </c>
      <c r="X156" s="10" t="e">
        <f t="shared" si="18"/>
        <v>#N/A</v>
      </c>
      <c r="Y156" s="38">
        <f t="shared" si="19"/>
        <v>0</v>
      </c>
      <c r="Z156" s="43" t="str">
        <f t="shared" si="20"/>
        <v/>
      </c>
      <c r="AA156" s="44" t="str">
        <f t="shared" si="21"/>
        <v/>
      </c>
    </row>
    <row r="157" spans="3:27">
      <c r="C157" s="34" t="s">
        <v>341</v>
      </c>
      <c r="D157" s="35" t="s">
        <v>342</v>
      </c>
      <c r="E157" s="11" t="e">
        <v>#N/A</v>
      </c>
      <c r="F157" s="11" t="e">
        <v>#N/A</v>
      </c>
      <c r="G157" s="11" t="e">
        <v>#N/A</v>
      </c>
      <c r="H157" s="11" t="e">
        <v>#N/A</v>
      </c>
      <c r="I157" s="11" t="e">
        <v>#N/A</v>
      </c>
      <c r="J157" s="11" t="e">
        <v>#N/A</v>
      </c>
      <c r="K157" s="11" t="e">
        <v>#N/A</v>
      </c>
      <c r="L157" s="11" t="e">
        <v>#N/A</v>
      </c>
      <c r="M157" s="11" t="e">
        <v>#N/A</v>
      </c>
      <c r="N157" s="11" t="e">
        <v>#N/A</v>
      </c>
      <c r="O157" s="11" t="e">
        <v>#N/A</v>
      </c>
      <c r="P157" s="11" t="e">
        <v>#N/A</v>
      </c>
      <c r="Q157" s="11" t="e">
        <v>#N/A</v>
      </c>
      <c r="R157" s="11" t="e">
        <v>#N/A</v>
      </c>
      <c r="S157" s="11" t="e">
        <v>#N/A</v>
      </c>
      <c r="T157" s="11" t="e">
        <v>#N/A</v>
      </c>
      <c r="U157" s="11"/>
      <c r="V157" s="35" t="str">
        <f t="shared" si="16"/>
        <v>Serbia</v>
      </c>
      <c r="W157" s="30" t="e">
        <f t="shared" si="17"/>
        <v>#N/A</v>
      </c>
      <c r="X157" s="10" t="e">
        <f t="shared" si="18"/>
        <v>#N/A</v>
      </c>
      <c r="Y157" s="38">
        <f t="shared" si="19"/>
        <v>0</v>
      </c>
      <c r="Z157" s="43" t="str">
        <f t="shared" si="20"/>
        <v/>
      </c>
      <c r="AA157" s="44" t="str">
        <f t="shared" si="21"/>
        <v/>
      </c>
    </row>
    <row r="158" spans="3:27">
      <c r="C158" s="34" t="s">
        <v>343</v>
      </c>
      <c r="D158" s="35" t="s">
        <v>344</v>
      </c>
      <c r="E158" s="11" t="e">
        <v>#N/A</v>
      </c>
      <c r="F158" s="11" t="e">
        <v>#N/A</v>
      </c>
      <c r="G158" s="11" t="e">
        <v>#N/A</v>
      </c>
      <c r="H158" s="11" t="e">
        <v>#N/A</v>
      </c>
      <c r="I158" s="11" t="e">
        <v>#N/A</v>
      </c>
      <c r="J158" s="11" t="e">
        <v>#N/A</v>
      </c>
      <c r="K158" s="11" t="e">
        <v>#N/A</v>
      </c>
      <c r="L158" s="11" t="e">
        <v>#N/A</v>
      </c>
      <c r="M158" s="11" t="e">
        <v>#N/A</v>
      </c>
      <c r="N158" s="11" t="e">
        <v>#N/A</v>
      </c>
      <c r="O158" s="11" t="e">
        <v>#N/A</v>
      </c>
      <c r="P158" s="11" t="e">
        <v>#N/A</v>
      </c>
      <c r="Q158" s="11" t="e">
        <v>#N/A</v>
      </c>
      <c r="R158" s="11" t="e">
        <v>#N/A</v>
      </c>
      <c r="S158" s="11" t="e">
        <v>#N/A</v>
      </c>
      <c r="T158" s="11" t="e">
        <v>#N/A</v>
      </c>
      <c r="U158" s="11"/>
      <c r="V158" s="35" t="str">
        <f t="shared" si="16"/>
        <v>Seychelles</v>
      </c>
      <c r="W158" s="30" t="e">
        <f t="shared" si="17"/>
        <v>#N/A</v>
      </c>
      <c r="X158" s="10" t="e">
        <f t="shared" si="18"/>
        <v>#N/A</v>
      </c>
      <c r="Y158" s="38">
        <f t="shared" si="19"/>
        <v>0</v>
      </c>
      <c r="Z158" s="43" t="str">
        <f t="shared" si="20"/>
        <v/>
      </c>
      <c r="AA158" s="44" t="str">
        <f t="shared" si="21"/>
        <v/>
      </c>
    </row>
    <row r="159" spans="3:27">
      <c r="C159" s="34" t="s">
        <v>345</v>
      </c>
      <c r="D159" s="35" t="s">
        <v>346</v>
      </c>
      <c r="E159" s="11" t="e">
        <v>#N/A</v>
      </c>
      <c r="F159" s="11" t="e">
        <v>#N/A</v>
      </c>
      <c r="G159" s="11" t="e">
        <v>#N/A</v>
      </c>
      <c r="H159" s="11" t="e">
        <v>#N/A</v>
      </c>
      <c r="I159" s="11" t="e">
        <v>#N/A</v>
      </c>
      <c r="J159" s="11" t="e">
        <v>#N/A</v>
      </c>
      <c r="K159" s="11" t="e">
        <v>#N/A</v>
      </c>
      <c r="L159" s="11" t="e">
        <v>#N/A</v>
      </c>
      <c r="M159" s="11" t="e">
        <v>#N/A</v>
      </c>
      <c r="N159" s="11" t="e">
        <v>#N/A</v>
      </c>
      <c r="O159" s="11" t="e">
        <v>#N/A</v>
      </c>
      <c r="P159" s="11" t="e">
        <v>#N/A</v>
      </c>
      <c r="Q159" s="11" t="e">
        <v>#N/A</v>
      </c>
      <c r="R159" s="11" t="e">
        <v>#N/A</v>
      </c>
      <c r="S159" s="11" t="e">
        <v>#N/A</v>
      </c>
      <c r="T159" s="11" t="e">
        <v>#N/A</v>
      </c>
      <c r="U159" s="11"/>
      <c r="V159" s="35" t="str">
        <f t="shared" si="16"/>
        <v>Sierra Leone</v>
      </c>
      <c r="W159" s="30" t="e">
        <f t="shared" si="17"/>
        <v>#N/A</v>
      </c>
      <c r="X159" s="10" t="e">
        <f t="shared" si="18"/>
        <v>#N/A</v>
      </c>
      <c r="Y159" s="38">
        <f t="shared" si="19"/>
        <v>0</v>
      </c>
      <c r="Z159" s="43" t="str">
        <f t="shared" si="20"/>
        <v/>
      </c>
      <c r="AA159" s="44" t="str">
        <f t="shared" si="21"/>
        <v/>
      </c>
    </row>
    <row r="160" spans="3:27">
      <c r="C160" s="34" t="s">
        <v>347</v>
      </c>
      <c r="D160" s="35" t="s">
        <v>348</v>
      </c>
      <c r="E160" s="11" t="e">
        <v>#N/A</v>
      </c>
      <c r="F160" s="11" t="e">
        <v>#N/A</v>
      </c>
      <c r="G160" s="11" t="e">
        <v>#N/A</v>
      </c>
      <c r="H160" s="11" t="e">
        <v>#N/A</v>
      </c>
      <c r="I160" s="11" t="e">
        <v>#N/A</v>
      </c>
      <c r="J160" s="11" t="e">
        <v>#N/A</v>
      </c>
      <c r="K160" s="11" t="e">
        <v>#N/A</v>
      </c>
      <c r="L160" s="11" t="e">
        <v>#N/A</v>
      </c>
      <c r="M160" s="11" t="e">
        <v>#N/A</v>
      </c>
      <c r="N160" s="11" t="e">
        <v>#N/A</v>
      </c>
      <c r="O160" s="11" t="e">
        <v>#N/A</v>
      </c>
      <c r="P160" s="11" t="e">
        <v>#N/A</v>
      </c>
      <c r="Q160" s="11" t="e">
        <v>#N/A</v>
      </c>
      <c r="R160" s="11" t="e">
        <v>#N/A</v>
      </c>
      <c r="S160" s="11" t="e">
        <v>#N/A</v>
      </c>
      <c r="T160" s="11" t="e">
        <v>#N/A</v>
      </c>
      <c r="U160" s="11"/>
      <c r="V160" s="35" t="str">
        <f t="shared" si="16"/>
        <v>Singapore</v>
      </c>
      <c r="W160" s="30" t="e">
        <f t="shared" si="17"/>
        <v>#N/A</v>
      </c>
      <c r="X160" s="10" t="e">
        <f t="shared" si="18"/>
        <v>#N/A</v>
      </c>
      <c r="Y160" s="38">
        <f t="shared" si="19"/>
        <v>0</v>
      </c>
      <c r="Z160" s="43" t="str">
        <f t="shared" si="20"/>
        <v/>
      </c>
      <c r="AA160" s="44" t="str">
        <f t="shared" si="21"/>
        <v/>
      </c>
    </row>
    <row r="161" spans="3:27">
      <c r="C161" s="34" t="s">
        <v>349</v>
      </c>
      <c r="D161" s="35" t="s">
        <v>350</v>
      </c>
      <c r="E161" s="11" t="e">
        <v>#N/A</v>
      </c>
      <c r="F161" s="11" t="e">
        <v>#N/A</v>
      </c>
      <c r="G161" s="11" t="e">
        <v>#N/A</v>
      </c>
      <c r="H161" s="11" t="e">
        <v>#N/A</v>
      </c>
      <c r="I161" s="11" t="e">
        <v>#N/A</v>
      </c>
      <c r="J161" s="11" t="e">
        <v>#N/A</v>
      </c>
      <c r="K161" s="11" t="e">
        <v>#N/A</v>
      </c>
      <c r="L161" s="11" t="e">
        <v>#N/A</v>
      </c>
      <c r="M161" s="11" t="e">
        <v>#N/A</v>
      </c>
      <c r="N161" s="11" t="e">
        <v>#N/A</v>
      </c>
      <c r="O161" s="11" t="e">
        <v>#N/A</v>
      </c>
      <c r="P161" s="11" t="e">
        <v>#N/A</v>
      </c>
      <c r="Q161" s="11" t="e">
        <v>#N/A</v>
      </c>
      <c r="R161" s="11" t="e">
        <v>#N/A</v>
      </c>
      <c r="S161" s="11" t="e">
        <v>#N/A</v>
      </c>
      <c r="T161" s="11" t="e">
        <v>#N/A</v>
      </c>
      <c r="U161" s="11"/>
      <c r="V161" s="35" t="str">
        <f t="shared" si="16"/>
        <v>Slovakia</v>
      </c>
      <c r="W161" s="30" t="e">
        <f t="shared" si="17"/>
        <v>#N/A</v>
      </c>
      <c r="X161" s="10" t="e">
        <f t="shared" si="18"/>
        <v>#N/A</v>
      </c>
      <c r="Y161" s="38">
        <f t="shared" si="19"/>
        <v>0</v>
      </c>
      <c r="Z161" s="43" t="str">
        <f t="shared" si="20"/>
        <v/>
      </c>
      <c r="AA161" s="44" t="str">
        <f t="shared" si="21"/>
        <v/>
      </c>
    </row>
    <row r="162" spans="3:27">
      <c r="C162" s="34" t="s">
        <v>351</v>
      </c>
      <c r="D162" s="35" t="s">
        <v>352</v>
      </c>
      <c r="E162" s="11" t="e">
        <v>#N/A</v>
      </c>
      <c r="F162" s="11" t="e">
        <v>#N/A</v>
      </c>
      <c r="G162" s="11" t="e">
        <v>#N/A</v>
      </c>
      <c r="H162" s="11" t="e">
        <v>#N/A</v>
      </c>
      <c r="I162" s="11" t="e">
        <v>#N/A</v>
      </c>
      <c r="J162" s="11" t="e">
        <v>#N/A</v>
      </c>
      <c r="K162" s="11" t="e">
        <v>#N/A</v>
      </c>
      <c r="L162" s="11" t="e">
        <v>#N/A</v>
      </c>
      <c r="M162" s="11" t="e">
        <v>#N/A</v>
      </c>
      <c r="N162" s="11" t="e">
        <v>#N/A</v>
      </c>
      <c r="O162" s="11" t="e">
        <v>#N/A</v>
      </c>
      <c r="P162" s="11" t="e">
        <v>#N/A</v>
      </c>
      <c r="Q162" s="11" t="e">
        <v>#N/A</v>
      </c>
      <c r="R162" s="11" t="e">
        <v>#N/A</v>
      </c>
      <c r="S162" s="11" t="e">
        <v>#N/A</v>
      </c>
      <c r="T162" s="11" t="e">
        <v>#N/A</v>
      </c>
      <c r="U162" s="11"/>
      <c r="V162" s="35" t="str">
        <f t="shared" si="16"/>
        <v>Slovenia</v>
      </c>
      <c r="W162" s="30" t="e">
        <f t="shared" si="17"/>
        <v>#N/A</v>
      </c>
      <c r="X162" s="10" t="e">
        <f t="shared" si="18"/>
        <v>#N/A</v>
      </c>
      <c r="Y162" s="38">
        <f t="shared" si="19"/>
        <v>0</v>
      </c>
      <c r="Z162" s="43" t="str">
        <f t="shared" si="20"/>
        <v/>
      </c>
      <c r="AA162" s="44" t="str">
        <f t="shared" si="21"/>
        <v/>
      </c>
    </row>
    <row r="163" spans="3:27">
      <c r="C163" s="34" t="s">
        <v>353</v>
      </c>
      <c r="D163" s="35" t="s">
        <v>354</v>
      </c>
      <c r="E163" s="11" t="e">
        <v>#N/A</v>
      </c>
      <c r="F163" s="11" t="e">
        <v>#N/A</v>
      </c>
      <c r="G163" s="11" t="e">
        <v>#N/A</v>
      </c>
      <c r="H163" s="11" t="e">
        <v>#N/A</v>
      </c>
      <c r="I163" s="11" t="e">
        <v>#N/A</v>
      </c>
      <c r="J163" s="11" t="e">
        <v>#N/A</v>
      </c>
      <c r="K163" s="11" t="e">
        <v>#N/A</v>
      </c>
      <c r="L163" s="11" t="e">
        <v>#N/A</v>
      </c>
      <c r="M163" s="11" t="e">
        <v>#N/A</v>
      </c>
      <c r="N163" s="11" t="e">
        <v>#N/A</v>
      </c>
      <c r="O163" s="11" t="e">
        <v>#N/A</v>
      </c>
      <c r="P163" s="11" t="e">
        <v>#N/A</v>
      </c>
      <c r="Q163" s="11" t="e">
        <v>#N/A</v>
      </c>
      <c r="R163" s="11" t="e">
        <v>#N/A</v>
      </c>
      <c r="S163" s="11" t="e">
        <v>#N/A</v>
      </c>
      <c r="T163" s="11" t="e">
        <v>#N/A</v>
      </c>
      <c r="U163" s="11"/>
      <c r="V163" s="35" t="str">
        <f t="shared" si="16"/>
        <v>Solomon Islands</v>
      </c>
      <c r="W163" s="30" t="e">
        <f t="shared" si="17"/>
        <v>#N/A</v>
      </c>
      <c r="X163" s="10" t="e">
        <f t="shared" si="18"/>
        <v>#N/A</v>
      </c>
      <c r="Y163" s="38">
        <f t="shared" si="19"/>
        <v>0</v>
      </c>
      <c r="Z163" s="43" t="str">
        <f t="shared" si="20"/>
        <v/>
      </c>
      <c r="AA163" s="44" t="str">
        <f t="shared" si="21"/>
        <v/>
      </c>
    </row>
    <row r="164" spans="3:27">
      <c r="C164" s="34" t="s">
        <v>355</v>
      </c>
      <c r="D164" s="35" t="s">
        <v>356</v>
      </c>
      <c r="E164" s="11" t="e">
        <v>#N/A</v>
      </c>
      <c r="F164" s="11" t="e">
        <v>#N/A</v>
      </c>
      <c r="G164" s="11" t="e">
        <v>#N/A</v>
      </c>
      <c r="H164" s="11" t="e">
        <v>#N/A</v>
      </c>
      <c r="I164" s="11" t="e">
        <v>#N/A</v>
      </c>
      <c r="J164" s="11" t="e">
        <v>#N/A</v>
      </c>
      <c r="K164" s="11" t="e">
        <v>#N/A</v>
      </c>
      <c r="L164" s="11" t="e">
        <v>#N/A</v>
      </c>
      <c r="M164" s="11" t="e">
        <v>#N/A</v>
      </c>
      <c r="N164" s="11" t="e">
        <v>#N/A</v>
      </c>
      <c r="O164" s="11" t="e">
        <v>#N/A</v>
      </c>
      <c r="P164" s="11" t="e">
        <v>#N/A</v>
      </c>
      <c r="Q164" s="11" t="e">
        <v>#N/A</v>
      </c>
      <c r="R164" s="11" t="e">
        <v>#N/A</v>
      </c>
      <c r="S164" s="11" t="e">
        <v>#N/A</v>
      </c>
      <c r="T164" s="11" t="e">
        <v>#N/A</v>
      </c>
      <c r="U164" s="11"/>
      <c r="V164" s="35" t="str">
        <f t="shared" si="16"/>
        <v>Somalia</v>
      </c>
      <c r="W164" s="30" t="e">
        <f t="shared" si="17"/>
        <v>#N/A</v>
      </c>
      <c r="X164" s="10" t="e">
        <f t="shared" si="18"/>
        <v>#N/A</v>
      </c>
      <c r="Y164" s="38">
        <f t="shared" si="19"/>
        <v>0</v>
      </c>
      <c r="Z164" s="43" t="str">
        <f t="shared" si="20"/>
        <v/>
      </c>
      <c r="AA164" s="44" t="str">
        <f t="shared" si="21"/>
        <v/>
      </c>
    </row>
    <row r="165" spans="3:27">
      <c r="C165" s="34" t="s">
        <v>357</v>
      </c>
      <c r="D165" s="35" t="s">
        <v>358</v>
      </c>
      <c r="E165" s="11" t="e">
        <v>#N/A</v>
      </c>
      <c r="F165" s="11" t="e">
        <v>#N/A</v>
      </c>
      <c r="G165" s="11" t="e">
        <v>#N/A</v>
      </c>
      <c r="H165" s="11" t="e">
        <v>#N/A</v>
      </c>
      <c r="I165" s="11" t="e">
        <v>#N/A</v>
      </c>
      <c r="J165" s="11" t="e">
        <v>#N/A</v>
      </c>
      <c r="K165" s="11" t="e">
        <v>#N/A</v>
      </c>
      <c r="L165" s="11" t="e">
        <v>#N/A</v>
      </c>
      <c r="M165" s="11" t="e">
        <v>#N/A</v>
      </c>
      <c r="N165" s="11" t="e">
        <v>#N/A</v>
      </c>
      <c r="O165" s="11" t="e">
        <v>#N/A</v>
      </c>
      <c r="P165" s="11" t="e">
        <v>#N/A</v>
      </c>
      <c r="Q165" s="11" t="e">
        <v>#N/A</v>
      </c>
      <c r="R165" s="11" t="e">
        <v>#N/A</v>
      </c>
      <c r="S165" s="11" t="e">
        <v>#N/A</v>
      </c>
      <c r="T165" s="11" t="e">
        <v>#N/A</v>
      </c>
      <c r="U165" s="11"/>
      <c r="V165" s="35" t="str">
        <f t="shared" si="16"/>
        <v>South Africa</v>
      </c>
      <c r="W165" s="30" t="e">
        <f t="shared" si="17"/>
        <v>#N/A</v>
      </c>
      <c r="X165" s="10" t="e">
        <f t="shared" si="18"/>
        <v>#N/A</v>
      </c>
      <c r="Y165" s="38">
        <f t="shared" si="19"/>
        <v>0</v>
      </c>
      <c r="Z165" s="43" t="str">
        <f t="shared" si="20"/>
        <v/>
      </c>
      <c r="AA165" s="44" t="str">
        <f t="shared" si="21"/>
        <v/>
      </c>
    </row>
    <row r="166" spans="3:27">
      <c r="C166" s="34" t="s">
        <v>359</v>
      </c>
      <c r="D166" s="35" t="s">
        <v>360</v>
      </c>
      <c r="E166" s="11" t="e">
        <v>#N/A</v>
      </c>
      <c r="F166" s="11" t="e">
        <v>#N/A</v>
      </c>
      <c r="G166" s="11" t="e">
        <v>#N/A</v>
      </c>
      <c r="H166" s="11" t="e">
        <v>#N/A</v>
      </c>
      <c r="I166" s="11" t="e">
        <v>#N/A</v>
      </c>
      <c r="J166" s="11" t="e">
        <v>#N/A</v>
      </c>
      <c r="K166" s="11" t="e">
        <v>#N/A</v>
      </c>
      <c r="L166" s="11" t="e">
        <v>#N/A</v>
      </c>
      <c r="M166" s="11" t="e">
        <v>#N/A</v>
      </c>
      <c r="N166" s="11" t="e">
        <v>#N/A</v>
      </c>
      <c r="O166" s="11" t="e">
        <v>#N/A</v>
      </c>
      <c r="P166" s="11" t="e">
        <v>#N/A</v>
      </c>
      <c r="Q166" s="11" t="e">
        <v>#N/A</v>
      </c>
      <c r="R166" s="11" t="e">
        <v>#N/A</v>
      </c>
      <c r="S166" s="11" t="e">
        <v>#N/A</v>
      </c>
      <c r="T166" s="11" t="e">
        <v>#N/A</v>
      </c>
      <c r="U166" s="11"/>
      <c r="V166" s="35" t="str">
        <f t="shared" si="16"/>
        <v>Spain</v>
      </c>
      <c r="W166" s="30" t="e">
        <f t="shared" si="17"/>
        <v>#N/A</v>
      </c>
      <c r="X166" s="10" t="e">
        <f t="shared" si="18"/>
        <v>#N/A</v>
      </c>
      <c r="Y166" s="38">
        <f t="shared" si="19"/>
        <v>0</v>
      </c>
      <c r="Z166" s="43" t="str">
        <f t="shared" si="20"/>
        <v/>
      </c>
      <c r="AA166" s="44" t="str">
        <f t="shared" si="21"/>
        <v/>
      </c>
    </row>
    <row r="167" spans="3:27">
      <c r="C167" s="34" t="s">
        <v>361</v>
      </c>
      <c r="D167" s="35" t="s">
        <v>362</v>
      </c>
      <c r="E167" s="11" t="e">
        <v>#N/A</v>
      </c>
      <c r="F167" s="11" t="e">
        <v>#N/A</v>
      </c>
      <c r="G167" s="11" t="e">
        <v>#N/A</v>
      </c>
      <c r="H167" s="11" t="e">
        <v>#N/A</v>
      </c>
      <c r="I167" s="11" t="e">
        <v>#N/A</v>
      </c>
      <c r="J167" s="11" t="e">
        <v>#N/A</v>
      </c>
      <c r="K167" s="11" t="e">
        <v>#N/A</v>
      </c>
      <c r="L167" s="11" t="e">
        <v>#N/A</v>
      </c>
      <c r="M167" s="11" t="e">
        <v>#N/A</v>
      </c>
      <c r="N167" s="11" t="e">
        <v>#N/A</v>
      </c>
      <c r="O167" s="11" t="e">
        <v>#N/A</v>
      </c>
      <c r="P167" s="11" t="e">
        <v>#N/A</v>
      </c>
      <c r="Q167" s="11" t="e">
        <v>#N/A</v>
      </c>
      <c r="R167" s="11" t="e">
        <v>#N/A</v>
      </c>
      <c r="S167" s="11" t="e">
        <v>#N/A</v>
      </c>
      <c r="T167" s="11" t="e">
        <v>#N/A</v>
      </c>
      <c r="U167" s="11"/>
      <c r="V167" s="35" t="str">
        <f t="shared" si="16"/>
        <v>Sri Lanka</v>
      </c>
      <c r="W167" s="30" t="e">
        <f t="shared" si="17"/>
        <v>#N/A</v>
      </c>
      <c r="X167" s="10" t="e">
        <f t="shared" si="18"/>
        <v>#N/A</v>
      </c>
      <c r="Y167" s="38">
        <f t="shared" si="19"/>
        <v>0</v>
      </c>
      <c r="Z167" s="43" t="str">
        <f t="shared" si="20"/>
        <v/>
      </c>
      <c r="AA167" s="44" t="str">
        <f t="shared" si="21"/>
        <v/>
      </c>
    </row>
    <row r="168" spans="3:27">
      <c r="C168" s="34" t="s">
        <v>363</v>
      </c>
      <c r="D168" s="35" t="s">
        <v>364</v>
      </c>
      <c r="E168" s="11" t="e">
        <v>#N/A</v>
      </c>
      <c r="F168" s="11" t="e">
        <v>#N/A</v>
      </c>
      <c r="G168" s="11" t="e">
        <v>#N/A</v>
      </c>
      <c r="H168" s="11" t="e">
        <v>#N/A</v>
      </c>
      <c r="I168" s="11" t="e">
        <v>#N/A</v>
      </c>
      <c r="J168" s="11" t="e">
        <v>#N/A</v>
      </c>
      <c r="K168" s="11" t="e">
        <v>#N/A</v>
      </c>
      <c r="L168" s="11" t="e">
        <v>#N/A</v>
      </c>
      <c r="M168" s="11" t="e">
        <v>#N/A</v>
      </c>
      <c r="N168" s="11" t="e">
        <v>#N/A</v>
      </c>
      <c r="O168" s="11" t="e">
        <v>#N/A</v>
      </c>
      <c r="P168" s="11" t="e">
        <v>#N/A</v>
      </c>
      <c r="Q168" s="11" t="e">
        <v>#N/A</v>
      </c>
      <c r="R168" s="11" t="e">
        <v>#N/A</v>
      </c>
      <c r="S168" s="11" t="e">
        <v>#N/A</v>
      </c>
      <c r="T168" s="11" t="e">
        <v>#N/A</v>
      </c>
      <c r="U168" s="11"/>
      <c r="V168" s="35" t="str">
        <f t="shared" si="16"/>
        <v>Sudan</v>
      </c>
      <c r="W168" s="30" t="e">
        <f t="shared" si="17"/>
        <v>#N/A</v>
      </c>
      <c r="X168" s="10" t="e">
        <f t="shared" si="18"/>
        <v>#N/A</v>
      </c>
      <c r="Y168" s="38">
        <f t="shared" si="19"/>
        <v>0</v>
      </c>
      <c r="Z168" s="43" t="str">
        <f t="shared" si="20"/>
        <v/>
      </c>
      <c r="AA168" s="44" t="str">
        <f t="shared" si="21"/>
        <v/>
      </c>
    </row>
    <row r="169" spans="3:27">
      <c r="C169" s="34" t="s">
        <v>365</v>
      </c>
      <c r="D169" s="35" t="s">
        <v>366</v>
      </c>
      <c r="E169" s="11" t="e">
        <v>#N/A</v>
      </c>
      <c r="F169" s="11" t="e">
        <v>#N/A</v>
      </c>
      <c r="G169" s="11" t="e">
        <v>#N/A</v>
      </c>
      <c r="H169" s="11" t="e">
        <v>#N/A</v>
      </c>
      <c r="I169" s="11" t="e">
        <v>#N/A</v>
      </c>
      <c r="J169" s="11" t="e">
        <v>#N/A</v>
      </c>
      <c r="K169" s="11" t="e">
        <v>#N/A</v>
      </c>
      <c r="L169" s="11" t="e">
        <v>#N/A</v>
      </c>
      <c r="M169" s="11" t="e">
        <v>#N/A</v>
      </c>
      <c r="N169" s="11" t="e">
        <v>#N/A</v>
      </c>
      <c r="O169" s="11" t="e">
        <v>#N/A</v>
      </c>
      <c r="P169" s="11" t="e">
        <v>#N/A</v>
      </c>
      <c r="Q169" s="11" t="e">
        <v>#N/A</v>
      </c>
      <c r="R169" s="11" t="e">
        <v>#N/A</v>
      </c>
      <c r="S169" s="11" t="e">
        <v>#N/A</v>
      </c>
      <c r="T169" s="11" t="e">
        <v>#N/A</v>
      </c>
      <c r="U169" s="11"/>
      <c r="V169" s="35" t="str">
        <f t="shared" si="16"/>
        <v>Suriname</v>
      </c>
      <c r="W169" s="30" t="e">
        <f t="shared" si="17"/>
        <v>#N/A</v>
      </c>
      <c r="X169" s="10" t="e">
        <f t="shared" si="18"/>
        <v>#N/A</v>
      </c>
      <c r="Y169" s="38">
        <f t="shared" si="19"/>
        <v>0</v>
      </c>
      <c r="Z169" s="43" t="str">
        <f t="shared" si="20"/>
        <v/>
      </c>
      <c r="AA169" s="44" t="str">
        <f t="shared" si="21"/>
        <v/>
      </c>
    </row>
    <row r="170" spans="3:27">
      <c r="C170" s="34" t="s">
        <v>367</v>
      </c>
      <c r="D170" s="35" t="s">
        <v>368</v>
      </c>
      <c r="E170" s="11" t="e">
        <v>#N/A</v>
      </c>
      <c r="F170" s="11" t="e">
        <v>#N/A</v>
      </c>
      <c r="G170" s="11" t="e">
        <v>#N/A</v>
      </c>
      <c r="H170" s="11" t="e">
        <v>#N/A</v>
      </c>
      <c r="I170" s="11" t="e">
        <v>#N/A</v>
      </c>
      <c r="J170" s="11" t="e">
        <v>#N/A</v>
      </c>
      <c r="K170" s="11" t="e">
        <v>#N/A</v>
      </c>
      <c r="L170" s="11" t="e">
        <v>#N/A</v>
      </c>
      <c r="M170" s="11" t="e">
        <v>#N/A</v>
      </c>
      <c r="N170" s="11" t="e">
        <v>#N/A</v>
      </c>
      <c r="O170" s="11" t="e">
        <v>#N/A</v>
      </c>
      <c r="P170" s="11" t="e">
        <v>#N/A</v>
      </c>
      <c r="Q170" s="11" t="e">
        <v>#N/A</v>
      </c>
      <c r="R170" s="11" t="e">
        <v>#N/A</v>
      </c>
      <c r="S170" s="11" t="e">
        <v>#N/A</v>
      </c>
      <c r="T170" s="11" t="e">
        <v>#N/A</v>
      </c>
      <c r="U170" s="11"/>
      <c r="V170" s="35" t="str">
        <f t="shared" si="16"/>
        <v>Swaziland</v>
      </c>
      <c r="W170" s="30" t="e">
        <f t="shared" si="17"/>
        <v>#N/A</v>
      </c>
      <c r="X170" s="10" t="e">
        <f t="shared" si="18"/>
        <v>#N/A</v>
      </c>
      <c r="Y170" s="38">
        <f t="shared" si="19"/>
        <v>0</v>
      </c>
      <c r="Z170" s="43" t="str">
        <f t="shared" si="20"/>
        <v/>
      </c>
      <c r="AA170" s="44" t="str">
        <f t="shared" si="21"/>
        <v/>
      </c>
    </row>
    <row r="171" spans="3:27">
      <c r="C171" s="34" t="s">
        <v>369</v>
      </c>
      <c r="D171" s="35" t="s">
        <v>370</v>
      </c>
      <c r="E171" s="11" t="e">
        <v>#N/A</v>
      </c>
      <c r="F171" s="11" t="e">
        <v>#N/A</v>
      </c>
      <c r="G171" s="11" t="e">
        <v>#N/A</v>
      </c>
      <c r="H171" s="11" t="e">
        <v>#N/A</v>
      </c>
      <c r="I171" s="11" t="e">
        <v>#N/A</v>
      </c>
      <c r="J171" s="11" t="e">
        <v>#N/A</v>
      </c>
      <c r="K171" s="11" t="e">
        <v>#N/A</v>
      </c>
      <c r="L171" s="11" t="e">
        <v>#N/A</v>
      </c>
      <c r="M171" s="11" t="e">
        <v>#N/A</v>
      </c>
      <c r="N171" s="11" t="e">
        <v>#N/A</v>
      </c>
      <c r="O171" s="11" t="e">
        <v>#N/A</v>
      </c>
      <c r="P171" s="11" t="e">
        <v>#N/A</v>
      </c>
      <c r="Q171" s="11" t="e">
        <v>#N/A</v>
      </c>
      <c r="R171" s="11" t="e">
        <v>#N/A</v>
      </c>
      <c r="S171" s="11" t="e">
        <v>#N/A</v>
      </c>
      <c r="T171" s="11" t="e">
        <v>#N/A</v>
      </c>
      <c r="U171" s="11"/>
      <c r="V171" s="35" t="str">
        <f t="shared" si="16"/>
        <v>Sweden</v>
      </c>
      <c r="W171" s="30" t="e">
        <f t="shared" si="17"/>
        <v>#N/A</v>
      </c>
      <c r="X171" s="10" t="e">
        <f t="shared" si="18"/>
        <v>#N/A</v>
      </c>
      <c r="Y171" s="38">
        <f t="shared" si="19"/>
        <v>0</v>
      </c>
      <c r="Z171" s="43" t="str">
        <f t="shared" si="20"/>
        <v/>
      </c>
      <c r="AA171" s="44" t="str">
        <f t="shared" si="21"/>
        <v/>
      </c>
    </row>
    <row r="172" spans="3:27">
      <c r="C172" s="34" t="s">
        <v>371</v>
      </c>
      <c r="D172" s="35" t="s">
        <v>372</v>
      </c>
      <c r="E172" s="11" t="e">
        <v>#N/A</v>
      </c>
      <c r="F172" s="11" t="e">
        <v>#N/A</v>
      </c>
      <c r="G172" s="11" t="e">
        <v>#N/A</v>
      </c>
      <c r="H172" s="11" t="e">
        <v>#N/A</v>
      </c>
      <c r="I172" s="11" t="e">
        <v>#N/A</v>
      </c>
      <c r="J172" s="11" t="e">
        <v>#N/A</v>
      </c>
      <c r="K172" s="11" t="e">
        <v>#N/A</v>
      </c>
      <c r="L172" s="11" t="e">
        <v>#N/A</v>
      </c>
      <c r="M172" s="11" t="e">
        <v>#N/A</v>
      </c>
      <c r="N172" s="11" t="e">
        <v>#N/A</v>
      </c>
      <c r="O172" s="11" t="e">
        <v>#N/A</v>
      </c>
      <c r="P172" s="11" t="e">
        <v>#N/A</v>
      </c>
      <c r="Q172" s="11" t="e">
        <v>#N/A</v>
      </c>
      <c r="R172" s="11" t="e">
        <v>#N/A</v>
      </c>
      <c r="S172" s="11" t="e">
        <v>#N/A</v>
      </c>
      <c r="T172" s="11" t="e">
        <v>#N/A</v>
      </c>
      <c r="U172" s="11"/>
      <c r="V172" s="35" t="str">
        <f t="shared" si="16"/>
        <v>Switzerland</v>
      </c>
      <c r="W172" s="30" t="e">
        <f t="shared" si="17"/>
        <v>#N/A</v>
      </c>
      <c r="X172" s="10" t="e">
        <f t="shared" si="18"/>
        <v>#N/A</v>
      </c>
      <c r="Y172" s="38">
        <f t="shared" si="19"/>
        <v>0</v>
      </c>
      <c r="Z172" s="43" t="str">
        <f t="shared" si="20"/>
        <v/>
      </c>
      <c r="AA172" s="44" t="str">
        <f t="shared" si="21"/>
        <v/>
      </c>
    </row>
    <row r="173" spans="3:27">
      <c r="C173" s="34" t="s">
        <v>373</v>
      </c>
      <c r="D173" s="35" t="s">
        <v>374</v>
      </c>
      <c r="E173" s="11" t="e">
        <v>#N/A</v>
      </c>
      <c r="F173" s="11" t="e">
        <v>#N/A</v>
      </c>
      <c r="G173" s="11" t="e">
        <v>#N/A</v>
      </c>
      <c r="H173" s="11" t="e">
        <v>#N/A</v>
      </c>
      <c r="I173" s="11" t="e">
        <v>#N/A</v>
      </c>
      <c r="J173" s="11" t="e">
        <v>#N/A</v>
      </c>
      <c r="K173" s="11" t="e">
        <v>#N/A</v>
      </c>
      <c r="L173" s="11" t="e">
        <v>#N/A</v>
      </c>
      <c r="M173" s="11" t="e">
        <v>#N/A</v>
      </c>
      <c r="N173" s="11" t="e">
        <v>#N/A</v>
      </c>
      <c r="O173" s="11" t="e">
        <v>#N/A</v>
      </c>
      <c r="P173" s="11" t="e">
        <v>#N/A</v>
      </c>
      <c r="Q173" s="11" t="e">
        <v>#N/A</v>
      </c>
      <c r="R173" s="11" t="e">
        <v>#N/A</v>
      </c>
      <c r="S173" s="11" t="e">
        <v>#N/A</v>
      </c>
      <c r="T173" s="11" t="e">
        <v>#N/A</v>
      </c>
      <c r="U173" s="11"/>
      <c r="V173" s="35" t="str">
        <f t="shared" si="16"/>
        <v>Syrian Arab Republic</v>
      </c>
      <c r="W173" s="30" t="e">
        <f t="shared" si="17"/>
        <v>#N/A</v>
      </c>
      <c r="X173" s="10" t="e">
        <f t="shared" si="18"/>
        <v>#N/A</v>
      </c>
      <c r="Y173" s="38">
        <f t="shared" si="19"/>
        <v>0</v>
      </c>
      <c r="Z173" s="43" t="str">
        <f t="shared" si="20"/>
        <v/>
      </c>
      <c r="AA173" s="44" t="str">
        <f t="shared" si="21"/>
        <v/>
      </c>
    </row>
    <row r="174" spans="3:27">
      <c r="C174" s="34" t="s">
        <v>375</v>
      </c>
      <c r="D174" s="35" t="s">
        <v>376</v>
      </c>
      <c r="E174" s="11" t="e">
        <v>#N/A</v>
      </c>
      <c r="F174" s="11" t="e">
        <v>#N/A</v>
      </c>
      <c r="G174" s="11" t="e">
        <v>#N/A</v>
      </c>
      <c r="H174" s="11" t="e">
        <v>#N/A</v>
      </c>
      <c r="I174" s="11" t="e">
        <v>#N/A</v>
      </c>
      <c r="J174" s="11" t="e">
        <v>#N/A</v>
      </c>
      <c r="K174" s="11" t="e">
        <v>#N/A</v>
      </c>
      <c r="L174" s="11" t="e">
        <v>#N/A</v>
      </c>
      <c r="M174" s="11" t="e">
        <v>#N/A</v>
      </c>
      <c r="N174" s="11" t="e">
        <v>#N/A</v>
      </c>
      <c r="O174" s="11" t="e">
        <v>#N/A</v>
      </c>
      <c r="P174" s="11" t="e">
        <v>#N/A</v>
      </c>
      <c r="Q174" s="11" t="e">
        <v>#N/A</v>
      </c>
      <c r="R174" s="11" t="e">
        <v>#N/A</v>
      </c>
      <c r="S174" s="11" t="e">
        <v>#N/A</v>
      </c>
      <c r="T174" s="11" t="e">
        <v>#N/A</v>
      </c>
      <c r="U174" s="11"/>
      <c r="V174" s="35" t="str">
        <f t="shared" si="16"/>
        <v>Tajikistan</v>
      </c>
      <c r="W174" s="30" t="e">
        <f t="shared" si="17"/>
        <v>#N/A</v>
      </c>
      <c r="X174" s="10" t="e">
        <f t="shared" si="18"/>
        <v>#N/A</v>
      </c>
      <c r="Y174" s="38">
        <f t="shared" si="19"/>
        <v>0</v>
      </c>
      <c r="Z174" s="43" t="str">
        <f t="shared" si="20"/>
        <v/>
      </c>
      <c r="AA174" s="44" t="str">
        <f t="shared" si="21"/>
        <v/>
      </c>
    </row>
    <row r="175" spans="3:27">
      <c r="C175" s="34" t="s">
        <v>377</v>
      </c>
      <c r="D175" s="35" t="s">
        <v>378</v>
      </c>
      <c r="E175" s="11" t="e">
        <v>#N/A</v>
      </c>
      <c r="F175" s="11" t="e">
        <v>#N/A</v>
      </c>
      <c r="G175" s="11" t="e">
        <v>#N/A</v>
      </c>
      <c r="H175" s="11" t="e">
        <v>#N/A</v>
      </c>
      <c r="I175" s="11" t="e">
        <v>#N/A</v>
      </c>
      <c r="J175" s="11" t="e">
        <v>#N/A</v>
      </c>
      <c r="K175" s="11" t="e">
        <v>#N/A</v>
      </c>
      <c r="L175" s="11" t="e">
        <v>#N/A</v>
      </c>
      <c r="M175" s="11" t="e">
        <v>#N/A</v>
      </c>
      <c r="N175" s="11" t="e">
        <v>#N/A</v>
      </c>
      <c r="O175" s="11" t="e">
        <v>#N/A</v>
      </c>
      <c r="P175" s="11" t="e">
        <v>#N/A</v>
      </c>
      <c r="Q175" s="11" t="e">
        <v>#N/A</v>
      </c>
      <c r="R175" s="11" t="e">
        <v>#N/A</v>
      </c>
      <c r="S175" s="11" t="e">
        <v>#N/A</v>
      </c>
      <c r="T175" s="11" t="e">
        <v>#N/A</v>
      </c>
      <c r="U175" s="11"/>
      <c r="V175" s="35" t="str">
        <f t="shared" si="16"/>
        <v>Tanzania, United Republic of</v>
      </c>
      <c r="W175" s="30" t="e">
        <f t="shared" si="17"/>
        <v>#N/A</v>
      </c>
      <c r="X175" s="10" t="e">
        <f t="shared" si="18"/>
        <v>#N/A</v>
      </c>
      <c r="Y175" s="38">
        <f t="shared" si="19"/>
        <v>0</v>
      </c>
      <c r="Z175" s="43" t="str">
        <f t="shared" si="20"/>
        <v/>
      </c>
      <c r="AA175" s="44" t="str">
        <f t="shared" si="21"/>
        <v/>
      </c>
    </row>
    <row r="176" spans="3:27">
      <c r="C176" s="34" t="s">
        <v>379</v>
      </c>
      <c r="D176" s="35" t="s">
        <v>380</v>
      </c>
      <c r="E176" s="11" t="e">
        <v>#N/A</v>
      </c>
      <c r="F176" s="11" t="e">
        <v>#N/A</v>
      </c>
      <c r="G176" s="11" t="e">
        <v>#N/A</v>
      </c>
      <c r="H176" s="11" t="e">
        <v>#N/A</v>
      </c>
      <c r="I176" s="11" t="e">
        <v>#N/A</v>
      </c>
      <c r="J176" s="11" t="e">
        <v>#N/A</v>
      </c>
      <c r="K176" s="11" t="e">
        <v>#N/A</v>
      </c>
      <c r="L176" s="11" t="e">
        <v>#N/A</v>
      </c>
      <c r="M176" s="11" t="e">
        <v>#N/A</v>
      </c>
      <c r="N176" s="11" t="e">
        <v>#N/A</v>
      </c>
      <c r="O176" s="11" t="e">
        <v>#N/A</v>
      </c>
      <c r="P176" s="11" t="e">
        <v>#N/A</v>
      </c>
      <c r="Q176" s="11" t="e">
        <v>#N/A</v>
      </c>
      <c r="R176" s="11" t="e">
        <v>#N/A</v>
      </c>
      <c r="S176" s="11" t="e">
        <v>#N/A</v>
      </c>
      <c r="T176" s="11" t="e">
        <v>#N/A</v>
      </c>
      <c r="U176" s="11"/>
      <c r="V176" s="35" t="str">
        <f t="shared" si="16"/>
        <v>Thailand</v>
      </c>
      <c r="W176" s="30" t="e">
        <f t="shared" si="17"/>
        <v>#N/A</v>
      </c>
      <c r="X176" s="10" t="e">
        <f t="shared" si="18"/>
        <v>#N/A</v>
      </c>
      <c r="Y176" s="38">
        <f t="shared" si="19"/>
        <v>0</v>
      </c>
      <c r="Z176" s="43" t="str">
        <f t="shared" si="20"/>
        <v/>
      </c>
      <c r="AA176" s="44" t="str">
        <f t="shared" si="21"/>
        <v/>
      </c>
    </row>
    <row r="177" spans="3:27">
      <c r="C177" s="34" t="s">
        <v>381</v>
      </c>
      <c r="D177" s="35" t="s">
        <v>382</v>
      </c>
      <c r="E177" s="11" t="e">
        <v>#N/A</v>
      </c>
      <c r="F177" s="11" t="e">
        <v>#N/A</v>
      </c>
      <c r="G177" s="11" t="e">
        <v>#N/A</v>
      </c>
      <c r="H177" s="11" t="e">
        <v>#N/A</v>
      </c>
      <c r="I177" s="11" t="e">
        <v>#N/A</v>
      </c>
      <c r="J177" s="11" t="e">
        <v>#N/A</v>
      </c>
      <c r="K177" s="11" t="e">
        <v>#N/A</v>
      </c>
      <c r="L177" s="11" t="e">
        <v>#N/A</v>
      </c>
      <c r="M177" s="11" t="e">
        <v>#N/A</v>
      </c>
      <c r="N177" s="11" t="e">
        <v>#N/A</v>
      </c>
      <c r="O177" s="11" t="e">
        <v>#N/A</v>
      </c>
      <c r="P177" s="11" t="e">
        <v>#N/A</v>
      </c>
      <c r="Q177" s="11" t="e">
        <v>#N/A</v>
      </c>
      <c r="R177" s="11" t="e">
        <v>#N/A</v>
      </c>
      <c r="S177" s="11" t="e">
        <v>#N/A</v>
      </c>
      <c r="T177" s="11" t="e">
        <v>#N/A</v>
      </c>
      <c r="U177" s="11"/>
      <c r="V177" s="35" t="str">
        <f t="shared" si="16"/>
        <v>Timor-Leste</v>
      </c>
      <c r="W177" s="30" t="e">
        <f t="shared" si="17"/>
        <v>#N/A</v>
      </c>
      <c r="X177" s="10" t="e">
        <f t="shared" si="18"/>
        <v>#N/A</v>
      </c>
      <c r="Y177" s="38">
        <f t="shared" si="19"/>
        <v>0</v>
      </c>
      <c r="Z177" s="43" t="str">
        <f t="shared" si="20"/>
        <v/>
      </c>
      <c r="AA177" s="44" t="str">
        <f t="shared" si="21"/>
        <v/>
      </c>
    </row>
    <row r="178" spans="3:27">
      <c r="C178" s="34" t="s">
        <v>383</v>
      </c>
      <c r="D178" s="35" t="s">
        <v>384</v>
      </c>
      <c r="E178" s="11" t="e">
        <v>#N/A</v>
      </c>
      <c r="F178" s="11" t="e">
        <v>#N/A</v>
      </c>
      <c r="G178" s="11" t="e">
        <v>#N/A</v>
      </c>
      <c r="H178" s="11" t="e">
        <v>#N/A</v>
      </c>
      <c r="I178" s="11" t="e">
        <v>#N/A</v>
      </c>
      <c r="J178" s="11" t="e">
        <v>#N/A</v>
      </c>
      <c r="K178" s="11" t="e">
        <v>#N/A</v>
      </c>
      <c r="L178" s="11" t="e">
        <v>#N/A</v>
      </c>
      <c r="M178" s="11" t="e">
        <v>#N/A</v>
      </c>
      <c r="N178" s="11" t="e">
        <v>#N/A</v>
      </c>
      <c r="O178" s="11" t="e">
        <v>#N/A</v>
      </c>
      <c r="P178" s="11" t="e">
        <v>#N/A</v>
      </c>
      <c r="Q178" s="11" t="e">
        <v>#N/A</v>
      </c>
      <c r="R178" s="11" t="e">
        <v>#N/A</v>
      </c>
      <c r="S178" s="11" t="e">
        <v>#N/A</v>
      </c>
      <c r="T178" s="11" t="e">
        <v>#N/A</v>
      </c>
      <c r="U178" s="11"/>
      <c r="V178" s="35" t="str">
        <f t="shared" si="16"/>
        <v>Togo</v>
      </c>
      <c r="W178" s="30" t="e">
        <f t="shared" si="17"/>
        <v>#N/A</v>
      </c>
      <c r="X178" s="10" t="e">
        <f t="shared" si="18"/>
        <v>#N/A</v>
      </c>
      <c r="Y178" s="38">
        <f t="shared" si="19"/>
        <v>0</v>
      </c>
      <c r="Z178" s="43" t="str">
        <f t="shared" si="20"/>
        <v/>
      </c>
      <c r="AA178" s="44" t="str">
        <f t="shared" si="21"/>
        <v/>
      </c>
    </row>
    <row r="179" spans="3:27">
      <c r="C179" s="34" t="s">
        <v>385</v>
      </c>
      <c r="D179" s="35" t="s">
        <v>386</v>
      </c>
      <c r="E179" s="11" t="e">
        <v>#N/A</v>
      </c>
      <c r="F179" s="11" t="e">
        <v>#N/A</v>
      </c>
      <c r="G179" s="11" t="e">
        <v>#N/A</v>
      </c>
      <c r="H179" s="11" t="e">
        <v>#N/A</v>
      </c>
      <c r="I179" s="11" t="e">
        <v>#N/A</v>
      </c>
      <c r="J179" s="11" t="e">
        <v>#N/A</v>
      </c>
      <c r="K179" s="11" t="e">
        <v>#N/A</v>
      </c>
      <c r="L179" s="11" t="e">
        <v>#N/A</v>
      </c>
      <c r="M179" s="11" t="e">
        <v>#N/A</v>
      </c>
      <c r="N179" s="11" t="e">
        <v>#N/A</v>
      </c>
      <c r="O179" s="11" t="e">
        <v>#N/A</v>
      </c>
      <c r="P179" s="11" t="e">
        <v>#N/A</v>
      </c>
      <c r="Q179" s="11" t="e">
        <v>#N/A</v>
      </c>
      <c r="R179" s="11" t="e">
        <v>#N/A</v>
      </c>
      <c r="S179" s="11" t="e">
        <v>#N/A</v>
      </c>
      <c r="T179" s="11" t="e">
        <v>#N/A</v>
      </c>
      <c r="U179" s="11"/>
      <c r="V179" s="35" t="str">
        <f t="shared" si="16"/>
        <v>Tonga</v>
      </c>
      <c r="W179" s="30" t="e">
        <f t="shared" si="17"/>
        <v>#N/A</v>
      </c>
      <c r="X179" s="10" t="e">
        <f t="shared" si="18"/>
        <v>#N/A</v>
      </c>
      <c r="Y179" s="38">
        <f t="shared" si="19"/>
        <v>0</v>
      </c>
      <c r="Z179" s="43" t="str">
        <f t="shared" si="20"/>
        <v/>
      </c>
      <c r="AA179" s="44" t="str">
        <f t="shared" si="21"/>
        <v/>
      </c>
    </row>
    <row r="180" spans="3:27">
      <c r="C180" s="34" t="s">
        <v>387</v>
      </c>
      <c r="D180" s="35" t="s">
        <v>388</v>
      </c>
      <c r="E180" s="11" t="e">
        <v>#N/A</v>
      </c>
      <c r="F180" s="11" t="e">
        <v>#N/A</v>
      </c>
      <c r="G180" s="11" t="e">
        <v>#N/A</v>
      </c>
      <c r="H180" s="11" t="e">
        <v>#N/A</v>
      </c>
      <c r="I180" s="11" t="e">
        <v>#N/A</v>
      </c>
      <c r="J180" s="11" t="e">
        <v>#N/A</v>
      </c>
      <c r="K180" s="11" t="e">
        <v>#N/A</v>
      </c>
      <c r="L180" s="11" t="e">
        <v>#N/A</v>
      </c>
      <c r="M180" s="11" t="e">
        <v>#N/A</v>
      </c>
      <c r="N180" s="11" t="e">
        <v>#N/A</v>
      </c>
      <c r="O180" s="11" t="e">
        <v>#N/A</v>
      </c>
      <c r="P180" s="11" t="e">
        <v>#N/A</v>
      </c>
      <c r="Q180" s="11" t="e">
        <v>#N/A</v>
      </c>
      <c r="R180" s="11" t="e">
        <v>#N/A</v>
      </c>
      <c r="S180" s="11" t="e">
        <v>#N/A</v>
      </c>
      <c r="T180" s="11" t="e">
        <v>#N/A</v>
      </c>
      <c r="U180" s="11"/>
      <c r="V180" s="35" t="str">
        <f t="shared" si="16"/>
        <v>Trinidad and Tobago</v>
      </c>
      <c r="W180" s="30" t="e">
        <f t="shared" si="17"/>
        <v>#N/A</v>
      </c>
      <c r="X180" s="10" t="e">
        <f t="shared" si="18"/>
        <v>#N/A</v>
      </c>
      <c r="Y180" s="38">
        <f t="shared" si="19"/>
        <v>0</v>
      </c>
      <c r="Z180" s="43" t="str">
        <f t="shared" si="20"/>
        <v/>
      </c>
      <c r="AA180" s="44" t="str">
        <f t="shared" si="21"/>
        <v/>
      </c>
    </row>
    <row r="181" spans="3:27">
      <c r="C181" s="34" t="s">
        <v>389</v>
      </c>
      <c r="D181" s="35" t="s">
        <v>390</v>
      </c>
      <c r="E181" s="11" t="e">
        <v>#N/A</v>
      </c>
      <c r="F181" s="11" t="e">
        <v>#N/A</v>
      </c>
      <c r="G181" s="11" t="e">
        <v>#N/A</v>
      </c>
      <c r="H181" s="11" t="e">
        <v>#N/A</v>
      </c>
      <c r="I181" s="11" t="e">
        <v>#N/A</v>
      </c>
      <c r="J181" s="11" t="e">
        <v>#N/A</v>
      </c>
      <c r="K181" s="11" t="e">
        <v>#N/A</v>
      </c>
      <c r="L181" s="11" t="e">
        <v>#N/A</v>
      </c>
      <c r="M181" s="11" t="e">
        <v>#N/A</v>
      </c>
      <c r="N181" s="11" t="e">
        <v>#N/A</v>
      </c>
      <c r="O181" s="11" t="e">
        <v>#N/A</v>
      </c>
      <c r="P181" s="11" t="e">
        <v>#N/A</v>
      </c>
      <c r="Q181" s="11" t="e">
        <v>#N/A</v>
      </c>
      <c r="R181" s="11" t="e">
        <v>#N/A</v>
      </c>
      <c r="S181" s="11" t="e">
        <v>#N/A</v>
      </c>
      <c r="T181" s="11" t="e">
        <v>#N/A</v>
      </c>
      <c r="U181" s="11"/>
      <c r="V181" s="35" t="str">
        <f t="shared" si="16"/>
        <v>Tunisia</v>
      </c>
      <c r="W181" s="30" t="e">
        <f t="shared" si="17"/>
        <v>#N/A</v>
      </c>
      <c r="X181" s="10" t="e">
        <f t="shared" si="18"/>
        <v>#N/A</v>
      </c>
      <c r="Y181" s="38">
        <f t="shared" si="19"/>
        <v>0</v>
      </c>
      <c r="Z181" s="43" t="str">
        <f t="shared" si="20"/>
        <v/>
      </c>
      <c r="AA181" s="44" t="str">
        <f t="shared" si="21"/>
        <v/>
      </c>
    </row>
    <row r="182" spans="3:27">
      <c r="C182" s="34" t="s">
        <v>391</v>
      </c>
      <c r="D182" s="35" t="s">
        <v>392</v>
      </c>
      <c r="E182" s="11" t="e">
        <v>#N/A</v>
      </c>
      <c r="F182" s="11" t="e">
        <v>#N/A</v>
      </c>
      <c r="G182" s="11" t="e">
        <v>#N/A</v>
      </c>
      <c r="H182" s="11" t="e">
        <v>#N/A</v>
      </c>
      <c r="I182" s="11" t="e">
        <v>#N/A</v>
      </c>
      <c r="J182" s="11" t="e">
        <v>#N/A</v>
      </c>
      <c r="K182" s="11" t="e">
        <v>#N/A</v>
      </c>
      <c r="L182" s="11" t="e">
        <v>#N/A</v>
      </c>
      <c r="M182" s="11" t="e">
        <v>#N/A</v>
      </c>
      <c r="N182" s="11" t="e">
        <v>#N/A</v>
      </c>
      <c r="O182" s="11" t="e">
        <v>#N/A</v>
      </c>
      <c r="P182" s="11" t="e">
        <v>#N/A</v>
      </c>
      <c r="Q182" s="11" t="e">
        <v>#N/A</v>
      </c>
      <c r="R182" s="11" t="e">
        <v>#N/A</v>
      </c>
      <c r="S182" s="11" t="e">
        <v>#N/A</v>
      </c>
      <c r="T182" s="11" t="e">
        <v>#N/A</v>
      </c>
      <c r="U182" s="11"/>
      <c r="V182" s="35" t="str">
        <f t="shared" si="16"/>
        <v>Turkey</v>
      </c>
      <c r="W182" s="30" t="e">
        <f t="shared" si="17"/>
        <v>#N/A</v>
      </c>
      <c r="X182" s="10" t="e">
        <f t="shared" si="18"/>
        <v>#N/A</v>
      </c>
      <c r="Y182" s="38">
        <f t="shared" si="19"/>
        <v>0</v>
      </c>
      <c r="Z182" s="43" t="str">
        <f t="shared" si="20"/>
        <v/>
      </c>
      <c r="AA182" s="44" t="str">
        <f t="shared" si="21"/>
        <v/>
      </c>
    </row>
    <row r="183" spans="3:27">
      <c r="C183" s="34" t="s">
        <v>393</v>
      </c>
      <c r="D183" s="35" t="s">
        <v>394</v>
      </c>
      <c r="E183" s="11" t="e">
        <v>#N/A</v>
      </c>
      <c r="F183" s="11" t="e">
        <v>#N/A</v>
      </c>
      <c r="G183" s="11" t="e">
        <v>#N/A</v>
      </c>
      <c r="H183" s="11" t="e">
        <v>#N/A</v>
      </c>
      <c r="I183" s="11" t="e">
        <v>#N/A</v>
      </c>
      <c r="J183" s="11" t="e">
        <v>#N/A</v>
      </c>
      <c r="K183" s="11" t="e">
        <v>#N/A</v>
      </c>
      <c r="L183" s="11" t="e">
        <v>#N/A</v>
      </c>
      <c r="M183" s="11" t="e">
        <v>#N/A</v>
      </c>
      <c r="N183" s="11" t="e">
        <v>#N/A</v>
      </c>
      <c r="O183" s="11" t="e">
        <v>#N/A</v>
      </c>
      <c r="P183" s="11" t="e">
        <v>#N/A</v>
      </c>
      <c r="Q183" s="11" t="e">
        <v>#N/A</v>
      </c>
      <c r="R183" s="11" t="e">
        <v>#N/A</v>
      </c>
      <c r="S183" s="11" t="e">
        <v>#N/A</v>
      </c>
      <c r="T183" s="11" t="e">
        <v>#N/A</v>
      </c>
      <c r="U183" s="11"/>
      <c r="V183" s="35" t="str">
        <f t="shared" si="16"/>
        <v>Turkmenistan</v>
      </c>
      <c r="W183" s="30" t="e">
        <f t="shared" si="17"/>
        <v>#N/A</v>
      </c>
      <c r="X183" s="10" t="e">
        <f t="shared" si="18"/>
        <v>#N/A</v>
      </c>
      <c r="Y183" s="38">
        <f t="shared" si="19"/>
        <v>0</v>
      </c>
      <c r="Z183" s="43" t="str">
        <f t="shared" si="20"/>
        <v/>
      </c>
      <c r="AA183" s="44" t="str">
        <f t="shared" si="21"/>
        <v/>
      </c>
    </row>
    <row r="184" spans="3:27">
      <c r="C184" s="34" t="s">
        <v>395</v>
      </c>
      <c r="D184" s="35" t="s">
        <v>396</v>
      </c>
      <c r="E184" s="11" t="e">
        <v>#N/A</v>
      </c>
      <c r="F184" s="11" t="e">
        <v>#N/A</v>
      </c>
      <c r="G184" s="11" t="e">
        <v>#N/A</v>
      </c>
      <c r="H184" s="11" t="e">
        <v>#N/A</v>
      </c>
      <c r="I184" s="11" t="e">
        <v>#N/A</v>
      </c>
      <c r="J184" s="11" t="e">
        <v>#N/A</v>
      </c>
      <c r="K184" s="11" t="e">
        <v>#N/A</v>
      </c>
      <c r="L184" s="11" t="e">
        <v>#N/A</v>
      </c>
      <c r="M184" s="11" t="e">
        <v>#N/A</v>
      </c>
      <c r="N184" s="11" t="e">
        <v>#N/A</v>
      </c>
      <c r="O184" s="11" t="e">
        <v>#N/A</v>
      </c>
      <c r="P184" s="11" t="e">
        <v>#N/A</v>
      </c>
      <c r="Q184" s="11" t="e">
        <v>#N/A</v>
      </c>
      <c r="R184" s="11" t="e">
        <v>#N/A</v>
      </c>
      <c r="S184" s="11" t="e">
        <v>#N/A</v>
      </c>
      <c r="T184" s="11" t="e">
        <v>#N/A</v>
      </c>
      <c r="U184" s="11"/>
      <c r="V184" s="35" t="str">
        <f t="shared" si="16"/>
        <v>Tuvalu</v>
      </c>
      <c r="W184" s="30" t="e">
        <f t="shared" si="17"/>
        <v>#N/A</v>
      </c>
      <c r="X184" s="10" t="e">
        <f t="shared" si="18"/>
        <v>#N/A</v>
      </c>
      <c r="Y184" s="38">
        <f t="shared" si="19"/>
        <v>0</v>
      </c>
      <c r="Z184" s="43" t="str">
        <f t="shared" si="20"/>
        <v/>
      </c>
      <c r="AA184" s="44" t="str">
        <f t="shared" si="21"/>
        <v/>
      </c>
    </row>
    <row r="185" spans="3:27">
      <c r="C185" s="34" t="s">
        <v>397</v>
      </c>
      <c r="D185" s="35" t="s">
        <v>398</v>
      </c>
      <c r="E185" s="11" t="e">
        <v>#N/A</v>
      </c>
      <c r="F185" s="11" t="e">
        <v>#N/A</v>
      </c>
      <c r="G185" s="11" t="e">
        <v>#N/A</v>
      </c>
      <c r="H185" s="11" t="e">
        <v>#N/A</v>
      </c>
      <c r="I185" s="11" t="e">
        <v>#N/A</v>
      </c>
      <c r="J185" s="11" t="e">
        <v>#N/A</v>
      </c>
      <c r="K185" s="11" t="e">
        <v>#N/A</v>
      </c>
      <c r="L185" s="11" t="e">
        <v>#N/A</v>
      </c>
      <c r="M185" s="11" t="e">
        <v>#N/A</v>
      </c>
      <c r="N185" s="11" t="e">
        <v>#N/A</v>
      </c>
      <c r="O185" s="11" t="e">
        <v>#N/A</v>
      </c>
      <c r="P185" s="11" t="e">
        <v>#N/A</v>
      </c>
      <c r="Q185" s="11" t="e">
        <v>#N/A</v>
      </c>
      <c r="R185" s="11" t="e">
        <v>#N/A</v>
      </c>
      <c r="S185" s="11" t="e">
        <v>#N/A</v>
      </c>
      <c r="T185" s="11" t="e">
        <v>#N/A</v>
      </c>
      <c r="U185" s="11"/>
      <c r="V185" s="35" t="str">
        <f t="shared" si="16"/>
        <v>Uganda</v>
      </c>
      <c r="W185" s="30" t="e">
        <f t="shared" si="17"/>
        <v>#N/A</v>
      </c>
      <c r="X185" s="10" t="e">
        <f t="shared" si="18"/>
        <v>#N/A</v>
      </c>
      <c r="Y185" s="38">
        <f t="shared" si="19"/>
        <v>0</v>
      </c>
      <c r="Z185" s="43" t="str">
        <f t="shared" si="20"/>
        <v/>
      </c>
      <c r="AA185" s="44" t="str">
        <f t="shared" si="21"/>
        <v/>
      </c>
    </row>
    <row r="186" spans="3:27">
      <c r="C186" s="34" t="s">
        <v>399</v>
      </c>
      <c r="D186" s="35" t="s">
        <v>400</v>
      </c>
      <c r="E186" s="11" t="e">
        <v>#N/A</v>
      </c>
      <c r="F186" s="11" t="e">
        <v>#N/A</v>
      </c>
      <c r="G186" s="11" t="e">
        <v>#N/A</v>
      </c>
      <c r="H186" s="11" t="e">
        <v>#N/A</v>
      </c>
      <c r="I186" s="11" t="e">
        <v>#N/A</v>
      </c>
      <c r="J186" s="11" t="e">
        <v>#N/A</v>
      </c>
      <c r="K186" s="11" t="e">
        <v>#N/A</v>
      </c>
      <c r="L186" s="11" t="e">
        <v>#N/A</v>
      </c>
      <c r="M186" s="11" t="e">
        <v>#N/A</v>
      </c>
      <c r="N186" s="11" t="e">
        <v>#N/A</v>
      </c>
      <c r="O186" s="11" t="e">
        <v>#N/A</v>
      </c>
      <c r="P186" s="11" t="e">
        <v>#N/A</v>
      </c>
      <c r="Q186" s="11" t="e">
        <v>#N/A</v>
      </c>
      <c r="R186" s="11" t="e">
        <v>#N/A</v>
      </c>
      <c r="S186" s="11" t="e">
        <v>#N/A</v>
      </c>
      <c r="T186" s="11" t="e">
        <v>#N/A</v>
      </c>
      <c r="U186" s="11"/>
      <c r="V186" s="35" t="str">
        <f t="shared" si="16"/>
        <v>Ukraine</v>
      </c>
      <c r="W186" s="30" t="e">
        <f t="shared" si="17"/>
        <v>#N/A</v>
      </c>
      <c r="X186" s="10" t="e">
        <f t="shared" si="18"/>
        <v>#N/A</v>
      </c>
      <c r="Y186" s="38">
        <f t="shared" si="19"/>
        <v>0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 t="e">
        <v>#N/A</v>
      </c>
      <c r="F187" s="11" t="e">
        <v>#N/A</v>
      </c>
      <c r="G187" s="11" t="e">
        <v>#N/A</v>
      </c>
      <c r="H187" s="11" t="e">
        <v>#N/A</v>
      </c>
      <c r="I187" s="11" t="e">
        <v>#N/A</v>
      </c>
      <c r="J187" s="11" t="e">
        <v>#N/A</v>
      </c>
      <c r="K187" s="11" t="e">
        <v>#N/A</v>
      </c>
      <c r="L187" s="11" t="e">
        <v>#N/A</v>
      </c>
      <c r="M187" s="11" t="e">
        <v>#N/A</v>
      </c>
      <c r="N187" s="11" t="e">
        <v>#N/A</v>
      </c>
      <c r="O187" s="11" t="e">
        <v>#N/A</v>
      </c>
      <c r="P187" s="11" t="e">
        <v>#N/A</v>
      </c>
      <c r="Q187" s="11" t="e">
        <v>#N/A</v>
      </c>
      <c r="R187" s="11" t="e">
        <v>#N/A</v>
      </c>
      <c r="S187" s="11" t="e">
        <v>#N/A</v>
      </c>
      <c r="T187" s="11" t="e">
        <v>#N/A</v>
      </c>
      <c r="U187" s="11"/>
      <c r="V187" s="35" t="str">
        <f t="shared" si="16"/>
        <v>United Arab Emirates</v>
      </c>
      <c r="W187" s="30" t="e">
        <f t="shared" si="17"/>
        <v>#N/A</v>
      </c>
      <c r="X187" s="10" t="e">
        <f t="shared" si="18"/>
        <v>#N/A</v>
      </c>
      <c r="Y187" s="38">
        <f t="shared" si="19"/>
        <v>0</v>
      </c>
      <c r="Z187" s="43" t="str">
        <f t="shared" si="20"/>
        <v/>
      </c>
      <c r="AA187" s="44" t="str">
        <f t="shared" si="21"/>
        <v/>
      </c>
    </row>
    <row r="188" spans="3:27">
      <c r="C188" s="34" t="s">
        <v>403</v>
      </c>
      <c r="D188" s="35" t="s">
        <v>404</v>
      </c>
      <c r="E188" s="11" t="e">
        <v>#N/A</v>
      </c>
      <c r="F188" s="11" t="e">
        <v>#N/A</v>
      </c>
      <c r="G188" s="11" t="e">
        <v>#N/A</v>
      </c>
      <c r="H188" s="11" t="e">
        <v>#N/A</v>
      </c>
      <c r="I188" s="11" t="e">
        <v>#N/A</v>
      </c>
      <c r="J188" s="11" t="e">
        <v>#N/A</v>
      </c>
      <c r="K188" s="11" t="e">
        <v>#N/A</v>
      </c>
      <c r="L188" s="11" t="e">
        <v>#N/A</v>
      </c>
      <c r="M188" s="11" t="e">
        <v>#N/A</v>
      </c>
      <c r="N188" s="11" t="e">
        <v>#N/A</v>
      </c>
      <c r="O188" s="11" t="e">
        <v>#N/A</v>
      </c>
      <c r="P188" s="11" t="e">
        <v>#N/A</v>
      </c>
      <c r="Q188" s="11" t="e">
        <v>#N/A</v>
      </c>
      <c r="R188" s="11" t="e">
        <v>#N/A</v>
      </c>
      <c r="S188" s="11" t="e">
        <v>#N/A</v>
      </c>
      <c r="T188" s="11" t="e">
        <v>#N/A</v>
      </c>
      <c r="U188" s="11"/>
      <c r="V188" s="35" t="str">
        <f t="shared" si="16"/>
        <v>United Kingdom</v>
      </c>
      <c r="W188" s="30" t="e">
        <f t="shared" si="17"/>
        <v>#N/A</v>
      </c>
      <c r="X188" s="10" t="e">
        <f t="shared" si="18"/>
        <v>#N/A</v>
      </c>
      <c r="Y188" s="38">
        <f t="shared" si="19"/>
        <v>0</v>
      </c>
      <c r="Z188" s="43" t="str">
        <f t="shared" si="20"/>
        <v/>
      </c>
      <c r="AA188" s="44" t="str">
        <f t="shared" si="21"/>
        <v/>
      </c>
    </row>
    <row r="189" spans="3:27">
      <c r="C189" s="34" t="s">
        <v>405</v>
      </c>
      <c r="D189" s="35" t="s">
        <v>406</v>
      </c>
      <c r="E189" s="11" t="e">
        <v>#N/A</v>
      </c>
      <c r="F189" s="11" t="e">
        <v>#N/A</v>
      </c>
      <c r="G189" s="11" t="e">
        <v>#N/A</v>
      </c>
      <c r="H189" s="11" t="e">
        <v>#N/A</v>
      </c>
      <c r="I189" s="11" t="e">
        <v>#N/A</v>
      </c>
      <c r="J189" s="11" t="e">
        <v>#N/A</v>
      </c>
      <c r="K189" s="11" t="e">
        <v>#N/A</v>
      </c>
      <c r="L189" s="11" t="e">
        <v>#N/A</v>
      </c>
      <c r="M189" s="11" t="e">
        <v>#N/A</v>
      </c>
      <c r="N189" s="11" t="e">
        <v>#N/A</v>
      </c>
      <c r="O189" s="11" t="e">
        <v>#N/A</v>
      </c>
      <c r="P189" s="11" t="e">
        <v>#N/A</v>
      </c>
      <c r="Q189" s="11" t="e">
        <v>#N/A</v>
      </c>
      <c r="R189" s="11" t="e">
        <v>#N/A</v>
      </c>
      <c r="S189" s="11" t="e">
        <v>#N/A</v>
      </c>
      <c r="T189" s="11" t="e">
        <v>#N/A</v>
      </c>
      <c r="U189" s="11"/>
      <c r="V189" s="35" t="str">
        <f t="shared" si="16"/>
        <v>United States</v>
      </c>
      <c r="W189" s="30" t="e">
        <f t="shared" si="17"/>
        <v>#N/A</v>
      </c>
      <c r="X189" s="10" t="e">
        <f t="shared" si="18"/>
        <v>#N/A</v>
      </c>
      <c r="Y189" s="38">
        <f t="shared" si="19"/>
        <v>0</v>
      </c>
      <c r="Z189" s="43" t="str">
        <f t="shared" si="20"/>
        <v/>
      </c>
      <c r="AA189" s="44" t="str">
        <f t="shared" si="21"/>
        <v/>
      </c>
    </row>
    <row r="190" spans="3:27">
      <c r="C190" s="34" t="s">
        <v>407</v>
      </c>
      <c r="D190" s="35" t="s">
        <v>408</v>
      </c>
      <c r="E190" s="11" t="e">
        <v>#N/A</v>
      </c>
      <c r="F190" s="11" t="e">
        <v>#N/A</v>
      </c>
      <c r="G190" s="11" t="e">
        <v>#N/A</v>
      </c>
      <c r="H190" s="11" t="e">
        <v>#N/A</v>
      </c>
      <c r="I190" s="11" t="e">
        <v>#N/A</v>
      </c>
      <c r="J190" s="11" t="e">
        <v>#N/A</v>
      </c>
      <c r="K190" s="11" t="e">
        <v>#N/A</v>
      </c>
      <c r="L190" s="11" t="e">
        <v>#N/A</v>
      </c>
      <c r="M190" s="11" t="e">
        <v>#N/A</v>
      </c>
      <c r="N190" s="11" t="e">
        <v>#N/A</v>
      </c>
      <c r="O190" s="11" t="e">
        <v>#N/A</v>
      </c>
      <c r="P190" s="11" t="e">
        <v>#N/A</v>
      </c>
      <c r="Q190" s="11" t="e">
        <v>#N/A</v>
      </c>
      <c r="R190" s="11" t="e">
        <v>#N/A</v>
      </c>
      <c r="S190" s="11" t="e">
        <v>#N/A</v>
      </c>
      <c r="T190" s="11" t="e">
        <v>#N/A</v>
      </c>
      <c r="U190" s="11"/>
      <c r="V190" s="35" t="str">
        <f t="shared" si="16"/>
        <v>Uruguay</v>
      </c>
      <c r="W190" s="30" t="e">
        <f t="shared" si="17"/>
        <v>#N/A</v>
      </c>
      <c r="X190" s="10" t="e">
        <f t="shared" si="18"/>
        <v>#N/A</v>
      </c>
      <c r="Y190" s="38">
        <f t="shared" si="19"/>
        <v>0</v>
      </c>
      <c r="Z190" s="43" t="str">
        <f t="shared" si="20"/>
        <v/>
      </c>
      <c r="AA190" s="44" t="str">
        <f t="shared" si="21"/>
        <v/>
      </c>
    </row>
    <row r="191" spans="3:27">
      <c r="C191" s="34" t="s">
        <v>409</v>
      </c>
      <c r="D191" s="35" t="s">
        <v>410</v>
      </c>
      <c r="E191" s="11" t="e">
        <v>#N/A</v>
      </c>
      <c r="F191" s="11" t="e">
        <v>#N/A</v>
      </c>
      <c r="G191" s="11" t="e">
        <v>#N/A</v>
      </c>
      <c r="H191" s="11" t="e">
        <v>#N/A</v>
      </c>
      <c r="I191" s="11" t="e">
        <v>#N/A</v>
      </c>
      <c r="J191" s="11" t="e">
        <v>#N/A</v>
      </c>
      <c r="K191" s="11" t="e">
        <v>#N/A</v>
      </c>
      <c r="L191" s="11" t="e">
        <v>#N/A</v>
      </c>
      <c r="M191" s="11" t="e">
        <v>#N/A</v>
      </c>
      <c r="N191" s="11" t="e">
        <v>#N/A</v>
      </c>
      <c r="O191" s="11" t="e">
        <v>#N/A</v>
      </c>
      <c r="P191" s="11" t="e">
        <v>#N/A</v>
      </c>
      <c r="Q191" s="11" t="e">
        <v>#N/A</v>
      </c>
      <c r="R191" s="11" t="e">
        <v>#N/A</v>
      </c>
      <c r="S191" s="11" t="e">
        <v>#N/A</v>
      </c>
      <c r="T191" s="11" t="e">
        <v>#N/A</v>
      </c>
      <c r="U191" s="11"/>
      <c r="V191" s="35" t="str">
        <f t="shared" si="16"/>
        <v>Uzbekistan</v>
      </c>
      <c r="W191" s="30" t="e">
        <f t="shared" si="17"/>
        <v>#N/A</v>
      </c>
      <c r="X191" s="10" t="e">
        <f t="shared" si="18"/>
        <v>#N/A</v>
      </c>
      <c r="Y191" s="38">
        <f t="shared" si="19"/>
        <v>0</v>
      </c>
      <c r="Z191" s="43" t="str">
        <f t="shared" si="20"/>
        <v/>
      </c>
      <c r="AA191" s="44" t="str">
        <f t="shared" si="21"/>
        <v/>
      </c>
    </row>
    <row r="192" spans="3:27">
      <c r="C192" s="34" t="s">
        <v>411</v>
      </c>
      <c r="D192" s="35" t="s">
        <v>412</v>
      </c>
      <c r="E192" s="11" t="e">
        <v>#N/A</v>
      </c>
      <c r="F192" s="11" t="e">
        <v>#N/A</v>
      </c>
      <c r="G192" s="11" t="e">
        <v>#N/A</v>
      </c>
      <c r="H192" s="11" t="e">
        <v>#N/A</v>
      </c>
      <c r="I192" s="11" t="e">
        <v>#N/A</v>
      </c>
      <c r="J192" s="11" t="e">
        <v>#N/A</v>
      </c>
      <c r="K192" s="11" t="e">
        <v>#N/A</v>
      </c>
      <c r="L192" s="11" t="e">
        <v>#N/A</v>
      </c>
      <c r="M192" s="11" t="e">
        <v>#N/A</v>
      </c>
      <c r="N192" s="11" t="e">
        <v>#N/A</v>
      </c>
      <c r="O192" s="11" t="e">
        <v>#N/A</v>
      </c>
      <c r="P192" s="11" t="e">
        <v>#N/A</v>
      </c>
      <c r="Q192" s="11" t="e">
        <v>#N/A</v>
      </c>
      <c r="R192" s="11" t="e">
        <v>#N/A</v>
      </c>
      <c r="S192" s="11" t="e">
        <v>#N/A</v>
      </c>
      <c r="T192" s="11" t="e">
        <v>#N/A</v>
      </c>
      <c r="U192" s="11"/>
      <c r="V192" s="35" t="str">
        <f t="shared" si="16"/>
        <v>Vanuatu</v>
      </c>
      <c r="W192" s="30" t="e">
        <f t="shared" si="17"/>
        <v>#N/A</v>
      </c>
      <c r="X192" s="10" t="e">
        <f t="shared" si="18"/>
        <v>#N/A</v>
      </c>
      <c r="Y192" s="38">
        <f t="shared" si="19"/>
        <v>0</v>
      </c>
      <c r="Z192" s="43" t="str">
        <f t="shared" si="20"/>
        <v/>
      </c>
      <c r="AA192" s="44" t="str">
        <f t="shared" si="21"/>
        <v/>
      </c>
    </row>
    <row r="193" spans="3:27">
      <c r="C193" s="34" t="s">
        <v>413</v>
      </c>
      <c r="D193" s="35" t="s">
        <v>414</v>
      </c>
      <c r="E193" s="11" t="e">
        <v>#N/A</v>
      </c>
      <c r="F193" s="11" t="e">
        <v>#N/A</v>
      </c>
      <c r="G193" s="11" t="e">
        <v>#N/A</v>
      </c>
      <c r="H193" s="11" t="e">
        <v>#N/A</v>
      </c>
      <c r="I193" s="11" t="e">
        <v>#N/A</v>
      </c>
      <c r="J193" s="11" t="e">
        <v>#N/A</v>
      </c>
      <c r="K193" s="11" t="e">
        <v>#N/A</v>
      </c>
      <c r="L193" s="11" t="e">
        <v>#N/A</v>
      </c>
      <c r="M193" s="11" t="e">
        <v>#N/A</v>
      </c>
      <c r="N193" s="11" t="e">
        <v>#N/A</v>
      </c>
      <c r="O193" s="11" t="e">
        <v>#N/A</v>
      </c>
      <c r="P193" s="11" t="e">
        <v>#N/A</v>
      </c>
      <c r="Q193" s="11" t="e">
        <v>#N/A</v>
      </c>
      <c r="R193" s="11" t="e">
        <v>#N/A</v>
      </c>
      <c r="S193" s="11" t="e">
        <v>#N/A</v>
      </c>
      <c r="T193" s="11" t="e">
        <v>#N/A</v>
      </c>
      <c r="U193" s="11"/>
      <c r="V193" s="35" t="str">
        <f t="shared" si="16"/>
        <v>Venezuela, Bolivarian Republic of</v>
      </c>
      <c r="W193" s="30" t="e">
        <f t="shared" si="17"/>
        <v>#N/A</v>
      </c>
      <c r="X193" s="10" t="e">
        <f t="shared" si="18"/>
        <v>#N/A</v>
      </c>
      <c r="Y193" s="38">
        <f t="shared" si="19"/>
        <v>0</v>
      </c>
      <c r="Z193" s="43" t="str">
        <f t="shared" si="20"/>
        <v/>
      </c>
      <c r="AA193" s="44" t="str">
        <f t="shared" si="21"/>
        <v/>
      </c>
    </row>
    <row r="194" spans="3:27">
      <c r="C194" s="34" t="s">
        <v>415</v>
      </c>
      <c r="D194" s="35" t="s">
        <v>416</v>
      </c>
      <c r="E194" s="11" t="e">
        <v>#N/A</v>
      </c>
      <c r="F194" s="11" t="e">
        <v>#N/A</v>
      </c>
      <c r="G194" s="11" t="e">
        <v>#N/A</v>
      </c>
      <c r="H194" s="11" t="e">
        <v>#N/A</v>
      </c>
      <c r="I194" s="11" t="e">
        <v>#N/A</v>
      </c>
      <c r="J194" s="11" t="e">
        <v>#N/A</v>
      </c>
      <c r="K194" s="11" t="e">
        <v>#N/A</v>
      </c>
      <c r="L194" s="11" t="e">
        <v>#N/A</v>
      </c>
      <c r="M194" s="11" t="e">
        <v>#N/A</v>
      </c>
      <c r="N194" s="11" t="e">
        <v>#N/A</v>
      </c>
      <c r="O194" s="11" t="e">
        <v>#N/A</v>
      </c>
      <c r="P194" s="11" t="e">
        <v>#N/A</v>
      </c>
      <c r="Q194" s="11" t="e">
        <v>#N/A</v>
      </c>
      <c r="R194" s="11" t="e">
        <v>#N/A</v>
      </c>
      <c r="S194" s="11" t="e">
        <v>#N/A</v>
      </c>
      <c r="T194" s="11" t="e">
        <v>#N/A</v>
      </c>
      <c r="U194" s="11"/>
      <c r="V194" s="35" t="str">
        <f t="shared" si="16"/>
        <v>Viet Nam</v>
      </c>
      <c r="W194" s="30" t="e">
        <f t="shared" si="17"/>
        <v>#N/A</v>
      </c>
      <c r="X194" s="10" t="e">
        <f t="shared" si="18"/>
        <v>#N/A</v>
      </c>
      <c r="Y194" s="38">
        <f t="shared" si="19"/>
        <v>0</v>
      </c>
      <c r="Z194" s="43" t="str">
        <f t="shared" si="20"/>
        <v/>
      </c>
      <c r="AA194" s="44" t="str">
        <f t="shared" si="21"/>
        <v/>
      </c>
    </row>
    <row r="195" spans="3:27">
      <c r="C195" s="34" t="s">
        <v>417</v>
      </c>
      <c r="D195" s="35" t="s">
        <v>418</v>
      </c>
      <c r="E195" s="11" t="e">
        <v>#N/A</v>
      </c>
      <c r="F195" s="11" t="e">
        <v>#N/A</v>
      </c>
      <c r="G195" s="11" t="e">
        <v>#N/A</v>
      </c>
      <c r="H195" s="11" t="e">
        <v>#N/A</v>
      </c>
      <c r="I195" s="11" t="e">
        <v>#N/A</v>
      </c>
      <c r="J195" s="11" t="e">
        <v>#N/A</v>
      </c>
      <c r="K195" s="11" t="e">
        <v>#N/A</v>
      </c>
      <c r="L195" s="11" t="e">
        <v>#N/A</v>
      </c>
      <c r="M195" s="11" t="e">
        <v>#N/A</v>
      </c>
      <c r="N195" s="11" t="e">
        <v>#N/A</v>
      </c>
      <c r="O195" s="11" t="e">
        <v>#N/A</v>
      </c>
      <c r="P195" s="11" t="e">
        <v>#N/A</v>
      </c>
      <c r="Q195" s="11" t="e">
        <v>#N/A</v>
      </c>
      <c r="R195" s="11" t="e">
        <v>#N/A</v>
      </c>
      <c r="S195" s="11" t="e">
        <v>#N/A</v>
      </c>
      <c r="T195" s="11" t="e">
        <v>#N/A</v>
      </c>
      <c r="U195" s="11"/>
      <c r="V195" s="35" t="str">
        <f t="shared" si="16"/>
        <v>Yemen</v>
      </c>
      <c r="W195" s="30" t="e">
        <f t="shared" si="17"/>
        <v>#N/A</v>
      </c>
      <c r="X195" s="10" t="e">
        <f t="shared" si="18"/>
        <v>#N/A</v>
      </c>
      <c r="Y195" s="38">
        <f t="shared" si="19"/>
        <v>0</v>
      </c>
      <c r="Z195" s="43" t="str">
        <f t="shared" si="20"/>
        <v/>
      </c>
      <c r="AA195" s="44" t="str">
        <f t="shared" si="21"/>
        <v/>
      </c>
    </row>
    <row r="196" spans="3:27">
      <c r="C196" s="34" t="s">
        <v>419</v>
      </c>
      <c r="D196" s="35" t="s">
        <v>420</v>
      </c>
      <c r="E196" s="11" t="e">
        <v>#N/A</v>
      </c>
      <c r="F196" s="11" t="e">
        <v>#N/A</v>
      </c>
      <c r="G196" s="11" t="e">
        <v>#N/A</v>
      </c>
      <c r="H196" s="11" t="e">
        <v>#N/A</v>
      </c>
      <c r="I196" s="11" t="e">
        <v>#N/A</v>
      </c>
      <c r="J196" s="11" t="e">
        <v>#N/A</v>
      </c>
      <c r="K196" s="11" t="e">
        <v>#N/A</v>
      </c>
      <c r="L196" s="11" t="e">
        <v>#N/A</v>
      </c>
      <c r="M196" s="11" t="e">
        <v>#N/A</v>
      </c>
      <c r="N196" s="11" t="e">
        <v>#N/A</v>
      </c>
      <c r="O196" s="11" t="e">
        <v>#N/A</v>
      </c>
      <c r="P196" s="11" t="e">
        <v>#N/A</v>
      </c>
      <c r="Q196" s="11" t="e">
        <v>#N/A</v>
      </c>
      <c r="R196" s="11" t="e">
        <v>#N/A</v>
      </c>
      <c r="S196" s="11" t="e">
        <v>#N/A</v>
      </c>
      <c r="T196" s="11" t="e">
        <v>#N/A</v>
      </c>
      <c r="U196" s="11"/>
      <c r="V196" s="35" t="str">
        <f t="shared" si="16"/>
        <v>Zambia</v>
      </c>
      <c r="W196" s="30" t="e">
        <f t="shared" si="17"/>
        <v>#N/A</v>
      </c>
      <c r="X196" s="10" t="e">
        <f t="shared" si="18"/>
        <v>#N/A</v>
      </c>
      <c r="Y196" s="38">
        <f t="shared" si="19"/>
        <v>0</v>
      </c>
      <c r="Z196" s="43" t="str">
        <f t="shared" si="20"/>
        <v/>
      </c>
      <c r="AA196" s="44" t="str">
        <f t="shared" si="21"/>
        <v/>
      </c>
    </row>
    <row r="197" spans="3:27">
      <c r="C197" s="34" t="s">
        <v>421</v>
      </c>
      <c r="D197" s="35" t="s">
        <v>422</v>
      </c>
      <c r="E197" s="11" t="e">
        <v>#N/A</v>
      </c>
      <c r="F197" s="11" t="e">
        <v>#N/A</v>
      </c>
      <c r="G197" s="11" t="e">
        <v>#N/A</v>
      </c>
      <c r="H197" s="11" t="e">
        <v>#N/A</v>
      </c>
      <c r="I197" s="11" t="e">
        <v>#N/A</v>
      </c>
      <c r="J197" s="11" t="e">
        <v>#N/A</v>
      </c>
      <c r="K197" s="11" t="e">
        <v>#N/A</v>
      </c>
      <c r="L197" s="11" t="e">
        <v>#N/A</v>
      </c>
      <c r="M197" s="11" t="e">
        <v>#N/A</v>
      </c>
      <c r="N197" s="11" t="e">
        <v>#N/A</v>
      </c>
      <c r="O197" s="11" t="e">
        <v>#N/A</v>
      </c>
      <c r="P197" s="11" t="e">
        <v>#N/A</v>
      </c>
      <c r="Q197" s="11" t="e">
        <v>#N/A</v>
      </c>
      <c r="R197" s="11" t="e">
        <v>#N/A</v>
      </c>
      <c r="S197" s="11" t="e">
        <v>#N/A</v>
      </c>
      <c r="T197" s="11" t="e">
        <v>#N/A</v>
      </c>
      <c r="U197" s="11"/>
      <c r="V197" s="35" t="str">
        <f t="shared" si="16"/>
        <v>Zimbabwe</v>
      </c>
      <c r="W197" s="30" t="e">
        <f t="shared" si="17"/>
        <v>#N/A</v>
      </c>
      <c r="X197" s="10" t="e">
        <f t="shared" si="18"/>
        <v>#N/A</v>
      </c>
      <c r="Y197" s="38">
        <f t="shared" si="19"/>
        <v>0</v>
      </c>
      <c r="Z197" s="43" t="str">
        <f t="shared" si="20"/>
        <v/>
      </c>
      <c r="AA197" s="44" t="str">
        <f t="shared" si="21"/>
        <v/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Read_Index!E6:T6</xm:f>
              <xm:sqref>AB6</xm:sqref>
            </x14:sparkline>
            <x14:sparkline>
              <xm:f>Read_Index!E7:T7</xm:f>
              <xm:sqref>AB7</xm:sqref>
            </x14:sparkline>
            <x14:sparkline>
              <xm:f>Read_Index!E8:T8</xm:f>
              <xm:sqref>AB8</xm:sqref>
            </x14:sparkline>
            <x14:sparkline>
              <xm:f>Read_Index!E9:T9</xm:f>
              <xm:sqref>AB9</xm:sqref>
            </x14:sparkline>
            <x14:sparkline>
              <xm:f>Read_Index!E10:T10</xm:f>
              <xm:sqref>AB10</xm:sqref>
            </x14:sparkline>
            <x14:sparkline>
              <xm:f>Read_Index!E11:T11</xm:f>
              <xm:sqref>AB11</xm:sqref>
            </x14:sparkline>
            <x14:sparkline>
              <xm:f>Read_Index!E12:T12</xm:f>
              <xm:sqref>AB12</xm:sqref>
            </x14:sparkline>
            <x14:sparkline>
              <xm:f>Read_Index!E13:T13</xm:f>
              <xm:sqref>AB13</xm:sqref>
            </x14:sparkline>
            <x14:sparkline>
              <xm:f>Read_Index!E14:T14</xm:f>
              <xm:sqref>AB14</xm:sqref>
            </x14:sparkline>
            <x14:sparkline>
              <xm:f>Read_Index!E15:T15</xm:f>
              <xm:sqref>AB15</xm:sqref>
            </x14:sparkline>
            <x14:sparkline>
              <xm:f>Read_Index!E16:T16</xm:f>
              <xm:sqref>AB16</xm:sqref>
            </x14:sparkline>
            <x14:sparkline>
              <xm:f>Read_Index!E17:T17</xm:f>
              <xm:sqref>AB17</xm:sqref>
            </x14:sparkline>
            <x14:sparkline>
              <xm:f>Read_Index!E18:T18</xm:f>
              <xm:sqref>AB18</xm:sqref>
            </x14:sparkline>
            <x14:sparkline>
              <xm:f>Read_Index!E19:T19</xm:f>
              <xm:sqref>AB19</xm:sqref>
            </x14:sparkline>
            <x14:sparkline>
              <xm:f>Read_Index!E20:T20</xm:f>
              <xm:sqref>AB20</xm:sqref>
            </x14:sparkline>
            <x14:sparkline>
              <xm:f>Read_Index!E21:T21</xm:f>
              <xm:sqref>AB21</xm:sqref>
            </x14:sparkline>
            <x14:sparkline>
              <xm:f>Read_Index!E22:T22</xm:f>
              <xm:sqref>AB22</xm:sqref>
            </x14:sparkline>
            <x14:sparkline>
              <xm:f>Read_Index!E23:T23</xm:f>
              <xm:sqref>AB23</xm:sqref>
            </x14:sparkline>
            <x14:sparkline>
              <xm:f>Read_Index!E24:T24</xm:f>
              <xm:sqref>AB24</xm:sqref>
            </x14:sparkline>
            <x14:sparkline>
              <xm:f>Read_Index!E25:T25</xm:f>
              <xm:sqref>AB25</xm:sqref>
            </x14:sparkline>
            <x14:sparkline>
              <xm:f>Read_Index!E26:T26</xm:f>
              <xm:sqref>AB26</xm:sqref>
            </x14:sparkline>
            <x14:sparkline>
              <xm:f>Read_Index!E27:T27</xm:f>
              <xm:sqref>AB27</xm:sqref>
            </x14:sparkline>
            <x14:sparkline>
              <xm:f>Read_Index!E28:T28</xm:f>
              <xm:sqref>AB28</xm:sqref>
            </x14:sparkline>
            <x14:sparkline>
              <xm:f>Read_Index!E29:T29</xm:f>
              <xm:sqref>AB29</xm:sqref>
            </x14:sparkline>
            <x14:sparkline>
              <xm:f>Read_Index!E30:T30</xm:f>
              <xm:sqref>AB30</xm:sqref>
            </x14:sparkline>
            <x14:sparkline>
              <xm:f>Read_Index!E31:T31</xm:f>
              <xm:sqref>AB31</xm:sqref>
            </x14:sparkline>
            <x14:sparkline>
              <xm:f>Read_Index!E32:T32</xm:f>
              <xm:sqref>AB32</xm:sqref>
            </x14:sparkline>
            <x14:sparkline>
              <xm:f>Read_Index!E33:T33</xm:f>
              <xm:sqref>AB33</xm:sqref>
            </x14:sparkline>
            <x14:sparkline>
              <xm:f>Read_Index!E34:T34</xm:f>
              <xm:sqref>AB34</xm:sqref>
            </x14:sparkline>
            <x14:sparkline>
              <xm:f>Read_Index!E35:T35</xm:f>
              <xm:sqref>AB35</xm:sqref>
            </x14:sparkline>
            <x14:sparkline>
              <xm:f>Read_Index!E36:T36</xm:f>
              <xm:sqref>AB36</xm:sqref>
            </x14:sparkline>
            <x14:sparkline>
              <xm:f>Read_Index!E37:T37</xm:f>
              <xm:sqref>AB37</xm:sqref>
            </x14:sparkline>
            <x14:sparkline>
              <xm:f>Read_Index!E38:T38</xm:f>
              <xm:sqref>AB38</xm:sqref>
            </x14:sparkline>
            <x14:sparkline>
              <xm:f>Read_Index!E39:T39</xm:f>
              <xm:sqref>AB39</xm:sqref>
            </x14:sparkline>
            <x14:sparkline>
              <xm:f>Read_Index!E40:T40</xm:f>
              <xm:sqref>AB40</xm:sqref>
            </x14:sparkline>
            <x14:sparkline>
              <xm:f>Read_Index!E41:T41</xm:f>
              <xm:sqref>AB41</xm:sqref>
            </x14:sparkline>
            <x14:sparkline>
              <xm:f>Read_Index!E42:T42</xm:f>
              <xm:sqref>AB42</xm:sqref>
            </x14:sparkline>
            <x14:sparkline>
              <xm:f>Read_Index!E43:T43</xm:f>
              <xm:sqref>AB43</xm:sqref>
            </x14:sparkline>
            <x14:sparkline>
              <xm:f>Read_Index!E44:T44</xm:f>
              <xm:sqref>AB44</xm:sqref>
            </x14:sparkline>
            <x14:sparkline>
              <xm:f>Read_Index!E45:T45</xm:f>
              <xm:sqref>AB45</xm:sqref>
            </x14:sparkline>
            <x14:sparkline>
              <xm:f>Read_Index!E46:T46</xm:f>
              <xm:sqref>AB46</xm:sqref>
            </x14:sparkline>
            <x14:sparkline>
              <xm:f>Read_Index!E47:T47</xm:f>
              <xm:sqref>AB47</xm:sqref>
            </x14:sparkline>
            <x14:sparkline>
              <xm:f>Read_Index!E48:T48</xm:f>
              <xm:sqref>AB48</xm:sqref>
            </x14:sparkline>
            <x14:sparkline>
              <xm:f>Read_Index!E49:T49</xm:f>
              <xm:sqref>AB49</xm:sqref>
            </x14:sparkline>
            <x14:sparkline>
              <xm:f>Read_Index!E50:T50</xm:f>
              <xm:sqref>AB50</xm:sqref>
            </x14:sparkline>
            <x14:sparkline>
              <xm:f>Read_Index!E51:T51</xm:f>
              <xm:sqref>AB51</xm:sqref>
            </x14:sparkline>
            <x14:sparkline>
              <xm:f>Read_Index!E52:T52</xm:f>
              <xm:sqref>AB52</xm:sqref>
            </x14:sparkline>
            <x14:sparkline>
              <xm:f>Read_Index!E53:T53</xm:f>
              <xm:sqref>AB53</xm:sqref>
            </x14:sparkline>
            <x14:sparkline>
              <xm:f>Read_Index!E54:T54</xm:f>
              <xm:sqref>AB54</xm:sqref>
            </x14:sparkline>
            <x14:sparkline>
              <xm:f>Read_Index!E55:T55</xm:f>
              <xm:sqref>AB55</xm:sqref>
            </x14:sparkline>
            <x14:sparkline>
              <xm:f>Read_Index!E56:T56</xm:f>
              <xm:sqref>AB56</xm:sqref>
            </x14:sparkline>
            <x14:sparkline>
              <xm:f>Read_Index!E57:T57</xm:f>
              <xm:sqref>AB57</xm:sqref>
            </x14:sparkline>
            <x14:sparkline>
              <xm:f>Read_Index!E58:T58</xm:f>
              <xm:sqref>AB58</xm:sqref>
            </x14:sparkline>
            <x14:sparkline>
              <xm:f>Read_Index!E59:T59</xm:f>
              <xm:sqref>AB59</xm:sqref>
            </x14:sparkline>
            <x14:sparkline>
              <xm:f>Read_Index!E60:T60</xm:f>
              <xm:sqref>AB60</xm:sqref>
            </x14:sparkline>
            <x14:sparkline>
              <xm:f>Read_Index!E61:T61</xm:f>
              <xm:sqref>AB61</xm:sqref>
            </x14:sparkline>
            <x14:sparkline>
              <xm:f>Read_Index!E62:T62</xm:f>
              <xm:sqref>AB62</xm:sqref>
            </x14:sparkline>
            <x14:sparkline>
              <xm:f>Read_Index!E63:T63</xm:f>
              <xm:sqref>AB63</xm:sqref>
            </x14:sparkline>
            <x14:sparkline>
              <xm:f>Read_Index!E64:T64</xm:f>
              <xm:sqref>AB64</xm:sqref>
            </x14:sparkline>
            <x14:sparkline>
              <xm:f>Read_Index!E65:T65</xm:f>
              <xm:sqref>AB65</xm:sqref>
            </x14:sparkline>
            <x14:sparkline>
              <xm:f>Read_Index!E66:T66</xm:f>
              <xm:sqref>AB66</xm:sqref>
            </x14:sparkline>
            <x14:sparkline>
              <xm:f>Read_Index!E67:T67</xm:f>
              <xm:sqref>AB67</xm:sqref>
            </x14:sparkline>
            <x14:sparkline>
              <xm:f>Read_Index!E68:T68</xm:f>
              <xm:sqref>AB68</xm:sqref>
            </x14:sparkline>
            <x14:sparkline>
              <xm:f>Read_Index!E69:T69</xm:f>
              <xm:sqref>AB69</xm:sqref>
            </x14:sparkline>
            <x14:sparkline>
              <xm:f>Read_Index!E70:T70</xm:f>
              <xm:sqref>AB70</xm:sqref>
            </x14:sparkline>
            <x14:sparkline>
              <xm:f>Read_Index!E71:T71</xm:f>
              <xm:sqref>AB71</xm:sqref>
            </x14:sparkline>
            <x14:sparkline>
              <xm:f>Read_Index!E72:T72</xm:f>
              <xm:sqref>AB72</xm:sqref>
            </x14:sparkline>
            <x14:sparkline>
              <xm:f>Read_Index!E73:T73</xm:f>
              <xm:sqref>AB73</xm:sqref>
            </x14:sparkline>
            <x14:sparkline>
              <xm:f>Read_Index!E74:T74</xm:f>
              <xm:sqref>AB74</xm:sqref>
            </x14:sparkline>
            <x14:sparkline>
              <xm:f>Read_Index!E75:T75</xm:f>
              <xm:sqref>AB75</xm:sqref>
            </x14:sparkline>
            <x14:sparkline>
              <xm:f>Read_Index!E76:T76</xm:f>
              <xm:sqref>AB76</xm:sqref>
            </x14:sparkline>
            <x14:sparkline>
              <xm:f>Read_Index!E77:T77</xm:f>
              <xm:sqref>AB77</xm:sqref>
            </x14:sparkline>
            <x14:sparkline>
              <xm:f>Read_Index!E78:T78</xm:f>
              <xm:sqref>AB78</xm:sqref>
            </x14:sparkline>
            <x14:sparkline>
              <xm:f>Read_Index!E79:T79</xm:f>
              <xm:sqref>AB79</xm:sqref>
            </x14:sparkline>
            <x14:sparkline>
              <xm:f>Read_Index!E80:T80</xm:f>
              <xm:sqref>AB80</xm:sqref>
            </x14:sparkline>
            <x14:sparkline>
              <xm:f>Read_Index!E81:T81</xm:f>
              <xm:sqref>AB81</xm:sqref>
            </x14:sparkline>
            <x14:sparkline>
              <xm:f>Read_Index!E82:T82</xm:f>
              <xm:sqref>AB82</xm:sqref>
            </x14:sparkline>
            <x14:sparkline>
              <xm:f>Read_Index!E83:T83</xm:f>
              <xm:sqref>AB83</xm:sqref>
            </x14:sparkline>
            <x14:sparkline>
              <xm:f>Read_Index!E84:T84</xm:f>
              <xm:sqref>AB84</xm:sqref>
            </x14:sparkline>
            <x14:sparkline>
              <xm:f>Read_Index!E85:T85</xm:f>
              <xm:sqref>AB85</xm:sqref>
            </x14:sparkline>
            <x14:sparkline>
              <xm:f>Read_Index!E86:T86</xm:f>
              <xm:sqref>AB86</xm:sqref>
            </x14:sparkline>
            <x14:sparkline>
              <xm:f>Read_Index!E87:T87</xm:f>
              <xm:sqref>AB87</xm:sqref>
            </x14:sparkline>
            <x14:sparkline>
              <xm:f>Read_Index!E88:T88</xm:f>
              <xm:sqref>AB88</xm:sqref>
            </x14:sparkline>
            <x14:sparkline>
              <xm:f>Read_Index!E89:T89</xm:f>
              <xm:sqref>AB89</xm:sqref>
            </x14:sparkline>
            <x14:sparkline>
              <xm:f>Read_Index!E90:T90</xm:f>
              <xm:sqref>AB90</xm:sqref>
            </x14:sparkline>
            <x14:sparkline>
              <xm:f>Read_Index!E91:T91</xm:f>
              <xm:sqref>AB91</xm:sqref>
            </x14:sparkline>
            <x14:sparkline>
              <xm:f>Read_Index!E92:T92</xm:f>
              <xm:sqref>AB92</xm:sqref>
            </x14:sparkline>
            <x14:sparkline>
              <xm:f>Read_Index!E93:T93</xm:f>
              <xm:sqref>AB93</xm:sqref>
            </x14:sparkline>
            <x14:sparkline>
              <xm:f>Read_Index!E94:T94</xm:f>
              <xm:sqref>AB94</xm:sqref>
            </x14:sparkline>
            <x14:sparkline>
              <xm:f>Read_Index!E95:T95</xm:f>
              <xm:sqref>AB95</xm:sqref>
            </x14:sparkline>
            <x14:sparkline>
              <xm:f>Read_Index!E96:T96</xm:f>
              <xm:sqref>AB96</xm:sqref>
            </x14:sparkline>
            <x14:sparkline>
              <xm:f>Read_Index!E97:T97</xm:f>
              <xm:sqref>AB97</xm:sqref>
            </x14:sparkline>
            <x14:sparkline>
              <xm:f>Read_Index!E98:T98</xm:f>
              <xm:sqref>AB98</xm:sqref>
            </x14:sparkline>
            <x14:sparkline>
              <xm:f>Read_Index!E99:T99</xm:f>
              <xm:sqref>AB99</xm:sqref>
            </x14:sparkline>
            <x14:sparkline>
              <xm:f>Read_Index!E100:T100</xm:f>
              <xm:sqref>AB100</xm:sqref>
            </x14:sparkline>
            <x14:sparkline>
              <xm:f>Read_Index!E101:T101</xm:f>
              <xm:sqref>AB101</xm:sqref>
            </x14:sparkline>
            <x14:sparkline>
              <xm:f>Read_Index!E102:T102</xm:f>
              <xm:sqref>AB102</xm:sqref>
            </x14:sparkline>
            <x14:sparkline>
              <xm:f>Read_Index!E103:T103</xm:f>
              <xm:sqref>AB103</xm:sqref>
            </x14:sparkline>
            <x14:sparkline>
              <xm:f>Read_Index!E104:T104</xm:f>
              <xm:sqref>AB104</xm:sqref>
            </x14:sparkline>
            <x14:sparkline>
              <xm:f>Read_Index!E105:T105</xm:f>
              <xm:sqref>AB105</xm:sqref>
            </x14:sparkline>
            <x14:sparkline>
              <xm:f>Read_Index!E106:T106</xm:f>
              <xm:sqref>AB106</xm:sqref>
            </x14:sparkline>
            <x14:sparkline>
              <xm:f>Read_Index!E107:T107</xm:f>
              <xm:sqref>AB107</xm:sqref>
            </x14:sparkline>
            <x14:sparkline>
              <xm:f>Read_Index!E108:T108</xm:f>
              <xm:sqref>AB108</xm:sqref>
            </x14:sparkline>
            <x14:sparkline>
              <xm:f>Read_Index!E109:T109</xm:f>
              <xm:sqref>AB109</xm:sqref>
            </x14:sparkline>
            <x14:sparkline>
              <xm:f>Read_Index!E110:T110</xm:f>
              <xm:sqref>AB110</xm:sqref>
            </x14:sparkline>
            <x14:sparkline>
              <xm:f>Read_Index!E111:T111</xm:f>
              <xm:sqref>AB111</xm:sqref>
            </x14:sparkline>
            <x14:sparkline>
              <xm:f>Read_Index!E112:T112</xm:f>
              <xm:sqref>AB112</xm:sqref>
            </x14:sparkline>
            <x14:sparkline>
              <xm:f>Read_Index!E113:T113</xm:f>
              <xm:sqref>AB113</xm:sqref>
            </x14:sparkline>
            <x14:sparkline>
              <xm:f>Read_Index!E114:T114</xm:f>
              <xm:sqref>AB114</xm:sqref>
            </x14:sparkline>
            <x14:sparkline>
              <xm:f>Read_Index!E115:T115</xm:f>
              <xm:sqref>AB115</xm:sqref>
            </x14:sparkline>
            <x14:sparkline>
              <xm:f>Read_Index!E116:T116</xm:f>
              <xm:sqref>AB116</xm:sqref>
            </x14:sparkline>
            <x14:sparkline>
              <xm:f>Read_Index!E117:T117</xm:f>
              <xm:sqref>AB117</xm:sqref>
            </x14:sparkline>
            <x14:sparkline>
              <xm:f>Read_Index!E118:T118</xm:f>
              <xm:sqref>AB118</xm:sqref>
            </x14:sparkline>
            <x14:sparkline>
              <xm:f>Read_Index!E119:T119</xm:f>
              <xm:sqref>AB119</xm:sqref>
            </x14:sparkline>
            <x14:sparkline>
              <xm:f>Read_Index!E120:T120</xm:f>
              <xm:sqref>AB120</xm:sqref>
            </x14:sparkline>
            <x14:sparkline>
              <xm:f>Read_Index!E121:T121</xm:f>
              <xm:sqref>AB121</xm:sqref>
            </x14:sparkline>
            <x14:sparkline>
              <xm:f>Read_Index!E122:T122</xm:f>
              <xm:sqref>AB122</xm:sqref>
            </x14:sparkline>
            <x14:sparkline>
              <xm:f>Read_Index!E123:T123</xm:f>
              <xm:sqref>AB123</xm:sqref>
            </x14:sparkline>
            <x14:sparkline>
              <xm:f>Read_Index!E124:T124</xm:f>
              <xm:sqref>AB124</xm:sqref>
            </x14:sparkline>
            <x14:sparkline>
              <xm:f>Read_Index!E125:T125</xm:f>
              <xm:sqref>AB125</xm:sqref>
            </x14:sparkline>
            <x14:sparkline>
              <xm:f>Read_Index!E126:T126</xm:f>
              <xm:sqref>AB126</xm:sqref>
            </x14:sparkline>
            <x14:sparkline>
              <xm:f>Read_Index!E127:T127</xm:f>
              <xm:sqref>AB127</xm:sqref>
            </x14:sparkline>
            <x14:sparkline>
              <xm:f>Read_Index!E128:T128</xm:f>
              <xm:sqref>AB128</xm:sqref>
            </x14:sparkline>
            <x14:sparkline>
              <xm:f>Read_Index!E129:T129</xm:f>
              <xm:sqref>AB129</xm:sqref>
            </x14:sparkline>
            <x14:sparkline>
              <xm:f>Read_Index!E130:T130</xm:f>
              <xm:sqref>AB130</xm:sqref>
            </x14:sparkline>
            <x14:sparkline>
              <xm:f>Read_Index!E131:T131</xm:f>
              <xm:sqref>AB131</xm:sqref>
            </x14:sparkline>
            <x14:sparkline>
              <xm:f>Read_Index!E132:T132</xm:f>
              <xm:sqref>AB132</xm:sqref>
            </x14:sparkline>
            <x14:sparkline>
              <xm:f>Read_Index!E133:T133</xm:f>
              <xm:sqref>AB133</xm:sqref>
            </x14:sparkline>
            <x14:sparkline>
              <xm:f>Read_Index!E134:T134</xm:f>
              <xm:sqref>AB134</xm:sqref>
            </x14:sparkline>
            <x14:sparkline>
              <xm:f>Read_Index!E135:T135</xm:f>
              <xm:sqref>AB135</xm:sqref>
            </x14:sparkline>
            <x14:sparkline>
              <xm:f>Read_Index!E136:T136</xm:f>
              <xm:sqref>AB136</xm:sqref>
            </x14:sparkline>
            <x14:sparkline>
              <xm:f>Read_Index!E137:T137</xm:f>
              <xm:sqref>AB137</xm:sqref>
            </x14:sparkline>
            <x14:sparkline>
              <xm:f>Read_Index!E138:T138</xm:f>
              <xm:sqref>AB138</xm:sqref>
            </x14:sparkline>
            <x14:sparkline>
              <xm:f>Read_Index!E139:T139</xm:f>
              <xm:sqref>AB139</xm:sqref>
            </x14:sparkline>
            <x14:sparkline>
              <xm:f>Read_Index!E140:T140</xm:f>
              <xm:sqref>AB140</xm:sqref>
            </x14:sparkline>
            <x14:sparkline>
              <xm:f>Read_Index!E141:T141</xm:f>
              <xm:sqref>AB141</xm:sqref>
            </x14:sparkline>
            <x14:sparkline>
              <xm:f>Read_Index!E142:T142</xm:f>
              <xm:sqref>AB142</xm:sqref>
            </x14:sparkline>
            <x14:sparkline>
              <xm:f>Read_Index!E143:T143</xm:f>
              <xm:sqref>AB143</xm:sqref>
            </x14:sparkline>
            <x14:sparkline>
              <xm:f>Read_Index!E144:T144</xm:f>
              <xm:sqref>AB144</xm:sqref>
            </x14:sparkline>
            <x14:sparkline>
              <xm:f>Read_Index!E145:T145</xm:f>
              <xm:sqref>AB145</xm:sqref>
            </x14:sparkline>
            <x14:sparkline>
              <xm:f>Read_Index!E146:T146</xm:f>
              <xm:sqref>AB146</xm:sqref>
            </x14:sparkline>
            <x14:sparkline>
              <xm:f>Read_Index!E147:T147</xm:f>
              <xm:sqref>AB147</xm:sqref>
            </x14:sparkline>
            <x14:sparkline>
              <xm:f>Read_Index!E148:T148</xm:f>
              <xm:sqref>AB148</xm:sqref>
            </x14:sparkline>
            <x14:sparkline>
              <xm:f>Read_Index!E149:T149</xm:f>
              <xm:sqref>AB149</xm:sqref>
            </x14:sparkline>
            <x14:sparkline>
              <xm:f>Read_Index!E150:T150</xm:f>
              <xm:sqref>AB150</xm:sqref>
            </x14:sparkline>
            <x14:sparkline>
              <xm:f>Read_Index!E151:T151</xm:f>
              <xm:sqref>AB151</xm:sqref>
            </x14:sparkline>
            <x14:sparkline>
              <xm:f>Read_Index!E152:T152</xm:f>
              <xm:sqref>AB152</xm:sqref>
            </x14:sparkline>
            <x14:sparkline>
              <xm:f>Read_Index!E153:T153</xm:f>
              <xm:sqref>AB153</xm:sqref>
            </x14:sparkline>
            <x14:sparkline>
              <xm:f>Read_Index!E154:T154</xm:f>
              <xm:sqref>AB154</xm:sqref>
            </x14:sparkline>
            <x14:sparkline>
              <xm:f>Read_Index!E155:T155</xm:f>
              <xm:sqref>AB155</xm:sqref>
            </x14:sparkline>
            <x14:sparkline>
              <xm:f>Read_Index!E156:T156</xm:f>
              <xm:sqref>AB156</xm:sqref>
            </x14:sparkline>
            <x14:sparkline>
              <xm:f>Read_Index!E157:T157</xm:f>
              <xm:sqref>AB157</xm:sqref>
            </x14:sparkline>
            <x14:sparkline>
              <xm:f>Read_Index!E158:T158</xm:f>
              <xm:sqref>AB158</xm:sqref>
            </x14:sparkline>
            <x14:sparkline>
              <xm:f>Read_Index!E159:T159</xm:f>
              <xm:sqref>AB159</xm:sqref>
            </x14:sparkline>
            <x14:sparkline>
              <xm:f>Read_Index!E160:T160</xm:f>
              <xm:sqref>AB160</xm:sqref>
            </x14:sparkline>
            <x14:sparkline>
              <xm:f>Read_Index!E161:T161</xm:f>
              <xm:sqref>AB161</xm:sqref>
            </x14:sparkline>
            <x14:sparkline>
              <xm:f>Read_Index!E162:T162</xm:f>
              <xm:sqref>AB162</xm:sqref>
            </x14:sparkline>
            <x14:sparkline>
              <xm:f>Read_Index!E163:T163</xm:f>
              <xm:sqref>AB163</xm:sqref>
            </x14:sparkline>
            <x14:sparkline>
              <xm:f>Read_Index!E164:T164</xm:f>
              <xm:sqref>AB164</xm:sqref>
            </x14:sparkline>
            <x14:sparkline>
              <xm:f>Read_Index!E165:T165</xm:f>
              <xm:sqref>AB165</xm:sqref>
            </x14:sparkline>
            <x14:sparkline>
              <xm:f>Read_Index!E166:T166</xm:f>
              <xm:sqref>AB166</xm:sqref>
            </x14:sparkline>
            <x14:sparkline>
              <xm:f>Read_Index!E167:T167</xm:f>
              <xm:sqref>AB167</xm:sqref>
            </x14:sparkline>
            <x14:sparkline>
              <xm:f>Read_Index!E168:T168</xm:f>
              <xm:sqref>AB168</xm:sqref>
            </x14:sparkline>
            <x14:sparkline>
              <xm:f>Read_Index!E169:T169</xm:f>
              <xm:sqref>AB169</xm:sqref>
            </x14:sparkline>
            <x14:sparkline>
              <xm:f>Read_Index!E170:T170</xm:f>
              <xm:sqref>AB170</xm:sqref>
            </x14:sparkline>
            <x14:sparkline>
              <xm:f>Read_Index!E171:T171</xm:f>
              <xm:sqref>AB171</xm:sqref>
            </x14:sparkline>
            <x14:sparkline>
              <xm:f>Read_Index!E172:T172</xm:f>
              <xm:sqref>AB172</xm:sqref>
            </x14:sparkline>
            <x14:sparkline>
              <xm:f>Read_Index!E173:T173</xm:f>
              <xm:sqref>AB173</xm:sqref>
            </x14:sparkline>
            <x14:sparkline>
              <xm:f>Read_Index!E174:T174</xm:f>
              <xm:sqref>AB174</xm:sqref>
            </x14:sparkline>
            <x14:sparkline>
              <xm:f>Read_Index!E175:T175</xm:f>
              <xm:sqref>AB175</xm:sqref>
            </x14:sparkline>
            <x14:sparkline>
              <xm:f>Read_Index!E176:T176</xm:f>
              <xm:sqref>AB176</xm:sqref>
            </x14:sparkline>
            <x14:sparkline>
              <xm:f>Read_Index!E177:T177</xm:f>
              <xm:sqref>AB177</xm:sqref>
            </x14:sparkline>
            <x14:sparkline>
              <xm:f>Read_Index!E178:T178</xm:f>
              <xm:sqref>AB178</xm:sqref>
            </x14:sparkline>
            <x14:sparkline>
              <xm:f>Read_Index!E179:T179</xm:f>
              <xm:sqref>AB179</xm:sqref>
            </x14:sparkline>
            <x14:sparkline>
              <xm:f>Read_Index!E180:T180</xm:f>
              <xm:sqref>AB180</xm:sqref>
            </x14:sparkline>
            <x14:sparkline>
              <xm:f>Read_Index!E181:T181</xm:f>
              <xm:sqref>AB181</xm:sqref>
            </x14:sparkline>
            <x14:sparkline>
              <xm:f>Read_Index!E182:T182</xm:f>
              <xm:sqref>AB182</xm:sqref>
            </x14:sparkline>
            <x14:sparkline>
              <xm:f>Read_Index!E183:T183</xm:f>
              <xm:sqref>AB183</xm:sqref>
            </x14:sparkline>
            <x14:sparkline>
              <xm:f>Read_Index!E184:T184</xm:f>
              <xm:sqref>AB184</xm:sqref>
            </x14:sparkline>
            <x14:sparkline>
              <xm:f>Read_Index!E185:T185</xm:f>
              <xm:sqref>AB185</xm:sqref>
            </x14:sparkline>
            <x14:sparkline>
              <xm:f>Read_Index!E186:T186</xm:f>
              <xm:sqref>AB186</xm:sqref>
            </x14:sparkline>
            <x14:sparkline>
              <xm:f>Read_Index!E187:T187</xm:f>
              <xm:sqref>AB187</xm:sqref>
            </x14:sparkline>
            <x14:sparkline>
              <xm:f>Read_Index!E188:T188</xm:f>
              <xm:sqref>AB188</xm:sqref>
            </x14:sparkline>
            <x14:sparkline>
              <xm:f>Read_Index!E189:T189</xm:f>
              <xm:sqref>AB189</xm:sqref>
            </x14:sparkline>
            <x14:sparkline>
              <xm:f>Read_Index!E190:T190</xm:f>
              <xm:sqref>AB190</xm:sqref>
            </x14:sparkline>
            <x14:sparkline>
              <xm:f>Read_Index!E191:T191</xm:f>
              <xm:sqref>AB191</xm:sqref>
            </x14:sparkline>
            <x14:sparkline>
              <xm:f>Read_Index!E192:T192</xm:f>
              <xm:sqref>AB192</xm:sqref>
            </x14:sparkline>
            <x14:sparkline>
              <xm:f>Read_Index!E193:T193</xm:f>
              <xm:sqref>AB193</xm:sqref>
            </x14:sparkline>
            <x14:sparkline>
              <xm:f>Read_Index!E194:T194</xm:f>
              <xm:sqref>AB194</xm:sqref>
            </x14:sparkline>
            <x14:sparkline>
              <xm:f>Read_Index!E195:T195</xm:f>
              <xm:sqref>AB195</xm:sqref>
            </x14:sparkline>
            <x14:sparkline>
              <xm:f>Read_Index!E196:T196</xm:f>
              <xm:sqref>AB196</xm:sqref>
            </x14:sparkline>
            <x14:sparkline>
              <xm:f>Read_Index!E197:T197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/>
  <dimension ref="A1:AX198"/>
  <sheetViews>
    <sheetView workbookViewId="0">
      <selection activeCell="E3" sqref="E3:T3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50" ht="23">
      <c r="A1" t="s">
        <v>640</v>
      </c>
      <c r="H1" s="57"/>
      <c r="I1" s="57" t="s">
        <v>641</v>
      </c>
      <c r="J1" s="57"/>
      <c r="K1" s="57"/>
      <c r="L1" s="57"/>
      <c r="M1" s="58"/>
      <c r="N1" s="58"/>
    </row>
    <row r="2" spans="1:50">
      <c r="E2" s="8" t="s">
        <v>423</v>
      </c>
      <c r="AA2" s="44">
        <f>MAX(AA6:AA197)</f>
        <v>153</v>
      </c>
    </row>
    <row r="3" spans="1:50">
      <c r="D3" s="37" t="s">
        <v>613</v>
      </c>
      <c r="E3" s="11">
        <f>mmean(E6:E197)</f>
        <v>0.42224341111607788</v>
      </c>
      <c r="F3" s="11">
        <f t="shared" ref="F3:T3" si="0">mmean(F6:F197)</f>
        <v>0.42987709383229289</v>
      </c>
      <c r="G3" s="11">
        <f t="shared" si="0"/>
        <v>0.4357389087801174</v>
      </c>
      <c r="H3" s="11">
        <f t="shared" si="0"/>
        <v>0.44383241184625427</v>
      </c>
      <c r="I3" s="11">
        <f t="shared" si="0"/>
        <v>0.45411919103122622</v>
      </c>
      <c r="J3" s="11">
        <f t="shared" si="0"/>
        <v>0.46583200541847447</v>
      </c>
      <c r="K3" s="11">
        <f t="shared" si="0"/>
        <v>0.47698471488054639</v>
      </c>
      <c r="L3" s="11">
        <f t="shared" si="0"/>
        <v>0.48552560833416081</v>
      </c>
      <c r="M3" s="11">
        <f t="shared" si="0"/>
        <v>0.49471444409635917</v>
      </c>
      <c r="N3" s="11">
        <f t="shared" si="0"/>
        <v>0.50376963335947722</v>
      </c>
      <c r="O3" s="11">
        <f t="shared" si="0"/>
        <v>0.5147574270187899</v>
      </c>
      <c r="P3" s="11">
        <f t="shared" si="0"/>
        <v>0.53002012472282467</v>
      </c>
      <c r="Q3" s="11">
        <f t="shared" si="0"/>
        <v>0.54367574540367103</v>
      </c>
      <c r="R3" s="11">
        <f t="shared" si="0"/>
        <v>0.55564720023107295</v>
      </c>
      <c r="S3" s="11">
        <f t="shared" si="0"/>
        <v>0.56219225449237442</v>
      </c>
      <c r="T3" s="11">
        <f t="shared" si="0"/>
        <v>0.56085778822513965</v>
      </c>
      <c r="Y3" s="42"/>
      <c r="Z3" s="42" t="s">
        <v>602</v>
      </c>
      <c r="AA3" s="42"/>
      <c r="AB3" s="42"/>
    </row>
    <row r="4" spans="1:50">
      <c r="Z4">
        <v>0.25</v>
      </c>
    </row>
    <row r="5" spans="1:50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642</v>
      </c>
      <c r="AF5" s="42"/>
      <c r="AG5" s="42" t="s">
        <v>643</v>
      </c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</row>
    <row r="6" spans="1:50">
      <c r="A6" s="39" t="s">
        <v>549</v>
      </c>
      <c r="B6" s="40">
        <v>0.5</v>
      </c>
      <c r="C6" s="34" t="s">
        <v>39</v>
      </c>
      <c r="D6" s="35" t="s">
        <v>40</v>
      </c>
      <c r="E6" s="11" t="e">
        <v>#N/A</v>
      </c>
      <c r="F6" s="11" t="e">
        <v>#N/A</v>
      </c>
      <c r="G6" s="11" t="e">
        <v>#N/A</v>
      </c>
      <c r="H6" s="11" t="e">
        <v>#N/A</v>
      </c>
      <c r="I6" s="11" t="e">
        <v>#N/A</v>
      </c>
      <c r="J6" s="11" t="e">
        <v>#N/A</v>
      </c>
      <c r="K6" s="11" t="e">
        <v>#N/A</v>
      </c>
      <c r="L6" s="11" t="e">
        <v>#N/A</v>
      </c>
      <c r="M6" s="11" t="e">
        <v>#N/A</v>
      </c>
      <c r="N6" s="11" t="e">
        <v>#N/A</v>
      </c>
      <c r="O6" s="11" t="e">
        <v>#N/A</v>
      </c>
      <c r="P6" s="11" t="e">
        <v>#N/A</v>
      </c>
      <c r="Q6" s="11" t="e">
        <v>#N/A</v>
      </c>
      <c r="R6" s="11" t="e">
        <v>#N/A</v>
      </c>
      <c r="S6" s="11" t="e">
        <v>#N/A</v>
      </c>
      <c r="T6" s="11" t="e">
        <v>#N/A</v>
      </c>
      <c r="U6" s="11"/>
      <c r="V6" s="35" t="str">
        <f>D6</f>
        <v>Afghanistan</v>
      </c>
      <c r="W6" s="30" t="e">
        <f>SLOPE(E6:T6,$E$5:$T$5)</f>
        <v>#N/A</v>
      </c>
      <c r="X6" s="10" t="e">
        <f>PEARSON(E6:T6,$E$5:$T$5)</f>
        <v>#N/A</v>
      </c>
      <c r="Y6" s="38">
        <f>IF(ISERROR(X6),0,X6*X6)</f>
        <v>0</v>
      </c>
      <c r="Z6" s="43" t="str">
        <f>IF(Y6&gt;=$Z$4,1000*W6,"")</f>
        <v/>
      </c>
      <c r="AA6" s="44" t="str">
        <f>IF(ISNUMBER(Z6),RANK(Z6,$Z$6:$Z$197),"")</f>
        <v/>
      </c>
      <c r="AD6">
        <v>1</v>
      </c>
      <c r="AE6" s="33" t="str">
        <f>INDEX($V$6:$V$197,MATCH(AD6,$AA$6:$AA$197,0))</f>
        <v>Lithuania</v>
      </c>
      <c r="AF6" s="46">
        <f>$AA$2-AD6+1</f>
        <v>153</v>
      </c>
      <c r="AG6" s="56" t="str">
        <f>INDEX($V$6:$V$197,MATCH(AF6,$AA$6:$AA$197,0))</f>
        <v>Zimbabwe</v>
      </c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</row>
    <row r="7" spans="1:50">
      <c r="A7" s="39" t="s">
        <v>552</v>
      </c>
      <c r="B7" s="40">
        <v>0.125</v>
      </c>
      <c r="C7" s="34" t="s">
        <v>41</v>
      </c>
      <c r="D7" s="35" t="s">
        <v>42</v>
      </c>
      <c r="E7" s="11">
        <v>0.37968015374873421</v>
      </c>
      <c r="F7" s="11">
        <v>0.40031613854494907</v>
      </c>
      <c r="G7" s="11">
        <v>0.39859229474554647</v>
      </c>
      <c r="H7" s="11">
        <v>0.38875485403014526</v>
      </c>
      <c r="I7" s="11">
        <v>0.38830270976046022</v>
      </c>
      <c r="J7" s="11">
        <v>0.39118156236130153</v>
      </c>
      <c r="K7" s="11">
        <v>0.42995770109679243</v>
      </c>
      <c r="L7" s="11">
        <v>0.45908649811226243</v>
      </c>
      <c r="M7" s="11">
        <v>0.4774514158300241</v>
      </c>
      <c r="N7" s="11">
        <v>0.4884479356591036</v>
      </c>
      <c r="O7" s="11">
        <v>0.50025367468541015</v>
      </c>
      <c r="P7" s="11">
        <v>0.53511718199122871</v>
      </c>
      <c r="Q7" s="11">
        <v>0.56247560544826991</v>
      </c>
      <c r="R7" s="11">
        <v>0.59541301666714497</v>
      </c>
      <c r="S7" s="11">
        <v>0.60162943878451347</v>
      </c>
      <c r="T7" s="11">
        <v>0.61241970139544422</v>
      </c>
      <c r="U7" s="11"/>
      <c r="V7" s="35" t="str">
        <f t="shared" ref="V7:V70" si="1">D7</f>
        <v>Albania</v>
      </c>
      <c r="W7" s="30">
        <f t="shared" ref="W7:W70" si="2">SLOPE(E7:T7,$E$5:$T$5)</f>
        <v>1.706408575052399E-2</v>
      </c>
      <c r="X7" s="10">
        <f t="shared" ref="X7:X70" si="3">PEARSON(E7:T7,$E$5:$T$5)</f>
        <v>0.96520913021350063</v>
      </c>
      <c r="Y7" s="38">
        <f t="shared" ref="Y7:Y70" si="4">IF(ISERROR(X7),0,X7*X7)</f>
        <v>0.93162866504750241</v>
      </c>
      <c r="Z7" s="43">
        <f t="shared" ref="Z7:Z70" si="5">IF(Y7&gt;=$Z$4,1000*W7,"")</f>
        <v>17.06408575052399</v>
      </c>
      <c r="AA7" s="44">
        <f t="shared" ref="AA7:AA70" si="6">IF(ISNUMBER(Z7),RANK(Z7,$Z$6:$Z$197),"")</f>
        <v>19</v>
      </c>
      <c r="AD7">
        <v>2</v>
      </c>
      <c r="AE7" s="33" t="str">
        <f t="shared" ref="AE7:AE35" si="7">INDEX($V$6:$V$197,MATCH(AD7,$AA$6:$AA$197,0))</f>
        <v>Romania</v>
      </c>
      <c r="AF7" s="46">
        <f t="shared" ref="AF7:AF35" si="8">$AA$2-AD7+1</f>
        <v>152</v>
      </c>
      <c r="AG7" s="56" t="str">
        <f t="shared" ref="AG7:AG35" si="9">INDEX($V$6:$V$197,MATCH(AF7,$AA$6:$AA$197,0))</f>
        <v>Central African Republic</v>
      </c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</row>
    <row r="8" spans="1:50">
      <c r="A8" s="39" t="s">
        <v>553</v>
      </c>
      <c r="B8" s="40">
        <v>0.125</v>
      </c>
      <c r="C8" s="34" t="s">
        <v>43</v>
      </c>
      <c r="D8" s="35" t="s">
        <v>44</v>
      </c>
      <c r="E8" s="11">
        <v>0.32724361689368864</v>
      </c>
      <c r="F8" s="11">
        <v>0.32301315140929487</v>
      </c>
      <c r="G8" s="11">
        <v>0.32585885874460452</v>
      </c>
      <c r="H8" s="11">
        <v>0.33567248786597598</v>
      </c>
      <c r="I8" s="11">
        <v>0.35133717184312624</v>
      </c>
      <c r="J8" s="11">
        <v>0.35815312325584286</v>
      </c>
      <c r="K8" s="11">
        <v>0.36539196549349734</v>
      </c>
      <c r="L8" s="11">
        <v>0.39156529734666062</v>
      </c>
      <c r="M8" s="11">
        <v>0.38095277733417143</v>
      </c>
      <c r="N8" s="11">
        <v>0.41626340752567714</v>
      </c>
      <c r="O8" s="11">
        <v>0.44289622605780193</v>
      </c>
      <c r="P8" s="11">
        <v>0.47968302892909054</v>
      </c>
      <c r="Q8" s="11">
        <v>0.50618985917565373</v>
      </c>
      <c r="R8" s="11">
        <v>0.51383699082715029</v>
      </c>
      <c r="S8" s="11">
        <v>0.53164518575124431</v>
      </c>
      <c r="T8" s="11">
        <v>0.53315873389342905</v>
      </c>
      <c r="U8" s="11"/>
      <c r="V8" s="35" t="str">
        <f t="shared" si="1"/>
        <v>Algeria</v>
      </c>
      <c r="W8" s="30">
        <f t="shared" si="2"/>
        <v>1.598161369975316E-2</v>
      </c>
      <c r="X8" s="10">
        <f t="shared" si="3"/>
        <v>0.97014443649496451</v>
      </c>
      <c r="Y8" s="38">
        <f t="shared" si="4"/>
        <v>0.94118022766213227</v>
      </c>
      <c r="Z8" s="43">
        <f t="shared" si="5"/>
        <v>15.98161369975316</v>
      </c>
      <c r="AA8" s="44">
        <f t="shared" si="6"/>
        <v>29</v>
      </c>
      <c r="AD8">
        <v>3</v>
      </c>
      <c r="AE8" s="33" t="str">
        <f t="shared" si="7"/>
        <v>Armenia</v>
      </c>
      <c r="AF8" s="46">
        <f t="shared" si="8"/>
        <v>151</v>
      </c>
      <c r="AG8" s="56" t="str">
        <f t="shared" si="9"/>
        <v>Chad</v>
      </c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</row>
    <row r="9" spans="1:50">
      <c r="A9" s="39" t="s">
        <v>550</v>
      </c>
      <c r="B9" s="40">
        <v>0.125</v>
      </c>
      <c r="C9" s="34" t="s">
        <v>45</v>
      </c>
      <c r="D9" s="35" t="s">
        <v>46</v>
      </c>
      <c r="E9" s="11" t="e">
        <v>#N/A</v>
      </c>
      <c r="F9" s="11" t="e">
        <v>#N/A</v>
      </c>
      <c r="G9" s="11" t="e">
        <v>#N/A</v>
      </c>
      <c r="H9" s="11" t="e">
        <v>#N/A</v>
      </c>
      <c r="I9" s="11" t="e">
        <v>#N/A</v>
      </c>
      <c r="J9" s="11" t="e">
        <v>#N/A</v>
      </c>
      <c r="K9" s="11" t="e">
        <v>#N/A</v>
      </c>
      <c r="L9" s="11" t="e">
        <v>#N/A</v>
      </c>
      <c r="M9" s="11" t="e">
        <v>#N/A</v>
      </c>
      <c r="N9" s="11" t="e">
        <v>#N/A</v>
      </c>
      <c r="O9" s="11" t="e">
        <v>#N/A</v>
      </c>
      <c r="P9" s="11" t="e">
        <v>#N/A</v>
      </c>
      <c r="Q9" s="11" t="e">
        <v>#N/A</v>
      </c>
      <c r="R9" s="11" t="e">
        <v>#N/A</v>
      </c>
      <c r="S9" s="11" t="e">
        <v>#N/A</v>
      </c>
      <c r="T9" s="11" t="e">
        <v>#N/A</v>
      </c>
      <c r="U9" s="11"/>
      <c r="V9" s="35" t="str">
        <f t="shared" si="1"/>
        <v>Andorra</v>
      </c>
      <c r="W9" s="30" t="e">
        <f t="shared" si="2"/>
        <v>#N/A</v>
      </c>
      <c r="X9" s="10" t="e">
        <f t="shared" si="3"/>
        <v>#N/A</v>
      </c>
      <c r="Y9" s="38">
        <f t="shared" si="4"/>
        <v>0</v>
      </c>
      <c r="Z9" s="43" t="str">
        <f t="shared" si="5"/>
        <v/>
      </c>
      <c r="AA9" s="44" t="str">
        <f t="shared" si="6"/>
        <v/>
      </c>
      <c r="AD9">
        <v>4</v>
      </c>
      <c r="AE9" s="33" t="str">
        <f t="shared" si="7"/>
        <v>Bosnia and Herzegovina</v>
      </c>
      <c r="AF9" s="46">
        <f t="shared" si="8"/>
        <v>150</v>
      </c>
      <c r="AG9" s="56" t="str">
        <f t="shared" si="9"/>
        <v>Mali</v>
      </c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</row>
    <row r="10" spans="1:50">
      <c r="A10" s="39" t="s">
        <v>548</v>
      </c>
      <c r="B10" s="40">
        <v>0.125</v>
      </c>
      <c r="C10" s="34" t="s">
        <v>47</v>
      </c>
      <c r="D10" s="35" t="s">
        <v>48</v>
      </c>
      <c r="E10" s="11">
        <v>0.17063240326690174</v>
      </c>
      <c r="F10" s="11">
        <v>0.15378167831797138</v>
      </c>
      <c r="G10" s="11">
        <v>0.15452366431153153</v>
      </c>
      <c r="H10" s="11">
        <v>0.15975367761945983</v>
      </c>
      <c r="I10" s="11">
        <v>0.15015072273806376</v>
      </c>
      <c r="J10" s="11">
        <v>0.14967105812892981</v>
      </c>
      <c r="K10" s="11">
        <v>0.18166150847406645</v>
      </c>
      <c r="L10" s="11">
        <v>0.2137684227745113</v>
      </c>
      <c r="M10" s="11">
        <v>0.24804269198313894</v>
      </c>
      <c r="N10" s="11">
        <v>0.26665353833665284</v>
      </c>
      <c r="O10" s="11">
        <v>0.29225579562482096</v>
      </c>
      <c r="P10" s="11">
        <v>0.32741699422677983</v>
      </c>
      <c r="Q10" s="11">
        <v>0.34838231023794741</v>
      </c>
      <c r="R10" s="11">
        <v>0.38158612236790118</v>
      </c>
      <c r="S10" s="11">
        <v>0.39100156259846114</v>
      </c>
      <c r="T10" s="11">
        <v>0.3976387735556523</v>
      </c>
      <c r="U10" s="11"/>
      <c r="V10" s="35" t="str">
        <f t="shared" si="1"/>
        <v>Angola</v>
      </c>
      <c r="W10" s="30">
        <f t="shared" si="2"/>
        <v>1.9010789307148435E-2</v>
      </c>
      <c r="X10" s="10">
        <f t="shared" si="3"/>
        <v>0.95208779868808557</v>
      </c>
      <c r="Y10" s="38">
        <f t="shared" si="4"/>
        <v>0.90647117641072461</v>
      </c>
      <c r="Z10" s="43">
        <f t="shared" si="5"/>
        <v>19.010789307148436</v>
      </c>
      <c r="AA10" s="44">
        <f t="shared" si="6"/>
        <v>12</v>
      </c>
      <c r="AD10">
        <v>5</v>
      </c>
      <c r="AE10" s="33" t="str">
        <f t="shared" si="7"/>
        <v>Slovakia</v>
      </c>
      <c r="AF10" s="46">
        <f t="shared" si="8"/>
        <v>149</v>
      </c>
      <c r="AG10" s="56" t="str">
        <f t="shared" si="9"/>
        <v>Guyana</v>
      </c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</row>
    <row r="11" spans="1:50">
      <c r="A11" s="39"/>
      <c r="B11" s="40"/>
      <c r="C11" s="34" t="s">
        <v>49</v>
      </c>
      <c r="D11" s="35" t="s">
        <v>50</v>
      </c>
      <c r="E11" s="11" t="e">
        <v>#N/A</v>
      </c>
      <c r="F11" s="11" t="e">
        <v>#N/A</v>
      </c>
      <c r="G11" s="11" t="e">
        <v>#N/A</v>
      </c>
      <c r="H11" s="11" t="e">
        <v>#N/A</v>
      </c>
      <c r="I11" s="11" t="e">
        <v>#N/A</v>
      </c>
      <c r="J11" s="11" t="e">
        <v>#N/A</v>
      </c>
      <c r="K11" s="11" t="e">
        <v>#N/A</v>
      </c>
      <c r="L11" s="11" t="e">
        <v>#N/A</v>
      </c>
      <c r="M11" s="11" t="e">
        <v>#N/A</v>
      </c>
      <c r="N11" s="11" t="e">
        <v>#N/A</v>
      </c>
      <c r="O11" s="11" t="e">
        <v>#N/A</v>
      </c>
      <c r="P11" s="11" t="e">
        <v>#N/A</v>
      </c>
      <c r="Q11" s="11" t="e">
        <v>#N/A</v>
      </c>
      <c r="R11" s="11" t="e">
        <v>#N/A</v>
      </c>
      <c r="S11" s="11" t="e">
        <v>#N/A</v>
      </c>
      <c r="T11" s="11" t="e">
        <v>#N/A</v>
      </c>
      <c r="U11" s="11"/>
      <c r="V11" s="35" t="str">
        <f t="shared" si="1"/>
        <v>Antigua and Barbuda</v>
      </c>
      <c r="W11" s="30" t="e">
        <f t="shared" si="2"/>
        <v>#N/A</v>
      </c>
      <c r="X11" s="10" t="e">
        <f t="shared" si="3"/>
        <v>#N/A</v>
      </c>
      <c r="Y11" s="38">
        <f t="shared" si="4"/>
        <v>0</v>
      </c>
      <c r="Z11" s="43" t="str">
        <f t="shared" si="5"/>
        <v/>
      </c>
      <c r="AA11" s="44" t="str">
        <f t="shared" si="6"/>
        <v/>
      </c>
      <c r="AD11">
        <v>6</v>
      </c>
      <c r="AE11" s="33" t="str">
        <f t="shared" si="7"/>
        <v>Kazakhstan</v>
      </c>
      <c r="AF11" s="46">
        <f t="shared" si="8"/>
        <v>148</v>
      </c>
      <c r="AG11" s="56" t="str">
        <f t="shared" si="9"/>
        <v>Lebanon</v>
      </c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</row>
    <row r="12" spans="1:50">
      <c r="A12" s="39"/>
      <c r="B12" s="40"/>
      <c r="C12" s="34" t="s">
        <v>51</v>
      </c>
      <c r="D12" s="35" t="s">
        <v>52</v>
      </c>
      <c r="E12" s="11">
        <v>0.55975072220572775</v>
      </c>
      <c r="F12" s="11">
        <v>0.59623115162838469</v>
      </c>
      <c r="G12" s="11">
        <v>0.59292031529303768</v>
      </c>
      <c r="H12" s="11">
        <v>0.5818670863306501</v>
      </c>
      <c r="I12" s="11">
        <v>0.58794844703530269</v>
      </c>
      <c r="J12" s="11">
        <v>0.60340188196033928</v>
      </c>
      <c r="K12" s="11">
        <v>0.58822613435574689</v>
      </c>
      <c r="L12" s="11">
        <v>0.56236499071325818</v>
      </c>
      <c r="M12" s="11">
        <v>0.55162486194264615</v>
      </c>
      <c r="N12" s="11">
        <v>0.56171936485696294</v>
      </c>
      <c r="O12" s="11">
        <v>0.58472441779103368</v>
      </c>
      <c r="P12" s="11">
        <v>0.63663480715357601</v>
      </c>
      <c r="Q12" s="11">
        <v>0.65415188528947077</v>
      </c>
      <c r="R12" s="11">
        <v>0.6463178758660828</v>
      </c>
      <c r="S12" s="11">
        <v>0.63346265211753083</v>
      </c>
      <c r="T12" s="11">
        <v>0.62548511779567129</v>
      </c>
      <c r="U12" s="11"/>
      <c r="V12" s="35" t="str">
        <f t="shared" si="1"/>
        <v>Argentina</v>
      </c>
      <c r="W12" s="30">
        <f t="shared" si="2"/>
        <v>4.2134096468461136E-3</v>
      </c>
      <c r="X12" s="10">
        <f t="shared" si="3"/>
        <v>0.61643890775985632</v>
      </c>
      <c r="Y12" s="38">
        <f t="shared" si="4"/>
        <v>0.37999692700016463</v>
      </c>
      <c r="Z12" s="43">
        <f t="shared" si="5"/>
        <v>4.213409646846114</v>
      </c>
      <c r="AA12" s="44">
        <f t="shared" si="6"/>
        <v>137</v>
      </c>
      <c r="AD12">
        <v>7</v>
      </c>
      <c r="AE12" s="33" t="str">
        <f t="shared" si="7"/>
        <v>Bulgaria</v>
      </c>
      <c r="AF12" s="46">
        <f t="shared" si="8"/>
        <v>147</v>
      </c>
      <c r="AG12" s="56" t="str">
        <f t="shared" si="9"/>
        <v>Comoros</v>
      </c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</row>
    <row r="13" spans="1:50">
      <c r="A13" s="39"/>
      <c r="B13" s="40"/>
      <c r="C13" s="34" t="s">
        <v>53</v>
      </c>
      <c r="D13" s="35" t="s">
        <v>54</v>
      </c>
      <c r="E13" s="11">
        <v>0.34934414438849704</v>
      </c>
      <c r="F13" s="11">
        <v>0.35392259621036798</v>
      </c>
      <c r="G13" s="11">
        <v>0.36175106070366869</v>
      </c>
      <c r="H13" s="11">
        <v>0.37283326011508733</v>
      </c>
      <c r="I13" s="11">
        <v>0.41119976012729792</v>
      </c>
      <c r="J13" s="11">
        <v>0.44082089556541537</v>
      </c>
      <c r="K13" s="11">
        <v>0.46448047825128069</v>
      </c>
      <c r="L13" s="11">
        <v>0.48126377525596137</v>
      </c>
      <c r="M13" s="11">
        <v>0.49025603274385515</v>
      </c>
      <c r="N13" s="11">
        <v>0.50702824401675817</v>
      </c>
      <c r="O13" s="11">
        <v>0.51902006941974188</v>
      </c>
      <c r="P13" s="11">
        <v>0.56783127878858741</v>
      </c>
      <c r="Q13" s="11">
        <v>0.59894008405586863</v>
      </c>
      <c r="R13" s="11">
        <v>0.64543744161435113</v>
      </c>
      <c r="S13" s="11">
        <v>0.66372426768189463</v>
      </c>
      <c r="T13" s="11">
        <v>0.65833202504737065</v>
      </c>
      <c r="U13" s="11"/>
      <c r="V13" s="35" t="str">
        <f t="shared" si="1"/>
        <v>Armenia</v>
      </c>
      <c r="W13" s="30">
        <f t="shared" si="2"/>
        <v>2.2708534704680108E-2</v>
      </c>
      <c r="X13" s="10">
        <f t="shared" si="3"/>
        <v>0.98849973003097524</v>
      </c>
      <c r="Y13" s="38">
        <f t="shared" si="4"/>
        <v>0.9771317162713109</v>
      </c>
      <c r="Z13" s="43">
        <f t="shared" si="5"/>
        <v>22.708534704680108</v>
      </c>
      <c r="AA13" s="44">
        <f t="shared" si="6"/>
        <v>3</v>
      </c>
      <c r="AD13">
        <v>8</v>
      </c>
      <c r="AE13" s="33" t="str">
        <f t="shared" si="7"/>
        <v>Latvia</v>
      </c>
      <c r="AF13" s="46">
        <f t="shared" si="8"/>
        <v>146</v>
      </c>
      <c r="AG13" s="56" t="str">
        <f t="shared" si="9"/>
        <v>C™te d'Ivoire</v>
      </c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</row>
    <row r="14" spans="1:50">
      <c r="A14" s="39"/>
      <c r="B14" s="40"/>
      <c r="C14" s="34" t="s">
        <v>55</v>
      </c>
      <c r="D14" s="35" t="s">
        <v>56</v>
      </c>
      <c r="E14" s="11">
        <v>0.69588472086244935</v>
      </c>
      <c r="F14" s="11">
        <v>0.70960522154757366</v>
      </c>
      <c r="G14" s="11">
        <v>0.72382996202287719</v>
      </c>
      <c r="H14" s="11">
        <v>0.72275645081705919</v>
      </c>
      <c r="I14" s="11">
        <v>0.73647749053173073</v>
      </c>
      <c r="J14" s="11">
        <v>0.75765157946436246</v>
      </c>
      <c r="K14" s="11">
        <v>0.7765761551031668</v>
      </c>
      <c r="L14" s="11">
        <v>0.78958909132525035</v>
      </c>
      <c r="M14" s="11">
        <v>0.7957041063842254</v>
      </c>
      <c r="N14" s="11">
        <v>0.81632352847659895</v>
      </c>
      <c r="O14" s="11">
        <v>0.83149884887043124</v>
      </c>
      <c r="P14" s="11">
        <v>0.83244828730611498</v>
      </c>
      <c r="Q14" s="11">
        <v>0.83815869652440023</v>
      </c>
      <c r="R14" s="11">
        <v>0.84501382236151401</v>
      </c>
      <c r="S14" s="11">
        <v>0.84369562972200729</v>
      </c>
      <c r="T14" s="11">
        <v>0.84313867343723603</v>
      </c>
      <c r="U14" s="11"/>
      <c r="V14" s="35" t="str">
        <f t="shared" si="1"/>
        <v>Australia</v>
      </c>
      <c r="W14" s="30">
        <f t="shared" si="2"/>
        <v>1.1014729896486497E-2</v>
      </c>
      <c r="X14" s="10">
        <f t="shared" si="3"/>
        <v>0.97719362356613537</v>
      </c>
      <c r="Y14" s="38">
        <f t="shared" si="4"/>
        <v>0.95490737793831393</v>
      </c>
      <c r="Z14" s="43">
        <f t="shared" si="5"/>
        <v>11.014729896486497</v>
      </c>
      <c r="AA14" s="44">
        <f t="shared" si="6"/>
        <v>65</v>
      </c>
      <c r="AD14">
        <v>9</v>
      </c>
      <c r="AE14" s="33" t="str">
        <f t="shared" si="7"/>
        <v>Croatia</v>
      </c>
      <c r="AF14" s="46">
        <f t="shared" si="8"/>
        <v>145</v>
      </c>
      <c r="AG14" s="56" t="str">
        <f t="shared" si="9"/>
        <v>Uganda</v>
      </c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</row>
    <row r="15" spans="1:50">
      <c r="A15" s="39"/>
      <c r="B15" s="40"/>
      <c r="C15" s="34" t="s">
        <v>57</v>
      </c>
      <c r="D15" s="35" t="s">
        <v>58</v>
      </c>
      <c r="E15" s="11">
        <v>0.6228375448141581</v>
      </c>
      <c r="F15" s="11">
        <v>0.62662166035632583</v>
      </c>
      <c r="G15" s="11">
        <v>0.62299956664594958</v>
      </c>
      <c r="H15" s="11">
        <v>0.65031644663323418</v>
      </c>
      <c r="I15" s="11">
        <v>0.67887952665385221</v>
      </c>
      <c r="J15" s="11">
        <v>0.7352598173282191</v>
      </c>
      <c r="K15" s="11">
        <v>0.7418900627879943</v>
      </c>
      <c r="L15" s="11">
        <v>0.72487146195498064</v>
      </c>
      <c r="M15" s="11">
        <v>0.73159401398152546</v>
      </c>
      <c r="N15" s="11">
        <v>0.73908441690794868</v>
      </c>
      <c r="O15" s="11">
        <v>0.74243049144936557</v>
      </c>
      <c r="P15" s="11">
        <v>0.75477581695272289</v>
      </c>
      <c r="Q15" s="11">
        <v>0.76159701744452035</v>
      </c>
      <c r="R15" s="11">
        <v>0.77097515525542237</v>
      </c>
      <c r="S15" s="11">
        <v>0.76430267356183668</v>
      </c>
      <c r="T15" s="11">
        <v>0.76372305807002827</v>
      </c>
      <c r="U15" s="11"/>
      <c r="V15" s="35" t="str">
        <f t="shared" si="1"/>
        <v>Austria</v>
      </c>
      <c r="W15" s="30">
        <f t="shared" si="2"/>
        <v>1.043797867588192E-2</v>
      </c>
      <c r="X15" s="10">
        <f t="shared" si="3"/>
        <v>0.90948594953612849</v>
      </c>
      <c r="Y15" s="38">
        <f t="shared" si="4"/>
        <v>0.82716469240363322</v>
      </c>
      <c r="Z15" s="43">
        <f t="shared" si="5"/>
        <v>10.43797867588192</v>
      </c>
      <c r="AA15" s="44">
        <f t="shared" si="6"/>
        <v>72</v>
      </c>
      <c r="AD15">
        <v>10</v>
      </c>
      <c r="AE15" s="33" t="str">
        <f t="shared" si="7"/>
        <v>Hungary</v>
      </c>
      <c r="AF15" s="46">
        <f t="shared" si="8"/>
        <v>144</v>
      </c>
      <c r="AG15" s="56" t="str">
        <f t="shared" si="9"/>
        <v>Yemen</v>
      </c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</row>
    <row r="16" spans="1:50">
      <c r="A16" s="39"/>
      <c r="B16" s="40"/>
      <c r="C16" s="34" t="s">
        <v>59</v>
      </c>
      <c r="D16" s="35" t="s">
        <v>60</v>
      </c>
      <c r="E16" s="11">
        <v>0.26085235592264755</v>
      </c>
      <c r="F16" s="11">
        <v>0.26234680990884601</v>
      </c>
      <c r="G16" s="11">
        <v>0.28315853069014335</v>
      </c>
      <c r="H16" s="11">
        <v>0.32662230987662877</v>
      </c>
      <c r="I16" s="11">
        <v>0.35217402771730699</v>
      </c>
      <c r="J16" s="11">
        <v>0.36196767841308752</v>
      </c>
      <c r="K16" s="11">
        <v>0.36673900721370117</v>
      </c>
      <c r="L16" s="11">
        <v>0.37919211059775304</v>
      </c>
      <c r="M16" s="11">
        <v>0.38142085740853299</v>
      </c>
      <c r="N16" s="11">
        <v>0.38211796283955157</v>
      </c>
      <c r="O16" s="11">
        <v>0.40195499303389987</v>
      </c>
      <c r="P16" s="11">
        <v>0.41549340679798563</v>
      </c>
      <c r="Q16" s="11">
        <v>0.45001746183401009</v>
      </c>
      <c r="R16" s="11">
        <v>0.49206708765946566</v>
      </c>
      <c r="S16" s="11">
        <v>0.53191499909735429</v>
      </c>
      <c r="T16" s="11">
        <v>0.53474584913251322</v>
      </c>
      <c r="U16" s="11"/>
      <c r="V16" s="35" t="str">
        <f t="shared" si="1"/>
        <v>Azerbaijan</v>
      </c>
      <c r="W16" s="30">
        <f t="shared" si="2"/>
        <v>1.7224819400345169E-2</v>
      </c>
      <c r="X16" s="10">
        <f t="shared" si="3"/>
        <v>0.97043720461219629</v>
      </c>
      <c r="Y16" s="38">
        <f t="shared" si="4"/>
        <v>0.94174836809553375</v>
      </c>
      <c r="Z16" s="43">
        <f t="shared" si="5"/>
        <v>17.224819400345169</v>
      </c>
      <c r="AA16" s="44">
        <f t="shared" si="6"/>
        <v>18</v>
      </c>
      <c r="AD16">
        <v>11</v>
      </c>
      <c r="AE16" s="33" t="str">
        <f t="shared" si="7"/>
        <v>Ukraine</v>
      </c>
      <c r="AF16" s="46">
        <f t="shared" si="8"/>
        <v>143</v>
      </c>
      <c r="AG16" s="56" t="str">
        <f t="shared" si="9"/>
        <v>Sudan</v>
      </c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</row>
    <row r="17" spans="1:50">
      <c r="A17" s="39"/>
      <c r="B17" s="40"/>
      <c r="C17" s="34" t="s">
        <v>61</v>
      </c>
      <c r="D17" s="35" t="s">
        <v>62</v>
      </c>
      <c r="E17" s="11" t="e">
        <v>#N/A</v>
      </c>
      <c r="F17" s="11" t="e">
        <v>#N/A</v>
      </c>
      <c r="G17" s="11" t="e">
        <v>#N/A</v>
      </c>
      <c r="H17" s="11" t="e">
        <v>#N/A</v>
      </c>
      <c r="I17" s="11" t="e">
        <v>#N/A</v>
      </c>
      <c r="J17" s="11" t="e">
        <v>#N/A</v>
      </c>
      <c r="K17" s="11" t="e">
        <v>#N/A</v>
      </c>
      <c r="L17" s="11" t="e">
        <v>#N/A</v>
      </c>
      <c r="M17" s="11" t="e">
        <v>#N/A</v>
      </c>
      <c r="N17" s="11" t="e">
        <v>#N/A</v>
      </c>
      <c r="O17" s="11" t="e">
        <v>#N/A</v>
      </c>
      <c r="P17" s="11" t="e">
        <v>#N/A</v>
      </c>
      <c r="Q17" s="11" t="e">
        <v>#N/A</v>
      </c>
      <c r="R17" s="11" t="e">
        <v>#N/A</v>
      </c>
      <c r="S17" s="11" t="e">
        <v>#N/A</v>
      </c>
      <c r="T17" s="11" t="e">
        <v>#N/A</v>
      </c>
      <c r="U17" s="11"/>
      <c r="V17" s="35" t="str">
        <f t="shared" si="1"/>
        <v>Bahamas</v>
      </c>
      <c r="W17" s="30" t="e">
        <f t="shared" si="2"/>
        <v>#N/A</v>
      </c>
      <c r="X17" s="10" t="e">
        <f t="shared" si="3"/>
        <v>#N/A</v>
      </c>
      <c r="Y17" s="38">
        <f t="shared" si="4"/>
        <v>0</v>
      </c>
      <c r="Z17" s="43" t="str">
        <f t="shared" si="5"/>
        <v/>
      </c>
      <c r="AA17" s="44" t="str">
        <f t="shared" si="6"/>
        <v/>
      </c>
      <c r="AD17">
        <v>12</v>
      </c>
      <c r="AE17" s="33" t="str">
        <f t="shared" si="7"/>
        <v>Angola</v>
      </c>
      <c r="AF17" s="46">
        <f t="shared" si="8"/>
        <v>142</v>
      </c>
      <c r="AG17" s="56" t="str">
        <f t="shared" si="9"/>
        <v>Pakistan</v>
      </c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</row>
    <row r="18" spans="1:50">
      <c r="A18" s="39"/>
      <c r="B18" s="40"/>
      <c r="C18" s="34" t="s">
        <v>63</v>
      </c>
      <c r="D18" s="35" t="s">
        <v>64</v>
      </c>
      <c r="E18" s="11">
        <v>0.49571922130185209</v>
      </c>
      <c r="F18" s="11">
        <v>0.49902480359493606</v>
      </c>
      <c r="G18" s="11">
        <v>0.51303174129324569</v>
      </c>
      <c r="H18" s="11">
        <v>0.5292296987432521</v>
      </c>
      <c r="I18" s="11">
        <v>0.54280276194597554</v>
      </c>
      <c r="J18" s="11">
        <v>0.56431799653504133</v>
      </c>
      <c r="K18" s="11">
        <v>0.58657229142306155</v>
      </c>
      <c r="L18" s="11">
        <v>0.6045539142962677</v>
      </c>
      <c r="M18" s="11">
        <v>0.61876267846538568</v>
      </c>
      <c r="N18" s="11">
        <v>0.64571540328152055</v>
      </c>
      <c r="O18" s="11">
        <v>0.61522567139107887</v>
      </c>
      <c r="P18" s="11">
        <v>0.61121863524221653</v>
      </c>
      <c r="Q18" s="11">
        <v>0.61104777030477719</v>
      </c>
      <c r="R18" s="11">
        <v>0.61568647733857651</v>
      </c>
      <c r="S18" s="11">
        <v>0.63223372816126133</v>
      </c>
      <c r="T18" s="11">
        <v>0.6391849943936514</v>
      </c>
      <c r="U18" s="11"/>
      <c r="V18" s="35" t="str">
        <f t="shared" si="1"/>
        <v>Bahrain</v>
      </c>
      <c r="W18" s="30">
        <f t="shared" si="2"/>
        <v>9.8152278579264011E-3</v>
      </c>
      <c r="X18" s="10">
        <f t="shared" si="3"/>
        <v>0.91200727601083154</v>
      </c>
      <c r="Y18" s="38">
        <f t="shared" si="4"/>
        <v>0.83175727149669709</v>
      </c>
      <c r="Z18" s="43">
        <f t="shared" si="5"/>
        <v>9.8152278579264003</v>
      </c>
      <c r="AA18" s="44">
        <f t="shared" si="6"/>
        <v>88</v>
      </c>
      <c r="AD18">
        <v>13</v>
      </c>
      <c r="AE18" s="33" t="str">
        <f t="shared" si="7"/>
        <v xml:space="preserve">Macedonia </v>
      </c>
      <c r="AF18" s="46">
        <f t="shared" si="8"/>
        <v>141</v>
      </c>
      <c r="AG18" s="56" t="str">
        <f t="shared" si="9"/>
        <v>Congo,DRC</v>
      </c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</row>
    <row r="19" spans="1:50">
      <c r="A19" s="39"/>
      <c r="B19" s="40"/>
      <c r="C19" s="34" t="s">
        <v>65</v>
      </c>
      <c r="D19" s="35" t="s">
        <v>66</v>
      </c>
      <c r="E19" s="11">
        <v>0.31015481209443768</v>
      </c>
      <c r="F19" s="11">
        <v>0.3607706364225397</v>
      </c>
      <c r="G19" s="11">
        <v>0.35966472506465802</v>
      </c>
      <c r="H19" s="11">
        <v>0.37510791711508534</v>
      </c>
      <c r="I19" s="11">
        <v>0.36221835448601925</v>
      </c>
      <c r="J19" s="11">
        <v>0.35370368738822983</v>
      </c>
      <c r="K19" s="11">
        <v>0.36359121256396704</v>
      </c>
      <c r="L19" s="11">
        <v>0.36373126136981498</v>
      </c>
      <c r="M19" s="11">
        <v>0.34167768015436051</v>
      </c>
      <c r="N19" s="11">
        <v>0.34051303514698006</v>
      </c>
      <c r="O19" s="11">
        <v>0.32678816527421106</v>
      </c>
      <c r="P19" s="11">
        <v>0.37091477179059101</v>
      </c>
      <c r="Q19" s="11">
        <v>0.35110068907310965</v>
      </c>
      <c r="R19" s="11">
        <v>0.34745023257829388</v>
      </c>
      <c r="S19" s="11">
        <v>0.37172119790197672</v>
      </c>
      <c r="T19" s="11">
        <v>0.38962898592501805</v>
      </c>
      <c r="U19" s="11"/>
      <c r="V19" s="35" t="str">
        <f t="shared" si="1"/>
        <v>Bangladesh</v>
      </c>
      <c r="W19" s="30">
        <f t="shared" si="2"/>
        <v>1.2044921089104307E-3</v>
      </c>
      <c r="X19" s="10">
        <f t="shared" si="3"/>
        <v>0.29528979150786366</v>
      </c>
      <c r="Y19" s="38">
        <f t="shared" si="4"/>
        <v>8.7196060968757594E-2</v>
      </c>
      <c r="Z19" s="43" t="str">
        <f t="shared" si="5"/>
        <v/>
      </c>
      <c r="AA19" s="44" t="str">
        <f t="shared" si="6"/>
        <v/>
      </c>
      <c r="AD19">
        <v>14</v>
      </c>
      <c r="AE19" s="33" t="str">
        <f t="shared" si="7"/>
        <v>Dominica</v>
      </c>
      <c r="AF19" s="46">
        <f t="shared" si="8"/>
        <v>140</v>
      </c>
      <c r="AG19" s="56" t="str">
        <f t="shared" si="9"/>
        <v>Zambia</v>
      </c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</row>
    <row r="20" spans="1:50">
      <c r="A20" s="39"/>
      <c r="B20" s="40"/>
      <c r="C20" s="34" t="s">
        <v>67</v>
      </c>
      <c r="D20" s="35" t="s">
        <v>68</v>
      </c>
      <c r="E20" s="11" t="e">
        <v>#N/A</v>
      </c>
      <c r="F20" s="11" t="e">
        <v>#N/A</v>
      </c>
      <c r="G20" s="11" t="e">
        <v>#N/A</v>
      </c>
      <c r="H20" s="11" t="e">
        <v>#N/A</v>
      </c>
      <c r="I20" s="11" t="e">
        <v>#N/A</v>
      </c>
      <c r="J20" s="11" t="e">
        <v>#N/A</v>
      </c>
      <c r="K20" s="11" t="e">
        <v>#N/A</v>
      </c>
      <c r="L20" s="11" t="e">
        <v>#N/A</v>
      </c>
      <c r="M20" s="11" t="e">
        <v>#N/A</v>
      </c>
      <c r="N20" s="11" t="e">
        <v>#N/A</v>
      </c>
      <c r="O20" s="11" t="e">
        <v>#N/A</v>
      </c>
      <c r="P20" s="11" t="e">
        <v>#N/A</v>
      </c>
      <c r="Q20" s="11" t="e">
        <v>#N/A</v>
      </c>
      <c r="R20" s="11" t="e">
        <v>#N/A</v>
      </c>
      <c r="S20" s="11" t="e">
        <v>#N/A</v>
      </c>
      <c r="T20" s="11" t="e">
        <v>#N/A</v>
      </c>
      <c r="U20" s="11"/>
      <c r="V20" s="35" t="str">
        <f t="shared" si="1"/>
        <v>Barbados</v>
      </c>
      <c r="W20" s="30" t="e">
        <f t="shared" si="2"/>
        <v>#N/A</v>
      </c>
      <c r="X20" s="10" t="e">
        <f t="shared" si="3"/>
        <v>#N/A</v>
      </c>
      <c r="Y20" s="38">
        <f t="shared" si="4"/>
        <v>0</v>
      </c>
      <c r="Z20" s="43" t="str">
        <f t="shared" si="5"/>
        <v/>
      </c>
      <c r="AA20" s="44" t="str">
        <f t="shared" si="6"/>
        <v/>
      </c>
      <c r="AD20">
        <v>15</v>
      </c>
      <c r="AE20" s="33" t="str">
        <f t="shared" si="7"/>
        <v>Slovenia</v>
      </c>
      <c r="AF20" s="46">
        <f t="shared" si="8"/>
        <v>139</v>
      </c>
      <c r="AG20" s="56" t="str">
        <f t="shared" si="9"/>
        <v>Swaziland</v>
      </c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</row>
    <row r="21" spans="1:50">
      <c r="A21" s="39"/>
      <c r="B21" s="40"/>
      <c r="C21" s="34" t="s">
        <v>69</v>
      </c>
      <c r="D21" s="35" t="s">
        <v>70</v>
      </c>
      <c r="E21" s="11">
        <v>0.35881575316114678</v>
      </c>
      <c r="F21" s="11">
        <v>0.35367930576773216</v>
      </c>
      <c r="G21" s="11">
        <v>0.37032181858445018</v>
      </c>
      <c r="H21" s="11">
        <v>0.37657653654748591</v>
      </c>
      <c r="I21" s="11">
        <v>0.36243719986553702</v>
      </c>
      <c r="J21" s="11">
        <v>0.39031295578600333</v>
      </c>
      <c r="K21" s="11">
        <v>0.38016040247352567</v>
      </c>
      <c r="L21" s="11">
        <v>0.39429337758902272</v>
      </c>
      <c r="M21" s="11">
        <v>0.42005517727658082</v>
      </c>
      <c r="N21" s="11">
        <v>0.44437533710750887</v>
      </c>
      <c r="O21" s="11">
        <v>0.49086108563512665</v>
      </c>
      <c r="P21" s="11">
        <v>0.52230061710739972</v>
      </c>
      <c r="Q21" s="11">
        <v>0.5447725898622815</v>
      </c>
      <c r="R21" s="11">
        <v>0.56214312089070595</v>
      </c>
      <c r="S21" s="11">
        <v>0.57056341192776527</v>
      </c>
      <c r="T21" s="11">
        <v>0.58935777780190801</v>
      </c>
      <c r="U21" s="11"/>
      <c r="V21" s="35" t="str">
        <f t="shared" si="1"/>
        <v>Belarus</v>
      </c>
      <c r="W21" s="30">
        <f t="shared" si="2"/>
        <v>1.7267079012385271E-2</v>
      </c>
      <c r="X21" s="10">
        <f t="shared" si="3"/>
        <v>0.95313935977329023</v>
      </c>
      <c r="Y21" s="38">
        <f t="shared" si="4"/>
        <v>0.90847463914903759</v>
      </c>
      <c r="Z21" s="43">
        <f t="shared" si="5"/>
        <v>17.26707901238527</v>
      </c>
      <c r="AA21" s="44">
        <f t="shared" si="6"/>
        <v>17</v>
      </c>
      <c r="AD21">
        <v>16</v>
      </c>
      <c r="AE21" s="33" t="str">
        <f t="shared" si="7"/>
        <v>Saint Lucia</v>
      </c>
      <c r="AF21" s="46">
        <f t="shared" si="8"/>
        <v>138</v>
      </c>
      <c r="AG21" s="56" t="str">
        <f t="shared" si="9"/>
        <v>Philippines</v>
      </c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</row>
    <row r="22" spans="1:50">
      <c r="A22" s="39"/>
      <c r="B22" s="40"/>
      <c r="C22" s="34" t="s">
        <v>71</v>
      </c>
      <c r="D22" s="35" t="s">
        <v>72</v>
      </c>
      <c r="E22" s="11">
        <v>0.60491534192528207</v>
      </c>
      <c r="F22" s="11">
        <v>0.61896919718445442</v>
      </c>
      <c r="G22" s="11">
        <v>0.62136712171405661</v>
      </c>
      <c r="H22" s="11">
        <v>0.6351231850096648</v>
      </c>
      <c r="I22" s="11">
        <v>0.64564458171603367</v>
      </c>
      <c r="J22" s="11">
        <v>0.68304128812164044</v>
      </c>
      <c r="K22" s="11">
        <v>0.71495609517390957</v>
      </c>
      <c r="L22" s="11">
        <v>0.74247288934146893</v>
      </c>
      <c r="M22" s="11">
        <v>0.75066012161675622</v>
      </c>
      <c r="N22" s="11">
        <v>0.75869598323033594</v>
      </c>
      <c r="O22" s="11">
        <v>0.76254233471069721</v>
      </c>
      <c r="P22" s="11">
        <v>0.77632384722471759</v>
      </c>
      <c r="Q22" s="11">
        <v>0.7774742612490928</v>
      </c>
      <c r="R22" s="11">
        <v>0.77142878416183414</v>
      </c>
      <c r="S22" s="11">
        <v>0.77518017623928703</v>
      </c>
      <c r="T22" s="11">
        <v>0.76238640730769958</v>
      </c>
      <c r="U22" s="11"/>
      <c r="V22" s="35" t="str">
        <f t="shared" si="1"/>
        <v>Belgium</v>
      </c>
      <c r="W22" s="30">
        <f t="shared" si="2"/>
        <v>1.2906343631588421E-2</v>
      </c>
      <c r="X22" s="10">
        <f t="shared" si="3"/>
        <v>0.93246184113092967</v>
      </c>
      <c r="Y22" s="38">
        <f t="shared" si="4"/>
        <v>0.86948508516528311</v>
      </c>
      <c r="Z22" s="43">
        <f t="shared" si="5"/>
        <v>12.90634363158842</v>
      </c>
      <c r="AA22" s="44">
        <f t="shared" si="6"/>
        <v>49</v>
      </c>
      <c r="AD22">
        <v>17</v>
      </c>
      <c r="AE22" s="33" t="str">
        <f t="shared" si="7"/>
        <v>Belarus</v>
      </c>
      <c r="AF22" s="46">
        <f t="shared" si="8"/>
        <v>137</v>
      </c>
      <c r="AG22" s="56" t="str">
        <f t="shared" si="9"/>
        <v>Argentina</v>
      </c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</row>
    <row r="23" spans="1:50">
      <c r="A23" s="39"/>
      <c r="B23" s="40"/>
      <c r="C23" s="34" t="s">
        <v>73</v>
      </c>
      <c r="D23" s="35" t="s">
        <v>74</v>
      </c>
      <c r="E23" s="11">
        <v>0.48632504723686965</v>
      </c>
      <c r="F23" s="11">
        <v>0.48114415253076676</v>
      </c>
      <c r="G23" s="11">
        <v>0.49024227454046793</v>
      </c>
      <c r="H23" s="11">
        <v>0.46019288288939303</v>
      </c>
      <c r="I23" s="11">
        <v>0.4675592211662693</v>
      </c>
      <c r="J23" s="11">
        <v>0.48380042687060498</v>
      </c>
      <c r="K23" s="11">
        <v>0.50804337904677721</v>
      </c>
      <c r="L23" s="11">
        <v>0.51195376276550131</v>
      </c>
      <c r="M23" s="11">
        <v>0.51021474609644646</v>
      </c>
      <c r="N23" s="11">
        <v>0.51162377295811567</v>
      </c>
      <c r="O23" s="11">
        <v>0.51534771188023254</v>
      </c>
      <c r="P23" s="11">
        <v>0.51947182976279205</v>
      </c>
      <c r="Q23" s="11">
        <v>0.52434575413421336</v>
      </c>
      <c r="R23" s="11">
        <v>0.54665779574789775</v>
      </c>
      <c r="S23" s="11">
        <v>0.54800374987393397</v>
      </c>
      <c r="T23" s="11">
        <v>0.5394237123993354</v>
      </c>
      <c r="U23" s="11"/>
      <c r="V23" s="35" t="str">
        <f t="shared" si="1"/>
        <v>Belize</v>
      </c>
      <c r="W23" s="30">
        <f t="shared" si="2"/>
        <v>4.9907767171647483E-3</v>
      </c>
      <c r="X23" s="10">
        <f t="shared" si="3"/>
        <v>0.89608784849445478</v>
      </c>
      <c r="Y23" s="38">
        <f t="shared" si="4"/>
        <v>0.80297343221942097</v>
      </c>
      <c r="Z23" s="43">
        <f t="shared" si="5"/>
        <v>4.9907767171647484</v>
      </c>
      <c r="AA23" s="44">
        <f t="shared" si="6"/>
        <v>130</v>
      </c>
      <c r="AD23">
        <v>18</v>
      </c>
      <c r="AE23" s="33" t="str">
        <f t="shared" si="7"/>
        <v>Azerbaijan</v>
      </c>
      <c r="AF23" s="46">
        <f t="shared" si="8"/>
        <v>136</v>
      </c>
      <c r="AG23" s="56" t="str">
        <f t="shared" si="9"/>
        <v>Costa Rica</v>
      </c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</row>
    <row r="24" spans="1:50">
      <c r="A24" s="39"/>
      <c r="B24" s="40"/>
      <c r="C24" s="34" t="s">
        <v>75</v>
      </c>
      <c r="D24" s="35" t="s">
        <v>76</v>
      </c>
      <c r="E24" s="11">
        <v>0.43798714246616294</v>
      </c>
      <c r="F24" s="11">
        <v>0.44428283943751912</v>
      </c>
      <c r="G24" s="11">
        <v>0.46989149321867779</v>
      </c>
      <c r="H24" s="11">
        <v>0.46334787118080034</v>
      </c>
      <c r="I24" s="11">
        <v>0.45958535637909531</v>
      </c>
      <c r="J24" s="11">
        <v>0.46698225328664777</v>
      </c>
      <c r="K24" s="11">
        <v>0.45918494360239692</v>
      </c>
      <c r="L24" s="11">
        <v>0.44481282268279321</v>
      </c>
      <c r="M24" s="11">
        <v>0.43267808806727459</v>
      </c>
      <c r="N24" s="11">
        <v>0.42328397876064672</v>
      </c>
      <c r="O24" s="11">
        <v>0.41696973572194251</v>
      </c>
      <c r="P24" s="11">
        <v>0.44331409875195638</v>
      </c>
      <c r="Q24" s="11">
        <v>0.46300186371705188</v>
      </c>
      <c r="R24" s="11">
        <v>0.48519032604632906</v>
      </c>
      <c r="S24" s="11">
        <v>0.50882170943756233</v>
      </c>
      <c r="T24" s="11">
        <v>0.50764281776967712</v>
      </c>
      <c r="U24" s="11"/>
      <c r="V24" s="35" t="str">
        <f t="shared" si="1"/>
        <v>Benin</v>
      </c>
      <c r="W24" s="30">
        <f t="shared" si="2"/>
        <v>2.3017860487197562E-3</v>
      </c>
      <c r="X24" s="10">
        <f t="shared" si="3"/>
        <v>0.4127426298066405</v>
      </c>
      <c r="Y24" s="38">
        <f t="shared" si="4"/>
        <v>0.17035647845970148</v>
      </c>
      <c r="Z24" s="43" t="str">
        <f t="shared" si="5"/>
        <v/>
      </c>
      <c r="AA24" s="44" t="str">
        <f t="shared" si="6"/>
        <v/>
      </c>
      <c r="AD24">
        <v>19</v>
      </c>
      <c r="AE24" s="33" t="str">
        <f t="shared" si="7"/>
        <v>Albania</v>
      </c>
      <c r="AF24" s="46">
        <f t="shared" si="8"/>
        <v>135</v>
      </c>
      <c r="AG24" s="56" t="str">
        <f t="shared" si="9"/>
        <v>Niger</v>
      </c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</row>
    <row r="25" spans="1:50">
      <c r="A25" s="39"/>
      <c r="B25" s="40"/>
      <c r="C25" s="34" t="s">
        <v>77</v>
      </c>
      <c r="D25" s="35" t="s">
        <v>78</v>
      </c>
      <c r="E25" s="11">
        <v>0.32389075272443829</v>
      </c>
      <c r="F25" s="11">
        <v>0.32948785435828654</v>
      </c>
      <c r="G25" s="11">
        <v>0.3360058719230975</v>
      </c>
      <c r="H25" s="11">
        <v>0.34252388948790846</v>
      </c>
      <c r="I25" s="11">
        <v>0.34842266286423085</v>
      </c>
      <c r="J25" s="11">
        <v>0.35505960267125547</v>
      </c>
      <c r="K25" s="11">
        <v>0.35966752187322382</v>
      </c>
      <c r="L25" s="11">
        <v>0.36522168661090637</v>
      </c>
      <c r="M25" s="11">
        <v>0.38038727865259786</v>
      </c>
      <c r="N25" s="11">
        <v>0.39971516871986873</v>
      </c>
      <c r="O25" s="11">
        <v>0.41314880809173649</v>
      </c>
      <c r="P25" s="11">
        <v>0.43368143651093194</v>
      </c>
      <c r="Q25" s="11">
        <v>0.43469803836043275</v>
      </c>
      <c r="R25" s="11">
        <v>0.46987721364384472</v>
      </c>
      <c r="S25" s="11">
        <v>0.49140494122542716</v>
      </c>
      <c r="T25" s="11">
        <v>0.48700626477616943</v>
      </c>
      <c r="U25" s="11"/>
      <c r="V25" s="35" t="str">
        <f t="shared" si="1"/>
        <v>Bhutan</v>
      </c>
      <c r="W25" s="30">
        <f t="shared" si="2"/>
        <v>1.1582901300059812E-2</v>
      </c>
      <c r="X25" s="10">
        <f t="shared" si="3"/>
        <v>0.97151037731135192</v>
      </c>
      <c r="Y25" s="38">
        <f t="shared" si="4"/>
        <v>0.94383241322364542</v>
      </c>
      <c r="Z25" s="43">
        <f t="shared" si="5"/>
        <v>11.582901300059811</v>
      </c>
      <c r="AA25" s="44">
        <f t="shared" si="6"/>
        <v>59</v>
      </c>
      <c r="AD25">
        <v>20</v>
      </c>
      <c r="AE25" s="33" t="str">
        <f t="shared" si="7"/>
        <v>Estonia</v>
      </c>
      <c r="AF25" s="46">
        <f t="shared" si="8"/>
        <v>134</v>
      </c>
      <c r="AG25" s="56" t="str">
        <f t="shared" si="9"/>
        <v>Morocco</v>
      </c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50">
      <c r="A26" s="39"/>
      <c r="B26" s="40"/>
      <c r="C26" s="34" t="s">
        <v>79</v>
      </c>
      <c r="D26" s="35" t="s">
        <v>430</v>
      </c>
      <c r="E26" s="11">
        <v>0.45833840303003881</v>
      </c>
      <c r="F26" s="11">
        <v>0.50181481724624688</v>
      </c>
      <c r="G26" s="11">
        <v>0.50488790329558908</v>
      </c>
      <c r="H26" s="11">
        <v>0.52752184190929874</v>
      </c>
      <c r="I26" s="11">
        <v>0.51711256639681147</v>
      </c>
      <c r="J26" s="11">
        <v>0.51932205385177366</v>
      </c>
      <c r="K26" s="11">
        <v>0.54060101911950731</v>
      </c>
      <c r="L26" s="11">
        <v>0.52956941980276717</v>
      </c>
      <c r="M26" s="11">
        <v>0.51712237054873245</v>
      </c>
      <c r="N26" s="11">
        <v>0.52519520813977794</v>
      </c>
      <c r="O26" s="11">
        <v>0.48932927568633</v>
      </c>
      <c r="P26" s="11">
        <v>0.50391238743905387</v>
      </c>
      <c r="Q26" s="11">
        <v>0.48643537575178419</v>
      </c>
      <c r="R26" s="11">
        <v>0.50174248469083249</v>
      </c>
      <c r="S26" s="11">
        <v>0.53669717929905181</v>
      </c>
      <c r="T26" s="11">
        <v>0.51354847761184319</v>
      </c>
      <c r="U26" s="11"/>
      <c r="V26" s="35" t="str">
        <f t="shared" si="1"/>
        <v>Bolivia</v>
      </c>
      <c r="W26" s="30">
        <f t="shared" si="2"/>
        <v>8.473741170865177E-4</v>
      </c>
      <c r="X26" s="10">
        <f t="shared" si="3"/>
        <v>0.1921839804871632</v>
      </c>
      <c r="Y26" s="38">
        <f t="shared" si="4"/>
        <v>3.6934682355890328E-2</v>
      </c>
      <c r="Z26" s="43" t="str">
        <f t="shared" si="5"/>
        <v/>
      </c>
      <c r="AA26" s="44" t="str">
        <f t="shared" si="6"/>
        <v/>
      </c>
      <c r="AD26">
        <v>21</v>
      </c>
      <c r="AE26" s="33" t="str">
        <f t="shared" si="7"/>
        <v>Poland</v>
      </c>
      <c r="AF26" s="46">
        <f t="shared" si="8"/>
        <v>133</v>
      </c>
      <c r="AG26" s="56" t="str">
        <f t="shared" si="9"/>
        <v>Togo</v>
      </c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50">
      <c r="A27" s="39"/>
      <c r="B27" s="40"/>
      <c r="C27" s="34" t="s">
        <v>81</v>
      </c>
      <c r="D27" s="35" t="s">
        <v>82</v>
      </c>
      <c r="E27" s="11">
        <v>0.28434118135618952</v>
      </c>
      <c r="F27" s="11">
        <v>0.28798180129214246</v>
      </c>
      <c r="G27" s="11">
        <v>0.29589022687586181</v>
      </c>
      <c r="H27" s="11">
        <v>0.30412379526087291</v>
      </c>
      <c r="I27" s="11">
        <v>0.30667328494060425</v>
      </c>
      <c r="J27" s="11">
        <v>0.38818157352710747</v>
      </c>
      <c r="K27" s="11">
        <v>0.35757573754314942</v>
      </c>
      <c r="L27" s="11">
        <v>0.37156670661560459</v>
      </c>
      <c r="M27" s="11">
        <v>0.40281004339011844</v>
      </c>
      <c r="N27" s="11">
        <v>0.44723732145912481</v>
      </c>
      <c r="O27" s="11">
        <v>0.47210061820163129</v>
      </c>
      <c r="P27" s="11">
        <v>0.5233415025337016</v>
      </c>
      <c r="Q27" s="11">
        <v>0.5349333628120736</v>
      </c>
      <c r="R27" s="11">
        <v>0.56206409440374772</v>
      </c>
      <c r="S27" s="11">
        <v>0.56118717402859453</v>
      </c>
      <c r="T27" s="11">
        <v>0.57498030232646025</v>
      </c>
      <c r="U27" s="11"/>
      <c r="V27" s="35" t="str">
        <f t="shared" si="1"/>
        <v>Bosnia and Herzegovina</v>
      </c>
      <c r="W27" s="30">
        <f t="shared" si="2"/>
        <v>2.2283759038150337E-2</v>
      </c>
      <c r="X27" s="10">
        <f t="shared" si="3"/>
        <v>0.97828746215563589</v>
      </c>
      <c r="Y27" s="38">
        <f t="shared" si="4"/>
        <v>0.95704635861091469</v>
      </c>
      <c r="Z27" s="43">
        <f t="shared" si="5"/>
        <v>22.283759038150336</v>
      </c>
      <c r="AA27" s="44">
        <f t="shared" si="6"/>
        <v>4</v>
      </c>
      <c r="AD27">
        <v>22</v>
      </c>
      <c r="AE27" s="33" t="str">
        <f t="shared" si="7"/>
        <v>Suriname</v>
      </c>
      <c r="AF27" s="46">
        <f t="shared" si="8"/>
        <v>132</v>
      </c>
      <c r="AG27" s="56" t="str">
        <f t="shared" si="9"/>
        <v>Tanzania, United Republic of</v>
      </c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50">
      <c r="A28" s="39"/>
      <c r="B28" s="40"/>
      <c r="C28" s="34" t="s">
        <v>83</v>
      </c>
      <c r="D28" s="35" t="s">
        <v>84</v>
      </c>
      <c r="E28" s="11">
        <v>0.45738078936658627</v>
      </c>
      <c r="F28" s="11">
        <v>0.48285277477738636</v>
      </c>
      <c r="G28" s="11">
        <v>0.4699829147170736</v>
      </c>
      <c r="H28" s="11">
        <v>0.4881130546567608</v>
      </c>
      <c r="I28" s="11">
        <v>0.49549750129233328</v>
      </c>
      <c r="J28" s="11">
        <v>0.52179622399001557</v>
      </c>
      <c r="K28" s="11">
        <v>0.53452449264478885</v>
      </c>
      <c r="L28" s="11">
        <v>0.53053814607451255</v>
      </c>
      <c r="M28" s="11">
        <v>0.56025332505706305</v>
      </c>
      <c r="N28" s="11">
        <v>0.56696523006260546</v>
      </c>
      <c r="O28" s="11">
        <v>0.5658369543929711</v>
      </c>
      <c r="P28" s="11">
        <v>0.57826099037881828</v>
      </c>
      <c r="Q28" s="11">
        <v>0.59818087750766291</v>
      </c>
      <c r="R28" s="11">
        <v>0.62118745846959678</v>
      </c>
      <c r="S28" s="11">
        <v>0.64412077342166441</v>
      </c>
      <c r="T28" s="11">
        <v>0.64652112479746093</v>
      </c>
      <c r="U28" s="11"/>
      <c r="V28" s="35" t="str">
        <f t="shared" si="1"/>
        <v>Botswana</v>
      </c>
      <c r="W28" s="30">
        <f t="shared" si="2"/>
        <v>1.2520639511221735E-2</v>
      </c>
      <c r="X28" s="10">
        <f t="shared" si="3"/>
        <v>0.98784458019629307</v>
      </c>
      <c r="Y28" s="38">
        <f t="shared" si="4"/>
        <v>0.97583691462319044</v>
      </c>
      <c r="Z28" s="43">
        <f t="shared" si="5"/>
        <v>12.520639511221734</v>
      </c>
      <c r="AA28" s="44">
        <f t="shared" si="6"/>
        <v>52</v>
      </c>
      <c r="AD28">
        <v>23</v>
      </c>
      <c r="AE28" s="33" t="str">
        <f t="shared" si="7"/>
        <v>Serbia</v>
      </c>
      <c r="AF28" s="46">
        <f t="shared" si="8"/>
        <v>131</v>
      </c>
      <c r="AG28" s="56" t="str">
        <f t="shared" si="9"/>
        <v>Madagascar</v>
      </c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</row>
    <row r="29" spans="1:50">
      <c r="A29" s="39"/>
      <c r="B29" s="40"/>
      <c r="C29" s="34" t="s">
        <v>85</v>
      </c>
      <c r="D29" s="35" t="s">
        <v>86</v>
      </c>
      <c r="E29" s="11">
        <v>0.39650693014524391</v>
      </c>
      <c r="F29" s="11">
        <v>0.3812898453031337</v>
      </c>
      <c r="G29" s="11">
        <v>0.40807239659617978</v>
      </c>
      <c r="H29" s="11">
        <v>0.41143409229529143</v>
      </c>
      <c r="I29" s="11">
        <v>0.47184722024509618</v>
      </c>
      <c r="J29" s="11">
        <v>0.48720375900248958</v>
      </c>
      <c r="K29" s="11">
        <v>0.49571469988793015</v>
      </c>
      <c r="L29" s="11">
        <v>0.49970792409961873</v>
      </c>
      <c r="M29" s="11">
        <v>0.53099753482012624</v>
      </c>
      <c r="N29" s="11">
        <v>0.53296783591212404</v>
      </c>
      <c r="O29" s="11">
        <v>0.55213196713143897</v>
      </c>
      <c r="P29" s="11">
        <v>0.56187268522257972</v>
      </c>
      <c r="Q29" s="11">
        <v>0.55498019603691895</v>
      </c>
      <c r="R29" s="11">
        <v>0.58573609664985926</v>
      </c>
      <c r="S29" s="11">
        <v>0.62020850510996561</v>
      </c>
      <c r="T29" s="11">
        <v>0.61259142010618639</v>
      </c>
      <c r="U29" s="11"/>
      <c r="V29" s="35" t="str">
        <f t="shared" si="1"/>
        <v>Brazil</v>
      </c>
      <c r="W29" s="30">
        <f t="shared" si="2"/>
        <v>1.5722490993306318E-2</v>
      </c>
      <c r="X29" s="10">
        <f t="shared" si="3"/>
        <v>0.98006959665911064</v>
      </c>
      <c r="Y29" s="38">
        <f t="shared" si="4"/>
        <v>0.96053641429555181</v>
      </c>
      <c r="Z29" s="43">
        <f t="shared" si="5"/>
        <v>15.722490993306318</v>
      </c>
      <c r="AA29" s="44">
        <f t="shared" si="6"/>
        <v>31</v>
      </c>
      <c r="AD29">
        <v>24</v>
      </c>
      <c r="AE29" s="33" t="str">
        <f t="shared" si="7"/>
        <v>Libyan Arab Jamahiriya</v>
      </c>
      <c r="AF29" s="46">
        <f t="shared" si="8"/>
        <v>130</v>
      </c>
      <c r="AG29" s="56" t="str">
        <f t="shared" si="9"/>
        <v>Belize</v>
      </c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</row>
    <row r="30" spans="1:50">
      <c r="A30" s="39"/>
      <c r="B30" s="40"/>
      <c r="C30" s="34" t="s">
        <v>87</v>
      </c>
      <c r="D30" s="35" t="s">
        <v>88</v>
      </c>
      <c r="E30" s="11" t="e">
        <v>#N/A</v>
      </c>
      <c r="F30" s="11" t="e">
        <v>#N/A</v>
      </c>
      <c r="G30" s="11" t="e">
        <v>#N/A</v>
      </c>
      <c r="H30" s="11" t="e">
        <v>#N/A</v>
      </c>
      <c r="I30" s="11" t="e">
        <v>#N/A</v>
      </c>
      <c r="J30" s="11" t="e">
        <v>#N/A</v>
      </c>
      <c r="K30" s="11" t="e">
        <v>#N/A</v>
      </c>
      <c r="L30" s="11" t="e">
        <v>#N/A</v>
      </c>
      <c r="M30" s="11" t="e">
        <v>#N/A</v>
      </c>
      <c r="N30" s="11" t="e">
        <v>#N/A</v>
      </c>
      <c r="O30" s="11" t="e">
        <v>#N/A</v>
      </c>
      <c r="P30" s="11" t="e">
        <v>#N/A</v>
      </c>
      <c r="Q30" s="11" t="e">
        <v>#N/A</v>
      </c>
      <c r="R30" s="11" t="e">
        <v>#N/A</v>
      </c>
      <c r="S30" s="11" t="e">
        <v>#N/A</v>
      </c>
      <c r="T30" s="11" t="e">
        <v>#N/A</v>
      </c>
      <c r="U30" s="11"/>
      <c r="V30" s="35" t="str">
        <f t="shared" si="1"/>
        <v>Brunei Darussalam</v>
      </c>
      <c r="W30" s="30" t="e">
        <f t="shared" si="2"/>
        <v>#N/A</v>
      </c>
      <c r="X30" s="10" t="e">
        <f t="shared" si="3"/>
        <v>#N/A</v>
      </c>
      <c r="Y30" s="38">
        <f t="shared" si="4"/>
        <v>0</v>
      </c>
      <c r="Z30" s="43" t="str">
        <f t="shared" si="5"/>
        <v/>
      </c>
      <c r="AA30" s="44" t="str">
        <f t="shared" si="6"/>
        <v/>
      </c>
      <c r="AD30">
        <v>25</v>
      </c>
      <c r="AE30" s="33" t="str">
        <f t="shared" si="7"/>
        <v>Georgia</v>
      </c>
      <c r="AF30" s="46">
        <f t="shared" si="8"/>
        <v>129</v>
      </c>
      <c r="AG30" s="56" t="str">
        <f t="shared" si="9"/>
        <v>Burkina Faso</v>
      </c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</row>
    <row r="31" spans="1:50">
      <c r="A31" s="39"/>
      <c r="B31" s="40"/>
      <c r="C31" s="34" t="s">
        <v>89</v>
      </c>
      <c r="D31" s="35" t="s">
        <v>90</v>
      </c>
      <c r="E31" s="11">
        <v>0.43790473370385208</v>
      </c>
      <c r="F31" s="11">
        <v>0.43916774135880798</v>
      </c>
      <c r="G31" s="11">
        <v>0.45215711875831516</v>
      </c>
      <c r="H31" s="11">
        <v>0.45681168058207855</v>
      </c>
      <c r="I31" s="11">
        <v>0.46716830508602736</v>
      </c>
      <c r="J31" s="11">
        <v>0.4781328659616792</v>
      </c>
      <c r="K31" s="11">
        <v>0.51375673094328067</v>
      </c>
      <c r="L31" s="11">
        <v>0.55509978400103432</v>
      </c>
      <c r="M31" s="11">
        <v>0.56477379589165921</v>
      </c>
      <c r="N31" s="11">
        <v>0.59704381484046998</v>
      </c>
      <c r="O31" s="11">
        <v>0.64531316814300554</v>
      </c>
      <c r="P31" s="11">
        <v>0.67857928676609391</v>
      </c>
      <c r="Q31" s="11">
        <v>0.67849735352297769</v>
      </c>
      <c r="R31" s="11">
        <v>0.68458427433899294</v>
      </c>
      <c r="S31" s="11">
        <v>0.68750512094845617</v>
      </c>
      <c r="T31" s="11">
        <v>0.67393062338217624</v>
      </c>
      <c r="U31" s="11"/>
      <c r="V31" s="35" t="str">
        <f t="shared" si="1"/>
        <v>Bulgaria</v>
      </c>
      <c r="W31" s="30">
        <f t="shared" si="2"/>
        <v>2.0435231902860482E-2</v>
      </c>
      <c r="X31" s="10">
        <f t="shared" si="3"/>
        <v>0.97082948202392338</v>
      </c>
      <c r="Y31" s="38">
        <f t="shared" si="4"/>
        <v>0.94250988316683937</v>
      </c>
      <c r="Z31" s="43">
        <f t="shared" si="5"/>
        <v>20.435231902860483</v>
      </c>
      <c r="AA31" s="44">
        <f t="shared" si="6"/>
        <v>7</v>
      </c>
      <c r="AD31">
        <v>26</v>
      </c>
      <c r="AE31" s="33" t="str">
        <f t="shared" si="7"/>
        <v>Tajikistan</v>
      </c>
      <c r="AF31" s="46">
        <f t="shared" si="8"/>
        <v>128</v>
      </c>
      <c r="AG31" s="56" t="str">
        <f t="shared" si="9"/>
        <v>Thailand</v>
      </c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</row>
    <row r="32" spans="1:50">
      <c r="A32" s="39"/>
      <c r="B32" s="40"/>
      <c r="C32" s="34" t="s">
        <v>91</v>
      </c>
      <c r="D32" s="35" t="s">
        <v>92</v>
      </c>
      <c r="E32" s="11">
        <v>0.35586045102485564</v>
      </c>
      <c r="F32" s="11">
        <v>0.36046861245521894</v>
      </c>
      <c r="G32" s="11">
        <v>0.38204689852819623</v>
      </c>
      <c r="H32" s="11">
        <v>0.38330596604798034</v>
      </c>
      <c r="I32" s="11">
        <v>0.39059361772578682</v>
      </c>
      <c r="J32" s="11">
        <v>0.39920956237289612</v>
      </c>
      <c r="K32" s="11">
        <v>0.39840354336794037</v>
      </c>
      <c r="L32" s="11">
        <v>0.40318147178437064</v>
      </c>
      <c r="M32" s="11">
        <v>0.41550322975347209</v>
      </c>
      <c r="N32" s="11">
        <v>0.40986004877325177</v>
      </c>
      <c r="O32" s="11">
        <v>0.40607322194266532</v>
      </c>
      <c r="P32" s="11">
        <v>0.40991083276245643</v>
      </c>
      <c r="Q32" s="11">
        <v>0.41468820842105064</v>
      </c>
      <c r="R32" s="11">
        <v>0.42432899119159651</v>
      </c>
      <c r="S32" s="11">
        <v>0.44852416092829744</v>
      </c>
      <c r="T32" s="11">
        <v>0.44776391932483134</v>
      </c>
      <c r="U32" s="11"/>
      <c r="V32" s="35" t="str">
        <f t="shared" si="1"/>
        <v>Burkina Faso</v>
      </c>
      <c r="W32" s="30">
        <f t="shared" si="2"/>
        <v>5.1280109302871482E-3</v>
      </c>
      <c r="X32" s="10">
        <f t="shared" si="3"/>
        <v>0.94671432727902505</v>
      </c>
      <c r="Y32" s="38">
        <f t="shared" si="4"/>
        <v>0.89626801747537699</v>
      </c>
      <c r="Z32" s="43">
        <f t="shared" si="5"/>
        <v>5.1280109302871484</v>
      </c>
      <c r="AA32" s="44">
        <f t="shared" si="6"/>
        <v>129</v>
      </c>
      <c r="AD32">
        <v>27</v>
      </c>
      <c r="AE32" s="33" t="str">
        <f t="shared" si="7"/>
        <v>Ireland</v>
      </c>
      <c r="AF32" s="46">
        <f t="shared" si="8"/>
        <v>127</v>
      </c>
      <c r="AG32" s="56" t="str">
        <f t="shared" si="9"/>
        <v>Lesotho</v>
      </c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</row>
    <row r="33" spans="1:50">
      <c r="A33" s="39"/>
      <c r="B33" s="40"/>
      <c r="C33" s="34" t="s">
        <v>93</v>
      </c>
      <c r="D33" s="35" t="s">
        <v>94</v>
      </c>
      <c r="E33" s="11">
        <v>0.25795869140362532</v>
      </c>
      <c r="F33" s="11">
        <v>0.26076561117361247</v>
      </c>
      <c r="G33" s="11">
        <v>0.26041366473012645</v>
      </c>
      <c r="H33" s="11">
        <v>0.25202044302001514</v>
      </c>
      <c r="I33" s="11">
        <v>0.2346272464302489</v>
      </c>
      <c r="J33" s="11">
        <v>0.24319162606130873</v>
      </c>
      <c r="K33" s="11">
        <v>0.25091909372120735</v>
      </c>
      <c r="L33" s="11">
        <v>0.25987968043941712</v>
      </c>
      <c r="M33" s="11">
        <v>0.27264167178666371</v>
      </c>
      <c r="N33" s="11">
        <v>0.26884090254325965</v>
      </c>
      <c r="O33" s="11">
        <v>0.30839388958574332</v>
      </c>
      <c r="P33" s="11">
        <v>0.31559657039734657</v>
      </c>
      <c r="Q33" s="11">
        <v>0.31629479184441933</v>
      </c>
      <c r="R33" s="11">
        <v>0.30946690455374065</v>
      </c>
      <c r="S33" s="11">
        <v>0.33404122558007504</v>
      </c>
      <c r="T33" s="11">
        <v>0.32789081331646036</v>
      </c>
      <c r="U33" s="11"/>
      <c r="V33" s="35" t="str">
        <f t="shared" si="1"/>
        <v>Burundi</v>
      </c>
      <c r="W33" s="30">
        <f t="shared" si="2"/>
        <v>5.9984464656782253E-3</v>
      </c>
      <c r="X33" s="10">
        <f t="shared" si="3"/>
        <v>0.86540854815917401</v>
      </c>
      <c r="Y33" s="38">
        <f t="shared" si="4"/>
        <v>0.74893195522696943</v>
      </c>
      <c r="Z33" s="43">
        <f t="shared" si="5"/>
        <v>5.9984464656782253</v>
      </c>
      <c r="AA33" s="44">
        <f t="shared" si="6"/>
        <v>126</v>
      </c>
      <c r="AD33">
        <v>28</v>
      </c>
      <c r="AE33" s="33" t="str">
        <f t="shared" si="7"/>
        <v>Chile</v>
      </c>
      <c r="AF33" s="46">
        <f t="shared" si="8"/>
        <v>126</v>
      </c>
      <c r="AG33" s="56" t="str">
        <f t="shared" si="9"/>
        <v>Burundi</v>
      </c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</row>
    <row r="34" spans="1:50">
      <c r="A34" s="39"/>
      <c r="B34" s="40"/>
      <c r="C34" s="34" t="s">
        <v>95</v>
      </c>
      <c r="D34" s="35" t="s">
        <v>96</v>
      </c>
      <c r="E34" s="11">
        <v>0.32335880220709656</v>
      </c>
      <c r="F34" s="11">
        <v>0.32785940040030381</v>
      </c>
      <c r="G34" s="11">
        <v>0.33629661490828527</v>
      </c>
      <c r="H34" s="11">
        <v>0.37515963012809267</v>
      </c>
      <c r="I34" s="11">
        <v>0.38336029089737317</v>
      </c>
      <c r="J34" s="11">
        <v>0.38819889954240122</v>
      </c>
      <c r="K34" s="11">
        <v>0.39077345493674537</v>
      </c>
      <c r="L34" s="11">
        <v>0.39836705550277046</v>
      </c>
      <c r="M34" s="11">
        <v>0.41427033513880596</v>
      </c>
      <c r="N34" s="11">
        <v>0.41002327300254743</v>
      </c>
      <c r="O34" s="11">
        <v>0.4051256450759313</v>
      </c>
      <c r="P34" s="11">
        <v>0.40132675855091848</v>
      </c>
      <c r="Q34" s="11">
        <v>0.40538244336491203</v>
      </c>
      <c r="R34" s="11">
        <v>0.42613636202666849</v>
      </c>
      <c r="S34" s="11">
        <v>0.44064499380919148</v>
      </c>
      <c r="T34" s="11">
        <v>0.44031854387839625</v>
      </c>
      <c r="U34" s="11"/>
      <c r="V34" s="35" t="str">
        <f t="shared" si="1"/>
        <v>Cambodia</v>
      </c>
      <c r="W34" s="30">
        <f t="shared" si="2"/>
        <v>7.0072104586684321E-3</v>
      </c>
      <c r="X34" s="10">
        <f t="shared" si="3"/>
        <v>0.92605411675246574</v>
      </c>
      <c r="Y34" s="38">
        <f t="shared" si="4"/>
        <v>0.85757622715418946</v>
      </c>
      <c r="Z34" s="43">
        <f t="shared" si="5"/>
        <v>7.0072104586684318</v>
      </c>
      <c r="AA34" s="44">
        <f t="shared" si="6"/>
        <v>119</v>
      </c>
      <c r="AD34">
        <v>29</v>
      </c>
      <c r="AE34" s="33" t="str">
        <f t="shared" si="7"/>
        <v>Algeria</v>
      </c>
      <c r="AF34" s="46">
        <f t="shared" si="8"/>
        <v>125</v>
      </c>
      <c r="AG34" s="56" t="str">
        <f t="shared" si="9"/>
        <v>Senegal</v>
      </c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</row>
    <row r="35" spans="1:50">
      <c r="A35" s="39"/>
      <c r="B35" s="40"/>
      <c r="C35" s="34" t="s">
        <v>97</v>
      </c>
      <c r="D35" s="35" t="s">
        <v>98</v>
      </c>
      <c r="E35" s="11">
        <v>0.32856171326313482</v>
      </c>
      <c r="F35" s="11">
        <v>0.29949708840318506</v>
      </c>
      <c r="G35" s="11">
        <v>0.30109725983922064</v>
      </c>
      <c r="H35" s="11">
        <v>0.32519807485842556</v>
      </c>
      <c r="I35" s="11">
        <v>0.3400047548438444</v>
      </c>
      <c r="J35" s="11">
        <v>0.3415557929447457</v>
      </c>
      <c r="K35" s="11">
        <v>0.35864154077916954</v>
      </c>
      <c r="L35" s="11">
        <v>0.35656515411802825</v>
      </c>
      <c r="M35" s="11">
        <v>0.35992305077746906</v>
      </c>
      <c r="N35" s="11">
        <v>0.3653688542983542</v>
      </c>
      <c r="O35" s="11">
        <v>0.3815753431553458</v>
      </c>
      <c r="P35" s="11">
        <v>0.40014500141839898</v>
      </c>
      <c r="Q35" s="11">
        <v>0.41593106486317516</v>
      </c>
      <c r="R35" s="11">
        <v>0.41551149671668663</v>
      </c>
      <c r="S35" s="11">
        <v>0.42282613976811817</v>
      </c>
      <c r="T35" s="11">
        <v>0.41899787837777425</v>
      </c>
      <c r="U35" s="11"/>
      <c r="V35" s="35" t="str">
        <f t="shared" si="1"/>
        <v>Cameroon</v>
      </c>
      <c r="W35" s="30">
        <f t="shared" si="2"/>
        <v>8.3523426094859882E-3</v>
      </c>
      <c r="X35" s="10">
        <f t="shared" si="3"/>
        <v>0.96428808309181469</v>
      </c>
      <c r="Y35" s="38">
        <f t="shared" si="4"/>
        <v>0.92985150719288645</v>
      </c>
      <c r="Z35" s="43">
        <f t="shared" si="5"/>
        <v>8.3523426094859889</v>
      </c>
      <c r="AA35" s="44">
        <f t="shared" si="6"/>
        <v>106</v>
      </c>
      <c r="AD35">
        <v>30</v>
      </c>
      <c r="AE35" s="33" t="str">
        <f t="shared" si="7"/>
        <v>Uruguay</v>
      </c>
      <c r="AF35" s="46">
        <f t="shared" si="8"/>
        <v>124</v>
      </c>
      <c r="AG35" s="56" t="str">
        <f t="shared" si="9"/>
        <v>Sao Tome and Principe</v>
      </c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</row>
    <row r="36" spans="1:50">
      <c r="A36" s="39"/>
      <c r="B36" s="40"/>
      <c r="C36" s="34" t="s">
        <v>99</v>
      </c>
      <c r="D36" s="35" t="s">
        <v>100</v>
      </c>
      <c r="E36" s="11">
        <v>0.66969955124490754</v>
      </c>
      <c r="F36" s="11">
        <v>0.67955204137924363</v>
      </c>
      <c r="G36" s="11">
        <v>0.6736719147045136</v>
      </c>
      <c r="H36" s="11">
        <v>0.66579848798300589</v>
      </c>
      <c r="I36" s="11">
        <v>0.67793662867400317</v>
      </c>
      <c r="J36" s="11">
        <v>0.68972089777265422</v>
      </c>
      <c r="K36" s="11">
        <v>0.70194880074431942</v>
      </c>
      <c r="L36" s="11">
        <v>0.72447510862992104</v>
      </c>
      <c r="M36" s="11">
        <v>0.73360828777232701</v>
      </c>
      <c r="N36" s="11">
        <v>0.7432398870560234</v>
      </c>
      <c r="O36" s="11">
        <v>0.74611915216212177</v>
      </c>
      <c r="P36" s="11">
        <v>0.75991906690262501</v>
      </c>
      <c r="Q36" s="11">
        <v>0.76455860634720707</v>
      </c>
      <c r="R36" s="11">
        <v>0.78142963647787378</v>
      </c>
      <c r="S36" s="11">
        <v>0.78397582344479733</v>
      </c>
      <c r="T36" s="11">
        <v>0.77968792285107247</v>
      </c>
      <c r="U36" s="11"/>
      <c r="V36" s="35" t="str">
        <f t="shared" si="1"/>
        <v>Canada</v>
      </c>
      <c r="W36" s="30">
        <f t="shared" si="2"/>
        <v>8.9270375343450774E-3</v>
      </c>
      <c r="X36" s="10">
        <f t="shared" si="3"/>
        <v>0.97493296017524089</v>
      </c>
      <c r="Y36" s="38">
        <f t="shared" si="4"/>
        <v>0.95049427683605781</v>
      </c>
      <c r="Z36" s="43">
        <f t="shared" si="5"/>
        <v>8.927037534345077</v>
      </c>
      <c r="AA36" s="44">
        <f t="shared" si="6"/>
        <v>99</v>
      </c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</row>
    <row r="37" spans="1:50">
      <c r="A37" s="39"/>
      <c r="B37" s="40"/>
      <c r="C37" s="34" t="s">
        <v>101</v>
      </c>
      <c r="D37" s="35" t="s">
        <v>102</v>
      </c>
      <c r="E37" s="11">
        <v>0.41636294692788428</v>
      </c>
      <c r="F37" s="11">
        <v>0.4223130996641119</v>
      </c>
      <c r="G37" s="11">
        <v>0.4117697938519434</v>
      </c>
      <c r="H37" s="11">
        <v>0.41272648803977485</v>
      </c>
      <c r="I37" s="11">
        <v>0.42693875460367636</v>
      </c>
      <c r="J37" s="11">
        <v>0.43521159362864137</v>
      </c>
      <c r="K37" s="11">
        <v>0.45481308015505384</v>
      </c>
      <c r="L37" s="11">
        <v>0.46313768376089065</v>
      </c>
      <c r="M37" s="11">
        <v>0.46948610110379846</v>
      </c>
      <c r="N37" s="11">
        <v>0.48977876075058219</v>
      </c>
      <c r="O37" s="11">
        <v>0.48021833716571233</v>
      </c>
      <c r="P37" s="11">
        <v>0.50785192221832298</v>
      </c>
      <c r="Q37" s="11">
        <v>0.51091341422976488</v>
      </c>
      <c r="R37" s="11">
        <v>0.55578527362398067</v>
      </c>
      <c r="S37" s="11">
        <v>0.60740203825730499</v>
      </c>
      <c r="T37" s="11">
        <v>0.60814301791404901</v>
      </c>
      <c r="U37" s="11"/>
      <c r="V37" s="35" t="str">
        <f t="shared" si="1"/>
        <v>Cape Verde</v>
      </c>
      <c r="W37" s="30">
        <f t="shared" si="2"/>
        <v>1.2725560632093642E-2</v>
      </c>
      <c r="X37" s="10">
        <f t="shared" si="3"/>
        <v>0.93762785294088635</v>
      </c>
      <c r="Y37" s="38">
        <f t="shared" si="4"/>
        <v>0.87914599061053644</v>
      </c>
      <c r="Z37" s="43">
        <f t="shared" si="5"/>
        <v>12.725560632093641</v>
      </c>
      <c r="AA37" s="44">
        <f t="shared" si="6"/>
        <v>51</v>
      </c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</row>
    <row r="38" spans="1:50">
      <c r="A38" s="39"/>
      <c r="B38" s="40"/>
      <c r="C38" s="34" t="s">
        <v>103</v>
      </c>
      <c r="D38" s="35" t="s">
        <v>104</v>
      </c>
      <c r="E38" s="11">
        <v>0.36926147152452987</v>
      </c>
      <c r="F38" s="11">
        <v>0.37498277884309467</v>
      </c>
      <c r="G38" s="11">
        <v>0.36663695508304933</v>
      </c>
      <c r="H38" s="11">
        <v>0.35828924905062376</v>
      </c>
      <c r="I38" s="11">
        <v>0.36257337856296795</v>
      </c>
      <c r="J38" s="11">
        <v>0.36668420770447041</v>
      </c>
      <c r="K38" s="11">
        <v>0.36224172108249741</v>
      </c>
      <c r="L38" s="11">
        <v>0.35763330783242731</v>
      </c>
      <c r="M38" s="11">
        <v>0.3536353312322012</v>
      </c>
      <c r="N38" s="11">
        <v>0.35297772846783237</v>
      </c>
      <c r="O38" s="11">
        <v>0.35433098653789707</v>
      </c>
      <c r="P38" s="11">
        <v>0.32799466364798163</v>
      </c>
      <c r="Q38" s="11">
        <v>0.31414287172135202</v>
      </c>
      <c r="R38" s="11">
        <v>0.30818295756148406</v>
      </c>
      <c r="S38" s="11">
        <v>0.30082442989012426</v>
      </c>
      <c r="T38" s="11">
        <v>0.30198118557654335</v>
      </c>
      <c r="U38" s="11"/>
      <c r="V38" s="35" t="str">
        <f t="shared" si="1"/>
        <v>Central African Republic</v>
      </c>
      <c r="W38" s="30">
        <f t="shared" si="2"/>
        <v>-4.9252665573398064E-3</v>
      </c>
      <c r="X38" s="10">
        <f t="shared" si="3"/>
        <v>-0.90895160212813508</v>
      </c>
      <c r="Y38" s="38">
        <f t="shared" si="4"/>
        <v>0.8261930150113036</v>
      </c>
      <c r="Z38" s="43">
        <f t="shared" si="5"/>
        <v>-4.925266557339806</v>
      </c>
      <c r="AA38" s="44">
        <f t="shared" si="6"/>
        <v>152</v>
      </c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:50">
      <c r="A39" s="39"/>
      <c r="B39" s="40"/>
      <c r="C39" s="34" t="s">
        <v>105</v>
      </c>
      <c r="D39" s="35" t="s">
        <v>106</v>
      </c>
      <c r="E39" s="11">
        <v>0.29828404524870644</v>
      </c>
      <c r="F39" s="11">
        <v>0.30191264350903607</v>
      </c>
      <c r="G39" s="11">
        <v>0.29951598849050387</v>
      </c>
      <c r="H39" s="11">
        <v>0.30027311928706385</v>
      </c>
      <c r="I39" s="11">
        <v>0.30542864417089371</v>
      </c>
      <c r="J39" s="11">
        <v>0.30558416905472363</v>
      </c>
      <c r="K39" s="11">
        <v>0.29976852718286129</v>
      </c>
      <c r="L39" s="11">
        <v>0.3099602611671779</v>
      </c>
      <c r="M39" s="11">
        <v>0.32925889700880923</v>
      </c>
      <c r="N39" s="11">
        <v>0.32788257803079435</v>
      </c>
      <c r="O39" s="11">
        <v>0.32480496236836021</v>
      </c>
      <c r="P39" s="11">
        <v>0.30134295946986583</v>
      </c>
      <c r="Q39" s="11">
        <v>0.30698477298549315</v>
      </c>
      <c r="R39" s="11">
        <v>0.30216650638421561</v>
      </c>
      <c r="S39" s="11">
        <v>0.32051093493132193</v>
      </c>
      <c r="T39" s="11">
        <v>0.32093082557262342</v>
      </c>
      <c r="U39" s="11"/>
      <c r="V39" s="35" t="str">
        <f t="shared" si="1"/>
        <v>Chad</v>
      </c>
      <c r="W39" s="30">
        <f t="shared" si="2"/>
        <v>1.2385074051640909E-3</v>
      </c>
      <c r="X39" s="10">
        <f t="shared" si="3"/>
        <v>0.53301196746093593</v>
      </c>
      <c r="Y39" s="38">
        <f t="shared" si="4"/>
        <v>0.28410175745657784</v>
      </c>
      <c r="Z39" s="43">
        <f t="shared" si="5"/>
        <v>1.238507405164091</v>
      </c>
      <c r="AA39" s="44">
        <f t="shared" si="6"/>
        <v>151</v>
      </c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</row>
    <row r="40" spans="1:50">
      <c r="A40" s="39"/>
      <c r="B40" s="40"/>
      <c r="C40" s="34" t="s">
        <v>107</v>
      </c>
      <c r="D40" s="35" t="s">
        <v>108</v>
      </c>
      <c r="E40" s="11">
        <v>0.56692959628228556</v>
      </c>
      <c r="F40" s="11">
        <v>0.57959298483424204</v>
      </c>
      <c r="G40" s="11">
        <v>0.58973605618894909</v>
      </c>
      <c r="H40" s="11">
        <v>0.58436944694794346</v>
      </c>
      <c r="I40" s="11">
        <v>0.60896623573688691</v>
      </c>
      <c r="J40" s="11">
        <v>0.6318845002861555</v>
      </c>
      <c r="K40" s="11">
        <v>0.65925324935788165</v>
      </c>
      <c r="L40" s="11">
        <v>0.69290649751304412</v>
      </c>
      <c r="M40" s="11">
        <v>0.6930977790220868</v>
      </c>
      <c r="N40" s="11">
        <v>0.71568605701279131</v>
      </c>
      <c r="O40" s="11">
        <v>0.74265351109938349</v>
      </c>
      <c r="P40" s="11">
        <v>0.74339710264500058</v>
      </c>
      <c r="Q40" s="11">
        <v>0.76147794664918023</v>
      </c>
      <c r="R40" s="11">
        <v>0.77513367369557484</v>
      </c>
      <c r="S40" s="11">
        <v>0.77716510077096623</v>
      </c>
      <c r="T40" s="11">
        <v>0.7693104093234685</v>
      </c>
      <c r="U40" s="11"/>
      <c r="V40" s="35" t="str">
        <f t="shared" si="1"/>
        <v>Chile</v>
      </c>
      <c r="W40" s="30">
        <f t="shared" si="2"/>
        <v>1.6032133558199824E-2</v>
      </c>
      <c r="X40" s="10">
        <f t="shared" si="3"/>
        <v>0.98209772958321695</v>
      </c>
      <c r="Y40" s="38">
        <f t="shared" si="4"/>
        <v>0.96451595045250949</v>
      </c>
      <c r="Z40" s="43">
        <f t="shared" si="5"/>
        <v>16.032133558199824</v>
      </c>
      <c r="AA40" s="44">
        <f t="shared" si="6"/>
        <v>28</v>
      </c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</row>
    <row r="41" spans="1:50">
      <c r="A41" s="39"/>
      <c r="B41" s="40"/>
      <c r="C41" s="34" t="s">
        <v>109</v>
      </c>
      <c r="D41" s="35" t="s">
        <v>110</v>
      </c>
      <c r="E41" s="11">
        <v>0.34437251540295694</v>
      </c>
      <c r="F41" s="11">
        <v>0.34113104717925496</v>
      </c>
      <c r="G41" s="11">
        <v>0.35046147339216294</v>
      </c>
      <c r="H41" s="11">
        <v>0.36539160760502676</v>
      </c>
      <c r="I41" s="11">
        <v>0.37740059140498283</v>
      </c>
      <c r="J41" s="11">
        <v>0.39258906729698018</v>
      </c>
      <c r="K41" s="11">
        <v>0.38084766594327646</v>
      </c>
      <c r="L41" s="11">
        <v>0.39010792674959638</v>
      </c>
      <c r="M41" s="11">
        <v>0.39685806326978418</v>
      </c>
      <c r="N41" s="11">
        <v>0.41286292979385109</v>
      </c>
      <c r="O41" s="11">
        <v>0.42275302430228845</v>
      </c>
      <c r="P41" s="11">
        <v>0.42580223709408122</v>
      </c>
      <c r="Q41" s="11">
        <v>0.42923513029577248</v>
      </c>
      <c r="R41" s="11">
        <v>0.44650148741057871</v>
      </c>
      <c r="S41" s="11">
        <v>0.46041704050459481</v>
      </c>
      <c r="T41" s="11">
        <v>0.44872287011506473</v>
      </c>
      <c r="U41" s="11"/>
      <c r="V41" s="35" t="str">
        <f t="shared" si="1"/>
        <v>China</v>
      </c>
      <c r="W41" s="30">
        <f t="shared" si="2"/>
        <v>7.8521063606653858E-3</v>
      </c>
      <c r="X41" s="10">
        <f t="shared" si="3"/>
        <v>0.9844840169208473</v>
      </c>
      <c r="Y41" s="38">
        <f t="shared" si="4"/>
        <v>0.9692087795726072</v>
      </c>
      <c r="Z41" s="43">
        <f t="shared" si="5"/>
        <v>7.8521063606653856</v>
      </c>
      <c r="AA41" s="44">
        <f t="shared" si="6"/>
        <v>112</v>
      </c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</row>
    <row r="42" spans="1:50">
      <c r="A42" s="39"/>
      <c r="B42" s="40"/>
      <c r="C42" s="34" t="s">
        <v>111</v>
      </c>
      <c r="D42" s="35" t="s">
        <v>112</v>
      </c>
      <c r="E42" s="11">
        <v>0.43468659567565515</v>
      </c>
      <c r="F42" s="11">
        <v>0.43600820336154911</v>
      </c>
      <c r="G42" s="11">
        <v>0.45063198089193113</v>
      </c>
      <c r="H42" s="11">
        <v>0.44823366054082914</v>
      </c>
      <c r="I42" s="11">
        <v>0.44229024826558266</v>
      </c>
      <c r="J42" s="11">
        <v>0.43052098948609063</v>
      </c>
      <c r="K42" s="11">
        <v>0.44653401866696396</v>
      </c>
      <c r="L42" s="11">
        <v>0.44371554875731817</v>
      </c>
      <c r="M42" s="11">
        <v>0.44266249050649392</v>
      </c>
      <c r="N42" s="11">
        <v>0.4585551190885222</v>
      </c>
      <c r="O42" s="11">
        <v>0.49732900715407574</v>
      </c>
      <c r="P42" s="11">
        <v>0.53269067837904038</v>
      </c>
      <c r="Q42" s="11">
        <v>0.54258207850016515</v>
      </c>
      <c r="R42" s="11">
        <v>0.57618621440560713</v>
      </c>
      <c r="S42" s="11">
        <v>0.5804861144849941</v>
      </c>
      <c r="T42" s="11">
        <v>0.59629625334438796</v>
      </c>
      <c r="U42" s="11"/>
      <c r="V42" s="35" t="str">
        <f t="shared" si="1"/>
        <v>Colombia</v>
      </c>
      <c r="W42" s="30">
        <f t="shared" si="2"/>
        <v>1.1080063797159142E-2</v>
      </c>
      <c r="X42" s="10">
        <f t="shared" si="3"/>
        <v>0.88334312964349615</v>
      </c>
      <c r="Y42" s="38">
        <f t="shared" si="4"/>
        <v>0.78029508468836639</v>
      </c>
      <c r="Z42" s="43">
        <f t="shared" si="5"/>
        <v>11.080063797159141</v>
      </c>
      <c r="AA42" s="44">
        <f t="shared" si="6"/>
        <v>64</v>
      </c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</row>
    <row r="43" spans="1:50">
      <c r="A43" s="39"/>
      <c r="B43" s="40"/>
      <c r="C43" s="34" t="s">
        <v>113</v>
      </c>
      <c r="D43" s="35" t="s">
        <v>114</v>
      </c>
      <c r="E43" s="11">
        <v>0.30707646173727776</v>
      </c>
      <c r="F43" s="11">
        <v>0.31194246194845959</v>
      </c>
      <c r="G43" s="11">
        <v>0.30185286541906486</v>
      </c>
      <c r="H43" s="11">
        <v>0.29176326888967014</v>
      </c>
      <c r="I43" s="11">
        <v>0.28357711772354538</v>
      </c>
      <c r="J43" s="11">
        <v>0.27524790108123015</v>
      </c>
      <c r="K43" s="11">
        <v>0.29250837640648247</v>
      </c>
      <c r="L43" s="11">
        <v>0.30976885173173491</v>
      </c>
      <c r="M43" s="11">
        <v>0.29568109925336672</v>
      </c>
      <c r="N43" s="11">
        <v>0.31540713413313526</v>
      </c>
      <c r="O43" s="11">
        <v>0.31457716203589764</v>
      </c>
      <c r="P43" s="11">
        <v>0.33267720842496429</v>
      </c>
      <c r="Q43" s="11">
        <v>0.31843690814284786</v>
      </c>
      <c r="R43" s="11">
        <v>0.33373756240438435</v>
      </c>
      <c r="S43" s="11">
        <v>0.33918432208755667</v>
      </c>
      <c r="T43" s="11">
        <v>0.3472074788661636</v>
      </c>
      <c r="U43" s="11"/>
      <c r="V43" s="35" t="str">
        <f t="shared" si="1"/>
        <v>Comoros</v>
      </c>
      <c r="W43" s="30">
        <f t="shared" si="2"/>
        <v>3.1497931165345933E-3</v>
      </c>
      <c r="X43" s="10">
        <f t="shared" si="3"/>
        <v>0.73428013828077676</v>
      </c>
      <c r="Y43" s="38">
        <f t="shared" si="4"/>
        <v>0.53916732147363666</v>
      </c>
      <c r="Z43" s="43">
        <f t="shared" si="5"/>
        <v>3.1497931165345934</v>
      </c>
      <c r="AA43" s="44">
        <f t="shared" si="6"/>
        <v>147</v>
      </c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</row>
    <row r="44" spans="1:50">
      <c r="A44" s="39"/>
      <c r="B44" s="40"/>
      <c r="C44" s="34" t="s">
        <v>115</v>
      </c>
      <c r="D44" s="35" t="s">
        <v>116</v>
      </c>
      <c r="E44" s="11">
        <v>0.29705942557296872</v>
      </c>
      <c r="F44" s="11">
        <v>0.30057904707854743</v>
      </c>
      <c r="G44" s="11">
        <v>0.27787541633829005</v>
      </c>
      <c r="H44" s="11">
        <v>0.20367178559803251</v>
      </c>
      <c r="I44" s="11">
        <v>0.25454266403144543</v>
      </c>
      <c r="J44" s="11">
        <v>0.26702368849110408</v>
      </c>
      <c r="K44" s="11">
        <v>0.29256954768447169</v>
      </c>
      <c r="L44" s="11">
        <v>0.3047061031031742</v>
      </c>
      <c r="M44" s="11">
        <v>0.33439012307378396</v>
      </c>
      <c r="N44" s="11">
        <v>0.32832641893969977</v>
      </c>
      <c r="O44" s="11">
        <v>0.32864649791990663</v>
      </c>
      <c r="P44" s="11">
        <v>0.33647951174794039</v>
      </c>
      <c r="Q44" s="11">
        <v>0.35873257683244897</v>
      </c>
      <c r="R44" s="11">
        <v>0.3854377737423173</v>
      </c>
      <c r="S44" s="11">
        <v>0.40918035889638604</v>
      </c>
      <c r="T44" s="11">
        <v>0.39760855532020301</v>
      </c>
      <c r="U44" s="11"/>
      <c r="V44" s="35" t="str">
        <f t="shared" si="1"/>
        <v>Congo</v>
      </c>
      <c r="W44" s="30">
        <f t="shared" si="2"/>
        <v>9.5844318636621132E-3</v>
      </c>
      <c r="X44" s="10">
        <f t="shared" si="3"/>
        <v>0.83727857428648278</v>
      </c>
      <c r="Y44" s="38">
        <f t="shared" si="4"/>
        <v>0.7010354109592053</v>
      </c>
      <c r="Z44" s="43">
        <f t="shared" si="5"/>
        <v>9.5844318636621129</v>
      </c>
      <c r="AA44" s="44">
        <f t="shared" si="6"/>
        <v>93</v>
      </c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</row>
    <row r="45" spans="1:50">
      <c r="A45" s="39"/>
      <c r="B45" s="40"/>
      <c r="C45" s="34" t="s">
        <v>117</v>
      </c>
      <c r="D45" s="35" t="s">
        <v>603</v>
      </c>
      <c r="E45" s="11">
        <v>0.25055928236971919</v>
      </c>
      <c r="F45" s="11">
        <v>0.23885172534328325</v>
      </c>
      <c r="G45" s="11">
        <v>0.22013580046529066</v>
      </c>
      <c r="H45" s="11">
        <v>0.22082893823485258</v>
      </c>
      <c r="I45" s="11">
        <v>0.18818989392356311</v>
      </c>
      <c r="J45" s="11">
        <v>0.19360841949449561</v>
      </c>
      <c r="K45" s="11">
        <v>0.20125012720729543</v>
      </c>
      <c r="L45" s="11">
        <v>0.21303812430191141</v>
      </c>
      <c r="M45" s="11">
        <v>0.22319075905693725</v>
      </c>
      <c r="N45" s="11">
        <v>0.22613406686894824</v>
      </c>
      <c r="O45" s="11">
        <v>0.23312202111808461</v>
      </c>
      <c r="P45" s="11">
        <v>0.24459271087085546</v>
      </c>
      <c r="Q45" s="11">
        <v>0.25844094191942768</v>
      </c>
      <c r="R45" s="11">
        <v>0.27062202554558468</v>
      </c>
      <c r="S45" s="11">
        <v>0.28177888462003065</v>
      </c>
      <c r="T45" s="11">
        <v>0.27535109576104044</v>
      </c>
      <c r="U45" s="11"/>
      <c r="V45" s="35" t="str">
        <f t="shared" si="1"/>
        <v>Congo,DRC</v>
      </c>
      <c r="W45" s="30">
        <f t="shared" si="2"/>
        <v>3.6779102367660598E-3</v>
      </c>
      <c r="X45" s="10">
        <f t="shared" si="3"/>
        <v>0.6158282403012818</v>
      </c>
      <c r="Y45" s="38">
        <f t="shared" si="4"/>
        <v>0.37924442155257326</v>
      </c>
      <c r="Z45" s="43">
        <f t="shared" si="5"/>
        <v>3.6779102367660599</v>
      </c>
      <c r="AA45" s="44">
        <f t="shared" si="6"/>
        <v>141</v>
      </c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</row>
    <row r="46" spans="1:50">
      <c r="A46" s="39"/>
      <c r="B46" s="40"/>
      <c r="C46" s="34" t="s">
        <v>119</v>
      </c>
      <c r="D46" s="35" t="s">
        <v>120</v>
      </c>
      <c r="E46" s="11">
        <v>0.54238513800646804</v>
      </c>
      <c r="F46" s="11">
        <v>0.53710908214793718</v>
      </c>
      <c r="G46" s="11">
        <v>0.53385711452392948</v>
      </c>
      <c r="H46" s="11">
        <v>0.53555574413998175</v>
      </c>
      <c r="I46" s="11">
        <v>0.5466168593800973</v>
      </c>
      <c r="J46" s="11">
        <v>0.55519241497120653</v>
      </c>
      <c r="K46" s="11">
        <v>0.55805317963132539</v>
      </c>
      <c r="L46" s="11">
        <v>0.5663027099277157</v>
      </c>
      <c r="M46" s="11">
        <v>0.5660142762427296</v>
      </c>
      <c r="N46" s="11">
        <v>0.5772067593173873</v>
      </c>
      <c r="O46" s="11">
        <v>0.57667377486116111</v>
      </c>
      <c r="P46" s="11">
        <v>0.58743230957511938</v>
      </c>
      <c r="Q46" s="11">
        <v>0.57645140366113334</v>
      </c>
      <c r="R46" s="11">
        <v>0.58267409345972954</v>
      </c>
      <c r="S46" s="11">
        <v>0.59830604312463775</v>
      </c>
      <c r="T46" s="11">
        <v>0.59390432651527858</v>
      </c>
      <c r="U46" s="11"/>
      <c r="V46" s="35" t="str">
        <f t="shared" si="1"/>
        <v>Costa Rica</v>
      </c>
      <c r="W46" s="30">
        <f t="shared" si="2"/>
        <v>4.2995342360317027E-3</v>
      </c>
      <c r="X46" s="10">
        <f t="shared" si="3"/>
        <v>0.96242537810747242</v>
      </c>
      <c r="Y46" s="38">
        <f t="shared" si="4"/>
        <v>0.92626260842531127</v>
      </c>
      <c r="Z46" s="43">
        <f t="shared" si="5"/>
        <v>4.299534236031703</v>
      </c>
      <c r="AA46" s="44">
        <f t="shared" si="6"/>
        <v>136</v>
      </c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</row>
    <row r="47" spans="1:50">
      <c r="A47" s="39"/>
      <c r="B47" s="40"/>
      <c r="C47" s="34" t="s">
        <v>121</v>
      </c>
      <c r="D47" s="35" t="s">
        <v>593</v>
      </c>
      <c r="E47" s="11">
        <v>0.3792449722420933</v>
      </c>
      <c r="F47" s="11">
        <v>0.36230183966955692</v>
      </c>
      <c r="G47" s="11">
        <v>0.36515259018744189</v>
      </c>
      <c r="H47" s="11">
        <v>0.36926990833270629</v>
      </c>
      <c r="I47" s="11">
        <v>0.35909123272321797</v>
      </c>
      <c r="J47" s="11">
        <v>0.33920577719464673</v>
      </c>
      <c r="K47" s="11">
        <v>0.35230456061685989</v>
      </c>
      <c r="L47" s="11">
        <v>0.35515513582523767</v>
      </c>
      <c r="M47" s="11">
        <v>0.35251864001467748</v>
      </c>
      <c r="N47" s="11">
        <v>0.34814886218895658</v>
      </c>
      <c r="O47" s="11">
        <v>0.33927015003905986</v>
      </c>
      <c r="P47" s="11">
        <v>0.36035845839468461</v>
      </c>
      <c r="Q47" s="11">
        <v>0.38040192296353126</v>
      </c>
      <c r="R47" s="11">
        <v>0.39617180293250137</v>
      </c>
      <c r="S47" s="11">
        <v>0.4350611914694022</v>
      </c>
      <c r="T47" s="11">
        <v>0.43005510328043944</v>
      </c>
      <c r="U47" s="11"/>
      <c r="V47" s="35" t="str">
        <f t="shared" si="1"/>
        <v>C™te d'Ivoire</v>
      </c>
      <c r="W47" s="30">
        <f t="shared" si="2"/>
        <v>3.1522233289328259E-3</v>
      </c>
      <c r="X47" s="10">
        <f t="shared" si="3"/>
        <v>0.52576212741684503</v>
      </c>
      <c r="Y47" s="38">
        <f t="shared" si="4"/>
        <v>0.27642581462588678</v>
      </c>
      <c r="Z47" s="43">
        <f t="shared" si="5"/>
        <v>3.1522233289328256</v>
      </c>
      <c r="AA47" s="44">
        <f t="shared" si="6"/>
        <v>146</v>
      </c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</row>
    <row r="48" spans="1:50">
      <c r="A48" s="39"/>
      <c r="B48" s="40"/>
      <c r="C48" s="34" t="s">
        <v>123</v>
      </c>
      <c r="D48" s="35" t="s">
        <v>124</v>
      </c>
      <c r="E48" s="11">
        <v>0.39777677608455658</v>
      </c>
      <c r="F48" s="11">
        <v>0.40541185186529027</v>
      </c>
      <c r="G48" s="11">
        <v>0.40314220772606979</v>
      </c>
      <c r="H48" s="11">
        <v>0.43556368421933306</v>
      </c>
      <c r="I48" s="11">
        <v>0.46080232679519517</v>
      </c>
      <c r="J48" s="11">
        <v>0.49884495672725443</v>
      </c>
      <c r="K48" s="11">
        <v>0.51460643270222262</v>
      </c>
      <c r="L48" s="11">
        <v>0.5424616565106064</v>
      </c>
      <c r="M48" s="11">
        <v>0.56663237015584045</v>
      </c>
      <c r="N48" s="11">
        <v>0.58445360961309401</v>
      </c>
      <c r="O48" s="11">
        <v>0.59947404925196179</v>
      </c>
      <c r="P48" s="11">
        <v>0.62404165706504999</v>
      </c>
      <c r="Q48" s="11">
        <v>0.62851561401344724</v>
      </c>
      <c r="R48" s="11">
        <v>0.63605790434581067</v>
      </c>
      <c r="S48" s="11">
        <v>0.64479864635748163</v>
      </c>
      <c r="T48" s="11">
        <v>0.66410565992057213</v>
      </c>
      <c r="U48" s="11"/>
      <c r="V48" s="35" t="str">
        <f t="shared" si="1"/>
        <v>Croatia</v>
      </c>
      <c r="W48" s="30">
        <f t="shared" si="2"/>
        <v>1.9536962699695976E-2</v>
      </c>
      <c r="X48" s="10">
        <f t="shared" si="3"/>
        <v>0.986844703155486</v>
      </c>
      <c r="Y48" s="38">
        <f t="shared" si="4"/>
        <v>0.97386246814603927</v>
      </c>
      <c r="Z48" s="43">
        <f t="shared" si="5"/>
        <v>19.536962699695977</v>
      </c>
      <c r="AA48" s="44">
        <f t="shared" si="6"/>
        <v>9</v>
      </c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</row>
    <row r="49" spans="1:50">
      <c r="A49" s="39"/>
      <c r="B49" s="40"/>
      <c r="C49" s="34" t="s">
        <v>125</v>
      </c>
      <c r="D49" s="35" t="s">
        <v>126</v>
      </c>
      <c r="E49" s="11">
        <v>0.23785672132821298</v>
      </c>
      <c r="F49" s="11">
        <v>0.23463323952036447</v>
      </c>
      <c r="G49" s="11">
        <v>0.23790611383802346</v>
      </c>
      <c r="H49" s="11">
        <v>0.24393865662158895</v>
      </c>
      <c r="I49" s="11">
        <v>0.26246046253128724</v>
      </c>
      <c r="J49" s="11">
        <v>0.2715146656061877</v>
      </c>
      <c r="K49" s="11">
        <v>0.28079743193074291</v>
      </c>
      <c r="L49" s="11">
        <v>0.29008907248587479</v>
      </c>
      <c r="M49" s="11">
        <v>0.31581981187561547</v>
      </c>
      <c r="N49" s="11">
        <v>0.34956112170648679</v>
      </c>
      <c r="O49" s="11">
        <v>0.3670070835211659</v>
      </c>
      <c r="P49" s="11">
        <v>0.35354704451884206</v>
      </c>
      <c r="Q49" s="11">
        <v>0.34870212078619889</v>
      </c>
      <c r="R49" s="11">
        <v>0.35000974741058599</v>
      </c>
      <c r="S49" s="11">
        <v>0.35278668401669611</v>
      </c>
      <c r="T49" s="11">
        <v>0.34715381716832316</v>
      </c>
      <c r="U49" s="11"/>
      <c r="V49" s="35" t="str">
        <f t="shared" si="1"/>
        <v>Cuba</v>
      </c>
      <c r="W49" s="30">
        <f t="shared" si="2"/>
        <v>9.8508122574093963E-3</v>
      </c>
      <c r="X49" s="10">
        <f t="shared" si="3"/>
        <v>0.93614563593927413</v>
      </c>
      <c r="Y49" s="38">
        <f t="shared" si="4"/>
        <v>0.87636865168814804</v>
      </c>
      <c r="Z49" s="43">
        <f t="shared" si="5"/>
        <v>9.8508122574093964</v>
      </c>
      <c r="AA49" s="44">
        <f t="shared" si="6"/>
        <v>86</v>
      </c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>
      <c r="A50" s="39"/>
      <c r="B50" s="40"/>
      <c r="C50" s="34" t="s">
        <v>127</v>
      </c>
      <c r="D50" s="35" t="s">
        <v>128</v>
      </c>
      <c r="E50" s="11">
        <v>0.53573447969748755</v>
      </c>
      <c r="F50" s="11">
        <v>0.55198545668579213</v>
      </c>
      <c r="G50" s="11">
        <v>0.55552427921938541</v>
      </c>
      <c r="H50" s="11">
        <v>0.55700123697603354</v>
      </c>
      <c r="I50" s="11">
        <v>0.56522550101159619</v>
      </c>
      <c r="J50" s="11">
        <v>0.57513394533957285</v>
      </c>
      <c r="K50" s="11">
        <v>0.61134116264783334</v>
      </c>
      <c r="L50" s="11">
        <v>0.6420233401050468</v>
      </c>
      <c r="M50" s="11">
        <v>0.67864886475248376</v>
      </c>
      <c r="N50" s="11">
        <v>0.70311925940041653</v>
      </c>
      <c r="O50" s="11">
        <v>0.70169935923621318</v>
      </c>
      <c r="P50" s="11">
        <v>0.70770993253206571</v>
      </c>
      <c r="Q50" s="11">
        <v>0.71129811427403333</v>
      </c>
      <c r="R50" s="11">
        <v>0.72389373852040562</v>
      </c>
      <c r="S50" s="11">
        <v>0.7143957828259685</v>
      </c>
      <c r="T50" s="11">
        <v>0.71301556861150361</v>
      </c>
      <c r="U50" s="11"/>
      <c r="V50" s="35" t="str">
        <f t="shared" si="1"/>
        <v>Cyprus</v>
      </c>
      <c r="W50" s="30">
        <f t="shared" si="2"/>
        <v>1.4637447686113862E-2</v>
      </c>
      <c r="X50" s="10">
        <f t="shared" si="3"/>
        <v>0.95352931899200033</v>
      </c>
      <c r="Y50" s="38">
        <f t="shared" si="4"/>
        <v>0.90921816217734797</v>
      </c>
      <c r="Z50" s="43">
        <f t="shared" si="5"/>
        <v>14.637447686113861</v>
      </c>
      <c r="AA50" s="44">
        <f t="shared" si="6"/>
        <v>38</v>
      </c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</row>
    <row r="51" spans="1:50">
      <c r="A51" s="39"/>
      <c r="B51" s="40"/>
      <c r="C51" s="34" t="s">
        <v>129</v>
      </c>
      <c r="D51" s="35" t="s">
        <v>130</v>
      </c>
      <c r="E51" s="11">
        <v>0.55231325669520936</v>
      </c>
      <c r="F51" s="11">
        <v>0.55883734302106558</v>
      </c>
      <c r="G51" s="11">
        <v>0.56637148658363157</v>
      </c>
      <c r="H51" s="11">
        <v>0.56802741301484161</v>
      </c>
      <c r="I51" s="11">
        <v>0.58614998165407739</v>
      </c>
      <c r="J51" s="11">
        <v>0.61337278092836156</v>
      </c>
      <c r="K51" s="11">
        <v>0.66769836949010308</v>
      </c>
      <c r="L51" s="11">
        <v>0.68748806655830241</v>
      </c>
      <c r="M51" s="11">
        <v>0.70286953028137811</v>
      </c>
      <c r="N51" s="11">
        <v>0.70565563073533277</v>
      </c>
      <c r="O51" s="11">
        <v>0.70371846302930208</v>
      </c>
      <c r="P51" s="11">
        <v>0.72126683127327218</v>
      </c>
      <c r="Q51" s="11">
        <v>0.73328062273378203</v>
      </c>
      <c r="R51" s="11">
        <v>0.74635428776968082</v>
      </c>
      <c r="S51" s="11">
        <v>0.74840994939073335</v>
      </c>
      <c r="T51" s="11">
        <v>0.74783454268699878</v>
      </c>
      <c r="U51" s="11"/>
      <c r="V51" s="35" t="str">
        <f t="shared" si="1"/>
        <v>Czech Republic</v>
      </c>
      <c r="W51" s="30">
        <f t="shared" si="2"/>
        <v>1.5281106586025528E-2</v>
      </c>
      <c r="X51" s="10">
        <f t="shared" si="3"/>
        <v>0.96481874093810105</v>
      </c>
      <c r="Y51" s="38">
        <f t="shared" si="4"/>
        <v>0.9308752028653825</v>
      </c>
      <c r="Z51" s="43">
        <f t="shared" si="5"/>
        <v>15.281106586025528</v>
      </c>
      <c r="AA51" s="44">
        <f t="shared" si="6"/>
        <v>36</v>
      </c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>
      <c r="A52" s="39"/>
      <c r="B52" s="40"/>
      <c r="C52" s="34" t="s">
        <v>131</v>
      </c>
      <c r="D52" s="35" t="s">
        <v>132</v>
      </c>
      <c r="E52" s="11">
        <v>0.62262582442506686</v>
      </c>
      <c r="F52" s="11">
        <v>0.64770985536000281</v>
      </c>
      <c r="G52" s="11">
        <v>0.65782047460260396</v>
      </c>
      <c r="H52" s="11">
        <v>0.67636977863422576</v>
      </c>
      <c r="I52" s="11">
        <v>0.70497088948926767</v>
      </c>
      <c r="J52" s="11">
        <v>0.72877626270992413</v>
      </c>
      <c r="K52" s="11">
        <v>0.74893317516931324</v>
      </c>
      <c r="L52" s="11">
        <v>0.78190900860017953</v>
      </c>
      <c r="M52" s="11">
        <v>0.80480076608803242</v>
      </c>
      <c r="N52" s="11">
        <v>0.81045576364044303</v>
      </c>
      <c r="O52" s="11">
        <v>0.82266745094060878</v>
      </c>
      <c r="P52" s="11">
        <v>0.81855636559203304</v>
      </c>
      <c r="Q52" s="11">
        <v>0.82356208460452429</v>
      </c>
      <c r="R52" s="11">
        <v>0.8366849821703255</v>
      </c>
      <c r="S52" s="11">
        <v>0.83789436460161071</v>
      </c>
      <c r="T52" s="11">
        <v>0.82874542097009973</v>
      </c>
      <c r="U52" s="11"/>
      <c r="V52" s="35" t="str">
        <f t="shared" si="1"/>
        <v>Denmark</v>
      </c>
      <c r="W52" s="30">
        <f t="shared" si="2"/>
        <v>1.5188892208923591E-2</v>
      </c>
      <c r="X52" s="10">
        <f t="shared" si="3"/>
        <v>0.95424865526113656</v>
      </c>
      <c r="Y52" s="38">
        <f t="shared" si="4"/>
        <v>0.91059049606768749</v>
      </c>
      <c r="Z52" s="43">
        <f t="shared" si="5"/>
        <v>15.18889220892359</v>
      </c>
      <c r="AA52" s="44">
        <f t="shared" si="6"/>
        <v>37</v>
      </c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>
      <c r="A53" s="39"/>
      <c r="B53" s="40"/>
      <c r="C53" s="34" t="s">
        <v>133</v>
      </c>
      <c r="D53" s="35" t="s">
        <v>134</v>
      </c>
      <c r="E53" s="11">
        <v>0.37462744423445193</v>
      </c>
      <c r="F53" s="11">
        <v>0.3798331062404694</v>
      </c>
      <c r="G53" s="11">
        <v>0.36512089151917354</v>
      </c>
      <c r="H53" s="11">
        <v>0.35186529405752753</v>
      </c>
      <c r="I53" s="11">
        <v>0.37051042011635826</v>
      </c>
      <c r="J53" s="11">
        <v>0.37315357000434779</v>
      </c>
      <c r="K53" s="11">
        <v>0.39198692254989426</v>
      </c>
      <c r="L53" s="11">
        <v>0.39375128310940555</v>
      </c>
      <c r="M53" s="11">
        <v>0.37123431036634935</v>
      </c>
      <c r="N53" s="11">
        <v>0.38890627275980932</v>
      </c>
      <c r="O53" s="11">
        <v>0.37054691559014064</v>
      </c>
      <c r="P53" s="11">
        <v>0.36986011358682863</v>
      </c>
      <c r="Q53" s="11">
        <v>0.37172443505508801</v>
      </c>
      <c r="R53" s="11">
        <v>0.38522767071985198</v>
      </c>
      <c r="S53" s="11">
        <v>0.39263086996690949</v>
      </c>
      <c r="T53" s="11">
        <v>0.39101956126972837</v>
      </c>
      <c r="U53" s="11"/>
      <c r="V53" s="35" t="str">
        <f t="shared" si="1"/>
        <v>Djibouti</v>
      </c>
      <c r="W53" s="30">
        <f t="shared" si="2"/>
        <v>1.1217870356872361E-3</v>
      </c>
      <c r="X53" s="10">
        <f t="shared" si="3"/>
        <v>0.44647051104874858</v>
      </c>
      <c r="Y53" s="38">
        <f t="shared" si="4"/>
        <v>0.19933591723613073</v>
      </c>
      <c r="Z53" s="43" t="str">
        <f t="shared" si="5"/>
        <v/>
      </c>
      <c r="AA53" s="44" t="str">
        <f t="shared" si="6"/>
        <v/>
      </c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>
      <c r="A54" s="39"/>
      <c r="B54" s="40"/>
      <c r="C54" s="34" t="s">
        <v>135</v>
      </c>
      <c r="D54" s="35" t="s">
        <v>136</v>
      </c>
      <c r="E54" s="11">
        <v>0.40224792185892394</v>
      </c>
      <c r="F54" s="11">
        <v>0.40945383791153389</v>
      </c>
      <c r="G54" s="11">
        <v>0.41397998905553901</v>
      </c>
      <c r="H54" s="11">
        <v>0.41850657730384005</v>
      </c>
      <c r="I54" s="11">
        <v>0.42228644140029586</v>
      </c>
      <c r="J54" s="11">
        <v>0.42655352281199038</v>
      </c>
      <c r="K54" s="11">
        <v>0.44688776600666991</v>
      </c>
      <c r="L54" s="11">
        <v>0.46321403613344297</v>
      </c>
      <c r="M54" s="11">
        <v>0.49688186758482411</v>
      </c>
      <c r="N54" s="11">
        <v>0.54678717977284619</v>
      </c>
      <c r="O54" s="11">
        <v>0.56597164415093637</v>
      </c>
      <c r="P54" s="11">
        <v>0.60051270472598572</v>
      </c>
      <c r="Q54" s="11">
        <v>0.60372846407447933</v>
      </c>
      <c r="R54" s="11">
        <v>0.61333196709716198</v>
      </c>
      <c r="S54" s="11">
        <v>0.61259213996265083</v>
      </c>
      <c r="T54" s="11">
        <v>0.61515806500129799</v>
      </c>
      <c r="U54" s="11"/>
      <c r="V54" s="35" t="str">
        <f t="shared" si="1"/>
        <v>Dominica</v>
      </c>
      <c r="W54" s="30">
        <f t="shared" si="2"/>
        <v>1.760641078811501E-2</v>
      </c>
      <c r="X54" s="10">
        <f t="shared" si="3"/>
        <v>0.96411210284341753</v>
      </c>
      <c r="Y54" s="38">
        <f t="shared" si="4"/>
        <v>0.92951214684915651</v>
      </c>
      <c r="Z54" s="43">
        <f t="shared" si="5"/>
        <v>17.60641078811501</v>
      </c>
      <c r="AA54" s="44">
        <f t="shared" si="6"/>
        <v>14</v>
      </c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>
      <c r="A55" s="39"/>
      <c r="B55" s="40"/>
      <c r="C55" s="34" t="s">
        <v>137</v>
      </c>
      <c r="D55" s="35" t="s">
        <v>138</v>
      </c>
      <c r="E55" s="11">
        <v>0.43668328486171148</v>
      </c>
      <c r="F55" s="11">
        <v>0.44927642562143177</v>
      </c>
      <c r="G55" s="11">
        <v>0.4261901130814153</v>
      </c>
      <c r="H55" s="11">
        <v>0.45168079849424114</v>
      </c>
      <c r="I55" s="11">
        <v>0.46657384790516598</v>
      </c>
      <c r="J55" s="11">
        <v>0.48689678006836173</v>
      </c>
      <c r="K55" s="11">
        <v>0.50075267131552614</v>
      </c>
      <c r="L55" s="11">
        <v>0.50929897396036872</v>
      </c>
      <c r="M55" s="11">
        <v>0.49716742485240417</v>
      </c>
      <c r="N55" s="11">
        <v>0.49171164921956811</v>
      </c>
      <c r="O55" s="11">
        <v>0.50691885183219121</v>
      </c>
      <c r="P55" s="11">
        <v>0.53379799699507902</v>
      </c>
      <c r="Q55" s="11">
        <v>0.54770858185673454</v>
      </c>
      <c r="R55" s="11">
        <v>0.57266436374619545</v>
      </c>
      <c r="S55" s="11">
        <v>0.59920294943416264</v>
      </c>
      <c r="T55" s="11">
        <v>0.60226776376343594</v>
      </c>
      <c r="U55" s="11"/>
      <c r="V55" s="35" t="str">
        <f t="shared" si="1"/>
        <v>Dominican Republic</v>
      </c>
      <c r="W55" s="30">
        <f t="shared" si="2"/>
        <v>1.0940740570175132E-2</v>
      </c>
      <c r="X55" s="10">
        <f t="shared" si="3"/>
        <v>0.95658885941724991</v>
      </c>
      <c r="Y55" s="38">
        <f t="shared" si="4"/>
        <v>0.91506224596119512</v>
      </c>
      <c r="Z55" s="43">
        <f t="shared" si="5"/>
        <v>10.940740570175132</v>
      </c>
      <c r="AA55" s="44">
        <f t="shared" si="6"/>
        <v>67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</row>
    <row r="56" spans="1:50">
      <c r="C56" s="34" t="s">
        <v>139</v>
      </c>
      <c r="D56" s="35" t="s">
        <v>140</v>
      </c>
      <c r="E56" s="11">
        <v>0.43038871587064664</v>
      </c>
      <c r="F56" s="11">
        <v>0.44244759983281168</v>
      </c>
      <c r="G56" s="11">
        <v>0.45141952384159723</v>
      </c>
      <c r="H56" s="11">
        <v>0.46816836713395349</v>
      </c>
      <c r="I56" s="11">
        <v>0.46185245480151838</v>
      </c>
      <c r="J56" s="11">
        <v>0.43902948946153353</v>
      </c>
      <c r="K56" s="11">
        <v>0.42808758467663438</v>
      </c>
      <c r="L56" s="11">
        <v>0.43412032604002088</v>
      </c>
      <c r="M56" s="11">
        <v>0.44683055199723792</v>
      </c>
      <c r="N56" s="11">
        <v>0.46074469980028765</v>
      </c>
      <c r="O56" s="11">
        <v>0.48167236016439985</v>
      </c>
      <c r="P56" s="11">
        <v>0.51741927498653184</v>
      </c>
      <c r="Q56" s="11">
        <v>0.54118394264785552</v>
      </c>
      <c r="R56" s="11">
        <v>0.57167746489436788</v>
      </c>
      <c r="S56" s="11">
        <v>0.56143709044988399</v>
      </c>
      <c r="T56" s="11">
        <v>0.54417522676321428</v>
      </c>
      <c r="U56" s="11"/>
      <c r="V56" s="35" t="str">
        <f t="shared" si="1"/>
        <v>Ecuador</v>
      </c>
      <c r="W56" s="30">
        <f t="shared" si="2"/>
        <v>8.7448562334612543E-3</v>
      </c>
      <c r="X56" s="10">
        <f t="shared" si="3"/>
        <v>0.83369241280123574</v>
      </c>
      <c r="Y56" s="38">
        <f t="shared" si="4"/>
        <v>0.69504303916234611</v>
      </c>
      <c r="Z56" s="43">
        <f t="shared" si="5"/>
        <v>8.7448562334612543</v>
      </c>
      <c r="AA56" s="44">
        <f t="shared" si="6"/>
        <v>102</v>
      </c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>
      <c r="C57" s="34" t="s">
        <v>141</v>
      </c>
      <c r="D57" s="35" t="s">
        <v>142</v>
      </c>
      <c r="E57" s="11">
        <v>0.36363164531105541</v>
      </c>
      <c r="F57" s="11">
        <v>0.395414716711389</v>
      </c>
      <c r="G57" s="11">
        <v>0.41752806544182219</v>
      </c>
      <c r="H57" s="11">
        <v>0.43356987941964564</v>
      </c>
      <c r="I57" s="11">
        <v>0.44890802889707004</v>
      </c>
      <c r="J57" s="11">
        <v>0.41761584765506693</v>
      </c>
      <c r="K57" s="11">
        <v>0.40841430233687748</v>
      </c>
      <c r="L57" s="11">
        <v>0.41361714259139454</v>
      </c>
      <c r="M57" s="11">
        <v>0.41473389571520564</v>
      </c>
      <c r="N57" s="11">
        <v>0.41853138487808073</v>
      </c>
      <c r="O57" s="11">
        <v>0.43599516854529641</v>
      </c>
      <c r="P57" s="11">
        <v>0.42150586401830115</v>
      </c>
      <c r="Q57" s="11">
        <v>0.45517050580744489</v>
      </c>
      <c r="R57" s="11">
        <v>0.49683931646307966</v>
      </c>
      <c r="S57" s="11">
        <v>0.51375180054167091</v>
      </c>
      <c r="T57" s="11">
        <v>0.51724603732728069</v>
      </c>
      <c r="U57" s="11"/>
      <c r="V57" s="35" t="str">
        <f t="shared" si="1"/>
        <v>Egypt</v>
      </c>
      <c r="W57" s="30">
        <f t="shared" si="2"/>
        <v>7.1190835585415524E-3</v>
      </c>
      <c r="X57" s="10">
        <f t="shared" si="3"/>
        <v>0.80365812747852405</v>
      </c>
      <c r="Y57" s="38">
        <f t="shared" si="4"/>
        <v>0.64586638586228762</v>
      </c>
      <c r="Z57" s="43">
        <f t="shared" si="5"/>
        <v>7.1190835585415524</v>
      </c>
      <c r="AA57" s="44">
        <f t="shared" si="6"/>
        <v>117</v>
      </c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>
      <c r="C58" s="34" t="s">
        <v>143</v>
      </c>
      <c r="D58" s="35" t="s">
        <v>144</v>
      </c>
      <c r="E58" s="11">
        <v>0.50146799194360758</v>
      </c>
      <c r="F58" s="11">
        <v>0.50540336301096189</v>
      </c>
      <c r="G58" s="11">
        <v>0.50996655852681649</v>
      </c>
      <c r="H58" s="11">
        <v>0.51291634407191911</v>
      </c>
      <c r="I58" s="11">
        <v>0.55116439429024067</v>
      </c>
      <c r="J58" s="11">
        <v>0.56586858646727323</v>
      </c>
      <c r="K58" s="11">
        <v>0.55345431723262117</v>
      </c>
      <c r="L58" s="11">
        <v>0.55828528159585789</v>
      </c>
      <c r="M58" s="11">
        <v>0.54729143301571703</v>
      </c>
      <c r="N58" s="11">
        <v>0.56621087840460016</v>
      </c>
      <c r="O58" s="11">
        <v>0.57898285576761799</v>
      </c>
      <c r="P58" s="11">
        <v>0.6014005311662074</v>
      </c>
      <c r="Q58" s="11">
        <v>0.63982563544785687</v>
      </c>
      <c r="R58" s="11">
        <v>0.64164401049305575</v>
      </c>
      <c r="S58" s="11">
        <v>0.64469120892248699</v>
      </c>
      <c r="T58" s="11">
        <v>0.64428689261438565</v>
      </c>
      <c r="U58" s="11"/>
      <c r="V58" s="35" t="str">
        <f t="shared" si="1"/>
        <v>El Salvador</v>
      </c>
      <c r="W58" s="30">
        <f t="shared" si="2"/>
        <v>1.027670770660714E-2</v>
      </c>
      <c r="X58" s="10">
        <f t="shared" si="3"/>
        <v>0.95688010083899078</v>
      </c>
      <c r="Y58" s="38">
        <f t="shared" si="4"/>
        <v>0.91561952738163721</v>
      </c>
      <c r="Z58" s="43">
        <f t="shared" si="5"/>
        <v>10.276707706607141</v>
      </c>
      <c r="AA58" s="44">
        <f t="shared" si="6"/>
        <v>76</v>
      </c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>
      <c r="C59" s="34" t="s">
        <v>145</v>
      </c>
      <c r="D59" s="35" t="s">
        <v>146</v>
      </c>
      <c r="E59" s="11">
        <v>0.27632155849157869</v>
      </c>
      <c r="F59" s="11">
        <v>0.27956711026106501</v>
      </c>
      <c r="G59" s="11">
        <v>0.29306397528358191</v>
      </c>
      <c r="H59" s="11">
        <v>0.30648909044905231</v>
      </c>
      <c r="I59" s="11">
        <v>0.31224243704573046</v>
      </c>
      <c r="J59" s="11">
        <v>0.31705697816966211</v>
      </c>
      <c r="K59" s="11">
        <v>0.32453562520612617</v>
      </c>
      <c r="L59" s="11">
        <v>0.31460718379597574</v>
      </c>
      <c r="M59" s="11">
        <v>0.35897836131134592</v>
      </c>
      <c r="N59" s="11">
        <v>0.3606118962503172</v>
      </c>
      <c r="O59" s="11">
        <v>0.36053563365825797</v>
      </c>
      <c r="P59" s="11">
        <v>0.36611545035640991</v>
      </c>
      <c r="Q59" s="11">
        <v>0.39409623486454498</v>
      </c>
      <c r="R59" s="11">
        <v>0.40999444893992343</v>
      </c>
      <c r="S59" s="11">
        <v>0.43250489680340887</v>
      </c>
      <c r="T59" s="11">
        <v>0.41855304302404589</v>
      </c>
      <c r="U59" s="11"/>
      <c r="V59" s="35" t="str">
        <f t="shared" si="1"/>
        <v>Equatorial Guinea</v>
      </c>
      <c r="W59" s="30">
        <f t="shared" si="2"/>
        <v>1.0210981418032864E-2</v>
      </c>
      <c r="X59" s="10">
        <f t="shared" si="3"/>
        <v>0.97617286368235689</v>
      </c>
      <c r="Y59" s="38">
        <f t="shared" si="4"/>
        <v>0.95291345978981334</v>
      </c>
      <c r="Z59" s="43">
        <f t="shared" si="5"/>
        <v>10.210981418032864</v>
      </c>
      <c r="AA59" s="44">
        <f t="shared" si="6"/>
        <v>79</v>
      </c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>
      <c r="C60" s="34" t="s">
        <v>147</v>
      </c>
      <c r="D60" s="35" t="s">
        <v>148</v>
      </c>
      <c r="E60" s="11">
        <v>0.24583214700478531</v>
      </c>
      <c r="F60" s="11">
        <v>0.24917861467274335</v>
      </c>
      <c r="G60" s="11">
        <v>0.23079344607041191</v>
      </c>
      <c r="H60" s="11">
        <v>0.21240827746808039</v>
      </c>
      <c r="I60" s="11">
        <v>0.21573661970994598</v>
      </c>
      <c r="J60" s="11">
        <v>0.21872889052324018</v>
      </c>
      <c r="K60" s="11">
        <v>0.22908648447633329</v>
      </c>
      <c r="L60" s="11">
        <v>0.23888123914371215</v>
      </c>
      <c r="M60" s="11">
        <v>0.23286009385591233</v>
      </c>
      <c r="N60" s="11">
        <v>0.2390347826580525</v>
      </c>
      <c r="O60" s="11">
        <v>0.23833001490277456</v>
      </c>
      <c r="P60" s="11">
        <v>0.2375827150955217</v>
      </c>
      <c r="Q60" s="11">
        <v>0.23692400902074121</v>
      </c>
      <c r="R60" s="11">
        <v>0.24854689581337913</v>
      </c>
      <c r="S60" s="11">
        <v>0.25097106292631532</v>
      </c>
      <c r="T60" s="11">
        <v>0.23563635228218172</v>
      </c>
      <c r="U60" s="11"/>
      <c r="V60" s="35" t="str">
        <f t="shared" si="1"/>
        <v>Eritrea</v>
      </c>
      <c r="W60" s="30">
        <f t="shared" si="2"/>
        <v>8.250683477323944E-4</v>
      </c>
      <c r="X60" s="10">
        <f t="shared" si="3"/>
        <v>0.33903275221060847</v>
      </c>
      <c r="Y60" s="38">
        <f t="shared" si="4"/>
        <v>0.11494320707149984</v>
      </c>
      <c r="Z60" s="43" t="str">
        <f t="shared" si="5"/>
        <v/>
      </c>
      <c r="AA60" s="44" t="str">
        <f t="shared" si="6"/>
        <v/>
      </c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>
      <c r="C61" s="34" t="s">
        <v>149</v>
      </c>
      <c r="D61" s="35" t="s">
        <v>150</v>
      </c>
      <c r="E61" s="11">
        <v>0.53790616324633522</v>
      </c>
      <c r="F61" s="11">
        <v>0.56978762673597505</v>
      </c>
      <c r="G61" s="11">
        <v>0.60450954947556768</v>
      </c>
      <c r="H61" s="11">
        <v>0.63943118866333892</v>
      </c>
      <c r="I61" s="11">
        <v>0.66604554336803989</v>
      </c>
      <c r="J61" s="11">
        <v>0.67445070548373143</v>
      </c>
      <c r="K61" s="11">
        <v>0.72533151204715207</v>
      </c>
      <c r="L61" s="11">
        <v>0.76354771660780829</v>
      </c>
      <c r="M61" s="11">
        <v>0.78783331662535516</v>
      </c>
      <c r="N61" s="11">
        <v>0.79932733888644569</v>
      </c>
      <c r="O61" s="11">
        <v>0.78536825426129886</v>
      </c>
      <c r="P61" s="11">
        <v>0.78637591478494584</v>
      </c>
      <c r="Q61" s="11">
        <v>0.79900093365871716</v>
      </c>
      <c r="R61" s="11">
        <v>0.79571489032534948</v>
      </c>
      <c r="S61" s="11">
        <v>0.78582954237809999</v>
      </c>
      <c r="T61" s="11">
        <v>0.77463087625443316</v>
      </c>
      <c r="U61" s="11"/>
      <c r="V61" s="35" t="str">
        <f t="shared" si="1"/>
        <v>Estonia</v>
      </c>
      <c r="W61" s="30">
        <f t="shared" si="2"/>
        <v>1.6973493348701033E-2</v>
      </c>
      <c r="X61" s="10">
        <f t="shared" si="3"/>
        <v>0.89867286737720209</v>
      </c>
      <c r="Y61" s="38">
        <f t="shared" si="4"/>
        <v>0.80761292255996231</v>
      </c>
      <c r="Z61" s="43">
        <f t="shared" si="5"/>
        <v>16.973493348701034</v>
      </c>
      <c r="AA61" s="44">
        <f t="shared" si="6"/>
        <v>20</v>
      </c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>
      <c r="C62" s="34" t="s">
        <v>151</v>
      </c>
      <c r="D62" s="35" t="s">
        <v>152</v>
      </c>
      <c r="E62" s="11">
        <v>0.29523966493030795</v>
      </c>
      <c r="F62" s="11">
        <v>0.31089463781719301</v>
      </c>
      <c r="G62" s="11">
        <v>0.32356391365460813</v>
      </c>
      <c r="H62" s="11">
        <v>0.33059256449202307</v>
      </c>
      <c r="I62" s="11">
        <v>0.31092971167942313</v>
      </c>
      <c r="J62" s="11">
        <v>0.32155408778326294</v>
      </c>
      <c r="K62" s="11">
        <v>0.31302254412583974</v>
      </c>
      <c r="L62" s="11">
        <v>0.31531725097744451</v>
      </c>
      <c r="M62" s="11">
        <v>0.31036018024080231</v>
      </c>
      <c r="N62" s="11">
        <v>0.34599849361566382</v>
      </c>
      <c r="O62" s="11">
        <v>0.31935083675796083</v>
      </c>
      <c r="P62" s="11">
        <v>0.31460017831779297</v>
      </c>
      <c r="Q62" s="11">
        <v>0.32690653985109686</v>
      </c>
      <c r="R62" s="11">
        <v>0.32227855840967479</v>
      </c>
      <c r="S62" s="11">
        <v>0.32819286135053344</v>
      </c>
      <c r="T62" s="11">
        <v>0.31974539535684959</v>
      </c>
      <c r="U62" s="11"/>
      <c r="V62" s="35" t="str">
        <f t="shared" si="1"/>
        <v>Ethiopia</v>
      </c>
      <c r="W62" s="30">
        <f t="shared" si="2"/>
        <v>9.6146694403508222E-4</v>
      </c>
      <c r="X62" s="10">
        <f t="shared" si="3"/>
        <v>0.40817475433629974</v>
      </c>
      <c r="Y62" s="38">
        <f t="shared" si="4"/>
        <v>0.16660663007749865</v>
      </c>
      <c r="Z62" s="43" t="str">
        <f t="shared" si="5"/>
        <v/>
      </c>
      <c r="AA62" s="44" t="str">
        <f t="shared" si="6"/>
        <v/>
      </c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>
      <c r="C63" s="34" t="s">
        <v>153</v>
      </c>
      <c r="D63" s="35" t="s">
        <v>154</v>
      </c>
      <c r="E63" s="11">
        <v>0.4344762104083304</v>
      </c>
      <c r="F63" s="11">
        <v>0.44904580121824683</v>
      </c>
      <c r="G63" s="11">
        <v>0.45722131090914953</v>
      </c>
      <c r="H63" s="11">
        <v>0.46362174175323989</v>
      </c>
      <c r="I63" s="11">
        <v>0.44963916888899208</v>
      </c>
      <c r="J63" s="11">
        <v>0.4344410766287643</v>
      </c>
      <c r="K63" s="11">
        <v>0.43229475730467903</v>
      </c>
      <c r="L63" s="11">
        <v>0.44870480957695441</v>
      </c>
      <c r="M63" s="11">
        <v>0.45834845381618883</v>
      </c>
      <c r="N63" s="11">
        <v>0.47583208188870241</v>
      </c>
      <c r="O63" s="11">
        <v>0.49170805734691081</v>
      </c>
      <c r="P63" s="11">
        <v>0.48334398151354946</v>
      </c>
      <c r="Q63" s="11">
        <v>0.53400813834997563</v>
      </c>
      <c r="R63" s="11">
        <v>0.54684306820231843</v>
      </c>
      <c r="S63" s="11">
        <v>0.53651020704122254</v>
      </c>
      <c r="T63" s="11">
        <v>0.53164787125889579</v>
      </c>
      <c r="U63" s="11"/>
      <c r="V63" s="35" t="str">
        <f t="shared" si="1"/>
        <v>Fiji</v>
      </c>
      <c r="W63" s="30">
        <f t="shared" si="2"/>
        <v>7.17125485000968E-3</v>
      </c>
      <c r="X63" s="10">
        <f t="shared" si="3"/>
        <v>0.85749955850396653</v>
      </c>
      <c r="Y63" s="38">
        <f t="shared" si="4"/>
        <v>0.73530549283449753</v>
      </c>
      <c r="Z63" s="43">
        <f t="shared" si="5"/>
        <v>7.1712548500096798</v>
      </c>
      <c r="AA63" s="44">
        <f t="shared" si="6"/>
        <v>116</v>
      </c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>
      <c r="C64" s="34" t="s">
        <v>155</v>
      </c>
      <c r="D64" s="35" t="s">
        <v>156</v>
      </c>
      <c r="E64" s="11">
        <v>0.64865834310111348</v>
      </c>
      <c r="F64" s="11">
        <v>0.67413231962799691</v>
      </c>
      <c r="G64" s="11">
        <v>0.70153684958458229</v>
      </c>
      <c r="H64" s="11">
        <v>0.71347957134348239</v>
      </c>
      <c r="I64" s="11">
        <v>0.73078052625425982</v>
      </c>
      <c r="J64" s="11">
        <v>0.74880406813834544</v>
      </c>
      <c r="K64" s="11">
        <v>0.78817381614903048</v>
      </c>
      <c r="L64" s="11">
        <v>0.81714630086771256</v>
      </c>
      <c r="M64" s="11">
        <v>0.82220526840186048</v>
      </c>
      <c r="N64" s="11">
        <v>0.82423553719532927</v>
      </c>
      <c r="O64" s="11">
        <v>0.80887431327012627</v>
      </c>
      <c r="P64" s="11">
        <v>0.81363424842413878</v>
      </c>
      <c r="Q64" s="11">
        <v>0.81731997291036129</v>
      </c>
      <c r="R64" s="11">
        <v>0.82037733837790172</v>
      </c>
      <c r="S64" s="11">
        <v>0.81967278801595944</v>
      </c>
      <c r="T64" s="11">
        <v>0.81545106015193181</v>
      </c>
      <c r="U64" s="11"/>
      <c r="V64" s="35" t="str">
        <f t="shared" si="1"/>
        <v>Finland</v>
      </c>
      <c r="W64" s="30">
        <f t="shared" si="2"/>
        <v>1.1219554775228404E-2</v>
      </c>
      <c r="X64" s="10">
        <f t="shared" si="3"/>
        <v>0.88531484118871817</v>
      </c>
      <c r="Y64" s="38">
        <f t="shared" si="4"/>
        <v>0.78378236802900525</v>
      </c>
      <c r="Z64" s="43">
        <f t="shared" si="5"/>
        <v>11.219554775228403</v>
      </c>
      <c r="AA64" s="44">
        <f t="shared" si="6"/>
        <v>62</v>
      </c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3:50">
      <c r="C65" s="34" t="s">
        <v>157</v>
      </c>
      <c r="D65" s="35" t="s">
        <v>158</v>
      </c>
      <c r="E65" s="11">
        <v>0.58695873414962574</v>
      </c>
      <c r="F65" s="11">
        <v>0.58944585187843246</v>
      </c>
      <c r="G65" s="11">
        <v>0.57431216391151529</v>
      </c>
      <c r="H65" s="11">
        <v>0.58579891904576642</v>
      </c>
      <c r="I65" s="11">
        <v>0.61282096380702922</v>
      </c>
      <c r="J65" s="11">
        <v>0.62433634642681746</v>
      </c>
      <c r="K65" s="11">
        <v>0.64809548210942414</v>
      </c>
      <c r="L65" s="11">
        <v>0.65187660990884622</v>
      </c>
      <c r="M65" s="11">
        <v>0.65611293041857965</v>
      </c>
      <c r="N65" s="11">
        <v>0.67988322043066252</v>
      </c>
      <c r="O65" s="11">
        <v>0.6862405241615207</v>
      </c>
      <c r="P65" s="11">
        <v>0.69286844087020727</v>
      </c>
      <c r="Q65" s="11">
        <v>0.70275517191479575</v>
      </c>
      <c r="R65" s="11">
        <v>0.71747528270184502</v>
      </c>
      <c r="S65" s="11">
        <v>0.70718780516840363</v>
      </c>
      <c r="T65" s="11">
        <v>0.70928682078153582</v>
      </c>
      <c r="U65" s="11"/>
      <c r="V65" s="35" t="str">
        <f t="shared" si="1"/>
        <v>France</v>
      </c>
      <c r="W65" s="30">
        <f t="shared" si="2"/>
        <v>1.0238852997577028E-2</v>
      </c>
      <c r="X65" s="10">
        <f t="shared" si="3"/>
        <v>0.97232067034745817</v>
      </c>
      <c r="Y65" s="38">
        <f t="shared" si="4"/>
        <v>0.94540748598493041</v>
      </c>
      <c r="Z65" s="43">
        <f t="shared" si="5"/>
        <v>10.238852997577027</v>
      </c>
      <c r="AA65" s="44">
        <f t="shared" si="6"/>
        <v>78</v>
      </c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3:50">
      <c r="C66" s="34" t="s">
        <v>159</v>
      </c>
      <c r="D66" s="35" t="s">
        <v>160</v>
      </c>
      <c r="E66" s="11">
        <v>0.40964152211189836</v>
      </c>
      <c r="F66" s="11">
        <v>0.4006499832965319</v>
      </c>
      <c r="G66" s="11">
        <v>0.4199317230185986</v>
      </c>
      <c r="H66" s="11">
        <v>0.4254024327630716</v>
      </c>
      <c r="I66" s="11">
        <v>0.43410343012869734</v>
      </c>
      <c r="J66" s="11">
        <v>0.43741242408978964</v>
      </c>
      <c r="K66" s="11">
        <v>0.42208386720690411</v>
      </c>
      <c r="L66" s="11">
        <v>0.44833193334734556</v>
      </c>
      <c r="M66" s="11">
        <v>0.44685614441996624</v>
      </c>
      <c r="N66" s="11">
        <v>0.45615583637001839</v>
      </c>
      <c r="O66" s="11">
        <v>0.46722347425731503</v>
      </c>
      <c r="P66" s="11">
        <v>0.48682455692585702</v>
      </c>
      <c r="Q66" s="11">
        <v>0.50828928615401681</v>
      </c>
      <c r="R66" s="11">
        <v>0.51612187296152334</v>
      </c>
      <c r="S66" s="11">
        <v>0.51413770120140478</v>
      </c>
      <c r="T66" s="11">
        <v>0.51637232043414649</v>
      </c>
      <c r="U66" s="11"/>
      <c r="V66" s="35" t="str">
        <f t="shared" si="1"/>
        <v>Gabon</v>
      </c>
      <c r="W66" s="30">
        <f t="shared" si="2"/>
        <v>8.0870866095109663E-3</v>
      </c>
      <c r="X66" s="10">
        <f t="shared" si="3"/>
        <v>0.96243869925434555</v>
      </c>
      <c r="Y66" s="38">
        <f t="shared" si="4"/>
        <v>0.92628824982239666</v>
      </c>
      <c r="Z66" s="43">
        <f t="shared" si="5"/>
        <v>8.0870866095109655</v>
      </c>
      <c r="AA66" s="44">
        <f t="shared" si="6"/>
        <v>108</v>
      </c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3:50">
      <c r="C67" s="34" t="s">
        <v>161</v>
      </c>
      <c r="D67" s="35" t="s">
        <v>162</v>
      </c>
      <c r="E67" s="11">
        <v>0.35310194371207876</v>
      </c>
      <c r="F67" s="11">
        <v>0.35769338628646258</v>
      </c>
      <c r="G67" s="11">
        <v>0.3730568479248445</v>
      </c>
      <c r="H67" s="11">
        <v>0.38546542058054484</v>
      </c>
      <c r="I67" s="11">
        <v>0.37579319458908622</v>
      </c>
      <c r="J67" s="11">
        <v>0.37591960702258709</v>
      </c>
      <c r="K67" s="11">
        <v>0.40941222888177004</v>
      </c>
      <c r="L67" s="11">
        <v>0.42812066448185532</v>
      </c>
      <c r="M67" s="11">
        <v>0.42198306968291227</v>
      </c>
      <c r="N67" s="11">
        <v>0.41284412001575288</v>
      </c>
      <c r="O67" s="11">
        <v>0.41593549398112278</v>
      </c>
      <c r="P67" s="11">
        <v>0.42999563502755783</v>
      </c>
      <c r="Q67" s="11">
        <v>0.46444945539748045</v>
      </c>
      <c r="R67" s="11">
        <v>0.4934620147641946</v>
      </c>
      <c r="S67" s="11">
        <v>0.50906035399423011</v>
      </c>
      <c r="T67" s="11">
        <v>0.50442590994039571</v>
      </c>
      <c r="U67" s="11"/>
      <c r="V67" s="35" t="str">
        <f t="shared" si="1"/>
        <v>Gambia</v>
      </c>
      <c r="W67" s="30">
        <f t="shared" si="2"/>
        <v>1.0083232086288219E-2</v>
      </c>
      <c r="X67" s="10">
        <f t="shared" si="3"/>
        <v>0.94846155614472216</v>
      </c>
      <c r="Y67" s="38">
        <f t="shared" si="4"/>
        <v>0.8995793234844679</v>
      </c>
      <c r="Z67" s="43">
        <f t="shared" si="5"/>
        <v>10.083232086288218</v>
      </c>
      <c r="AA67" s="44">
        <f t="shared" si="6"/>
        <v>81</v>
      </c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3:50">
      <c r="C68" s="34" t="s">
        <v>163</v>
      </c>
      <c r="D68" s="35" t="s">
        <v>164</v>
      </c>
      <c r="E68" s="11">
        <v>0.38797058496674325</v>
      </c>
      <c r="F68" s="11">
        <v>0.38662755818954486</v>
      </c>
      <c r="G68" s="11">
        <v>0.39589459573647989</v>
      </c>
      <c r="H68" s="11">
        <v>0.38788466311744724</v>
      </c>
      <c r="I68" s="11">
        <v>0.40921660241397467</v>
      </c>
      <c r="J68" s="11">
        <v>0.4272982089006761</v>
      </c>
      <c r="K68" s="11">
        <v>0.44761283401768714</v>
      </c>
      <c r="L68" s="11">
        <v>0.44483448349150451</v>
      </c>
      <c r="M68" s="11">
        <v>0.46514773857033981</v>
      </c>
      <c r="N68" s="11">
        <v>0.49008551395626276</v>
      </c>
      <c r="O68" s="11">
        <v>0.50925674103510477</v>
      </c>
      <c r="P68" s="11">
        <v>0.5439261591992407</v>
      </c>
      <c r="Q68" s="11">
        <v>0.59938732982108944</v>
      </c>
      <c r="R68" s="11">
        <v>0.59303764547004645</v>
      </c>
      <c r="S68" s="11">
        <v>0.58286103809945455</v>
      </c>
      <c r="T68" s="11">
        <v>0.58477242774279237</v>
      </c>
      <c r="U68" s="11"/>
      <c r="V68" s="35" t="str">
        <f t="shared" si="1"/>
        <v>Georgia</v>
      </c>
      <c r="W68" s="30">
        <f t="shared" si="2"/>
        <v>1.6287722471963448E-2</v>
      </c>
      <c r="X68" s="10">
        <f t="shared" si="3"/>
        <v>0.96611414874870327</v>
      </c>
      <c r="Y68" s="38">
        <f t="shared" si="4"/>
        <v>0.93337654841243156</v>
      </c>
      <c r="Z68" s="43">
        <f t="shared" si="5"/>
        <v>16.287722471963448</v>
      </c>
      <c r="AA68" s="44">
        <f t="shared" si="6"/>
        <v>25</v>
      </c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3:50">
      <c r="C69" s="34" t="s">
        <v>165</v>
      </c>
      <c r="D69" s="35" t="s">
        <v>166</v>
      </c>
      <c r="E69" s="11">
        <v>0.61806873168088217</v>
      </c>
      <c r="F69" s="11">
        <v>0.62197126357916621</v>
      </c>
      <c r="G69" s="11">
        <v>0.62252254320424816</v>
      </c>
      <c r="H69" s="11">
        <v>0.61628203258399272</v>
      </c>
      <c r="I69" s="11">
        <v>0.63776763731441977</v>
      </c>
      <c r="J69" s="11">
        <v>0.67889958311304521</v>
      </c>
      <c r="K69" s="11">
        <v>0.70851313355231071</v>
      </c>
      <c r="L69" s="11">
        <v>0.71523378131708204</v>
      </c>
      <c r="M69" s="11">
        <v>0.70920128346092159</v>
      </c>
      <c r="N69" s="11">
        <v>0.7220544079100506</v>
      </c>
      <c r="O69" s="11">
        <v>0.72081655444292458</v>
      </c>
      <c r="P69" s="11">
        <v>0.73347843270513202</v>
      </c>
      <c r="Q69" s="11">
        <v>0.73096050093798404</v>
      </c>
      <c r="R69" s="11">
        <v>0.72731213521562754</v>
      </c>
      <c r="S69" s="11">
        <v>0.7225685846752945</v>
      </c>
      <c r="T69" s="11">
        <v>0.72332346526181379</v>
      </c>
      <c r="U69" s="11"/>
      <c r="V69" s="35" t="str">
        <f t="shared" si="1"/>
        <v>Germany</v>
      </c>
      <c r="W69" s="30">
        <f t="shared" si="2"/>
        <v>8.8022494924649679E-3</v>
      </c>
      <c r="X69" s="10">
        <f t="shared" si="3"/>
        <v>0.89295290511887271</v>
      </c>
      <c r="Y69" s="38">
        <f t="shared" si="4"/>
        <v>0.79736489076023453</v>
      </c>
      <c r="Z69" s="43">
        <f t="shared" si="5"/>
        <v>8.8022494924649681</v>
      </c>
      <c r="AA69" s="44">
        <f t="shared" si="6"/>
        <v>101</v>
      </c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3:50">
      <c r="C70" s="34" t="s">
        <v>167</v>
      </c>
      <c r="D70" s="35" t="s">
        <v>168</v>
      </c>
      <c r="E70" s="11">
        <v>0.40255723859715875</v>
      </c>
      <c r="F70" s="11">
        <v>0.41313380088300922</v>
      </c>
      <c r="G70" s="11">
        <v>0.40607172684901049</v>
      </c>
      <c r="H70" s="11">
        <v>0.40558689395861525</v>
      </c>
      <c r="I70" s="11">
        <v>0.41480052988415239</v>
      </c>
      <c r="J70" s="11">
        <v>0.42073043190995529</v>
      </c>
      <c r="K70" s="11">
        <v>0.42135489003562016</v>
      </c>
      <c r="L70" s="11">
        <v>0.4186416352946718</v>
      </c>
      <c r="M70" s="11">
        <v>0.4322870594426661</v>
      </c>
      <c r="N70" s="11">
        <v>0.44038545276759583</v>
      </c>
      <c r="O70" s="11">
        <v>0.44549067999186392</v>
      </c>
      <c r="P70" s="11">
        <v>0.45791264001576631</v>
      </c>
      <c r="Q70" s="11">
        <v>0.4847278489437562</v>
      </c>
      <c r="R70" s="11">
        <v>0.50564150809286668</v>
      </c>
      <c r="S70" s="11">
        <v>0.53538136547753112</v>
      </c>
      <c r="T70" s="11">
        <v>0.54468255184955139</v>
      </c>
      <c r="U70" s="11"/>
      <c r="V70" s="35" t="str">
        <f t="shared" si="1"/>
        <v>Ghana</v>
      </c>
      <c r="W70" s="30">
        <f t="shared" si="2"/>
        <v>8.8602313981443002E-3</v>
      </c>
      <c r="X70" s="10">
        <f t="shared" si="3"/>
        <v>0.90907524478230195</v>
      </c>
      <c r="Y70" s="38">
        <f t="shared" si="4"/>
        <v>0.82641780067600223</v>
      </c>
      <c r="Z70" s="43">
        <f t="shared" si="5"/>
        <v>8.8602313981443004</v>
      </c>
      <c r="AA70" s="44">
        <f t="shared" si="6"/>
        <v>100</v>
      </c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3:50">
      <c r="C71" s="34" t="s">
        <v>169</v>
      </c>
      <c r="D71" s="35" t="s">
        <v>170</v>
      </c>
      <c r="E71" s="11">
        <v>0.53016666604688234</v>
      </c>
      <c r="F71" s="11">
        <v>0.53731098251390985</v>
      </c>
      <c r="G71" s="11">
        <v>0.54752762948852995</v>
      </c>
      <c r="H71" s="11">
        <v>0.57125904526778859</v>
      </c>
      <c r="I71" s="11">
        <v>0.60236808304353662</v>
      </c>
      <c r="J71" s="11">
        <v>0.63856222957271491</v>
      </c>
      <c r="K71" s="11">
        <v>0.69250479911006402</v>
      </c>
      <c r="L71" s="11">
        <v>0.70449405815696231</v>
      </c>
      <c r="M71" s="11">
        <v>0.70002332738888506</v>
      </c>
      <c r="N71" s="11">
        <v>0.70530316344593702</v>
      </c>
      <c r="O71" s="11">
        <v>0.7111693338567695</v>
      </c>
      <c r="P71" s="11">
        <v>0.71604528982645299</v>
      </c>
      <c r="Q71" s="11">
        <v>0.70579117376518508</v>
      </c>
      <c r="R71" s="11">
        <v>0.70939616653046544</v>
      </c>
      <c r="S71" s="11">
        <v>0.69942194822732917</v>
      </c>
      <c r="T71" s="11">
        <v>0.70871772874962058</v>
      </c>
      <c r="U71" s="11"/>
      <c r="V71" s="35" t="str">
        <f t="shared" ref="V71:V134" si="10">D71</f>
        <v>Greece</v>
      </c>
      <c r="W71" s="30">
        <f t="shared" ref="W71:W134" si="11">SLOPE(E71:T71,$E$5:$T$5)</f>
        <v>1.3190811602784725E-2</v>
      </c>
      <c r="X71" s="10">
        <f t="shared" ref="X71:X134" si="12">PEARSON(E71:T71,$E$5:$T$5)</f>
        <v>0.87806768970967664</v>
      </c>
      <c r="Y71" s="38">
        <f t="shared" ref="Y71:Y134" si="13">IF(ISERROR(X71),0,X71*X71)</f>
        <v>0.77100286771208892</v>
      </c>
      <c r="Z71" s="43">
        <f t="shared" ref="Z71:Z134" si="14">IF(Y71&gt;=$Z$4,1000*W71,"")</f>
        <v>13.190811602784725</v>
      </c>
      <c r="AA71" s="44">
        <f t="shared" ref="AA71:AA134" si="15">IF(ISNUMBER(Z71),RANK(Z71,$Z$6:$Z$197),"")</f>
        <v>45</v>
      </c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3:50">
      <c r="C72" s="34" t="s">
        <v>171</v>
      </c>
      <c r="D72" s="35" t="s">
        <v>172</v>
      </c>
      <c r="E72" s="11" t="e">
        <v>#N/A</v>
      </c>
      <c r="F72" s="11" t="e">
        <v>#N/A</v>
      </c>
      <c r="G72" s="11" t="e">
        <v>#N/A</v>
      </c>
      <c r="H72" s="11" t="e">
        <v>#N/A</v>
      </c>
      <c r="I72" s="11" t="e">
        <v>#N/A</v>
      </c>
      <c r="J72" s="11" t="e">
        <v>#N/A</v>
      </c>
      <c r="K72" s="11" t="e">
        <v>#N/A</v>
      </c>
      <c r="L72" s="11" t="e">
        <v>#N/A</v>
      </c>
      <c r="M72" s="11" t="e">
        <v>#N/A</v>
      </c>
      <c r="N72" s="11" t="e">
        <v>#N/A</v>
      </c>
      <c r="O72" s="11" t="e">
        <v>#N/A</v>
      </c>
      <c r="P72" s="11" t="e">
        <v>#N/A</v>
      </c>
      <c r="Q72" s="11" t="e">
        <v>#N/A</v>
      </c>
      <c r="R72" s="11" t="e">
        <v>#N/A</v>
      </c>
      <c r="S72" s="11" t="e">
        <v>#N/A</v>
      </c>
      <c r="T72" s="11" t="e">
        <v>#N/A</v>
      </c>
      <c r="U72" s="11"/>
      <c r="V72" s="35" t="str">
        <f t="shared" si="10"/>
        <v>Grenada</v>
      </c>
      <c r="W72" s="30" t="e">
        <f t="shared" si="11"/>
        <v>#N/A</v>
      </c>
      <c r="X72" s="10" t="e">
        <f t="shared" si="12"/>
        <v>#N/A</v>
      </c>
      <c r="Y72" s="38">
        <f t="shared" si="13"/>
        <v>0</v>
      </c>
      <c r="Z72" s="43" t="str">
        <f t="shared" si="14"/>
        <v/>
      </c>
      <c r="AA72" s="44" t="str">
        <f t="shared" si="15"/>
        <v/>
      </c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3:50">
      <c r="C73" s="34" t="s">
        <v>173</v>
      </c>
      <c r="D73" s="35" t="s">
        <v>174</v>
      </c>
      <c r="E73" s="11">
        <v>0.40673561554085125</v>
      </c>
      <c r="F73" s="11">
        <v>0.41472430053825149</v>
      </c>
      <c r="G73" s="11">
        <v>0.43357676431685455</v>
      </c>
      <c r="H73" s="11">
        <v>0.44326019713702203</v>
      </c>
      <c r="I73" s="11">
        <v>0.44948303355558877</v>
      </c>
      <c r="J73" s="11">
        <v>0.44769114961617612</v>
      </c>
      <c r="K73" s="11">
        <v>0.452124968138918</v>
      </c>
      <c r="L73" s="11">
        <v>0.44005126439216996</v>
      </c>
      <c r="M73" s="11">
        <v>0.4431937941841379</v>
      </c>
      <c r="N73" s="11">
        <v>0.45006695775623551</v>
      </c>
      <c r="O73" s="11">
        <v>0.46437869679318028</v>
      </c>
      <c r="P73" s="11">
        <v>0.50142727149365318</v>
      </c>
      <c r="Q73" s="11">
        <v>0.55919458035679614</v>
      </c>
      <c r="R73" s="11">
        <v>0.55717300123694813</v>
      </c>
      <c r="S73" s="11">
        <v>0.55080225447462627</v>
      </c>
      <c r="T73" s="11">
        <v>0.55843527510979407</v>
      </c>
      <c r="U73" s="11"/>
      <c r="V73" s="35" t="str">
        <f t="shared" si="10"/>
        <v>Guatemala</v>
      </c>
      <c r="W73" s="30">
        <f t="shared" si="11"/>
        <v>1.0134547426325592E-2</v>
      </c>
      <c r="X73" s="10">
        <f t="shared" si="12"/>
        <v>0.90009619535784147</v>
      </c>
      <c r="Y73" s="38">
        <f t="shared" si="13"/>
        <v>0.81017316089766156</v>
      </c>
      <c r="Z73" s="43">
        <f t="shared" si="14"/>
        <v>10.134547426325591</v>
      </c>
      <c r="AA73" s="44">
        <f t="shared" si="15"/>
        <v>80</v>
      </c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3:50">
      <c r="C74" s="34" t="s">
        <v>175</v>
      </c>
      <c r="D74" s="35" t="s">
        <v>176</v>
      </c>
      <c r="E74" s="11">
        <v>0.36332991764273681</v>
      </c>
      <c r="F74" s="11">
        <v>0.35740184651200979</v>
      </c>
      <c r="G74" s="11">
        <v>0.33819008327472644</v>
      </c>
      <c r="H74" s="11">
        <v>0.38777133545935605</v>
      </c>
      <c r="I74" s="11">
        <v>0.36527015962570852</v>
      </c>
      <c r="J74" s="11">
        <v>0.3449875627003624</v>
      </c>
      <c r="K74" s="11">
        <v>0.34802520243133417</v>
      </c>
      <c r="L74" s="11">
        <v>0.32289890921466363</v>
      </c>
      <c r="M74" s="11">
        <v>0.3503333921767684</v>
      </c>
      <c r="N74" s="11">
        <v>0.35588891367966269</v>
      </c>
      <c r="O74" s="11">
        <v>0.36212256131566456</v>
      </c>
      <c r="P74" s="11">
        <v>0.3375241508712013</v>
      </c>
      <c r="Q74" s="11">
        <v>0.35231012500749009</v>
      </c>
      <c r="R74" s="11">
        <v>0.37440040824210274</v>
      </c>
      <c r="S74" s="11">
        <v>0.39038866381414628</v>
      </c>
      <c r="T74" s="11">
        <v>0.39411687534643902</v>
      </c>
      <c r="U74" s="11"/>
      <c r="V74" s="35" t="str">
        <f t="shared" si="10"/>
        <v>Guinea</v>
      </c>
      <c r="W74" s="30">
        <f t="shared" si="11"/>
        <v>1.3415797346466231E-3</v>
      </c>
      <c r="X74" s="10">
        <f t="shared" si="12"/>
        <v>0.31942356337770883</v>
      </c>
      <c r="Y74" s="38">
        <f t="shared" si="13"/>
        <v>0.10203141284091317</v>
      </c>
      <c r="Z74" s="43" t="str">
        <f t="shared" si="14"/>
        <v/>
      </c>
      <c r="AA74" s="44" t="str">
        <f t="shared" si="15"/>
        <v/>
      </c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3:50">
      <c r="C75" s="34" t="s">
        <v>177</v>
      </c>
      <c r="D75" s="35" t="s">
        <v>178</v>
      </c>
      <c r="E75" s="11">
        <v>0.25765390622624157</v>
      </c>
      <c r="F75" s="11">
        <v>0.26056746614903387</v>
      </c>
      <c r="G75" s="11">
        <v>0.23844473886702364</v>
      </c>
      <c r="H75" s="11">
        <v>0.21632201158501341</v>
      </c>
      <c r="I75" s="11">
        <v>0.23795280058415863</v>
      </c>
      <c r="J75" s="11">
        <v>0.26218621251564445</v>
      </c>
      <c r="K75" s="11">
        <v>0.30079463914611032</v>
      </c>
      <c r="L75" s="11">
        <v>0.30030464166943333</v>
      </c>
      <c r="M75" s="11">
        <v>0.30857955610179016</v>
      </c>
      <c r="N75" s="11">
        <v>0.3239988864499917</v>
      </c>
      <c r="O75" s="11">
        <v>0.3462238738589406</v>
      </c>
      <c r="P75" s="11">
        <v>0.35170052723714262</v>
      </c>
      <c r="Q75" s="11">
        <v>0.36332078831131837</v>
      </c>
      <c r="R75" s="11">
        <v>0.36370296844779032</v>
      </c>
      <c r="S75" s="11">
        <v>0.37394724647956101</v>
      </c>
      <c r="T75" s="11">
        <v>0.36467381491023115</v>
      </c>
      <c r="U75" s="11"/>
      <c r="V75" s="35" t="str">
        <f t="shared" si="10"/>
        <v>Guinea-Bissau</v>
      </c>
      <c r="W75" s="30">
        <f t="shared" si="11"/>
        <v>1.040349314722536E-2</v>
      </c>
      <c r="X75" s="10">
        <f t="shared" si="12"/>
        <v>0.9328491586782669</v>
      </c>
      <c r="Y75" s="38">
        <f t="shared" si="13"/>
        <v>0.87020755284675033</v>
      </c>
      <c r="Z75" s="43">
        <f t="shared" si="14"/>
        <v>10.40349314722536</v>
      </c>
      <c r="AA75" s="44">
        <f t="shared" si="15"/>
        <v>73</v>
      </c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3:50">
      <c r="C76" s="34" t="s">
        <v>179</v>
      </c>
      <c r="D76" s="35" t="s">
        <v>180</v>
      </c>
      <c r="E76" s="11">
        <v>0.38893887237305896</v>
      </c>
      <c r="F76" s="11">
        <v>0.41282356409479476</v>
      </c>
      <c r="G76" s="11">
        <v>0.42592518260020679</v>
      </c>
      <c r="H76" s="11">
        <v>0.41713988921560879</v>
      </c>
      <c r="I76" s="11">
        <v>0.41360457071842943</v>
      </c>
      <c r="J76" s="11">
        <v>0.40911696564564703</v>
      </c>
      <c r="K76" s="11">
        <v>0.42085752035557705</v>
      </c>
      <c r="L76" s="11">
        <v>0.42731353511602538</v>
      </c>
      <c r="M76" s="11">
        <v>0.41709306760002024</v>
      </c>
      <c r="N76" s="11">
        <v>0.42951590275813406</v>
      </c>
      <c r="O76" s="11">
        <v>0.46384937772098078</v>
      </c>
      <c r="P76" s="11">
        <v>0.46122749633740129</v>
      </c>
      <c r="Q76" s="11">
        <v>0.45421952365278218</v>
      </c>
      <c r="R76" s="11">
        <v>0.42538537067534143</v>
      </c>
      <c r="S76" s="11">
        <v>0.42369838202261295</v>
      </c>
      <c r="T76" s="11">
        <v>0.42257885408915347</v>
      </c>
      <c r="U76" s="11"/>
      <c r="V76" s="35" t="str">
        <f t="shared" si="10"/>
        <v>Guyana</v>
      </c>
      <c r="W76" s="30">
        <f t="shared" si="11"/>
        <v>2.3478358190665194E-3</v>
      </c>
      <c r="X76" s="10">
        <f t="shared" si="12"/>
        <v>0.57487944962978466</v>
      </c>
      <c r="Y76" s="38">
        <f t="shared" si="13"/>
        <v>0.33048638160664412</v>
      </c>
      <c r="Z76" s="43">
        <f t="shared" si="14"/>
        <v>2.3478358190665194</v>
      </c>
      <c r="AA76" s="44">
        <f t="shared" si="15"/>
        <v>149</v>
      </c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3:50">
      <c r="C77" s="34" t="s">
        <v>181</v>
      </c>
      <c r="D77" s="35" t="s">
        <v>182</v>
      </c>
      <c r="E77" s="11" t="e">
        <v>#N/A</v>
      </c>
      <c r="F77" s="11" t="e">
        <v>#N/A</v>
      </c>
      <c r="G77" s="11" t="e">
        <v>#N/A</v>
      </c>
      <c r="H77" s="11" t="e">
        <v>#N/A</v>
      </c>
      <c r="I77" s="11" t="e">
        <v>#N/A</v>
      </c>
      <c r="J77" s="11" t="e">
        <v>#N/A</v>
      </c>
      <c r="K77" s="11" t="e">
        <v>#N/A</v>
      </c>
      <c r="L77" s="11" t="e">
        <v>#N/A</v>
      </c>
      <c r="M77" s="11" t="e">
        <v>#N/A</v>
      </c>
      <c r="N77" s="11" t="e">
        <v>#N/A</v>
      </c>
      <c r="O77" s="11" t="e">
        <v>#N/A</v>
      </c>
      <c r="P77" s="11" t="e">
        <v>#N/A</v>
      </c>
      <c r="Q77" s="11" t="e">
        <v>#N/A</v>
      </c>
      <c r="R77" s="11" t="e">
        <v>#N/A</v>
      </c>
      <c r="S77" s="11" t="e">
        <v>#N/A</v>
      </c>
      <c r="T77" s="11" t="e">
        <v>#N/A</v>
      </c>
      <c r="U77" s="11"/>
      <c r="V77" s="35" t="str">
        <f t="shared" si="10"/>
        <v>Haiti</v>
      </c>
      <c r="W77" s="30" t="e">
        <f t="shared" si="11"/>
        <v>#N/A</v>
      </c>
      <c r="X77" s="10" t="e">
        <f t="shared" si="12"/>
        <v>#N/A</v>
      </c>
      <c r="Y77" s="38">
        <f t="shared" si="13"/>
        <v>0</v>
      </c>
      <c r="Z77" s="43" t="str">
        <f t="shared" si="14"/>
        <v/>
      </c>
      <c r="AA77" s="44" t="str">
        <f t="shared" si="15"/>
        <v/>
      </c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3:50">
      <c r="C78" s="34" t="s">
        <v>183</v>
      </c>
      <c r="D78" s="35" t="s">
        <v>184</v>
      </c>
      <c r="E78" s="11">
        <v>0.41364313200232949</v>
      </c>
      <c r="F78" s="11">
        <v>0.4126719758108639</v>
      </c>
      <c r="G78" s="11">
        <v>0.41353062112727984</v>
      </c>
      <c r="H78" s="11">
        <v>0.42033586163871667</v>
      </c>
      <c r="I78" s="11">
        <v>0.42547614691369795</v>
      </c>
      <c r="J78" s="11">
        <v>0.43275145375524715</v>
      </c>
      <c r="K78" s="11">
        <v>0.43021993044149431</v>
      </c>
      <c r="L78" s="11">
        <v>0.44139452922872446</v>
      </c>
      <c r="M78" s="11">
        <v>0.44742062356695006</v>
      </c>
      <c r="N78" s="11">
        <v>0.42555192313949769</v>
      </c>
      <c r="O78" s="11">
        <v>0.43345547319963018</v>
      </c>
      <c r="P78" s="11">
        <v>0.46954559064620538</v>
      </c>
      <c r="Q78" s="11">
        <v>0.5186629406209341</v>
      </c>
      <c r="R78" s="11">
        <v>0.55140786888898008</v>
      </c>
      <c r="S78" s="11">
        <v>0.55768941792764459</v>
      </c>
      <c r="T78" s="11">
        <v>0.55520776740571121</v>
      </c>
      <c r="U78" s="11"/>
      <c r="V78" s="35" t="str">
        <f t="shared" si="10"/>
        <v>Honduras</v>
      </c>
      <c r="W78" s="30">
        <f t="shared" si="11"/>
        <v>9.8739970449547611E-3</v>
      </c>
      <c r="X78" s="10">
        <f t="shared" si="12"/>
        <v>0.86968960696838815</v>
      </c>
      <c r="Y78" s="38">
        <f t="shared" si="13"/>
        <v>0.75636001246882945</v>
      </c>
      <c r="Z78" s="43">
        <f t="shared" si="14"/>
        <v>9.8739970449547609</v>
      </c>
      <c r="AA78" s="44">
        <f t="shared" si="15"/>
        <v>85</v>
      </c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3:50">
      <c r="C79" s="34" t="s">
        <v>185</v>
      </c>
      <c r="D79" s="35" t="s">
        <v>186</v>
      </c>
      <c r="E79" s="11">
        <v>0.48927508908670275</v>
      </c>
      <c r="F79" s="11">
        <v>0.50581756926531662</v>
      </c>
      <c r="G79" s="11">
        <v>0.50986615809269165</v>
      </c>
      <c r="H79" s="11">
        <v>0.53538267080373458</v>
      </c>
      <c r="I79" s="11">
        <v>0.55844762889005417</v>
      </c>
      <c r="J79" s="11">
        <v>0.60536419576845024</v>
      </c>
      <c r="K79" s="11">
        <v>0.64716348084420694</v>
      </c>
      <c r="L79" s="11">
        <v>0.6794315402247586</v>
      </c>
      <c r="M79" s="11">
        <v>0.69927260302604444</v>
      </c>
      <c r="N79" s="11">
        <v>0.71482820075821318</v>
      </c>
      <c r="O79" s="11">
        <v>0.73395047848789197</v>
      </c>
      <c r="P79" s="11">
        <v>0.74485470931435005</v>
      </c>
      <c r="Q79" s="11">
        <v>0.73933775299789906</v>
      </c>
      <c r="R79" s="11">
        <v>0.74828175374780248</v>
      </c>
      <c r="S79" s="11">
        <v>0.73794128558636518</v>
      </c>
      <c r="T79" s="11">
        <v>0.73171763057047035</v>
      </c>
      <c r="U79" s="11"/>
      <c r="V79" s="35" t="str">
        <f t="shared" si="10"/>
        <v>Hungary</v>
      </c>
      <c r="W79" s="30">
        <f t="shared" si="11"/>
        <v>1.9533867537491808E-2</v>
      </c>
      <c r="X79" s="10">
        <f t="shared" si="12"/>
        <v>0.94476041869363536</v>
      </c>
      <c r="Y79" s="38">
        <f t="shared" si="13"/>
        <v>0.89257224873017316</v>
      </c>
      <c r="Z79" s="43">
        <f t="shared" si="14"/>
        <v>19.533867537491808</v>
      </c>
      <c r="AA79" s="44">
        <f t="shared" si="15"/>
        <v>10</v>
      </c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3:50">
      <c r="C80" s="34" t="s">
        <v>187</v>
      </c>
      <c r="D80" s="35" t="s">
        <v>188</v>
      </c>
      <c r="E80" s="11">
        <v>0.60161346924794479</v>
      </c>
      <c r="F80" s="11">
        <v>0.61857924931081754</v>
      </c>
      <c r="G80" s="11">
        <v>0.64262651694788875</v>
      </c>
      <c r="H80" s="11">
        <v>0.67121165066395094</v>
      </c>
      <c r="I80" s="11">
        <v>0.71110941906466041</v>
      </c>
      <c r="J80" s="11">
        <v>0.75640401635379939</v>
      </c>
      <c r="K80" s="11">
        <v>0.77290882454592391</v>
      </c>
      <c r="L80" s="11">
        <v>0.78785132342693431</v>
      </c>
      <c r="M80" s="11">
        <v>0.80587125807146598</v>
      </c>
      <c r="N80" s="11">
        <v>0.80989604454371</v>
      </c>
      <c r="O80" s="11">
        <v>0.83354117823793394</v>
      </c>
      <c r="P80" s="11">
        <v>0.82729013937995399</v>
      </c>
      <c r="Q80" s="11">
        <v>0.82894878810410622</v>
      </c>
      <c r="R80" s="11">
        <v>0.82061421319265782</v>
      </c>
      <c r="S80" s="11">
        <v>0.82142460519945226</v>
      </c>
      <c r="T80" s="11">
        <v>0.80975535916241648</v>
      </c>
      <c r="U80" s="11"/>
      <c r="V80" s="35" t="str">
        <f t="shared" si="10"/>
        <v>Iceland</v>
      </c>
      <c r="W80" s="30">
        <f t="shared" si="11"/>
        <v>1.5389043113512945E-2</v>
      </c>
      <c r="X80" s="10">
        <f t="shared" si="12"/>
        <v>0.9009547896679645</v>
      </c>
      <c r="Y80" s="38">
        <f t="shared" si="13"/>
        <v>0.81171953302564614</v>
      </c>
      <c r="Z80" s="43">
        <f t="shared" si="14"/>
        <v>15.389043113512946</v>
      </c>
      <c r="AA80" s="44">
        <f t="shared" si="15"/>
        <v>35</v>
      </c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3:50">
      <c r="C81" s="34" t="s">
        <v>189</v>
      </c>
      <c r="D81" s="35" t="s">
        <v>190</v>
      </c>
      <c r="E81" s="11">
        <v>0.33788551571740899</v>
      </c>
      <c r="F81" s="11">
        <v>0.35025620918824518</v>
      </c>
      <c r="G81" s="11">
        <v>0.36781797388905124</v>
      </c>
      <c r="H81" s="11">
        <v>0.37516338965177781</v>
      </c>
      <c r="I81" s="11">
        <v>0.38099227055001417</v>
      </c>
      <c r="J81" s="11">
        <v>0.37045528772246494</v>
      </c>
      <c r="K81" s="11">
        <v>0.37772476694871038</v>
      </c>
      <c r="L81" s="11">
        <v>0.38899714430192417</v>
      </c>
      <c r="M81" s="11">
        <v>0.38471339093749052</v>
      </c>
      <c r="N81" s="11">
        <v>0.39977079514439412</v>
      </c>
      <c r="O81" s="11">
        <v>0.42157043134438149</v>
      </c>
      <c r="P81" s="11">
        <v>0.41776106289611653</v>
      </c>
      <c r="Q81" s="11">
        <v>0.43429620675228675</v>
      </c>
      <c r="R81" s="11">
        <v>0.44993236476135512</v>
      </c>
      <c r="S81" s="11">
        <v>0.46522126707448341</v>
      </c>
      <c r="T81" s="11">
        <v>0.46128869986765531</v>
      </c>
      <c r="U81" s="11"/>
      <c r="V81" s="35" t="str">
        <f t="shared" si="10"/>
        <v>India</v>
      </c>
      <c r="W81" s="30">
        <f t="shared" si="11"/>
        <v>7.8762628882788708E-3</v>
      </c>
      <c r="X81" s="10">
        <f t="shared" si="12"/>
        <v>0.96789816995431333</v>
      </c>
      <c r="Y81" s="38">
        <f t="shared" si="13"/>
        <v>0.93682686740090881</v>
      </c>
      <c r="Z81" s="43">
        <f t="shared" si="14"/>
        <v>7.8762628882788706</v>
      </c>
      <c r="AA81" s="44">
        <f t="shared" si="15"/>
        <v>111</v>
      </c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3:50">
      <c r="C82" s="34" t="s">
        <v>191</v>
      </c>
      <c r="D82" s="35" t="s">
        <v>192</v>
      </c>
      <c r="E82" s="11">
        <v>0.36682979198945875</v>
      </c>
      <c r="F82" s="11">
        <v>0.39689211543655062</v>
      </c>
      <c r="G82" s="11">
        <v>0.39910413432837583</v>
      </c>
      <c r="H82" s="11">
        <v>0.40316761721530009</v>
      </c>
      <c r="I82" s="11">
        <v>0.39984885562577072</v>
      </c>
      <c r="J82" s="11">
        <v>0.37470733535104445</v>
      </c>
      <c r="K82" s="11">
        <v>0.36626724888828927</v>
      </c>
      <c r="L82" s="11">
        <v>0.38443286583493647</v>
      </c>
      <c r="M82" s="11">
        <v>0.38454256378351587</v>
      </c>
      <c r="N82" s="11">
        <v>0.38783010023049325</v>
      </c>
      <c r="O82" s="11">
        <v>0.41626646092263486</v>
      </c>
      <c r="P82" s="11">
        <v>0.42246970328379174</v>
      </c>
      <c r="Q82" s="11">
        <v>0.45286599657503884</v>
      </c>
      <c r="R82" s="11">
        <v>0.48856932541189602</v>
      </c>
      <c r="S82" s="11">
        <v>0.5127789329639294</v>
      </c>
      <c r="T82" s="11">
        <v>0.52207114366128626</v>
      </c>
      <c r="U82" s="11"/>
      <c r="V82" s="35" t="str">
        <f t="shared" si="10"/>
        <v>Indonesia</v>
      </c>
      <c r="W82" s="30">
        <f t="shared" si="11"/>
        <v>8.3786635772485265E-3</v>
      </c>
      <c r="X82" s="10">
        <f t="shared" si="12"/>
        <v>0.79564303917347323</v>
      </c>
      <c r="Y82" s="38">
        <f t="shared" si="13"/>
        <v>0.63304784578520101</v>
      </c>
      <c r="Z82" s="43">
        <f t="shared" si="14"/>
        <v>8.3786635772485258</v>
      </c>
      <c r="AA82" s="44">
        <f t="shared" si="15"/>
        <v>105</v>
      </c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3:50">
      <c r="C83" s="34" t="s">
        <v>193</v>
      </c>
      <c r="D83" s="35" t="s">
        <v>194</v>
      </c>
      <c r="E83" s="11">
        <v>0.28036352167662515</v>
      </c>
      <c r="F83" s="11">
        <v>0.28582536855491086</v>
      </c>
      <c r="G83" s="11">
        <v>0.28743174790287024</v>
      </c>
      <c r="H83" s="11">
        <v>0.30446130613181766</v>
      </c>
      <c r="I83" s="11">
        <v>0.30831840059178478</v>
      </c>
      <c r="J83" s="11">
        <v>0.30545265279311984</v>
      </c>
      <c r="K83" s="11">
        <v>0.30203498584005634</v>
      </c>
      <c r="L83" s="11">
        <v>0.29655328691824684</v>
      </c>
      <c r="M83" s="11">
        <v>0.32569443318806313</v>
      </c>
      <c r="N83" s="11">
        <v>0.33004679661586361</v>
      </c>
      <c r="O83" s="11">
        <v>0.37738146689876678</v>
      </c>
      <c r="P83" s="11">
        <v>0.35569517113515958</v>
      </c>
      <c r="Q83" s="11">
        <v>0.39431957370953563</v>
      </c>
      <c r="R83" s="11">
        <v>0.43240432733713602</v>
      </c>
      <c r="S83" s="11">
        <v>0.43816566158641557</v>
      </c>
      <c r="T83" s="11">
        <v>0.43126400499070505</v>
      </c>
      <c r="U83" s="11"/>
      <c r="V83" s="35" t="str">
        <f t="shared" si="10"/>
        <v>Iran, Islamic Republic of</v>
      </c>
      <c r="W83" s="30">
        <f t="shared" si="11"/>
        <v>1.0958546888273886E-2</v>
      </c>
      <c r="X83" s="10">
        <f t="shared" si="12"/>
        <v>0.92781092251008346</v>
      </c>
      <c r="Y83" s="38">
        <f t="shared" si="13"/>
        <v>0.86083310792901213</v>
      </c>
      <c r="Z83" s="43">
        <f t="shared" si="14"/>
        <v>10.958546888273887</v>
      </c>
      <c r="AA83" s="44">
        <f t="shared" si="15"/>
        <v>66</v>
      </c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3:50">
      <c r="C84" s="34" t="s">
        <v>195</v>
      </c>
      <c r="D84" s="35" t="s">
        <v>196</v>
      </c>
      <c r="E84" s="11">
        <v>0.11750199175961859</v>
      </c>
      <c r="F84" s="11">
        <v>0.11864966367595207</v>
      </c>
      <c r="G84" s="11">
        <v>0.11943911877249298</v>
      </c>
      <c r="H84" s="11">
        <v>0.12442461685060514</v>
      </c>
      <c r="I84" s="11">
        <v>0.13130023726404019</v>
      </c>
      <c r="J84" s="11">
        <v>0.13851121875800326</v>
      </c>
      <c r="K84" s="11">
        <v>0.13631994888774723</v>
      </c>
      <c r="L84" s="11">
        <v>0.1261286790174912</v>
      </c>
      <c r="M84" s="11">
        <v>0.12757813166974932</v>
      </c>
      <c r="N84" s="11">
        <v>0.12734123687730459</v>
      </c>
      <c r="O84" s="11">
        <v>0.13585778481137883</v>
      </c>
      <c r="P84" s="11">
        <v>0.17184532450100634</v>
      </c>
      <c r="Q84" s="11">
        <v>0.19102482419260036</v>
      </c>
      <c r="R84" s="11">
        <v>0.20238655705394351</v>
      </c>
      <c r="S84" s="11">
        <v>0.21647004415677248</v>
      </c>
      <c r="T84" s="11">
        <v>0.2143612015689729</v>
      </c>
      <c r="U84" s="11"/>
      <c r="V84" s="35" t="str">
        <f t="shared" si="10"/>
        <v>Iraq</v>
      </c>
      <c r="W84" s="30">
        <f t="shared" si="11"/>
        <v>6.5903507913403873E-3</v>
      </c>
      <c r="X84" s="10">
        <f t="shared" si="12"/>
        <v>0.8691754955443084</v>
      </c>
      <c r="Y84" s="38">
        <f t="shared" si="13"/>
        <v>0.75546604205469403</v>
      </c>
      <c r="Z84" s="43">
        <f t="shared" si="14"/>
        <v>6.5903507913403869</v>
      </c>
      <c r="AA84" s="44">
        <f t="shared" si="15"/>
        <v>120</v>
      </c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3:50">
      <c r="C85" s="34" t="s">
        <v>197</v>
      </c>
      <c r="D85" s="35" t="s">
        <v>198</v>
      </c>
      <c r="E85" s="11">
        <v>0.59655196866455829</v>
      </c>
      <c r="F85" s="11">
        <v>0.60578260938667439</v>
      </c>
      <c r="G85" s="11">
        <v>0.64324867872968128</v>
      </c>
      <c r="H85" s="11">
        <v>0.67201022493290097</v>
      </c>
      <c r="I85" s="11">
        <v>0.70870785576630713</v>
      </c>
      <c r="J85" s="11">
        <v>0.75033128269412797</v>
      </c>
      <c r="K85" s="11">
        <v>0.79424699407664656</v>
      </c>
      <c r="L85" s="11">
        <v>0.79389742077516079</v>
      </c>
      <c r="M85" s="11">
        <v>0.81568399444429407</v>
      </c>
      <c r="N85" s="11">
        <v>0.82224557453182945</v>
      </c>
      <c r="O85" s="11">
        <v>0.82905218661966873</v>
      </c>
      <c r="P85" s="11">
        <v>0.82943656980804459</v>
      </c>
      <c r="Q85" s="11">
        <v>0.83551797491287627</v>
      </c>
      <c r="R85" s="11">
        <v>0.83158676491019168</v>
      </c>
      <c r="S85" s="11">
        <v>0.82170005531661516</v>
      </c>
      <c r="T85" s="11">
        <v>0.81453101679857209</v>
      </c>
      <c r="U85" s="11"/>
      <c r="V85" s="35" t="str">
        <f t="shared" si="10"/>
        <v>Ireland</v>
      </c>
      <c r="W85" s="30">
        <f t="shared" si="11"/>
        <v>1.6124101543910852E-2</v>
      </c>
      <c r="X85" s="10">
        <f t="shared" si="12"/>
        <v>0.89202866548688342</v>
      </c>
      <c r="Y85" s="38">
        <f t="shared" si="13"/>
        <v>0.79571514005031019</v>
      </c>
      <c r="Z85" s="43">
        <f t="shared" si="14"/>
        <v>16.124101543910854</v>
      </c>
      <c r="AA85" s="44">
        <f t="shared" si="15"/>
        <v>27</v>
      </c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3:50">
      <c r="C86" s="34" t="s">
        <v>199</v>
      </c>
      <c r="D86" s="35" t="s">
        <v>200</v>
      </c>
      <c r="E86" s="11">
        <v>0.52030614891799298</v>
      </c>
      <c r="F86" s="11">
        <v>0.5409309849461974</v>
      </c>
      <c r="G86" s="11">
        <v>0.55699667977019596</v>
      </c>
      <c r="H86" s="11">
        <v>0.59196087588914992</v>
      </c>
      <c r="I86" s="11">
        <v>0.61448261678543192</v>
      </c>
      <c r="J86" s="11">
        <v>0.63685844020887006</v>
      </c>
      <c r="K86" s="11">
        <v>0.65627244268576224</v>
      </c>
      <c r="L86" s="11">
        <v>0.66617441608878103</v>
      </c>
      <c r="M86" s="11">
        <v>0.64648293420496272</v>
      </c>
      <c r="N86" s="11">
        <v>0.64683305481581832</v>
      </c>
      <c r="O86" s="11">
        <v>0.65883234580320027</v>
      </c>
      <c r="P86" s="11">
        <v>0.66537142525771098</v>
      </c>
      <c r="Q86" s="11">
        <v>0.67273624662400722</v>
      </c>
      <c r="R86" s="11">
        <v>0.67519291122322278</v>
      </c>
      <c r="S86" s="11">
        <v>0.6707523406097563</v>
      </c>
      <c r="T86" s="11">
        <v>0.66933688378980649</v>
      </c>
      <c r="U86" s="11"/>
      <c r="V86" s="35" t="str">
        <f t="shared" si="10"/>
        <v>Israel</v>
      </c>
      <c r="W86" s="30">
        <f t="shared" si="11"/>
        <v>9.3652309868888714E-3</v>
      </c>
      <c r="X86" s="10">
        <f t="shared" si="12"/>
        <v>0.87738450095725695</v>
      </c>
      <c r="Y86" s="38">
        <f t="shared" si="13"/>
        <v>0.76980356252001481</v>
      </c>
      <c r="Z86" s="43">
        <f t="shared" si="14"/>
        <v>9.3652309868888715</v>
      </c>
      <c r="AA86" s="44">
        <f t="shared" si="15"/>
        <v>95</v>
      </c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3:50">
      <c r="C87" s="34" t="s">
        <v>201</v>
      </c>
      <c r="D87" s="35" t="s">
        <v>202</v>
      </c>
      <c r="E87" s="11">
        <v>0.5557431051616476</v>
      </c>
      <c r="F87" s="11">
        <v>0.56181056611200253</v>
      </c>
      <c r="G87" s="11">
        <v>0.57272676893611396</v>
      </c>
      <c r="H87" s="11">
        <v>0.60529540331153908</v>
      </c>
      <c r="I87" s="11">
        <v>0.64035239512704145</v>
      </c>
      <c r="J87" s="11">
        <v>0.67167643573162872</v>
      </c>
      <c r="K87" s="11">
        <v>0.70371331374309409</v>
      </c>
      <c r="L87" s="11">
        <v>0.71120305230698955</v>
      </c>
      <c r="M87" s="11">
        <v>0.71377726180744661</v>
      </c>
      <c r="N87" s="11">
        <v>0.72346970711212177</v>
      </c>
      <c r="O87" s="11">
        <v>0.72832163318849941</v>
      </c>
      <c r="P87" s="11">
        <v>0.7188968700625592</v>
      </c>
      <c r="Q87" s="11">
        <v>0.72367617825700759</v>
      </c>
      <c r="R87" s="11">
        <v>0.72311135604012722</v>
      </c>
      <c r="S87" s="11">
        <v>0.71384183838421356</v>
      </c>
      <c r="T87" s="11">
        <v>0.71754947415975068</v>
      </c>
      <c r="U87" s="11"/>
      <c r="V87" s="35" t="str">
        <f t="shared" si="10"/>
        <v>Italy</v>
      </c>
      <c r="W87" s="30">
        <f t="shared" si="11"/>
        <v>1.1791235600888487E-2</v>
      </c>
      <c r="X87" s="10">
        <f t="shared" si="12"/>
        <v>0.87099090033382431</v>
      </c>
      <c r="Y87" s="38">
        <f t="shared" si="13"/>
        <v>0.75862514846432583</v>
      </c>
      <c r="Z87" s="43">
        <f t="shared" si="14"/>
        <v>11.791235600888488</v>
      </c>
      <c r="AA87" s="44">
        <f t="shared" si="15"/>
        <v>57</v>
      </c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3:50">
      <c r="C88" s="34" t="s">
        <v>203</v>
      </c>
      <c r="D88" s="35" t="s">
        <v>204</v>
      </c>
      <c r="E88" s="11">
        <v>0.49900792209063694</v>
      </c>
      <c r="F88" s="11">
        <v>0.5120576418472842</v>
      </c>
      <c r="G88" s="11">
        <v>0.51189975015361433</v>
      </c>
      <c r="H88" s="11">
        <v>0.50380221542346282</v>
      </c>
      <c r="I88" s="11">
        <v>0.49698748695770295</v>
      </c>
      <c r="J88" s="11">
        <v>0.51454608708559213</v>
      </c>
      <c r="K88" s="11">
        <v>0.51700272685578363</v>
      </c>
      <c r="L88" s="11">
        <v>0.53774256418286648</v>
      </c>
      <c r="M88" s="11">
        <v>0.57995330584921345</v>
      </c>
      <c r="N88" s="11">
        <v>0.59483561127817741</v>
      </c>
      <c r="O88" s="11">
        <v>0.60466695428630191</v>
      </c>
      <c r="P88" s="11">
        <v>0.62400057900216954</v>
      </c>
      <c r="Q88" s="11">
        <v>0.63040060056921565</v>
      </c>
      <c r="R88" s="11">
        <v>0.6293446145602215</v>
      </c>
      <c r="S88" s="11">
        <v>0.62326439273391421</v>
      </c>
      <c r="T88" s="11">
        <v>0.62385092030932876</v>
      </c>
      <c r="U88" s="11"/>
      <c r="V88" s="35" t="str">
        <f t="shared" si="10"/>
        <v>Jamaica</v>
      </c>
      <c r="W88" s="30">
        <f t="shared" si="11"/>
        <v>1.0830907477704948E-2</v>
      </c>
      <c r="X88" s="10">
        <f t="shared" si="12"/>
        <v>0.93832181685686822</v>
      </c>
      <c r="Y88" s="38">
        <f t="shared" si="13"/>
        <v>0.8804478319895741</v>
      </c>
      <c r="Z88" s="43">
        <f t="shared" si="14"/>
        <v>10.830907477704947</v>
      </c>
      <c r="AA88" s="44">
        <f t="shared" si="15"/>
        <v>68</v>
      </c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3:50">
      <c r="C89" s="34" t="s">
        <v>205</v>
      </c>
      <c r="D89" s="35" t="s">
        <v>206</v>
      </c>
      <c r="E89" s="11">
        <v>0.62593242714977326</v>
      </c>
      <c r="F89" s="11">
        <v>0.63353634172631501</v>
      </c>
      <c r="G89" s="11">
        <v>0.64147290607318164</v>
      </c>
      <c r="H89" s="11">
        <v>0.65782925830744199</v>
      </c>
      <c r="I89" s="11">
        <v>0.66377078062519668</v>
      </c>
      <c r="J89" s="11">
        <v>0.68519192186596589</v>
      </c>
      <c r="K89" s="11">
        <v>0.69973779717523976</v>
      </c>
      <c r="L89" s="11">
        <v>0.68986977981511954</v>
      </c>
      <c r="M89" s="11">
        <v>0.70305929838716752</v>
      </c>
      <c r="N89" s="11">
        <v>0.69400707698038289</v>
      </c>
      <c r="O89" s="11">
        <v>0.71523259282920848</v>
      </c>
      <c r="P89" s="11">
        <v>0.75186933605186135</v>
      </c>
      <c r="Q89" s="11">
        <v>0.75540735167448136</v>
      </c>
      <c r="R89" s="11">
        <v>0.75948203813812709</v>
      </c>
      <c r="S89" s="11">
        <v>0.76519734329466838</v>
      </c>
      <c r="T89" s="11">
        <v>0.76200019108318517</v>
      </c>
      <c r="U89" s="11"/>
      <c r="V89" s="35" t="str">
        <f t="shared" si="10"/>
        <v>Japan</v>
      </c>
      <c r="W89" s="30">
        <f t="shared" si="11"/>
        <v>9.8408873135262774E-3</v>
      </c>
      <c r="X89" s="10">
        <f t="shared" si="12"/>
        <v>0.97818746634891296</v>
      </c>
      <c r="Y89" s="38">
        <f t="shared" si="13"/>
        <v>0.95685071932210575</v>
      </c>
      <c r="Z89" s="43">
        <f t="shared" si="14"/>
        <v>9.8408873135262773</v>
      </c>
      <c r="AA89" s="44">
        <f t="shared" si="15"/>
        <v>87</v>
      </c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3:50">
      <c r="C90" s="34" t="s">
        <v>207</v>
      </c>
      <c r="D90" s="35" t="s">
        <v>208</v>
      </c>
      <c r="E90" s="11">
        <v>0.46760027266053089</v>
      </c>
      <c r="F90" s="11">
        <v>0.46111012498519943</v>
      </c>
      <c r="G90" s="11">
        <v>0.47588488882196356</v>
      </c>
      <c r="H90" s="11">
        <v>0.49200284678166661</v>
      </c>
      <c r="I90" s="11">
        <v>0.50204828882140684</v>
      </c>
      <c r="J90" s="11">
        <v>0.51631631414602552</v>
      </c>
      <c r="K90" s="11">
        <v>0.52266372168426101</v>
      </c>
      <c r="L90" s="11">
        <v>0.51049627865684055</v>
      </c>
      <c r="M90" s="11">
        <v>0.52378706828116617</v>
      </c>
      <c r="N90" s="11">
        <v>0.54364968640070044</v>
      </c>
      <c r="O90" s="11">
        <v>0.58925266882690475</v>
      </c>
      <c r="P90" s="11">
        <v>0.5862015286450839</v>
      </c>
      <c r="Q90" s="11">
        <v>0.60887474222659832</v>
      </c>
      <c r="R90" s="11">
        <v>0.61864592627807191</v>
      </c>
      <c r="S90" s="11">
        <v>0.6212539361510333</v>
      </c>
      <c r="T90" s="11">
        <v>0.62357090668771897</v>
      </c>
      <c r="U90" s="11"/>
      <c r="V90" s="35" t="str">
        <f t="shared" si="10"/>
        <v>Jordan</v>
      </c>
      <c r="W90" s="30">
        <f t="shared" si="11"/>
        <v>1.1873015680189733E-2</v>
      </c>
      <c r="X90" s="10">
        <f t="shared" si="12"/>
        <v>0.97547363178615665</v>
      </c>
      <c r="Y90" s="38">
        <f t="shared" si="13"/>
        <v>0.95154880631007432</v>
      </c>
      <c r="Z90" s="43">
        <f t="shared" si="14"/>
        <v>11.873015680189733</v>
      </c>
      <c r="AA90" s="44">
        <f t="shared" si="15"/>
        <v>56</v>
      </c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3:50">
      <c r="C91" s="34" t="s">
        <v>209</v>
      </c>
      <c r="D91" s="35" t="s">
        <v>210</v>
      </c>
      <c r="E91" s="11">
        <v>0.35289675518088598</v>
      </c>
      <c r="F91" s="11">
        <v>0.34923997525183148</v>
      </c>
      <c r="G91" s="11">
        <v>0.35741606863021991</v>
      </c>
      <c r="H91" s="11">
        <v>0.3657502878274293</v>
      </c>
      <c r="I91" s="11">
        <v>0.38775433145282595</v>
      </c>
      <c r="J91" s="11">
        <v>0.40879468728555213</v>
      </c>
      <c r="K91" s="11">
        <v>0.42874957834487565</v>
      </c>
      <c r="L91" s="11">
        <v>0.44424821192226915</v>
      </c>
      <c r="M91" s="11">
        <v>0.45825707578498576</v>
      </c>
      <c r="N91" s="11">
        <v>0.4527294720195239</v>
      </c>
      <c r="O91" s="11">
        <v>0.5165106403060763</v>
      </c>
      <c r="P91" s="11">
        <v>0.56801956096725825</v>
      </c>
      <c r="Q91" s="11">
        <v>0.61052245431046892</v>
      </c>
      <c r="R91" s="11">
        <v>0.62718525424073013</v>
      </c>
      <c r="S91" s="11">
        <v>0.61407641094718213</v>
      </c>
      <c r="T91" s="11">
        <v>0.61794064685192085</v>
      </c>
      <c r="U91" s="11"/>
      <c r="V91" s="35" t="str">
        <f t="shared" si="10"/>
        <v>Kazakhstan</v>
      </c>
      <c r="W91" s="30">
        <f t="shared" si="11"/>
        <v>2.1287246317291706E-2</v>
      </c>
      <c r="X91" s="10">
        <f t="shared" si="12"/>
        <v>0.96949071334193138</v>
      </c>
      <c r="Y91" s="38">
        <f t="shared" si="13"/>
        <v>0.939912243256247</v>
      </c>
      <c r="Z91" s="43">
        <f t="shared" si="14"/>
        <v>21.287246317291707</v>
      </c>
      <c r="AA91" s="44">
        <f t="shared" si="15"/>
        <v>6</v>
      </c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3:50">
      <c r="C92" s="34" t="s">
        <v>211</v>
      </c>
      <c r="D92" s="35" t="s">
        <v>212</v>
      </c>
      <c r="E92" s="11">
        <v>0.36416389819634276</v>
      </c>
      <c r="F92" s="11">
        <v>0.37299368702680041</v>
      </c>
      <c r="G92" s="11">
        <v>0.38782024088198419</v>
      </c>
      <c r="H92" s="11">
        <v>0.37564605494806541</v>
      </c>
      <c r="I92" s="11">
        <v>0.37348086823803506</v>
      </c>
      <c r="J92" s="11">
        <v>0.38021311778946132</v>
      </c>
      <c r="K92" s="11">
        <v>0.37235126012983727</v>
      </c>
      <c r="L92" s="11">
        <v>0.37824029572936468</v>
      </c>
      <c r="M92" s="11">
        <v>0.39055913225585048</v>
      </c>
      <c r="N92" s="11">
        <v>0.39935494168384372</v>
      </c>
      <c r="O92" s="11">
        <v>0.40543242773782012</v>
      </c>
      <c r="P92" s="11">
        <v>0.42915402928324625</v>
      </c>
      <c r="Q92" s="11">
        <v>0.44064274561067346</v>
      </c>
      <c r="R92" s="11">
        <v>0.45041168570797047</v>
      </c>
      <c r="S92" s="11">
        <v>0.45278192261980688</v>
      </c>
      <c r="T92" s="11">
        <v>0.44643910340127141</v>
      </c>
      <c r="U92" s="11"/>
      <c r="V92" s="35" t="str">
        <f t="shared" si="10"/>
        <v>Kenya</v>
      </c>
      <c r="W92" s="30">
        <f t="shared" si="11"/>
        <v>6.1088085412928138E-3</v>
      </c>
      <c r="X92" s="10">
        <f t="shared" si="12"/>
        <v>0.91459410618570058</v>
      </c>
      <c r="Y92" s="38">
        <f t="shared" si="13"/>
        <v>0.83648237906962053</v>
      </c>
      <c r="Z92" s="43">
        <f t="shared" si="14"/>
        <v>6.1088085412928139</v>
      </c>
      <c r="AA92" s="44">
        <f t="shared" si="15"/>
        <v>123</v>
      </c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3:50">
      <c r="C93" s="34" t="s">
        <v>213</v>
      </c>
      <c r="D93" s="35" t="s">
        <v>214</v>
      </c>
      <c r="E93" s="11" t="e">
        <v>#N/A</v>
      </c>
      <c r="F93" s="11" t="e">
        <v>#N/A</v>
      </c>
      <c r="G93" s="11" t="e">
        <v>#N/A</v>
      </c>
      <c r="H93" s="11" t="e">
        <v>#N/A</v>
      </c>
      <c r="I93" s="11" t="e">
        <v>#N/A</v>
      </c>
      <c r="J93" s="11" t="e">
        <v>#N/A</v>
      </c>
      <c r="K93" s="11" t="e">
        <v>#N/A</v>
      </c>
      <c r="L93" s="11" t="e">
        <v>#N/A</v>
      </c>
      <c r="M93" s="11" t="e">
        <v>#N/A</v>
      </c>
      <c r="N93" s="11" t="e">
        <v>#N/A</v>
      </c>
      <c r="O93" s="11" t="e">
        <v>#N/A</v>
      </c>
      <c r="P93" s="11" t="e">
        <v>#N/A</v>
      </c>
      <c r="Q93" s="11" t="e">
        <v>#N/A</v>
      </c>
      <c r="R93" s="11" t="e">
        <v>#N/A</v>
      </c>
      <c r="S93" s="11" t="e">
        <v>#N/A</v>
      </c>
      <c r="T93" s="11" t="e">
        <v>#N/A</v>
      </c>
      <c r="U93" s="11"/>
      <c r="V93" s="35" t="str">
        <f t="shared" si="10"/>
        <v>Kiribati</v>
      </c>
      <c r="W93" s="30" t="e">
        <f t="shared" si="11"/>
        <v>#N/A</v>
      </c>
      <c r="X93" s="10" t="e">
        <f t="shared" si="12"/>
        <v>#N/A</v>
      </c>
      <c r="Y93" s="38">
        <f t="shared" si="13"/>
        <v>0</v>
      </c>
      <c r="Z93" s="43" t="str">
        <f t="shared" si="14"/>
        <v/>
      </c>
      <c r="AA93" s="44" t="str">
        <f t="shared" si="15"/>
        <v/>
      </c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3:50">
      <c r="C94" s="34" t="s">
        <v>215</v>
      </c>
      <c r="D94" s="35" t="s">
        <v>216</v>
      </c>
      <c r="E94" s="11" t="e">
        <v>#N/A</v>
      </c>
      <c r="F94" s="11" t="e">
        <v>#N/A</v>
      </c>
      <c r="G94" s="11" t="e">
        <v>#N/A</v>
      </c>
      <c r="H94" s="11" t="e">
        <v>#N/A</v>
      </c>
      <c r="I94" s="11" t="e">
        <v>#N/A</v>
      </c>
      <c r="J94" s="11" t="e">
        <v>#N/A</v>
      </c>
      <c r="K94" s="11" t="e">
        <v>#N/A</v>
      </c>
      <c r="L94" s="11" t="e">
        <v>#N/A</v>
      </c>
      <c r="M94" s="11" t="e">
        <v>#N/A</v>
      </c>
      <c r="N94" s="11" t="e">
        <v>#N/A</v>
      </c>
      <c r="O94" s="11" t="e">
        <v>#N/A</v>
      </c>
      <c r="P94" s="11" t="e">
        <v>#N/A</v>
      </c>
      <c r="Q94" s="11" t="e">
        <v>#N/A</v>
      </c>
      <c r="R94" s="11" t="e">
        <v>#N/A</v>
      </c>
      <c r="S94" s="11" t="e">
        <v>#N/A</v>
      </c>
      <c r="T94" s="11" t="e">
        <v>#N/A</v>
      </c>
      <c r="U94" s="11"/>
      <c r="V94" s="35" t="str">
        <f t="shared" si="10"/>
        <v>Korea, Democratic People's Republic of</v>
      </c>
      <c r="W94" s="30" t="e">
        <f t="shared" si="11"/>
        <v>#N/A</v>
      </c>
      <c r="X94" s="10" t="e">
        <f t="shared" si="12"/>
        <v>#N/A</v>
      </c>
      <c r="Y94" s="38">
        <f t="shared" si="13"/>
        <v>0</v>
      </c>
      <c r="Z94" s="43" t="str">
        <f t="shared" si="14"/>
        <v/>
      </c>
      <c r="AA94" s="44" t="str">
        <f t="shared" si="15"/>
        <v/>
      </c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3:50">
      <c r="C95" s="34" t="s">
        <v>217</v>
      </c>
      <c r="D95" s="35" t="s">
        <v>218</v>
      </c>
      <c r="E95" s="11">
        <v>0.5883470830985047</v>
      </c>
      <c r="F95" s="11">
        <v>0.60656144642852772</v>
      </c>
      <c r="G95" s="11">
        <v>0.61916695443251712</v>
      </c>
      <c r="H95" s="11">
        <v>0.66627240912301944</v>
      </c>
      <c r="I95" s="11">
        <v>0.68382420353833739</v>
      </c>
      <c r="J95" s="11">
        <v>0.6938623838961584</v>
      </c>
      <c r="K95" s="11">
        <v>0.70029517267901165</v>
      </c>
      <c r="L95" s="11">
        <v>0.71491537984664977</v>
      </c>
      <c r="M95" s="11">
        <v>0.7128178517326893</v>
      </c>
      <c r="N95" s="11">
        <v>0.72141860692587356</v>
      </c>
      <c r="O95" s="11">
        <v>0.72328477712997619</v>
      </c>
      <c r="P95" s="11">
        <v>0.72707453927456467</v>
      </c>
      <c r="Q95" s="11">
        <v>0.74014631730167613</v>
      </c>
      <c r="R95" s="11">
        <v>0.7430897736745955</v>
      </c>
      <c r="S95" s="11">
        <v>0.73810542667870049</v>
      </c>
      <c r="T95" s="11">
        <v>0.74687937241696623</v>
      </c>
      <c r="U95" s="11"/>
      <c r="V95" s="35" t="str">
        <f t="shared" si="10"/>
        <v>Korea, Republic of</v>
      </c>
      <c r="W95" s="30">
        <f t="shared" si="11"/>
        <v>9.7458961165430083E-3</v>
      </c>
      <c r="X95" s="10">
        <f t="shared" si="12"/>
        <v>0.92107852142488766</v>
      </c>
      <c r="Y95" s="38">
        <f t="shared" si="13"/>
        <v>0.84838564263025729</v>
      </c>
      <c r="Z95" s="43">
        <f t="shared" si="14"/>
        <v>9.7458961165430082</v>
      </c>
      <c r="AA95" s="44">
        <f t="shared" si="15"/>
        <v>90</v>
      </c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3:50">
      <c r="C96" s="34" t="s">
        <v>219</v>
      </c>
      <c r="D96" s="35" t="s">
        <v>220</v>
      </c>
      <c r="E96" s="11">
        <v>0.48110515144792104</v>
      </c>
      <c r="F96" s="11">
        <v>0.49245624720346803</v>
      </c>
      <c r="G96" s="11">
        <v>0.49789315444265486</v>
      </c>
      <c r="H96" s="11">
        <v>0.515292239098469</v>
      </c>
      <c r="I96" s="11">
        <v>0.53782950208737756</v>
      </c>
      <c r="J96" s="11">
        <v>0.55161556964146408</v>
      </c>
      <c r="K96" s="11">
        <v>0.55621972616854065</v>
      </c>
      <c r="L96" s="11">
        <v>0.55088334015436402</v>
      </c>
      <c r="M96" s="11">
        <v>0.56819770097310096</v>
      </c>
      <c r="N96" s="11">
        <v>0.5846332796426289</v>
      </c>
      <c r="O96" s="11">
        <v>0.60343490086845686</v>
      </c>
      <c r="P96" s="11">
        <v>0.61445999624393355</v>
      </c>
      <c r="Q96" s="11">
        <v>0.61471837422331221</v>
      </c>
      <c r="R96" s="11">
        <v>0.62025112954218498</v>
      </c>
      <c r="S96" s="11">
        <v>0.60524620612574176</v>
      </c>
      <c r="T96" s="11">
        <v>0.61510241374034302</v>
      </c>
      <c r="U96" s="11"/>
      <c r="V96" s="35" t="str">
        <f t="shared" si="10"/>
        <v>Kuwait</v>
      </c>
      <c r="W96" s="30">
        <f t="shared" si="11"/>
        <v>9.7280389398031863E-3</v>
      </c>
      <c r="X96" s="10">
        <f t="shared" si="12"/>
        <v>0.96735701019366582</v>
      </c>
      <c r="Y96" s="38">
        <f t="shared" si="13"/>
        <v>0.93577958517082804</v>
      </c>
      <c r="Z96" s="43">
        <f t="shared" si="14"/>
        <v>9.7280389398031861</v>
      </c>
      <c r="AA96" s="44">
        <f t="shared" si="15"/>
        <v>91</v>
      </c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3:50">
      <c r="C97" s="34" t="s">
        <v>221</v>
      </c>
      <c r="D97" s="35" t="s">
        <v>222</v>
      </c>
      <c r="E97" s="11">
        <v>0.40247375971033034</v>
      </c>
      <c r="F97" s="11">
        <v>0.40996991487252166</v>
      </c>
      <c r="G97" s="11">
        <v>0.41144318694992038</v>
      </c>
      <c r="H97" s="11">
        <v>0.4160746911701762</v>
      </c>
      <c r="I97" s="11">
        <v>0.42117128667336645</v>
      </c>
      <c r="J97" s="11">
        <v>0.42463931471568417</v>
      </c>
      <c r="K97" s="11">
        <v>0.41721307873847913</v>
      </c>
      <c r="L97" s="11">
        <v>0.40516554857705894</v>
      </c>
      <c r="M97" s="11">
        <v>0.42385256661421528</v>
      </c>
      <c r="N97" s="11">
        <v>0.43688876094527529</v>
      </c>
      <c r="O97" s="11">
        <v>0.44646019988718844</v>
      </c>
      <c r="P97" s="11">
        <v>0.48826601578870549</v>
      </c>
      <c r="Q97" s="11">
        <v>0.51606323920061059</v>
      </c>
      <c r="R97" s="11">
        <v>0.57703426605635499</v>
      </c>
      <c r="S97" s="11">
        <v>0.60443762933226219</v>
      </c>
      <c r="T97" s="11">
        <v>0.60023325307703534</v>
      </c>
      <c r="U97" s="11"/>
      <c r="V97" s="35" t="str">
        <f t="shared" si="10"/>
        <v>Kyrgyzstan</v>
      </c>
      <c r="W97" s="30">
        <f t="shared" si="11"/>
        <v>1.3047578066535781E-2</v>
      </c>
      <c r="X97" s="10">
        <f t="shared" si="12"/>
        <v>0.86265836575318955</v>
      </c>
      <c r="Y97" s="38">
        <f t="shared" si="13"/>
        <v>0.74417945600396374</v>
      </c>
      <c r="Z97" s="43">
        <f t="shared" si="14"/>
        <v>13.047578066535781</v>
      </c>
      <c r="AA97" s="44">
        <f t="shared" si="15"/>
        <v>47</v>
      </c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</row>
    <row r="98" spans="3:50">
      <c r="C98" s="34" t="s">
        <v>223</v>
      </c>
      <c r="D98" s="35" t="s">
        <v>436</v>
      </c>
      <c r="E98" s="11">
        <v>0.31560748674105399</v>
      </c>
      <c r="F98" s="11">
        <v>0.32086189099311502</v>
      </c>
      <c r="G98" s="11">
        <v>0.28795618936598844</v>
      </c>
      <c r="H98" s="11">
        <v>0.27131124371758103</v>
      </c>
      <c r="I98" s="11">
        <v>0.26433650221117339</v>
      </c>
      <c r="J98" s="11">
        <v>0.26528970899908549</v>
      </c>
      <c r="K98" s="11">
        <v>0.24989661881337272</v>
      </c>
      <c r="L98" s="11">
        <v>0.26883274242130123</v>
      </c>
      <c r="M98" s="11">
        <v>0.26860829258951985</v>
      </c>
      <c r="N98" s="11">
        <v>0.29770707768548632</v>
      </c>
      <c r="O98" s="11">
        <v>0.32929885309788082</v>
      </c>
      <c r="P98" s="11">
        <v>0.36008631101607441</v>
      </c>
      <c r="Q98" s="11">
        <v>0.38763600116785785</v>
      </c>
      <c r="R98" s="11">
        <v>0.40550431088052613</v>
      </c>
      <c r="S98" s="11">
        <v>0.42860505971684837</v>
      </c>
      <c r="T98" s="11">
        <v>0.43134557338676244</v>
      </c>
      <c r="U98" s="11"/>
      <c r="V98" s="35" t="str">
        <f t="shared" si="10"/>
        <v>Laos</v>
      </c>
      <c r="W98" s="30">
        <f t="shared" si="11"/>
        <v>9.720861699587368E-3</v>
      </c>
      <c r="X98" s="10">
        <f t="shared" si="12"/>
        <v>0.74501462904206361</v>
      </c>
      <c r="Y98" s="38">
        <f t="shared" si="13"/>
        <v>0.55504679748668362</v>
      </c>
      <c r="Z98" s="43">
        <f t="shared" si="14"/>
        <v>9.7208616995873687</v>
      </c>
      <c r="AA98" s="44">
        <f t="shared" si="15"/>
        <v>92</v>
      </c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</row>
    <row r="99" spans="3:50">
      <c r="C99" s="34" t="s">
        <v>225</v>
      </c>
      <c r="D99" s="35" t="s">
        <v>226</v>
      </c>
      <c r="E99" s="11">
        <v>0.46799647003962647</v>
      </c>
      <c r="F99" s="11">
        <v>0.4821787904476052</v>
      </c>
      <c r="G99" s="11">
        <v>0.52874938056555465</v>
      </c>
      <c r="H99" s="11">
        <v>0.55109275301727645</v>
      </c>
      <c r="I99" s="11">
        <v>0.58008637878654667</v>
      </c>
      <c r="J99" s="11">
        <v>0.59917702637761105</v>
      </c>
      <c r="K99" s="11">
        <v>0.64707192472508268</v>
      </c>
      <c r="L99" s="11">
        <v>0.66825108274354772</v>
      </c>
      <c r="M99" s="11">
        <v>0.7017660520567689</v>
      </c>
      <c r="N99" s="11">
        <v>0.71659341377488894</v>
      </c>
      <c r="O99" s="11">
        <v>0.73352115040241062</v>
      </c>
      <c r="P99" s="11">
        <v>0.75183117390305276</v>
      </c>
      <c r="Q99" s="11">
        <v>0.75237413606762704</v>
      </c>
      <c r="R99" s="11">
        <v>0.7432833778185377</v>
      </c>
      <c r="S99" s="11">
        <v>0.73492547714152046</v>
      </c>
      <c r="T99" s="11">
        <v>0.73014573739707544</v>
      </c>
      <c r="U99" s="11"/>
      <c r="V99" s="35" t="str">
        <f t="shared" si="10"/>
        <v>Latvia</v>
      </c>
      <c r="W99" s="30">
        <f t="shared" si="11"/>
        <v>1.986083231914821E-2</v>
      </c>
      <c r="X99" s="10">
        <f t="shared" si="12"/>
        <v>0.94287708098673806</v>
      </c>
      <c r="Y99" s="38">
        <f t="shared" si="13"/>
        <v>0.88901718985007183</v>
      </c>
      <c r="Z99" s="43">
        <f t="shared" si="14"/>
        <v>19.860832319148209</v>
      </c>
      <c r="AA99" s="44">
        <f t="shared" si="15"/>
        <v>8</v>
      </c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</row>
    <row r="100" spans="3:50">
      <c r="C100" s="34" t="s">
        <v>227</v>
      </c>
      <c r="D100" s="35" t="s">
        <v>228</v>
      </c>
      <c r="E100" s="11">
        <v>0.45987090002087277</v>
      </c>
      <c r="F100" s="11">
        <v>0.46954220934086499</v>
      </c>
      <c r="G100" s="11">
        <v>0.48133151708032967</v>
      </c>
      <c r="H100" s="11">
        <v>0.46329119860823265</v>
      </c>
      <c r="I100" s="11">
        <v>0.47719838406526</v>
      </c>
      <c r="J100" s="11">
        <v>0.47306077746270736</v>
      </c>
      <c r="K100" s="11">
        <v>0.49481637312938132</v>
      </c>
      <c r="L100" s="11">
        <v>0.47197425548163385</v>
      </c>
      <c r="M100" s="11">
        <v>0.47576778820523524</v>
      </c>
      <c r="N100" s="11">
        <v>0.48399714709128666</v>
      </c>
      <c r="O100" s="11">
        <v>0.48755204823059706</v>
      </c>
      <c r="P100" s="11">
        <v>0.47387848123159404</v>
      </c>
      <c r="Q100" s="11">
        <v>0.4921321743543845</v>
      </c>
      <c r="R100" s="11">
        <v>0.5075132373019503</v>
      </c>
      <c r="S100" s="11">
        <v>0.51344598208452707</v>
      </c>
      <c r="T100" s="11">
        <v>0.51946652228557455</v>
      </c>
      <c r="U100" s="11"/>
      <c r="V100" s="35" t="str">
        <f t="shared" si="10"/>
        <v>Lebanon</v>
      </c>
      <c r="W100" s="30">
        <f t="shared" si="11"/>
        <v>2.9894176064771045E-3</v>
      </c>
      <c r="X100" s="10">
        <f t="shared" si="12"/>
        <v>0.81437173667952445</v>
      </c>
      <c r="Y100" s="38">
        <f t="shared" si="13"/>
        <v>0.66320132550242472</v>
      </c>
      <c r="Z100" s="43">
        <f t="shared" si="14"/>
        <v>2.9894176064771045</v>
      </c>
      <c r="AA100" s="44">
        <f t="shared" si="15"/>
        <v>148</v>
      </c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</row>
    <row r="101" spans="3:50">
      <c r="C101" s="34" t="s">
        <v>229</v>
      </c>
      <c r="D101" s="35" t="s">
        <v>230</v>
      </c>
      <c r="E101" s="11">
        <v>0.36856682452290024</v>
      </c>
      <c r="F101" s="11">
        <v>0.37352957411042736</v>
      </c>
      <c r="G101" s="11">
        <v>0.35764085625058817</v>
      </c>
      <c r="H101" s="11">
        <v>0.34705698498913634</v>
      </c>
      <c r="I101" s="11">
        <v>0.35271828923874649</v>
      </c>
      <c r="J101" s="11">
        <v>0.36150773412554454</v>
      </c>
      <c r="K101" s="11">
        <v>0.3808402502968119</v>
      </c>
      <c r="L101" s="11">
        <v>0.38348759026437879</v>
      </c>
      <c r="M101" s="11">
        <v>0.40490568863024978</v>
      </c>
      <c r="N101" s="11">
        <v>0.4004968007516127</v>
      </c>
      <c r="O101" s="11">
        <v>0.4152677779628961</v>
      </c>
      <c r="P101" s="11">
        <v>0.43262575717771334</v>
      </c>
      <c r="Q101" s="11">
        <v>0.42640038724776569</v>
      </c>
      <c r="R101" s="11">
        <v>0.43079144001726666</v>
      </c>
      <c r="S101" s="11">
        <v>0.42951234446447412</v>
      </c>
      <c r="T101" s="11">
        <v>0.42088347719468688</v>
      </c>
      <c r="U101" s="11"/>
      <c r="V101" s="35" t="str">
        <f t="shared" si="10"/>
        <v>Lesotho</v>
      </c>
      <c r="W101" s="30">
        <f t="shared" si="11"/>
        <v>5.7938427807799038E-3</v>
      </c>
      <c r="X101" s="10">
        <f t="shared" si="12"/>
        <v>0.89944076360138747</v>
      </c>
      <c r="Y101" s="38">
        <f t="shared" si="13"/>
        <v>0.80899368722784704</v>
      </c>
      <c r="Z101" s="43">
        <f t="shared" si="14"/>
        <v>5.7938427807799036</v>
      </c>
      <c r="AA101" s="44">
        <f t="shared" si="15"/>
        <v>127</v>
      </c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</row>
    <row r="102" spans="3:50">
      <c r="C102" s="34" t="s">
        <v>231</v>
      </c>
      <c r="D102" s="35" t="s">
        <v>232</v>
      </c>
      <c r="E102" s="11">
        <v>0.21719798725779985</v>
      </c>
      <c r="F102" s="11">
        <v>0.22165111899204001</v>
      </c>
      <c r="G102" s="11">
        <v>0.23818725274019276</v>
      </c>
      <c r="H102" s="11">
        <v>0.25712877709941351</v>
      </c>
      <c r="I102" s="11">
        <v>0.25681491085841091</v>
      </c>
      <c r="J102" s="11">
        <v>0.2710684785532036</v>
      </c>
      <c r="K102" s="11">
        <v>0.27006171048698152</v>
      </c>
      <c r="L102" s="11">
        <v>0.26916803373192033</v>
      </c>
      <c r="M102" s="11">
        <v>0.27205843369421617</v>
      </c>
      <c r="N102" s="11">
        <v>0.30285037120439806</v>
      </c>
      <c r="O102" s="11">
        <v>0.33126853488389885</v>
      </c>
      <c r="P102" s="11">
        <v>0.34710055526863559</v>
      </c>
      <c r="Q102" s="11">
        <v>0.36740434263554705</v>
      </c>
      <c r="R102" s="11">
        <v>0.37444511586857615</v>
      </c>
      <c r="S102" s="11">
        <v>0.38767587012533683</v>
      </c>
      <c r="T102" s="11">
        <v>0.37758771933133606</v>
      </c>
      <c r="U102" s="11"/>
      <c r="V102" s="35" t="str">
        <f t="shared" si="10"/>
        <v>Liberia</v>
      </c>
      <c r="W102" s="30">
        <f t="shared" si="11"/>
        <v>1.1896677212813112E-2</v>
      </c>
      <c r="X102" s="10">
        <f t="shared" si="12"/>
        <v>0.97242875698235609</v>
      </c>
      <c r="Y102" s="38">
        <f t="shared" si="13"/>
        <v>0.94561768740625018</v>
      </c>
      <c r="Z102" s="43">
        <f t="shared" si="14"/>
        <v>11.896677212813112</v>
      </c>
      <c r="AA102" s="44">
        <f t="shared" si="15"/>
        <v>55</v>
      </c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</row>
    <row r="103" spans="3:50">
      <c r="C103" s="34" t="s">
        <v>233</v>
      </c>
      <c r="D103" s="35" t="s">
        <v>234</v>
      </c>
      <c r="E103" s="11">
        <v>0.27560006406450005</v>
      </c>
      <c r="F103" s="11">
        <v>0.27878348185854523</v>
      </c>
      <c r="G103" s="11">
        <v>0.27594618452734221</v>
      </c>
      <c r="H103" s="11">
        <v>0.30286839477308136</v>
      </c>
      <c r="I103" s="11">
        <v>0.31274523309546715</v>
      </c>
      <c r="J103" s="11">
        <v>0.32336988817353707</v>
      </c>
      <c r="K103" s="11">
        <v>0.32785761909655586</v>
      </c>
      <c r="L103" s="11">
        <v>0.34317469361469544</v>
      </c>
      <c r="M103" s="11">
        <v>0.34870598847361478</v>
      </c>
      <c r="N103" s="11">
        <v>0.34685153013135878</v>
      </c>
      <c r="O103" s="11">
        <v>0.39160593880179706</v>
      </c>
      <c r="P103" s="11">
        <v>0.43281066048335831</v>
      </c>
      <c r="Q103" s="11">
        <v>0.46817776634066688</v>
      </c>
      <c r="R103" s="11">
        <v>0.48284659893164028</v>
      </c>
      <c r="S103" s="11">
        <v>0.50662617573682467</v>
      </c>
      <c r="T103" s="11">
        <v>0.48737005504373054</v>
      </c>
      <c r="U103" s="11"/>
      <c r="V103" s="35" t="str">
        <f t="shared" si="10"/>
        <v>Libyan Arab Jamahiriya</v>
      </c>
      <c r="W103" s="30">
        <f t="shared" si="11"/>
        <v>1.6391683912472799E-2</v>
      </c>
      <c r="X103" s="10">
        <f t="shared" si="12"/>
        <v>0.96188895978244648</v>
      </c>
      <c r="Y103" s="38">
        <f t="shared" si="13"/>
        <v>0.92523037095135696</v>
      </c>
      <c r="Z103" s="43">
        <f t="shared" si="14"/>
        <v>16.3916839124728</v>
      </c>
      <c r="AA103" s="44">
        <f t="shared" si="15"/>
        <v>24</v>
      </c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</row>
    <row r="104" spans="3:50">
      <c r="C104" s="34" t="s">
        <v>235</v>
      </c>
      <c r="D104" s="35" t="s">
        <v>236</v>
      </c>
      <c r="E104" s="11" t="e">
        <v>#N/A</v>
      </c>
      <c r="F104" s="11" t="e">
        <v>#N/A</v>
      </c>
      <c r="G104" s="11" t="e">
        <v>#N/A</v>
      </c>
      <c r="H104" s="11" t="e">
        <v>#N/A</v>
      </c>
      <c r="I104" s="11" t="e">
        <v>#N/A</v>
      </c>
      <c r="J104" s="11" t="e">
        <v>#N/A</v>
      </c>
      <c r="K104" s="11" t="e">
        <v>#N/A</v>
      </c>
      <c r="L104" s="11" t="e">
        <v>#N/A</v>
      </c>
      <c r="M104" s="11" t="e">
        <v>#N/A</v>
      </c>
      <c r="N104" s="11" t="e">
        <v>#N/A</v>
      </c>
      <c r="O104" s="11" t="e">
        <v>#N/A</v>
      </c>
      <c r="P104" s="11" t="e">
        <v>#N/A</v>
      </c>
      <c r="Q104" s="11" t="e">
        <v>#N/A</v>
      </c>
      <c r="R104" s="11" t="e">
        <v>#N/A</v>
      </c>
      <c r="S104" s="11" t="e">
        <v>#N/A</v>
      </c>
      <c r="T104" s="11" t="e">
        <v>#N/A</v>
      </c>
      <c r="U104" s="11"/>
      <c r="V104" s="35" t="str">
        <f t="shared" si="10"/>
        <v>Liechtenstein</v>
      </c>
      <c r="W104" s="30" t="e">
        <f t="shared" si="11"/>
        <v>#N/A</v>
      </c>
      <c r="X104" s="10" t="e">
        <f t="shared" si="12"/>
        <v>#N/A</v>
      </c>
      <c r="Y104" s="38">
        <f t="shared" si="13"/>
        <v>0</v>
      </c>
      <c r="Z104" s="43" t="str">
        <f t="shared" si="14"/>
        <v/>
      </c>
      <c r="AA104" s="44" t="str">
        <f t="shared" si="15"/>
        <v/>
      </c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</row>
    <row r="105" spans="3:50">
      <c r="C105" s="34" t="s">
        <v>237</v>
      </c>
      <c r="D105" s="35" t="s">
        <v>238</v>
      </c>
      <c r="E105" s="11">
        <v>0.45002796853564253</v>
      </c>
      <c r="F105" s="11">
        <v>0.46088715521463114</v>
      </c>
      <c r="G105" s="11">
        <v>0.50897422493796174</v>
      </c>
      <c r="H105" s="11">
        <v>0.53298720720840975</v>
      </c>
      <c r="I105" s="11">
        <v>0.55721990542598276</v>
      </c>
      <c r="J105" s="11">
        <v>0.58052897640732182</v>
      </c>
      <c r="K105" s="11">
        <v>0.63491794859542117</v>
      </c>
      <c r="L105" s="11">
        <v>0.67762164541821379</v>
      </c>
      <c r="M105" s="11">
        <v>0.73261605588389112</v>
      </c>
      <c r="N105" s="11">
        <v>0.77808842795326005</v>
      </c>
      <c r="O105" s="11">
        <v>0.76960482472843794</v>
      </c>
      <c r="P105" s="11">
        <v>0.77788089036278329</v>
      </c>
      <c r="Q105" s="11">
        <v>0.77500560065468327</v>
      </c>
      <c r="R105" s="11">
        <v>0.77020646340198129</v>
      </c>
      <c r="S105" s="11">
        <v>0.76350729628900471</v>
      </c>
      <c r="T105" s="11">
        <v>0.76462222333472174</v>
      </c>
      <c r="U105" s="11"/>
      <c r="V105" s="35" t="str">
        <f t="shared" si="10"/>
        <v>Lithuania</v>
      </c>
      <c r="W105" s="30">
        <f t="shared" si="11"/>
        <v>2.4528246771729562E-2</v>
      </c>
      <c r="X105" s="10">
        <f t="shared" si="12"/>
        <v>0.93775484381598306</v>
      </c>
      <c r="Y105" s="38">
        <f t="shared" si="13"/>
        <v>0.87938414710033874</v>
      </c>
      <c r="Z105" s="43">
        <f t="shared" si="14"/>
        <v>24.528246771729563</v>
      </c>
      <c r="AA105" s="44">
        <f t="shared" si="15"/>
        <v>1</v>
      </c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</row>
    <row r="106" spans="3:50">
      <c r="C106" s="34" t="s">
        <v>239</v>
      </c>
      <c r="D106" s="35" t="s">
        <v>240</v>
      </c>
      <c r="E106" s="11">
        <v>0.56674224512114502</v>
      </c>
      <c r="F106" s="11">
        <v>0.5815375908335938</v>
      </c>
      <c r="G106" s="11">
        <v>0.59704013113470078</v>
      </c>
      <c r="H106" s="11">
        <v>0.62580559298495131</v>
      </c>
      <c r="I106" s="11">
        <v>0.64789021778358158</v>
      </c>
      <c r="J106" s="11">
        <v>0.69616834969994823</v>
      </c>
      <c r="K106" s="11">
        <v>0.74234723027038552</v>
      </c>
      <c r="L106" s="11">
        <v>0.74037208707677538</v>
      </c>
      <c r="M106" s="11">
        <v>0.74411078577630918</v>
      </c>
      <c r="N106" s="11">
        <v>0.73851709285743827</v>
      </c>
      <c r="O106" s="11">
        <v>0.72241151325756592</v>
      </c>
      <c r="P106" s="11">
        <v>0.71775258671764397</v>
      </c>
      <c r="Q106" s="11">
        <v>0.71513135170446063</v>
      </c>
      <c r="R106" s="11">
        <v>0.71696208257272698</v>
      </c>
      <c r="S106" s="11">
        <v>0.71753394835180406</v>
      </c>
      <c r="T106" s="11">
        <v>0.71743019805748087</v>
      </c>
      <c r="U106" s="11"/>
      <c r="V106" s="35" t="str">
        <f t="shared" si="10"/>
        <v>Luxembourg</v>
      </c>
      <c r="W106" s="30">
        <f t="shared" si="11"/>
        <v>9.9468322395042073E-3</v>
      </c>
      <c r="X106" s="10">
        <f t="shared" si="12"/>
        <v>0.77087098522641306</v>
      </c>
      <c r="Y106" s="38">
        <f t="shared" si="13"/>
        <v>0.59424207586394073</v>
      </c>
      <c r="Z106" s="43">
        <f t="shared" si="14"/>
        <v>9.9468322395042073</v>
      </c>
      <c r="AA106" s="44">
        <f t="shared" si="15"/>
        <v>83</v>
      </c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</row>
    <row r="107" spans="3:50">
      <c r="C107" s="34" t="s">
        <v>241</v>
      </c>
      <c r="D107" s="35" t="s">
        <v>242</v>
      </c>
      <c r="E107" s="11">
        <v>0.3984291389973203</v>
      </c>
      <c r="F107" s="11">
        <v>0.40138723028182521</v>
      </c>
      <c r="G107" s="11">
        <v>0.40527696639221189</v>
      </c>
      <c r="H107" s="11">
        <v>0.39207095068437325</v>
      </c>
      <c r="I107" s="11">
        <v>0.39881337347962598</v>
      </c>
      <c r="J107" s="11">
        <v>0.40874347764556068</v>
      </c>
      <c r="K107" s="11">
        <v>0.39731876391610793</v>
      </c>
      <c r="L107" s="11">
        <v>0.40258010323426457</v>
      </c>
      <c r="M107" s="11">
        <v>0.4585369244749648</v>
      </c>
      <c r="N107" s="11">
        <v>0.44048783165817268</v>
      </c>
      <c r="O107" s="11">
        <v>0.44566828242539847</v>
      </c>
      <c r="P107" s="11">
        <v>0.44271367749382284</v>
      </c>
      <c r="Q107" s="11">
        <v>0.45153967021364577</v>
      </c>
      <c r="R107" s="11">
        <v>0.46199576645147339</v>
      </c>
      <c r="S107" s="11">
        <v>0.45256565516521763</v>
      </c>
      <c r="T107" s="11">
        <v>0.45739999861726821</v>
      </c>
      <c r="U107" s="11"/>
      <c r="V107" s="35" t="str">
        <f t="shared" si="10"/>
        <v>Madagascar</v>
      </c>
      <c r="W107" s="30">
        <f t="shared" si="11"/>
        <v>4.9799968686236925E-3</v>
      </c>
      <c r="X107" s="10">
        <f t="shared" si="12"/>
        <v>0.87837336999967019</v>
      </c>
      <c r="Y107" s="38">
        <f t="shared" si="13"/>
        <v>0.77153977712457755</v>
      </c>
      <c r="Z107" s="43">
        <f t="shared" si="14"/>
        <v>4.9799968686236928</v>
      </c>
      <c r="AA107" s="44">
        <f t="shared" si="15"/>
        <v>131</v>
      </c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</row>
    <row r="108" spans="3:50">
      <c r="C108" s="34" t="s">
        <v>243</v>
      </c>
      <c r="D108" s="35" t="s">
        <v>244</v>
      </c>
      <c r="E108" s="11">
        <v>0.39359661931586637</v>
      </c>
      <c r="F108" s="11">
        <v>0.40098509843001973</v>
      </c>
      <c r="G108" s="11">
        <v>0.38710692339562702</v>
      </c>
      <c r="H108" s="11">
        <v>0.39072830981756645</v>
      </c>
      <c r="I108" s="11">
        <v>0.38360397255762696</v>
      </c>
      <c r="J108" s="11">
        <v>0.39435244978069395</v>
      </c>
      <c r="K108" s="11">
        <v>0.38907086903185362</v>
      </c>
      <c r="L108" s="11">
        <v>0.39352682435661279</v>
      </c>
      <c r="M108" s="11">
        <v>0.37708366741585225</v>
      </c>
      <c r="N108" s="11">
        <v>0.38474941621621217</v>
      </c>
      <c r="O108" s="11">
        <v>0.38605657409275113</v>
      </c>
      <c r="P108" s="11">
        <v>0.40178885756256849</v>
      </c>
      <c r="Q108" s="11">
        <v>0.39405222511864663</v>
      </c>
      <c r="R108" s="11">
        <v>0.39784130793453099</v>
      </c>
      <c r="S108" s="11">
        <v>0.40929224689892291</v>
      </c>
      <c r="T108" s="11">
        <v>0.41112516519081899</v>
      </c>
      <c r="U108" s="11"/>
      <c r="V108" s="35" t="str">
        <f t="shared" si="10"/>
        <v>Malawi</v>
      </c>
      <c r="W108" s="30">
        <f t="shared" si="11"/>
        <v>8.4606159862483455E-4</v>
      </c>
      <c r="X108" s="10">
        <f t="shared" si="12"/>
        <v>0.43739001663315674</v>
      </c>
      <c r="Y108" s="38">
        <f t="shared" si="13"/>
        <v>0.19131002665035313</v>
      </c>
      <c r="Z108" s="43" t="str">
        <f t="shared" si="14"/>
        <v/>
      </c>
      <c r="AA108" s="44" t="str">
        <f t="shared" si="15"/>
        <v/>
      </c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</row>
    <row r="109" spans="3:50">
      <c r="C109" s="34" t="s">
        <v>245</v>
      </c>
      <c r="D109" s="35" t="s">
        <v>246</v>
      </c>
      <c r="E109" s="11">
        <v>0.51534303660331304</v>
      </c>
      <c r="F109" s="11">
        <v>0.51503275453107045</v>
      </c>
      <c r="G109" s="11">
        <v>0.50367397320845697</v>
      </c>
      <c r="H109" s="11">
        <v>0.51292631375170539</v>
      </c>
      <c r="I109" s="11">
        <v>0.52368579249928249</v>
      </c>
      <c r="J109" s="11">
        <v>0.52788650926490233</v>
      </c>
      <c r="K109" s="11">
        <v>0.51269570573724865</v>
      </c>
      <c r="L109" s="11">
        <v>0.52741880710822397</v>
      </c>
      <c r="M109" s="11">
        <v>0.54897240270514103</v>
      </c>
      <c r="N109" s="11">
        <v>0.56152248144988026</v>
      </c>
      <c r="O109" s="11">
        <v>0.59825979367799798</v>
      </c>
      <c r="P109" s="11">
        <v>0.58423428527895582</v>
      </c>
      <c r="Q109" s="11">
        <v>0.61498812508575396</v>
      </c>
      <c r="R109" s="11">
        <v>0.62490000106049937</v>
      </c>
      <c r="S109" s="11">
        <v>0.62516045014555255</v>
      </c>
      <c r="T109" s="11">
        <v>0.62497482293874607</v>
      </c>
      <c r="U109" s="11"/>
      <c r="V109" s="35" t="str">
        <f t="shared" si="10"/>
        <v>Malaysia</v>
      </c>
      <c r="W109" s="30">
        <f t="shared" si="11"/>
        <v>9.2234106480245156E-3</v>
      </c>
      <c r="X109" s="10">
        <f t="shared" si="12"/>
        <v>0.93848046300673649</v>
      </c>
      <c r="Y109" s="38">
        <f t="shared" si="13"/>
        <v>0.88074557944533849</v>
      </c>
      <c r="Z109" s="43">
        <f t="shared" si="14"/>
        <v>9.2234106480245153</v>
      </c>
      <c r="AA109" s="44">
        <f t="shared" si="15"/>
        <v>97</v>
      </c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</row>
    <row r="110" spans="3:50">
      <c r="C110" s="34" t="s">
        <v>247</v>
      </c>
      <c r="D110" s="35" t="s">
        <v>248</v>
      </c>
      <c r="E110" s="11">
        <v>0.28855471832280111</v>
      </c>
      <c r="F110" s="11">
        <v>0.29325468034480823</v>
      </c>
      <c r="G110" s="11">
        <v>0.31443745958646513</v>
      </c>
      <c r="H110" s="11">
        <v>0.33509220645342835</v>
      </c>
      <c r="I110" s="11">
        <v>0.3415041139053055</v>
      </c>
      <c r="J110" s="11">
        <v>0.34962552550118314</v>
      </c>
      <c r="K110" s="11">
        <v>0.35737494064375908</v>
      </c>
      <c r="L110" s="11">
        <v>0.37078303152771036</v>
      </c>
      <c r="M110" s="11">
        <v>0.38683738777905169</v>
      </c>
      <c r="N110" s="11">
        <v>0.39773073140531023</v>
      </c>
      <c r="O110" s="11">
        <v>0.45381871866339196</v>
      </c>
      <c r="P110" s="11">
        <v>0.48426417376281383</v>
      </c>
      <c r="Q110" s="11">
        <v>0.4766854993658361</v>
      </c>
      <c r="R110" s="11">
        <v>0.49052462707941419</v>
      </c>
      <c r="S110" s="11">
        <v>0.49966066865470105</v>
      </c>
      <c r="T110" s="11">
        <v>0.48822503557386637</v>
      </c>
      <c r="U110" s="11"/>
      <c r="V110" s="35" t="str">
        <f t="shared" si="10"/>
        <v>Maldives</v>
      </c>
      <c r="W110" s="30">
        <f t="shared" si="11"/>
        <v>1.5510351762909252E-2</v>
      </c>
      <c r="X110" s="10">
        <f t="shared" si="12"/>
        <v>0.97737744241618962</v>
      </c>
      <c r="Y110" s="38">
        <f t="shared" si="13"/>
        <v>0.95526666494401202</v>
      </c>
      <c r="Z110" s="43">
        <f t="shared" si="14"/>
        <v>15.510351762909252</v>
      </c>
      <c r="AA110" s="44">
        <f t="shared" si="15"/>
        <v>33</v>
      </c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</row>
    <row r="111" spans="3:50">
      <c r="C111" s="34" t="s">
        <v>249</v>
      </c>
      <c r="D111" s="35" t="s">
        <v>250</v>
      </c>
      <c r="E111" s="11">
        <v>0.42158198802108604</v>
      </c>
      <c r="F111" s="11">
        <v>0.44549256975838192</v>
      </c>
      <c r="G111" s="11">
        <v>0.42715326920886565</v>
      </c>
      <c r="H111" s="11">
        <v>0.41553587920024759</v>
      </c>
      <c r="I111" s="11">
        <v>0.42223719458724163</v>
      </c>
      <c r="J111" s="11">
        <v>0.43222871838202959</v>
      </c>
      <c r="K111" s="11">
        <v>0.43791594056498639</v>
      </c>
      <c r="L111" s="11">
        <v>0.44942682882390117</v>
      </c>
      <c r="M111" s="11">
        <v>0.43933789890652153</v>
      </c>
      <c r="N111" s="11">
        <v>0.43726803416216414</v>
      </c>
      <c r="O111" s="11">
        <v>0.44198779960357559</v>
      </c>
      <c r="P111" s="11">
        <v>0.43065577557348161</v>
      </c>
      <c r="Q111" s="11">
        <v>0.44310011127646703</v>
      </c>
      <c r="R111" s="11">
        <v>0.45620762997640979</v>
      </c>
      <c r="S111" s="11">
        <v>0.45081637869215813</v>
      </c>
      <c r="T111" s="11">
        <v>0.45033821491592441</v>
      </c>
      <c r="U111" s="11"/>
      <c r="V111" s="35" t="str">
        <f t="shared" si="10"/>
        <v>Mali</v>
      </c>
      <c r="W111" s="30">
        <f t="shared" si="11"/>
        <v>1.7116497067296915E-3</v>
      </c>
      <c r="X111" s="10">
        <f t="shared" si="12"/>
        <v>0.68811752255847247</v>
      </c>
      <c r="Y111" s="38">
        <f t="shared" si="13"/>
        <v>0.47350572485200987</v>
      </c>
      <c r="Z111" s="43">
        <f t="shared" si="14"/>
        <v>1.7116497067296914</v>
      </c>
      <c r="AA111" s="44">
        <f t="shared" si="15"/>
        <v>150</v>
      </c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</row>
    <row r="112" spans="3:50">
      <c r="C112" s="34" t="s">
        <v>251</v>
      </c>
      <c r="D112" s="35" t="s">
        <v>252</v>
      </c>
      <c r="E112" s="11">
        <v>0.5049279563215866</v>
      </c>
      <c r="F112" s="11">
        <v>0.5061473106719877</v>
      </c>
      <c r="G112" s="11">
        <v>0.52195683470409027</v>
      </c>
      <c r="H112" s="11">
        <v>0.5497914697687043</v>
      </c>
      <c r="I112" s="11">
        <v>0.5358957492569183</v>
      </c>
      <c r="J112" s="11">
        <v>0.56220318067825059</v>
      </c>
      <c r="K112" s="11">
        <v>0.63734588799945224</v>
      </c>
      <c r="L112" s="11">
        <v>0.64702079678092861</v>
      </c>
      <c r="M112" s="11">
        <v>0.65681864240229737</v>
      </c>
      <c r="N112" s="11">
        <v>0.66014281387143325</v>
      </c>
      <c r="O112" s="11">
        <v>0.70095693256888403</v>
      </c>
      <c r="P112" s="11">
        <v>0.69624122893615592</v>
      </c>
      <c r="Q112" s="11">
        <v>0.70031100721468498</v>
      </c>
      <c r="R112" s="11">
        <v>0.69946263076398418</v>
      </c>
      <c r="S112" s="11">
        <v>0.6935246247322755</v>
      </c>
      <c r="T112" s="11">
        <v>0.6973080550200067</v>
      </c>
      <c r="U112" s="11"/>
      <c r="V112" s="35" t="str">
        <f t="shared" si="10"/>
        <v>Malta</v>
      </c>
      <c r="W112" s="30">
        <f t="shared" si="11"/>
        <v>1.5475326319673301E-2</v>
      </c>
      <c r="X112" s="10">
        <f t="shared" si="12"/>
        <v>0.94326631367918246</v>
      </c>
      <c r="Y112" s="38">
        <f t="shared" si="13"/>
        <v>0.88975133852191379</v>
      </c>
      <c r="Z112" s="43">
        <f t="shared" si="14"/>
        <v>15.4753263196733</v>
      </c>
      <c r="AA112" s="44">
        <f t="shared" si="15"/>
        <v>34</v>
      </c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</row>
    <row r="113" spans="3:50">
      <c r="C113" s="34" t="s">
        <v>253</v>
      </c>
      <c r="D113" s="35" t="s">
        <v>254</v>
      </c>
      <c r="E113" s="11" t="e">
        <v>#N/A</v>
      </c>
      <c r="F113" s="11" t="e">
        <v>#N/A</v>
      </c>
      <c r="G113" s="11" t="e">
        <v>#N/A</v>
      </c>
      <c r="H113" s="11" t="e">
        <v>#N/A</v>
      </c>
      <c r="I113" s="11" t="e">
        <v>#N/A</v>
      </c>
      <c r="J113" s="11" t="e">
        <v>#N/A</v>
      </c>
      <c r="K113" s="11" t="e">
        <v>#N/A</v>
      </c>
      <c r="L113" s="11" t="e">
        <v>#N/A</v>
      </c>
      <c r="M113" s="11" t="e">
        <v>#N/A</v>
      </c>
      <c r="N113" s="11" t="e">
        <v>#N/A</v>
      </c>
      <c r="O113" s="11" t="e">
        <v>#N/A</v>
      </c>
      <c r="P113" s="11" t="e">
        <v>#N/A</v>
      </c>
      <c r="Q113" s="11" t="e">
        <v>#N/A</v>
      </c>
      <c r="R113" s="11" t="e">
        <v>#N/A</v>
      </c>
      <c r="S113" s="11" t="e">
        <v>#N/A</v>
      </c>
      <c r="T113" s="11" t="e">
        <v>#N/A</v>
      </c>
      <c r="U113" s="11"/>
      <c r="V113" s="35" t="str">
        <f t="shared" si="10"/>
        <v>Marshall Islands</v>
      </c>
      <c r="W113" s="30" t="e">
        <f t="shared" si="11"/>
        <v>#N/A</v>
      </c>
      <c r="X113" s="10" t="e">
        <f t="shared" si="12"/>
        <v>#N/A</v>
      </c>
      <c r="Y113" s="38">
        <f t="shared" si="13"/>
        <v>0</v>
      </c>
      <c r="Z113" s="43" t="str">
        <f t="shared" si="14"/>
        <v/>
      </c>
      <c r="AA113" s="44" t="str">
        <f t="shared" si="15"/>
        <v/>
      </c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</row>
    <row r="114" spans="3:50">
      <c r="C114" s="34" t="s">
        <v>255</v>
      </c>
      <c r="D114" s="35" t="s">
        <v>256</v>
      </c>
      <c r="E114" s="11">
        <v>0.34531668842313479</v>
      </c>
      <c r="F114" s="11">
        <v>0.35006250604603001</v>
      </c>
      <c r="G114" s="11">
        <v>0.35576373496624053</v>
      </c>
      <c r="H114" s="11">
        <v>0.33746496388645103</v>
      </c>
      <c r="I114" s="11">
        <v>0.33253936016154939</v>
      </c>
      <c r="J114" s="11">
        <v>0.34410260465093356</v>
      </c>
      <c r="K114" s="11">
        <v>0.36167663381793796</v>
      </c>
      <c r="L114" s="11">
        <v>0.38941860860790789</v>
      </c>
      <c r="M114" s="11">
        <v>0.420589643103292</v>
      </c>
      <c r="N114" s="11">
        <v>0.43436897538077007</v>
      </c>
      <c r="O114" s="11">
        <v>0.42539595960005039</v>
      </c>
      <c r="P114" s="11">
        <v>0.43495177120867456</v>
      </c>
      <c r="Q114" s="11">
        <v>0.4375492152114735</v>
      </c>
      <c r="R114" s="11">
        <v>0.45266354632511135</v>
      </c>
      <c r="S114" s="11">
        <v>0.43892880304443377</v>
      </c>
      <c r="T114" s="11">
        <v>0.42898451502391999</v>
      </c>
      <c r="U114" s="11"/>
      <c r="V114" s="35" t="str">
        <f t="shared" si="10"/>
        <v>Mauritania</v>
      </c>
      <c r="W114" s="30">
        <f t="shared" si="11"/>
        <v>8.4552017031222764E-3</v>
      </c>
      <c r="X114" s="10">
        <f t="shared" si="12"/>
        <v>0.90224812839053603</v>
      </c>
      <c r="Y114" s="38">
        <f t="shared" si="13"/>
        <v>0.81405168518422522</v>
      </c>
      <c r="Z114" s="43">
        <f t="shared" si="14"/>
        <v>8.4552017031222757</v>
      </c>
      <c r="AA114" s="44">
        <f t="shared" si="15"/>
        <v>104</v>
      </c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</row>
    <row r="115" spans="3:50">
      <c r="C115" s="34" t="s">
        <v>257</v>
      </c>
      <c r="D115" s="35" t="s">
        <v>258</v>
      </c>
      <c r="E115" s="11">
        <v>0.49146099587412656</v>
      </c>
      <c r="F115" s="11">
        <v>0.5019307584491115</v>
      </c>
      <c r="G115" s="11">
        <v>0.51589572699689756</v>
      </c>
      <c r="H115" s="11">
        <v>0.53251061012351775</v>
      </c>
      <c r="I115" s="11">
        <v>0.54430927251498074</v>
      </c>
      <c r="J115" s="11">
        <v>0.54604647847038534</v>
      </c>
      <c r="K115" s="11">
        <v>0.56476799537434286</v>
      </c>
      <c r="L115" s="11">
        <v>0.5771502261699496</v>
      </c>
      <c r="M115" s="11">
        <v>0.57749877056329468</v>
      </c>
      <c r="N115" s="11">
        <v>0.58637891934803599</v>
      </c>
      <c r="O115" s="11">
        <v>0.61707620713756151</v>
      </c>
      <c r="P115" s="11">
        <v>0.62873947750479797</v>
      </c>
      <c r="Q115" s="11">
        <v>0.65953799284398107</v>
      </c>
      <c r="R115" s="11">
        <v>0.69138138364187285</v>
      </c>
      <c r="S115" s="11">
        <v>0.69523756449032781</v>
      </c>
      <c r="T115" s="11">
        <v>0.70277836367559865</v>
      </c>
      <c r="U115" s="11"/>
      <c r="V115" s="35" t="str">
        <f t="shared" si="10"/>
        <v>Mauritius</v>
      </c>
      <c r="W115" s="30">
        <f t="shared" si="11"/>
        <v>1.4364233908405613E-2</v>
      </c>
      <c r="X115" s="10">
        <f t="shared" si="12"/>
        <v>0.98441496032717524</v>
      </c>
      <c r="Y115" s="38">
        <f t="shared" si="13"/>
        <v>0.96907281411595403</v>
      </c>
      <c r="Z115" s="43">
        <f t="shared" si="14"/>
        <v>14.364233908405614</v>
      </c>
      <c r="AA115" s="44">
        <f t="shared" si="15"/>
        <v>40</v>
      </c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</row>
    <row r="116" spans="3:50">
      <c r="C116" s="34" t="s">
        <v>259</v>
      </c>
      <c r="D116" s="35" t="s">
        <v>260</v>
      </c>
      <c r="E116" s="11">
        <v>0.44062123257045199</v>
      </c>
      <c r="F116" s="11">
        <v>0.43272279252096596</v>
      </c>
      <c r="G116" s="11">
        <v>0.42106301691553688</v>
      </c>
      <c r="H116" s="11">
        <v>0.43594222426627771</v>
      </c>
      <c r="I116" s="11">
        <v>0.45605185445971341</v>
      </c>
      <c r="J116" s="11">
        <v>0.48013063278752083</v>
      </c>
      <c r="K116" s="11">
        <v>0.50106547028857595</v>
      </c>
      <c r="L116" s="11">
        <v>0.52274702319459776</v>
      </c>
      <c r="M116" s="11">
        <v>0.53605122478237421</v>
      </c>
      <c r="N116" s="11">
        <v>0.55603246770046511</v>
      </c>
      <c r="O116" s="11">
        <v>0.55572564035541983</v>
      </c>
      <c r="P116" s="11">
        <v>0.55760993239515466</v>
      </c>
      <c r="Q116" s="11">
        <v>0.57693560874443273</v>
      </c>
      <c r="R116" s="11">
        <v>0.58940496691364752</v>
      </c>
      <c r="S116" s="11">
        <v>0.59575746645077698</v>
      </c>
      <c r="T116" s="11">
        <v>0.60634465122924097</v>
      </c>
      <c r="U116" s="11"/>
      <c r="V116" s="35" t="str">
        <f t="shared" si="10"/>
        <v>Mexico</v>
      </c>
      <c r="W116" s="30">
        <f t="shared" si="11"/>
        <v>1.3225133424210318E-2</v>
      </c>
      <c r="X116" s="10">
        <f t="shared" si="12"/>
        <v>0.97839226782702837</v>
      </c>
      <c r="Y116" s="38">
        <f t="shared" si="13"/>
        <v>0.95725142974371558</v>
      </c>
      <c r="Z116" s="43">
        <f t="shared" si="14"/>
        <v>13.225133424210318</v>
      </c>
      <c r="AA116" s="44">
        <f t="shared" si="15"/>
        <v>44</v>
      </c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</row>
    <row r="117" spans="3:50">
      <c r="C117" s="34" t="s">
        <v>261</v>
      </c>
      <c r="D117" s="35" t="s">
        <v>262</v>
      </c>
      <c r="E117" s="11">
        <v>0.37479577205571984</v>
      </c>
      <c r="F117" s="11">
        <v>0.38134315486393189</v>
      </c>
      <c r="G117" s="11">
        <v>0.38436388948247324</v>
      </c>
      <c r="H117" s="11">
        <v>0.38738462410101471</v>
      </c>
      <c r="I117" s="11">
        <v>0.39400131892993845</v>
      </c>
      <c r="J117" s="11">
        <v>0.40010434912726195</v>
      </c>
      <c r="K117" s="11">
        <v>0.40626241465642221</v>
      </c>
      <c r="L117" s="11">
        <v>0.41242048018558236</v>
      </c>
      <c r="M117" s="11">
        <v>0.42609616996418576</v>
      </c>
      <c r="N117" s="11">
        <v>0.44228396776702472</v>
      </c>
      <c r="O117" s="11">
        <v>0.45473939777486888</v>
      </c>
      <c r="P117" s="11">
        <v>0.46715316905899223</v>
      </c>
      <c r="Q117" s="11">
        <v>0.48310259611043421</v>
      </c>
      <c r="R117" s="11">
        <v>0.49787693540427586</v>
      </c>
      <c r="S117" s="11">
        <v>0.51063559976437967</v>
      </c>
      <c r="T117" s="11">
        <v>0.50356722115637598</v>
      </c>
      <c r="U117" s="11"/>
      <c r="V117" s="35" t="str">
        <f t="shared" si="10"/>
        <v>Micronesia, Federated States of</v>
      </c>
      <c r="W117" s="30">
        <f t="shared" si="11"/>
        <v>9.7492019363118951E-3</v>
      </c>
      <c r="X117" s="10">
        <f t="shared" si="12"/>
        <v>0.97862852847488013</v>
      </c>
      <c r="Y117" s="38">
        <f t="shared" si="13"/>
        <v>0.95771379674490931</v>
      </c>
      <c r="Z117" s="43">
        <f t="shared" si="14"/>
        <v>9.7492019363118949</v>
      </c>
      <c r="AA117" s="44">
        <f t="shared" si="15"/>
        <v>89</v>
      </c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</row>
    <row r="118" spans="3:50">
      <c r="C118" s="34" t="s">
        <v>263</v>
      </c>
      <c r="D118" s="35" t="s">
        <v>264</v>
      </c>
      <c r="E118" s="11">
        <v>0.34263365745459384</v>
      </c>
      <c r="F118" s="11">
        <v>0.43221453603309745</v>
      </c>
      <c r="G118" s="11">
        <v>0.42015070332460719</v>
      </c>
      <c r="H118" s="11">
        <v>0.45094183934969867</v>
      </c>
      <c r="I118" s="11">
        <v>0.46433843386850027</v>
      </c>
      <c r="J118" s="11">
        <v>0.4810627591573805</v>
      </c>
      <c r="K118" s="11">
        <v>0.45295932875829398</v>
      </c>
      <c r="L118" s="11">
        <v>0.4642130310932458</v>
      </c>
      <c r="M118" s="11">
        <v>0.48023852191855432</v>
      </c>
      <c r="N118" s="11">
        <v>0.47127369187273044</v>
      </c>
      <c r="O118" s="11">
        <v>0.48715833483873194</v>
      </c>
      <c r="P118" s="11">
        <v>0.5150824638066609</v>
      </c>
      <c r="Q118" s="11">
        <v>0.55129019810874369</v>
      </c>
      <c r="R118" s="11">
        <v>0.56206091797030311</v>
      </c>
      <c r="S118" s="11">
        <v>0.55485302980367246</v>
      </c>
      <c r="T118" s="11">
        <v>0.54729949954035984</v>
      </c>
      <c r="U118" s="11"/>
      <c r="V118" s="35" t="str">
        <f t="shared" si="10"/>
        <v>Moldova, Republic of</v>
      </c>
      <c r="W118" s="30">
        <f t="shared" si="11"/>
        <v>1.1154544571147829E-2</v>
      </c>
      <c r="X118" s="10">
        <f t="shared" si="12"/>
        <v>0.91879407081975073</v>
      </c>
      <c r="Y118" s="38">
        <f t="shared" si="13"/>
        <v>0.84418254457352915</v>
      </c>
      <c r="Z118" s="43">
        <f t="shared" si="14"/>
        <v>11.154544571147829</v>
      </c>
      <c r="AA118" s="44">
        <f t="shared" si="15"/>
        <v>63</v>
      </c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</row>
    <row r="119" spans="3:50">
      <c r="C119" s="34" t="s">
        <v>265</v>
      </c>
      <c r="D119" s="35" t="s">
        <v>266</v>
      </c>
      <c r="E119" s="11" t="e">
        <v>#N/A</v>
      </c>
      <c r="F119" s="11" t="e">
        <v>#N/A</v>
      </c>
      <c r="G119" s="11" t="e">
        <v>#N/A</v>
      </c>
      <c r="H119" s="11" t="e">
        <v>#N/A</v>
      </c>
      <c r="I119" s="11" t="e">
        <v>#N/A</v>
      </c>
      <c r="J119" s="11" t="e">
        <v>#N/A</v>
      </c>
      <c r="K119" s="11" t="e">
        <v>#N/A</v>
      </c>
      <c r="L119" s="11" t="e">
        <v>#N/A</v>
      </c>
      <c r="M119" s="11" t="e">
        <v>#N/A</v>
      </c>
      <c r="N119" s="11" t="e">
        <v>#N/A</v>
      </c>
      <c r="O119" s="11" t="e">
        <v>#N/A</v>
      </c>
      <c r="P119" s="11" t="e">
        <v>#N/A</v>
      </c>
      <c r="Q119" s="11" t="e">
        <v>#N/A</v>
      </c>
      <c r="R119" s="11" t="e">
        <v>#N/A</v>
      </c>
      <c r="S119" s="11" t="e">
        <v>#N/A</v>
      </c>
      <c r="T119" s="11" t="e">
        <v>#N/A</v>
      </c>
      <c r="U119" s="11"/>
      <c r="V119" s="35" t="str">
        <f t="shared" si="10"/>
        <v>Monaco</v>
      </c>
      <c r="W119" s="30" t="e">
        <f t="shared" si="11"/>
        <v>#N/A</v>
      </c>
      <c r="X119" s="10" t="e">
        <f t="shared" si="12"/>
        <v>#N/A</v>
      </c>
      <c r="Y119" s="38">
        <f t="shared" si="13"/>
        <v>0</v>
      </c>
      <c r="Z119" s="43" t="str">
        <f t="shared" si="14"/>
        <v/>
      </c>
      <c r="AA119" s="44" t="str">
        <f t="shared" si="15"/>
        <v/>
      </c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</row>
    <row r="120" spans="3:50">
      <c r="C120" s="34" t="s">
        <v>267</v>
      </c>
      <c r="D120" s="35" t="s">
        <v>594</v>
      </c>
      <c r="E120" s="11">
        <v>0.411911340987828</v>
      </c>
      <c r="F120" s="11">
        <v>0.41831184925432424</v>
      </c>
      <c r="G120" s="11">
        <v>0.4086192469129889</v>
      </c>
      <c r="H120" s="11">
        <v>0.39936156781322835</v>
      </c>
      <c r="I120" s="11">
        <v>0.40970983778536385</v>
      </c>
      <c r="J120" s="11">
        <v>0.42191516653303118</v>
      </c>
      <c r="K120" s="11">
        <v>0.4375365213703491</v>
      </c>
      <c r="L120" s="11">
        <v>0.45681203213973132</v>
      </c>
      <c r="M120" s="11">
        <v>0.50063502909477153</v>
      </c>
      <c r="N120" s="11">
        <v>0.49649808380909932</v>
      </c>
      <c r="O120" s="11">
        <v>0.51802638305330739</v>
      </c>
      <c r="P120" s="11">
        <v>0.55843812499485979</v>
      </c>
      <c r="Q120" s="11">
        <v>0.61277630619394874</v>
      </c>
      <c r="R120" s="11">
        <v>0.62485097443291682</v>
      </c>
      <c r="S120" s="11">
        <v>0.62447694910805696</v>
      </c>
      <c r="T120" s="11">
        <v>0.64555665546333063</v>
      </c>
      <c r="U120" s="11"/>
      <c r="V120" s="35" t="str">
        <f t="shared" si="10"/>
        <v xml:space="preserve">Macedonia </v>
      </c>
      <c r="W120" s="30">
        <f t="shared" si="11"/>
        <v>1.7980102118699853E-2</v>
      </c>
      <c r="X120" s="10">
        <f t="shared" si="12"/>
        <v>0.95120985794379964</v>
      </c>
      <c r="Y120" s="38">
        <f t="shared" si="13"/>
        <v>0.90480019384946353</v>
      </c>
      <c r="Z120" s="43">
        <f t="shared" si="14"/>
        <v>17.980102118699854</v>
      </c>
      <c r="AA120" s="44">
        <f t="shared" si="15"/>
        <v>13</v>
      </c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</row>
    <row r="121" spans="3:50">
      <c r="C121" s="34" t="s">
        <v>269</v>
      </c>
      <c r="D121" s="35" t="s">
        <v>270</v>
      </c>
      <c r="E121" s="11">
        <v>0.41555078706852783</v>
      </c>
      <c r="F121" s="11">
        <v>0.41724716244875104</v>
      </c>
      <c r="G121" s="11">
        <v>0.44693528577293457</v>
      </c>
      <c r="H121" s="11">
        <v>0.47243796715854791</v>
      </c>
      <c r="I121" s="11">
        <v>0.49395421944912843</v>
      </c>
      <c r="J121" s="11">
        <v>0.50938882956731546</v>
      </c>
      <c r="K121" s="11">
        <v>0.50861114357381698</v>
      </c>
      <c r="L121" s="11">
        <v>0.5180890407129819</v>
      </c>
      <c r="M121" s="11">
        <v>0.5270119681825951</v>
      </c>
      <c r="N121" s="11">
        <v>0.5211644225700125</v>
      </c>
      <c r="O121" s="11">
        <v>0.55312905684286973</v>
      </c>
      <c r="P121" s="11">
        <v>0.58216238833297773</v>
      </c>
      <c r="Q121" s="11">
        <v>0.59369323276641084</v>
      </c>
      <c r="R121" s="11">
        <v>0.63968515451024588</v>
      </c>
      <c r="S121" s="11">
        <v>0.65702643744857592</v>
      </c>
      <c r="T121" s="11">
        <v>0.64084617312282277</v>
      </c>
      <c r="U121" s="11"/>
      <c r="V121" s="35" t="str">
        <f t="shared" si="10"/>
        <v>Mongolia</v>
      </c>
      <c r="W121" s="30">
        <f t="shared" si="11"/>
        <v>1.5574777052082727E-2</v>
      </c>
      <c r="X121" s="10">
        <f t="shared" si="12"/>
        <v>0.97824788364208159</v>
      </c>
      <c r="Y121" s="38">
        <f t="shared" si="13"/>
        <v>0.95696892185021165</v>
      </c>
      <c r="Z121" s="43">
        <f t="shared" si="14"/>
        <v>15.574777052082727</v>
      </c>
      <c r="AA121" s="44">
        <f t="shared" si="15"/>
        <v>32</v>
      </c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</row>
    <row r="122" spans="3:50">
      <c r="C122" s="34" t="s">
        <v>271</v>
      </c>
      <c r="D122" s="35" t="s">
        <v>272</v>
      </c>
      <c r="E122" s="11" t="e">
        <v>#N/A</v>
      </c>
      <c r="F122" s="11" t="e">
        <v>#N/A</v>
      </c>
      <c r="G122" s="11" t="e">
        <v>#N/A</v>
      </c>
      <c r="H122" s="11" t="e">
        <v>#N/A</v>
      </c>
      <c r="I122" s="11" t="e">
        <v>#N/A</v>
      </c>
      <c r="J122" s="11" t="e">
        <v>#N/A</v>
      </c>
      <c r="K122" s="11" t="e">
        <v>#N/A</v>
      </c>
      <c r="L122" s="11" t="e">
        <v>#N/A</v>
      </c>
      <c r="M122" s="11" t="e">
        <v>#N/A</v>
      </c>
      <c r="N122" s="11" t="e">
        <v>#N/A</v>
      </c>
      <c r="O122" s="11" t="e">
        <v>#N/A</v>
      </c>
      <c r="P122" s="11" t="e">
        <v>#N/A</v>
      </c>
      <c r="Q122" s="11" t="e">
        <v>#N/A</v>
      </c>
      <c r="R122" s="11" t="e">
        <v>#N/A</v>
      </c>
      <c r="S122" s="11" t="e">
        <v>#N/A</v>
      </c>
      <c r="T122" s="11" t="e">
        <v>#N/A</v>
      </c>
      <c r="U122" s="11"/>
      <c r="V122" s="35" t="str">
        <f t="shared" si="10"/>
        <v>Montenegro</v>
      </c>
      <c r="W122" s="30" t="e">
        <f t="shared" si="11"/>
        <v>#N/A</v>
      </c>
      <c r="X122" s="10" t="e">
        <f t="shared" si="12"/>
        <v>#N/A</v>
      </c>
      <c r="Y122" s="38">
        <f t="shared" si="13"/>
        <v>0</v>
      </c>
      <c r="Z122" s="43" t="str">
        <f t="shared" si="14"/>
        <v/>
      </c>
      <c r="AA122" s="44" t="str">
        <f t="shared" si="15"/>
        <v/>
      </c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</row>
    <row r="123" spans="3:50">
      <c r="C123" s="34" t="s">
        <v>273</v>
      </c>
      <c r="D123" s="35" t="s">
        <v>274</v>
      </c>
      <c r="E123" s="11">
        <v>0.43299363678629055</v>
      </c>
      <c r="F123" s="11">
        <v>0.44023067800248483</v>
      </c>
      <c r="G123" s="11">
        <v>0.45487642961592289</v>
      </c>
      <c r="H123" s="11">
        <v>0.44492170037606221</v>
      </c>
      <c r="I123" s="11">
        <v>0.45268452030009304</v>
      </c>
      <c r="J123" s="11">
        <v>0.45132654262495558</v>
      </c>
      <c r="K123" s="11">
        <v>0.46632437021893425</v>
      </c>
      <c r="L123" s="11">
        <v>0.44659872528573374</v>
      </c>
      <c r="M123" s="11">
        <v>0.44092277771553062</v>
      </c>
      <c r="N123" s="11">
        <v>0.44673237236071295</v>
      </c>
      <c r="O123" s="11">
        <v>0.43516439828287756</v>
      </c>
      <c r="P123" s="11">
        <v>0.44900457652775516</v>
      </c>
      <c r="Q123" s="11">
        <v>0.48812995510288471</v>
      </c>
      <c r="R123" s="11">
        <v>0.49508553635730396</v>
      </c>
      <c r="S123" s="11">
        <v>0.5159214233216054</v>
      </c>
      <c r="T123" s="11">
        <v>0.5223972091112824</v>
      </c>
      <c r="U123" s="11"/>
      <c r="V123" s="35" t="str">
        <f t="shared" si="10"/>
        <v>Morocco</v>
      </c>
      <c r="W123" s="30">
        <f t="shared" si="11"/>
        <v>4.3899786344976715E-3</v>
      </c>
      <c r="X123" s="10">
        <f t="shared" si="12"/>
        <v>0.7386751106483701</v>
      </c>
      <c r="Y123" s="38">
        <f t="shared" si="13"/>
        <v>0.54564091909138179</v>
      </c>
      <c r="Z123" s="43">
        <f t="shared" si="14"/>
        <v>4.3899786344976715</v>
      </c>
      <c r="AA123" s="44">
        <f t="shared" si="15"/>
        <v>134</v>
      </c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</row>
    <row r="124" spans="3:50">
      <c r="C124" s="34" t="s">
        <v>275</v>
      </c>
      <c r="D124" s="35" t="s">
        <v>276</v>
      </c>
      <c r="E124" s="11">
        <v>0.34177440052436708</v>
      </c>
      <c r="F124" s="11">
        <v>0.35606372321802776</v>
      </c>
      <c r="G124" s="11">
        <v>0.33790585077402474</v>
      </c>
      <c r="H124" s="11">
        <v>0.33678090592744786</v>
      </c>
      <c r="I124" s="11">
        <v>0.36676278973916143</v>
      </c>
      <c r="J124" s="11">
        <v>0.3840255809423252</v>
      </c>
      <c r="K124" s="11">
        <v>0.42089174684103059</v>
      </c>
      <c r="L124" s="11">
        <v>0.4152217696804712</v>
      </c>
      <c r="M124" s="11">
        <v>0.42169864202967805</v>
      </c>
      <c r="N124" s="11">
        <v>0.41166681607200367</v>
      </c>
      <c r="O124" s="11">
        <v>0.41060948366323091</v>
      </c>
      <c r="P124" s="11">
        <v>0.41096328887156452</v>
      </c>
      <c r="Q124" s="11">
        <v>0.4266429583353038</v>
      </c>
      <c r="R124" s="11">
        <v>0.43828155825247228</v>
      </c>
      <c r="S124" s="11">
        <v>0.45239424198227118</v>
      </c>
      <c r="T124" s="11">
        <v>0.45337725313119343</v>
      </c>
      <c r="U124" s="11"/>
      <c r="V124" s="35" t="str">
        <f t="shared" si="10"/>
        <v>Mozambique</v>
      </c>
      <c r="W124" s="30">
        <f t="shared" si="11"/>
        <v>7.7358174625656783E-3</v>
      </c>
      <c r="X124" s="10">
        <f t="shared" si="12"/>
        <v>0.92467735003625984</v>
      </c>
      <c r="Y124" s="38">
        <f t="shared" si="13"/>
        <v>0.85502820167007976</v>
      </c>
      <c r="Z124" s="43">
        <f t="shared" si="14"/>
        <v>7.7358174625656781</v>
      </c>
      <c r="AA124" s="44">
        <f t="shared" si="15"/>
        <v>114</v>
      </c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</row>
    <row r="125" spans="3:50">
      <c r="C125" s="34" t="s">
        <v>277</v>
      </c>
      <c r="D125" s="35" t="s">
        <v>278</v>
      </c>
      <c r="E125" s="11" t="e">
        <v>#N/A</v>
      </c>
      <c r="F125" s="11" t="e">
        <v>#N/A</v>
      </c>
      <c r="G125" s="11" t="e">
        <v>#N/A</v>
      </c>
      <c r="H125" s="11" t="e">
        <v>#N/A</v>
      </c>
      <c r="I125" s="11" t="e">
        <v>#N/A</v>
      </c>
      <c r="J125" s="11" t="e">
        <v>#N/A</v>
      </c>
      <c r="K125" s="11" t="e">
        <v>#N/A</v>
      </c>
      <c r="L125" s="11" t="e">
        <v>#N/A</v>
      </c>
      <c r="M125" s="11" t="e">
        <v>#N/A</v>
      </c>
      <c r="N125" s="11" t="e">
        <v>#N/A</v>
      </c>
      <c r="O125" s="11" t="e">
        <v>#N/A</v>
      </c>
      <c r="P125" s="11" t="e">
        <v>#N/A</v>
      </c>
      <c r="Q125" s="11" t="e">
        <v>#N/A</v>
      </c>
      <c r="R125" s="11" t="e">
        <v>#N/A</v>
      </c>
      <c r="S125" s="11" t="e">
        <v>#N/A</v>
      </c>
      <c r="T125" s="11" t="e">
        <v>#N/A</v>
      </c>
      <c r="U125" s="11"/>
      <c r="V125" s="35" t="str">
        <f t="shared" si="10"/>
        <v>Myanmar</v>
      </c>
      <c r="W125" s="30" t="e">
        <f t="shared" si="11"/>
        <v>#N/A</v>
      </c>
      <c r="X125" s="10" t="e">
        <f t="shared" si="12"/>
        <v>#N/A</v>
      </c>
      <c r="Y125" s="38">
        <f t="shared" si="13"/>
        <v>0</v>
      </c>
      <c r="Z125" s="43" t="str">
        <f t="shared" si="14"/>
        <v/>
      </c>
      <c r="AA125" s="44" t="str">
        <f t="shared" si="15"/>
        <v/>
      </c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</row>
    <row r="126" spans="3:50">
      <c r="C126" s="34" t="s">
        <v>279</v>
      </c>
      <c r="D126" s="35" t="s">
        <v>280</v>
      </c>
      <c r="E126" s="11">
        <v>0.46194679261505411</v>
      </c>
      <c r="F126" s="11">
        <v>0.46734643308665746</v>
      </c>
      <c r="G126" s="11">
        <v>0.46825768056510503</v>
      </c>
      <c r="H126" s="11">
        <v>0.48930481192907282</v>
      </c>
      <c r="I126" s="11">
        <v>0.48105923948987095</v>
      </c>
      <c r="J126" s="11">
        <v>0.47894109790679462</v>
      </c>
      <c r="K126" s="11">
        <v>0.47580128141031636</v>
      </c>
      <c r="L126" s="11">
        <v>0.48210812656670388</v>
      </c>
      <c r="M126" s="11">
        <v>0.50260579341046963</v>
      </c>
      <c r="N126" s="11">
        <v>0.48958464419649306</v>
      </c>
      <c r="O126" s="11">
        <v>0.49601975044283553</v>
      </c>
      <c r="P126" s="11">
        <v>0.51272872890792065</v>
      </c>
      <c r="Q126" s="11">
        <v>0.5471865371479061</v>
      </c>
      <c r="R126" s="11">
        <v>0.55653523145380857</v>
      </c>
      <c r="S126" s="11">
        <v>0.55820207491454876</v>
      </c>
      <c r="T126" s="11">
        <v>0.55582730317834605</v>
      </c>
      <c r="U126" s="11"/>
      <c r="V126" s="35" t="str">
        <f t="shared" si="10"/>
        <v>Namibia</v>
      </c>
      <c r="W126" s="30">
        <f t="shared" si="11"/>
        <v>6.5444809305383132E-3</v>
      </c>
      <c r="X126" s="10">
        <f t="shared" si="12"/>
        <v>0.91143316885054326</v>
      </c>
      <c r="Y126" s="38">
        <f t="shared" si="13"/>
        <v>0.83071042128094286</v>
      </c>
      <c r="Z126" s="43">
        <f t="shared" si="14"/>
        <v>6.5444809305383131</v>
      </c>
      <c r="AA126" s="44">
        <f t="shared" si="15"/>
        <v>121</v>
      </c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</row>
    <row r="127" spans="3:50">
      <c r="C127" s="34" t="s">
        <v>281</v>
      </c>
      <c r="D127" s="35" t="s">
        <v>282</v>
      </c>
      <c r="E127" s="11" t="e">
        <v>#N/A</v>
      </c>
      <c r="F127" s="11" t="e">
        <v>#N/A</v>
      </c>
      <c r="G127" s="11" t="e">
        <v>#N/A</v>
      </c>
      <c r="H127" s="11" t="e">
        <v>#N/A</v>
      </c>
      <c r="I127" s="11" t="e">
        <v>#N/A</v>
      </c>
      <c r="J127" s="11" t="e">
        <v>#N/A</v>
      </c>
      <c r="K127" s="11" t="e">
        <v>#N/A</v>
      </c>
      <c r="L127" s="11" t="e">
        <v>#N/A</v>
      </c>
      <c r="M127" s="11" t="e">
        <v>#N/A</v>
      </c>
      <c r="N127" s="11" t="e">
        <v>#N/A</v>
      </c>
      <c r="O127" s="11" t="e">
        <v>#N/A</v>
      </c>
      <c r="P127" s="11" t="e">
        <v>#N/A</v>
      </c>
      <c r="Q127" s="11" t="e">
        <v>#N/A</v>
      </c>
      <c r="R127" s="11" t="e">
        <v>#N/A</v>
      </c>
      <c r="S127" s="11" t="e">
        <v>#N/A</v>
      </c>
      <c r="T127" s="11" t="e">
        <v>#N/A</v>
      </c>
      <c r="U127" s="11"/>
      <c r="V127" s="35" t="str">
        <f t="shared" si="10"/>
        <v>Nauru</v>
      </c>
      <c r="W127" s="30" t="e">
        <f t="shared" si="11"/>
        <v>#N/A</v>
      </c>
      <c r="X127" s="10" t="e">
        <f t="shared" si="12"/>
        <v>#N/A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</row>
    <row r="128" spans="3:50">
      <c r="C128" s="34" t="s">
        <v>283</v>
      </c>
      <c r="D128" s="35" t="s">
        <v>284</v>
      </c>
      <c r="E128" s="11">
        <v>0.36434416929188262</v>
      </c>
      <c r="F128" s="11">
        <v>0.36987232189452107</v>
      </c>
      <c r="G128" s="11">
        <v>0.38158236676599339</v>
      </c>
      <c r="H128" s="11">
        <v>0.37629241163746574</v>
      </c>
      <c r="I128" s="11">
        <v>0.36856060742408658</v>
      </c>
      <c r="J128" s="11">
        <v>0.3538542843744375</v>
      </c>
      <c r="K128" s="11">
        <v>0.34064637640576068</v>
      </c>
      <c r="L128" s="11">
        <v>0.3299482643840051</v>
      </c>
      <c r="M128" s="11">
        <v>0.32339797955381161</v>
      </c>
      <c r="N128" s="11">
        <v>0.31493016680436969</v>
      </c>
      <c r="O128" s="11">
        <v>0.30442176439741098</v>
      </c>
      <c r="P128" s="11">
        <v>0.32861706893195136</v>
      </c>
      <c r="Q128" s="11">
        <v>0.34514021283674401</v>
      </c>
      <c r="R128" s="11">
        <v>0.35384165563731867</v>
      </c>
      <c r="S128" s="11">
        <v>0.37640275391088013</v>
      </c>
      <c r="T128" s="11">
        <v>0.37393968729973875</v>
      </c>
      <c r="U128" s="11"/>
      <c r="V128" s="35" t="str">
        <f t="shared" si="10"/>
        <v>Nepal</v>
      </c>
      <c r="W128" s="30">
        <f t="shared" si="11"/>
        <v>-1.4222875121409602E-3</v>
      </c>
      <c r="X128" s="10">
        <f t="shared" si="12"/>
        <v>-0.27772699653895916</v>
      </c>
      <c r="Y128" s="38">
        <f t="shared" si="13"/>
        <v>7.7132284606551027E-2</v>
      </c>
      <c r="Z128" s="43" t="str">
        <f t="shared" si="14"/>
        <v/>
      </c>
      <c r="AA128" s="44" t="str">
        <f t="shared" si="15"/>
        <v/>
      </c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</row>
    <row r="129" spans="3:50">
      <c r="C129" s="34" t="s">
        <v>285</v>
      </c>
      <c r="D129" s="35" t="s">
        <v>286</v>
      </c>
      <c r="E129" s="11">
        <v>0.62082685740264409</v>
      </c>
      <c r="F129" s="11">
        <v>0.63424282853145419</v>
      </c>
      <c r="G129" s="11">
        <v>0.64745682492913215</v>
      </c>
      <c r="H129" s="11">
        <v>0.66166970201054209</v>
      </c>
      <c r="I129" s="11">
        <v>0.69929010061521535</v>
      </c>
      <c r="J129" s="11">
        <v>0.73912042052549909</v>
      </c>
      <c r="K129" s="11">
        <v>0.76488185016648491</v>
      </c>
      <c r="L129" s="11">
        <v>0.77342595220640054</v>
      </c>
      <c r="M129" s="11">
        <v>0.77956623773334877</v>
      </c>
      <c r="N129" s="11">
        <v>0.79489995144919112</v>
      </c>
      <c r="O129" s="11">
        <v>0.78631373563192575</v>
      </c>
      <c r="P129" s="11">
        <v>0.79568921448238994</v>
      </c>
      <c r="Q129" s="11">
        <v>0.793934147343901</v>
      </c>
      <c r="R129" s="11">
        <v>0.80618818530348535</v>
      </c>
      <c r="S129" s="11">
        <v>0.80350792274420146</v>
      </c>
      <c r="T129" s="11">
        <v>0.79071902526172277</v>
      </c>
      <c r="U129" s="11"/>
      <c r="V129" s="35" t="str">
        <f t="shared" si="10"/>
        <v>Netherlands</v>
      </c>
      <c r="W129" s="30">
        <f t="shared" si="11"/>
        <v>1.2782659818746224E-2</v>
      </c>
      <c r="X129" s="10">
        <f t="shared" si="12"/>
        <v>0.91035257147545912</v>
      </c>
      <c r="Y129" s="38">
        <f t="shared" si="13"/>
        <v>0.82874180439198086</v>
      </c>
      <c r="Z129" s="43">
        <f t="shared" si="14"/>
        <v>12.782659818746223</v>
      </c>
      <c r="AA129" s="44">
        <f t="shared" si="15"/>
        <v>50</v>
      </c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</row>
    <row r="130" spans="3:50">
      <c r="C130" s="34" t="s">
        <v>287</v>
      </c>
      <c r="D130" s="35" t="s">
        <v>288</v>
      </c>
      <c r="E130" s="11">
        <v>0.69136767456833803</v>
      </c>
      <c r="F130" s="11">
        <v>0.70554380720987875</v>
      </c>
      <c r="G130" s="11">
        <v>0.72216900600453482</v>
      </c>
      <c r="H130" s="11">
        <v>0.73059481904714829</v>
      </c>
      <c r="I130" s="11">
        <v>0.77068998280938139</v>
      </c>
      <c r="J130" s="11">
        <v>0.77525040803904599</v>
      </c>
      <c r="K130" s="11">
        <v>0.80364647558684643</v>
      </c>
      <c r="L130" s="11">
        <v>0.80663899583003729</v>
      </c>
      <c r="M130" s="11">
        <v>0.8160105454670491</v>
      </c>
      <c r="N130" s="11">
        <v>0.83796193080884362</v>
      </c>
      <c r="O130" s="11">
        <v>0.85167906360083323</v>
      </c>
      <c r="P130" s="11">
        <v>0.85228567260768251</v>
      </c>
      <c r="Q130" s="11">
        <v>0.84881344995507357</v>
      </c>
      <c r="R130" s="11">
        <v>0.84385106326101722</v>
      </c>
      <c r="S130" s="11">
        <v>0.84708916778799292</v>
      </c>
      <c r="T130" s="11">
        <v>0.84696827612399106</v>
      </c>
      <c r="U130" s="11"/>
      <c r="V130" s="35" t="str">
        <f t="shared" si="10"/>
        <v>New Zealand</v>
      </c>
      <c r="W130" s="30">
        <f t="shared" si="11"/>
        <v>1.1238529471386708E-2</v>
      </c>
      <c r="X130" s="10">
        <f t="shared" si="12"/>
        <v>0.93803049152429552</v>
      </c>
      <c r="Y130" s="38">
        <f t="shared" si="13"/>
        <v>0.87990120302931141</v>
      </c>
      <c r="Z130" s="43">
        <f t="shared" si="14"/>
        <v>11.238529471386707</v>
      </c>
      <c r="AA130" s="44">
        <f t="shared" si="15"/>
        <v>61</v>
      </c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</row>
    <row r="131" spans="3:50">
      <c r="C131" s="34" t="s">
        <v>289</v>
      </c>
      <c r="D131" s="35" t="s">
        <v>290</v>
      </c>
      <c r="E131" s="11">
        <v>0.34462788834992036</v>
      </c>
      <c r="F131" s="11">
        <v>0.40284311825348668</v>
      </c>
      <c r="G131" s="11">
        <v>0.39876921260023174</v>
      </c>
      <c r="H131" s="11">
        <v>0.40372155252997327</v>
      </c>
      <c r="I131" s="11">
        <v>0.41124284831378871</v>
      </c>
      <c r="J131" s="11">
        <v>0.43279090450703628</v>
      </c>
      <c r="K131" s="11">
        <v>0.44438777308614413</v>
      </c>
      <c r="L131" s="11">
        <v>0.46382283672143698</v>
      </c>
      <c r="M131" s="11">
        <v>0.47490033879664589</v>
      </c>
      <c r="N131" s="11">
        <v>0.4759918045294394</v>
      </c>
      <c r="O131" s="11">
        <v>0.48464019006884174</v>
      </c>
      <c r="P131" s="11">
        <v>0.50458585929900657</v>
      </c>
      <c r="Q131" s="11">
        <v>0.52223444679293629</v>
      </c>
      <c r="R131" s="11">
        <v>0.52005078679118955</v>
      </c>
      <c r="S131" s="11">
        <v>0.5048094339923358</v>
      </c>
      <c r="T131" s="11">
        <v>0.49614039387940689</v>
      </c>
      <c r="U131" s="11"/>
      <c r="V131" s="35" t="str">
        <f t="shared" si="10"/>
        <v>Nicaragua</v>
      </c>
      <c r="W131" s="30">
        <f t="shared" si="11"/>
        <v>1.0319853166360566E-2</v>
      </c>
      <c r="X131" s="10">
        <f t="shared" si="12"/>
        <v>0.94684172165370928</v>
      </c>
      <c r="Y131" s="38">
        <f t="shared" si="13"/>
        <v>0.89650924586416025</v>
      </c>
      <c r="Z131" s="43">
        <f t="shared" si="14"/>
        <v>10.319853166360566</v>
      </c>
      <c r="AA131" s="44">
        <f t="shared" si="15"/>
        <v>74</v>
      </c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</row>
    <row r="132" spans="3:50">
      <c r="C132" s="34" t="s">
        <v>291</v>
      </c>
      <c r="D132" s="35" t="s">
        <v>292</v>
      </c>
      <c r="E132" s="11">
        <v>0.32561227454899616</v>
      </c>
      <c r="F132" s="11">
        <v>0.32971124862653223</v>
      </c>
      <c r="G132" s="11">
        <v>0.32132370490292361</v>
      </c>
      <c r="H132" s="11">
        <v>0.31343616117931483</v>
      </c>
      <c r="I132" s="11">
        <v>0.34050862659533804</v>
      </c>
      <c r="J132" s="11">
        <v>0.34856805625514187</v>
      </c>
      <c r="K132" s="11">
        <v>0.36127393204164593</v>
      </c>
      <c r="L132" s="11">
        <v>0.3561313813664298</v>
      </c>
      <c r="M132" s="11">
        <v>0.39139850867908293</v>
      </c>
      <c r="N132" s="11">
        <v>0.38292498834167038</v>
      </c>
      <c r="O132" s="11">
        <v>0.38371992686319395</v>
      </c>
      <c r="P132" s="11">
        <v>0.37527594775809908</v>
      </c>
      <c r="Q132" s="11">
        <v>0.37803150697125271</v>
      </c>
      <c r="R132" s="11">
        <v>0.38109212252171687</v>
      </c>
      <c r="S132" s="11">
        <v>0.37346969861832491</v>
      </c>
      <c r="T132" s="11">
        <v>0.3691750016275529</v>
      </c>
      <c r="U132" s="11"/>
      <c r="V132" s="35" t="str">
        <f t="shared" si="10"/>
        <v>Niger</v>
      </c>
      <c r="W132" s="30">
        <f t="shared" si="11"/>
        <v>4.3830328814678477E-3</v>
      </c>
      <c r="X132" s="10">
        <f t="shared" si="12"/>
        <v>0.82554598334094964</v>
      </c>
      <c r="Y132" s="38">
        <f t="shared" si="13"/>
        <v>0.68152617061037546</v>
      </c>
      <c r="Z132" s="43">
        <f t="shared" si="14"/>
        <v>4.3830328814678481</v>
      </c>
      <c r="AA132" s="44">
        <f t="shared" si="15"/>
        <v>135</v>
      </c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</row>
    <row r="133" spans="3:50">
      <c r="C133" s="34" t="s">
        <v>293</v>
      </c>
      <c r="D133" s="35" t="s">
        <v>294</v>
      </c>
      <c r="E133" s="11">
        <v>0.28701519329835107</v>
      </c>
      <c r="F133" s="11">
        <v>0.28600863015455008</v>
      </c>
      <c r="G133" s="11">
        <v>0.33156341570089803</v>
      </c>
      <c r="H133" s="11">
        <v>0.34762282769935637</v>
      </c>
      <c r="I133" s="11">
        <v>0.36241737062345813</v>
      </c>
      <c r="J133" s="11">
        <v>0.34851884767505825</v>
      </c>
      <c r="K133" s="11">
        <v>0.33073721888612145</v>
      </c>
      <c r="L133" s="11">
        <v>0.33807310468269353</v>
      </c>
      <c r="M133" s="11">
        <v>0.33564829546106917</v>
      </c>
      <c r="N133" s="11">
        <v>0.3362707168836318</v>
      </c>
      <c r="O133" s="11">
        <v>0.33896576196664518</v>
      </c>
      <c r="P133" s="11">
        <v>0.35269297894799989</v>
      </c>
      <c r="Q133" s="11">
        <v>0.39085730229343407</v>
      </c>
      <c r="R133" s="11">
        <v>0.41110477031909254</v>
      </c>
      <c r="S133" s="11">
        <v>0.41252637341198667</v>
      </c>
      <c r="T133" s="11">
        <v>0.42071184989236138</v>
      </c>
      <c r="U133" s="11"/>
      <c r="V133" s="35" t="str">
        <f t="shared" si="10"/>
        <v>Nigeria</v>
      </c>
      <c r="W133" s="30">
        <f t="shared" si="11"/>
        <v>7.0773311733886794E-3</v>
      </c>
      <c r="X133" s="10">
        <f t="shared" si="12"/>
        <v>0.84493621859427626</v>
      </c>
      <c r="Y133" s="38">
        <f t="shared" si="13"/>
        <v>0.71391721349239456</v>
      </c>
      <c r="Z133" s="43">
        <f t="shared" si="14"/>
        <v>7.0773311733886795</v>
      </c>
      <c r="AA133" s="44">
        <f t="shared" si="15"/>
        <v>118</v>
      </c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</row>
    <row r="134" spans="3:50">
      <c r="C134" s="34" t="s">
        <v>295</v>
      </c>
      <c r="D134" s="35" t="s">
        <v>296</v>
      </c>
      <c r="E134" s="11">
        <v>0.63987828414589176</v>
      </c>
      <c r="F134" s="11">
        <v>0.66322706415808752</v>
      </c>
      <c r="G134" s="11">
        <v>0.68191964748677747</v>
      </c>
      <c r="H134" s="11">
        <v>0.71195274000864972</v>
      </c>
      <c r="I134" s="11">
        <v>0.74001722959921346</v>
      </c>
      <c r="J134" s="11">
        <v>0.77043100832289957</v>
      </c>
      <c r="K134" s="11">
        <v>0.76887931548483168</v>
      </c>
      <c r="L134" s="11">
        <v>0.77696359249818914</v>
      </c>
      <c r="M134" s="11">
        <v>0.77914361908238172</v>
      </c>
      <c r="N134" s="11">
        <v>0.78006890297404796</v>
      </c>
      <c r="O134" s="11">
        <v>0.76933188196288227</v>
      </c>
      <c r="P134" s="11">
        <v>0.78347889430050355</v>
      </c>
      <c r="Q134" s="11">
        <v>0.78162407028249548</v>
      </c>
      <c r="R134" s="11">
        <v>0.78860422533298213</v>
      </c>
      <c r="S134" s="11">
        <v>0.79490006506463007</v>
      </c>
      <c r="T134" s="11">
        <v>0.79021106442938405</v>
      </c>
      <c r="U134" s="11"/>
      <c r="V134" s="35" t="str">
        <f t="shared" si="10"/>
        <v>Norway</v>
      </c>
      <c r="W134" s="30">
        <f t="shared" si="11"/>
        <v>8.9732321396633601E-3</v>
      </c>
      <c r="X134" s="10">
        <f t="shared" si="12"/>
        <v>0.86387128312010908</v>
      </c>
      <c r="Y134" s="38">
        <f t="shared" si="13"/>
        <v>0.74627359379958369</v>
      </c>
      <c r="Z134" s="43">
        <f t="shared" si="14"/>
        <v>8.9732321396633594</v>
      </c>
      <c r="AA134" s="44">
        <f t="shared" si="15"/>
        <v>98</v>
      </c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</row>
    <row r="135" spans="3:50">
      <c r="C135" s="34" t="s">
        <v>297</v>
      </c>
      <c r="D135" s="35" t="s">
        <v>298</v>
      </c>
      <c r="E135" s="11">
        <v>0.474034999021409</v>
      </c>
      <c r="F135" s="11">
        <v>0.44954280821356163</v>
      </c>
      <c r="G135" s="11">
        <v>0.45646731474975183</v>
      </c>
      <c r="H135" s="11">
        <v>0.47078177954425915</v>
      </c>
      <c r="I135" s="11">
        <v>0.4767633272258342</v>
      </c>
      <c r="J135" s="11">
        <v>0.47974386581235523</v>
      </c>
      <c r="K135" s="11">
        <v>0.50755171841259705</v>
      </c>
      <c r="L135" s="11">
        <v>0.49739203497573542</v>
      </c>
      <c r="M135" s="11">
        <v>0.50325152603724321</v>
      </c>
      <c r="N135" s="11">
        <v>0.53732299354212842</v>
      </c>
      <c r="O135" s="11">
        <v>0.56242825061585877</v>
      </c>
      <c r="P135" s="11">
        <v>0.5700397971972696</v>
      </c>
      <c r="Q135" s="11">
        <v>0.61376603250874873</v>
      </c>
      <c r="R135" s="11">
        <v>0.62577390854015524</v>
      </c>
      <c r="S135" s="11">
        <v>0.62563020403786684</v>
      </c>
      <c r="T135" s="11">
        <v>0.62872390200656969</v>
      </c>
      <c r="U135" s="11"/>
      <c r="V135" s="35" t="str">
        <f t="shared" ref="V135:V197" si="16">D135</f>
        <v>Oman</v>
      </c>
      <c r="W135" s="30">
        <f t="shared" ref="W135:W197" si="17">SLOPE(E135:T135,$E$5:$T$5)</f>
        <v>1.3117986807552778E-2</v>
      </c>
      <c r="X135" s="10">
        <f t="shared" ref="X135:X197" si="18">PEARSON(E135:T135,$E$5:$T$5)</f>
        <v>0.95649484571889909</v>
      </c>
      <c r="Y135" s="38">
        <f t="shared" ref="Y135:Y197" si="19">IF(ISERROR(X135),0,X135*X135)</f>
        <v>0.91488238988682058</v>
      </c>
      <c r="Z135" s="43">
        <f t="shared" ref="Z135:Z197" si="20">IF(Y135&gt;=$Z$4,1000*W135,"")</f>
        <v>13.117986807552779</v>
      </c>
      <c r="AA135" s="44">
        <f t="shared" ref="AA135:AA197" si="21">IF(ISNUMBER(Z135),RANK(Z135,$Z$6:$Z$197),"")</f>
        <v>46</v>
      </c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</row>
    <row r="136" spans="3:50">
      <c r="C136" s="34" t="s">
        <v>299</v>
      </c>
      <c r="D136" s="35" t="s">
        <v>300</v>
      </c>
      <c r="E136" s="11">
        <v>0.36307411761098879</v>
      </c>
      <c r="F136" s="11">
        <v>0.36609404962530018</v>
      </c>
      <c r="G136" s="11">
        <v>0.35510363890906887</v>
      </c>
      <c r="H136" s="11">
        <v>0.34210358016996872</v>
      </c>
      <c r="I136" s="11">
        <v>0.33732886887524016</v>
      </c>
      <c r="J136" s="11">
        <v>0.35052204912488355</v>
      </c>
      <c r="K136" s="11">
        <v>0.34546042460091075</v>
      </c>
      <c r="L136" s="11">
        <v>0.34187681549133025</v>
      </c>
      <c r="M136" s="11">
        <v>0.33565644122677096</v>
      </c>
      <c r="N136" s="11">
        <v>0.3387453811423598</v>
      </c>
      <c r="O136" s="11">
        <v>0.34120047788839808</v>
      </c>
      <c r="P136" s="11">
        <v>0.37634450131172958</v>
      </c>
      <c r="Q136" s="11">
        <v>0.38511058251428232</v>
      </c>
      <c r="R136" s="11">
        <v>0.39820245880608379</v>
      </c>
      <c r="S136" s="11">
        <v>0.41829409330712841</v>
      </c>
      <c r="T136" s="11">
        <v>0.40858615238988094</v>
      </c>
      <c r="U136" s="11"/>
      <c r="V136" s="35" t="str">
        <f t="shared" si="16"/>
        <v>Pakistan</v>
      </c>
      <c r="W136" s="30">
        <f t="shared" si="17"/>
        <v>3.5625988172734153E-3</v>
      </c>
      <c r="X136" s="10">
        <f t="shared" si="18"/>
        <v>0.62837546280968415</v>
      </c>
      <c r="Y136" s="38">
        <f t="shared" si="19"/>
        <v>0.39485572226128474</v>
      </c>
      <c r="Z136" s="43">
        <f t="shared" si="20"/>
        <v>3.5625988172734155</v>
      </c>
      <c r="AA136" s="44">
        <f t="shared" si="21"/>
        <v>142</v>
      </c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</row>
    <row r="137" spans="3:50">
      <c r="C137" s="34" t="s">
        <v>301</v>
      </c>
      <c r="D137" s="35" t="s">
        <v>302</v>
      </c>
      <c r="E137" s="11" t="e">
        <v>#N/A</v>
      </c>
      <c r="F137" s="11" t="e">
        <v>#N/A</v>
      </c>
      <c r="G137" s="11" t="e">
        <v>#N/A</v>
      </c>
      <c r="H137" s="11" t="e">
        <v>#N/A</v>
      </c>
      <c r="I137" s="11" t="e">
        <v>#N/A</v>
      </c>
      <c r="J137" s="11" t="e">
        <v>#N/A</v>
      </c>
      <c r="K137" s="11" t="e">
        <v>#N/A</v>
      </c>
      <c r="L137" s="11" t="e">
        <v>#N/A</v>
      </c>
      <c r="M137" s="11" t="e">
        <v>#N/A</v>
      </c>
      <c r="N137" s="11" t="e">
        <v>#N/A</v>
      </c>
      <c r="O137" s="11" t="e">
        <v>#N/A</v>
      </c>
      <c r="P137" s="11" t="e">
        <v>#N/A</v>
      </c>
      <c r="Q137" s="11" t="e">
        <v>#N/A</v>
      </c>
      <c r="R137" s="11" t="e">
        <v>#N/A</v>
      </c>
      <c r="S137" s="11" t="e">
        <v>#N/A</v>
      </c>
      <c r="T137" s="11" t="e">
        <v>#N/A</v>
      </c>
      <c r="U137" s="11"/>
      <c r="V137" s="35" t="str">
        <f t="shared" si="16"/>
        <v>Palau</v>
      </c>
      <c r="W137" s="30" t="e">
        <f t="shared" si="17"/>
        <v>#N/A</v>
      </c>
      <c r="X137" s="10" t="e">
        <f t="shared" si="18"/>
        <v>#N/A</v>
      </c>
      <c r="Y137" s="38">
        <f t="shared" si="19"/>
        <v>0</v>
      </c>
      <c r="Z137" s="43" t="str">
        <f t="shared" si="20"/>
        <v/>
      </c>
      <c r="AA137" s="44" t="str">
        <f t="shared" si="21"/>
        <v/>
      </c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</row>
    <row r="138" spans="3:50">
      <c r="C138" s="34" t="s">
        <v>303</v>
      </c>
      <c r="D138" s="35" t="s">
        <v>304</v>
      </c>
      <c r="E138" s="11">
        <v>0.54607121216849686</v>
      </c>
      <c r="F138" s="11">
        <v>0.54994769681385525</v>
      </c>
      <c r="G138" s="11">
        <v>0.56219994435433318</v>
      </c>
      <c r="H138" s="11">
        <v>0.57466773658098591</v>
      </c>
      <c r="I138" s="11">
        <v>0.58925201261705074</v>
      </c>
      <c r="J138" s="11">
        <v>0.60205475487692195</v>
      </c>
      <c r="K138" s="11">
        <v>0.59972740589850937</v>
      </c>
      <c r="L138" s="11">
        <v>0.59119719121269609</v>
      </c>
      <c r="M138" s="11">
        <v>0.59803844754837421</v>
      </c>
      <c r="N138" s="11">
        <v>0.60532519011014396</v>
      </c>
      <c r="O138" s="11">
        <v>0.61020794415005353</v>
      </c>
      <c r="P138" s="11">
        <v>0.64003544698137604</v>
      </c>
      <c r="Q138" s="11">
        <v>0.66969834046444565</v>
      </c>
      <c r="R138" s="11">
        <v>0.66820380489493481</v>
      </c>
      <c r="S138" s="11">
        <v>0.67019884364873716</v>
      </c>
      <c r="T138" s="11">
        <v>0.66891026802044484</v>
      </c>
      <c r="U138" s="11"/>
      <c r="V138" s="35" t="str">
        <f t="shared" si="16"/>
        <v>Panama</v>
      </c>
      <c r="W138" s="30">
        <f t="shared" si="17"/>
        <v>8.5986077109072908E-3</v>
      </c>
      <c r="X138" s="10">
        <f t="shared" si="18"/>
        <v>0.95995446393564499</v>
      </c>
      <c r="Y138" s="38">
        <f t="shared" si="19"/>
        <v>0.92151257282997157</v>
      </c>
      <c r="Z138" s="43">
        <f t="shared" si="20"/>
        <v>8.5986077109072916</v>
      </c>
      <c r="AA138" s="44">
        <f t="shared" si="21"/>
        <v>103</v>
      </c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</row>
    <row r="139" spans="3:50">
      <c r="C139" s="34" t="s">
        <v>305</v>
      </c>
      <c r="D139" s="35" t="s">
        <v>306</v>
      </c>
      <c r="E139" s="11">
        <v>0.39527315252699063</v>
      </c>
      <c r="F139" s="11">
        <v>0.40134637854852429</v>
      </c>
      <c r="G139" s="11">
        <v>0.39976074697590547</v>
      </c>
      <c r="H139" s="11">
        <v>0.40017632203371373</v>
      </c>
      <c r="I139" s="11">
        <v>0.40222079913334285</v>
      </c>
      <c r="J139" s="11">
        <v>0.39619032160054557</v>
      </c>
      <c r="K139" s="11">
        <v>0.39911423127022966</v>
      </c>
      <c r="L139" s="11">
        <v>0.39358849933999335</v>
      </c>
      <c r="M139" s="11">
        <v>0.39112359815997921</v>
      </c>
      <c r="N139" s="11">
        <v>0.38476509083583654</v>
      </c>
      <c r="O139" s="11">
        <v>0.38544388704419502</v>
      </c>
      <c r="P139" s="11">
        <v>0.39289382362391717</v>
      </c>
      <c r="Q139" s="11">
        <v>0.39949934953634142</v>
      </c>
      <c r="R139" s="11">
        <v>0.40619788267250634</v>
      </c>
      <c r="S139" s="11">
        <v>0.40797145105017801</v>
      </c>
      <c r="T139" s="11">
        <v>0.40133843347138226</v>
      </c>
      <c r="U139" s="11"/>
      <c r="V139" s="35" t="str">
        <f t="shared" si="16"/>
        <v>Papua New Guinea</v>
      </c>
      <c r="W139" s="30">
        <f t="shared" si="17"/>
        <v>1.1365819565103774E-4</v>
      </c>
      <c r="X139" s="10">
        <f t="shared" si="18"/>
        <v>8.2407006931022417E-2</v>
      </c>
      <c r="Y139" s="38">
        <f t="shared" si="19"/>
        <v>6.7909147913295768E-3</v>
      </c>
      <c r="Z139" s="43" t="str">
        <f t="shared" si="20"/>
        <v/>
      </c>
      <c r="AA139" s="44" t="str">
        <f t="shared" si="21"/>
        <v/>
      </c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</row>
    <row r="140" spans="3:50">
      <c r="C140" s="34" t="s">
        <v>307</v>
      </c>
      <c r="D140" s="35" t="s">
        <v>308</v>
      </c>
      <c r="E140" s="11">
        <v>0.47144759286111637</v>
      </c>
      <c r="F140" s="11">
        <v>0.47828448156714359</v>
      </c>
      <c r="G140" s="11">
        <v>0.46520026897708672</v>
      </c>
      <c r="H140" s="11">
        <v>0.44315233295686057</v>
      </c>
      <c r="I140" s="11">
        <v>0.43875104207870502</v>
      </c>
      <c r="J140" s="11">
        <v>0.45227352066633963</v>
      </c>
      <c r="K140" s="11">
        <v>0.44444018325898527</v>
      </c>
      <c r="L140" s="11">
        <v>0.46738414251837845</v>
      </c>
      <c r="M140" s="11">
        <v>0.47258209466570583</v>
      </c>
      <c r="N140" s="11">
        <v>0.472524547746145</v>
      </c>
      <c r="O140" s="11">
        <v>0.4571692342748474</v>
      </c>
      <c r="P140" s="11">
        <v>0.49992819274696526</v>
      </c>
      <c r="Q140" s="11">
        <v>0.54896624183135279</v>
      </c>
      <c r="R140" s="11">
        <v>0.57710327289703223</v>
      </c>
      <c r="S140" s="11">
        <v>0.57115459576028316</v>
      </c>
      <c r="T140" s="11">
        <v>0.57071280194653862</v>
      </c>
      <c r="U140" s="11"/>
      <c r="V140" s="35" t="str">
        <f t="shared" si="16"/>
        <v>Paraguay</v>
      </c>
      <c r="W140" s="30">
        <f t="shared" si="17"/>
        <v>7.9731139883987435E-3</v>
      </c>
      <c r="X140" s="10">
        <f t="shared" si="18"/>
        <v>0.77621843033888871</v>
      </c>
      <c r="Y140" s="38">
        <f t="shared" si="19"/>
        <v>0.60251505159776819</v>
      </c>
      <c r="Z140" s="43">
        <f t="shared" si="20"/>
        <v>7.9731139883987439</v>
      </c>
      <c r="AA140" s="44">
        <f t="shared" si="21"/>
        <v>110</v>
      </c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</row>
    <row r="141" spans="3:50">
      <c r="C141" s="34" t="s">
        <v>309</v>
      </c>
      <c r="D141" s="35" t="s">
        <v>310</v>
      </c>
      <c r="E141" s="11">
        <v>0.41894091036222497</v>
      </c>
      <c r="F141" s="11">
        <v>0.44446084985000928</v>
      </c>
      <c r="G141" s="11">
        <v>0.45592695844191672</v>
      </c>
      <c r="H141" s="11">
        <v>0.47210620859437197</v>
      </c>
      <c r="I141" s="11">
        <v>0.49948651832887103</v>
      </c>
      <c r="J141" s="11">
        <v>0.50327161727231939</v>
      </c>
      <c r="K141" s="11">
        <v>0.51798743805311109</v>
      </c>
      <c r="L141" s="11">
        <v>0.50251377845201772</v>
      </c>
      <c r="M141" s="11">
        <v>0.4954950985634527</v>
      </c>
      <c r="N141" s="11">
        <v>0.50494406260097258</v>
      </c>
      <c r="O141" s="11">
        <v>0.49525509821565705</v>
      </c>
      <c r="P141" s="11">
        <v>0.51141442442499752</v>
      </c>
      <c r="Q141" s="11">
        <v>0.55668045837791447</v>
      </c>
      <c r="R141" s="11">
        <v>0.58505835606245116</v>
      </c>
      <c r="S141" s="11">
        <v>0.60136985451412028</v>
      </c>
      <c r="T141" s="11">
        <v>0.61418358992224298</v>
      </c>
      <c r="U141" s="11"/>
      <c r="V141" s="35" t="str">
        <f t="shared" si="16"/>
        <v>Peru</v>
      </c>
      <c r="W141" s="30">
        <f t="shared" si="17"/>
        <v>1.0510786495670686E-2</v>
      </c>
      <c r="X141" s="10">
        <f t="shared" si="18"/>
        <v>0.91698735317626878</v>
      </c>
      <c r="Y141" s="38">
        <f t="shared" si="19"/>
        <v>0.84086580588521909</v>
      </c>
      <c r="Z141" s="43">
        <f t="shared" si="20"/>
        <v>10.510786495670686</v>
      </c>
      <c r="AA141" s="44">
        <f t="shared" si="21"/>
        <v>71</v>
      </c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</row>
    <row r="142" spans="3:50">
      <c r="C142" s="34" t="s">
        <v>311</v>
      </c>
      <c r="D142" s="35" t="s">
        <v>312</v>
      </c>
      <c r="E142" s="11">
        <v>0.44005548593112165</v>
      </c>
      <c r="F142" s="11">
        <v>0.46773553440129023</v>
      </c>
      <c r="G142" s="11">
        <v>0.48527093319982095</v>
      </c>
      <c r="H142" s="11">
        <v>0.49578756502083116</v>
      </c>
      <c r="I142" s="11">
        <v>0.48459039275839644</v>
      </c>
      <c r="J142" s="11">
        <v>0.48447564746884991</v>
      </c>
      <c r="K142" s="11">
        <v>0.49022971584505326</v>
      </c>
      <c r="L142" s="11">
        <v>0.49652014551051427</v>
      </c>
      <c r="M142" s="11">
        <v>0.49131339249695349</v>
      </c>
      <c r="N142" s="11">
        <v>0.49306098064937764</v>
      </c>
      <c r="O142" s="11">
        <v>0.47933408237713832</v>
      </c>
      <c r="P142" s="11">
        <v>0.48909993406058877</v>
      </c>
      <c r="Q142" s="11">
        <v>0.50787846728450381</v>
      </c>
      <c r="R142" s="11">
        <v>0.52056401469385383</v>
      </c>
      <c r="S142" s="11">
        <v>0.53333218002629168</v>
      </c>
      <c r="T142" s="11">
        <v>0.52906625616572933</v>
      </c>
      <c r="U142" s="11"/>
      <c r="V142" s="35" t="str">
        <f t="shared" si="16"/>
        <v>Philippines</v>
      </c>
      <c r="W142" s="30">
        <f t="shared" si="17"/>
        <v>3.9619205419231633E-3</v>
      </c>
      <c r="X142" s="10">
        <f t="shared" si="18"/>
        <v>0.82793054252788134</v>
      </c>
      <c r="Y142" s="38">
        <f t="shared" si="19"/>
        <v>0.68546898325051198</v>
      </c>
      <c r="Z142" s="43">
        <f t="shared" si="20"/>
        <v>3.9619205419231633</v>
      </c>
      <c r="AA142" s="44">
        <f t="shared" si="21"/>
        <v>138</v>
      </c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</row>
    <row r="143" spans="3:50">
      <c r="C143" s="34" t="s">
        <v>313</v>
      </c>
      <c r="D143" s="35" t="s">
        <v>314</v>
      </c>
      <c r="E143" s="11">
        <v>0.47734642198729293</v>
      </c>
      <c r="F143" s="11">
        <v>0.52140150506268979</v>
      </c>
      <c r="G143" s="11">
        <v>0.52621215433810131</v>
      </c>
      <c r="H143" s="11">
        <v>0.54087430429992744</v>
      </c>
      <c r="I143" s="11">
        <v>0.55797446710446952</v>
      </c>
      <c r="J143" s="11">
        <v>0.57621357565039144</v>
      </c>
      <c r="K143" s="11">
        <v>0.61038002040616324</v>
      </c>
      <c r="L143" s="11">
        <v>0.65017177306615903</v>
      </c>
      <c r="M143" s="11">
        <v>0.64972497810564878</v>
      </c>
      <c r="N143" s="11">
        <v>0.64529470661496613</v>
      </c>
      <c r="O143" s="11">
        <v>0.67824490583039521</v>
      </c>
      <c r="P143" s="11">
        <v>0.69453813417423582</v>
      </c>
      <c r="Q143" s="11">
        <v>0.69695725028770716</v>
      </c>
      <c r="R143" s="11">
        <v>0.71948450627873939</v>
      </c>
      <c r="S143" s="11">
        <v>0.72130727789381122</v>
      </c>
      <c r="T143" s="11">
        <v>0.7328445966137912</v>
      </c>
      <c r="U143" s="11"/>
      <c r="V143" s="35" t="str">
        <f t="shared" si="16"/>
        <v>Poland</v>
      </c>
      <c r="W143" s="30">
        <f t="shared" si="17"/>
        <v>1.6959396522784369E-2</v>
      </c>
      <c r="X143" s="10">
        <f t="shared" si="18"/>
        <v>0.98498805122745481</v>
      </c>
      <c r="Y143" s="38">
        <f t="shared" si="19"/>
        <v>0.97020146106085914</v>
      </c>
      <c r="Z143" s="43">
        <f t="shared" si="20"/>
        <v>16.95939652278437</v>
      </c>
      <c r="AA143" s="44">
        <f t="shared" si="21"/>
        <v>21</v>
      </c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</row>
    <row r="144" spans="3:50">
      <c r="C144" s="34" t="s">
        <v>315</v>
      </c>
      <c r="D144" s="35" t="s">
        <v>316</v>
      </c>
      <c r="E144" s="11">
        <v>0.56248760253145602</v>
      </c>
      <c r="F144" s="11">
        <v>0.58273182592153705</v>
      </c>
      <c r="G144" s="11">
        <v>0.59875217341093312</v>
      </c>
      <c r="H144" s="11">
        <v>0.6361081803305455</v>
      </c>
      <c r="I144" s="11">
        <v>0.66094965157454788</v>
      </c>
      <c r="J144" s="11">
        <v>0.69050411500200848</v>
      </c>
      <c r="K144" s="11">
        <v>0.7167429315795828</v>
      </c>
      <c r="L144" s="11">
        <v>0.72802527642518144</v>
      </c>
      <c r="M144" s="11">
        <v>0.73931781608331004</v>
      </c>
      <c r="N144" s="11">
        <v>0.73680995715558706</v>
      </c>
      <c r="O144" s="11">
        <v>0.72025256604962007</v>
      </c>
      <c r="P144" s="11">
        <v>0.71608522175172706</v>
      </c>
      <c r="Q144" s="11">
        <v>0.72225249354383103</v>
      </c>
      <c r="R144" s="11">
        <v>0.73126042134054781</v>
      </c>
      <c r="S144" s="11">
        <v>0.72987782181687699</v>
      </c>
      <c r="T144" s="11">
        <v>0.72472775385127952</v>
      </c>
      <c r="U144" s="11"/>
      <c r="V144" s="35" t="str">
        <f t="shared" si="16"/>
        <v>Portugal</v>
      </c>
      <c r="W144" s="30">
        <f t="shared" si="17"/>
        <v>1.0567021508009639E-2</v>
      </c>
      <c r="X144" s="10">
        <f t="shared" si="18"/>
        <v>0.84126669014123179</v>
      </c>
      <c r="Y144" s="38">
        <f t="shared" si="19"/>
        <v>0.70772964394118332</v>
      </c>
      <c r="Z144" s="43">
        <f t="shared" si="20"/>
        <v>10.567021508009638</v>
      </c>
      <c r="AA144" s="44">
        <f t="shared" si="21"/>
        <v>70</v>
      </c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</row>
    <row r="145" spans="3:50">
      <c r="C145" s="34" t="s">
        <v>317</v>
      </c>
      <c r="D145" s="35" t="s">
        <v>318</v>
      </c>
      <c r="E145" s="11">
        <v>0.43959741237895195</v>
      </c>
      <c r="F145" s="11">
        <v>0.44914571353388927</v>
      </c>
      <c r="G145" s="11">
        <v>0.46993732601560162</v>
      </c>
      <c r="H145" s="11">
        <v>0.492542285362078</v>
      </c>
      <c r="I145" s="11">
        <v>0.50748489455618051</v>
      </c>
      <c r="J145" s="11">
        <v>0.51342479991678569</v>
      </c>
      <c r="K145" s="11">
        <v>0.50370931252130624</v>
      </c>
      <c r="L145" s="11">
        <v>0.5194682362445433</v>
      </c>
      <c r="M145" s="11">
        <v>0.55900217826139076</v>
      </c>
      <c r="N145" s="11">
        <v>0.58050183551956491</v>
      </c>
      <c r="O145" s="11">
        <v>0.59036015499852112</v>
      </c>
      <c r="P145" s="11">
        <v>0.58836485075765543</v>
      </c>
      <c r="Q145" s="11">
        <v>0.58870994840227164</v>
      </c>
      <c r="R145" s="11">
        <v>0.58973834498657907</v>
      </c>
      <c r="S145" s="11">
        <v>0.60297581239597042</v>
      </c>
      <c r="T145" s="11">
        <v>0.61873605427736977</v>
      </c>
      <c r="U145" s="11"/>
      <c r="V145" s="35" t="str">
        <f t="shared" si="16"/>
        <v>Qatar</v>
      </c>
      <c r="W145" s="30">
        <f t="shared" si="17"/>
        <v>1.189843980817124E-2</v>
      </c>
      <c r="X145" s="10">
        <f t="shared" si="18"/>
        <v>0.97299596622768592</v>
      </c>
      <c r="Y145" s="38">
        <f t="shared" si="19"/>
        <v>0.94672115029534809</v>
      </c>
      <c r="Z145" s="43">
        <f t="shared" si="20"/>
        <v>11.89843980817124</v>
      </c>
      <c r="AA145" s="44">
        <f t="shared" si="21"/>
        <v>54</v>
      </c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</row>
    <row r="146" spans="3:50">
      <c r="C146" s="34" t="s">
        <v>319</v>
      </c>
      <c r="D146" s="35" t="s">
        <v>320</v>
      </c>
      <c r="E146" s="11">
        <v>0.38877546053216711</v>
      </c>
      <c r="F146" s="11">
        <v>0.40306038863559579</v>
      </c>
      <c r="G146" s="11">
        <v>0.43443199687720863</v>
      </c>
      <c r="H146" s="11">
        <v>0.44966273356282832</v>
      </c>
      <c r="I146" s="11">
        <v>0.43499960003788296</v>
      </c>
      <c r="J146" s="11">
        <v>0.45443055869742782</v>
      </c>
      <c r="K146" s="11">
        <v>0.46653660598495889</v>
      </c>
      <c r="L146" s="11">
        <v>0.48037065533287954</v>
      </c>
      <c r="M146" s="11">
        <v>0.50663228997446907</v>
      </c>
      <c r="N146" s="11">
        <v>0.5260131497352033</v>
      </c>
      <c r="O146" s="11">
        <v>0.56658502285481827</v>
      </c>
      <c r="P146" s="11">
        <v>0.63103573872204222</v>
      </c>
      <c r="Q146" s="11">
        <v>0.679478575265411</v>
      </c>
      <c r="R146" s="11">
        <v>0.69401550204700302</v>
      </c>
      <c r="S146" s="11">
        <v>0.70229657407921231</v>
      </c>
      <c r="T146" s="11">
        <v>0.7047395397496693</v>
      </c>
      <c r="U146" s="11"/>
      <c r="V146" s="35" t="str">
        <f t="shared" si="16"/>
        <v>Romania</v>
      </c>
      <c r="W146" s="30">
        <f t="shared" si="17"/>
        <v>2.3075013659836646E-2</v>
      </c>
      <c r="X146" s="10">
        <f t="shared" si="18"/>
        <v>0.96518829298784992</v>
      </c>
      <c r="Y146" s="38">
        <f t="shared" si="19"/>
        <v>0.93158844092079962</v>
      </c>
      <c r="Z146" s="43">
        <f t="shared" si="20"/>
        <v>23.075013659836646</v>
      </c>
      <c r="AA146" s="44">
        <f t="shared" si="21"/>
        <v>2</v>
      </c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</row>
    <row r="147" spans="3:50">
      <c r="C147" s="34" t="s">
        <v>321</v>
      </c>
      <c r="D147" s="35" t="s">
        <v>322</v>
      </c>
      <c r="E147" s="11">
        <v>0.42397313431480355</v>
      </c>
      <c r="F147" s="11">
        <v>0.42769196375176277</v>
      </c>
      <c r="G147" s="11">
        <v>0.41578709354383092</v>
      </c>
      <c r="H147" s="11">
        <v>0.44138508057419329</v>
      </c>
      <c r="I147" s="11">
        <v>0.45895258414115275</v>
      </c>
      <c r="J147" s="11">
        <v>0.45667501394273835</v>
      </c>
      <c r="K147" s="11">
        <v>0.46528937692661232</v>
      </c>
      <c r="L147" s="11">
        <v>0.48203818681662042</v>
      </c>
      <c r="M147" s="11">
        <v>0.49598773118011841</v>
      </c>
      <c r="N147" s="11">
        <v>0.5449848876132839</v>
      </c>
      <c r="O147" s="11">
        <v>0.58431405254480051</v>
      </c>
      <c r="P147" s="11">
        <v>0.59546151247811852</v>
      </c>
      <c r="Q147" s="11">
        <v>0.59472077415057223</v>
      </c>
      <c r="R147" s="11">
        <v>0.58611124490878097</v>
      </c>
      <c r="S147" s="11">
        <v>0.58717098041598526</v>
      </c>
      <c r="T147" s="11">
        <v>0.58508927060247595</v>
      </c>
      <c r="U147" s="11"/>
      <c r="V147" s="35" t="str">
        <f t="shared" si="16"/>
        <v>Russian Federation</v>
      </c>
      <c r="W147" s="30">
        <f t="shared" si="17"/>
        <v>1.4103455788153564E-2</v>
      </c>
      <c r="X147" s="10">
        <f t="shared" si="18"/>
        <v>0.95093404760570455</v>
      </c>
      <c r="Y147" s="38">
        <f t="shared" si="19"/>
        <v>0.90427556289576838</v>
      </c>
      <c r="Z147" s="43">
        <f t="shared" si="20"/>
        <v>14.103455788153564</v>
      </c>
      <c r="AA147" s="44">
        <f t="shared" si="21"/>
        <v>42</v>
      </c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</row>
    <row r="148" spans="3:50">
      <c r="C148" s="34" t="s">
        <v>323</v>
      </c>
      <c r="D148" s="35" t="s">
        <v>324</v>
      </c>
      <c r="E148" s="11">
        <v>0.22919589947004165</v>
      </c>
      <c r="F148" s="11">
        <v>0.23140268859665256</v>
      </c>
      <c r="G148" s="11">
        <v>0.23314355385781646</v>
      </c>
      <c r="H148" s="11">
        <v>0.23505441920458756</v>
      </c>
      <c r="I148" s="11">
        <v>0.24030053366181386</v>
      </c>
      <c r="J148" s="11">
        <v>0.25565557794904559</v>
      </c>
      <c r="K148" s="11">
        <v>0.27258728094835621</v>
      </c>
      <c r="L148" s="11">
        <v>0.29872056018901666</v>
      </c>
      <c r="M148" s="11">
        <v>0.31023225549508449</v>
      </c>
      <c r="N148" s="11">
        <v>0.33577803300170123</v>
      </c>
      <c r="O148" s="11">
        <v>0.3382577493823416</v>
      </c>
      <c r="P148" s="11">
        <v>0.35283701254327116</v>
      </c>
      <c r="Q148" s="11">
        <v>0.36423346816640673</v>
      </c>
      <c r="R148" s="11">
        <v>0.38376710509787432</v>
      </c>
      <c r="S148" s="11">
        <v>0.39807394480396685</v>
      </c>
      <c r="T148" s="11">
        <v>0.42255320535639068</v>
      </c>
      <c r="U148" s="11"/>
      <c r="V148" s="35" t="str">
        <f t="shared" si="16"/>
        <v>Rwanda</v>
      </c>
      <c r="W148" s="30">
        <f t="shared" si="17"/>
        <v>1.3659421447191343E-2</v>
      </c>
      <c r="X148" s="10">
        <f t="shared" si="18"/>
        <v>0.98440288970944279</v>
      </c>
      <c r="Y148" s="38">
        <f t="shared" si="19"/>
        <v>0.96904904926830138</v>
      </c>
      <c r="Z148" s="43">
        <f t="shared" si="20"/>
        <v>13.659421447191344</v>
      </c>
      <c r="AA148" s="44">
        <f t="shared" si="21"/>
        <v>43</v>
      </c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</row>
    <row r="149" spans="3:50">
      <c r="C149" s="34" t="s">
        <v>325</v>
      </c>
      <c r="D149" s="35" t="s">
        <v>326</v>
      </c>
      <c r="E149" s="11" t="e">
        <v>#N/A</v>
      </c>
      <c r="F149" s="11" t="e">
        <v>#N/A</v>
      </c>
      <c r="G149" s="11" t="e">
        <v>#N/A</v>
      </c>
      <c r="H149" s="11" t="e">
        <v>#N/A</v>
      </c>
      <c r="I149" s="11" t="e">
        <v>#N/A</v>
      </c>
      <c r="J149" s="11" t="e">
        <v>#N/A</v>
      </c>
      <c r="K149" s="11" t="e">
        <v>#N/A</v>
      </c>
      <c r="L149" s="11" t="e">
        <v>#N/A</v>
      </c>
      <c r="M149" s="11" t="e">
        <v>#N/A</v>
      </c>
      <c r="N149" s="11" t="e">
        <v>#N/A</v>
      </c>
      <c r="O149" s="11" t="e">
        <v>#N/A</v>
      </c>
      <c r="P149" s="11" t="e">
        <v>#N/A</v>
      </c>
      <c r="Q149" s="11" t="e">
        <v>#N/A</v>
      </c>
      <c r="R149" s="11" t="e">
        <v>#N/A</v>
      </c>
      <c r="S149" s="11" t="e">
        <v>#N/A</v>
      </c>
      <c r="T149" s="11" t="e">
        <v>#N/A</v>
      </c>
      <c r="U149" s="11"/>
      <c r="V149" s="35" t="str">
        <f t="shared" si="16"/>
        <v>Saint Kitts and Nevis</v>
      </c>
      <c r="W149" s="30" t="e">
        <f t="shared" si="17"/>
        <v>#N/A</v>
      </c>
      <c r="X149" s="10" t="e">
        <f t="shared" si="18"/>
        <v>#N/A</v>
      </c>
      <c r="Y149" s="38">
        <f t="shared" si="19"/>
        <v>0</v>
      </c>
      <c r="Z149" s="43" t="str">
        <f t="shared" si="20"/>
        <v/>
      </c>
      <c r="AA149" s="44" t="str">
        <f t="shared" si="21"/>
        <v/>
      </c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</row>
    <row r="150" spans="3:50">
      <c r="C150" s="34" t="s">
        <v>327</v>
      </c>
      <c r="D150" s="35" t="s">
        <v>328</v>
      </c>
      <c r="E150" s="11">
        <v>0.46215278760678064</v>
      </c>
      <c r="F150" s="11">
        <v>0.4712064906705043</v>
      </c>
      <c r="G150" s="11">
        <v>0.46596713190605127</v>
      </c>
      <c r="H150" s="11">
        <v>0.46081705111723437</v>
      </c>
      <c r="I150" s="11">
        <v>0.47612089941389901</v>
      </c>
      <c r="J150" s="11">
        <v>0.49123060225264231</v>
      </c>
      <c r="K150" s="11">
        <v>0.48765805396763351</v>
      </c>
      <c r="L150" s="11">
        <v>0.49405358543251765</v>
      </c>
      <c r="M150" s="11">
        <v>0.59521847544115158</v>
      </c>
      <c r="N150" s="11">
        <v>0.59496587264959566</v>
      </c>
      <c r="O150" s="11">
        <v>0.60999113531991045</v>
      </c>
      <c r="P150" s="11">
        <v>0.63938393050635356</v>
      </c>
      <c r="Q150" s="11">
        <v>0.64171455965822222</v>
      </c>
      <c r="R150" s="11">
        <v>0.66245123118512517</v>
      </c>
      <c r="S150" s="11">
        <v>0.67305852475602579</v>
      </c>
      <c r="T150" s="11">
        <v>0.68076793952613646</v>
      </c>
      <c r="U150" s="11"/>
      <c r="V150" s="35" t="str">
        <f t="shared" si="16"/>
        <v>Saint Lucia</v>
      </c>
      <c r="W150" s="30">
        <f t="shared" si="17"/>
        <v>1.7430056793939507E-2</v>
      </c>
      <c r="X150" s="10">
        <f t="shared" si="18"/>
        <v>0.95561551470793848</v>
      </c>
      <c r="Y150" s="38">
        <f t="shared" si="19"/>
        <v>0.91320101195051817</v>
      </c>
      <c r="Z150" s="43">
        <f t="shared" si="20"/>
        <v>17.430056793939507</v>
      </c>
      <c r="AA150" s="44">
        <f t="shared" si="21"/>
        <v>16</v>
      </c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</row>
    <row r="151" spans="3:50">
      <c r="C151" s="34" t="s">
        <v>329</v>
      </c>
      <c r="D151" s="35" t="s">
        <v>330</v>
      </c>
      <c r="E151" s="11" t="e">
        <v>#N/A</v>
      </c>
      <c r="F151" s="11" t="e">
        <v>#N/A</v>
      </c>
      <c r="G151" s="11" t="e">
        <v>#N/A</v>
      </c>
      <c r="H151" s="11" t="e">
        <v>#N/A</v>
      </c>
      <c r="I151" s="11" t="e">
        <v>#N/A</v>
      </c>
      <c r="J151" s="11" t="e">
        <v>#N/A</v>
      </c>
      <c r="K151" s="11" t="e">
        <v>#N/A</v>
      </c>
      <c r="L151" s="11" t="e">
        <v>#N/A</v>
      </c>
      <c r="M151" s="11" t="e">
        <v>#N/A</v>
      </c>
      <c r="N151" s="11" t="e">
        <v>#N/A</v>
      </c>
      <c r="O151" s="11" t="e">
        <v>#N/A</v>
      </c>
      <c r="P151" s="11" t="e">
        <v>#N/A</v>
      </c>
      <c r="Q151" s="11" t="e">
        <v>#N/A</v>
      </c>
      <c r="R151" s="11" t="e">
        <v>#N/A</v>
      </c>
      <c r="S151" s="11" t="e">
        <v>#N/A</v>
      </c>
      <c r="T151" s="11" t="e">
        <v>#N/A</v>
      </c>
      <c r="U151" s="11"/>
      <c r="V151" s="35" t="str">
        <f t="shared" si="16"/>
        <v>Saint Vincent and the Grenadines</v>
      </c>
      <c r="W151" s="30" t="e">
        <f t="shared" si="17"/>
        <v>#N/A</v>
      </c>
      <c r="X151" s="10" t="e">
        <f t="shared" si="18"/>
        <v>#N/A</v>
      </c>
      <c r="Y151" s="38">
        <f t="shared" si="19"/>
        <v>0</v>
      </c>
      <c r="Z151" s="43" t="str">
        <f t="shared" si="20"/>
        <v/>
      </c>
      <c r="AA151" s="44" t="str">
        <f t="shared" si="21"/>
        <v/>
      </c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</row>
    <row r="152" spans="3:50">
      <c r="C152" s="34" t="s">
        <v>331</v>
      </c>
      <c r="D152" s="35" t="s">
        <v>332</v>
      </c>
      <c r="E152" s="11">
        <v>0.41662809169657539</v>
      </c>
      <c r="F152" s="11">
        <v>0.42259287495257725</v>
      </c>
      <c r="G152" s="11">
        <v>0.44264967278467077</v>
      </c>
      <c r="H152" s="11">
        <v>0.43575879477679869</v>
      </c>
      <c r="I152" s="11">
        <v>0.48616007557602237</v>
      </c>
      <c r="J152" s="11">
        <v>0.49026356105253144</v>
      </c>
      <c r="K152" s="11">
        <v>0.50020671662404792</v>
      </c>
      <c r="L152" s="11">
        <v>0.4962517000371206</v>
      </c>
      <c r="M152" s="11">
        <v>0.50659364735194168</v>
      </c>
      <c r="N152" s="11">
        <v>0.50193173946923997</v>
      </c>
      <c r="O152" s="11">
        <v>0.50574667614370972</v>
      </c>
      <c r="P152" s="11">
        <v>0.52147402707132495</v>
      </c>
      <c r="Q152" s="11">
        <v>0.54754624577897015</v>
      </c>
      <c r="R152" s="11">
        <v>0.57524080406673295</v>
      </c>
      <c r="S152" s="11">
        <v>0.59155892507942942</v>
      </c>
      <c r="T152" s="11">
        <v>0.59421405835606111</v>
      </c>
      <c r="U152" s="11"/>
      <c r="V152" s="35" t="str">
        <f t="shared" si="16"/>
        <v>Samoa</v>
      </c>
      <c r="W152" s="30">
        <f t="shared" si="17"/>
        <v>1.127215868593676E-2</v>
      </c>
      <c r="X152" s="10">
        <f t="shared" si="18"/>
        <v>0.96589145332039938</v>
      </c>
      <c r="Y152" s="38">
        <f t="shared" si="19"/>
        <v>0.93294629959739328</v>
      </c>
      <c r="Z152" s="43">
        <f t="shared" si="20"/>
        <v>11.272158685936759</v>
      </c>
      <c r="AA152" s="44">
        <f t="shared" si="21"/>
        <v>60</v>
      </c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</row>
    <row r="153" spans="3:50">
      <c r="C153" s="34" t="s">
        <v>333</v>
      </c>
      <c r="D153" s="35" t="s">
        <v>334</v>
      </c>
      <c r="E153" s="11" t="e">
        <v>#N/A</v>
      </c>
      <c r="F153" s="11" t="e">
        <v>#N/A</v>
      </c>
      <c r="G153" s="11" t="e">
        <v>#N/A</v>
      </c>
      <c r="H153" s="11" t="e">
        <v>#N/A</v>
      </c>
      <c r="I153" s="11" t="e">
        <v>#N/A</v>
      </c>
      <c r="J153" s="11" t="e">
        <v>#N/A</v>
      </c>
      <c r="K153" s="11" t="e">
        <v>#N/A</v>
      </c>
      <c r="L153" s="11" t="e">
        <v>#N/A</v>
      </c>
      <c r="M153" s="11" t="e">
        <v>#N/A</v>
      </c>
      <c r="N153" s="11" t="e">
        <v>#N/A</v>
      </c>
      <c r="O153" s="11" t="e">
        <v>#N/A</v>
      </c>
      <c r="P153" s="11" t="e">
        <v>#N/A</v>
      </c>
      <c r="Q153" s="11" t="e">
        <v>#N/A</v>
      </c>
      <c r="R153" s="11" t="e">
        <v>#N/A</v>
      </c>
      <c r="S153" s="11" t="e">
        <v>#N/A</v>
      </c>
      <c r="T153" s="11" t="e">
        <v>#N/A</v>
      </c>
      <c r="U153" s="11"/>
      <c r="V153" s="35" t="str">
        <f t="shared" si="16"/>
        <v>San Marino</v>
      </c>
      <c r="W153" s="30" t="e">
        <f t="shared" si="17"/>
        <v>#N/A</v>
      </c>
      <c r="X153" s="10" t="e">
        <f t="shared" si="18"/>
        <v>#N/A</v>
      </c>
      <c r="Y153" s="38">
        <f t="shared" si="19"/>
        <v>0</v>
      </c>
      <c r="Z153" s="43" t="str">
        <f t="shared" si="20"/>
        <v/>
      </c>
      <c r="AA153" s="44" t="str">
        <f t="shared" si="21"/>
        <v/>
      </c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</row>
    <row r="154" spans="3:50">
      <c r="C154" s="34" t="s">
        <v>335</v>
      </c>
      <c r="D154" s="35" t="s">
        <v>336</v>
      </c>
      <c r="E154" s="11">
        <v>0.32951157749217691</v>
      </c>
      <c r="F154" s="11">
        <v>0.3347036217562242</v>
      </c>
      <c r="G154" s="11">
        <v>0.33552849787028632</v>
      </c>
      <c r="H154" s="11">
        <v>0.33635337398434839</v>
      </c>
      <c r="I154" s="11">
        <v>0.34134374096880643</v>
      </c>
      <c r="J154" s="11">
        <v>0.34633410795326441</v>
      </c>
      <c r="K154" s="11">
        <v>0.34798139376817555</v>
      </c>
      <c r="L154" s="11">
        <v>0.34962867958308685</v>
      </c>
      <c r="M154" s="11">
        <v>0.33686959415640083</v>
      </c>
      <c r="N154" s="11">
        <v>0.34722111292608271</v>
      </c>
      <c r="O154" s="11">
        <v>0.35591054776061043</v>
      </c>
      <c r="P154" s="11">
        <v>0.36986276635654264</v>
      </c>
      <c r="Q154" s="11">
        <v>0.38912861810974392</v>
      </c>
      <c r="R154" s="11">
        <v>0.4000257564344718</v>
      </c>
      <c r="S154" s="11">
        <v>0.4155556153199228</v>
      </c>
      <c r="T154" s="11">
        <v>0.43991274739537845</v>
      </c>
      <c r="U154" s="11"/>
      <c r="V154" s="35" t="str">
        <f t="shared" si="16"/>
        <v>Sao Tome and Principe</v>
      </c>
      <c r="W154" s="30">
        <f t="shared" si="17"/>
        <v>6.0647293456009164E-3</v>
      </c>
      <c r="X154" s="10">
        <f t="shared" si="18"/>
        <v>0.87768732438058228</v>
      </c>
      <c r="Y154" s="38">
        <f t="shared" si="19"/>
        <v>0.77033503937834547</v>
      </c>
      <c r="Z154" s="43">
        <f t="shared" si="20"/>
        <v>6.0647293456009166</v>
      </c>
      <c r="AA154" s="44">
        <f t="shared" si="21"/>
        <v>124</v>
      </c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</row>
    <row r="155" spans="3:50">
      <c r="C155" s="34" t="s">
        <v>337</v>
      </c>
      <c r="D155" s="35" t="s">
        <v>338</v>
      </c>
      <c r="E155" s="11">
        <v>0.43548373269064822</v>
      </c>
      <c r="F155" s="11">
        <v>0.44412628234840784</v>
      </c>
      <c r="G155" s="11">
        <v>0.45534736639156098</v>
      </c>
      <c r="H155" s="11">
        <v>0.46798226797492937</v>
      </c>
      <c r="I155" s="11">
        <v>0.4553868782515495</v>
      </c>
      <c r="J155" s="11">
        <v>0.46889171851735806</v>
      </c>
      <c r="K155" s="11">
        <v>0.44930834695864957</v>
      </c>
      <c r="L155" s="11">
        <v>0.47404657801596667</v>
      </c>
      <c r="M155" s="11">
        <v>0.48738467582000944</v>
      </c>
      <c r="N155" s="11">
        <v>0.47647120867249954</v>
      </c>
      <c r="O155" s="11">
        <v>0.530462612891345</v>
      </c>
      <c r="P155" s="11">
        <v>0.55413442348650899</v>
      </c>
      <c r="Q155" s="11">
        <v>0.55758047325805349</v>
      </c>
      <c r="R155" s="11">
        <v>0.56869977427676366</v>
      </c>
      <c r="S155" s="11">
        <v>0.57650076455745702</v>
      </c>
      <c r="T155" s="11">
        <v>0.57545075691300029</v>
      </c>
      <c r="U155" s="11"/>
      <c r="V155" s="35" t="str">
        <f t="shared" si="16"/>
        <v>Saudi Arabia</v>
      </c>
      <c r="W155" s="30">
        <f t="shared" si="17"/>
        <v>1.0246394026174279E-2</v>
      </c>
      <c r="X155" s="10">
        <f t="shared" si="18"/>
        <v>0.93739007663458107</v>
      </c>
      <c r="Y155" s="38">
        <f t="shared" si="19"/>
        <v>0.87870015577298577</v>
      </c>
      <c r="Z155" s="43">
        <f t="shared" si="20"/>
        <v>10.246394026174279</v>
      </c>
      <c r="AA155" s="44">
        <f t="shared" si="21"/>
        <v>77</v>
      </c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</row>
    <row r="156" spans="3:50">
      <c r="C156" s="34" t="s">
        <v>339</v>
      </c>
      <c r="D156" s="35" t="s">
        <v>340</v>
      </c>
      <c r="E156" s="11">
        <v>0.39821493432268085</v>
      </c>
      <c r="F156" s="11">
        <v>0.40379804337960679</v>
      </c>
      <c r="G156" s="11">
        <v>0.39959173014884564</v>
      </c>
      <c r="H156" s="11">
        <v>0.40410307649462612</v>
      </c>
      <c r="I156" s="11">
        <v>0.41796165013122932</v>
      </c>
      <c r="J156" s="11">
        <v>0.42085593144246131</v>
      </c>
      <c r="K156" s="11">
        <v>0.42595879357076782</v>
      </c>
      <c r="L156" s="11">
        <v>0.43419207050481817</v>
      </c>
      <c r="M156" s="11">
        <v>0.43229439908023398</v>
      </c>
      <c r="N156" s="11">
        <v>0.44610437043850704</v>
      </c>
      <c r="O156" s="11">
        <v>0.44486302128879568</v>
      </c>
      <c r="P156" s="11">
        <v>0.44845746523139762</v>
      </c>
      <c r="Q156" s="11">
        <v>0.46191796561097065</v>
      </c>
      <c r="R156" s="11">
        <v>0.48445998961028919</v>
      </c>
      <c r="S156" s="11">
        <v>0.48588354258839062</v>
      </c>
      <c r="T156" s="11">
        <v>0.47658970718025034</v>
      </c>
      <c r="U156" s="11"/>
      <c r="V156" s="35" t="str">
        <f t="shared" si="16"/>
        <v>Senegal</v>
      </c>
      <c r="W156" s="30">
        <f t="shared" si="17"/>
        <v>6.0127399306061698E-3</v>
      </c>
      <c r="X156" s="10">
        <f t="shared" si="18"/>
        <v>0.97363703875429131</v>
      </c>
      <c r="Y156" s="38">
        <f t="shared" si="19"/>
        <v>0.94796908323422535</v>
      </c>
      <c r="Z156" s="43">
        <f t="shared" si="20"/>
        <v>6.0127399306061697</v>
      </c>
      <c r="AA156" s="44">
        <f t="shared" si="21"/>
        <v>125</v>
      </c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</row>
    <row r="157" spans="3:50">
      <c r="C157" s="34" t="s">
        <v>341</v>
      </c>
      <c r="D157" s="35" t="s">
        <v>342</v>
      </c>
      <c r="E157" s="11">
        <v>0.40172723273327504</v>
      </c>
      <c r="F157" s="11">
        <v>0.40861752891499881</v>
      </c>
      <c r="G157" s="11">
        <v>0.40914593130411447</v>
      </c>
      <c r="H157" s="11">
        <v>0.40967433369323014</v>
      </c>
      <c r="I157" s="11">
        <v>0.42630625928247939</v>
      </c>
      <c r="J157" s="11">
        <v>0.44293818487172854</v>
      </c>
      <c r="K157" s="11">
        <v>0.46989030629318684</v>
      </c>
      <c r="L157" s="11">
        <v>0.49684242771464504</v>
      </c>
      <c r="M157" s="11">
        <v>0.48700017214397839</v>
      </c>
      <c r="N157" s="11">
        <v>0.49798340639609284</v>
      </c>
      <c r="O157" s="11">
        <v>0.52297624198083215</v>
      </c>
      <c r="P157" s="11">
        <v>0.57108429677653016</v>
      </c>
      <c r="Q157" s="11">
        <v>0.58730697933167209</v>
      </c>
      <c r="R157" s="11">
        <v>0.60097067835816487</v>
      </c>
      <c r="S157" s="11">
        <v>0.61745951643623287</v>
      </c>
      <c r="T157" s="11">
        <v>0.61811492129074874</v>
      </c>
      <c r="U157" s="11"/>
      <c r="V157" s="35" t="str">
        <f t="shared" si="16"/>
        <v>Serbia</v>
      </c>
      <c r="W157" s="30">
        <f t="shared" si="17"/>
        <v>1.6408236451795007E-2</v>
      </c>
      <c r="X157" s="10">
        <f t="shared" si="18"/>
        <v>0.98016575962812091</v>
      </c>
      <c r="Y157" s="38">
        <f t="shared" si="19"/>
        <v>0.96072491634737134</v>
      </c>
      <c r="Z157" s="43">
        <f t="shared" si="20"/>
        <v>16.408236451795009</v>
      </c>
      <c r="AA157" s="44">
        <f t="shared" si="21"/>
        <v>23</v>
      </c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</row>
    <row r="158" spans="3:50">
      <c r="C158" s="34" t="s">
        <v>343</v>
      </c>
      <c r="D158" s="35" t="s">
        <v>344</v>
      </c>
      <c r="E158" s="11" t="e">
        <v>#N/A</v>
      </c>
      <c r="F158" s="11" t="e">
        <v>#N/A</v>
      </c>
      <c r="G158" s="11" t="e">
        <v>#N/A</v>
      </c>
      <c r="H158" s="11" t="e">
        <v>#N/A</v>
      </c>
      <c r="I158" s="11" t="e">
        <v>#N/A</v>
      </c>
      <c r="J158" s="11" t="e">
        <v>#N/A</v>
      </c>
      <c r="K158" s="11" t="e">
        <v>#N/A</v>
      </c>
      <c r="L158" s="11" t="e">
        <v>#N/A</v>
      </c>
      <c r="M158" s="11" t="e">
        <v>#N/A</v>
      </c>
      <c r="N158" s="11" t="e">
        <v>#N/A</v>
      </c>
      <c r="O158" s="11" t="e">
        <v>#N/A</v>
      </c>
      <c r="P158" s="11" t="e">
        <v>#N/A</v>
      </c>
      <c r="Q158" s="11" t="e">
        <v>#N/A</v>
      </c>
      <c r="R158" s="11" t="e">
        <v>#N/A</v>
      </c>
      <c r="S158" s="11" t="e">
        <v>#N/A</v>
      </c>
      <c r="T158" s="11" t="e">
        <v>#N/A</v>
      </c>
      <c r="U158" s="11"/>
      <c r="V158" s="35" t="str">
        <f t="shared" si="16"/>
        <v>Seychelles</v>
      </c>
      <c r="W158" s="30" t="e">
        <f t="shared" si="17"/>
        <v>#N/A</v>
      </c>
      <c r="X158" s="10" t="e">
        <f t="shared" si="18"/>
        <v>#N/A</v>
      </c>
      <c r="Y158" s="38">
        <f t="shared" si="19"/>
        <v>0</v>
      </c>
      <c r="Z158" s="43" t="str">
        <f t="shared" si="20"/>
        <v/>
      </c>
      <c r="AA158" s="44" t="str">
        <f t="shared" si="21"/>
        <v/>
      </c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</row>
    <row r="159" spans="3:50">
      <c r="C159" s="34" t="s">
        <v>345</v>
      </c>
      <c r="D159" s="35" t="s">
        <v>346</v>
      </c>
      <c r="E159" s="11">
        <v>0.29851516173205678</v>
      </c>
      <c r="F159" s="11">
        <v>0.30948003127038032</v>
      </c>
      <c r="G159" s="11">
        <v>0.26749248603289139</v>
      </c>
      <c r="H159" s="11">
        <v>0.2755049407954025</v>
      </c>
      <c r="I159" s="11">
        <v>0.27489107371005106</v>
      </c>
      <c r="J159" s="11">
        <v>0.26177720662469967</v>
      </c>
      <c r="K159" s="11">
        <v>0.28343441701391209</v>
      </c>
      <c r="L159" s="11">
        <v>0.30502312884974714</v>
      </c>
      <c r="M159" s="11">
        <v>0.29964114139463199</v>
      </c>
      <c r="N159" s="11">
        <v>0.33493713581575929</v>
      </c>
      <c r="O159" s="11">
        <v>0.33902180191325881</v>
      </c>
      <c r="P159" s="11">
        <v>0.34661237884829632</v>
      </c>
      <c r="Q159" s="11">
        <v>0.36790836138548577</v>
      </c>
      <c r="R159" s="11">
        <v>0.37858325378398072</v>
      </c>
      <c r="S159" s="11">
        <v>0.37894849655088275</v>
      </c>
      <c r="T159" s="11">
        <v>0.3792572802611911</v>
      </c>
      <c r="U159" s="11"/>
      <c r="V159" s="35" t="str">
        <f t="shared" si="16"/>
        <v>Sierra Leone</v>
      </c>
      <c r="W159" s="30">
        <f t="shared" si="17"/>
        <v>7.6547784389959092E-3</v>
      </c>
      <c r="X159" s="10">
        <f t="shared" si="18"/>
        <v>0.86390536486656444</v>
      </c>
      <c r="Y159" s="38">
        <f t="shared" si="19"/>
        <v>0.74633247944523184</v>
      </c>
      <c r="Z159" s="43">
        <f t="shared" si="20"/>
        <v>7.6547784389959093</v>
      </c>
      <c r="AA159" s="44">
        <f t="shared" si="21"/>
        <v>115</v>
      </c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</row>
    <row r="160" spans="3:50">
      <c r="C160" s="34" t="s">
        <v>347</v>
      </c>
      <c r="D160" s="35" t="s">
        <v>348</v>
      </c>
      <c r="E160" s="11" t="e">
        <v>#N/A</v>
      </c>
      <c r="F160" s="11" t="e">
        <v>#N/A</v>
      </c>
      <c r="G160" s="11" t="e">
        <v>#N/A</v>
      </c>
      <c r="H160" s="11" t="e">
        <v>#N/A</v>
      </c>
      <c r="I160" s="11" t="e">
        <v>#N/A</v>
      </c>
      <c r="J160" s="11" t="e">
        <v>#N/A</v>
      </c>
      <c r="K160" s="11" t="e">
        <v>#N/A</v>
      </c>
      <c r="L160" s="11" t="e">
        <v>#N/A</v>
      </c>
      <c r="M160" s="11" t="e">
        <v>#N/A</v>
      </c>
      <c r="N160" s="11" t="e">
        <v>#N/A</v>
      </c>
      <c r="O160" s="11" t="e">
        <v>#N/A</v>
      </c>
      <c r="P160" s="11" t="e">
        <v>#N/A</v>
      </c>
      <c r="Q160" s="11" t="e">
        <v>#N/A</v>
      </c>
      <c r="R160" s="11" t="e">
        <v>#N/A</v>
      </c>
      <c r="S160" s="11" t="e">
        <v>#N/A</v>
      </c>
      <c r="T160" s="11" t="e">
        <v>#N/A</v>
      </c>
      <c r="U160" s="11"/>
      <c r="V160" s="35" t="str">
        <f t="shared" si="16"/>
        <v>Singapore</v>
      </c>
      <c r="W160" s="30" t="e">
        <f t="shared" si="17"/>
        <v>#N/A</v>
      </c>
      <c r="X160" s="10" t="e">
        <f t="shared" si="18"/>
        <v>#N/A</v>
      </c>
      <c r="Y160" s="38">
        <f t="shared" si="19"/>
        <v>0</v>
      </c>
      <c r="Z160" s="43" t="str">
        <f t="shared" si="20"/>
        <v/>
      </c>
      <c r="AA160" s="44" t="str">
        <f t="shared" si="21"/>
        <v/>
      </c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</row>
    <row r="161" spans="3:50">
      <c r="C161" s="34" t="s">
        <v>349</v>
      </c>
      <c r="D161" s="35" t="s">
        <v>350</v>
      </c>
      <c r="E161" s="11">
        <v>0.48335301790265739</v>
      </c>
      <c r="F161" s="11">
        <v>0.47303586213706122</v>
      </c>
      <c r="G161" s="11">
        <v>0.48113049846479339</v>
      </c>
      <c r="H161" s="11">
        <v>0.51320391405711496</v>
      </c>
      <c r="I161" s="11">
        <v>0.49920842113598834</v>
      </c>
      <c r="J161" s="11">
        <v>0.51089351022747409</v>
      </c>
      <c r="K161" s="11">
        <v>0.56710495218772039</v>
      </c>
      <c r="L161" s="11">
        <v>0.60346834175015218</v>
      </c>
      <c r="M161" s="11">
        <v>0.62513345973947632</v>
      </c>
      <c r="N161" s="11">
        <v>0.66130675999107047</v>
      </c>
      <c r="O161" s="11">
        <v>0.69173922250527586</v>
      </c>
      <c r="P161" s="11">
        <v>0.7219470844676017</v>
      </c>
      <c r="Q161" s="11">
        <v>0.73448622221036752</v>
      </c>
      <c r="R161" s="11">
        <v>0.74323227737517261</v>
      </c>
      <c r="S161" s="11">
        <v>0.73477974284898717</v>
      </c>
      <c r="T161" s="11">
        <v>0.73392531824140794</v>
      </c>
      <c r="U161" s="11"/>
      <c r="V161" s="35" t="str">
        <f t="shared" si="16"/>
        <v>Slovakia</v>
      </c>
      <c r="W161" s="30">
        <f t="shared" si="17"/>
        <v>2.1769978002705023E-2</v>
      </c>
      <c r="X161" s="10">
        <f t="shared" si="18"/>
        <v>0.97077516508272732</v>
      </c>
      <c r="Y161" s="38">
        <f t="shared" si="19"/>
        <v>0.94240442114139644</v>
      </c>
      <c r="Z161" s="43">
        <f t="shared" si="20"/>
        <v>21.769978002705024</v>
      </c>
      <c r="AA161" s="44">
        <f t="shared" si="21"/>
        <v>5</v>
      </c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</row>
    <row r="162" spans="3:50">
      <c r="C162" s="34" t="s">
        <v>351</v>
      </c>
      <c r="D162" s="35" t="s">
        <v>352</v>
      </c>
      <c r="E162" s="11">
        <v>0.47866175282978451</v>
      </c>
      <c r="F162" s="11">
        <v>0.49087884927760883</v>
      </c>
      <c r="G162" s="11">
        <v>0.52865475420001773</v>
      </c>
      <c r="H162" s="11">
        <v>0.57779794698634168</v>
      </c>
      <c r="I162" s="11">
        <v>0.62251982810440865</v>
      </c>
      <c r="J162" s="11">
        <v>0.64991056236557121</v>
      </c>
      <c r="K162" s="11">
        <v>0.69829561875038226</v>
      </c>
      <c r="L162" s="11">
        <v>0.70600682939939807</v>
      </c>
      <c r="M162" s="11">
        <v>0.71489208040314822</v>
      </c>
      <c r="N162" s="11">
        <v>0.72324645242378105</v>
      </c>
      <c r="O162" s="11">
        <v>0.72151199658685494</v>
      </c>
      <c r="P162" s="11">
        <v>0.73731146966104044</v>
      </c>
      <c r="Q162" s="11">
        <v>0.72585694921833732</v>
      </c>
      <c r="R162" s="11">
        <v>0.72772443839639422</v>
      </c>
      <c r="S162" s="11">
        <v>0.73589597019238873</v>
      </c>
      <c r="T162" s="11">
        <v>0.74443201050083518</v>
      </c>
      <c r="U162" s="11"/>
      <c r="V162" s="35" t="str">
        <f t="shared" si="16"/>
        <v>Slovenia</v>
      </c>
      <c r="W162" s="30">
        <f t="shared" si="17"/>
        <v>1.7557882937107045E-2</v>
      </c>
      <c r="X162" s="10">
        <f t="shared" si="18"/>
        <v>0.90092370292925572</v>
      </c>
      <c r="Y162" s="38">
        <f t="shared" si="19"/>
        <v>0.81166351849976182</v>
      </c>
      <c r="Z162" s="43">
        <f t="shared" si="20"/>
        <v>17.557882937107046</v>
      </c>
      <c r="AA162" s="44">
        <f t="shared" si="21"/>
        <v>15</v>
      </c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</row>
    <row r="163" spans="3:50">
      <c r="C163" s="34" t="s">
        <v>353</v>
      </c>
      <c r="D163" s="35" t="s">
        <v>354</v>
      </c>
      <c r="E163" s="11" t="e">
        <v>#N/A</v>
      </c>
      <c r="F163" s="11" t="e">
        <v>#N/A</v>
      </c>
      <c r="G163" s="11" t="e">
        <v>#N/A</v>
      </c>
      <c r="H163" s="11" t="e">
        <v>#N/A</v>
      </c>
      <c r="I163" s="11" t="e">
        <v>#N/A</v>
      </c>
      <c r="J163" s="11" t="e">
        <v>#N/A</v>
      </c>
      <c r="K163" s="11" t="e">
        <v>#N/A</v>
      </c>
      <c r="L163" s="11" t="e">
        <v>#N/A</v>
      </c>
      <c r="M163" s="11" t="e">
        <v>#N/A</v>
      </c>
      <c r="N163" s="11" t="e">
        <v>#N/A</v>
      </c>
      <c r="O163" s="11" t="e">
        <v>#N/A</v>
      </c>
      <c r="P163" s="11" t="e">
        <v>#N/A</v>
      </c>
      <c r="Q163" s="11" t="e">
        <v>#N/A</v>
      </c>
      <c r="R163" s="11" t="e">
        <v>#N/A</v>
      </c>
      <c r="S163" s="11" t="e">
        <v>#N/A</v>
      </c>
      <c r="T163" s="11" t="e">
        <v>#N/A</v>
      </c>
      <c r="U163" s="11"/>
      <c r="V163" s="35" t="str">
        <f t="shared" si="16"/>
        <v>Solomon Islands</v>
      </c>
      <c r="W163" s="30" t="e">
        <f t="shared" si="17"/>
        <v>#N/A</v>
      </c>
      <c r="X163" s="10" t="e">
        <f t="shared" si="18"/>
        <v>#N/A</v>
      </c>
      <c r="Y163" s="38">
        <f t="shared" si="19"/>
        <v>0</v>
      </c>
      <c r="Z163" s="43" t="str">
        <f t="shared" si="20"/>
        <v/>
      </c>
      <c r="AA163" s="44" t="str">
        <f t="shared" si="21"/>
        <v/>
      </c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</row>
    <row r="164" spans="3:50">
      <c r="C164" s="34" t="s">
        <v>355</v>
      </c>
      <c r="D164" s="35" t="s">
        <v>356</v>
      </c>
      <c r="E164" s="11" t="e">
        <v>#N/A</v>
      </c>
      <c r="F164" s="11" t="e">
        <v>#N/A</v>
      </c>
      <c r="G164" s="11" t="e">
        <v>#N/A</v>
      </c>
      <c r="H164" s="11" t="e">
        <v>#N/A</v>
      </c>
      <c r="I164" s="11" t="e">
        <v>#N/A</v>
      </c>
      <c r="J164" s="11" t="e">
        <v>#N/A</v>
      </c>
      <c r="K164" s="11" t="e">
        <v>#N/A</v>
      </c>
      <c r="L164" s="11" t="e">
        <v>#N/A</v>
      </c>
      <c r="M164" s="11" t="e">
        <v>#N/A</v>
      </c>
      <c r="N164" s="11" t="e">
        <v>#N/A</v>
      </c>
      <c r="O164" s="11" t="e">
        <v>#N/A</v>
      </c>
      <c r="P164" s="11" t="e">
        <v>#N/A</v>
      </c>
      <c r="Q164" s="11" t="e">
        <v>#N/A</v>
      </c>
      <c r="R164" s="11" t="e">
        <v>#N/A</v>
      </c>
      <c r="S164" s="11" t="e">
        <v>#N/A</v>
      </c>
      <c r="T164" s="11" t="e">
        <v>#N/A</v>
      </c>
      <c r="U164" s="11"/>
      <c r="V164" s="35" t="str">
        <f t="shared" si="16"/>
        <v>Somalia</v>
      </c>
      <c r="W164" s="30" t="e">
        <f t="shared" si="17"/>
        <v>#N/A</v>
      </c>
      <c r="X164" s="10" t="e">
        <f t="shared" si="18"/>
        <v>#N/A</v>
      </c>
      <c r="Y164" s="38">
        <f t="shared" si="19"/>
        <v>0</v>
      </c>
      <c r="Z164" s="43" t="str">
        <f t="shared" si="20"/>
        <v/>
      </c>
      <c r="AA164" s="44" t="str">
        <f t="shared" si="21"/>
        <v/>
      </c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</row>
    <row r="165" spans="3:50">
      <c r="C165" s="34" t="s">
        <v>357</v>
      </c>
      <c r="D165" s="35" t="s">
        <v>358</v>
      </c>
      <c r="E165" s="11" t="e">
        <v>#N/A</v>
      </c>
      <c r="F165" s="11" t="e">
        <v>#N/A</v>
      </c>
      <c r="G165" s="11" t="e">
        <v>#N/A</v>
      </c>
      <c r="H165" s="11" t="e">
        <v>#N/A</v>
      </c>
      <c r="I165" s="11" t="e">
        <v>#N/A</v>
      </c>
      <c r="J165" s="11" t="e">
        <v>#N/A</v>
      </c>
      <c r="K165" s="11" t="e">
        <v>#N/A</v>
      </c>
      <c r="L165" s="11" t="e">
        <v>#N/A</v>
      </c>
      <c r="M165" s="11" t="e">
        <v>#N/A</v>
      </c>
      <c r="N165" s="11" t="e">
        <v>#N/A</v>
      </c>
      <c r="O165" s="11" t="e">
        <v>#N/A</v>
      </c>
      <c r="P165" s="11" t="e">
        <v>#N/A</v>
      </c>
      <c r="Q165" s="11" t="e">
        <v>#N/A</v>
      </c>
      <c r="R165" s="11" t="e">
        <v>#N/A</v>
      </c>
      <c r="S165" s="11" t="e">
        <v>#N/A</v>
      </c>
      <c r="T165" s="11" t="e">
        <v>#N/A</v>
      </c>
      <c r="U165" s="11"/>
      <c r="V165" s="35" t="str">
        <f t="shared" si="16"/>
        <v>South Africa</v>
      </c>
      <c r="W165" s="30" t="e">
        <f t="shared" si="17"/>
        <v>#N/A</v>
      </c>
      <c r="X165" s="10" t="e">
        <f t="shared" si="18"/>
        <v>#N/A</v>
      </c>
      <c r="Y165" s="38">
        <f t="shared" si="19"/>
        <v>0</v>
      </c>
      <c r="Z165" s="43" t="str">
        <f t="shared" si="20"/>
        <v/>
      </c>
      <c r="AA165" s="44" t="str">
        <f t="shared" si="21"/>
        <v/>
      </c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</row>
    <row r="166" spans="3:50">
      <c r="C166" s="34" t="s">
        <v>359</v>
      </c>
      <c r="D166" s="35" t="s">
        <v>360</v>
      </c>
      <c r="E166" s="11">
        <v>0.55740841480354431</v>
      </c>
      <c r="F166" s="11">
        <v>0.55325304242555184</v>
      </c>
      <c r="G166" s="11">
        <v>0.56768370252458089</v>
      </c>
      <c r="H166" s="11">
        <v>0.59854323421574052</v>
      </c>
      <c r="I166" s="11">
        <v>0.64873563323701877</v>
      </c>
      <c r="J166" s="11">
        <v>0.69265528844094704</v>
      </c>
      <c r="K166" s="11">
        <v>0.72258349603266736</v>
      </c>
      <c r="L166" s="11">
        <v>0.73893688565500049</v>
      </c>
      <c r="M166" s="11">
        <v>0.74806970444742071</v>
      </c>
      <c r="N166" s="11">
        <v>0.7538693763308576</v>
      </c>
      <c r="O166" s="11">
        <v>0.74268925578481559</v>
      </c>
      <c r="P166" s="11">
        <v>0.7394055728195279</v>
      </c>
      <c r="Q166" s="11">
        <v>0.74545173564094225</v>
      </c>
      <c r="R166" s="11">
        <v>0.74753703359662615</v>
      </c>
      <c r="S166" s="11">
        <v>0.74920458945167367</v>
      </c>
      <c r="T166" s="11">
        <v>0.74393194891612224</v>
      </c>
      <c r="U166" s="11"/>
      <c r="V166" s="35" t="str">
        <f t="shared" si="16"/>
        <v>Spain</v>
      </c>
      <c r="W166" s="30">
        <f t="shared" si="17"/>
        <v>1.4167111986958032E-2</v>
      </c>
      <c r="X166" s="10">
        <f t="shared" si="18"/>
        <v>0.86963388818907938</v>
      </c>
      <c r="Y166" s="38">
        <f t="shared" si="19"/>
        <v>0.75626309948685622</v>
      </c>
      <c r="Z166" s="43">
        <f t="shared" si="20"/>
        <v>14.167111986958032</v>
      </c>
      <c r="AA166" s="44">
        <f t="shared" si="21"/>
        <v>41</v>
      </c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</row>
    <row r="167" spans="3:50">
      <c r="C167" s="34" t="s">
        <v>361</v>
      </c>
      <c r="D167" s="35" t="s">
        <v>362</v>
      </c>
      <c r="E167" s="11" t="e">
        <v>#N/A</v>
      </c>
      <c r="F167" s="11" t="e">
        <v>#N/A</v>
      </c>
      <c r="G167" s="11" t="e">
        <v>#N/A</v>
      </c>
      <c r="H167" s="11" t="e">
        <v>#N/A</v>
      </c>
      <c r="I167" s="11" t="e">
        <v>#N/A</v>
      </c>
      <c r="J167" s="11" t="e">
        <v>#N/A</v>
      </c>
      <c r="K167" s="11" t="e">
        <v>#N/A</v>
      </c>
      <c r="L167" s="11" t="e">
        <v>#N/A</v>
      </c>
      <c r="M167" s="11" t="e">
        <v>#N/A</v>
      </c>
      <c r="N167" s="11" t="e">
        <v>#N/A</v>
      </c>
      <c r="O167" s="11" t="e">
        <v>#N/A</v>
      </c>
      <c r="P167" s="11" t="e">
        <v>#N/A</v>
      </c>
      <c r="Q167" s="11" t="e">
        <v>#N/A</v>
      </c>
      <c r="R167" s="11" t="e">
        <v>#N/A</v>
      </c>
      <c r="S167" s="11" t="e">
        <v>#N/A</v>
      </c>
      <c r="T167" s="11" t="e">
        <v>#N/A</v>
      </c>
      <c r="U167" s="11"/>
      <c r="V167" s="35" t="str">
        <f t="shared" si="16"/>
        <v>Sri Lanka</v>
      </c>
      <c r="W167" s="30" t="e">
        <f t="shared" si="17"/>
        <v>#N/A</v>
      </c>
      <c r="X167" s="10" t="e">
        <f t="shared" si="18"/>
        <v>#N/A</v>
      </c>
      <c r="Y167" s="38">
        <f t="shared" si="19"/>
        <v>0</v>
      </c>
      <c r="Z167" s="43" t="str">
        <f t="shared" si="20"/>
        <v/>
      </c>
      <c r="AA167" s="44" t="str">
        <f t="shared" si="21"/>
        <v/>
      </c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</row>
    <row r="168" spans="3:50">
      <c r="C168" s="34" t="s">
        <v>363</v>
      </c>
      <c r="D168" s="35" t="s">
        <v>364</v>
      </c>
      <c r="E168" s="11">
        <v>0.21882221428829526</v>
      </c>
      <c r="F168" s="11">
        <v>0.2169920554151539</v>
      </c>
      <c r="G168" s="11">
        <v>0.22897115696316014</v>
      </c>
      <c r="H168" s="11">
        <v>0.23096130857755345</v>
      </c>
      <c r="I168" s="11">
        <v>0.23599855809999901</v>
      </c>
      <c r="J168" s="11">
        <v>0.27133875573342497</v>
      </c>
      <c r="K168" s="11">
        <v>0.27312489048993388</v>
      </c>
      <c r="L168" s="11">
        <v>0.2749215873943654</v>
      </c>
      <c r="M168" s="11">
        <v>0.26797631719876042</v>
      </c>
      <c r="N168" s="11">
        <v>0.27050799857697594</v>
      </c>
      <c r="O168" s="11">
        <v>0.25962135119137336</v>
      </c>
      <c r="P168" s="11">
        <v>0.2635606633475866</v>
      </c>
      <c r="Q168" s="11">
        <v>0.26539581888233543</v>
      </c>
      <c r="R168" s="11">
        <v>0.27042553337573932</v>
      </c>
      <c r="S168" s="11">
        <v>0.27545384574267906</v>
      </c>
      <c r="T168" s="11">
        <v>0.27041457343280978</v>
      </c>
      <c r="U168" s="11"/>
      <c r="V168" s="35" t="str">
        <f t="shared" si="16"/>
        <v>Sudan</v>
      </c>
      <c r="W168" s="30">
        <f t="shared" si="17"/>
        <v>3.5578664158754862E-3</v>
      </c>
      <c r="X168" s="10">
        <f t="shared" si="18"/>
        <v>0.79238921269092577</v>
      </c>
      <c r="Y168" s="38">
        <f t="shared" si="19"/>
        <v>0.62788066438894519</v>
      </c>
      <c r="Z168" s="43">
        <f t="shared" si="20"/>
        <v>3.5578664158754862</v>
      </c>
      <c r="AA168" s="44">
        <f t="shared" si="21"/>
        <v>143</v>
      </c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</row>
    <row r="169" spans="3:50">
      <c r="C169" s="34" t="s">
        <v>365</v>
      </c>
      <c r="D169" s="35" t="s">
        <v>366</v>
      </c>
      <c r="E169" s="11">
        <v>0.34508003765575601</v>
      </c>
      <c r="F169" s="11">
        <v>0.34933339962933441</v>
      </c>
      <c r="G169" s="11">
        <v>0.33763838822991393</v>
      </c>
      <c r="H169" s="11">
        <v>0.35113934485265097</v>
      </c>
      <c r="I169" s="11">
        <v>0.35965358378229401</v>
      </c>
      <c r="J169" s="11">
        <v>0.39915551030285645</v>
      </c>
      <c r="K169" s="11">
        <v>0.40905713326809662</v>
      </c>
      <c r="L169" s="11">
        <v>0.43747535157184675</v>
      </c>
      <c r="M169" s="11">
        <v>0.45160206596908731</v>
      </c>
      <c r="N169" s="11">
        <v>0.45708147092128232</v>
      </c>
      <c r="O169" s="11">
        <v>0.4792372264353863</v>
      </c>
      <c r="P169" s="11">
        <v>0.51973972527281487</v>
      </c>
      <c r="Q169" s="11">
        <v>0.53665418037213453</v>
      </c>
      <c r="R169" s="11">
        <v>0.5475140457715103</v>
      </c>
      <c r="S169" s="11">
        <v>0.55721272333533478</v>
      </c>
      <c r="T169" s="11">
        <v>0.54906554985527101</v>
      </c>
      <c r="U169" s="11"/>
      <c r="V169" s="35" t="str">
        <f t="shared" si="16"/>
        <v>Suriname</v>
      </c>
      <c r="W169" s="30">
        <f t="shared" si="17"/>
        <v>1.6793663150377551E-2</v>
      </c>
      <c r="X169" s="10">
        <f t="shared" si="18"/>
        <v>0.98210318458684931</v>
      </c>
      <c r="Y169" s="38">
        <f t="shared" si="19"/>
        <v>0.96452666517563102</v>
      </c>
      <c r="Z169" s="43">
        <f t="shared" si="20"/>
        <v>16.793663150377551</v>
      </c>
      <c r="AA169" s="44">
        <f t="shared" si="21"/>
        <v>22</v>
      </c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</row>
    <row r="170" spans="3:50">
      <c r="C170" s="34" t="s">
        <v>367</v>
      </c>
      <c r="D170" s="35" t="s">
        <v>368</v>
      </c>
      <c r="E170" s="11">
        <v>0.42647575735509485</v>
      </c>
      <c r="F170" s="11">
        <v>0.40266965226063273</v>
      </c>
      <c r="G170" s="11">
        <v>0.40304645658746974</v>
      </c>
      <c r="H170" s="11">
        <v>0.4124232609143067</v>
      </c>
      <c r="I170" s="11">
        <v>0.41007630740926471</v>
      </c>
      <c r="J170" s="11">
        <v>0.41121613310400867</v>
      </c>
      <c r="K170" s="11">
        <v>0.42427969993597753</v>
      </c>
      <c r="L170" s="11">
        <v>0.41835804611096972</v>
      </c>
      <c r="M170" s="11">
        <v>0.40577382804046308</v>
      </c>
      <c r="N170" s="11">
        <v>0.41491241943005436</v>
      </c>
      <c r="O170" s="11">
        <v>0.41627915095717782</v>
      </c>
      <c r="P170" s="11">
        <v>0.43498540771939559</v>
      </c>
      <c r="Q170" s="11">
        <v>0.4485026704323361</v>
      </c>
      <c r="R170" s="11">
        <v>0.45543589347437663</v>
      </c>
      <c r="S170" s="11">
        <v>0.4750437593987426</v>
      </c>
      <c r="T170" s="11">
        <v>0.46591527895819357</v>
      </c>
      <c r="U170" s="11"/>
      <c r="V170" s="35" t="str">
        <f t="shared" si="16"/>
        <v>Swaziland</v>
      </c>
      <c r="W170" s="30">
        <f t="shared" si="17"/>
        <v>3.81242270604211E-3</v>
      </c>
      <c r="X170" s="10">
        <f t="shared" si="18"/>
        <v>0.79280266422961598</v>
      </c>
      <c r="Y170" s="38">
        <f t="shared" si="19"/>
        <v>0.62853606440957721</v>
      </c>
      <c r="Z170" s="43">
        <f t="shared" si="20"/>
        <v>3.8124227060421099</v>
      </c>
      <c r="AA170" s="44">
        <f t="shared" si="21"/>
        <v>139</v>
      </c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</row>
    <row r="171" spans="3:50">
      <c r="C171" s="34" t="s">
        <v>369</v>
      </c>
      <c r="D171" s="35" t="s">
        <v>370</v>
      </c>
      <c r="E171" s="11">
        <v>0.60328644659951458</v>
      </c>
      <c r="F171" s="11">
        <v>0.62037998686595497</v>
      </c>
      <c r="G171" s="11">
        <v>0.64858102297229769</v>
      </c>
      <c r="H171" s="11">
        <v>0.67466270485025515</v>
      </c>
      <c r="I171" s="11">
        <v>0.71246050558086704</v>
      </c>
      <c r="J171" s="11">
        <v>0.74291985693243823</v>
      </c>
      <c r="K171" s="11">
        <v>0.76699321393202302</v>
      </c>
      <c r="L171" s="11">
        <v>0.7988643087973516</v>
      </c>
      <c r="M171" s="11">
        <v>0.79733276755211702</v>
      </c>
      <c r="N171" s="11">
        <v>0.80268401293571845</v>
      </c>
      <c r="O171" s="11">
        <v>0.7944947706915978</v>
      </c>
      <c r="P171" s="11">
        <v>0.79803423908244775</v>
      </c>
      <c r="Q171" s="11">
        <v>0.78978102451882348</v>
      </c>
      <c r="R171" s="11">
        <v>0.79600713698156722</v>
      </c>
      <c r="S171" s="11">
        <v>0.79324249255965817</v>
      </c>
      <c r="T171" s="11">
        <v>0.79954088223476183</v>
      </c>
      <c r="U171" s="11"/>
      <c r="V171" s="35" t="str">
        <f t="shared" si="16"/>
        <v>Sweden</v>
      </c>
      <c r="W171" s="30">
        <f t="shared" si="17"/>
        <v>1.2957665880498006E-2</v>
      </c>
      <c r="X171" s="10">
        <f t="shared" si="18"/>
        <v>0.86943419717181891</v>
      </c>
      <c r="Y171" s="38">
        <f t="shared" si="19"/>
        <v>0.75591582321180528</v>
      </c>
      <c r="Z171" s="43">
        <f t="shared" si="20"/>
        <v>12.957665880498006</v>
      </c>
      <c r="AA171" s="44">
        <f t="shared" si="21"/>
        <v>48</v>
      </c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</row>
    <row r="172" spans="3:50">
      <c r="C172" s="34" t="s">
        <v>371</v>
      </c>
      <c r="D172" s="35" t="s">
        <v>372</v>
      </c>
      <c r="E172" s="11">
        <v>0.62984647361277213</v>
      </c>
      <c r="F172" s="11">
        <v>0.64445070039960373</v>
      </c>
      <c r="G172" s="11">
        <v>0.66569824116509135</v>
      </c>
      <c r="H172" s="11">
        <v>0.68520850696362823</v>
      </c>
      <c r="I172" s="11">
        <v>0.71598555218600923</v>
      </c>
      <c r="J172" s="11">
        <v>0.73690140895099288</v>
      </c>
      <c r="K172" s="11">
        <v>0.74758788992321556</v>
      </c>
      <c r="L172" s="11">
        <v>0.77440890531011719</v>
      </c>
      <c r="M172" s="11">
        <v>0.78359627815608268</v>
      </c>
      <c r="N172" s="11">
        <v>0.79505922063103374</v>
      </c>
      <c r="O172" s="11">
        <v>0.79632823734895219</v>
      </c>
      <c r="P172" s="11">
        <v>0.79650579675023481</v>
      </c>
      <c r="Q172" s="11">
        <v>0.79193703997434894</v>
      </c>
      <c r="R172" s="11">
        <v>0.80469626180595366</v>
      </c>
      <c r="S172" s="11">
        <v>0.80277908366617012</v>
      </c>
      <c r="T172" s="11">
        <v>0.80882155325269001</v>
      </c>
      <c r="U172" s="11"/>
      <c r="V172" s="35" t="str">
        <f t="shared" si="16"/>
        <v>Switzerland</v>
      </c>
      <c r="W172" s="30">
        <f t="shared" si="17"/>
        <v>1.2124716794292499E-2</v>
      </c>
      <c r="X172" s="10">
        <f t="shared" si="18"/>
        <v>0.93437068456917438</v>
      </c>
      <c r="Y172" s="38">
        <f t="shared" si="19"/>
        <v>0.87304857618226761</v>
      </c>
      <c r="Z172" s="43">
        <f t="shared" si="20"/>
        <v>12.1247167942925</v>
      </c>
      <c r="AA172" s="44">
        <f t="shared" si="21"/>
        <v>53</v>
      </c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</row>
    <row r="173" spans="3:50">
      <c r="C173" s="34" t="s">
        <v>373</v>
      </c>
      <c r="D173" s="35" t="s">
        <v>374</v>
      </c>
      <c r="E173" s="11">
        <v>0.29925995946893597</v>
      </c>
      <c r="F173" s="11">
        <v>0.30227796914476474</v>
      </c>
      <c r="G173" s="11">
        <v>0.31394451260136769</v>
      </c>
      <c r="H173" s="11">
        <v>0.31811105605797058</v>
      </c>
      <c r="I173" s="11">
        <v>0.29698058193858717</v>
      </c>
      <c r="J173" s="11">
        <v>0.2830672499106166</v>
      </c>
      <c r="K173" s="11">
        <v>0.28618568088504409</v>
      </c>
      <c r="L173" s="11">
        <v>0.29096676979770414</v>
      </c>
      <c r="M173" s="11">
        <v>0.32127224997732423</v>
      </c>
      <c r="N173" s="11">
        <v>0.31776466667799913</v>
      </c>
      <c r="O173" s="11">
        <v>0.34444391364816107</v>
      </c>
      <c r="P173" s="11">
        <v>0.38123458596246773</v>
      </c>
      <c r="Q173" s="11">
        <v>0.37731380468891951</v>
      </c>
      <c r="R173" s="11">
        <v>0.37810527299998969</v>
      </c>
      <c r="S173" s="11">
        <v>0.41384074156550121</v>
      </c>
      <c r="T173" s="11">
        <v>0.40428112968689295</v>
      </c>
      <c r="U173" s="11"/>
      <c r="V173" s="35" t="str">
        <f t="shared" si="16"/>
        <v>Syrian Arab Republic</v>
      </c>
      <c r="W173" s="30">
        <f t="shared" si="17"/>
        <v>7.7734271782583571E-3</v>
      </c>
      <c r="X173" s="10">
        <f t="shared" si="18"/>
        <v>0.84376536748702236</v>
      </c>
      <c r="Y173" s="38">
        <f t="shared" si="19"/>
        <v>0.71193999537050989</v>
      </c>
      <c r="Z173" s="43">
        <f t="shared" si="20"/>
        <v>7.7734271782583573</v>
      </c>
      <c r="AA173" s="44">
        <f t="shared" si="21"/>
        <v>113</v>
      </c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</row>
    <row r="174" spans="3:50">
      <c r="C174" s="34" t="s">
        <v>375</v>
      </c>
      <c r="D174" s="35" t="s">
        <v>376</v>
      </c>
      <c r="E174" s="11">
        <v>0.24966229521417449</v>
      </c>
      <c r="F174" s="11">
        <v>0.24980441172228579</v>
      </c>
      <c r="G174" s="11">
        <v>0.25331220222452255</v>
      </c>
      <c r="H174" s="11">
        <v>0.25863927898404632</v>
      </c>
      <c r="I174" s="11">
        <v>0.2647281073263163</v>
      </c>
      <c r="J174" s="11">
        <v>0.29205232940751408</v>
      </c>
      <c r="K174" s="11">
        <v>0.30905960485833539</v>
      </c>
      <c r="L174" s="11">
        <v>0.32108043583422402</v>
      </c>
      <c r="M174" s="11">
        <v>0.32232147043062098</v>
      </c>
      <c r="N174" s="11">
        <v>0.33346038482765217</v>
      </c>
      <c r="O174" s="11">
        <v>0.34944170512482153</v>
      </c>
      <c r="P174" s="11">
        <v>0.39822082433404388</v>
      </c>
      <c r="Q174" s="11">
        <v>0.41922486565394779</v>
      </c>
      <c r="R174" s="11">
        <v>0.452846434495838</v>
      </c>
      <c r="S174" s="11">
        <v>0.47299239704166529</v>
      </c>
      <c r="T174" s="11">
        <v>0.4642424730880107</v>
      </c>
      <c r="U174" s="11"/>
      <c r="V174" s="35" t="str">
        <f t="shared" si="16"/>
        <v>Tajikistan</v>
      </c>
      <c r="W174" s="30">
        <f t="shared" si="17"/>
        <v>1.6259018506497115E-2</v>
      </c>
      <c r="X174" s="10">
        <f t="shared" si="18"/>
        <v>0.9694928669139985</v>
      </c>
      <c r="Y174" s="38">
        <f t="shared" si="19"/>
        <v>0.93991641899712397</v>
      </c>
      <c r="Z174" s="43">
        <f t="shared" si="20"/>
        <v>16.259018506497114</v>
      </c>
      <c r="AA174" s="44">
        <f t="shared" si="21"/>
        <v>26</v>
      </c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</row>
    <row r="175" spans="3:50">
      <c r="C175" s="34" t="s">
        <v>377</v>
      </c>
      <c r="D175" s="35" t="s">
        <v>378</v>
      </c>
      <c r="E175" s="11">
        <v>0.39082555702351346</v>
      </c>
      <c r="F175" s="11">
        <v>0.39151872167823015</v>
      </c>
      <c r="G175" s="11">
        <v>0.40308835020528955</v>
      </c>
      <c r="H175" s="11">
        <v>0.4068760791348045</v>
      </c>
      <c r="I175" s="11">
        <v>0.4061178470504847</v>
      </c>
      <c r="J175" s="11">
        <v>0.38345537860144097</v>
      </c>
      <c r="K175" s="11">
        <v>0.38303747965090906</v>
      </c>
      <c r="L175" s="11">
        <v>0.40588838118332915</v>
      </c>
      <c r="M175" s="11">
        <v>0.39209447864663288</v>
      </c>
      <c r="N175" s="11">
        <v>0.41089753221205505</v>
      </c>
      <c r="O175" s="11">
        <v>0.40475876947418471</v>
      </c>
      <c r="P175" s="11">
        <v>0.43073376307777977</v>
      </c>
      <c r="Q175" s="11">
        <v>0.43257357345609881</v>
      </c>
      <c r="R175" s="11">
        <v>0.44857148643414424</v>
      </c>
      <c r="S175" s="11">
        <v>0.47290061988435533</v>
      </c>
      <c r="T175" s="11">
        <v>0.47230869473450282</v>
      </c>
      <c r="U175" s="11"/>
      <c r="V175" s="35" t="str">
        <f t="shared" si="16"/>
        <v>Tanzania, United Republic of</v>
      </c>
      <c r="W175" s="30">
        <f t="shared" si="17"/>
        <v>4.9417916344927119E-3</v>
      </c>
      <c r="X175" s="10">
        <f t="shared" si="18"/>
        <v>0.81542485914067819</v>
      </c>
      <c r="Y175" s="38">
        <f t="shared" si="19"/>
        <v>0.6649177009045949</v>
      </c>
      <c r="Z175" s="43">
        <f t="shared" si="20"/>
        <v>4.941791634492712</v>
      </c>
      <c r="AA175" s="44">
        <f t="shared" si="21"/>
        <v>132</v>
      </c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</row>
    <row r="176" spans="3:50">
      <c r="C176" s="34" t="s">
        <v>379</v>
      </c>
      <c r="D176" s="35" t="s">
        <v>380</v>
      </c>
      <c r="E176" s="11">
        <v>0.53078243485505128</v>
      </c>
      <c r="F176" s="11">
        <v>0.53237766736217795</v>
      </c>
      <c r="G176" s="11">
        <v>0.51871661462654195</v>
      </c>
      <c r="H176" s="11">
        <v>0.53726392470657647</v>
      </c>
      <c r="I176" s="11">
        <v>0.54836963213342627</v>
      </c>
      <c r="J176" s="11">
        <v>0.5539491279654809</v>
      </c>
      <c r="K176" s="11">
        <v>0.58185925419192031</v>
      </c>
      <c r="L176" s="11">
        <v>0.5892040576406703</v>
      </c>
      <c r="M176" s="11">
        <v>0.58554642573616666</v>
      </c>
      <c r="N176" s="11">
        <v>0.57235790913213813</v>
      </c>
      <c r="O176" s="11">
        <v>0.56910044159296302</v>
      </c>
      <c r="P176" s="11">
        <v>0.56690972111884796</v>
      </c>
      <c r="Q176" s="11">
        <v>0.59437073900421478</v>
      </c>
      <c r="R176" s="11">
        <v>0.60111167183534286</v>
      </c>
      <c r="S176" s="11">
        <v>0.60693682563668361</v>
      </c>
      <c r="T176" s="11">
        <v>0.61201745738969027</v>
      </c>
      <c r="U176" s="11"/>
      <c r="V176" s="35" t="str">
        <f t="shared" si="16"/>
        <v>Thailand</v>
      </c>
      <c r="W176" s="30">
        <f t="shared" si="17"/>
        <v>5.5609954081106252E-3</v>
      </c>
      <c r="X176" s="10">
        <f t="shared" si="18"/>
        <v>0.9057496573753423</v>
      </c>
      <c r="Y176" s="38">
        <f t="shared" si="19"/>
        <v>0.82038244183554998</v>
      </c>
      <c r="Z176" s="43">
        <f t="shared" si="20"/>
        <v>5.5609954081106254</v>
      </c>
      <c r="AA176" s="44">
        <f t="shared" si="21"/>
        <v>128</v>
      </c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</row>
    <row r="177" spans="3:50">
      <c r="C177" s="34" t="s">
        <v>381</v>
      </c>
      <c r="D177" s="35" t="s">
        <v>382</v>
      </c>
      <c r="E177" s="11" t="e">
        <v>#N/A</v>
      </c>
      <c r="F177" s="11" t="e">
        <v>#N/A</v>
      </c>
      <c r="G177" s="11" t="e">
        <v>#N/A</v>
      </c>
      <c r="H177" s="11" t="e">
        <v>#N/A</v>
      </c>
      <c r="I177" s="11" t="e">
        <v>#N/A</v>
      </c>
      <c r="J177" s="11" t="e">
        <v>#N/A</v>
      </c>
      <c r="K177" s="11" t="e">
        <v>#N/A</v>
      </c>
      <c r="L177" s="11" t="e">
        <v>#N/A</v>
      </c>
      <c r="M177" s="11" t="e">
        <v>#N/A</v>
      </c>
      <c r="N177" s="11" t="e">
        <v>#N/A</v>
      </c>
      <c r="O177" s="11" t="e">
        <v>#N/A</v>
      </c>
      <c r="P177" s="11" t="e">
        <v>#N/A</v>
      </c>
      <c r="Q177" s="11" t="e">
        <v>#N/A</v>
      </c>
      <c r="R177" s="11" t="e">
        <v>#N/A</v>
      </c>
      <c r="S177" s="11" t="e">
        <v>#N/A</v>
      </c>
      <c r="T177" s="11" t="e">
        <v>#N/A</v>
      </c>
      <c r="U177" s="11"/>
      <c r="V177" s="35" t="str">
        <f t="shared" si="16"/>
        <v>Timor-Leste</v>
      </c>
      <c r="W177" s="30" t="e">
        <f t="shared" si="17"/>
        <v>#N/A</v>
      </c>
      <c r="X177" s="10" t="e">
        <f t="shared" si="18"/>
        <v>#N/A</v>
      </c>
      <c r="Y177" s="38">
        <f t="shared" si="19"/>
        <v>0</v>
      </c>
      <c r="Z177" s="43" t="str">
        <f t="shared" si="20"/>
        <v/>
      </c>
      <c r="AA177" s="44" t="str">
        <f t="shared" si="21"/>
        <v/>
      </c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</row>
    <row r="178" spans="3:50">
      <c r="C178" s="34" t="s">
        <v>383</v>
      </c>
      <c r="D178" s="35" t="s">
        <v>384</v>
      </c>
      <c r="E178" s="11">
        <v>0.31328731674109267</v>
      </c>
      <c r="F178" s="11">
        <v>0.31733977076233871</v>
      </c>
      <c r="G178" s="11">
        <v>0.31848008231441538</v>
      </c>
      <c r="H178" s="11">
        <v>0.31974302021725931</v>
      </c>
      <c r="I178" s="11">
        <v>0.3310225906280862</v>
      </c>
      <c r="J178" s="11">
        <v>0.32908848173931438</v>
      </c>
      <c r="K178" s="11">
        <v>0.32508748294964745</v>
      </c>
      <c r="L178" s="11">
        <v>0.32665677216227629</v>
      </c>
      <c r="M178" s="11">
        <v>0.32970545060378104</v>
      </c>
      <c r="N178" s="11">
        <v>0.334567414570281</v>
      </c>
      <c r="O178" s="11">
        <v>0.30972015774081046</v>
      </c>
      <c r="P178" s="11">
        <v>0.33470293099849208</v>
      </c>
      <c r="Q178" s="11">
        <v>0.36777683037595971</v>
      </c>
      <c r="R178" s="11">
        <v>0.37772123598352447</v>
      </c>
      <c r="S178" s="11">
        <v>0.39223072268704967</v>
      </c>
      <c r="T178" s="11">
        <v>0.38389509201062266</v>
      </c>
      <c r="U178" s="11"/>
      <c r="V178" s="35" t="str">
        <f t="shared" si="16"/>
        <v>Togo</v>
      </c>
      <c r="W178" s="30">
        <f t="shared" si="17"/>
        <v>4.5250959143476807E-3</v>
      </c>
      <c r="X178" s="10">
        <f t="shared" si="18"/>
        <v>0.81127757622663543</v>
      </c>
      <c r="Y178" s="38">
        <f t="shared" si="19"/>
        <v>0.65817130568816429</v>
      </c>
      <c r="Z178" s="43">
        <f t="shared" si="20"/>
        <v>4.5250959143476805</v>
      </c>
      <c r="AA178" s="44">
        <f t="shared" si="21"/>
        <v>133</v>
      </c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</row>
    <row r="179" spans="3:50">
      <c r="C179" s="34" t="s">
        <v>385</v>
      </c>
      <c r="D179" s="35" t="s">
        <v>386</v>
      </c>
      <c r="E179" s="11">
        <v>0.33723743948374396</v>
      </c>
      <c r="F179" s="11">
        <v>0.34305105214098974</v>
      </c>
      <c r="G179" s="11">
        <v>0.34896499455028618</v>
      </c>
      <c r="H179" s="11">
        <v>0.3551519476525522</v>
      </c>
      <c r="I179" s="11">
        <v>0.36136644537580859</v>
      </c>
      <c r="J179" s="11">
        <v>0.3700673130698936</v>
      </c>
      <c r="K179" s="11">
        <v>0.37526643165979462</v>
      </c>
      <c r="L179" s="11">
        <v>0.38846412133483105</v>
      </c>
      <c r="M179" s="11">
        <v>0.40218648709191912</v>
      </c>
      <c r="N179" s="11">
        <v>0.41668282529978251</v>
      </c>
      <c r="O179" s="11">
        <v>0.44308310018150754</v>
      </c>
      <c r="P179" s="11">
        <v>0.44360632044518122</v>
      </c>
      <c r="Q179" s="11">
        <v>0.46465141447655289</v>
      </c>
      <c r="R179" s="11">
        <v>0.47729816753316512</v>
      </c>
      <c r="S179" s="11">
        <v>0.4802305263471342</v>
      </c>
      <c r="T179" s="11">
        <v>0.4757579020342288</v>
      </c>
      <c r="U179" s="11"/>
      <c r="V179" s="35" t="str">
        <f t="shared" si="16"/>
        <v>Tonga</v>
      </c>
      <c r="W179" s="30">
        <f t="shared" si="17"/>
        <v>1.0789749727772874E-2</v>
      </c>
      <c r="X179" s="10">
        <f t="shared" si="18"/>
        <v>0.98409570661684809</v>
      </c>
      <c r="Y179" s="38">
        <f t="shared" si="19"/>
        <v>0.9684443597817135</v>
      </c>
      <c r="Z179" s="43">
        <f t="shared" si="20"/>
        <v>10.789749727772875</v>
      </c>
      <c r="AA179" s="44">
        <f t="shared" si="21"/>
        <v>69</v>
      </c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</row>
    <row r="180" spans="3:50">
      <c r="C180" s="34" t="s">
        <v>387</v>
      </c>
      <c r="D180" s="35" t="s">
        <v>388</v>
      </c>
      <c r="E180" s="11">
        <v>0.50529350996166222</v>
      </c>
      <c r="F180" s="11">
        <v>0.51339640463254532</v>
      </c>
      <c r="G180" s="11">
        <v>0.52463573001454034</v>
      </c>
      <c r="H180" s="11">
        <v>0.52903684341164881</v>
      </c>
      <c r="I180" s="11">
        <v>0.52470253125159294</v>
      </c>
      <c r="J180" s="11">
        <v>0.54038737377347024</v>
      </c>
      <c r="K180" s="11">
        <v>0.53490946847073428</v>
      </c>
      <c r="L180" s="11">
        <v>0.52825398249316169</v>
      </c>
      <c r="M180" s="11">
        <v>0.52969000959396395</v>
      </c>
      <c r="N180" s="11">
        <v>0.5850209426051437</v>
      </c>
      <c r="O180" s="11">
        <v>0.61457449449423862</v>
      </c>
      <c r="P180" s="11">
        <v>0.63450478034269986</v>
      </c>
      <c r="Q180" s="11">
        <v>0.63757607337260302</v>
      </c>
      <c r="R180" s="11">
        <v>0.63053078206272684</v>
      </c>
      <c r="S180" s="11">
        <v>0.62201091116566887</v>
      </c>
      <c r="T180" s="11">
        <v>0.60996760637366831</v>
      </c>
      <c r="U180" s="11"/>
      <c r="V180" s="35" t="str">
        <f t="shared" si="16"/>
        <v>Trinidad and Tobago</v>
      </c>
      <c r="W180" s="30">
        <f t="shared" si="17"/>
        <v>9.4340006912278767E-3</v>
      </c>
      <c r="X180" s="10">
        <f t="shared" si="18"/>
        <v>0.89987709845423758</v>
      </c>
      <c r="Y180" s="38">
        <f t="shared" si="19"/>
        <v>0.80977879232241756</v>
      </c>
      <c r="Z180" s="43">
        <f t="shared" si="20"/>
        <v>9.434000691227876</v>
      </c>
      <c r="AA180" s="44">
        <f t="shared" si="21"/>
        <v>94</v>
      </c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</row>
    <row r="181" spans="3:50">
      <c r="C181" s="34" t="s">
        <v>389</v>
      </c>
      <c r="D181" s="35" t="s">
        <v>390</v>
      </c>
      <c r="E181" s="11">
        <v>0.44403829924880034</v>
      </c>
      <c r="F181" s="11">
        <v>0.44793193337387283</v>
      </c>
      <c r="G181" s="11">
        <v>0.45255425934906696</v>
      </c>
      <c r="H181" s="11">
        <v>0.45968429405585792</v>
      </c>
      <c r="I181" s="11">
        <v>0.45011027593224984</v>
      </c>
      <c r="J181" s="11">
        <v>0.45647232434884571</v>
      </c>
      <c r="K181" s="11">
        <v>0.45725907499161689</v>
      </c>
      <c r="L181" s="11">
        <v>0.45460742258981429</v>
      </c>
      <c r="M181" s="11">
        <v>0.47436280673909403</v>
      </c>
      <c r="N181" s="11">
        <v>0.50209940136606501</v>
      </c>
      <c r="O181" s="11">
        <v>0.51315196011788222</v>
      </c>
      <c r="P181" s="11">
        <v>0.54673462907206549</v>
      </c>
      <c r="Q181" s="11">
        <v>0.563866163503004</v>
      </c>
      <c r="R181" s="11">
        <v>0.57541564482628205</v>
      </c>
      <c r="S181" s="11">
        <v>0.57294358323463701</v>
      </c>
      <c r="T181" s="11">
        <v>0.57650032799864304</v>
      </c>
      <c r="U181" s="11"/>
      <c r="V181" s="35" t="str">
        <f t="shared" si="16"/>
        <v>Tunisia</v>
      </c>
      <c r="W181" s="30">
        <f t="shared" si="17"/>
        <v>1.0316527880599665E-2</v>
      </c>
      <c r="X181" s="10">
        <f t="shared" si="18"/>
        <v>0.93068115414779273</v>
      </c>
      <c r="Y181" s="38">
        <f t="shared" si="19"/>
        <v>0.86616741068586756</v>
      </c>
      <c r="Z181" s="43">
        <f t="shared" si="20"/>
        <v>10.316527880599665</v>
      </c>
      <c r="AA181" s="44">
        <f t="shared" si="21"/>
        <v>75</v>
      </c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</row>
    <row r="182" spans="3:50">
      <c r="C182" s="34" t="s">
        <v>391</v>
      </c>
      <c r="D182" s="35" t="s">
        <v>392</v>
      </c>
      <c r="E182" s="11">
        <v>0.39698721968307754</v>
      </c>
      <c r="F182" s="11">
        <v>0.3911756904546338</v>
      </c>
      <c r="G182" s="11">
        <v>0.42131331247317588</v>
      </c>
      <c r="H182" s="11">
        <v>0.42952334916256996</v>
      </c>
      <c r="I182" s="11">
        <v>0.43574906180044271</v>
      </c>
      <c r="J182" s="11">
        <v>0.48019800933109563</v>
      </c>
      <c r="K182" s="11">
        <v>0.47564287787005005</v>
      </c>
      <c r="L182" s="11">
        <v>0.4551237427336442</v>
      </c>
      <c r="M182" s="11">
        <v>0.46853170208990191</v>
      </c>
      <c r="N182" s="11">
        <v>0.48862740323121862</v>
      </c>
      <c r="O182" s="11">
        <v>0.50702002136919144</v>
      </c>
      <c r="P182" s="11">
        <v>0.55766950370192536</v>
      </c>
      <c r="Q182" s="11">
        <v>0.57262077247560605</v>
      </c>
      <c r="R182" s="11">
        <v>0.59554758420380915</v>
      </c>
      <c r="S182" s="11">
        <v>0.59166072209715248</v>
      </c>
      <c r="T182" s="11">
        <v>0.60037531219899865</v>
      </c>
      <c r="U182" s="11"/>
      <c r="V182" s="35" t="str">
        <f t="shared" si="16"/>
        <v>Turkey</v>
      </c>
      <c r="W182" s="30">
        <f t="shared" si="17"/>
        <v>1.4561022480715398E-2</v>
      </c>
      <c r="X182" s="10">
        <f t="shared" si="18"/>
        <v>0.96743877929105593</v>
      </c>
      <c r="Y182" s="38">
        <f t="shared" si="19"/>
        <v>0.93593779167616842</v>
      </c>
      <c r="Z182" s="43">
        <f t="shared" si="20"/>
        <v>14.561022480715398</v>
      </c>
      <c r="AA182" s="44">
        <f t="shared" si="21"/>
        <v>39</v>
      </c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</row>
    <row r="183" spans="3:50">
      <c r="C183" s="34" t="s">
        <v>393</v>
      </c>
      <c r="D183" s="35" t="s">
        <v>394</v>
      </c>
      <c r="E183" s="11" t="e">
        <v>#N/A</v>
      </c>
      <c r="F183" s="11" t="e">
        <v>#N/A</v>
      </c>
      <c r="G183" s="11" t="e">
        <v>#N/A</v>
      </c>
      <c r="H183" s="11" t="e">
        <v>#N/A</v>
      </c>
      <c r="I183" s="11" t="e">
        <v>#N/A</v>
      </c>
      <c r="J183" s="11" t="e">
        <v>#N/A</v>
      </c>
      <c r="K183" s="11" t="e">
        <v>#N/A</v>
      </c>
      <c r="L183" s="11" t="e">
        <v>#N/A</v>
      </c>
      <c r="M183" s="11" t="e">
        <v>#N/A</v>
      </c>
      <c r="N183" s="11" t="e">
        <v>#N/A</v>
      </c>
      <c r="O183" s="11" t="e">
        <v>#N/A</v>
      </c>
      <c r="P183" s="11" t="e">
        <v>#N/A</v>
      </c>
      <c r="Q183" s="11" t="e">
        <v>#N/A</v>
      </c>
      <c r="R183" s="11" t="e">
        <v>#N/A</v>
      </c>
      <c r="S183" s="11" t="e">
        <v>#N/A</v>
      </c>
      <c r="T183" s="11" t="e">
        <v>#N/A</v>
      </c>
      <c r="U183" s="11"/>
      <c r="V183" s="35" t="str">
        <f t="shared" si="16"/>
        <v>Turkmenistan</v>
      </c>
      <c r="W183" s="30" t="e">
        <f t="shared" si="17"/>
        <v>#N/A</v>
      </c>
      <c r="X183" s="10" t="e">
        <f t="shared" si="18"/>
        <v>#N/A</v>
      </c>
      <c r="Y183" s="38">
        <f t="shared" si="19"/>
        <v>0</v>
      </c>
      <c r="Z183" s="43" t="str">
        <f t="shared" si="20"/>
        <v/>
      </c>
      <c r="AA183" s="44" t="str">
        <f t="shared" si="21"/>
        <v/>
      </c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</row>
    <row r="184" spans="3:50">
      <c r="C184" s="34" t="s">
        <v>395</v>
      </c>
      <c r="D184" s="35" t="s">
        <v>396</v>
      </c>
      <c r="E184" s="11" t="e">
        <v>#N/A</v>
      </c>
      <c r="F184" s="11" t="e">
        <v>#N/A</v>
      </c>
      <c r="G184" s="11" t="e">
        <v>#N/A</v>
      </c>
      <c r="H184" s="11" t="e">
        <v>#N/A</v>
      </c>
      <c r="I184" s="11" t="e">
        <v>#N/A</v>
      </c>
      <c r="J184" s="11" t="e">
        <v>#N/A</v>
      </c>
      <c r="K184" s="11" t="e">
        <v>#N/A</v>
      </c>
      <c r="L184" s="11" t="e">
        <v>#N/A</v>
      </c>
      <c r="M184" s="11" t="e">
        <v>#N/A</v>
      </c>
      <c r="N184" s="11" t="e">
        <v>#N/A</v>
      </c>
      <c r="O184" s="11" t="e">
        <v>#N/A</v>
      </c>
      <c r="P184" s="11" t="e">
        <v>#N/A</v>
      </c>
      <c r="Q184" s="11" t="e">
        <v>#N/A</v>
      </c>
      <c r="R184" s="11" t="e">
        <v>#N/A</v>
      </c>
      <c r="S184" s="11" t="e">
        <v>#N/A</v>
      </c>
      <c r="T184" s="11" t="e">
        <v>#N/A</v>
      </c>
      <c r="U184" s="11"/>
      <c r="V184" s="35" t="str">
        <f t="shared" si="16"/>
        <v>Tuvalu</v>
      </c>
      <c r="W184" s="30" t="e">
        <f t="shared" si="17"/>
        <v>#N/A</v>
      </c>
      <c r="X184" s="10" t="e">
        <f t="shared" si="18"/>
        <v>#N/A</v>
      </c>
      <c r="Y184" s="38">
        <f t="shared" si="19"/>
        <v>0</v>
      </c>
      <c r="Z184" s="43" t="str">
        <f t="shared" si="20"/>
        <v/>
      </c>
      <c r="AA184" s="44" t="str">
        <f t="shared" si="21"/>
        <v/>
      </c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</row>
    <row r="185" spans="3:50">
      <c r="C185" s="34" t="s">
        <v>397</v>
      </c>
      <c r="D185" s="35" t="s">
        <v>398</v>
      </c>
      <c r="E185" s="11">
        <v>0.40046729395678127</v>
      </c>
      <c r="F185" s="11">
        <v>0.41644484461833958</v>
      </c>
      <c r="G185" s="11">
        <v>0.41340132837074223</v>
      </c>
      <c r="H185" s="11">
        <v>0.39900255659962258</v>
      </c>
      <c r="I185" s="11">
        <v>0.39303685989215281</v>
      </c>
      <c r="J185" s="11">
        <v>0.35487255754979202</v>
      </c>
      <c r="K185" s="11">
        <v>0.36824537524710255</v>
      </c>
      <c r="L185" s="11">
        <v>0.37343885003318189</v>
      </c>
      <c r="M185" s="11">
        <v>0.37903299392604373</v>
      </c>
      <c r="N185" s="11">
        <v>0.40857550449873242</v>
      </c>
      <c r="O185" s="11">
        <v>0.40680003746050292</v>
      </c>
      <c r="P185" s="11">
        <v>0.4177008043980654</v>
      </c>
      <c r="Q185" s="11">
        <v>0.42684158257492383</v>
      </c>
      <c r="R185" s="11">
        <v>0.45094370608748158</v>
      </c>
      <c r="S185" s="11">
        <v>0.45098015549053982</v>
      </c>
      <c r="T185" s="11">
        <v>0.44439535393752988</v>
      </c>
      <c r="U185" s="11"/>
      <c r="V185" s="35" t="str">
        <f t="shared" si="16"/>
        <v>Uganda</v>
      </c>
      <c r="W185" s="30">
        <f t="shared" si="17"/>
        <v>3.4268630477270147E-3</v>
      </c>
      <c r="X185" s="10">
        <f t="shared" si="18"/>
        <v>0.5690533967965612</v>
      </c>
      <c r="Y185" s="38">
        <f t="shared" si="19"/>
        <v>0.32382176840570454</v>
      </c>
      <c r="Z185" s="43">
        <f t="shared" si="20"/>
        <v>3.4268630477270148</v>
      </c>
      <c r="AA185" s="44">
        <f t="shared" si="21"/>
        <v>145</v>
      </c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</row>
    <row r="186" spans="3:50">
      <c r="C186" s="34" t="s">
        <v>399</v>
      </c>
      <c r="D186" s="35" t="s">
        <v>400</v>
      </c>
      <c r="E186" s="11">
        <v>0.39117041559152715</v>
      </c>
      <c r="F186" s="11">
        <v>0.39439471043753765</v>
      </c>
      <c r="G186" s="11">
        <v>0.41047377366041565</v>
      </c>
      <c r="H186" s="11">
        <v>0.3966403108449732</v>
      </c>
      <c r="I186" s="11">
        <v>0.41270092676972608</v>
      </c>
      <c r="J186" s="11">
        <v>0.43383312263688556</v>
      </c>
      <c r="K186" s="11">
        <v>0.4489874279824661</v>
      </c>
      <c r="L186" s="11">
        <v>0.46131093223774566</v>
      </c>
      <c r="M186" s="11">
        <v>0.48461253751972672</v>
      </c>
      <c r="N186" s="11">
        <v>0.52597033826885697</v>
      </c>
      <c r="O186" s="11">
        <v>0.5984588532317241</v>
      </c>
      <c r="P186" s="11">
        <v>0.64569255578554241</v>
      </c>
      <c r="Q186" s="11">
        <v>0.63533048560146432</v>
      </c>
      <c r="R186" s="11">
        <v>0.63182092074020413</v>
      </c>
      <c r="S186" s="11">
        <v>0.61067258872961716</v>
      </c>
      <c r="T186" s="11">
        <v>0.59875586284045956</v>
      </c>
      <c r="U186" s="11"/>
      <c r="V186" s="35" t="str">
        <f t="shared" si="16"/>
        <v>Ukraine</v>
      </c>
      <c r="W186" s="30">
        <f t="shared" si="17"/>
        <v>1.9436389278592901E-2</v>
      </c>
      <c r="X186" s="10">
        <f t="shared" si="18"/>
        <v>0.93504308913407586</v>
      </c>
      <c r="Y186" s="38">
        <f t="shared" si="19"/>
        <v>0.87430557853739532</v>
      </c>
      <c r="Z186" s="43">
        <f t="shared" si="20"/>
        <v>19.436389278592902</v>
      </c>
      <c r="AA186" s="44">
        <f t="shared" si="21"/>
        <v>11</v>
      </c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</row>
    <row r="187" spans="3:50">
      <c r="C187" s="34" t="s">
        <v>401</v>
      </c>
      <c r="D187" s="35" t="s">
        <v>402</v>
      </c>
      <c r="E187" s="11">
        <v>0.50505807419912241</v>
      </c>
      <c r="F187" s="11">
        <v>0.51578793002665224</v>
      </c>
      <c r="G187" s="11">
        <v>0.52897566876169333</v>
      </c>
      <c r="H187" s="11">
        <v>0.54481203677763312</v>
      </c>
      <c r="I187" s="11">
        <v>0.55658209485260757</v>
      </c>
      <c r="J187" s="11">
        <v>0.59461545354968881</v>
      </c>
      <c r="K187" s="11">
        <v>0.62072324426932957</v>
      </c>
      <c r="L187" s="11">
        <v>0.62852378865322667</v>
      </c>
      <c r="M187" s="11">
        <v>0.64285940846955714</v>
      </c>
      <c r="N187" s="11">
        <v>0.62671188009403989</v>
      </c>
      <c r="O187" s="11">
        <v>0.62150353879341225</v>
      </c>
      <c r="P187" s="11">
        <v>0.60448409953226356</v>
      </c>
      <c r="Q187" s="11">
        <v>0.61039327317610648</v>
      </c>
      <c r="R187" s="11">
        <v>0.60899492739189343</v>
      </c>
      <c r="S187" s="11">
        <v>0.62869005621890073</v>
      </c>
      <c r="T187" s="11">
        <v>0.64113815566904775</v>
      </c>
      <c r="U187" s="11"/>
      <c r="V187" s="35" t="str">
        <f t="shared" si="16"/>
        <v>United Arab Emirates</v>
      </c>
      <c r="W187" s="30">
        <f t="shared" si="17"/>
        <v>8.060923266666532E-3</v>
      </c>
      <c r="X187" s="10">
        <f t="shared" si="18"/>
        <v>0.82846910622884629</v>
      </c>
      <c r="Y187" s="38">
        <f t="shared" si="19"/>
        <v>0.68636105997562336</v>
      </c>
      <c r="Z187" s="43">
        <f t="shared" si="20"/>
        <v>8.0609232666665314</v>
      </c>
      <c r="AA187" s="44">
        <f t="shared" si="21"/>
        <v>109</v>
      </c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</row>
    <row r="188" spans="3:50">
      <c r="C188" s="34" t="s">
        <v>403</v>
      </c>
      <c r="D188" s="35" t="s">
        <v>404</v>
      </c>
      <c r="E188" s="11">
        <v>0.66056647439105109</v>
      </c>
      <c r="F188" s="11">
        <v>0.66038983169688659</v>
      </c>
      <c r="G188" s="11">
        <v>0.67192848913825376</v>
      </c>
      <c r="H188" s="11">
        <v>0.69293499019954219</v>
      </c>
      <c r="I188" s="11">
        <v>0.73202389983442229</v>
      </c>
      <c r="J188" s="11">
        <v>0.77622519251553468</v>
      </c>
      <c r="K188" s="11">
        <v>0.78179866161713618</v>
      </c>
      <c r="L188" s="11">
        <v>0.79611675062949006</v>
      </c>
      <c r="M188" s="11">
        <v>0.79528584577200645</v>
      </c>
      <c r="N188" s="11">
        <v>0.7970579866741283</v>
      </c>
      <c r="O188" s="11">
        <v>0.79789493832224667</v>
      </c>
      <c r="P188" s="11">
        <v>0.80841724563990902</v>
      </c>
      <c r="Q188" s="11">
        <v>0.80274789629580101</v>
      </c>
      <c r="R188" s="11">
        <v>0.79501005646062339</v>
      </c>
      <c r="S188" s="11">
        <v>0.78571176338586923</v>
      </c>
      <c r="T188" s="11">
        <v>0.7707588691322953</v>
      </c>
      <c r="U188" s="11"/>
      <c r="V188" s="35" t="str">
        <f t="shared" si="16"/>
        <v>United Kingdom</v>
      </c>
      <c r="W188" s="30">
        <f t="shared" si="17"/>
        <v>9.2828436006960179E-3</v>
      </c>
      <c r="X188" s="10">
        <f t="shared" si="18"/>
        <v>0.80652716401906044</v>
      </c>
      <c r="Y188" s="38">
        <f t="shared" si="19"/>
        <v>0.65048606630062844</v>
      </c>
      <c r="Z188" s="43">
        <f t="shared" si="20"/>
        <v>9.2828436006960171</v>
      </c>
      <c r="AA188" s="44">
        <f t="shared" si="21"/>
        <v>96</v>
      </c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</row>
    <row r="189" spans="3:50">
      <c r="C189" s="34" t="s">
        <v>405</v>
      </c>
      <c r="D189" s="35" t="s">
        <v>406</v>
      </c>
      <c r="E189" s="11">
        <v>0.70481228983374344</v>
      </c>
      <c r="F189" s="11">
        <v>0.71099244395122929</v>
      </c>
      <c r="G189" s="11">
        <v>0.71228419428993806</v>
      </c>
      <c r="H189" s="11">
        <v>0.7191901626505125</v>
      </c>
      <c r="I189" s="11">
        <v>0.73012422449176473</v>
      </c>
      <c r="J189" s="11">
        <v>0.74358218528800935</v>
      </c>
      <c r="K189" s="11">
        <v>0.75756900046209696</v>
      </c>
      <c r="L189" s="11">
        <v>0.75289703934279395</v>
      </c>
      <c r="M189" s="11">
        <v>0.75770395281981828</v>
      </c>
      <c r="N189" s="11">
        <v>0.76722266154408902</v>
      </c>
      <c r="O189" s="11">
        <v>0.78366784678611356</v>
      </c>
      <c r="P189" s="11">
        <v>0.80697756829656975</v>
      </c>
      <c r="Q189" s="11">
        <v>0.81320683217940348</v>
      </c>
      <c r="R189" s="11">
        <v>0.81841761003946478</v>
      </c>
      <c r="S189" s="11">
        <v>0.81662226041149555</v>
      </c>
      <c r="T189" s="11">
        <v>0.80274103781590156</v>
      </c>
      <c r="U189" s="11"/>
      <c r="V189" s="35" t="str">
        <f t="shared" si="16"/>
        <v>United States</v>
      </c>
      <c r="W189" s="30">
        <f t="shared" si="17"/>
        <v>8.2763324170114731E-3</v>
      </c>
      <c r="X189" s="10">
        <f t="shared" si="18"/>
        <v>0.97262191445902924</v>
      </c>
      <c r="Y189" s="38">
        <f t="shared" si="19"/>
        <v>0.94599338848594716</v>
      </c>
      <c r="Z189" s="43">
        <f t="shared" si="20"/>
        <v>8.2763324170114725</v>
      </c>
      <c r="AA189" s="44">
        <f t="shared" si="21"/>
        <v>107</v>
      </c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</row>
    <row r="190" spans="3:50">
      <c r="C190" s="34" t="s">
        <v>407</v>
      </c>
      <c r="D190" s="35" t="s">
        <v>408</v>
      </c>
      <c r="E190" s="11">
        <v>0.53041680967282812</v>
      </c>
      <c r="F190" s="11">
        <v>0.53992979114152839</v>
      </c>
      <c r="G190" s="11">
        <v>0.56194947530272388</v>
      </c>
      <c r="H190" s="11">
        <v>0.57179824841735827</v>
      </c>
      <c r="I190" s="11">
        <v>0.58190816174966398</v>
      </c>
      <c r="J190" s="11">
        <v>0.59792666902825498</v>
      </c>
      <c r="K190" s="11">
        <v>0.61163009509286115</v>
      </c>
      <c r="L190" s="11">
        <v>0.60351579928605481</v>
      </c>
      <c r="M190" s="11">
        <v>0.61206979519910898</v>
      </c>
      <c r="N190" s="11">
        <v>0.59688256491974678</v>
      </c>
      <c r="O190" s="11">
        <v>0.62940139448253363</v>
      </c>
      <c r="P190" s="11">
        <v>0.67880698237589243</v>
      </c>
      <c r="Q190" s="11">
        <v>0.75287398600720168</v>
      </c>
      <c r="R190" s="11">
        <v>0.75317887154531515</v>
      </c>
      <c r="S190" s="11">
        <v>0.75862514861204411</v>
      </c>
      <c r="T190" s="11">
        <v>0.7593115767571873</v>
      </c>
      <c r="U190" s="11"/>
      <c r="V190" s="35" t="str">
        <f t="shared" si="16"/>
        <v>Uruguay</v>
      </c>
      <c r="W190" s="30">
        <f t="shared" si="17"/>
        <v>1.5896533716776313E-2</v>
      </c>
      <c r="X190" s="10">
        <f t="shared" si="18"/>
        <v>0.93853909793446666</v>
      </c>
      <c r="Y190" s="38">
        <f t="shared" si="19"/>
        <v>0.88085563835164238</v>
      </c>
      <c r="Z190" s="43">
        <f t="shared" si="20"/>
        <v>15.896533716776313</v>
      </c>
      <c r="AA190" s="44">
        <f t="shared" si="21"/>
        <v>30</v>
      </c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</row>
    <row r="191" spans="3:50">
      <c r="C191" s="34" t="s">
        <v>409</v>
      </c>
      <c r="D191" s="35" t="s">
        <v>410</v>
      </c>
      <c r="E191" s="11">
        <v>0.25244820537947943</v>
      </c>
      <c r="F191" s="11">
        <v>0.25523950799944117</v>
      </c>
      <c r="G191" s="11">
        <v>0.25466895407730067</v>
      </c>
      <c r="H191" s="11">
        <v>0.25410793453388675</v>
      </c>
      <c r="I191" s="11">
        <v>0.25490705843502309</v>
      </c>
      <c r="J191" s="11">
        <v>0.26544064463123945</v>
      </c>
      <c r="K191" s="11">
        <v>0.26767615142120516</v>
      </c>
      <c r="L191" s="11">
        <v>0.27093389934038414</v>
      </c>
      <c r="M191" s="11">
        <v>0.26365929039285779</v>
      </c>
      <c r="N191" s="11">
        <v>0.26593511187036806</v>
      </c>
      <c r="O191" s="11">
        <v>0.28088393874466022</v>
      </c>
      <c r="P191" s="11">
        <v>0.30926621570121554</v>
      </c>
      <c r="Q191" s="11">
        <v>0.34835759131399346</v>
      </c>
      <c r="R191" s="11">
        <v>0.3883083087840698</v>
      </c>
      <c r="S191" s="11">
        <v>0.40615632141075364</v>
      </c>
      <c r="T191" s="11">
        <v>0.39086975820305125</v>
      </c>
      <c r="U191" s="11"/>
      <c r="V191" s="35" t="str">
        <f t="shared" si="16"/>
        <v>Uzbekistan</v>
      </c>
      <c r="W191" s="30">
        <f t="shared" si="17"/>
        <v>1.0002580181362462E-2</v>
      </c>
      <c r="X191" s="10">
        <f t="shared" si="18"/>
        <v>0.86161388453995424</v>
      </c>
      <c r="Y191" s="38">
        <f t="shared" si="19"/>
        <v>0.74237848603202961</v>
      </c>
      <c r="Z191" s="43">
        <f t="shared" si="20"/>
        <v>10.002580181362463</v>
      </c>
      <c r="AA191" s="44">
        <f t="shared" si="21"/>
        <v>82</v>
      </c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</row>
    <row r="192" spans="3:50">
      <c r="C192" s="34" t="s">
        <v>411</v>
      </c>
      <c r="D192" s="35" t="s">
        <v>412</v>
      </c>
      <c r="E192" s="11">
        <v>0.37887005612279862</v>
      </c>
      <c r="F192" s="11">
        <v>0.3856312525607134</v>
      </c>
      <c r="G192" s="11">
        <v>0.39138779421484449</v>
      </c>
      <c r="H192" s="11">
        <v>0.3971126170695492</v>
      </c>
      <c r="I192" s="11">
        <v>0.40439362001455315</v>
      </c>
      <c r="J192" s="11">
        <v>0.41146050615460894</v>
      </c>
      <c r="K192" s="11">
        <v>0.42307208405680724</v>
      </c>
      <c r="L192" s="11">
        <v>0.43978640547720282</v>
      </c>
      <c r="M192" s="11">
        <v>0.4408400728723561</v>
      </c>
      <c r="N192" s="11">
        <v>0.43069099324090016</v>
      </c>
      <c r="O192" s="11">
        <v>0.45434346803155079</v>
      </c>
      <c r="P192" s="11">
        <v>0.46778116226749894</v>
      </c>
      <c r="Q192" s="11">
        <v>0.4740873214026799</v>
      </c>
      <c r="R192" s="11">
        <v>0.48340679621339572</v>
      </c>
      <c r="S192" s="11">
        <v>0.5440502467400159</v>
      </c>
      <c r="T192" s="11">
        <v>0.53268611819615386</v>
      </c>
      <c r="U192" s="11"/>
      <c r="V192" s="35" t="str">
        <f t="shared" si="16"/>
        <v>Vanuatu</v>
      </c>
      <c r="W192" s="30">
        <f t="shared" si="17"/>
        <v>9.9319223772297988E-3</v>
      </c>
      <c r="X192" s="10">
        <f t="shared" si="18"/>
        <v>0.95507087112747713</v>
      </c>
      <c r="Y192" s="38">
        <f t="shared" si="19"/>
        <v>0.912160368876198</v>
      </c>
      <c r="Z192" s="43">
        <f t="shared" si="20"/>
        <v>9.9319223772297995</v>
      </c>
      <c r="AA192" s="44">
        <f t="shared" si="21"/>
        <v>84</v>
      </c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</row>
    <row r="193" spans="3:50">
      <c r="C193" s="34" t="s">
        <v>413</v>
      </c>
      <c r="D193" s="35" t="s">
        <v>414</v>
      </c>
      <c r="E193" s="11">
        <v>0.45569720748273379</v>
      </c>
      <c r="F193" s="11">
        <v>0.43092119032740916</v>
      </c>
      <c r="G193" s="11">
        <v>0.43077265244790375</v>
      </c>
      <c r="H193" s="11">
        <v>0.44766789945861096</v>
      </c>
      <c r="I193" s="11">
        <v>0.46556420688438738</v>
      </c>
      <c r="J193" s="11">
        <v>0.4784534667455006</v>
      </c>
      <c r="K193" s="11">
        <v>0.46036104690412155</v>
      </c>
      <c r="L193" s="11">
        <v>0.45131513255090716</v>
      </c>
      <c r="M193" s="11">
        <v>0.45873358573949952</v>
      </c>
      <c r="N193" s="11">
        <v>0.42821590667019838</v>
      </c>
      <c r="O193" s="11">
        <v>0.46036891327526697</v>
      </c>
      <c r="P193" s="11">
        <v>0.50963350497095194</v>
      </c>
      <c r="Q193" s="11">
        <v>0.56198541427106896</v>
      </c>
      <c r="R193" s="11">
        <v>0.55086281263567471</v>
      </c>
      <c r="S193" s="11">
        <v>0.51941974292135318</v>
      </c>
      <c r="T193" s="11">
        <v>0.50597054547982834</v>
      </c>
      <c r="U193" s="11"/>
      <c r="V193" s="35" t="str">
        <f t="shared" si="16"/>
        <v>Venezuela, Bolivarian Republic of</v>
      </c>
      <c r="W193" s="30">
        <f t="shared" si="17"/>
        <v>6.4462882364660296E-3</v>
      </c>
      <c r="X193" s="10">
        <f t="shared" si="18"/>
        <v>0.73716409769557101</v>
      </c>
      <c r="Y193" s="38">
        <f t="shared" si="19"/>
        <v>0.54341090693132532</v>
      </c>
      <c r="Z193" s="43">
        <f t="shared" si="20"/>
        <v>6.4462882364660299</v>
      </c>
      <c r="AA193" s="44">
        <f t="shared" si="21"/>
        <v>122</v>
      </c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</row>
    <row r="194" spans="3:50">
      <c r="C194" s="34" t="s">
        <v>415</v>
      </c>
      <c r="D194" s="35" t="s">
        <v>416</v>
      </c>
      <c r="E194" s="11">
        <v>0.31144195982541617</v>
      </c>
      <c r="F194" s="11">
        <v>0.30573825651030762</v>
      </c>
      <c r="G194" s="11">
        <v>0.30435730699199948</v>
      </c>
      <c r="H194" s="11">
        <v>0.31989252726933431</v>
      </c>
      <c r="I194" s="11">
        <v>0.3326078070389108</v>
      </c>
      <c r="J194" s="11">
        <v>0.33563516775312902</v>
      </c>
      <c r="K194" s="11">
        <v>0.33779379331915949</v>
      </c>
      <c r="L194" s="11">
        <v>0.34325907232326436</v>
      </c>
      <c r="M194" s="11">
        <v>0.34192349586390164</v>
      </c>
      <c r="N194" s="11">
        <v>0.34866715129103976</v>
      </c>
      <c r="O194" s="11">
        <v>0.37008827671770683</v>
      </c>
      <c r="P194" s="11">
        <v>0.38877504997408724</v>
      </c>
      <c r="Q194" s="11">
        <v>0.39486994987618385</v>
      </c>
      <c r="R194" s="11">
        <v>0.47032696250483619</v>
      </c>
      <c r="S194" s="11">
        <v>0.48625477584079696</v>
      </c>
      <c r="T194" s="11">
        <v>0.48024163694758681</v>
      </c>
      <c r="U194" s="11"/>
      <c r="V194" s="35" t="str">
        <f t="shared" si="16"/>
        <v>Viet Nam</v>
      </c>
      <c r="W194" s="30">
        <f t="shared" si="17"/>
        <v>1.172925538978996E-2</v>
      </c>
      <c r="X194" s="10">
        <f t="shared" si="18"/>
        <v>0.90977613763598275</v>
      </c>
      <c r="Y194" s="38">
        <f t="shared" si="19"/>
        <v>0.82769262061184667</v>
      </c>
      <c r="Z194" s="43">
        <f t="shared" si="20"/>
        <v>11.729255389789961</v>
      </c>
      <c r="AA194" s="44">
        <f t="shared" si="21"/>
        <v>58</v>
      </c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</row>
    <row r="195" spans="3:50">
      <c r="C195" s="34" t="s">
        <v>417</v>
      </c>
      <c r="D195" s="35" t="s">
        <v>418</v>
      </c>
      <c r="E195" s="11">
        <v>0.33073627411572609</v>
      </c>
      <c r="F195" s="11">
        <v>0.32885726491899925</v>
      </c>
      <c r="G195" s="11">
        <v>0.32088854596871363</v>
      </c>
      <c r="H195" s="11">
        <v>0.31231005194683786</v>
      </c>
      <c r="I195" s="11">
        <v>0.30334171409466459</v>
      </c>
      <c r="J195" s="11">
        <v>0.30934034669413779</v>
      </c>
      <c r="K195" s="11">
        <v>0.30481200783240109</v>
      </c>
      <c r="L195" s="11">
        <v>0.32434165665967052</v>
      </c>
      <c r="M195" s="11">
        <v>0.33794476079790969</v>
      </c>
      <c r="N195" s="11">
        <v>0.34037958219269826</v>
      </c>
      <c r="O195" s="11">
        <v>0.36435839861435926</v>
      </c>
      <c r="P195" s="11">
        <v>0.3631066573246961</v>
      </c>
      <c r="Q195" s="11">
        <v>0.36947099874227896</v>
      </c>
      <c r="R195" s="11">
        <v>0.35637780616950726</v>
      </c>
      <c r="S195" s="11">
        <v>0.36030925141344117</v>
      </c>
      <c r="T195" s="11">
        <v>0.34811123613557732</v>
      </c>
      <c r="U195" s="11"/>
      <c r="V195" s="35" t="str">
        <f t="shared" si="16"/>
        <v>Yemen</v>
      </c>
      <c r="W195" s="30">
        <f t="shared" si="17"/>
        <v>3.5118843051818696E-3</v>
      </c>
      <c r="X195" s="10">
        <f t="shared" si="18"/>
        <v>0.7433293674125282</v>
      </c>
      <c r="Y195" s="38">
        <f t="shared" si="19"/>
        <v>0.55253854845790928</v>
      </c>
      <c r="Z195" s="43">
        <f t="shared" si="20"/>
        <v>3.5118843051818698</v>
      </c>
      <c r="AA195" s="44">
        <f t="shared" si="21"/>
        <v>144</v>
      </c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</row>
    <row r="196" spans="3:50">
      <c r="C196" s="34" t="s">
        <v>419</v>
      </c>
      <c r="D196" s="35" t="s">
        <v>420</v>
      </c>
      <c r="E196" s="11">
        <v>0.38012429009238535</v>
      </c>
      <c r="F196" s="11">
        <v>0.40222814500096932</v>
      </c>
      <c r="G196" s="11">
        <v>0.42096819014117043</v>
      </c>
      <c r="H196" s="11">
        <v>0.43023312636688948</v>
      </c>
      <c r="I196" s="11">
        <v>0.43328661369359273</v>
      </c>
      <c r="J196" s="11">
        <v>0.42268229032092963</v>
      </c>
      <c r="K196" s="11">
        <v>0.40813748097127101</v>
      </c>
      <c r="L196" s="11">
        <v>0.41052551518821445</v>
      </c>
      <c r="M196" s="11">
        <v>0.39750722580443354</v>
      </c>
      <c r="N196" s="11">
        <v>0.39919840611585605</v>
      </c>
      <c r="O196" s="11">
        <v>0.402663235613135</v>
      </c>
      <c r="P196" s="11">
        <v>0.43261870137051039</v>
      </c>
      <c r="Q196" s="11">
        <v>0.44248247915214445</v>
      </c>
      <c r="R196" s="11">
        <v>0.45425866518358093</v>
      </c>
      <c r="S196" s="11">
        <v>0.46479309609430947</v>
      </c>
      <c r="T196" s="11">
        <v>0.47117451154022266</v>
      </c>
      <c r="U196" s="11"/>
      <c r="V196" s="35" t="str">
        <f t="shared" si="16"/>
        <v>Zambia</v>
      </c>
      <c r="W196" s="30">
        <f t="shared" si="17"/>
        <v>3.692545459873848E-3</v>
      </c>
      <c r="X196" s="10">
        <f t="shared" si="18"/>
        <v>0.68245022313272952</v>
      </c>
      <c r="Y196" s="38">
        <f t="shared" si="19"/>
        <v>0.46573830705391228</v>
      </c>
      <c r="Z196" s="43">
        <f t="shared" si="20"/>
        <v>3.6925454598738479</v>
      </c>
      <c r="AA196" s="44">
        <f t="shared" si="21"/>
        <v>140</v>
      </c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</row>
    <row r="197" spans="3:50">
      <c r="C197" s="34" t="s">
        <v>421</v>
      </c>
      <c r="D197" s="35" t="s">
        <v>422</v>
      </c>
      <c r="E197" s="11">
        <v>0.34401022765695399</v>
      </c>
      <c r="F197" s="11">
        <v>0.33430268376237338</v>
      </c>
      <c r="G197" s="11">
        <v>0.33580710765088578</v>
      </c>
      <c r="H197" s="11">
        <v>0.31395981354423075</v>
      </c>
      <c r="I197" s="11">
        <v>0.31611321914252871</v>
      </c>
      <c r="J197" s="11">
        <v>0.31308472048767172</v>
      </c>
      <c r="K197" s="11">
        <v>0.25830013553963554</v>
      </c>
      <c r="L197" s="11">
        <v>0.24098236883024446</v>
      </c>
      <c r="M197" s="11">
        <v>0.24728502077422657</v>
      </c>
      <c r="N197" s="11">
        <v>0.23311360921885294</v>
      </c>
      <c r="O197" s="11">
        <v>0.23408092159324481</v>
      </c>
      <c r="P197" s="11">
        <v>0.24527647187213031</v>
      </c>
      <c r="Q197" s="11">
        <v>0.2344253138250133</v>
      </c>
      <c r="R197" s="11">
        <v>0.22385958481082099</v>
      </c>
      <c r="S197" s="11">
        <v>0.20265283026858477</v>
      </c>
      <c r="T197" s="11">
        <v>0.19651130195788649</v>
      </c>
      <c r="U197" s="11"/>
      <c r="V197" s="35" t="str">
        <f t="shared" si="16"/>
        <v>Zimbabwe</v>
      </c>
      <c r="W197" s="30">
        <f t="shared" si="17"/>
        <v>-1.0046027032356211E-2</v>
      </c>
      <c r="X197" s="10">
        <f t="shared" si="18"/>
        <v>-0.95261648337487026</v>
      </c>
      <c r="Y197" s="38">
        <f t="shared" si="19"/>
        <v>0.90747816439750451</v>
      </c>
      <c r="Z197" s="43">
        <f t="shared" si="20"/>
        <v>-10.046027032356211</v>
      </c>
      <c r="AA197" s="44">
        <f t="shared" si="21"/>
        <v>153</v>
      </c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</row>
    <row r="198" spans="3:50"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Readiness!E6:T6</xm:f>
              <xm:sqref>AB6</xm:sqref>
            </x14:sparkline>
            <x14:sparkline>
              <xm:f>Readiness!E7:T7</xm:f>
              <xm:sqref>AB7</xm:sqref>
            </x14:sparkline>
            <x14:sparkline>
              <xm:f>Readiness!E8:T8</xm:f>
              <xm:sqref>AB8</xm:sqref>
            </x14:sparkline>
            <x14:sparkline>
              <xm:f>Readiness!E9:T9</xm:f>
              <xm:sqref>AB9</xm:sqref>
            </x14:sparkline>
            <x14:sparkline>
              <xm:f>Readiness!E10:T10</xm:f>
              <xm:sqref>AB10</xm:sqref>
            </x14:sparkline>
            <x14:sparkline>
              <xm:f>Readiness!E11:T11</xm:f>
              <xm:sqref>AB11</xm:sqref>
            </x14:sparkline>
            <x14:sparkline>
              <xm:f>Readiness!E12:T12</xm:f>
              <xm:sqref>AB12</xm:sqref>
            </x14:sparkline>
            <x14:sparkline>
              <xm:f>Readiness!E13:T13</xm:f>
              <xm:sqref>AB13</xm:sqref>
            </x14:sparkline>
            <x14:sparkline>
              <xm:f>Readiness!E14:T14</xm:f>
              <xm:sqref>AB14</xm:sqref>
            </x14:sparkline>
            <x14:sparkline>
              <xm:f>Readiness!E15:T15</xm:f>
              <xm:sqref>AB15</xm:sqref>
            </x14:sparkline>
            <x14:sparkline>
              <xm:f>Readiness!E16:T16</xm:f>
              <xm:sqref>AB16</xm:sqref>
            </x14:sparkline>
            <x14:sparkline>
              <xm:f>Readiness!E17:T17</xm:f>
              <xm:sqref>AB17</xm:sqref>
            </x14:sparkline>
            <x14:sparkline>
              <xm:f>Readiness!E18:T18</xm:f>
              <xm:sqref>AB18</xm:sqref>
            </x14:sparkline>
            <x14:sparkline>
              <xm:f>Readiness!E19:T19</xm:f>
              <xm:sqref>AB19</xm:sqref>
            </x14:sparkline>
            <x14:sparkline>
              <xm:f>Readiness!E20:T20</xm:f>
              <xm:sqref>AB20</xm:sqref>
            </x14:sparkline>
            <x14:sparkline>
              <xm:f>Readiness!E21:T21</xm:f>
              <xm:sqref>AB21</xm:sqref>
            </x14:sparkline>
            <x14:sparkline>
              <xm:f>Readiness!E22:T22</xm:f>
              <xm:sqref>AB22</xm:sqref>
            </x14:sparkline>
            <x14:sparkline>
              <xm:f>Readiness!E23:T23</xm:f>
              <xm:sqref>AB23</xm:sqref>
            </x14:sparkline>
            <x14:sparkline>
              <xm:f>Readiness!E24:T24</xm:f>
              <xm:sqref>AB24</xm:sqref>
            </x14:sparkline>
            <x14:sparkline>
              <xm:f>Readiness!E25:T25</xm:f>
              <xm:sqref>AB25</xm:sqref>
            </x14:sparkline>
            <x14:sparkline>
              <xm:f>Readiness!E26:T26</xm:f>
              <xm:sqref>AB26</xm:sqref>
            </x14:sparkline>
            <x14:sparkline>
              <xm:f>Readiness!E27:T27</xm:f>
              <xm:sqref>AB27</xm:sqref>
            </x14:sparkline>
            <x14:sparkline>
              <xm:f>Readiness!E28:T28</xm:f>
              <xm:sqref>AB28</xm:sqref>
            </x14:sparkline>
            <x14:sparkline>
              <xm:f>Readiness!E29:T29</xm:f>
              <xm:sqref>AB29</xm:sqref>
            </x14:sparkline>
            <x14:sparkline>
              <xm:f>Readiness!E30:T30</xm:f>
              <xm:sqref>AB30</xm:sqref>
            </x14:sparkline>
            <x14:sparkline>
              <xm:f>Readiness!E31:T31</xm:f>
              <xm:sqref>AB31</xm:sqref>
            </x14:sparkline>
            <x14:sparkline>
              <xm:f>Readiness!E32:T32</xm:f>
              <xm:sqref>AB32</xm:sqref>
            </x14:sparkline>
            <x14:sparkline>
              <xm:f>Readiness!E33:T33</xm:f>
              <xm:sqref>AB33</xm:sqref>
            </x14:sparkline>
            <x14:sparkline>
              <xm:f>Readiness!E34:T34</xm:f>
              <xm:sqref>AB34</xm:sqref>
            </x14:sparkline>
            <x14:sparkline>
              <xm:f>Readiness!E35:T35</xm:f>
              <xm:sqref>AB35</xm:sqref>
            </x14:sparkline>
            <x14:sparkline>
              <xm:f>Readiness!E36:T36</xm:f>
              <xm:sqref>AB36</xm:sqref>
            </x14:sparkline>
            <x14:sparkline>
              <xm:f>Readiness!E37:T37</xm:f>
              <xm:sqref>AB37</xm:sqref>
            </x14:sparkline>
            <x14:sparkline>
              <xm:f>Readiness!E38:T38</xm:f>
              <xm:sqref>AB38</xm:sqref>
            </x14:sparkline>
            <x14:sparkline>
              <xm:f>Readiness!E39:T39</xm:f>
              <xm:sqref>AB39</xm:sqref>
            </x14:sparkline>
            <x14:sparkline>
              <xm:f>Readiness!E40:T40</xm:f>
              <xm:sqref>AB40</xm:sqref>
            </x14:sparkline>
            <x14:sparkline>
              <xm:f>Readiness!E41:T41</xm:f>
              <xm:sqref>AB41</xm:sqref>
            </x14:sparkline>
            <x14:sparkline>
              <xm:f>Readiness!E42:T42</xm:f>
              <xm:sqref>AB42</xm:sqref>
            </x14:sparkline>
            <x14:sparkline>
              <xm:f>Readiness!E43:T43</xm:f>
              <xm:sqref>AB43</xm:sqref>
            </x14:sparkline>
            <x14:sparkline>
              <xm:f>Readiness!E44:T44</xm:f>
              <xm:sqref>AB44</xm:sqref>
            </x14:sparkline>
            <x14:sparkline>
              <xm:f>Readiness!E45:T45</xm:f>
              <xm:sqref>AB45</xm:sqref>
            </x14:sparkline>
            <x14:sparkline>
              <xm:f>Readiness!E46:T46</xm:f>
              <xm:sqref>AB46</xm:sqref>
            </x14:sparkline>
            <x14:sparkline>
              <xm:f>Readiness!E47:T47</xm:f>
              <xm:sqref>AB47</xm:sqref>
            </x14:sparkline>
            <x14:sparkline>
              <xm:f>Readiness!E48:T48</xm:f>
              <xm:sqref>AB48</xm:sqref>
            </x14:sparkline>
            <x14:sparkline>
              <xm:f>Readiness!E49:T49</xm:f>
              <xm:sqref>AB49</xm:sqref>
            </x14:sparkline>
            <x14:sparkline>
              <xm:f>Readiness!E50:T50</xm:f>
              <xm:sqref>AB50</xm:sqref>
            </x14:sparkline>
            <x14:sparkline>
              <xm:f>Readiness!E51:T51</xm:f>
              <xm:sqref>AB51</xm:sqref>
            </x14:sparkline>
            <x14:sparkline>
              <xm:f>Readiness!E52:T52</xm:f>
              <xm:sqref>AB52</xm:sqref>
            </x14:sparkline>
            <x14:sparkline>
              <xm:f>Readiness!E53:T53</xm:f>
              <xm:sqref>AB53</xm:sqref>
            </x14:sparkline>
            <x14:sparkline>
              <xm:f>Readiness!E54:T54</xm:f>
              <xm:sqref>AB54</xm:sqref>
            </x14:sparkline>
            <x14:sparkline>
              <xm:f>Readiness!E55:T55</xm:f>
              <xm:sqref>AB55</xm:sqref>
            </x14:sparkline>
            <x14:sparkline>
              <xm:f>Readiness!E56:T56</xm:f>
              <xm:sqref>AB56</xm:sqref>
            </x14:sparkline>
            <x14:sparkline>
              <xm:f>Readiness!E57:T57</xm:f>
              <xm:sqref>AB57</xm:sqref>
            </x14:sparkline>
            <x14:sparkline>
              <xm:f>Readiness!E58:T58</xm:f>
              <xm:sqref>AB58</xm:sqref>
            </x14:sparkline>
            <x14:sparkline>
              <xm:f>Readiness!E59:T59</xm:f>
              <xm:sqref>AB59</xm:sqref>
            </x14:sparkline>
            <x14:sparkline>
              <xm:f>Readiness!E60:T60</xm:f>
              <xm:sqref>AB60</xm:sqref>
            </x14:sparkline>
            <x14:sparkline>
              <xm:f>Readiness!E61:T61</xm:f>
              <xm:sqref>AB61</xm:sqref>
            </x14:sparkline>
            <x14:sparkline>
              <xm:f>Readiness!E62:T62</xm:f>
              <xm:sqref>AB62</xm:sqref>
            </x14:sparkline>
            <x14:sparkline>
              <xm:f>Readiness!E63:T63</xm:f>
              <xm:sqref>AB63</xm:sqref>
            </x14:sparkline>
            <x14:sparkline>
              <xm:f>Readiness!E64:T64</xm:f>
              <xm:sqref>AB64</xm:sqref>
            </x14:sparkline>
            <x14:sparkline>
              <xm:f>Readiness!E65:T65</xm:f>
              <xm:sqref>AB65</xm:sqref>
            </x14:sparkline>
            <x14:sparkline>
              <xm:f>Readiness!E66:T66</xm:f>
              <xm:sqref>AB66</xm:sqref>
            </x14:sparkline>
            <x14:sparkline>
              <xm:f>Readiness!E67:T67</xm:f>
              <xm:sqref>AB67</xm:sqref>
            </x14:sparkline>
            <x14:sparkline>
              <xm:f>Readiness!E68:T68</xm:f>
              <xm:sqref>AB68</xm:sqref>
            </x14:sparkline>
            <x14:sparkline>
              <xm:f>Readiness!E69:T69</xm:f>
              <xm:sqref>AB69</xm:sqref>
            </x14:sparkline>
            <x14:sparkline>
              <xm:f>Readiness!E70:T70</xm:f>
              <xm:sqref>AB70</xm:sqref>
            </x14:sparkline>
            <x14:sparkline>
              <xm:f>Readiness!E71:T71</xm:f>
              <xm:sqref>AB71</xm:sqref>
            </x14:sparkline>
            <x14:sparkline>
              <xm:f>Readiness!E72:T72</xm:f>
              <xm:sqref>AB72</xm:sqref>
            </x14:sparkline>
            <x14:sparkline>
              <xm:f>Readiness!E73:T73</xm:f>
              <xm:sqref>AB73</xm:sqref>
            </x14:sparkline>
            <x14:sparkline>
              <xm:f>Readiness!E74:T74</xm:f>
              <xm:sqref>AB74</xm:sqref>
            </x14:sparkline>
            <x14:sparkline>
              <xm:f>Readiness!E75:T75</xm:f>
              <xm:sqref>AB75</xm:sqref>
            </x14:sparkline>
            <x14:sparkline>
              <xm:f>Readiness!E76:T76</xm:f>
              <xm:sqref>AB76</xm:sqref>
            </x14:sparkline>
            <x14:sparkline>
              <xm:f>Readiness!E77:T77</xm:f>
              <xm:sqref>AB77</xm:sqref>
            </x14:sparkline>
            <x14:sparkline>
              <xm:f>Readiness!E78:T78</xm:f>
              <xm:sqref>AB78</xm:sqref>
            </x14:sparkline>
            <x14:sparkline>
              <xm:f>Readiness!E79:T79</xm:f>
              <xm:sqref>AB79</xm:sqref>
            </x14:sparkline>
            <x14:sparkline>
              <xm:f>Readiness!E80:T80</xm:f>
              <xm:sqref>AB80</xm:sqref>
            </x14:sparkline>
            <x14:sparkline>
              <xm:f>Readiness!E81:T81</xm:f>
              <xm:sqref>AB81</xm:sqref>
            </x14:sparkline>
            <x14:sparkline>
              <xm:f>Readiness!E82:T82</xm:f>
              <xm:sqref>AB82</xm:sqref>
            </x14:sparkline>
            <x14:sparkline>
              <xm:f>Readiness!E83:T83</xm:f>
              <xm:sqref>AB83</xm:sqref>
            </x14:sparkline>
            <x14:sparkline>
              <xm:f>Readiness!E84:T84</xm:f>
              <xm:sqref>AB84</xm:sqref>
            </x14:sparkline>
            <x14:sparkline>
              <xm:f>Readiness!E85:T85</xm:f>
              <xm:sqref>AB85</xm:sqref>
            </x14:sparkline>
            <x14:sparkline>
              <xm:f>Readiness!E86:T86</xm:f>
              <xm:sqref>AB86</xm:sqref>
            </x14:sparkline>
            <x14:sparkline>
              <xm:f>Readiness!E87:T87</xm:f>
              <xm:sqref>AB87</xm:sqref>
            </x14:sparkline>
            <x14:sparkline>
              <xm:f>Readiness!E88:T88</xm:f>
              <xm:sqref>AB88</xm:sqref>
            </x14:sparkline>
            <x14:sparkline>
              <xm:f>Readiness!E89:T89</xm:f>
              <xm:sqref>AB89</xm:sqref>
            </x14:sparkline>
            <x14:sparkline>
              <xm:f>Readiness!E90:T90</xm:f>
              <xm:sqref>AB90</xm:sqref>
            </x14:sparkline>
            <x14:sparkline>
              <xm:f>Readiness!E91:T91</xm:f>
              <xm:sqref>AB91</xm:sqref>
            </x14:sparkline>
            <x14:sparkline>
              <xm:f>Readiness!E92:T92</xm:f>
              <xm:sqref>AB92</xm:sqref>
            </x14:sparkline>
            <x14:sparkline>
              <xm:f>Readiness!E93:T93</xm:f>
              <xm:sqref>AB93</xm:sqref>
            </x14:sparkline>
            <x14:sparkline>
              <xm:f>Readiness!E94:T94</xm:f>
              <xm:sqref>AB94</xm:sqref>
            </x14:sparkline>
            <x14:sparkline>
              <xm:f>Readiness!E95:T95</xm:f>
              <xm:sqref>AB95</xm:sqref>
            </x14:sparkline>
            <x14:sparkline>
              <xm:f>Readiness!E96:T96</xm:f>
              <xm:sqref>AB96</xm:sqref>
            </x14:sparkline>
            <x14:sparkline>
              <xm:f>Readiness!E97:T97</xm:f>
              <xm:sqref>AB97</xm:sqref>
            </x14:sparkline>
            <x14:sparkline>
              <xm:f>Readiness!E98:T98</xm:f>
              <xm:sqref>AB98</xm:sqref>
            </x14:sparkline>
            <x14:sparkline>
              <xm:f>Readiness!E99:T99</xm:f>
              <xm:sqref>AB99</xm:sqref>
            </x14:sparkline>
            <x14:sparkline>
              <xm:f>Readiness!E100:T100</xm:f>
              <xm:sqref>AB100</xm:sqref>
            </x14:sparkline>
            <x14:sparkline>
              <xm:f>Readiness!E101:T101</xm:f>
              <xm:sqref>AB101</xm:sqref>
            </x14:sparkline>
            <x14:sparkline>
              <xm:f>Readiness!E102:T102</xm:f>
              <xm:sqref>AB102</xm:sqref>
            </x14:sparkline>
            <x14:sparkline>
              <xm:f>Readiness!E103:T103</xm:f>
              <xm:sqref>AB103</xm:sqref>
            </x14:sparkline>
            <x14:sparkline>
              <xm:f>Readiness!E104:T104</xm:f>
              <xm:sqref>AB104</xm:sqref>
            </x14:sparkline>
            <x14:sparkline>
              <xm:f>Readiness!E105:T105</xm:f>
              <xm:sqref>AB105</xm:sqref>
            </x14:sparkline>
            <x14:sparkline>
              <xm:f>Readiness!E106:T106</xm:f>
              <xm:sqref>AB106</xm:sqref>
            </x14:sparkline>
            <x14:sparkline>
              <xm:f>Readiness!E107:T107</xm:f>
              <xm:sqref>AB107</xm:sqref>
            </x14:sparkline>
            <x14:sparkline>
              <xm:f>Readiness!E108:T108</xm:f>
              <xm:sqref>AB108</xm:sqref>
            </x14:sparkline>
            <x14:sparkline>
              <xm:f>Readiness!E109:T109</xm:f>
              <xm:sqref>AB109</xm:sqref>
            </x14:sparkline>
            <x14:sparkline>
              <xm:f>Readiness!E110:T110</xm:f>
              <xm:sqref>AB110</xm:sqref>
            </x14:sparkline>
            <x14:sparkline>
              <xm:f>Readiness!E111:T111</xm:f>
              <xm:sqref>AB111</xm:sqref>
            </x14:sparkline>
            <x14:sparkline>
              <xm:f>Readiness!E112:T112</xm:f>
              <xm:sqref>AB112</xm:sqref>
            </x14:sparkline>
            <x14:sparkline>
              <xm:f>Readiness!E113:T113</xm:f>
              <xm:sqref>AB113</xm:sqref>
            </x14:sparkline>
            <x14:sparkline>
              <xm:f>Readiness!E114:T114</xm:f>
              <xm:sqref>AB114</xm:sqref>
            </x14:sparkline>
            <x14:sparkline>
              <xm:f>Readiness!E115:T115</xm:f>
              <xm:sqref>AB115</xm:sqref>
            </x14:sparkline>
            <x14:sparkline>
              <xm:f>Readiness!E116:T116</xm:f>
              <xm:sqref>AB116</xm:sqref>
            </x14:sparkline>
            <x14:sparkline>
              <xm:f>Readiness!E117:T117</xm:f>
              <xm:sqref>AB117</xm:sqref>
            </x14:sparkline>
            <x14:sparkline>
              <xm:f>Readiness!E118:T118</xm:f>
              <xm:sqref>AB118</xm:sqref>
            </x14:sparkline>
            <x14:sparkline>
              <xm:f>Readiness!E119:T119</xm:f>
              <xm:sqref>AB119</xm:sqref>
            </x14:sparkline>
            <x14:sparkline>
              <xm:f>Readiness!E120:T120</xm:f>
              <xm:sqref>AB120</xm:sqref>
            </x14:sparkline>
            <x14:sparkline>
              <xm:f>Readiness!E121:T121</xm:f>
              <xm:sqref>AB121</xm:sqref>
            </x14:sparkline>
            <x14:sparkline>
              <xm:f>Readiness!E122:T122</xm:f>
              <xm:sqref>AB122</xm:sqref>
            </x14:sparkline>
            <x14:sparkline>
              <xm:f>Readiness!E123:T123</xm:f>
              <xm:sqref>AB123</xm:sqref>
            </x14:sparkline>
            <x14:sparkline>
              <xm:f>Readiness!E124:T124</xm:f>
              <xm:sqref>AB124</xm:sqref>
            </x14:sparkline>
            <x14:sparkline>
              <xm:f>Readiness!E125:T125</xm:f>
              <xm:sqref>AB125</xm:sqref>
            </x14:sparkline>
            <x14:sparkline>
              <xm:f>Readiness!E126:T126</xm:f>
              <xm:sqref>AB126</xm:sqref>
            </x14:sparkline>
            <x14:sparkline>
              <xm:f>Readiness!E127:T127</xm:f>
              <xm:sqref>AB127</xm:sqref>
            </x14:sparkline>
            <x14:sparkline>
              <xm:f>Readiness!E128:T128</xm:f>
              <xm:sqref>AB128</xm:sqref>
            </x14:sparkline>
            <x14:sparkline>
              <xm:f>Readiness!E129:T129</xm:f>
              <xm:sqref>AB129</xm:sqref>
            </x14:sparkline>
            <x14:sparkline>
              <xm:f>Readiness!E130:T130</xm:f>
              <xm:sqref>AB130</xm:sqref>
            </x14:sparkline>
            <x14:sparkline>
              <xm:f>Readiness!E131:T131</xm:f>
              <xm:sqref>AB131</xm:sqref>
            </x14:sparkline>
            <x14:sparkline>
              <xm:f>Readiness!E132:T132</xm:f>
              <xm:sqref>AB132</xm:sqref>
            </x14:sparkline>
            <x14:sparkline>
              <xm:f>Readiness!E133:T133</xm:f>
              <xm:sqref>AB133</xm:sqref>
            </x14:sparkline>
            <x14:sparkline>
              <xm:f>Readiness!E134:T134</xm:f>
              <xm:sqref>AB134</xm:sqref>
            </x14:sparkline>
            <x14:sparkline>
              <xm:f>Readiness!E135:T135</xm:f>
              <xm:sqref>AB135</xm:sqref>
            </x14:sparkline>
            <x14:sparkline>
              <xm:f>Readiness!E136:T136</xm:f>
              <xm:sqref>AB136</xm:sqref>
            </x14:sparkline>
            <x14:sparkline>
              <xm:f>Readiness!E137:T137</xm:f>
              <xm:sqref>AB137</xm:sqref>
            </x14:sparkline>
            <x14:sparkline>
              <xm:f>Readiness!E138:T138</xm:f>
              <xm:sqref>AB138</xm:sqref>
            </x14:sparkline>
            <x14:sparkline>
              <xm:f>Readiness!E139:T139</xm:f>
              <xm:sqref>AB139</xm:sqref>
            </x14:sparkline>
            <x14:sparkline>
              <xm:f>Readiness!E140:T140</xm:f>
              <xm:sqref>AB140</xm:sqref>
            </x14:sparkline>
            <x14:sparkline>
              <xm:f>Readiness!E141:T141</xm:f>
              <xm:sqref>AB141</xm:sqref>
            </x14:sparkline>
            <x14:sparkline>
              <xm:f>Readiness!E142:T142</xm:f>
              <xm:sqref>AB142</xm:sqref>
            </x14:sparkline>
            <x14:sparkline>
              <xm:f>Readiness!E143:T143</xm:f>
              <xm:sqref>AB143</xm:sqref>
            </x14:sparkline>
            <x14:sparkline>
              <xm:f>Readiness!E144:T144</xm:f>
              <xm:sqref>AB144</xm:sqref>
            </x14:sparkline>
            <x14:sparkline>
              <xm:f>Readiness!E145:T145</xm:f>
              <xm:sqref>AB145</xm:sqref>
            </x14:sparkline>
            <x14:sparkline>
              <xm:f>Readiness!E146:T146</xm:f>
              <xm:sqref>AB146</xm:sqref>
            </x14:sparkline>
            <x14:sparkline>
              <xm:f>Readiness!E147:T147</xm:f>
              <xm:sqref>AB147</xm:sqref>
            </x14:sparkline>
            <x14:sparkline>
              <xm:f>Readiness!E148:T148</xm:f>
              <xm:sqref>AB148</xm:sqref>
            </x14:sparkline>
            <x14:sparkline>
              <xm:f>Readiness!E149:T149</xm:f>
              <xm:sqref>AB149</xm:sqref>
            </x14:sparkline>
            <x14:sparkline>
              <xm:f>Readiness!E150:T150</xm:f>
              <xm:sqref>AB150</xm:sqref>
            </x14:sparkline>
            <x14:sparkline>
              <xm:f>Readiness!E151:T151</xm:f>
              <xm:sqref>AB151</xm:sqref>
            </x14:sparkline>
            <x14:sparkline>
              <xm:f>Readiness!E152:T152</xm:f>
              <xm:sqref>AB152</xm:sqref>
            </x14:sparkline>
            <x14:sparkline>
              <xm:f>Readiness!E153:T153</xm:f>
              <xm:sqref>AB153</xm:sqref>
            </x14:sparkline>
            <x14:sparkline>
              <xm:f>Readiness!E154:T154</xm:f>
              <xm:sqref>AB154</xm:sqref>
            </x14:sparkline>
            <x14:sparkline>
              <xm:f>Readiness!E155:T155</xm:f>
              <xm:sqref>AB155</xm:sqref>
            </x14:sparkline>
            <x14:sparkline>
              <xm:f>Readiness!E156:T156</xm:f>
              <xm:sqref>AB156</xm:sqref>
            </x14:sparkline>
            <x14:sparkline>
              <xm:f>Readiness!E157:T157</xm:f>
              <xm:sqref>AB157</xm:sqref>
            </x14:sparkline>
            <x14:sparkline>
              <xm:f>Readiness!E158:T158</xm:f>
              <xm:sqref>AB158</xm:sqref>
            </x14:sparkline>
            <x14:sparkline>
              <xm:f>Readiness!E159:T159</xm:f>
              <xm:sqref>AB159</xm:sqref>
            </x14:sparkline>
            <x14:sparkline>
              <xm:f>Readiness!E160:T160</xm:f>
              <xm:sqref>AB160</xm:sqref>
            </x14:sparkline>
            <x14:sparkline>
              <xm:f>Readiness!E161:T161</xm:f>
              <xm:sqref>AB161</xm:sqref>
            </x14:sparkline>
            <x14:sparkline>
              <xm:f>Readiness!E162:T162</xm:f>
              <xm:sqref>AB162</xm:sqref>
            </x14:sparkline>
            <x14:sparkline>
              <xm:f>Readiness!E163:T163</xm:f>
              <xm:sqref>AB163</xm:sqref>
            </x14:sparkline>
            <x14:sparkline>
              <xm:f>Readiness!E164:T164</xm:f>
              <xm:sqref>AB164</xm:sqref>
            </x14:sparkline>
            <x14:sparkline>
              <xm:f>Readiness!E165:T165</xm:f>
              <xm:sqref>AB165</xm:sqref>
            </x14:sparkline>
            <x14:sparkline>
              <xm:f>Readiness!E166:T166</xm:f>
              <xm:sqref>AB166</xm:sqref>
            </x14:sparkline>
            <x14:sparkline>
              <xm:f>Readiness!E167:T167</xm:f>
              <xm:sqref>AB167</xm:sqref>
            </x14:sparkline>
            <x14:sparkline>
              <xm:f>Readiness!E168:T168</xm:f>
              <xm:sqref>AB168</xm:sqref>
            </x14:sparkline>
            <x14:sparkline>
              <xm:f>Readiness!E169:T169</xm:f>
              <xm:sqref>AB169</xm:sqref>
            </x14:sparkline>
            <x14:sparkline>
              <xm:f>Readiness!E170:T170</xm:f>
              <xm:sqref>AB170</xm:sqref>
            </x14:sparkline>
            <x14:sparkline>
              <xm:f>Readiness!E171:T171</xm:f>
              <xm:sqref>AB171</xm:sqref>
            </x14:sparkline>
            <x14:sparkline>
              <xm:f>Readiness!E172:T172</xm:f>
              <xm:sqref>AB172</xm:sqref>
            </x14:sparkline>
            <x14:sparkline>
              <xm:f>Readiness!E173:T173</xm:f>
              <xm:sqref>AB173</xm:sqref>
            </x14:sparkline>
            <x14:sparkline>
              <xm:f>Readiness!E174:T174</xm:f>
              <xm:sqref>AB174</xm:sqref>
            </x14:sparkline>
            <x14:sparkline>
              <xm:f>Readiness!E175:T175</xm:f>
              <xm:sqref>AB175</xm:sqref>
            </x14:sparkline>
            <x14:sparkline>
              <xm:f>Readiness!E176:T176</xm:f>
              <xm:sqref>AB176</xm:sqref>
            </x14:sparkline>
            <x14:sparkline>
              <xm:f>Readiness!E177:T177</xm:f>
              <xm:sqref>AB177</xm:sqref>
            </x14:sparkline>
            <x14:sparkline>
              <xm:f>Readiness!E178:T178</xm:f>
              <xm:sqref>AB178</xm:sqref>
            </x14:sparkline>
            <x14:sparkline>
              <xm:f>Readiness!E179:T179</xm:f>
              <xm:sqref>AB179</xm:sqref>
            </x14:sparkline>
            <x14:sparkline>
              <xm:f>Readiness!E180:T180</xm:f>
              <xm:sqref>AB180</xm:sqref>
            </x14:sparkline>
            <x14:sparkline>
              <xm:f>Readiness!E181:T181</xm:f>
              <xm:sqref>AB181</xm:sqref>
            </x14:sparkline>
            <x14:sparkline>
              <xm:f>Readiness!E182:T182</xm:f>
              <xm:sqref>AB182</xm:sqref>
            </x14:sparkline>
            <x14:sparkline>
              <xm:f>Readiness!E183:T183</xm:f>
              <xm:sqref>AB183</xm:sqref>
            </x14:sparkline>
            <x14:sparkline>
              <xm:f>Readiness!E184:T184</xm:f>
              <xm:sqref>AB184</xm:sqref>
            </x14:sparkline>
            <x14:sparkline>
              <xm:f>Readiness!E185:T185</xm:f>
              <xm:sqref>AB185</xm:sqref>
            </x14:sparkline>
            <x14:sparkline>
              <xm:f>Readiness!E186:T186</xm:f>
              <xm:sqref>AB186</xm:sqref>
            </x14:sparkline>
            <x14:sparkline>
              <xm:f>Readiness!E187:T187</xm:f>
              <xm:sqref>AB187</xm:sqref>
            </x14:sparkline>
            <x14:sparkline>
              <xm:f>Readiness!E188:T188</xm:f>
              <xm:sqref>AB188</xm:sqref>
            </x14:sparkline>
            <x14:sparkline>
              <xm:f>Readiness!E189:T189</xm:f>
              <xm:sqref>AB189</xm:sqref>
            </x14:sparkline>
            <x14:sparkline>
              <xm:f>Readiness!E190:T190</xm:f>
              <xm:sqref>AB190</xm:sqref>
            </x14:sparkline>
            <x14:sparkline>
              <xm:f>Readiness!E191:T191</xm:f>
              <xm:sqref>AB191</xm:sqref>
            </x14:sparkline>
            <x14:sparkline>
              <xm:f>Readiness!E192:T192</xm:f>
              <xm:sqref>AB192</xm:sqref>
            </x14:sparkline>
            <x14:sparkline>
              <xm:f>Readiness!E193:T193</xm:f>
              <xm:sqref>AB193</xm:sqref>
            </x14:sparkline>
            <x14:sparkline>
              <xm:f>Readiness!E194:T194</xm:f>
              <xm:sqref>AB194</xm:sqref>
            </x14:sparkline>
            <x14:sparkline>
              <xm:f>Readiness!E195:T195</xm:f>
              <xm:sqref>AB195</xm:sqref>
            </x14:sparkline>
            <x14:sparkline>
              <xm:f>Readiness!E196:T196</xm:f>
              <xm:sqref>AB196</xm:sqref>
            </x14:sparkline>
            <x14:sparkline>
              <xm:f>Readiness!E197:T197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/>
  <dimension ref="A1:AG197"/>
  <sheetViews>
    <sheetView workbookViewId="0">
      <selection activeCell="A54" sqref="A54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638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136</v>
      </c>
    </row>
    <row r="3" spans="1:33">
      <c r="D3" s="37" t="s">
        <v>613</v>
      </c>
      <c r="E3" s="11">
        <f>AVERAGE(E6:E197)</f>
        <v>0.2521795464980246</v>
      </c>
      <c r="F3" s="11">
        <f t="shared" ref="F3:T3" si="0">AVERAGE(F6:F197)</f>
        <v>0.25155399010991109</v>
      </c>
      <c r="G3" s="11">
        <f t="shared" si="0"/>
        <v>0.25113717490458354</v>
      </c>
      <c r="H3" s="11">
        <f t="shared" si="0"/>
        <v>0.25073071550544229</v>
      </c>
      <c r="I3" s="11">
        <f t="shared" si="0"/>
        <v>0.25041520873130768</v>
      </c>
      <c r="J3" s="11">
        <f t="shared" si="0"/>
        <v>0.25024649308227731</v>
      </c>
      <c r="K3" s="11">
        <f t="shared" si="0"/>
        <v>0.25020899428264959</v>
      </c>
      <c r="L3" s="11">
        <f t="shared" si="0"/>
        <v>0.25023913128580738</v>
      </c>
      <c r="M3" s="11">
        <f t="shared" si="0"/>
        <v>0.25055314371571885</v>
      </c>
      <c r="N3" s="11">
        <f t="shared" si="0"/>
        <v>0.25078476960373974</v>
      </c>
      <c r="O3" s="11">
        <f t="shared" si="0"/>
        <v>0.25127020236511632</v>
      </c>
      <c r="P3" s="11">
        <f t="shared" si="0"/>
        <v>0.25194203265074883</v>
      </c>
      <c r="Q3" s="11">
        <f t="shared" si="0"/>
        <v>0.25250122537712122</v>
      </c>
      <c r="R3" s="11">
        <f t="shared" si="0"/>
        <v>0.2532823189140963</v>
      </c>
      <c r="S3" s="11">
        <f t="shared" si="0"/>
        <v>0.25476156596567462</v>
      </c>
      <c r="T3" s="11">
        <f t="shared" si="0"/>
        <v>0.25624081301725254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539</v>
      </c>
      <c r="B6" s="40">
        <v>1</v>
      </c>
      <c r="C6" s="34" t="s">
        <v>39</v>
      </c>
      <c r="D6" s="35" t="s">
        <v>40</v>
      </c>
      <c r="E6" s="11">
        <v>0.38676361187039715</v>
      </c>
      <c r="F6" s="11">
        <v>0.38597494522635856</v>
      </c>
      <c r="G6" s="11">
        <v>0.38518627858231991</v>
      </c>
      <c r="H6" s="11">
        <v>0.38439761193828131</v>
      </c>
      <c r="I6" s="11">
        <v>0.38360894529424278</v>
      </c>
      <c r="J6" s="11">
        <v>0.38282027865020413</v>
      </c>
      <c r="K6" s="11">
        <v>0.38203161200616553</v>
      </c>
      <c r="L6" s="11">
        <v>0.38124294536212694</v>
      </c>
      <c r="M6" s="11">
        <v>0.3804542787180884</v>
      </c>
      <c r="N6" s="11">
        <v>0.37966561207404981</v>
      </c>
      <c r="O6" s="11">
        <v>0.3733332305073831</v>
      </c>
      <c r="P6" s="11">
        <v>0.37026561182404977</v>
      </c>
      <c r="Q6" s="11">
        <v>0.37124227846888624</v>
      </c>
      <c r="R6" s="11">
        <v>0.37221894511372272</v>
      </c>
      <c r="S6" s="11">
        <v>0.37319561175855914</v>
      </c>
      <c r="T6" s="11">
        <v>0.37417227840339562</v>
      </c>
      <c r="U6" s="11"/>
      <c r="V6" s="35" t="str">
        <f>D6</f>
        <v>Afghanistan</v>
      </c>
      <c r="W6" s="30">
        <f>SLOPE(E6:T6,$E$5:$T$5)</f>
        <v>-1.1246547763402676E-3</v>
      </c>
      <c r="X6" s="10">
        <f>PEARSON(E6:T6,$E$5:$T$5)</f>
        <v>-0.9273263674742469</v>
      </c>
      <c r="Y6" s="38">
        <f>IF(ISERROR(X6),0,X6*X6)</f>
        <v>0.85993419181298203</v>
      </c>
      <c r="Z6" s="43">
        <f>IF(Y6&gt;=$Z$4,-1000*W6,"")</f>
        <v>1.1246547763402677</v>
      </c>
      <c r="AA6" s="44">
        <f>IF(ISNUMBER(Z6),RANK(Z6,$Z$6:$Z$197),"")</f>
        <v>17</v>
      </c>
      <c r="AD6">
        <v>1</v>
      </c>
      <c r="AE6" s="33" t="str">
        <f>INDEX($V$6:$V$197,MATCH(AD6,$AA$6:$AA$197,0))</f>
        <v>Brunei Darussalam</v>
      </c>
      <c r="AF6" s="46">
        <f>$AA$2-AD6+1</f>
        <v>136</v>
      </c>
      <c r="AG6" s="56" t="str">
        <f>INDEX($V$6:$V$197,MATCH(AF6,$AA$6:$AA$197,0))</f>
        <v>Zimbabwe</v>
      </c>
    </row>
    <row r="7" spans="1:33">
      <c r="A7" s="39" t="s">
        <v>540</v>
      </c>
      <c r="B7" s="40">
        <v>1</v>
      </c>
      <c r="C7" s="34" t="s">
        <v>41</v>
      </c>
      <c r="D7" s="35" t="s">
        <v>42</v>
      </c>
      <c r="E7" s="11">
        <v>0.35000211569871792</v>
      </c>
      <c r="F7" s="11">
        <v>0.35000211569871792</v>
      </c>
      <c r="G7" s="11">
        <v>0.35000211569871792</v>
      </c>
      <c r="H7" s="11">
        <v>0.35000211569871792</v>
      </c>
      <c r="I7" s="11">
        <v>0.35000211569871792</v>
      </c>
      <c r="J7" s="11">
        <v>0.35000211569871792</v>
      </c>
      <c r="K7" s="11">
        <v>0.35000211569871792</v>
      </c>
      <c r="L7" s="11">
        <v>0.35000211569871792</v>
      </c>
      <c r="M7" s="11">
        <v>0.35130211566966069</v>
      </c>
      <c r="N7" s="11">
        <v>0.3526021156406034</v>
      </c>
      <c r="O7" s="11">
        <v>0.35390211561154611</v>
      </c>
      <c r="P7" s="11">
        <v>0.35520211558248888</v>
      </c>
      <c r="Q7" s="11">
        <v>0.35650211555343159</v>
      </c>
      <c r="R7" s="11">
        <v>0.35780211552437441</v>
      </c>
      <c r="S7" s="11">
        <v>0.35910211549531712</v>
      </c>
      <c r="T7" s="11">
        <v>0.36040211546625983</v>
      </c>
      <c r="U7" s="11"/>
      <c r="V7" s="35" t="str">
        <f t="shared" ref="V7:V70" si="1">D7</f>
        <v>Albania</v>
      </c>
      <c r="W7" s="30">
        <f t="shared" ref="W7:W70" si="2">SLOPE(E7:T7,$E$5:$T$5)</f>
        <v>7.1117645469220522E-4</v>
      </c>
      <c r="X7" s="10">
        <f t="shared" ref="X7:X70" si="3">PEARSON(E7:T7,$E$5:$T$5)</f>
        <v>0.90953817092057743</v>
      </c>
      <c r="Y7" s="38">
        <f t="shared" ref="Y7:Y70" si="4">IF(ISERROR(X7),0,X7*X7)</f>
        <v>0.82725968436154951</v>
      </c>
      <c r="Z7" s="43">
        <f t="shared" ref="Z7:Z70" si="5">IF(Y7&gt;=$Z$4,-1000*W7,"")</f>
        <v>-0.71117645469220525</v>
      </c>
      <c r="AA7" s="44">
        <f t="shared" ref="AA7:AA70" si="6">IF(ISNUMBER(Z7),RANK(Z7,$Z$6:$Z$197),"")</f>
        <v>86</v>
      </c>
      <c r="AD7">
        <v>2</v>
      </c>
      <c r="AE7" s="33" t="str">
        <f t="shared" ref="AE7:AE35" si="7">INDEX($V$6:$V$197,MATCH(AD7,$AA$6:$AA$197,0))</f>
        <v>Viet Nam</v>
      </c>
      <c r="AF7" s="46">
        <f t="shared" ref="AF7:AF35" si="8">$AA$2-AD7+1</f>
        <v>135</v>
      </c>
      <c r="AG7" s="56" t="str">
        <f t="shared" ref="AG7:AG35" si="9">INDEX($V$6:$V$197,MATCH(AF7,$AA$6:$AA$197,0))</f>
        <v>Romania</v>
      </c>
    </row>
    <row r="8" spans="1:33">
      <c r="A8" s="39" t="s">
        <v>541</v>
      </c>
      <c r="B8" s="40">
        <v>1</v>
      </c>
      <c r="C8" s="34" t="s">
        <v>43</v>
      </c>
      <c r="D8" s="35" t="s">
        <v>44</v>
      </c>
      <c r="E8" s="11">
        <v>6.2187711180513965E-2</v>
      </c>
      <c r="F8" s="11">
        <v>6.2187711180513965E-2</v>
      </c>
      <c r="G8" s="11">
        <v>6.2187711180513965E-2</v>
      </c>
      <c r="H8" s="11">
        <v>6.2187711180513965E-2</v>
      </c>
      <c r="I8" s="11">
        <v>6.2187711180513965E-2</v>
      </c>
      <c r="J8" s="11">
        <v>6.2187711180513965E-2</v>
      </c>
      <c r="K8" s="11">
        <v>6.1646046422180627E-2</v>
      </c>
      <c r="L8" s="11">
        <v>6.1104381663847289E-2</v>
      </c>
      <c r="M8" s="11">
        <v>6.0562716905513965E-2</v>
      </c>
      <c r="N8" s="11">
        <v>6.0021052147180627E-2</v>
      </c>
      <c r="O8" s="11">
        <v>5.866271754301397E-2</v>
      </c>
      <c r="P8" s="11">
        <v>5.7304382938847293E-2</v>
      </c>
      <c r="Q8" s="11">
        <v>5.5946048334680615E-2</v>
      </c>
      <c r="R8" s="11">
        <v>5.4587713730513972E-2</v>
      </c>
      <c r="S8" s="11">
        <v>5.7036380342448671E-2</v>
      </c>
      <c r="T8" s="11">
        <v>5.9485046954383364E-2</v>
      </c>
      <c r="U8" s="11"/>
      <c r="V8" s="35" t="str">
        <f t="shared" si="1"/>
        <v>Algeria</v>
      </c>
      <c r="W8" s="30">
        <f t="shared" si="2"/>
        <v>-4.4780458134089399E-4</v>
      </c>
      <c r="X8" s="10">
        <f t="shared" si="3"/>
        <v>-0.83935100550564123</v>
      </c>
      <c r="Y8" s="38">
        <f t="shared" si="4"/>
        <v>0.70451011044333101</v>
      </c>
      <c r="Z8" s="43">
        <f t="shared" si="5"/>
        <v>0.44780458134089396</v>
      </c>
      <c r="AA8" s="44">
        <f t="shared" si="6"/>
        <v>34</v>
      </c>
      <c r="AD8">
        <v>3</v>
      </c>
      <c r="AE8" s="33" t="str">
        <f t="shared" si="7"/>
        <v>China</v>
      </c>
      <c r="AF8" s="46">
        <f t="shared" si="8"/>
        <v>134</v>
      </c>
      <c r="AG8" s="56" t="str">
        <f t="shared" si="9"/>
        <v>Lebanon</v>
      </c>
    </row>
    <row r="9" spans="1:33">
      <c r="A9" s="39" t="s">
        <v>542</v>
      </c>
      <c r="B9" s="40">
        <v>1</v>
      </c>
      <c r="C9" s="34" t="s">
        <v>45</v>
      </c>
      <c r="D9" s="35" t="s">
        <v>46</v>
      </c>
      <c r="E9" s="11">
        <v>2.4142013821827741E-3</v>
      </c>
      <c r="F9" s="11">
        <v>2.4142013821827741E-3</v>
      </c>
      <c r="G9" s="11">
        <v>2.4142013821827741E-3</v>
      </c>
      <c r="H9" s="11">
        <v>2.4142013821827741E-3</v>
      </c>
      <c r="I9" s="11">
        <v>2.4142013821827741E-3</v>
      </c>
      <c r="J9" s="11">
        <v>2.4142013821827741E-3</v>
      </c>
      <c r="K9" s="11">
        <v>2.4142013821827741E-3</v>
      </c>
      <c r="L9" s="11">
        <v>2.4142013821827741E-3</v>
      </c>
      <c r="M9" s="11">
        <v>2.4142013821827741E-3</v>
      </c>
      <c r="N9" s="11">
        <v>2.4142013821827741E-3</v>
      </c>
      <c r="O9" s="11">
        <v>2.4142013821827741E-3</v>
      </c>
      <c r="P9" s="11">
        <v>2.4142013821827741E-3</v>
      </c>
      <c r="Q9" s="11">
        <v>2.4142013821827741E-3</v>
      </c>
      <c r="R9" s="11">
        <v>2.4142013821827741E-3</v>
      </c>
      <c r="S9" s="11">
        <v>2.4142013821827741E-3</v>
      </c>
      <c r="T9" s="11">
        <v>2.4142013821827741E-3</v>
      </c>
      <c r="U9" s="11"/>
      <c r="V9" s="35" t="str">
        <f t="shared" si="1"/>
        <v>Andorra</v>
      </c>
      <c r="W9" s="30">
        <f t="shared" si="2"/>
        <v>0</v>
      </c>
      <c r="X9" s="10" t="e">
        <f t="shared" si="3"/>
        <v>#DIV/0!</v>
      </c>
      <c r="Y9" s="38">
        <f t="shared" si="4"/>
        <v>0</v>
      </c>
      <c r="Z9" s="43" t="str">
        <f t="shared" si="5"/>
        <v/>
      </c>
      <c r="AA9" s="44" t="str">
        <f t="shared" si="6"/>
        <v/>
      </c>
      <c r="AD9">
        <v>4</v>
      </c>
      <c r="AE9" s="33" t="str">
        <f t="shared" si="7"/>
        <v>Seychelles</v>
      </c>
      <c r="AF9" s="46">
        <f t="shared" si="8"/>
        <v>133</v>
      </c>
      <c r="AG9" s="56" t="str">
        <f t="shared" si="9"/>
        <v>Cape Verde</v>
      </c>
    </row>
    <row r="10" spans="1:33">
      <c r="A10" s="39" t="s">
        <v>554</v>
      </c>
      <c r="B10" s="40">
        <v>1</v>
      </c>
      <c r="C10" s="34" t="s">
        <v>47</v>
      </c>
      <c r="D10" s="35" t="s">
        <v>48</v>
      </c>
      <c r="E10" s="11">
        <v>0.3926645328650708</v>
      </c>
      <c r="F10" s="11">
        <v>0.39231786621881937</v>
      </c>
      <c r="G10" s="11">
        <v>0.39197119957256793</v>
      </c>
      <c r="H10" s="11">
        <v>0.3916245329263166</v>
      </c>
      <c r="I10" s="11">
        <v>0.39127786628006517</v>
      </c>
      <c r="J10" s="11">
        <v>0.39127786628006517</v>
      </c>
      <c r="K10" s="11">
        <v>0.39127786628006517</v>
      </c>
      <c r="L10" s="11">
        <v>0.3916245329263166</v>
      </c>
      <c r="M10" s="11">
        <v>0.39197119957256793</v>
      </c>
      <c r="N10" s="11">
        <v>0.39231786621881937</v>
      </c>
      <c r="O10" s="11">
        <v>0.3926645328650708</v>
      </c>
      <c r="P10" s="11">
        <v>0.39301119951132213</v>
      </c>
      <c r="Q10" s="11">
        <v>0.39335786615757357</v>
      </c>
      <c r="R10" s="11">
        <v>0.39370453280382495</v>
      </c>
      <c r="S10" s="11">
        <v>0.39405119945007638</v>
      </c>
      <c r="T10" s="11">
        <v>0.39439786609632782</v>
      </c>
      <c r="U10" s="11"/>
      <c r="V10" s="35" t="str">
        <f t="shared" si="1"/>
        <v>Angola</v>
      </c>
      <c r="W10" s="30">
        <f t="shared" si="2"/>
        <v>1.5549018692158405E-4</v>
      </c>
      <c r="X10" s="10">
        <f t="shared" si="3"/>
        <v>0.73697516201850122</v>
      </c>
      <c r="Y10" s="38">
        <f t="shared" si="4"/>
        <v>0.54313238943219611</v>
      </c>
      <c r="Z10" s="43">
        <f t="shared" si="5"/>
        <v>-0.15549018692158406</v>
      </c>
      <c r="AA10" s="44">
        <f t="shared" si="6"/>
        <v>51</v>
      </c>
      <c r="AD10">
        <v>5</v>
      </c>
      <c r="AE10" s="33" t="str">
        <f t="shared" si="7"/>
        <v>Iran, Islamic Republic of</v>
      </c>
      <c r="AF10" s="46">
        <f t="shared" si="8"/>
        <v>132</v>
      </c>
      <c r="AG10" s="56" t="str">
        <f t="shared" si="9"/>
        <v>United Arab Emirates</v>
      </c>
    </row>
    <row r="11" spans="1:33">
      <c r="A11" s="39" t="s">
        <v>555</v>
      </c>
      <c r="B11" s="40">
        <v>1</v>
      </c>
      <c r="C11" s="34" t="s">
        <v>49</v>
      </c>
      <c r="D11" s="35" t="s">
        <v>50</v>
      </c>
      <c r="E11" s="11">
        <v>0.23974945603706951</v>
      </c>
      <c r="F11" s="11">
        <v>0.23974945603706951</v>
      </c>
      <c r="G11" s="11">
        <v>0.23974945603706951</v>
      </c>
      <c r="H11" s="11">
        <v>0.23974945603706951</v>
      </c>
      <c r="I11" s="11">
        <v>0.23974945603706951</v>
      </c>
      <c r="J11" s="11">
        <v>0.23974945603706951</v>
      </c>
      <c r="K11" s="11">
        <v>0.23974945603706951</v>
      </c>
      <c r="L11" s="11">
        <v>0.23974945603706951</v>
      </c>
      <c r="M11" s="11">
        <v>0.23974945603706951</v>
      </c>
      <c r="N11" s="11">
        <v>0.23974945603706951</v>
      </c>
      <c r="O11" s="11">
        <v>0.23974945603706951</v>
      </c>
      <c r="P11" s="11">
        <v>0.23974945603706951</v>
      </c>
      <c r="Q11" s="11">
        <v>0.23974945603706951</v>
      </c>
      <c r="R11" s="11">
        <v>0.23974945603706951</v>
      </c>
      <c r="S11" s="11">
        <v>0.23974945603706951</v>
      </c>
      <c r="T11" s="11">
        <v>0.23974945603706951</v>
      </c>
      <c r="U11" s="11"/>
      <c r="V11" s="35" t="str">
        <f t="shared" si="1"/>
        <v>Antigua and Barbuda</v>
      </c>
      <c r="W11" s="30">
        <f t="shared" si="2"/>
        <v>0</v>
      </c>
      <c r="X11" s="10">
        <f t="shared" si="3"/>
        <v>0</v>
      </c>
      <c r="Y11" s="38">
        <f t="shared" si="4"/>
        <v>0</v>
      </c>
      <c r="Z11" s="43" t="str">
        <f t="shared" si="5"/>
        <v/>
      </c>
      <c r="AA11" s="44" t="str">
        <f t="shared" si="6"/>
        <v/>
      </c>
      <c r="AD11">
        <v>6</v>
      </c>
      <c r="AE11" s="33" t="str">
        <f t="shared" si="7"/>
        <v>Oman</v>
      </c>
      <c r="AF11" s="46">
        <f t="shared" si="8"/>
        <v>131</v>
      </c>
      <c r="AG11" s="56" t="str">
        <f t="shared" si="9"/>
        <v>Thailand</v>
      </c>
    </row>
    <row r="12" spans="1:33">
      <c r="A12" s="39"/>
      <c r="B12" s="40"/>
      <c r="C12" s="34" t="s">
        <v>51</v>
      </c>
      <c r="D12" s="35" t="s">
        <v>52</v>
      </c>
      <c r="E12" s="11">
        <v>0.17778177560225936</v>
      </c>
      <c r="F12" s="11">
        <v>0.17778177560225936</v>
      </c>
      <c r="G12" s="11">
        <v>0.17711510956892604</v>
      </c>
      <c r="H12" s="11">
        <v>0.17711510956892604</v>
      </c>
      <c r="I12" s="11">
        <v>0.17728177686892602</v>
      </c>
      <c r="J12" s="11">
        <v>0.17728177686892602</v>
      </c>
      <c r="K12" s="11">
        <v>0.17694844332448156</v>
      </c>
      <c r="L12" s="11">
        <v>0.17661510978003714</v>
      </c>
      <c r="M12" s="11">
        <v>0.17628177623559269</v>
      </c>
      <c r="N12" s="11">
        <v>0.17728177621324095</v>
      </c>
      <c r="O12" s="11">
        <v>0.17828177619088922</v>
      </c>
      <c r="P12" s="11">
        <v>0.17928177616853747</v>
      </c>
      <c r="Q12" s="11">
        <v>0.18028177614618571</v>
      </c>
      <c r="R12" s="11">
        <v>0.18128177612383398</v>
      </c>
      <c r="S12" s="11">
        <v>0.18228177610148225</v>
      </c>
      <c r="T12" s="11">
        <v>0.18328177607913052</v>
      </c>
      <c r="U12" s="11"/>
      <c r="V12" s="35" t="str">
        <f t="shared" si="1"/>
        <v>Argentina</v>
      </c>
      <c r="W12" s="30">
        <f t="shared" si="2"/>
        <v>3.4558823789885174E-4</v>
      </c>
      <c r="X12" s="10">
        <f t="shared" si="3"/>
        <v>0.76748636398529357</v>
      </c>
      <c r="Y12" s="38">
        <f t="shared" si="4"/>
        <v>0.58903531890336658</v>
      </c>
      <c r="Z12" s="43">
        <f t="shared" si="5"/>
        <v>-0.34558823789885174</v>
      </c>
      <c r="AA12" s="44">
        <f t="shared" si="6"/>
        <v>64</v>
      </c>
      <c r="AD12">
        <v>7</v>
      </c>
      <c r="AE12" s="33" t="str">
        <f t="shared" si="7"/>
        <v>Pakistan</v>
      </c>
      <c r="AF12" s="46">
        <f t="shared" si="8"/>
        <v>130</v>
      </c>
      <c r="AG12" s="56" t="str">
        <f t="shared" si="9"/>
        <v>Greece</v>
      </c>
    </row>
    <row r="13" spans="1:33">
      <c r="A13" s="39"/>
      <c r="B13" s="40"/>
      <c r="C13" s="34" t="s">
        <v>53</v>
      </c>
      <c r="D13" s="35" t="s">
        <v>54</v>
      </c>
      <c r="E13" s="11">
        <v>0.16876241643085108</v>
      </c>
      <c r="F13" s="11">
        <v>0.16876241643085108</v>
      </c>
      <c r="G13" s="11">
        <v>0.16859573959751772</v>
      </c>
      <c r="H13" s="11">
        <v>0.16859573959751772</v>
      </c>
      <c r="I13" s="11">
        <v>0.17043907506751774</v>
      </c>
      <c r="J13" s="11">
        <v>0.17228241053751772</v>
      </c>
      <c r="K13" s="11">
        <v>0.17412574600751773</v>
      </c>
      <c r="L13" s="11">
        <v>0.17596908147751775</v>
      </c>
      <c r="M13" s="11">
        <v>0.1778124169475177</v>
      </c>
      <c r="N13" s="11">
        <v>0.17972907343085107</v>
      </c>
      <c r="O13" s="11">
        <v>0.17997907598085106</v>
      </c>
      <c r="P13" s="11">
        <v>0.18163075088085109</v>
      </c>
      <c r="Q13" s="11">
        <v>0.18152907801418439</v>
      </c>
      <c r="R13" s="11">
        <v>0.17906241134751774</v>
      </c>
      <c r="S13" s="11">
        <v>0.18207974461340845</v>
      </c>
      <c r="T13" s="11">
        <v>0.18509707787929908</v>
      </c>
      <c r="U13" s="11"/>
      <c r="V13" s="35" t="str">
        <f t="shared" si="1"/>
        <v>Armenia</v>
      </c>
      <c r="W13" s="30">
        <f t="shared" si="2"/>
        <v>1.1546426452205382E-3</v>
      </c>
      <c r="X13" s="10">
        <f t="shared" si="3"/>
        <v>0.96484829709145892</v>
      </c>
      <c r="Y13" s="38">
        <f t="shared" si="4"/>
        <v>0.93093223640028822</v>
      </c>
      <c r="Z13" s="43">
        <f t="shared" si="5"/>
        <v>-1.1546426452205383</v>
      </c>
      <c r="AA13" s="44">
        <f t="shared" si="6"/>
        <v>102</v>
      </c>
      <c r="AD13">
        <v>8</v>
      </c>
      <c r="AE13" s="33" t="str">
        <f t="shared" si="7"/>
        <v>Guinea-Bissau</v>
      </c>
      <c r="AF13" s="46">
        <f t="shared" si="8"/>
        <v>129</v>
      </c>
      <c r="AG13" s="56" t="str">
        <f t="shared" si="9"/>
        <v>Netherlands</v>
      </c>
    </row>
    <row r="14" spans="1:33">
      <c r="A14" s="39"/>
      <c r="B14" s="40"/>
      <c r="C14" s="34" t="s">
        <v>55</v>
      </c>
      <c r="D14" s="35" t="s">
        <v>56</v>
      </c>
      <c r="E14" s="11">
        <v>0.12596727518445658</v>
      </c>
      <c r="F14" s="11">
        <v>0.12580060470112323</v>
      </c>
      <c r="G14" s="11">
        <v>0.12580060470112323</v>
      </c>
      <c r="H14" s="11">
        <v>0.12580060470112323</v>
      </c>
      <c r="I14" s="11">
        <v>0.12709060469762282</v>
      </c>
      <c r="J14" s="11">
        <v>0.12838060469412241</v>
      </c>
      <c r="K14" s="11">
        <v>0.129670604690622</v>
      </c>
      <c r="L14" s="11">
        <v>0.13096060468712156</v>
      </c>
      <c r="M14" s="11">
        <v>0.13225060468362115</v>
      </c>
      <c r="N14" s="11">
        <v>0.13354060468012074</v>
      </c>
      <c r="O14" s="11">
        <v>0.13483060467662034</v>
      </c>
      <c r="P14" s="11">
        <v>0.13612060467311993</v>
      </c>
      <c r="Q14" s="11">
        <v>0.13741060466961952</v>
      </c>
      <c r="R14" s="11">
        <v>0.13870060466611908</v>
      </c>
      <c r="S14" s="11">
        <v>0.13999060466261867</v>
      </c>
      <c r="T14" s="11">
        <v>0.14128060465911826</v>
      </c>
      <c r="U14" s="11"/>
      <c r="V14" s="35" t="str">
        <f t="shared" si="1"/>
        <v>Australia</v>
      </c>
      <c r="W14" s="30">
        <f t="shared" si="2"/>
        <v>1.1307646186128712E-3</v>
      </c>
      <c r="X14" s="10">
        <f t="shared" si="3"/>
        <v>0.98638172828073345</v>
      </c>
      <c r="Y14" s="38">
        <f t="shared" si="4"/>
        <v>0.97294891388608662</v>
      </c>
      <c r="Z14" s="43">
        <f t="shared" si="5"/>
        <v>-1.1307646186128713</v>
      </c>
      <c r="AA14" s="44">
        <f t="shared" si="6"/>
        <v>98</v>
      </c>
      <c r="AD14">
        <v>9</v>
      </c>
      <c r="AE14" s="33" t="str">
        <f t="shared" si="7"/>
        <v>Russian Federation</v>
      </c>
      <c r="AF14" s="46">
        <f t="shared" si="8"/>
        <v>128</v>
      </c>
      <c r="AG14" s="56" t="str">
        <f t="shared" si="9"/>
        <v>Qatar</v>
      </c>
    </row>
    <row r="15" spans="1:33">
      <c r="A15" s="39"/>
      <c r="B15" s="40"/>
      <c r="C15" s="34" t="s">
        <v>57</v>
      </c>
      <c r="D15" s="35" t="s">
        <v>58</v>
      </c>
      <c r="E15" s="11">
        <v>0.15546189609864564</v>
      </c>
      <c r="F15" s="11">
        <v>0.15546189609864564</v>
      </c>
      <c r="G15" s="11">
        <v>0.15546189609864564</v>
      </c>
      <c r="H15" s="11">
        <v>0.15546189609864564</v>
      </c>
      <c r="I15" s="11">
        <v>0.15546189609864564</v>
      </c>
      <c r="J15" s="11">
        <v>0.15546189609864564</v>
      </c>
      <c r="K15" s="11">
        <v>0.15546189609864564</v>
      </c>
      <c r="L15" s="11">
        <v>0.15546189609864564</v>
      </c>
      <c r="M15" s="11">
        <v>0.15546189609864564</v>
      </c>
      <c r="N15" s="11">
        <v>0.15546189609864564</v>
      </c>
      <c r="O15" s="11">
        <v>0.15546189609864564</v>
      </c>
      <c r="P15" s="11">
        <v>0.15546189609864564</v>
      </c>
      <c r="Q15" s="11">
        <v>0.15546189609864564</v>
      </c>
      <c r="R15" s="11">
        <v>0.15546189609864564</v>
      </c>
      <c r="S15" s="11">
        <v>0.15879522935747317</v>
      </c>
      <c r="T15" s="11">
        <v>0.16212856261630068</v>
      </c>
      <c r="U15" s="11"/>
      <c r="V15" s="35" t="str">
        <f t="shared" si="1"/>
        <v>Austria</v>
      </c>
      <c r="W15" s="30">
        <f t="shared" si="2"/>
        <v>2.107843090140936E-4</v>
      </c>
      <c r="X15" s="10">
        <f t="shared" si="3"/>
        <v>0.5535155401519698</v>
      </c>
      <c r="Y15" s="38">
        <f t="shared" si="4"/>
        <v>0.30637945318972687</v>
      </c>
      <c r="Z15" s="43">
        <f t="shared" si="5"/>
        <v>-0.21078430901409359</v>
      </c>
      <c r="AA15" s="44">
        <f t="shared" si="6"/>
        <v>55</v>
      </c>
      <c r="AD15">
        <v>10</v>
      </c>
      <c r="AE15" s="33" t="str">
        <f t="shared" si="7"/>
        <v>Morocco</v>
      </c>
      <c r="AF15" s="46">
        <f t="shared" si="8"/>
        <v>127</v>
      </c>
      <c r="AG15" s="56" t="str">
        <f t="shared" si="9"/>
        <v>Estonia</v>
      </c>
    </row>
    <row r="16" spans="1:33">
      <c r="A16" s="39"/>
      <c r="B16" s="40"/>
      <c r="C16" s="34" t="s">
        <v>59</v>
      </c>
      <c r="D16" s="35" t="s">
        <v>60</v>
      </c>
      <c r="E16" s="11">
        <v>0.11429486118093519</v>
      </c>
      <c r="F16" s="11">
        <v>0.11264852790473361</v>
      </c>
      <c r="G16" s="11">
        <v>0.11100219462853204</v>
      </c>
      <c r="H16" s="11">
        <v>0.10935586135233044</v>
      </c>
      <c r="I16" s="11">
        <v>0.10770952807612888</v>
      </c>
      <c r="J16" s="11">
        <v>0.10606319479992728</v>
      </c>
      <c r="K16" s="11">
        <v>0.10441686152372572</v>
      </c>
      <c r="L16" s="11">
        <v>0.10277052824752413</v>
      </c>
      <c r="M16" s="11">
        <v>0.10112419497132256</v>
      </c>
      <c r="N16" s="11">
        <v>9.9477861695120962E-2</v>
      </c>
      <c r="O16" s="11">
        <v>9.8467406036787608E-2</v>
      </c>
      <c r="P16" s="11">
        <v>9.7456950378454296E-2</v>
      </c>
      <c r="Q16" s="11">
        <v>9.9143701880085811E-2</v>
      </c>
      <c r="R16" s="11">
        <v>0.1008304533817173</v>
      </c>
      <c r="S16" s="11">
        <v>0.10251720488334877</v>
      </c>
      <c r="T16" s="11">
        <v>0.1042039563849803</v>
      </c>
      <c r="U16" s="11"/>
      <c r="V16" s="35" t="str">
        <f t="shared" si="1"/>
        <v>Azerbaijan</v>
      </c>
      <c r="W16" s="30">
        <f t="shared" si="2"/>
        <v>-9.0158776565283304E-4</v>
      </c>
      <c r="X16" s="10">
        <f t="shared" si="3"/>
        <v>-0.81832243879140065</v>
      </c>
      <c r="Y16" s="38">
        <f t="shared" si="4"/>
        <v>0.66965161382950567</v>
      </c>
      <c r="Z16" s="43">
        <f t="shared" si="5"/>
        <v>0.90158776565283305</v>
      </c>
      <c r="AA16" s="44">
        <f t="shared" si="6"/>
        <v>23</v>
      </c>
      <c r="AD16">
        <v>11</v>
      </c>
      <c r="AE16" s="33" t="str">
        <f t="shared" si="7"/>
        <v>Switzerland</v>
      </c>
      <c r="AF16" s="46">
        <f t="shared" si="8"/>
        <v>126</v>
      </c>
      <c r="AG16" s="56" t="str">
        <f t="shared" si="9"/>
        <v>Belarus</v>
      </c>
    </row>
    <row r="17" spans="1:33">
      <c r="A17" s="39"/>
      <c r="B17" s="40"/>
      <c r="C17" s="34" t="s">
        <v>61</v>
      </c>
      <c r="D17" s="35" t="s">
        <v>62</v>
      </c>
      <c r="E17" s="11">
        <v>0.38235804141604834</v>
      </c>
      <c r="F17" s="11">
        <v>0.38235804141604834</v>
      </c>
      <c r="G17" s="11">
        <v>0.38235804141604834</v>
      </c>
      <c r="H17" s="11">
        <v>0.38235804141604834</v>
      </c>
      <c r="I17" s="11">
        <v>0.38235804141604834</v>
      </c>
      <c r="J17" s="11">
        <v>0.38235804141604834</v>
      </c>
      <c r="K17" s="11">
        <v>0.38235804141604834</v>
      </c>
      <c r="L17" s="11">
        <v>0.38427137475761536</v>
      </c>
      <c r="M17" s="11">
        <v>0.38618470809918232</v>
      </c>
      <c r="N17" s="11">
        <v>0.38809804144074933</v>
      </c>
      <c r="O17" s="11">
        <v>0.39001137478231634</v>
      </c>
      <c r="P17" s="11">
        <v>0.3919247081238833</v>
      </c>
      <c r="Q17" s="11">
        <v>0.39383804146545032</v>
      </c>
      <c r="R17" s="11">
        <v>0.39575137480701733</v>
      </c>
      <c r="S17" s="11">
        <v>0.39766470814858429</v>
      </c>
      <c r="T17" s="11">
        <v>0.3995780414901513</v>
      </c>
      <c r="U17" s="11"/>
      <c r="V17" s="35" t="str">
        <f t="shared" si="1"/>
        <v>Bahamas</v>
      </c>
      <c r="W17" s="30">
        <f t="shared" si="2"/>
        <v>1.2239705935024158E-3</v>
      </c>
      <c r="X17" s="10">
        <f t="shared" si="3"/>
        <v>0.93711051777259113</v>
      </c>
      <c r="Y17" s="38">
        <f t="shared" si="4"/>
        <v>0.87817612252001387</v>
      </c>
      <c r="Z17" s="43">
        <f t="shared" si="5"/>
        <v>-1.2239705935024159</v>
      </c>
      <c r="AA17" s="44">
        <f t="shared" si="6"/>
        <v>107</v>
      </c>
      <c r="AD17">
        <v>12</v>
      </c>
      <c r="AE17" s="33" t="str">
        <f t="shared" si="7"/>
        <v>Slovenia</v>
      </c>
      <c r="AF17" s="46">
        <f t="shared" si="8"/>
        <v>125</v>
      </c>
      <c r="AG17" s="56" t="str">
        <f t="shared" si="9"/>
        <v>Kyrgyzstan</v>
      </c>
    </row>
    <row r="18" spans="1:33">
      <c r="A18" s="39"/>
      <c r="B18" s="40"/>
      <c r="C18" s="34" t="s">
        <v>63</v>
      </c>
      <c r="D18" s="35" t="s">
        <v>64</v>
      </c>
      <c r="E18" s="11">
        <v>0.25974254050366447</v>
      </c>
      <c r="F18" s="11">
        <v>0.2572158737918066</v>
      </c>
      <c r="G18" s="11">
        <v>0.25604921220847321</v>
      </c>
      <c r="H18" s="11">
        <v>0.25538254299180657</v>
      </c>
      <c r="I18" s="11">
        <v>0.25454920965847322</v>
      </c>
      <c r="J18" s="11">
        <v>0.2542158814251399</v>
      </c>
      <c r="K18" s="11">
        <v>0.2580492071251399</v>
      </c>
      <c r="L18" s="11">
        <v>0.25204920965847322</v>
      </c>
      <c r="M18" s="11">
        <v>0.25166588345847324</v>
      </c>
      <c r="N18" s="11">
        <v>0.2506507017084732</v>
      </c>
      <c r="O18" s="11">
        <v>0.24969448369180655</v>
      </c>
      <c r="P18" s="11">
        <v>0.24887483232513988</v>
      </c>
      <c r="Q18" s="11">
        <v>0.24847607102513991</v>
      </c>
      <c r="R18" s="11">
        <v>0.24774674307513989</v>
      </c>
      <c r="S18" s="11">
        <v>0.25046279239709812</v>
      </c>
      <c r="T18" s="11">
        <v>0.25317884171905636</v>
      </c>
      <c r="U18" s="11"/>
      <c r="V18" s="35" t="str">
        <f t="shared" si="1"/>
        <v>Bahrain</v>
      </c>
      <c r="W18" s="30">
        <f t="shared" si="2"/>
        <v>-6.2446679487793914E-4</v>
      </c>
      <c r="X18" s="10">
        <f t="shared" si="3"/>
        <v>-0.81776783347726578</v>
      </c>
      <c r="Y18" s="38">
        <f t="shared" si="4"/>
        <v>0.66874422947010115</v>
      </c>
      <c r="Z18" s="43">
        <f t="shared" si="5"/>
        <v>0.6244667948779391</v>
      </c>
      <c r="AA18" s="44">
        <f t="shared" si="6"/>
        <v>31</v>
      </c>
      <c r="AD18">
        <v>13</v>
      </c>
      <c r="AE18" s="33" t="str">
        <f t="shared" si="7"/>
        <v>Nepal</v>
      </c>
      <c r="AF18" s="46">
        <f t="shared" si="8"/>
        <v>124</v>
      </c>
      <c r="AG18" s="56" t="str">
        <f t="shared" si="9"/>
        <v>Iraq</v>
      </c>
    </row>
    <row r="19" spans="1:33">
      <c r="A19" s="39"/>
      <c r="B19" s="40"/>
      <c r="C19" s="34" t="s">
        <v>65</v>
      </c>
      <c r="D19" s="35" t="s">
        <v>66</v>
      </c>
      <c r="E19" s="11">
        <v>0.48530981149991748</v>
      </c>
      <c r="F19" s="11">
        <v>0.48447647895991741</v>
      </c>
      <c r="G19" s="11">
        <v>0.48264314499158417</v>
      </c>
      <c r="H19" s="11">
        <v>0.48259314543658416</v>
      </c>
      <c r="I19" s="11">
        <v>0.48259314543658416</v>
      </c>
      <c r="J19" s="11">
        <v>0.48259314543658416</v>
      </c>
      <c r="K19" s="11">
        <v>0.48260981195491742</v>
      </c>
      <c r="L19" s="11">
        <v>0.4826264784732508</v>
      </c>
      <c r="M19" s="11">
        <v>0.48264314499158417</v>
      </c>
      <c r="N19" s="11">
        <v>0.48295981165117269</v>
      </c>
      <c r="O19" s="11">
        <v>0.48327647831076131</v>
      </c>
      <c r="P19" s="11">
        <v>0.48359314497034994</v>
      </c>
      <c r="Q19" s="11">
        <v>0.48390981162993857</v>
      </c>
      <c r="R19" s="11">
        <v>0.48422647828952714</v>
      </c>
      <c r="S19" s="11">
        <v>0.48454314494911577</v>
      </c>
      <c r="T19" s="11">
        <v>0.48485981160870439</v>
      </c>
      <c r="U19" s="11"/>
      <c r="V19" s="35" t="str">
        <f t="shared" si="1"/>
        <v>Bangladesh</v>
      </c>
      <c r="W19" s="30">
        <f t="shared" si="2"/>
        <v>5.1274482681309063E-5</v>
      </c>
      <c r="X19" s="10">
        <f t="shared" si="3"/>
        <v>0.25557565919320646</v>
      </c>
      <c r="Y19" s="38">
        <f t="shared" si="4"/>
        <v>6.5318917572042015E-2</v>
      </c>
      <c r="Z19" s="43" t="str">
        <f t="shared" si="5"/>
        <v/>
      </c>
      <c r="AA19" s="44" t="str">
        <f t="shared" si="6"/>
        <v/>
      </c>
      <c r="AD19">
        <v>14</v>
      </c>
      <c r="AE19" s="33" t="str">
        <f t="shared" si="7"/>
        <v>Iceland</v>
      </c>
      <c r="AF19" s="46">
        <f t="shared" si="8"/>
        <v>123</v>
      </c>
      <c r="AG19" s="56" t="str">
        <f t="shared" si="9"/>
        <v>Serbia</v>
      </c>
    </row>
    <row r="20" spans="1:33">
      <c r="A20" s="39"/>
      <c r="B20" s="40"/>
      <c r="C20" s="34" t="s">
        <v>67</v>
      </c>
      <c r="D20" s="35" t="s">
        <v>68</v>
      </c>
      <c r="E20" s="11">
        <v>2.1482411259400789E-2</v>
      </c>
      <c r="F20" s="11">
        <v>2.1315747126067461E-2</v>
      </c>
      <c r="G20" s="11">
        <v>1.9065749676067459E-2</v>
      </c>
      <c r="H20" s="11">
        <v>1.6815752226067456E-2</v>
      </c>
      <c r="I20" s="11">
        <v>1.6815752226067456E-2</v>
      </c>
      <c r="J20" s="11">
        <v>1.6815752226067456E-2</v>
      </c>
      <c r="K20" s="11">
        <v>1.6815752226067456E-2</v>
      </c>
      <c r="L20" s="11">
        <v>1.6815752226067456E-2</v>
      </c>
      <c r="M20" s="11">
        <v>1.4482416342734131E-2</v>
      </c>
      <c r="N20" s="11">
        <v>1.4482416342734131E-2</v>
      </c>
      <c r="O20" s="11">
        <v>1.7815749601561657E-2</v>
      </c>
      <c r="P20" s="11">
        <v>2.1149082860389187E-2</v>
      </c>
      <c r="Q20" s="11">
        <v>2.4482416119216713E-2</v>
      </c>
      <c r="R20" s="11">
        <v>2.7815749378044239E-2</v>
      </c>
      <c r="S20" s="11">
        <v>3.1149082636871769E-2</v>
      </c>
      <c r="T20" s="11">
        <v>3.4482415895699295E-2</v>
      </c>
      <c r="U20" s="11"/>
      <c r="V20" s="35" t="str">
        <f t="shared" si="1"/>
        <v>Barbados</v>
      </c>
      <c r="W20" s="30">
        <f t="shared" si="2"/>
        <v>7.560049422491343E-4</v>
      </c>
      <c r="X20" s="10">
        <f t="shared" si="3"/>
        <v>0.60609310272157035</v>
      </c>
      <c r="Y20" s="38">
        <f t="shared" si="4"/>
        <v>0.36734884916666005</v>
      </c>
      <c r="Z20" s="43">
        <f t="shared" si="5"/>
        <v>-0.75600494224913428</v>
      </c>
      <c r="AA20" s="44">
        <f t="shared" si="6"/>
        <v>88</v>
      </c>
      <c r="AD20">
        <v>15</v>
      </c>
      <c r="AE20" s="33" t="str">
        <f t="shared" si="7"/>
        <v>Syrian Arab Republic</v>
      </c>
      <c r="AF20" s="46">
        <f t="shared" si="8"/>
        <v>122</v>
      </c>
      <c r="AG20" s="56" t="str">
        <f t="shared" si="9"/>
        <v>Uzbekistan</v>
      </c>
    </row>
    <row r="21" spans="1:33">
      <c r="A21" s="39"/>
      <c r="B21" s="40"/>
      <c r="C21" s="34" t="s">
        <v>69</v>
      </c>
      <c r="D21" s="35" t="s">
        <v>70</v>
      </c>
      <c r="E21" s="11">
        <v>0.14936307138522259</v>
      </c>
      <c r="F21" s="11">
        <v>0.14902973041855594</v>
      </c>
      <c r="G21" s="11">
        <v>0.15002974058522259</v>
      </c>
      <c r="H21" s="11">
        <v>0.15436307138522259</v>
      </c>
      <c r="I21" s="11">
        <v>0.15742973703188926</v>
      </c>
      <c r="J21" s="11">
        <v>0.16049640267855594</v>
      </c>
      <c r="K21" s="11">
        <v>0.16356306832522258</v>
      </c>
      <c r="L21" s="11">
        <v>0.16662973397188927</v>
      </c>
      <c r="M21" s="11">
        <v>0.16969639961855595</v>
      </c>
      <c r="N21" s="11">
        <v>0.16869640216855594</v>
      </c>
      <c r="O21" s="11">
        <v>0.16596306985188927</v>
      </c>
      <c r="P21" s="11">
        <v>0.16891773643218067</v>
      </c>
      <c r="Q21" s="11">
        <v>0.17187240301247206</v>
      </c>
      <c r="R21" s="11">
        <v>0.1748270695927634</v>
      </c>
      <c r="S21" s="11">
        <v>0.17778173617305482</v>
      </c>
      <c r="T21" s="11">
        <v>0.18073640275334621</v>
      </c>
      <c r="U21" s="11"/>
      <c r="V21" s="35" t="str">
        <f t="shared" si="1"/>
        <v>Belarus</v>
      </c>
      <c r="W21" s="30">
        <f t="shared" si="2"/>
        <v>2.0602156586822162E-3</v>
      </c>
      <c r="X21" s="10">
        <f t="shared" si="3"/>
        <v>0.97473592906858886</v>
      </c>
      <c r="Y21" s="38">
        <f t="shared" si="4"/>
        <v>0.95011013141720513</v>
      </c>
      <c r="Z21" s="43">
        <f t="shared" si="5"/>
        <v>-2.0602156586822162</v>
      </c>
      <c r="AA21" s="44">
        <f t="shared" si="6"/>
        <v>126</v>
      </c>
      <c r="AD21">
        <v>16</v>
      </c>
      <c r="AE21" s="33" t="str">
        <f t="shared" si="7"/>
        <v>Latvia</v>
      </c>
      <c r="AF21" s="46">
        <f t="shared" si="8"/>
        <v>121</v>
      </c>
      <c r="AG21" s="56" t="str">
        <f t="shared" si="9"/>
        <v>Ghana</v>
      </c>
    </row>
    <row r="22" spans="1:33">
      <c r="A22" s="39"/>
      <c r="B22" s="40"/>
      <c r="C22" s="34" t="s">
        <v>71</v>
      </c>
      <c r="D22" s="35" t="s">
        <v>72</v>
      </c>
      <c r="E22" s="11">
        <v>0.29706315445858283</v>
      </c>
      <c r="F22" s="11">
        <v>0.29706315445858283</v>
      </c>
      <c r="G22" s="11">
        <v>0.29706315445858283</v>
      </c>
      <c r="H22" s="11">
        <v>0.30122982112524949</v>
      </c>
      <c r="I22" s="11">
        <v>0.30122982112524949</v>
      </c>
      <c r="J22" s="11">
        <v>0.30122982112524949</v>
      </c>
      <c r="K22" s="11">
        <v>0.30106314429191616</v>
      </c>
      <c r="L22" s="11">
        <v>0.30122982112524949</v>
      </c>
      <c r="M22" s="11">
        <v>0.30156314937524947</v>
      </c>
      <c r="N22" s="11">
        <v>0.30156314937524947</v>
      </c>
      <c r="O22" s="11">
        <v>0.30120981939191616</v>
      </c>
      <c r="P22" s="11">
        <v>0.30121648240858284</v>
      </c>
      <c r="Q22" s="11">
        <v>0.30122981604191618</v>
      </c>
      <c r="R22" s="11">
        <v>0.30122981604191618</v>
      </c>
      <c r="S22" s="11">
        <v>0.30383648265031926</v>
      </c>
      <c r="T22" s="11">
        <v>0.3064431492587224</v>
      </c>
      <c r="U22" s="11"/>
      <c r="V22" s="35" t="str">
        <f t="shared" si="1"/>
        <v>Belgium</v>
      </c>
      <c r="W22" s="30">
        <f t="shared" si="2"/>
        <v>4.0621527055588355E-4</v>
      </c>
      <c r="X22" s="10">
        <f t="shared" si="3"/>
        <v>0.81148668134919966</v>
      </c>
      <c r="Y22" s="38">
        <f t="shared" si="4"/>
        <v>0.6585106340071375</v>
      </c>
      <c r="Z22" s="43">
        <f t="shared" si="5"/>
        <v>-0.40621527055588352</v>
      </c>
      <c r="AA22" s="44">
        <f t="shared" si="6"/>
        <v>68</v>
      </c>
      <c r="AD22">
        <v>17</v>
      </c>
      <c r="AE22" s="33" t="str">
        <f t="shared" si="7"/>
        <v>Afghanistan</v>
      </c>
      <c r="AF22" s="46">
        <f t="shared" si="8"/>
        <v>120</v>
      </c>
      <c r="AG22" s="56" t="str">
        <f t="shared" si="9"/>
        <v>Burkina Faso</v>
      </c>
    </row>
    <row r="23" spans="1:33">
      <c r="A23" s="39"/>
      <c r="B23" s="40"/>
      <c r="C23" s="34" t="s">
        <v>73</v>
      </c>
      <c r="D23" s="35" t="s">
        <v>74</v>
      </c>
      <c r="E23" s="11">
        <v>0.32029760195133078</v>
      </c>
      <c r="F23" s="11">
        <v>0.31966426863215358</v>
      </c>
      <c r="G23" s="11">
        <v>0.32466426863215353</v>
      </c>
      <c r="H23" s="11">
        <v>0.32299760196548694</v>
      </c>
      <c r="I23" s="11">
        <v>0.32299760196548694</v>
      </c>
      <c r="J23" s="11">
        <v>0.32299760196548694</v>
      </c>
      <c r="K23" s="11">
        <v>0.32299760196548694</v>
      </c>
      <c r="L23" s="11">
        <v>0.32356426861948756</v>
      </c>
      <c r="M23" s="11">
        <v>0.32413093527348824</v>
      </c>
      <c r="N23" s="11">
        <v>0.32469760192748892</v>
      </c>
      <c r="O23" s="11">
        <v>0.32526426858148966</v>
      </c>
      <c r="P23" s="11">
        <v>0.32583093523549028</v>
      </c>
      <c r="Q23" s="11">
        <v>0.32639760188949096</v>
      </c>
      <c r="R23" s="11">
        <v>0.32696426854349164</v>
      </c>
      <c r="S23" s="11">
        <v>0.32753093519749238</v>
      </c>
      <c r="T23" s="11">
        <v>0.328097601851493</v>
      </c>
      <c r="U23" s="11"/>
      <c r="V23" s="35" t="str">
        <f t="shared" si="1"/>
        <v>Belize</v>
      </c>
      <c r="W23" s="30">
        <f t="shared" si="2"/>
        <v>4.5882352162152486E-4</v>
      </c>
      <c r="X23" s="10">
        <f t="shared" si="3"/>
        <v>0.91882637341992723</v>
      </c>
      <c r="Y23" s="38">
        <f t="shared" si="4"/>
        <v>0.84424190449201553</v>
      </c>
      <c r="Z23" s="43">
        <f t="shared" si="5"/>
        <v>-0.45882352162152484</v>
      </c>
      <c r="AA23" s="44">
        <f t="shared" si="6"/>
        <v>74</v>
      </c>
      <c r="AD23">
        <v>18</v>
      </c>
      <c r="AE23" s="33" t="str">
        <f t="shared" si="7"/>
        <v>United States</v>
      </c>
      <c r="AF23" s="46">
        <f t="shared" si="8"/>
        <v>119</v>
      </c>
      <c r="AG23" s="56" t="str">
        <f t="shared" si="9"/>
        <v>Comoros</v>
      </c>
    </row>
    <row r="24" spans="1:33">
      <c r="A24" s="39"/>
      <c r="B24" s="40"/>
      <c r="C24" s="34" t="s">
        <v>75</v>
      </c>
      <c r="D24" s="35" t="s">
        <v>76</v>
      </c>
      <c r="E24" s="11">
        <v>0.37486933690931856</v>
      </c>
      <c r="F24" s="11">
        <v>0.37486933690931856</v>
      </c>
      <c r="G24" s="11">
        <v>0.37486933690931856</v>
      </c>
      <c r="H24" s="11">
        <v>0.37486933690931856</v>
      </c>
      <c r="I24" s="11">
        <v>0.37778600357598524</v>
      </c>
      <c r="J24" s="11">
        <v>0.38070267024265192</v>
      </c>
      <c r="K24" s="11">
        <v>0.3836193369093186</v>
      </c>
      <c r="L24" s="11">
        <v>0.38653600357598528</v>
      </c>
      <c r="M24" s="11">
        <v>0.38945267024265195</v>
      </c>
      <c r="N24" s="11">
        <v>0.39236933690931863</v>
      </c>
      <c r="O24" s="11">
        <v>0.3926860035689072</v>
      </c>
      <c r="P24" s="11">
        <v>0.39300267022849583</v>
      </c>
      <c r="Q24" s="11">
        <v>0.39331933688808446</v>
      </c>
      <c r="R24" s="11">
        <v>0.39363600354767309</v>
      </c>
      <c r="S24" s="11">
        <v>0.3939526702072616</v>
      </c>
      <c r="T24" s="11">
        <v>0.39426933686685023</v>
      </c>
      <c r="U24" s="11"/>
      <c r="V24" s="35" t="str">
        <f t="shared" si="1"/>
        <v>Benin</v>
      </c>
      <c r="W24" s="30">
        <f t="shared" si="2"/>
        <v>1.6281862719596245E-3</v>
      </c>
      <c r="X24" s="10">
        <f t="shared" si="3"/>
        <v>0.95653735291643827</v>
      </c>
      <c r="Y24" s="38">
        <f t="shared" si="4"/>
        <v>0.91496370752438672</v>
      </c>
      <c r="Z24" s="43">
        <f t="shared" si="5"/>
        <v>-1.6281862719596245</v>
      </c>
      <c r="AA24" s="44">
        <f t="shared" si="6"/>
        <v>118</v>
      </c>
      <c r="AD24">
        <v>19</v>
      </c>
      <c r="AE24" s="33" t="str">
        <f t="shared" si="7"/>
        <v>Egypt</v>
      </c>
      <c r="AF24" s="46">
        <f t="shared" si="8"/>
        <v>118</v>
      </c>
      <c r="AG24" s="56" t="str">
        <f t="shared" si="9"/>
        <v>Benin</v>
      </c>
    </row>
    <row r="25" spans="1:33">
      <c r="A25" s="39"/>
      <c r="B25" s="40"/>
      <c r="C25" s="34" t="s">
        <v>77</v>
      </c>
      <c r="D25" s="35" t="s">
        <v>78</v>
      </c>
      <c r="E25" s="11">
        <v>0.3057124017129656</v>
      </c>
      <c r="F25" s="11">
        <v>0.3107124017129656</v>
      </c>
      <c r="G25" s="11">
        <v>0.3107124017129656</v>
      </c>
      <c r="H25" s="11">
        <v>0.31035129081296559</v>
      </c>
      <c r="I25" s="11">
        <v>0.30999017991296557</v>
      </c>
      <c r="J25" s="11">
        <v>0.30962906901296555</v>
      </c>
      <c r="K25" s="11">
        <v>0.30926795811296559</v>
      </c>
      <c r="L25" s="11">
        <v>0.30890684721296557</v>
      </c>
      <c r="M25" s="11">
        <v>0.30854573631296556</v>
      </c>
      <c r="N25" s="11">
        <v>0.31061240293343867</v>
      </c>
      <c r="O25" s="11">
        <v>0.31267906955391173</v>
      </c>
      <c r="P25" s="11">
        <v>0.31474573617438478</v>
      </c>
      <c r="Q25" s="11">
        <v>0.31681240279485784</v>
      </c>
      <c r="R25" s="11">
        <v>0.3188790694153309</v>
      </c>
      <c r="S25" s="11">
        <v>0.32094573603580395</v>
      </c>
      <c r="T25" s="11">
        <v>0.32301240265627706</v>
      </c>
      <c r="U25" s="11"/>
      <c r="V25" s="35" t="str">
        <f t="shared" si="1"/>
        <v>Bhutan</v>
      </c>
      <c r="W25" s="30">
        <f t="shared" si="2"/>
        <v>8.7165857794956416E-4</v>
      </c>
      <c r="X25" s="10">
        <f t="shared" si="3"/>
        <v>0.84681846915619319</v>
      </c>
      <c r="Y25" s="38">
        <f t="shared" si="4"/>
        <v>0.71710151970403846</v>
      </c>
      <c r="Z25" s="43">
        <f t="shared" si="5"/>
        <v>-0.87165857794956414</v>
      </c>
      <c r="AA25" s="44">
        <f t="shared" si="6"/>
        <v>92</v>
      </c>
      <c r="AD25">
        <v>20</v>
      </c>
      <c r="AE25" s="33" t="str">
        <f t="shared" si="7"/>
        <v>Kazakhstan</v>
      </c>
      <c r="AF25" s="46">
        <f t="shared" si="8"/>
        <v>117</v>
      </c>
      <c r="AG25" s="56" t="str">
        <f t="shared" si="9"/>
        <v>Togo</v>
      </c>
    </row>
    <row r="26" spans="1:33">
      <c r="A26" s="39"/>
      <c r="B26" s="40"/>
      <c r="C26" s="34" t="s">
        <v>79</v>
      </c>
      <c r="D26" s="35" t="s">
        <v>430</v>
      </c>
      <c r="E26" s="11">
        <v>0.19730776331579433</v>
      </c>
      <c r="F26" s="11">
        <v>0.19730776331579433</v>
      </c>
      <c r="G26" s="11">
        <v>0.19697443030079431</v>
      </c>
      <c r="H26" s="11">
        <v>0.19647442998246098</v>
      </c>
      <c r="I26" s="11">
        <v>0.19580776315746098</v>
      </c>
      <c r="J26" s="11">
        <v>0.19547443014079433</v>
      </c>
      <c r="K26" s="11">
        <v>0.19530776363412763</v>
      </c>
      <c r="L26" s="11">
        <v>0.19530776363412763</v>
      </c>
      <c r="M26" s="11">
        <v>0.1948077633157943</v>
      </c>
      <c r="N26" s="11">
        <v>0.1948077633157943</v>
      </c>
      <c r="O26" s="11">
        <v>0.19504109664391225</v>
      </c>
      <c r="P26" s="11">
        <v>0.19527442997203018</v>
      </c>
      <c r="Q26" s="11">
        <v>0.1955077633001481</v>
      </c>
      <c r="R26" s="11">
        <v>0.19574109662826603</v>
      </c>
      <c r="S26" s="11">
        <v>0.19597442995638395</v>
      </c>
      <c r="T26" s="11">
        <v>0.19620776328450187</v>
      </c>
      <c r="U26" s="11"/>
      <c r="V26" s="35" t="str">
        <f t="shared" si="1"/>
        <v>Bolivia</v>
      </c>
      <c r="W26" s="30">
        <f t="shared" si="2"/>
        <v>-9.4117655494276812E-5</v>
      </c>
      <c r="X26" s="10">
        <f t="shared" si="3"/>
        <v>-0.54712629438436389</v>
      </c>
      <c r="Y26" s="38">
        <f t="shared" si="4"/>
        <v>0.29934718200676563</v>
      </c>
      <c r="Z26" s="43">
        <f t="shared" si="5"/>
        <v>9.4117655494276808E-2</v>
      </c>
      <c r="AA26" s="44">
        <f t="shared" si="6"/>
        <v>41</v>
      </c>
      <c r="AD26">
        <v>21</v>
      </c>
      <c r="AE26" s="33" t="str">
        <f t="shared" si="7"/>
        <v>Indonesia</v>
      </c>
      <c r="AF26" s="46">
        <f t="shared" si="8"/>
        <v>116</v>
      </c>
      <c r="AG26" s="56" t="str">
        <f t="shared" si="9"/>
        <v>Cuba</v>
      </c>
    </row>
    <row r="27" spans="1:33">
      <c r="A27" s="39"/>
      <c r="B27" s="40"/>
      <c r="C27" s="34" t="s">
        <v>81</v>
      </c>
      <c r="D27" s="35" t="s">
        <v>82</v>
      </c>
      <c r="E27" s="11">
        <v>0.19065548535336405</v>
      </c>
      <c r="F27" s="11">
        <v>0.19065548535336405</v>
      </c>
      <c r="G27" s="11">
        <v>0.19065548535336405</v>
      </c>
      <c r="H27" s="11">
        <v>0.19065548535336405</v>
      </c>
      <c r="I27" s="11">
        <v>0.19065548535336405</v>
      </c>
      <c r="J27" s="11">
        <v>0.19065548535336405</v>
      </c>
      <c r="K27" s="11">
        <v>0.19065548535336405</v>
      </c>
      <c r="L27" s="11">
        <v>0.19065548535336405</v>
      </c>
      <c r="M27" s="11">
        <v>0.19065548535336405</v>
      </c>
      <c r="N27" s="11">
        <v>0.19065548535336405</v>
      </c>
      <c r="O27" s="11">
        <v>0.19065548535336405</v>
      </c>
      <c r="P27" s="11">
        <v>0.19239881862239749</v>
      </c>
      <c r="Q27" s="11">
        <v>0.194142151891431</v>
      </c>
      <c r="R27" s="11">
        <v>0.19588548516046442</v>
      </c>
      <c r="S27" s="11">
        <v>0.19762881842949789</v>
      </c>
      <c r="T27" s="11">
        <v>0.1993721516985314</v>
      </c>
      <c r="U27" s="11"/>
      <c r="V27" s="35" t="str">
        <f t="shared" si="1"/>
        <v>Bosnia and Herzegovina</v>
      </c>
      <c r="W27" s="30">
        <f t="shared" si="2"/>
        <v>4.7428919819292802E-4</v>
      </c>
      <c r="X27" s="10">
        <f t="shared" si="3"/>
        <v>0.78404613007253832</v>
      </c>
      <c r="Y27" s="38">
        <f t="shared" si="4"/>
        <v>0.61472833408172367</v>
      </c>
      <c r="Z27" s="43">
        <f t="shared" si="5"/>
        <v>-0.47428919819292803</v>
      </c>
      <c r="AA27" s="44">
        <f t="shared" si="6"/>
        <v>76</v>
      </c>
      <c r="AD27">
        <v>22</v>
      </c>
      <c r="AE27" s="33" t="str">
        <f t="shared" si="7"/>
        <v>Costa Rica</v>
      </c>
      <c r="AF27" s="46">
        <f t="shared" si="8"/>
        <v>115</v>
      </c>
      <c r="AG27" s="56" t="str">
        <f t="shared" si="9"/>
        <v>Italy</v>
      </c>
    </row>
    <row r="28" spans="1:33">
      <c r="A28" s="39"/>
      <c r="B28" s="40"/>
      <c r="C28" s="34" t="s">
        <v>83</v>
      </c>
      <c r="D28" s="35" t="s">
        <v>84</v>
      </c>
      <c r="E28" s="11">
        <v>0.29716784291112297</v>
      </c>
      <c r="F28" s="11">
        <v>0.29599117629609023</v>
      </c>
      <c r="G28" s="11">
        <v>0.29481450968105744</v>
      </c>
      <c r="H28" s="11">
        <v>0.29363784306602464</v>
      </c>
      <c r="I28" s="11">
        <v>0.29246117645099184</v>
      </c>
      <c r="J28" s="11">
        <v>0.29128450983595905</v>
      </c>
      <c r="K28" s="11">
        <v>0.29010784322092625</v>
      </c>
      <c r="L28" s="11">
        <v>0.28893117660589346</v>
      </c>
      <c r="M28" s="11">
        <v>0.28919784302256013</v>
      </c>
      <c r="N28" s="11">
        <v>0.29243117407256014</v>
      </c>
      <c r="O28" s="11">
        <v>0.29343117788922685</v>
      </c>
      <c r="P28" s="11">
        <v>0.29451784448060458</v>
      </c>
      <c r="Q28" s="11">
        <v>0.29560451107198232</v>
      </c>
      <c r="R28" s="11">
        <v>0.29669117766336012</v>
      </c>
      <c r="S28" s="11">
        <v>0.29777784425473791</v>
      </c>
      <c r="T28" s="11">
        <v>0.29886451084611571</v>
      </c>
      <c r="U28" s="11"/>
      <c r="V28" s="35" t="str">
        <f t="shared" si="1"/>
        <v>Botswana</v>
      </c>
      <c r="W28" s="30">
        <f t="shared" si="2"/>
        <v>1.7556873204625887E-4</v>
      </c>
      <c r="X28" s="10">
        <f t="shared" si="3"/>
        <v>0.27441831221038027</v>
      </c>
      <c r="Y28" s="38">
        <f t="shared" si="4"/>
        <v>7.5305410076393742E-2</v>
      </c>
      <c r="Z28" s="43" t="str">
        <f t="shared" si="5"/>
        <v/>
      </c>
      <c r="AA28" s="44" t="str">
        <f t="shared" si="6"/>
        <v/>
      </c>
      <c r="AD28">
        <v>23</v>
      </c>
      <c r="AE28" s="33" t="str">
        <f t="shared" si="7"/>
        <v>Azerbaijan</v>
      </c>
      <c r="AF28" s="46">
        <f t="shared" si="8"/>
        <v>114</v>
      </c>
      <c r="AG28" s="56" t="str">
        <f t="shared" si="9"/>
        <v>Spain</v>
      </c>
    </row>
    <row r="29" spans="1:33">
      <c r="A29" s="39"/>
      <c r="B29" s="40"/>
      <c r="C29" s="34" t="s">
        <v>85</v>
      </c>
      <c r="D29" s="35" t="s">
        <v>86</v>
      </c>
      <c r="E29" s="11">
        <v>0.30496441243161082</v>
      </c>
      <c r="F29" s="11">
        <v>0.30429774481161082</v>
      </c>
      <c r="G29" s="11">
        <v>0.30463107782827747</v>
      </c>
      <c r="H29" s="11">
        <v>0.30379774449494418</v>
      </c>
      <c r="I29" s="11">
        <v>0.31046441195494417</v>
      </c>
      <c r="J29" s="11">
        <v>0.31063107846327748</v>
      </c>
      <c r="K29" s="11">
        <v>0.31081441179251296</v>
      </c>
      <c r="L29" s="11">
        <v>0.31099774512174849</v>
      </c>
      <c r="M29" s="11">
        <v>0.31118107845098403</v>
      </c>
      <c r="N29" s="11">
        <v>0.31136441178021951</v>
      </c>
      <c r="O29" s="11">
        <v>0.31154774510945504</v>
      </c>
      <c r="P29" s="11">
        <v>0.31173107843869058</v>
      </c>
      <c r="Q29" s="11">
        <v>0.31191441176792606</v>
      </c>
      <c r="R29" s="11">
        <v>0.31209774509716159</v>
      </c>
      <c r="S29" s="11">
        <v>0.31228107842639713</v>
      </c>
      <c r="T29" s="11">
        <v>0.31246441175563261</v>
      </c>
      <c r="U29" s="11"/>
      <c r="V29" s="35" t="str">
        <f t="shared" si="1"/>
        <v>Brazil</v>
      </c>
      <c r="W29" s="30">
        <f t="shared" si="2"/>
        <v>5.68750006142028E-4</v>
      </c>
      <c r="X29" s="10">
        <f t="shared" si="3"/>
        <v>0.84514546789027811</v>
      </c>
      <c r="Y29" s="38">
        <f t="shared" si="4"/>
        <v>0.71427086189547706</v>
      </c>
      <c r="Z29" s="43">
        <f t="shared" si="5"/>
        <v>-0.56875000614202798</v>
      </c>
      <c r="AA29" s="44">
        <f t="shared" si="6"/>
        <v>82</v>
      </c>
      <c r="AD29">
        <v>24</v>
      </c>
      <c r="AE29" s="33" t="str">
        <f t="shared" si="7"/>
        <v>Mali</v>
      </c>
      <c r="AF29" s="46">
        <f t="shared" si="8"/>
        <v>113</v>
      </c>
      <c r="AG29" s="56" t="str">
        <f t="shared" si="9"/>
        <v>Saudi Arabia</v>
      </c>
    </row>
    <row r="30" spans="1:33">
      <c r="A30" s="39"/>
      <c r="B30" s="40"/>
      <c r="C30" s="34" t="s">
        <v>87</v>
      </c>
      <c r="D30" s="35" t="s">
        <v>88</v>
      </c>
      <c r="E30" s="11">
        <v>0.13434703097586079</v>
      </c>
      <c r="F30" s="11">
        <v>0.13426369573419414</v>
      </c>
      <c r="G30" s="11">
        <v>0.13418036049252746</v>
      </c>
      <c r="H30" s="11">
        <v>0.13418036049252746</v>
      </c>
      <c r="I30" s="11">
        <v>0.13418036049252746</v>
      </c>
      <c r="J30" s="11">
        <v>0.13418036049252746</v>
      </c>
      <c r="K30" s="11">
        <v>0.12000369295919411</v>
      </c>
      <c r="L30" s="11">
        <v>0.10582702542586077</v>
      </c>
      <c r="M30" s="11">
        <v>9.1650357892527456E-2</v>
      </c>
      <c r="N30" s="11">
        <v>7.7473690359194117E-2</v>
      </c>
      <c r="O30" s="11">
        <v>6.3297022825860791E-2</v>
      </c>
      <c r="P30" s="11">
        <v>6.5871356213653295E-2</v>
      </c>
      <c r="Q30" s="11">
        <v>6.8445689601445772E-2</v>
      </c>
      <c r="R30" s="11">
        <v>7.1020022989238277E-2</v>
      </c>
      <c r="S30" s="11">
        <v>7.3594356377030767E-2</v>
      </c>
      <c r="T30" s="11">
        <v>7.6168689764823272E-2</v>
      </c>
      <c r="U30" s="11"/>
      <c r="V30" s="35" t="str">
        <f t="shared" si="1"/>
        <v>Brunei Darussalam</v>
      </c>
      <c r="W30" s="30">
        <f t="shared" si="2"/>
        <v>-5.7677921676226301E-3</v>
      </c>
      <c r="X30" s="10">
        <f t="shared" si="3"/>
        <v>-0.91099998842900598</v>
      </c>
      <c r="Y30" s="38">
        <f t="shared" si="4"/>
        <v>0.82992097891764904</v>
      </c>
      <c r="Z30" s="43">
        <f t="shared" si="5"/>
        <v>5.7677921676226305</v>
      </c>
      <c r="AA30" s="44">
        <f t="shared" si="6"/>
        <v>1</v>
      </c>
      <c r="AD30">
        <v>25</v>
      </c>
      <c r="AE30" s="33" t="str">
        <f t="shared" si="7"/>
        <v>Rwanda</v>
      </c>
      <c r="AF30" s="46">
        <f t="shared" si="8"/>
        <v>112</v>
      </c>
      <c r="AG30" s="56" t="str">
        <f t="shared" si="9"/>
        <v>Sao Tome and Principe</v>
      </c>
    </row>
    <row r="31" spans="1:33">
      <c r="A31" s="39"/>
      <c r="B31" s="40"/>
      <c r="C31" s="34" t="s">
        <v>89</v>
      </c>
      <c r="D31" s="35" t="s">
        <v>90</v>
      </c>
      <c r="E31" s="11">
        <v>0.11773894359893601</v>
      </c>
      <c r="F31" s="11">
        <v>0.11773894359893601</v>
      </c>
      <c r="G31" s="11">
        <v>0.11773894359893601</v>
      </c>
      <c r="H31" s="11">
        <v>0.11757227948226935</v>
      </c>
      <c r="I31" s="11">
        <v>0.11607227875369792</v>
      </c>
      <c r="J31" s="11">
        <v>0.11457227802512648</v>
      </c>
      <c r="K31" s="11">
        <v>0.11307227729655507</v>
      </c>
      <c r="L31" s="11">
        <v>0.11157227656798363</v>
      </c>
      <c r="M31" s="11">
        <v>0.11007227583941222</v>
      </c>
      <c r="N31" s="11">
        <v>0.10857227511084078</v>
      </c>
      <c r="O31" s="11">
        <v>0.10707227438226936</v>
      </c>
      <c r="P31" s="11">
        <v>0.11035227435995565</v>
      </c>
      <c r="Q31" s="11">
        <v>0.11363227433764193</v>
      </c>
      <c r="R31" s="11">
        <v>0.11691227431532823</v>
      </c>
      <c r="S31" s="11">
        <v>0.1201922742930145</v>
      </c>
      <c r="T31" s="11">
        <v>0.1234722742707008</v>
      </c>
      <c r="U31" s="11"/>
      <c r="V31" s="35" t="str">
        <f t="shared" si="1"/>
        <v>Bulgaria</v>
      </c>
      <c r="W31" s="30">
        <f t="shared" si="2"/>
        <v>-2.8235596438288122E-5</v>
      </c>
      <c r="X31" s="10">
        <f t="shared" si="3"/>
        <v>-3.008892235162489E-2</v>
      </c>
      <c r="Y31" s="38">
        <f t="shared" si="4"/>
        <v>9.0534324828211185E-4</v>
      </c>
      <c r="Z31" s="43" t="str">
        <f t="shared" si="5"/>
        <v/>
      </c>
      <c r="AA31" s="44" t="str">
        <f t="shared" si="6"/>
        <v/>
      </c>
      <c r="AD31">
        <v>26</v>
      </c>
      <c r="AE31" s="33" t="str">
        <f t="shared" si="7"/>
        <v>Cyprus</v>
      </c>
      <c r="AF31" s="46">
        <f t="shared" si="8"/>
        <v>111</v>
      </c>
      <c r="AG31" s="56" t="str">
        <f t="shared" si="9"/>
        <v>Germany</v>
      </c>
    </row>
    <row r="32" spans="1:33">
      <c r="A32" s="39"/>
      <c r="B32" s="40"/>
      <c r="C32" s="34" t="s">
        <v>91</v>
      </c>
      <c r="D32" s="35" t="s">
        <v>92</v>
      </c>
      <c r="E32" s="11">
        <v>0.33607456140350878</v>
      </c>
      <c r="F32" s="11">
        <v>0.33607456140350878</v>
      </c>
      <c r="G32" s="11">
        <v>0.33607456140350878</v>
      </c>
      <c r="H32" s="11">
        <v>0.33607456140350878</v>
      </c>
      <c r="I32" s="11">
        <v>0.33607456140350878</v>
      </c>
      <c r="J32" s="11">
        <v>0.34001789471150884</v>
      </c>
      <c r="K32" s="11">
        <v>0.34396122801950879</v>
      </c>
      <c r="L32" s="11">
        <v>0.34790456132750885</v>
      </c>
      <c r="M32" s="11">
        <v>0.35184789463550881</v>
      </c>
      <c r="N32" s="11">
        <v>0.35579122794350876</v>
      </c>
      <c r="O32" s="11">
        <v>0.35593022794293522</v>
      </c>
      <c r="P32" s="11">
        <v>0.35606922794236168</v>
      </c>
      <c r="Q32" s="11">
        <v>0.35620822794178814</v>
      </c>
      <c r="R32" s="11">
        <v>0.35634722794121454</v>
      </c>
      <c r="S32" s="11">
        <v>0.35648622794064105</v>
      </c>
      <c r="T32" s="11">
        <v>0.35662522794006746</v>
      </c>
      <c r="U32" s="11"/>
      <c r="V32" s="35" t="str">
        <f t="shared" si="1"/>
        <v>Burkina Faso</v>
      </c>
      <c r="W32" s="30">
        <f t="shared" si="2"/>
        <v>1.8187818511757052E-3</v>
      </c>
      <c r="X32" s="10">
        <f t="shared" si="3"/>
        <v>0.94058879274196383</v>
      </c>
      <c r="Y32" s="38">
        <f t="shared" si="4"/>
        <v>0.88470727703178498</v>
      </c>
      <c r="Z32" s="43">
        <f t="shared" si="5"/>
        <v>-1.8187818511757052</v>
      </c>
      <c r="AA32" s="44">
        <f t="shared" si="6"/>
        <v>120</v>
      </c>
      <c r="AD32">
        <v>27</v>
      </c>
      <c r="AE32" s="33" t="str">
        <f t="shared" si="7"/>
        <v>Malaysia</v>
      </c>
      <c r="AF32" s="46">
        <f t="shared" si="8"/>
        <v>110</v>
      </c>
      <c r="AG32" s="56" t="str">
        <f t="shared" si="9"/>
        <v>Philippines</v>
      </c>
    </row>
    <row r="33" spans="1:33">
      <c r="A33" s="39"/>
      <c r="B33" s="40"/>
      <c r="C33" s="34" t="s">
        <v>93</v>
      </c>
      <c r="D33" s="35" t="s">
        <v>94</v>
      </c>
      <c r="E33" s="11">
        <v>0.54119121507777801</v>
      </c>
      <c r="F33" s="11">
        <v>0.54095454841956792</v>
      </c>
      <c r="G33" s="11">
        <v>0.54071788176135782</v>
      </c>
      <c r="H33" s="11">
        <v>0.54048121510314773</v>
      </c>
      <c r="I33" s="11">
        <v>0.54024454844493763</v>
      </c>
      <c r="J33" s="11">
        <v>0.54024454844493763</v>
      </c>
      <c r="K33" s="11">
        <v>0.53885288191368763</v>
      </c>
      <c r="L33" s="11">
        <v>0.53746121538243763</v>
      </c>
      <c r="M33" s="11">
        <v>0.53606954885118763</v>
      </c>
      <c r="N33" s="11">
        <v>0.53467788231993763</v>
      </c>
      <c r="O33" s="11">
        <v>0.53502588229815917</v>
      </c>
      <c r="P33" s="11">
        <v>0.53537388227638083</v>
      </c>
      <c r="Q33" s="11">
        <v>0.53572188225460249</v>
      </c>
      <c r="R33" s="11">
        <v>0.53606988223282404</v>
      </c>
      <c r="S33" s="11">
        <v>0.53641788221104558</v>
      </c>
      <c r="T33" s="11">
        <v>0.53676588218926724</v>
      </c>
      <c r="U33" s="11"/>
      <c r="V33" s="35" t="str">
        <f t="shared" si="1"/>
        <v>Burundi</v>
      </c>
      <c r="W33" s="30">
        <f t="shared" si="2"/>
        <v>-4.3150485840517738E-4</v>
      </c>
      <c r="X33" s="10">
        <f t="shared" si="3"/>
        <v>-0.85396725917579319</v>
      </c>
      <c r="Y33" s="38">
        <f t="shared" si="4"/>
        <v>0.72926007974421636</v>
      </c>
      <c r="Z33" s="43">
        <f t="shared" si="5"/>
        <v>0.43150485840517738</v>
      </c>
      <c r="AA33" s="44">
        <f t="shared" si="6"/>
        <v>36</v>
      </c>
      <c r="AD33">
        <v>28</v>
      </c>
      <c r="AE33" s="33" t="str">
        <f t="shared" si="7"/>
        <v>Lithuania</v>
      </c>
      <c r="AF33" s="46">
        <f t="shared" si="8"/>
        <v>109</v>
      </c>
      <c r="AG33" s="56" t="str">
        <f t="shared" si="9"/>
        <v>Grenada</v>
      </c>
    </row>
    <row r="34" spans="1:33">
      <c r="A34" s="39"/>
      <c r="B34" s="40"/>
      <c r="C34" s="34" t="s">
        <v>95</v>
      </c>
      <c r="D34" s="35" t="s">
        <v>96</v>
      </c>
      <c r="E34" s="11">
        <v>0.40072191623585279</v>
      </c>
      <c r="F34" s="11">
        <v>0.40072191623585279</v>
      </c>
      <c r="G34" s="11">
        <v>0.40072191623585279</v>
      </c>
      <c r="H34" s="11">
        <v>0.40101001148299559</v>
      </c>
      <c r="I34" s="11">
        <v>0.40129810673013849</v>
      </c>
      <c r="J34" s="11">
        <v>0.40158620197728134</v>
      </c>
      <c r="K34" s="11">
        <v>0.40187429722442419</v>
      </c>
      <c r="L34" s="11">
        <v>0.4021623924715671</v>
      </c>
      <c r="M34" s="11">
        <v>0.40245048771870989</v>
      </c>
      <c r="N34" s="11">
        <v>0.40273858296585274</v>
      </c>
      <c r="O34" s="11">
        <v>0.40294824962656639</v>
      </c>
      <c r="P34" s="11">
        <v>0.40315791628727998</v>
      </c>
      <c r="Q34" s="11">
        <v>0.40336758294799352</v>
      </c>
      <c r="R34" s="11">
        <v>0.40357724960870711</v>
      </c>
      <c r="S34" s="11">
        <v>0.4037869162694207</v>
      </c>
      <c r="T34" s="11">
        <v>0.40399658293013424</v>
      </c>
      <c r="U34" s="11"/>
      <c r="V34" s="35" t="str">
        <f t="shared" si="1"/>
        <v>Cambodia</v>
      </c>
      <c r="W34" s="30">
        <f t="shared" si="2"/>
        <v>2.4162010111004051E-4</v>
      </c>
      <c r="X34" s="10">
        <f t="shared" si="3"/>
        <v>0.99494843552747858</v>
      </c>
      <c r="Y34" s="38">
        <f t="shared" si="4"/>
        <v>0.98992238935857724</v>
      </c>
      <c r="Z34" s="43">
        <f t="shared" si="5"/>
        <v>-0.24162010111004051</v>
      </c>
      <c r="AA34" s="44">
        <f t="shared" si="6"/>
        <v>58</v>
      </c>
      <c r="AD34">
        <v>29</v>
      </c>
      <c r="AE34" s="33" t="str">
        <f t="shared" si="7"/>
        <v>Panama</v>
      </c>
      <c r="AF34" s="46">
        <f t="shared" si="8"/>
        <v>108</v>
      </c>
      <c r="AG34" s="56" t="str">
        <f t="shared" si="9"/>
        <v xml:space="preserve">Macedonia </v>
      </c>
    </row>
    <row r="35" spans="1:33">
      <c r="A35" s="39"/>
      <c r="B35" s="40"/>
      <c r="C35" s="34" t="s">
        <v>97</v>
      </c>
      <c r="D35" s="35" t="s">
        <v>98</v>
      </c>
      <c r="E35" s="11">
        <v>0.38128081470688624</v>
      </c>
      <c r="F35" s="11">
        <v>0.38128081470688624</v>
      </c>
      <c r="G35" s="11">
        <v>0.38128081470688624</v>
      </c>
      <c r="H35" s="11">
        <v>0.38128081470688624</v>
      </c>
      <c r="I35" s="11">
        <v>0.38128081470688624</v>
      </c>
      <c r="J35" s="11">
        <v>0.3886141474052196</v>
      </c>
      <c r="K35" s="11">
        <v>0.38850164761146955</v>
      </c>
      <c r="L35" s="11">
        <v>0.38838914781771955</v>
      </c>
      <c r="M35" s="11">
        <v>0.38827664802396961</v>
      </c>
      <c r="N35" s="11">
        <v>0.38816414823021955</v>
      </c>
      <c r="O35" s="11">
        <v>0.3884431482201835</v>
      </c>
      <c r="P35" s="11">
        <v>0.38872214821014728</v>
      </c>
      <c r="Q35" s="11">
        <v>0.38900114820011117</v>
      </c>
      <c r="R35" s="11">
        <v>0.389280148190075</v>
      </c>
      <c r="S35" s="11">
        <v>0.38955914818003889</v>
      </c>
      <c r="T35" s="11">
        <v>0.38983814817000279</v>
      </c>
      <c r="U35" s="11"/>
      <c r="V35" s="35" t="str">
        <f t="shared" si="1"/>
        <v>Cameroon</v>
      </c>
      <c r="W35" s="30">
        <f t="shared" si="2"/>
        <v>6.5229904045879458E-4</v>
      </c>
      <c r="X35" s="10">
        <f t="shared" si="3"/>
        <v>0.85622808104072101</v>
      </c>
      <c r="Y35" s="38">
        <f t="shared" si="4"/>
        <v>0.73312652676267553</v>
      </c>
      <c r="Z35" s="43">
        <f t="shared" si="5"/>
        <v>-0.65229904045879461</v>
      </c>
      <c r="AA35" s="44">
        <f t="shared" si="6"/>
        <v>85</v>
      </c>
      <c r="AD35">
        <v>30</v>
      </c>
      <c r="AE35" s="33" t="str">
        <f t="shared" si="7"/>
        <v>Norway</v>
      </c>
      <c r="AF35" s="46">
        <f t="shared" si="8"/>
        <v>107</v>
      </c>
      <c r="AG35" s="56" t="str">
        <f t="shared" si="9"/>
        <v>Bahamas</v>
      </c>
    </row>
    <row r="36" spans="1:33">
      <c r="A36" s="39"/>
      <c r="B36" s="40"/>
      <c r="C36" s="34" t="s">
        <v>99</v>
      </c>
      <c r="D36" s="35" t="s">
        <v>100</v>
      </c>
      <c r="E36" s="11">
        <v>0.18159876670900235</v>
      </c>
      <c r="F36" s="11">
        <v>0.18075247047011347</v>
      </c>
      <c r="G36" s="11">
        <v>0.1799061742312246</v>
      </c>
      <c r="H36" s="11">
        <v>0.17905987799233569</v>
      </c>
      <c r="I36" s="11">
        <v>0.17821358175344681</v>
      </c>
      <c r="J36" s="11">
        <v>0.17736728551455791</v>
      </c>
      <c r="K36" s="11">
        <v>0.17652098927566903</v>
      </c>
      <c r="L36" s="11">
        <v>0.17567469303678016</v>
      </c>
      <c r="M36" s="11">
        <v>0.17482839679789122</v>
      </c>
      <c r="N36" s="11">
        <v>0.17398210055900235</v>
      </c>
      <c r="O36" s="11">
        <v>0.17531110049363022</v>
      </c>
      <c r="P36" s="11">
        <v>0.17664010042825809</v>
      </c>
      <c r="Q36" s="11">
        <v>0.17796910036288596</v>
      </c>
      <c r="R36" s="11">
        <v>0.17929810029751383</v>
      </c>
      <c r="S36" s="11">
        <v>0.18062710023214171</v>
      </c>
      <c r="T36" s="11">
        <v>0.18195610016676958</v>
      </c>
      <c r="U36" s="11"/>
      <c r="V36" s="35" t="str">
        <f t="shared" si="1"/>
        <v>Canada</v>
      </c>
      <c r="W36" s="30">
        <f t="shared" si="2"/>
        <v>-6.2549823430645623E-5</v>
      </c>
      <c r="X36" s="10">
        <f t="shared" si="3"/>
        <v>-0.11981523950529009</v>
      </c>
      <c r="Y36" s="38">
        <f t="shared" si="4"/>
        <v>1.4355691617710028E-2</v>
      </c>
      <c r="Z36" s="43" t="str">
        <f t="shared" si="5"/>
        <v/>
      </c>
      <c r="AA36" s="44" t="str">
        <f t="shared" si="6"/>
        <v/>
      </c>
    </row>
    <row r="37" spans="1:33">
      <c r="A37" s="39"/>
      <c r="B37" s="40"/>
      <c r="C37" s="34" t="s">
        <v>101</v>
      </c>
      <c r="D37" s="35" t="s">
        <v>102</v>
      </c>
      <c r="E37" s="11">
        <v>0.12527105981868683</v>
      </c>
      <c r="F37" s="11">
        <v>0.12527105981868683</v>
      </c>
      <c r="G37" s="11">
        <v>0.12527105981868683</v>
      </c>
      <c r="H37" s="11">
        <v>0.12527105981868683</v>
      </c>
      <c r="I37" s="11">
        <v>0.12527105981868683</v>
      </c>
      <c r="J37" s="11">
        <v>0.14020439161868684</v>
      </c>
      <c r="K37" s="11">
        <v>0.14020439161868684</v>
      </c>
      <c r="L37" s="11">
        <v>0.14250572493124805</v>
      </c>
      <c r="M37" s="11">
        <v>0.14480705824380921</v>
      </c>
      <c r="N37" s="11">
        <v>0.14710839155637043</v>
      </c>
      <c r="O37" s="11">
        <v>0.14940972486893161</v>
      </c>
      <c r="P37" s="11">
        <v>0.1517110581814928</v>
      </c>
      <c r="Q37" s="11">
        <v>0.15401239149405402</v>
      </c>
      <c r="R37" s="11">
        <v>0.15631372480661518</v>
      </c>
      <c r="S37" s="11">
        <v>0.15861505811917639</v>
      </c>
      <c r="T37" s="11">
        <v>0.16091639143173755</v>
      </c>
      <c r="U37" s="11"/>
      <c r="V37" s="35" t="str">
        <f t="shared" si="1"/>
        <v>Cape Verde</v>
      </c>
      <c r="W37" s="30">
        <f t="shared" si="2"/>
        <v>2.6800194705354696E-3</v>
      </c>
      <c r="X37" s="10">
        <f t="shared" si="3"/>
        <v>0.97436423510934977</v>
      </c>
      <c r="Y37" s="38">
        <f t="shared" si="4"/>
        <v>0.94938566266022828</v>
      </c>
      <c r="Z37" s="43">
        <f t="shared" si="5"/>
        <v>-2.6800194705354694</v>
      </c>
      <c r="AA37" s="44">
        <f t="shared" si="6"/>
        <v>133</v>
      </c>
    </row>
    <row r="38" spans="1:33">
      <c r="A38" s="39"/>
      <c r="B38" s="40"/>
      <c r="C38" s="34" t="s">
        <v>103</v>
      </c>
      <c r="D38" s="35" t="s">
        <v>104</v>
      </c>
      <c r="E38" s="11">
        <v>0.45874103814656236</v>
      </c>
      <c r="F38" s="11">
        <v>0.45874103814656236</v>
      </c>
      <c r="G38" s="11">
        <v>0.45824103782989561</v>
      </c>
      <c r="H38" s="11">
        <v>0.45774103790822895</v>
      </c>
      <c r="I38" s="11">
        <v>0.45783103790781726</v>
      </c>
      <c r="J38" s="11">
        <v>0.45792103790740568</v>
      </c>
      <c r="K38" s="11">
        <v>0.45801103790699399</v>
      </c>
      <c r="L38" s="11">
        <v>0.45810103790658235</v>
      </c>
      <c r="M38" s="11">
        <v>0.45819103790617072</v>
      </c>
      <c r="N38" s="11">
        <v>0.45828103790575908</v>
      </c>
      <c r="O38" s="11">
        <v>0.45837103790534739</v>
      </c>
      <c r="P38" s="11">
        <v>0.4584610379049357</v>
      </c>
      <c r="Q38" s="11">
        <v>0.45855103790452406</v>
      </c>
      <c r="R38" s="11">
        <v>0.45864103790411237</v>
      </c>
      <c r="S38" s="11">
        <v>0.45873103790370079</v>
      </c>
      <c r="T38" s="11">
        <v>0.4588210379032891</v>
      </c>
      <c r="U38" s="11"/>
      <c r="V38" s="35" t="str">
        <f t="shared" si="1"/>
        <v>Central African Republic</v>
      </c>
      <c r="W38" s="30">
        <f t="shared" si="2"/>
        <v>2.9882344032591253E-5</v>
      </c>
      <c r="X38" s="10">
        <f t="shared" si="3"/>
        <v>0.4050398888075798</v>
      </c>
      <c r="Y38" s="38">
        <f t="shared" si="4"/>
        <v>0.1640573115252566</v>
      </c>
      <c r="Z38" s="43" t="str">
        <f t="shared" si="5"/>
        <v/>
      </c>
      <c r="AA38" s="44" t="str">
        <f t="shared" si="6"/>
        <v/>
      </c>
    </row>
    <row r="39" spans="1:33">
      <c r="A39" s="39"/>
      <c r="B39" s="40"/>
      <c r="C39" s="34" t="s">
        <v>105</v>
      </c>
      <c r="D39" s="35" t="s">
        <v>106</v>
      </c>
      <c r="E39" s="11">
        <v>0.49362748833239306</v>
      </c>
      <c r="F39" s="11">
        <v>0.49362748833239306</v>
      </c>
      <c r="G39" s="11">
        <v>0.49362748833239306</v>
      </c>
      <c r="H39" s="11">
        <v>0.49362748833239306</v>
      </c>
      <c r="I39" s="11">
        <v>0.49362748833239306</v>
      </c>
      <c r="J39" s="11">
        <v>0.49362748833239306</v>
      </c>
      <c r="K39" s="11">
        <v>0.49365415499886361</v>
      </c>
      <c r="L39" s="11">
        <v>0.49368082166533428</v>
      </c>
      <c r="M39" s="11">
        <v>0.49370748833180489</v>
      </c>
      <c r="N39" s="11">
        <v>0.4937341549982755</v>
      </c>
      <c r="O39" s="11">
        <v>0.49376082166474616</v>
      </c>
      <c r="P39" s="11">
        <v>0.49378748833121677</v>
      </c>
      <c r="Q39" s="11">
        <v>0.49381415499768738</v>
      </c>
      <c r="R39" s="11">
        <v>0.49384082166415805</v>
      </c>
      <c r="S39" s="11">
        <v>0.49386748833062866</v>
      </c>
      <c r="T39" s="11">
        <v>0.49389415499709921</v>
      </c>
      <c r="U39" s="11"/>
      <c r="V39" s="35" t="str">
        <f t="shared" si="1"/>
        <v>Chad</v>
      </c>
      <c r="W39" s="30">
        <f t="shared" si="2"/>
        <v>1.941176456317133E-5</v>
      </c>
      <c r="X39" s="10">
        <f t="shared" si="3"/>
        <v>0.95890804770989357</v>
      </c>
      <c r="Y39" s="38">
        <f t="shared" si="4"/>
        <v>0.91950464396279952</v>
      </c>
      <c r="Z39" s="43">
        <f t="shared" si="5"/>
        <v>-1.9411764563171331E-2</v>
      </c>
      <c r="AA39" s="44">
        <f t="shared" si="6"/>
        <v>42</v>
      </c>
    </row>
    <row r="40" spans="1:33">
      <c r="A40" s="39"/>
      <c r="B40" s="40"/>
      <c r="C40" s="34" t="s">
        <v>107</v>
      </c>
      <c r="D40" s="35" t="s">
        <v>108</v>
      </c>
      <c r="E40" s="11">
        <v>0.29383550527936525</v>
      </c>
      <c r="F40" s="11">
        <v>0.29250217004603191</v>
      </c>
      <c r="G40" s="11">
        <v>0.29166883671269855</v>
      </c>
      <c r="H40" s="11">
        <v>0.28983550591269858</v>
      </c>
      <c r="I40" s="11">
        <v>0.28883550527936525</v>
      </c>
      <c r="J40" s="11">
        <v>0.2896688386126986</v>
      </c>
      <c r="K40" s="11">
        <v>0.28666883671269855</v>
      </c>
      <c r="L40" s="11">
        <v>0.28734217005631507</v>
      </c>
      <c r="M40" s="11">
        <v>0.28801550339993159</v>
      </c>
      <c r="N40" s="11">
        <v>0.28868883674354806</v>
      </c>
      <c r="O40" s="11">
        <v>0.28936217008716453</v>
      </c>
      <c r="P40" s="11">
        <v>0.29003550343078105</v>
      </c>
      <c r="Q40" s="11">
        <v>0.29070883677439752</v>
      </c>
      <c r="R40" s="11">
        <v>0.29138217011801398</v>
      </c>
      <c r="S40" s="11">
        <v>0.29205550346163051</v>
      </c>
      <c r="T40" s="11">
        <v>0.29272883680524703</v>
      </c>
      <c r="U40" s="11"/>
      <c r="V40" s="35" t="str">
        <f t="shared" si="1"/>
        <v>Chile</v>
      </c>
      <c r="W40" s="30">
        <f t="shared" si="2"/>
        <v>-6.0295141570970878E-6</v>
      </c>
      <c r="X40" s="10">
        <f t="shared" si="3"/>
        <v>-1.4022195058977022E-2</v>
      </c>
      <c r="Y40" s="38">
        <f t="shared" si="4"/>
        <v>1.9662195427199962E-4</v>
      </c>
      <c r="Z40" s="43" t="str">
        <f t="shared" si="5"/>
        <v/>
      </c>
      <c r="AA40" s="44" t="str">
        <f t="shared" si="6"/>
        <v/>
      </c>
    </row>
    <row r="41" spans="1:33">
      <c r="A41" s="39"/>
      <c r="B41" s="40"/>
      <c r="C41" s="34" t="s">
        <v>109</v>
      </c>
      <c r="D41" s="35" t="s">
        <v>110</v>
      </c>
      <c r="E41" s="11">
        <v>0.17437257046280777</v>
      </c>
      <c r="F41" s="11">
        <v>0.17301257051853947</v>
      </c>
      <c r="G41" s="11">
        <v>0.17165257057427116</v>
      </c>
      <c r="H41" s="11">
        <v>0.17029257063000283</v>
      </c>
      <c r="I41" s="11">
        <v>0.16893257068573461</v>
      </c>
      <c r="J41" s="11">
        <v>0.16757257074146628</v>
      </c>
      <c r="K41" s="11">
        <v>0.16621257079719795</v>
      </c>
      <c r="L41" s="11">
        <v>0.16485257085292968</v>
      </c>
      <c r="M41" s="11">
        <v>0.16349257090866137</v>
      </c>
      <c r="N41" s="11">
        <v>0.16213257096439307</v>
      </c>
      <c r="O41" s="11">
        <v>0.16077257102012479</v>
      </c>
      <c r="P41" s="11">
        <v>0.15527257230345812</v>
      </c>
      <c r="Q41" s="11">
        <v>0.14610590308679144</v>
      </c>
      <c r="R41" s="11">
        <v>0.13960590308679144</v>
      </c>
      <c r="S41" s="11">
        <v>0.14138923638026415</v>
      </c>
      <c r="T41" s="11">
        <v>0.1431725696737369</v>
      </c>
      <c r="U41" s="11"/>
      <c r="V41" s="35" t="str">
        <f t="shared" si="1"/>
        <v>China</v>
      </c>
      <c r="W41" s="30">
        <f t="shared" si="2"/>
        <v>-2.3419363126619816E-3</v>
      </c>
      <c r="X41" s="10">
        <f t="shared" si="3"/>
        <v>-0.94454380758991063</v>
      </c>
      <c r="Y41" s="38">
        <f t="shared" si="4"/>
        <v>0.89216300445644614</v>
      </c>
      <c r="Z41" s="43">
        <f t="shared" si="5"/>
        <v>2.3419363126619817</v>
      </c>
      <c r="AA41" s="44">
        <f t="shared" si="6"/>
        <v>3</v>
      </c>
    </row>
    <row r="42" spans="1:33">
      <c r="A42" s="39"/>
      <c r="B42" s="40"/>
      <c r="C42" s="34" t="s">
        <v>111</v>
      </c>
      <c r="D42" s="35" t="s">
        <v>112</v>
      </c>
      <c r="E42" s="11">
        <v>0.25659362209827358</v>
      </c>
      <c r="F42" s="11">
        <v>0.2520936224132736</v>
      </c>
      <c r="G42" s="11">
        <v>0.25192695511327362</v>
      </c>
      <c r="H42" s="11">
        <v>0.24809362146327363</v>
      </c>
      <c r="I42" s="11">
        <v>0.24792695574660692</v>
      </c>
      <c r="J42" s="11">
        <v>0.24840695572321145</v>
      </c>
      <c r="K42" s="11">
        <v>0.24888695569981592</v>
      </c>
      <c r="L42" s="11">
        <v>0.24936695567642042</v>
      </c>
      <c r="M42" s="11">
        <v>0.24984695565302495</v>
      </c>
      <c r="N42" s="11">
        <v>0.25032695562962942</v>
      </c>
      <c r="O42" s="11">
        <v>0.25080695560623395</v>
      </c>
      <c r="P42" s="11">
        <v>0.25128695558283842</v>
      </c>
      <c r="Q42" s="11">
        <v>0.2517669555594429</v>
      </c>
      <c r="R42" s="11">
        <v>0.25224695553604742</v>
      </c>
      <c r="S42" s="11">
        <v>0.2527269555126519</v>
      </c>
      <c r="T42" s="11">
        <v>0.25320695548925642</v>
      </c>
      <c r="U42" s="11"/>
      <c r="V42" s="35" t="str">
        <f t="shared" si="1"/>
        <v>Colombia</v>
      </c>
      <c r="W42" s="30">
        <f t="shared" si="2"/>
        <v>5.0490206922755697E-5</v>
      </c>
      <c r="X42" s="10">
        <f t="shared" si="3"/>
        <v>0.10611480868266331</v>
      </c>
      <c r="Y42" s="38">
        <f t="shared" si="4"/>
        <v>1.1260352621758236E-2</v>
      </c>
      <c r="Z42" s="43" t="str">
        <f t="shared" si="5"/>
        <v/>
      </c>
      <c r="AA42" s="44" t="str">
        <f t="shared" si="6"/>
        <v/>
      </c>
    </row>
    <row r="43" spans="1:33">
      <c r="A43" s="39"/>
      <c r="B43" s="40"/>
      <c r="C43" s="34" t="s">
        <v>113</v>
      </c>
      <c r="D43" s="35" t="s">
        <v>114</v>
      </c>
      <c r="E43" s="11">
        <v>0.3978661055555644</v>
      </c>
      <c r="F43" s="11">
        <v>0.3978661055555644</v>
      </c>
      <c r="G43" s="11">
        <v>0.3978661055555644</v>
      </c>
      <c r="H43" s="11">
        <v>0.3978661055555644</v>
      </c>
      <c r="I43" s="11">
        <v>0.3978661055555644</v>
      </c>
      <c r="J43" s="11">
        <v>0.3978661055555644</v>
      </c>
      <c r="K43" s="11">
        <v>0.3978661055555644</v>
      </c>
      <c r="L43" s="11">
        <v>0.40041610549856749</v>
      </c>
      <c r="M43" s="11">
        <v>0.40296610544157058</v>
      </c>
      <c r="N43" s="11">
        <v>0.40551610538457367</v>
      </c>
      <c r="O43" s="11">
        <v>0.4080661053275767</v>
      </c>
      <c r="P43" s="11">
        <v>0.41061610527057973</v>
      </c>
      <c r="Q43" s="11">
        <v>0.41316610521358282</v>
      </c>
      <c r="R43" s="11">
        <v>0.41571610515658586</v>
      </c>
      <c r="S43" s="11">
        <v>0.41826610509958889</v>
      </c>
      <c r="T43" s="11">
        <v>0.42081610504259198</v>
      </c>
      <c r="U43" s="11"/>
      <c r="V43" s="35" t="str">
        <f t="shared" si="1"/>
        <v>Comoros</v>
      </c>
      <c r="W43" s="30">
        <f t="shared" si="2"/>
        <v>1.6312499635387262E-3</v>
      </c>
      <c r="X43" s="10">
        <f t="shared" si="3"/>
        <v>0.93711051777259169</v>
      </c>
      <c r="Y43" s="38">
        <f t="shared" si="4"/>
        <v>0.87817612252001487</v>
      </c>
      <c r="Z43" s="43">
        <f t="shared" si="5"/>
        <v>-1.6312499635387263</v>
      </c>
      <c r="AA43" s="44">
        <f t="shared" si="6"/>
        <v>119</v>
      </c>
    </row>
    <row r="44" spans="1:33">
      <c r="A44" s="39"/>
      <c r="B44" s="40"/>
      <c r="C44" s="34" t="s">
        <v>115</v>
      </c>
      <c r="D44" s="35" t="s">
        <v>116</v>
      </c>
      <c r="E44" s="11">
        <v>0.27509928419532509</v>
      </c>
      <c r="F44" s="11">
        <v>0.27509928419532509</v>
      </c>
      <c r="G44" s="11">
        <v>0.27509928419532509</v>
      </c>
      <c r="H44" s="11">
        <v>0.27509928419532509</v>
      </c>
      <c r="I44" s="11">
        <v>0.27509928419532509</v>
      </c>
      <c r="J44" s="11">
        <v>0.27509928419532509</v>
      </c>
      <c r="K44" s="11">
        <v>0.27705761744907509</v>
      </c>
      <c r="L44" s="11">
        <v>0.27901595070282509</v>
      </c>
      <c r="M44" s="11">
        <v>0.28097428395657514</v>
      </c>
      <c r="N44" s="11">
        <v>0.28293261721032509</v>
      </c>
      <c r="O44" s="11">
        <v>0.28115810740615843</v>
      </c>
      <c r="P44" s="11">
        <v>0.27938359760199177</v>
      </c>
      <c r="Q44" s="11">
        <v>0.2796212446555133</v>
      </c>
      <c r="R44" s="11">
        <v>0.27985889170903477</v>
      </c>
      <c r="S44" s="11">
        <v>0.2800965387625563</v>
      </c>
      <c r="T44" s="11">
        <v>0.28033418581607777</v>
      </c>
      <c r="U44" s="11"/>
      <c r="V44" s="35" t="str">
        <f t="shared" si="1"/>
        <v>Congo</v>
      </c>
      <c r="W44" s="30">
        <f t="shared" si="2"/>
        <v>4.6530706311195596E-4</v>
      </c>
      <c r="X44" s="10">
        <f t="shared" si="3"/>
        <v>0.8077500886048592</v>
      </c>
      <c r="Y44" s="38">
        <f t="shared" si="4"/>
        <v>0.65246020564115792</v>
      </c>
      <c r="Z44" s="43">
        <f t="shared" si="5"/>
        <v>-0.46530706311195597</v>
      </c>
      <c r="AA44" s="44">
        <f t="shared" si="6"/>
        <v>75</v>
      </c>
    </row>
    <row r="45" spans="1:33">
      <c r="A45" s="39"/>
      <c r="B45" s="40"/>
      <c r="C45" s="34" t="s">
        <v>117</v>
      </c>
      <c r="D45" s="35" t="s">
        <v>603</v>
      </c>
      <c r="E45" s="11">
        <v>0.28333299528528322</v>
      </c>
      <c r="F45" s="11">
        <v>0.28333299528528322</v>
      </c>
      <c r="G45" s="11">
        <v>0.28333299528528322</v>
      </c>
      <c r="H45" s="11">
        <v>0.28333299528528322</v>
      </c>
      <c r="I45" s="11">
        <v>0.28333299528528322</v>
      </c>
      <c r="J45" s="11">
        <v>0.28333299528528322</v>
      </c>
      <c r="K45" s="11">
        <v>0.28333299528528322</v>
      </c>
      <c r="L45" s="11">
        <v>0.28333299528528322</v>
      </c>
      <c r="M45" s="11">
        <v>0.28333299528528322</v>
      </c>
      <c r="N45" s="11">
        <v>0.28333299528528322</v>
      </c>
      <c r="O45" s="11">
        <v>0.28333299528528322</v>
      </c>
      <c r="P45" s="11">
        <v>0.28333299528528322</v>
      </c>
      <c r="Q45" s="11">
        <v>0.28333299528528322</v>
      </c>
      <c r="R45" s="11">
        <v>0.28333299528528322</v>
      </c>
      <c r="S45" s="11">
        <v>0.28333299528528322</v>
      </c>
      <c r="T45" s="11">
        <v>0.28333299528528322</v>
      </c>
      <c r="U45" s="11"/>
      <c r="V45" s="35" t="str">
        <f t="shared" si="1"/>
        <v>Congo,DRC</v>
      </c>
      <c r="W45" s="30">
        <f t="shared" si="2"/>
        <v>0</v>
      </c>
      <c r="X45" s="10" t="e">
        <f t="shared" si="3"/>
        <v>#DIV/0!</v>
      </c>
      <c r="Y45" s="38">
        <f t="shared" si="4"/>
        <v>0</v>
      </c>
      <c r="Z45" s="43" t="str">
        <f t="shared" si="5"/>
        <v/>
      </c>
      <c r="AA45" s="44" t="str">
        <f t="shared" si="6"/>
        <v/>
      </c>
    </row>
    <row r="46" spans="1:33">
      <c r="A46" s="39"/>
      <c r="B46" s="40"/>
      <c r="C46" s="34" t="s">
        <v>119</v>
      </c>
      <c r="D46" s="35" t="s">
        <v>120</v>
      </c>
      <c r="E46" s="11">
        <v>0.36532236703474158</v>
      </c>
      <c r="F46" s="11">
        <v>0.36482236830140824</v>
      </c>
      <c r="G46" s="11">
        <v>0.36482236830140824</v>
      </c>
      <c r="H46" s="11">
        <v>0.35815570163474159</v>
      </c>
      <c r="I46" s="11">
        <v>0.35648903496807494</v>
      </c>
      <c r="J46" s="11">
        <v>0.35648903496807494</v>
      </c>
      <c r="K46" s="11">
        <v>0.35648903496807494</v>
      </c>
      <c r="L46" s="11">
        <v>0.35648903496807494</v>
      </c>
      <c r="M46" s="11">
        <v>0.35215570100140825</v>
      </c>
      <c r="N46" s="11">
        <v>0.35248903560140826</v>
      </c>
      <c r="O46" s="11">
        <v>0.35182236798474159</v>
      </c>
      <c r="P46" s="11">
        <v>0.35115570036807492</v>
      </c>
      <c r="Q46" s="11">
        <v>0.35060009151807492</v>
      </c>
      <c r="R46" s="11">
        <v>0.35102236830140821</v>
      </c>
      <c r="S46" s="11">
        <v>0.35186503494923982</v>
      </c>
      <c r="T46" s="11">
        <v>0.35270770159707143</v>
      </c>
      <c r="U46" s="11"/>
      <c r="V46" s="35" t="str">
        <f t="shared" si="1"/>
        <v>Costa Rica</v>
      </c>
      <c r="W46" s="30">
        <f t="shared" si="2"/>
        <v>-9.6244972849496421E-4</v>
      </c>
      <c r="X46" s="10">
        <f t="shared" si="3"/>
        <v>-0.89014867261123765</v>
      </c>
      <c r="Y46" s="38">
        <f t="shared" si="4"/>
        <v>0.79236465935154832</v>
      </c>
      <c r="Z46" s="43">
        <f t="shared" si="5"/>
        <v>0.96244972849496424</v>
      </c>
      <c r="AA46" s="44">
        <f t="shared" si="6"/>
        <v>22</v>
      </c>
    </row>
    <row r="47" spans="1:33">
      <c r="A47" s="39"/>
      <c r="B47" s="40"/>
      <c r="C47" s="34" t="s">
        <v>121</v>
      </c>
      <c r="D47" s="35" t="s">
        <v>593</v>
      </c>
      <c r="E47" s="11">
        <v>0.29209132103834562</v>
      </c>
      <c r="F47" s="11">
        <v>0.29192465532501227</v>
      </c>
      <c r="G47" s="11">
        <v>0.29192465532501227</v>
      </c>
      <c r="H47" s="11">
        <v>0.29192465532501227</v>
      </c>
      <c r="I47" s="11">
        <v>0.29192465532501227</v>
      </c>
      <c r="J47" s="11">
        <v>0.29192465532501227</v>
      </c>
      <c r="K47" s="11">
        <v>0.29258298862626225</v>
      </c>
      <c r="L47" s="11">
        <v>0.29324132192751229</v>
      </c>
      <c r="M47" s="11">
        <v>0.29389965522876227</v>
      </c>
      <c r="N47" s="11">
        <v>0.29455798853001225</v>
      </c>
      <c r="O47" s="11">
        <v>0.29466373563056786</v>
      </c>
      <c r="P47" s="11">
        <v>0.29476948273112341</v>
      </c>
      <c r="Q47" s="11">
        <v>0.29487522983167896</v>
      </c>
      <c r="R47" s="11">
        <v>0.29513955166260425</v>
      </c>
      <c r="S47" s="11">
        <v>0.29540387349352953</v>
      </c>
      <c r="T47" s="11">
        <v>0.29566819532445482</v>
      </c>
      <c r="U47" s="11"/>
      <c r="V47" s="35" t="str">
        <f t="shared" si="1"/>
        <v>C™te d'Ivoire</v>
      </c>
      <c r="W47" s="30">
        <f t="shared" si="2"/>
        <v>2.9558015755725038E-4</v>
      </c>
      <c r="X47" s="10">
        <f t="shared" si="3"/>
        <v>0.95700269508263824</v>
      </c>
      <c r="Y47" s="38">
        <f t="shared" si="4"/>
        <v>0.91585415839543305</v>
      </c>
      <c r="Z47" s="43">
        <f t="shared" si="5"/>
        <v>-0.29558015755725037</v>
      </c>
      <c r="AA47" s="44">
        <f t="shared" si="6"/>
        <v>61</v>
      </c>
    </row>
    <row r="48" spans="1:33">
      <c r="A48" s="39"/>
      <c r="B48" s="40"/>
      <c r="C48" s="34" t="s">
        <v>123</v>
      </c>
      <c r="D48" s="35" t="s">
        <v>124</v>
      </c>
      <c r="E48" s="11">
        <v>0.18122129982472493</v>
      </c>
      <c r="F48" s="11">
        <v>0.17850463321878052</v>
      </c>
      <c r="G48" s="11">
        <v>0.17850463321878052</v>
      </c>
      <c r="H48" s="11">
        <v>0.17367129733544717</v>
      </c>
      <c r="I48" s="11">
        <v>0.17333796910211383</v>
      </c>
      <c r="J48" s="11">
        <v>0.17200463321878048</v>
      </c>
      <c r="K48" s="11">
        <v>0.17279172428544717</v>
      </c>
      <c r="L48" s="11">
        <v>0.1716240194187805</v>
      </c>
      <c r="M48" s="11">
        <v>0.17045631455211385</v>
      </c>
      <c r="N48" s="11">
        <v>0.16928860968544721</v>
      </c>
      <c r="O48" s="11">
        <v>0.16812090481878053</v>
      </c>
      <c r="P48" s="11">
        <v>0.16695319995211386</v>
      </c>
      <c r="Q48" s="11">
        <v>0.16578549508544718</v>
      </c>
      <c r="R48" s="11">
        <v>0.16953796655211387</v>
      </c>
      <c r="S48" s="11">
        <v>0.17243396648738321</v>
      </c>
      <c r="T48" s="11">
        <v>0.17532996642265256</v>
      </c>
      <c r="U48" s="11"/>
      <c r="V48" s="35" t="str">
        <f t="shared" si="1"/>
        <v>Croatia</v>
      </c>
      <c r="W48" s="30">
        <f t="shared" si="2"/>
        <v>-6.0688720123419084E-4</v>
      </c>
      <c r="X48" s="10">
        <f t="shared" si="3"/>
        <v>-0.67159706689580734</v>
      </c>
      <c r="Y48" s="38">
        <f t="shared" si="4"/>
        <v>0.45104262026305153</v>
      </c>
      <c r="Z48" s="43">
        <f t="shared" si="5"/>
        <v>0.60688720123419082</v>
      </c>
      <c r="AA48" s="44">
        <f t="shared" si="6"/>
        <v>32</v>
      </c>
    </row>
    <row r="49" spans="1:27">
      <c r="A49" s="39"/>
      <c r="B49" s="40"/>
      <c r="C49" s="34" t="s">
        <v>125</v>
      </c>
      <c r="D49" s="35" t="s">
        <v>126</v>
      </c>
      <c r="E49" s="11">
        <v>0.25549533027524945</v>
      </c>
      <c r="F49" s="11">
        <v>0.25532865979191616</v>
      </c>
      <c r="G49" s="11">
        <v>0.26682866234191616</v>
      </c>
      <c r="H49" s="11">
        <v>0.26682866234191616</v>
      </c>
      <c r="I49" s="11">
        <v>0.26682866234191616</v>
      </c>
      <c r="J49" s="11">
        <v>0.26682866234191616</v>
      </c>
      <c r="K49" s="11">
        <v>0.26682866234191616</v>
      </c>
      <c r="L49" s="11">
        <v>0.26846199563874168</v>
      </c>
      <c r="M49" s="11">
        <v>0.27009532893556715</v>
      </c>
      <c r="N49" s="11">
        <v>0.27172866223239261</v>
      </c>
      <c r="O49" s="11">
        <v>0.27336199552921808</v>
      </c>
      <c r="P49" s="11">
        <v>0.27499532882604361</v>
      </c>
      <c r="Q49" s="11">
        <v>0.27662866212286907</v>
      </c>
      <c r="R49" s="11">
        <v>0.2782619954196946</v>
      </c>
      <c r="S49" s="11">
        <v>0.27989532871652006</v>
      </c>
      <c r="T49" s="11">
        <v>0.28152866201334553</v>
      </c>
      <c r="U49" s="11"/>
      <c r="V49" s="35" t="str">
        <f t="shared" si="1"/>
        <v>Cuba</v>
      </c>
      <c r="W49" s="30">
        <f t="shared" si="2"/>
        <v>1.5147058798074819E-3</v>
      </c>
      <c r="X49" s="10">
        <f t="shared" si="3"/>
        <v>0.95208452465469529</v>
      </c>
      <c r="Y49" s="38">
        <f t="shared" si="4"/>
        <v>0.90646494208695705</v>
      </c>
      <c r="Z49" s="43">
        <f t="shared" si="5"/>
        <v>-1.5147058798074819</v>
      </c>
      <c r="AA49" s="44">
        <f t="shared" si="6"/>
        <v>116</v>
      </c>
    </row>
    <row r="50" spans="1:27">
      <c r="A50" s="39"/>
      <c r="B50" s="40"/>
      <c r="C50" s="34" t="s">
        <v>127</v>
      </c>
      <c r="D50" s="35" t="s">
        <v>128</v>
      </c>
      <c r="E50" s="11">
        <v>0.28379771063772302</v>
      </c>
      <c r="F50" s="11">
        <v>0.28346437603772301</v>
      </c>
      <c r="G50" s="11">
        <v>0.28329771190438968</v>
      </c>
      <c r="H50" s="11">
        <v>0.28013104270438965</v>
      </c>
      <c r="I50" s="11">
        <v>0.27946437985438966</v>
      </c>
      <c r="J50" s="11">
        <v>0.27779771318772301</v>
      </c>
      <c r="K50" s="11">
        <v>0.27679770937105636</v>
      </c>
      <c r="L50" s="11">
        <v>0.27513104270438965</v>
      </c>
      <c r="M50" s="11">
        <v>0.27388104270438968</v>
      </c>
      <c r="N50" s="11">
        <v>0.27379771063772301</v>
      </c>
      <c r="O50" s="11">
        <v>0.27114771673772303</v>
      </c>
      <c r="P50" s="11">
        <v>0.27038103888772302</v>
      </c>
      <c r="Q50" s="11">
        <v>0.27206898288772302</v>
      </c>
      <c r="R50" s="11">
        <v>0.27111437730438964</v>
      </c>
      <c r="S50" s="11">
        <v>0.27326804392291815</v>
      </c>
      <c r="T50" s="11">
        <v>0.27542171054144665</v>
      </c>
      <c r="U50" s="11"/>
      <c r="V50" s="35" t="str">
        <f t="shared" si="1"/>
        <v>Cyprus</v>
      </c>
      <c r="W50" s="30">
        <f t="shared" si="2"/>
        <v>-8.4095721044599302E-4</v>
      </c>
      <c r="X50" s="10">
        <f t="shared" si="3"/>
        <v>-0.87576926673585553</v>
      </c>
      <c r="Y50" s="38">
        <f t="shared" si="4"/>
        <v>0.76697180855905811</v>
      </c>
      <c r="Z50" s="43">
        <f t="shared" si="5"/>
        <v>0.84095721044599303</v>
      </c>
      <c r="AA50" s="44">
        <f t="shared" si="6"/>
        <v>26</v>
      </c>
    </row>
    <row r="51" spans="1:27">
      <c r="A51" s="39"/>
      <c r="B51" s="40"/>
      <c r="C51" s="34" t="s">
        <v>129</v>
      </c>
      <c r="D51" s="35" t="s">
        <v>130</v>
      </c>
      <c r="E51" s="11">
        <v>5.6472491909385109E-2</v>
      </c>
      <c r="F51" s="11">
        <v>5.6472491909385109E-2</v>
      </c>
      <c r="G51" s="11">
        <v>5.6472491909385109E-2</v>
      </c>
      <c r="H51" s="11">
        <v>5.6472491909385109E-2</v>
      </c>
      <c r="I51" s="11">
        <v>5.6472491909385109E-2</v>
      </c>
      <c r="J51" s="11">
        <v>5.6472491909385109E-2</v>
      </c>
      <c r="K51" s="11">
        <v>5.6472491909385109E-2</v>
      </c>
      <c r="L51" s="11">
        <v>5.6472491909385109E-2</v>
      </c>
      <c r="M51" s="11">
        <v>5.6472491909385109E-2</v>
      </c>
      <c r="N51" s="11">
        <v>5.6472491909385109E-2</v>
      </c>
      <c r="O51" s="11">
        <v>5.9805825168212638E-2</v>
      </c>
      <c r="P51" s="11">
        <v>6.3139158427040168E-2</v>
      </c>
      <c r="Q51" s="11">
        <v>6.6472491685867691E-2</v>
      </c>
      <c r="R51" s="11">
        <v>6.9805824944695213E-2</v>
      </c>
      <c r="S51" s="11">
        <v>7.313915820352275E-2</v>
      </c>
      <c r="T51" s="11">
        <v>7.6472491462350273E-2</v>
      </c>
      <c r="U51" s="11"/>
      <c r="V51" s="35" t="str">
        <f t="shared" si="1"/>
        <v>Czech Republic</v>
      </c>
      <c r="W51" s="30">
        <f t="shared" si="2"/>
        <v>1.2009803653128593E-3</v>
      </c>
      <c r="X51" s="10">
        <f t="shared" si="3"/>
        <v>0.83411052331903957</v>
      </c>
      <c r="Y51" s="38">
        <f t="shared" si="4"/>
        <v>0.69574036511156201</v>
      </c>
      <c r="Z51" s="43">
        <f t="shared" si="5"/>
        <v>-1.2009803653128592</v>
      </c>
      <c r="AA51" s="44">
        <f t="shared" si="6"/>
        <v>104</v>
      </c>
    </row>
    <row r="52" spans="1:27">
      <c r="A52" s="39"/>
      <c r="B52" s="40"/>
      <c r="C52" s="34" t="s">
        <v>131</v>
      </c>
      <c r="D52" s="35" t="s">
        <v>132</v>
      </c>
      <c r="E52" s="11">
        <v>8.8562189591421189E-2</v>
      </c>
      <c r="F52" s="11">
        <v>8.8562189591421189E-2</v>
      </c>
      <c r="G52" s="11">
        <v>8.8562189591421189E-2</v>
      </c>
      <c r="H52" s="11">
        <v>8.8562189591421189E-2</v>
      </c>
      <c r="I52" s="11">
        <v>8.8562189591421189E-2</v>
      </c>
      <c r="J52" s="11">
        <v>8.8562189591421189E-2</v>
      </c>
      <c r="K52" s="11">
        <v>8.8562189591421189E-2</v>
      </c>
      <c r="L52" s="11">
        <v>8.8562189591421189E-2</v>
      </c>
      <c r="M52" s="11">
        <v>8.8562189591421189E-2</v>
      </c>
      <c r="N52" s="11">
        <v>8.8562189591421189E-2</v>
      </c>
      <c r="O52" s="11">
        <v>8.8562189591421189E-2</v>
      </c>
      <c r="P52" s="11">
        <v>8.8562189591421189E-2</v>
      </c>
      <c r="Q52" s="11">
        <v>8.8562189591421189E-2</v>
      </c>
      <c r="R52" s="11">
        <v>8.8562189591421189E-2</v>
      </c>
      <c r="S52" s="11">
        <v>9.1895522850248712E-2</v>
      </c>
      <c r="T52" s="11">
        <v>9.5228856109076235E-2</v>
      </c>
      <c r="U52" s="11"/>
      <c r="V52" s="35" t="str">
        <f t="shared" si="1"/>
        <v>Denmark</v>
      </c>
      <c r="W52" s="30">
        <f t="shared" si="2"/>
        <v>2.1078430901409336E-4</v>
      </c>
      <c r="X52" s="10">
        <f t="shared" si="3"/>
        <v>0.55351554015196958</v>
      </c>
      <c r="Y52" s="38">
        <f t="shared" si="4"/>
        <v>0.30637945318972665</v>
      </c>
      <c r="Z52" s="43">
        <f t="shared" si="5"/>
        <v>-0.21078430901409337</v>
      </c>
      <c r="AA52" s="44">
        <f t="shared" si="6"/>
        <v>54</v>
      </c>
    </row>
    <row r="53" spans="1:27">
      <c r="A53" s="39"/>
      <c r="B53" s="40"/>
      <c r="C53" s="34" t="s">
        <v>133</v>
      </c>
      <c r="D53" s="35" t="s">
        <v>134</v>
      </c>
      <c r="E53" s="11">
        <v>0.38021155806420354</v>
      </c>
      <c r="F53" s="11">
        <v>0.37871155809773116</v>
      </c>
      <c r="G53" s="11">
        <v>0.37721155813125873</v>
      </c>
      <c r="H53" s="11">
        <v>0.37571155816478635</v>
      </c>
      <c r="I53" s="11">
        <v>0.37421155819831392</v>
      </c>
      <c r="J53" s="11">
        <v>0.3727115582318416</v>
      </c>
      <c r="K53" s="11">
        <v>0.3727115582318416</v>
      </c>
      <c r="L53" s="11">
        <v>0.37421155819831392</v>
      </c>
      <c r="M53" s="11">
        <v>0.37571155816478635</v>
      </c>
      <c r="N53" s="11">
        <v>0.37721155813125873</v>
      </c>
      <c r="O53" s="11">
        <v>0.37871155809773116</v>
      </c>
      <c r="P53" s="11">
        <v>0.38021155806420354</v>
      </c>
      <c r="Q53" s="11">
        <v>0.38171155803067586</v>
      </c>
      <c r="R53" s="11">
        <v>0.38321155799714829</v>
      </c>
      <c r="S53" s="11">
        <v>0.38471155796362067</v>
      </c>
      <c r="T53" s="11">
        <v>0.3862115579300931</v>
      </c>
      <c r="U53" s="11"/>
      <c r="V53" s="35" t="str">
        <f t="shared" si="1"/>
        <v>Djibouti</v>
      </c>
      <c r="W53" s="30">
        <f t="shared" si="2"/>
        <v>5.5147057590896557E-4</v>
      </c>
      <c r="X53" s="10">
        <f t="shared" si="3"/>
        <v>0.63215217178021599</v>
      </c>
      <c r="Y53" s="38">
        <f t="shared" si="4"/>
        <v>0.3996163682864437</v>
      </c>
      <c r="Z53" s="43">
        <f t="shared" si="5"/>
        <v>-0.55147057590896553</v>
      </c>
      <c r="AA53" s="44">
        <f t="shared" si="6"/>
        <v>81</v>
      </c>
    </row>
    <row r="54" spans="1:27">
      <c r="A54" s="39"/>
      <c r="B54" s="40"/>
      <c r="C54" s="34" t="s">
        <v>135</v>
      </c>
      <c r="D54" s="35" t="s">
        <v>136</v>
      </c>
      <c r="E54" s="11">
        <v>0.43661891446348883</v>
      </c>
      <c r="F54" s="11">
        <v>0.43645224398015547</v>
      </c>
      <c r="G54" s="11">
        <v>0.43645224398015547</v>
      </c>
      <c r="H54" s="11">
        <v>0.43645224398015547</v>
      </c>
      <c r="I54" s="11">
        <v>0.43645224398015547</v>
      </c>
      <c r="J54" s="11">
        <v>0.43645224398015547</v>
      </c>
      <c r="K54" s="11">
        <v>0.43645224398015547</v>
      </c>
      <c r="L54" s="11">
        <v>0.43813224399360456</v>
      </c>
      <c r="M54" s="11">
        <v>0.4398122440070536</v>
      </c>
      <c r="N54" s="11">
        <v>0.44149224402050269</v>
      </c>
      <c r="O54" s="11">
        <v>0.44317224403395178</v>
      </c>
      <c r="P54" s="11">
        <v>0.44485224404740081</v>
      </c>
      <c r="Q54" s="11">
        <v>0.4465322440608499</v>
      </c>
      <c r="R54" s="11">
        <v>0.44821224407429899</v>
      </c>
      <c r="S54" s="11">
        <v>0.44989224408774803</v>
      </c>
      <c r="T54" s="11">
        <v>0.45157224410119712</v>
      </c>
      <c r="U54" s="11"/>
      <c r="V54" s="35" t="str">
        <f t="shared" si="1"/>
        <v>Dominica</v>
      </c>
      <c r="W54" s="30">
        <f t="shared" si="2"/>
        <v>1.0710293361769791E-3</v>
      </c>
      <c r="X54" s="10">
        <f t="shared" si="3"/>
        <v>0.93552639394065584</v>
      </c>
      <c r="Y54" s="38">
        <f t="shared" si="4"/>
        <v>0.87520963375960714</v>
      </c>
      <c r="Z54" s="43">
        <f t="shared" si="5"/>
        <v>-1.0710293361769792</v>
      </c>
      <c r="AA54" s="44">
        <f t="shared" si="6"/>
        <v>96</v>
      </c>
    </row>
    <row r="55" spans="1:27">
      <c r="A55" s="39"/>
      <c r="B55" s="40"/>
      <c r="C55" s="34" t="s">
        <v>137</v>
      </c>
      <c r="D55" s="35" t="s">
        <v>138</v>
      </c>
      <c r="E55" s="11">
        <v>0.27238151930576798</v>
      </c>
      <c r="F55" s="11">
        <v>0.27221484882243463</v>
      </c>
      <c r="G55" s="11">
        <v>0.27221484882243463</v>
      </c>
      <c r="H55" s="11">
        <v>0.27221484882243463</v>
      </c>
      <c r="I55" s="11">
        <v>0.27221484882243463</v>
      </c>
      <c r="J55" s="11">
        <v>0.27221484882243463</v>
      </c>
      <c r="K55" s="11">
        <v>0.27221484882243463</v>
      </c>
      <c r="L55" s="11">
        <v>0.27386151550329546</v>
      </c>
      <c r="M55" s="11">
        <v>0.27550818218415624</v>
      </c>
      <c r="N55" s="11">
        <v>0.27715484886501701</v>
      </c>
      <c r="O55" s="11">
        <v>0.27880151554587779</v>
      </c>
      <c r="P55" s="11">
        <v>0.28044818222673862</v>
      </c>
      <c r="Q55" s="11">
        <v>0.28209484890759939</v>
      </c>
      <c r="R55" s="11">
        <v>0.28374151558846022</v>
      </c>
      <c r="S55" s="11">
        <v>0.285388182269321</v>
      </c>
      <c r="T55" s="11">
        <v>0.28703484895018178</v>
      </c>
      <c r="U55" s="11"/>
      <c r="V55" s="35" t="str">
        <f t="shared" si="1"/>
        <v>Dominican Republic</v>
      </c>
      <c r="W55" s="30">
        <f t="shared" si="2"/>
        <v>1.0497058072418319E-3</v>
      </c>
      <c r="X55" s="10">
        <f t="shared" si="3"/>
        <v>0.93549373438035233</v>
      </c>
      <c r="Y55" s="38">
        <f t="shared" si="4"/>
        <v>0.87514852706489721</v>
      </c>
      <c r="Z55" s="43">
        <f t="shared" si="5"/>
        <v>-1.0497058072418319</v>
      </c>
      <c r="AA55" s="44">
        <f t="shared" si="6"/>
        <v>95</v>
      </c>
    </row>
    <row r="56" spans="1:27">
      <c r="C56" s="34" t="s">
        <v>139</v>
      </c>
      <c r="D56" s="35" t="s">
        <v>140</v>
      </c>
      <c r="E56" s="11">
        <v>0.19433966255813076</v>
      </c>
      <c r="F56" s="11">
        <v>0.19333966192479743</v>
      </c>
      <c r="G56" s="11">
        <v>0.18400632954146409</v>
      </c>
      <c r="H56" s="11">
        <v>0.18400632954146409</v>
      </c>
      <c r="I56" s="11">
        <v>0.18400632954146409</v>
      </c>
      <c r="J56" s="11">
        <v>0.18400632954146409</v>
      </c>
      <c r="K56" s="11">
        <v>0.18738966084146411</v>
      </c>
      <c r="L56" s="11">
        <v>0.18738966084146411</v>
      </c>
      <c r="M56" s="11">
        <v>0.19060632960813076</v>
      </c>
      <c r="N56" s="11">
        <v>0.19055632845813075</v>
      </c>
      <c r="O56" s="11">
        <v>0.19068494256646407</v>
      </c>
      <c r="P56" s="11">
        <v>0.19081355667479741</v>
      </c>
      <c r="Q56" s="11">
        <v>0.19081355735813074</v>
      </c>
      <c r="R56" s="11">
        <v>0.19130741277809218</v>
      </c>
      <c r="S56" s="11">
        <v>0.19180126819805368</v>
      </c>
      <c r="T56" s="11">
        <v>0.19229512361801515</v>
      </c>
      <c r="U56" s="11"/>
      <c r="V56" s="35" t="str">
        <f t="shared" si="1"/>
        <v>Ecuador</v>
      </c>
      <c r="W56" s="30">
        <f t="shared" si="2"/>
        <v>2.7157366188015539E-4</v>
      </c>
      <c r="X56" s="10">
        <f t="shared" si="3"/>
        <v>0.36326831335003296</v>
      </c>
      <c r="Y56" s="38">
        <f t="shared" si="4"/>
        <v>0.13196386748417774</v>
      </c>
      <c r="Z56" s="43" t="str">
        <f t="shared" si="5"/>
        <v/>
      </c>
      <c r="AA56" s="44" t="str">
        <f t="shared" si="6"/>
        <v/>
      </c>
    </row>
    <row r="57" spans="1:27">
      <c r="C57" s="34" t="s">
        <v>141</v>
      </c>
      <c r="D57" s="35" t="s">
        <v>142</v>
      </c>
      <c r="E57" s="11">
        <v>0.1065190174148225</v>
      </c>
      <c r="F57" s="11">
        <v>0.10635235329815584</v>
      </c>
      <c r="G57" s="11">
        <v>0.10635235329815584</v>
      </c>
      <c r="H57" s="11">
        <v>0.10635235329815584</v>
      </c>
      <c r="I57" s="11">
        <v>0.10635235329815584</v>
      </c>
      <c r="J57" s="11">
        <v>0.10635235329815584</v>
      </c>
      <c r="K57" s="11">
        <v>0.10514401932732249</v>
      </c>
      <c r="L57" s="11">
        <v>0.10393568535648916</v>
      </c>
      <c r="M57" s="11">
        <v>0.10272735138565585</v>
      </c>
      <c r="N57" s="11">
        <v>0.1015190174148225</v>
      </c>
      <c r="O57" s="11">
        <v>9.9064850748155853E-2</v>
      </c>
      <c r="P57" s="11">
        <v>9.6610684081489165E-2</v>
      </c>
      <c r="Q57" s="11">
        <v>9.4156517414822491E-2</v>
      </c>
      <c r="R57" s="11">
        <v>9.1702350748155845E-2</v>
      </c>
      <c r="S57" s="11">
        <v>9.4598684016751047E-2</v>
      </c>
      <c r="T57" s="11">
        <v>9.7495017285346305E-2</v>
      </c>
      <c r="U57" s="11"/>
      <c r="V57" s="35" t="str">
        <f t="shared" si="1"/>
        <v>Egypt</v>
      </c>
      <c r="W57" s="30">
        <f t="shared" si="2"/>
        <v>-9.9379822143441958E-4</v>
      </c>
      <c r="X57" s="10">
        <f t="shared" si="3"/>
        <v>-0.90836333783987711</v>
      </c>
      <c r="Y57" s="38">
        <f t="shared" si="4"/>
        <v>0.82512395353160273</v>
      </c>
      <c r="Z57" s="43">
        <f t="shared" si="5"/>
        <v>0.99379822143441954</v>
      </c>
      <c r="AA57" s="44">
        <f t="shared" si="6"/>
        <v>19</v>
      </c>
    </row>
    <row r="58" spans="1:27">
      <c r="C58" s="34" t="s">
        <v>143</v>
      </c>
      <c r="D58" s="35" t="s">
        <v>144</v>
      </c>
      <c r="E58" s="11">
        <v>0.32627703549845738</v>
      </c>
      <c r="F58" s="11">
        <v>0.32644370279845736</v>
      </c>
      <c r="G58" s="11">
        <v>0.32661037009845734</v>
      </c>
      <c r="H58" s="11">
        <v>0.32661037009845734</v>
      </c>
      <c r="I58" s="11">
        <v>0.32661037009845734</v>
      </c>
      <c r="J58" s="11">
        <v>0.32661037009845734</v>
      </c>
      <c r="K58" s="11">
        <v>0.32661037009845734</v>
      </c>
      <c r="L58" s="11">
        <v>0.3272703700583719</v>
      </c>
      <c r="M58" s="11">
        <v>0.3279303700182864</v>
      </c>
      <c r="N58" s="11">
        <v>0.3285903699782009</v>
      </c>
      <c r="O58" s="11">
        <v>0.32925036993811546</v>
      </c>
      <c r="P58" s="11">
        <v>0.32991036989802996</v>
      </c>
      <c r="Q58" s="11">
        <v>0.33057036985794447</v>
      </c>
      <c r="R58" s="11">
        <v>0.33123036981785897</v>
      </c>
      <c r="S58" s="11">
        <v>0.33189036977777348</v>
      </c>
      <c r="T58" s="11">
        <v>0.33255036973768798</v>
      </c>
      <c r="U58" s="11"/>
      <c r="V58" s="35" t="str">
        <f t="shared" si="1"/>
        <v>El Salvador</v>
      </c>
      <c r="W58" s="30">
        <f t="shared" si="2"/>
        <v>4.3274511244531603E-4</v>
      </c>
      <c r="X58" s="10">
        <f t="shared" si="3"/>
        <v>0.94701768587428636</v>
      </c>
      <c r="Y58" s="38">
        <f t="shared" si="4"/>
        <v>0.89684249735868848</v>
      </c>
      <c r="Z58" s="43">
        <f t="shared" si="5"/>
        <v>-0.43274511244531605</v>
      </c>
      <c r="AA58" s="44">
        <f t="shared" si="6"/>
        <v>70</v>
      </c>
    </row>
    <row r="59" spans="1:27">
      <c r="C59" s="34" t="s">
        <v>145</v>
      </c>
      <c r="D59" s="35" t="s">
        <v>146</v>
      </c>
      <c r="E59" s="11">
        <v>0.21705972025457662</v>
      </c>
      <c r="F59" s="11">
        <v>0.21705972025457662</v>
      </c>
      <c r="G59" s="11">
        <v>0.21705972025457662</v>
      </c>
      <c r="H59" s="11">
        <v>0.21705972025457662</v>
      </c>
      <c r="I59" s="11">
        <v>0.21705972025457662</v>
      </c>
      <c r="J59" s="11">
        <v>0.21705972025457662</v>
      </c>
      <c r="K59" s="11">
        <v>0.21705972025457662</v>
      </c>
      <c r="L59" s="11">
        <v>0.21705972025457662</v>
      </c>
      <c r="M59" s="11">
        <v>0.21705972025457662</v>
      </c>
      <c r="N59" s="11">
        <v>0.21705972025457662</v>
      </c>
      <c r="O59" s="11">
        <v>0.21705972025457662</v>
      </c>
      <c r="P59" s="11">
        <v>0.21705972025457662</v>
      </c>
      <c r="Q59" s="11">
        <v>0.21705972025457662</v>
      </c>
      <c r="R59" s="11">
        <v>0.21705972025457662</v>
      </c>
      <c r="S59" s="11">
        <v>0.21705972025457662</v>
      </c>
      <c r="T59" s="11">
        <v>0.21705972025457662</v>
      </c>
      <c r="U59" s="11"/>
      <c r="V59" s="35" t="str">
        <f t="shared" si="1"/>
        <v>Equatorial Guinea</v>
      </c>
      <c r="W59" s="30">
        <f t="shared" si="2"/>
        <v>0</v>
      </c>
      <c r="X59" s="10">
        <f t="shared" si="3"/>
        <v>0</v>
      </c>
      <c r="Y59" s="38">
        <f t="shared" si="4"/>
        <v>0</v>
      </c>
      <c r="Z59" s="43" t="str">
        <f t="shared" si="5"/>
        <v/>
      </c>
      <c r="AA59" s="44" t="str">
        <f t="shared" si="6"/>
        <v/>
      </c>
    </row>
    <row r="60" spans="1:27">
      <c r="C60" s="34" t="s">
        <v>147</v>
      </c>
      <c r="D60" s="35" t="s">
        <v>148</v>
      </c>
      <c r="E60" s="11">
        <v>0.28753592771474518</v>
      </c>
      <c r="F60" s="11">
        <v>0.28686926168141186</v>
      </c>
      <c r="G60" s="11">
        <v>0.28686926168141186</v>
      </c>
      <c r="H60" s="11">
        <v>0.28686926168141186</v>
      </c>
      <c r="I60" s="11">
        <v>0.28686926168141186</v>
      </c>
      <c r="J60" s="11">
        <v>0.28686926168141186</v>
      </c>
      <c r="K60" s="11">
        <v>0.28686926168141186</v>
      </c>
      <c r="L60" s="11">
        <v>0.28759592830650299</v>
      </c>
      <c r="M60" s="11">
        <v>0.28832259493159401</v>
      </c>
      <c r="N60" s="11">
        <v>0.28904926155668509</v>
      </c>
      <c r="O60" s="11">
        <v>0.28977592818177617</v>
      </c>
      <c r="P60" s="11">
        <v>0.29050259480686719</v>
      </c>
      <c r="Q60" s="11">
        <v>0.29122926143195832</v>
      </c>
      <c r="R60" s="11">
        <v>0.29195592805704934</v>
      </c>
      <c r="S60" s="11">
        <v>0.29268259468214042</v>
      </c>
      <c r="T60" s="11">
        <v>0.29340926130723149</v>
      </c>
      <c r="U60" s="11"/>
      <c r="V60" s="35" t="str">
        <f t="shared" si="1"/>
        <v>Eritrea</v>
      </c>
      <c r="W60" s="30">
        <f t="shared" si="2"/>
        <v>4.501470461979648E-4</v>
      </c>
      <c r="X60" s="10">
        <f t="shared" si="3"/>
        <v>0.92024868710097041</v>
      </c>
      <c r="Y60" s="38">
        <f t="shared" si="4"/>
        <v>0.84685764611105974</v>
      </c>
      <c r="Z60" s="43">
        <f t="shared" si="5"/>
        <v>-0.45014704619796481</v>
      </c>
      <c r="AA60" s="44">
        <f t="shared" si="6"/>
        <v>73</v>
      </c>
    </row>
    <row r="61" spans="1:27">
      <c r="C61" s="34" t="s">
        <v>149</v>
      </c>
      <c r="D61" s="35" t="s">
        <v>150</v>
      </c>
      <c r="E61" s="11">
        <v>0.14197068209249616</v>
      </c>
      <c r="F61" s="11">
        <v>0.14330401415916283</v>
      </c>
      <c r="G61" s="11">
        <v>0.14730401669249618</v>
      </c>
      <c r="H61" s="11">
        <v>0.1951373481258295</v>
      </c>
      <c r="I61" s="11">
        <v>0.19647068335916282</v>
      </c>
      <c r="J61" s="11">
        <v>0.1984706814591628</v>
      </c>
      <c r="K61" s="11">
        <v>0.19913734749249615</v>
      </c>
      <c r="L61" s="11">
        <v>0.19063735002582949</v>
      </c>
      <c r="M61" s="11">
        <v>0.19297068272582951</v>
      </c>
      <c r="N61" s="11">
        <v>0.19507068310916284</v>
      </c>
      <c r="O61" s="11">
        <v>0.19418734862582951</v>
      </c>
      <c r="P61" s="11">
        <v>0.18924364085082948</v>
      </c>
      <c r="Q61" s="11">
        <v>0.18429993307582948</v>
      </c>
      <c r="R61" s="11">
        <v>0.18401316294249614</v>
      </c>
      <c r="S61" s="11">
        <v>0.1849723133040575</v>
      </c>
      <c r="T61" s="11">
        <v>0.18593146366561877</v>
      </c>
      <c r="U61" s="11"/>
      <c r="V61" s="35" t="str">
        <f t="shared" si="1"/>
        <v>Estonia</v>
      </c>
      <c r="W61" s="30">
        <f t="shared" si="2"/>
        <v>2.0963100935374548E-3</v>
      </c>
      <c r="X61" s="10">
        <f t="shared" si="3"/>
        <v>0.50567251262458623</v>
      </c>
      <c r="Y61" s="38">
        <f t="shared" si="4"/>
        <v>0.25570469002406232</v>
      </c>
      <c r="Z61" s="43">
        <f t="shared" si="5"/>
        <v>-2.096310093537455</v>
      </c>
      <c r="AA61" s="44">
        <f t="shared" si="6"/>
        <v>127</v>
      </c>
    </row>
    <row r="62" spans="1:27">
      <c r="C62" s="34" t="s">
        <v>151</v>
      </c>
      <c r="D62" s="35" t="s">
        <v>152</v>
      </c>
      <c r="E62" s="11">
        <v>0.43366666666666664</v>
      </c>
      <c r="F62" s="11">
        <v>0.4339999996833333</v>
      </c>
      <c r="G62" s="11">
        <v>0.4339999996833333</v>
      </c>
      <c r="H62" s="11">
        <v>0.43616666666666665</v>
      </c>
      <c r="I62" s="11">
        <v>0.43733333301666666</v>
      </c>
      <c r="J62" s="11">
        <v>0.4395</v>
      </c>
      <c r="K62" s="11">
        <v>0.4395</v>
      </c>
      <c r="L62" s="11">
        <v>0.4395</v>
      </c>
      <c r="M62" s="11">
        <v>0.43800000063333333</v>
      </c>
      <c r="N62" s="11">
        <v>0.42760000101666668</v>
      </c>
      <c r="O62" s="11">
        <v>0.44108681456666665</v>
      </c>
      <c r="P62" s="11">
        <v>0.44011408740000002</v>
      </c>
      <c r="Q62" s="11">
        <v>0.43670868369999999</v>
      </c>
      <c r="R62" s="11">
        <v>0.43716451001581147</v>
      </c>
      <c r="S62" s="11">
        <v>0.43762033633162295</v>
      </c>
      <c r="T62" s="11">
        <v>0.43807616264743449</v>
      </c>
      <c r="U62" s="11"/>
      <c r="V62" s="35" t="str">
        <f t="shared" si="1"/>
        <v>Ethiopia</v>
      </c>
      <c r="W62" s="30">
        <f t="shared" si="2"/>
        <v>2.1043226514197506E-4</v>
      </c>
      <c r="X62" s="10">
        <f t="shared" si="3"/>
        <v>0.30130524381650631</v>
      </c>
      <c r="Y62" s="38">
        <f t="shared" si="4"/>
        <v>9.0784849951324312E-2</v>
      </c>
      <c r="Z62" s="43" t="str">
        <f t="shared" si="5"/>
        <v/>
      </c>
      <c r="AA62" s="44" t="str">
        <f t="shared" si="6"/>
        <v/>
      </c>
    </row>
    <row r="63" spans="1:27">
      <c r="C63" s="34" t="s">
        <v>153</v>
      </c>
      <c r="D63" s="35" t="s">
        <v>154</v>
      </c>
      <c r="E63" s="11">
        <v>0.22585506760919657</v>
      </c>
      <c r="F63" s="11">
        <v>0.22568839712586322</v>
      </c>
      <c r="G63" s="11">
        <v>0.22568839712586322</v>
      </c>
      <c r="H63" s="11">
        <v>0.22568839712586322</v>
      </c>
      <c r="I63" s="11">
        <v>0.22568839712586322</v>
      </c>
      <c r="J63" s="11">
        <v>0.22568839712586322</v>
      </c>
      <c r="K63" s="11">
        <v>0.22568839712586322</v>
      </c>
      <c r="L63" s="11">
        <v>0.2273283971145397</v>
      </c>
      <c r="M63" s="11">
        <v>0.22896839710321618</v>
      </c>
      <c r="N63" s="11">
        <v>0.23060839709189265</v>
      </c>
      <c r="O63" s="11">
        <v>0.23224839708056913</v>
      </c>
      <c r="P63" s="11">
        <v>0.23388839706924561</v>
      </c>
      <c r="Q63" s="11">
        <v>0.23552839705792206</v>
      </c>
      <c r="R63" s="11">
        <v>0.23716839704659856</v>
      </c>
      <c r="S63" s="11">
        <v>0.23880839703527504</v>
      </c>
      <c r="T63" s="11">
        <v>0.24044839702395152</v>
      </c>
      <c r="U63" s="11"/>
      <c r="V63" s="35" t="str">
        <f t="shared" si="1"/>
        <v>Fiji</v>
      </c>
      <c r="W63" s="30">
        <f t="shared" si="2"/>
        <v>1.0454410850356869E-3</v>
      </c>
      <c r="X63" s="10">
        <f t="shared" si="3"/>
        <v>0.9354870402214357</v>
      </c>
      <c r="Y63" s="38">
        <f t="shared" si="4"/>
        <v>0.87513600242226208</v>
      </c>
      <c r="Z63" s="43">
        <f t="shared" si="5"/>
        <v>-1.0454410850356868</v>
      </c>
      <c r="AA63" s="44">
        <f t="shared" si="6"/>
        <v>94</v>
      </c>
    </row>
    <row r="64" spans="1:27">
      <c r="C64" s="34" t="s">
        <v>155</v>
      </c>
      <c r="D64" s="35" t="s">
        <v>156</v>
      </c>
      <c r="E64" s="11">
        <v>0.16953783197077676</v>
      </c>
      <c r="F64" s="11">
        <v>0.16787116530411014</v>
      </c>
      <c r="G64" s="11">
        <v>0.16787116530411014</v>
      </c>
      <c r="H64" s="11">
        <v>0.16787116530411014</v>
      </c>
      <c r="I64" s="11">
        <v>0.16703783197077679</v>
      </c>
      <c r="J64" s="11">
        <v>0.17120449863744347</v>
      </c>
      <c r="K64" s="11">
        <v>0.16787116530411014</v>
      </c>
      <c r="L64" s="11">
        <v>0.16787116530411014</v>
      </c>
      <c r="M64" s="11">
        <v>0.16687116785411013</v>
      </c>
      <c r="N64" s="11">
        <v>0.1667045037207768</v>
      </c>
      <c r="O64" s="11">
        <v>0.16613783043744346</v>
      </c>
      <c r="P64" s="11">
        <v>0.16574561162077678</v>
      </c>
      <c r="Q64" s="11">
        <v>0.16559995723744345</v>
      </c>
      <c r="R64" s="11">
        <v>0.16542116530411013</v>
      </c>
      <c r="S64" s="11">
        <v>0.16760349858866452</v>
      </c>
      <c r="T64" s="11">
        <v>0.16978583187321891</v>
      </c>
      <c r="U64" s="11"/>
      <c r="V64" s="35" t="str">
        <f t="shared" si="1"/>
        <v>Finland</v>
      </c>
      <c r="W64" s="30">
        <f t="shared" si="2"/>
        <v>-1.2651383384435495E-4</v>
      </c>
      <c r="X64" s="10">
        <f t="shared" si="3"/>
        <v>-0.3792074034574569</v>
      </c>
      <c r="Y64" s="38">
        <f t="shared" si="4"/>
        <v>0.1437982548369465</v>
      </c>
      <c r="Z64" s="43" t="str">
        <f t="shared" si="5"/>
        <v/>
      </c>
      <c r="AA64" s="44" t="str">
        <f t="shared" si="6"/>
        <v/>
      </c>
    </row>
    <row r="65" spans="3:27">
      <c r="C65" s="34" t="s">
        <v>157</v>
      </c>
      <c r="D65" s="35" t="s">
        <v>158</v>
      </c>
      <c r="E65" s="11">
        <v>0.11676407834388486</v>
      </c>
      <c r="F65" s="11">
        <v>0.11343074508505734</v>
      </c>
      <c r="G65" s="11">
        <v>0.11343074508505734</v>
      </c>
      <c r="H65" s="11">
        <v>0.11343074508505734</v>
      </c>
      <c r="I65" s="11">
        <v>0.11343074508505734</v>
      </c>
      <c r="J65" s="11">
        <v>0.11343074508505734</v>
      </c>
      <c r="K65" s="11">
        <v>0.11343074508505734</v>
      </c>
      <c r="L65" s="11">
        <v>0.11343074508505734</v>
      </c>
      <c r="M65" s="11">
        <v>0.11343074508505734</v>
      </c>
      <c r="N65" s="11">
        <v>0.11343074508505734</v>
      </c>
      <c r="O65" s="11">
        <v>0.11343074508505734</v>
      </c>
      <c r="P65" s="11">
        <v>0.11343074508505734</v>
      </c>
      <c r="Q65" s="11">
        <v>0.11343074508505734</v>
      </c>
      <c r="R65" s="11">
        <v>0.11343074508505734</v>
      </c>
      <c r="S65" s="11">
        <v>0.11676407834388486</v>
      </c>
      <c r="T65" s="11">
        <v>0.12009741160271238</v>
      </c>
      <c r="U65" s="11"/>
      <c r="V65" s="35" t="str">
        <f t="shared" si="1"/>
        <v>France</v>
      </c>
      <c r="W65" s="30">
        <f t="shared" si="2"/>
        <v>1.3725489889289801E-4</v>
      </c>
      <c r="X65" s="10">
        <f t="shared" si="3"/>
        <v>0.3395498750508662</v>
      </c>
      <c r="Y65" s="38">
        <f t="shared" si="4"/>
        <v>0.11529411764705885</v>
      </c>
      <c r="Z65" s="43" t="str">
        <f t="shared" si="5"/>
        <v/>
      </c>
      <c r="AA65" s="44" t="str">
        <f t="shared" si="6"/>
        <v/>
      </c>
    </row>
    <row r="66" spans="3:27">
      <c r="C66" s="34" t="s">
        <v>159</v>
      </c>
      <c r="D66" s="35" t="s">
        <v>160</v>
      </c>
      <c r="E66" s="11">
        <v>0.28317466945942416</v>
      </c>
      <c r="F66" s="11">
        <v>0.28034133644275744</v>
      </c>
      <c r="G66" s="11">
        <v>0.28034133644275744</v>
      </c>
      <c r="H66" s="11">
        <v>0.28034133644275744</v>
      </c>
      <c r="I66" s="11">
        <v>0.28034133644275744</v>
      </c>
      <c r="J66" s="11">
        <v>0.28034133644275744</v>
      </c>
      <c r="K66" s="11">
        <v>0.28021216960067413</v>
      </c>
      <c r="L66" s="11">
        <v>0.28008300275859083</v>
      </c>
      <c r="M66" s="11">
        <v>0.27995383591650747</v>
      </c>
      <c r="N66" s="11">
        <v>0.27982466907442416</v>
      </c>
      <c r="O66" s="11">
        <v>0.28016500240148373</v>
      </c>
      <c r="P66" s="11">
        <v>0.28050533572854336</v>
      </c>
      <c r="Q66" s="11">
        <v>0.28084566905560299</v>
      </c>
      <c r="R66" s="11">
        <v>0.28118600238266261</v>
      </c>
      <c r="S66" s="11">
        <v>0.28152633570972224</v>
      </c>
      <c r="T66" s="11">
        <v>0.28186666903678187</v>
      </c>
      <c r="U66" s="11"/>
      <c r="V66" s="35" t="str">
        <f t="shared" si="1"/>
        <v>Gabon</v>
      </c>
      <c r="W66" s="30">
        <f t="shared" si="2"/>
        <v>1.2632293174668612E-5</v>
      </c>
      <c r="X66" s="10">
        <f t="shared" si="3"/>
        <v>6.9191266025838721E-2</v>
      </c>
      <c r="Y66" s="38">
        <f t="shared" si="4"/>
        <v>4.7874312942583833E-3</v>
      </c>
      <c r="Z66" s="43" t="str">
        <f t="shared" si="5"/>
        <v/>
      </c>
      <c r="AA66" s="44" t="str">
        <f t="shared" si="6"/>
        <v/>
      </c>
    </row>
    <row r="67" spans="3:27">
      <c r="C67" s="34" t="s">
        <v>161</v>
      </c>
      <c r="D67" s="35" t="s">
        <v>162</v>
      </c>
      <c r="E67" s="11">
        <v>0.4739528976661565</v>
      </c>
      <c r="F67" s="11">
        <v>0.47330889769088441</v>
      </c>
      <c r="G67" s="11">
        <v>0.47266489771561226</v>
      </c>
      <c r="H67" s="11">
        <v>0.47202089774034012</v>
      </c>
      <c r="I67" s="11">
        <v>0.47137689776506803</v>
      </c>
      <c r="J67" s="11">
        <v>0.47073289778979582</v>
      </c>
      <c r="K67" s="11">
        <v>0.47008889781452368</v>
      </c>
      <c r="L67" s="11">
        <v>0.46944489783925153</v>
      </c>
      <c r="M67" s="11">
        <v>0.46880089786397933</v>
      </c>
      <c r="N67" s="11">
        <v>0.46880089786397933</v>
      </c>
      <c r="O67" s="11">
        <v>0.46944489783925153</v>
      </c>
      <c r="P67" s="11">
        <v>0.47008889781452368</v>
      </c>
      <c r="Q67" s="11">
        <v>0.47073289778979582</v>
      </c>
      <c r="R67" s="11">
        <v>0.47137689776506803</v>
      </c>
      <c r="S67" s="11">
        <v>0.47202089774034012</v>
      </c>
      <c r="T67" s="11">
        <v>0.47266489771561226</v>
      </c>
      <c r="U67" s="11"/>
      <c r="V67" s="35" t="str">
        <f t="shared" si="1"/>
        <v>Gambia</v>
      </c>
      <c r="W67" s="30">
        <f t="shared" si="2"/>
        <v>-1.2027646596994388E-4</v>
      </c>
      <c r="X67" s="10">
        <f t="shared" si="3"/>
        <v>-0.35915996596680094</v>
      </c>
      <c r="Y67" s="38">
        <f t="shared" si="4"/>
        <v>0.12899588115327362</v>
      </c>
      <c r="Z67" s="43" t="str">
        <f t="shared" si="5"/>
        <v/>
      </c>
      <c r="AA67" s="44" t="str">
        <f t="shared" si="6"/>
        <v/>
      </c>
    </row>
    <row r="68" spans="3:27">
      <c r="C68" s="34" t="s">
        <v>163</v>
      </c>
      <c r="D68" s="35" t="s">
        <v>164</v>
      </c>
      <c r="E68" s="11">
        <v>0.19050170259974289</v>
      </c>
      <c r="F68" s="11">
        <v>0.19050170259974289</v>
      </c>
      <c r="G68" s="11">
        <v>0.1901683743497429</v>
      </c>
      <c r="H68" s="11">
        <v>0.1906683667164096</v>
      </c>
      <c r="I68" s="11">
        <v>0.1905292861664096</v>
      </c>
      <c r="J68" s="11">
        <v>0.1903902056164096</v>
      </c>
      <c r="K68" s="11">
        <v>0.19025112506640959</v>
      </c>
      <c r="L68" s="11">
        <v>0.19011204451640959</v>
      </c>
      <c r="M68" s="11">
        <v>0.18997296396640961</v>
      </c>
      <c r="N68" s="11">
        <v>0.18983388341640958</v>
      </c>
      <c r="O68" s="11">
        <v>0.18969480286640958</v>
      </c>
      <c r="P68" s="11">
        <v>0.18955572231640958</v>
      </c>
      <c r="Q68" s="11">
        <v>0.18955572231640958</v>
      </c>
      <c r="R68" s="11">
        <v>0.1926913085186571</v>
      </c>
      <c r="S68" s="11">
        <v>0.19582689472090464</v>
      </c>
      <c r="T68" s="11">
        <v>0.19896248092315214</v>
      </c>
      <c r="U68" s="11"/>
      <c r="V68" s="35" t="str">
        <f t="shared" si="1"/>
        <v>Georgia</v>
      </c>
      <c r="W68" s="30">
        <f t="shared" si="2"/>
        <v>2.973454154180839E-4</v>
      </c>
      <c r="X68" s="10">
        <f t="shared" si="3"/>
        <v>0.54706249455524281</v>
      </c>
      <c r="Y68" s="38">
        <f t="shared" si="4"/>
        <v>0.29927737294900508</v>
      </c>
      <c r="Z68" s="43">
        <f t="shared" si="5"/>
        <v>-0.2973454154180839</v>
      </c>
      <c r="AA68" s="44">
        <f t="shared" si="6"/>
        <v>62</v>
      </c>
    </row>
    <row r="69" spans="3:27">
      <c r="C69" s="34" t="s">
        <v>165</v>
      </c>
      <c r="D69" s="35" t="s">
        <v>166</v>
      </c>
      <c r="E69" s="11">
        <v>0.12851813959291739</v>
      </c>
      <c r="F69" s="11">
        <v>0.12835147547625073</v>
      </c>
      <c r="G69" s="11">
        <v>0.12813718939767929</v>
      </c>
      <c r="H69" s="11">
        <v>0.12792290331910786</v>
      </c>
      <c r="I69" s="11">
        <v>0.12770861724053642</v>
      </c>
      <c r="J69" s="11">
        <v>0.12749433116196501</v>
      </c>
      <c r="K69" s="11">
        <v>0.12728004508339358</v>
      </c>
      <c r="L69" s="11">
        <v>0.12706575900482217</v>
      </c>
      <c r="M69" s="11">
        <v>0.12685147292625074</v>
      </c>
      <c r="N69" s="11">
        <v>0.13018480618507824</v>
      </c>
      <c r="O69" s="11">
        <v>0.13351813944390578</v>
      </c>
      <c r="P69" s="11">
        <v>0.13685147270273332</v>
      </c>
      <c r="Q69" s="11">
        <v>0.14018480596156083</v>
      </c>
      <c r="R69" s="11">
        <v>0.14351813922038836</v>
      </c>
      <c r="S69" s="11">
        <v>0.1468514724792159</v>
      </c>
      <c r="T69" s="11">
        <v>0.15018480573804341</v>
      </c>
      <c r="U69" s="11"/>
      <c r="V69" s="35" t="str">
        <f t="shared" si="1"/>
        <v>Germany</v>
      </c>
      <c r="W69" s="30">
        <f t="shared" si="2"/>
        <v>1.3936272822336452E-3</v>
      </c>
      <c r="X69" s="10">
        <f t="shared" si="3"/>
        <v>0.84391666151723987</v>
      </c>
      <c r="Y69" s="38">
        <f t="shared" si="4"/>
        <v>0.71219533158640358</v>
      </c>
      <c r="Z69" s="43">
        <f t="shared" si="5"/>
        <v>-1.3936272822336453</v>
      </c>
      <c r="AA69" s="44">
        <f t="shared" si="6"/>
        <v>111</v>
      </c>
    </row>
    <row r="70" spans="3:27">
      <c r="C70" s="34" t="s">
        <v>167</v>
      </c>
      <c r="D70" s="35" t="s">
        <v>168</v>
      </c>
      <c r="E70" s="11">
        <v>0.35004432600358681</v>
      </c>
      <c r="F70" s="11">
        <v>0.35137765807025351</v>
      </c>
      <c r="G70" s="11">
        <v>0.34832210251469792</v>
      </c>
      <c r="H70" s="11">
        <v>0.34526654695914233</v>
      </c>
      <c r="I70" s="11">
        <v>0.34221099140358685</v>
      </c>
      <c r="J70" s="11">
        <v>0.34221099140358685</v>
      </c>
      <c r="K70" s="11">
        <v>0.36087765933692012</v>
      </c>
      <c r="L70" s="11">
        <v>0.36127765895358682</v>
      </c>
      <c r="M70" s="11">
        <v>0.36167765857025347</v>
      </c>
      <c r="N70" s="11">
        <v>0.36416908107025342</v>
      </c>
      <c r="O70" s="11">
        <v>0.36666050357025348</v>
      </c>
      <c r="P70" s="11">
        <v>0.36715817999512956</v>
      </c>
      <c r="Q70" s="11">
        <v>0.36765585642000564</v>
      </c>
      <c r="R70" s="11">
        <v>0.36815353284488167</v>
      </c>
      <c r="S70" s="11">
        <v>0.36865120926975775</v>
      </c>
      <c r="T70" s="11">
        <v>0.36914888569463383</v>
      </c>
      <c r="U70" s="11"/>
      <c r="V70" s="35" t="str">
        <f t="shared" si="1"/>
        <v>Ghana</v>
      </c>
      <c r="W70" s="30">
        <f t="shared" si="2"/>
        <v>1.8204797434262505E-3</v>
      </c>
      <c r="X70" s="10">
        <f t="shared" si="3"/>
        <v>0.860391982747996</v>
      </c>
      <c r="Y70" s="38">
        <f t="shared" si="4"/>
        <v>0.74027436397702784</v>
      </c>
      <c r="Z70" s="43">
        <f t="shared" si="5"/>
        <v>-1.8204797434262505</v>
      </c>
      <c r="AA70" s="44">
        <f t="shared" si="6"/>
        <v>121</v>
      </c>
    </row>
    <row r="71" spans="3:27">
      <c r="C71" s="34" t="s">
        <v>169</v>
      </c>
      <c r="D71" s="35" t="s">
        <v>170</v>
      </c>
      <c r="E71" s="11">
        <v>0.17802581604066137</v>
      </c>
      <c r="F71" s="11">
        <v>0.17785913920732802</v>
      </c>
      <c r="G71" s="11">
        <v>0.17785913920732802</v>
      </c>
      <c r="H71" s="11">
        <v>0.17785913920732802</v>
      </c>
      <c r="I71" s="11">
        <v>0.17785913920732802</v>
      </c>
      <c r="J71" s="11">
        <v>0.17785913920732802</v>
      </c>
      <c r="K71" s="11">
        <v>0.18091913924059835</v>
      </c>
      <c r="L71" s="11">
        <v>0.18397913927386866</v>
      </c>
      <c r="M71" s="11">
        <v>0.187039139307139</v>
      </c>
      <c r="N71" s="11">
        <v>0.19009913934040937</v>
      </c>
      <c r="O71" s="11">
        <v>0.19315913937367971</v>
      </c>
      <c r="P71" s="11">
        <v>0.19621913940695002</v>
      </c>
      <c r="Q71" s="11">
        <v>0.19927913944022035</v>
      </c>
      <c r="R71" s="11">
        <v>0.20233913947349069</v>
      </c>
      <c r="S71" s="11">
        <v>0.205399139506761</v>
      </c>
      <c r="T71" s="11">
        <v>0.20845913954003134</v>
      </c>
      <c r="U71" s="11"/>
      <c r="V71" s="35" t="str">
        <f t="shared" ref="V71:V134" si="10">D71</f>
        <v>Greece</v>
      </c>
      <c r="W71" s="30">
        <f t="shared" ref="W71:W134" si="11">SLOPE(E71:T71,$E$5:$T$5)</f>
        <v>2.2238233293659041E-3</v>
      </c>
      <c r="X71" s="10">
        <f t="shared" ref="X71:X134" si="12">PEARSON(E71:T71,$E$5:$T$5)</f>
        <v>0.95823460616979095</v>
      </c>
      <c r="Y71" s="38">
        <f t="shared" ref="Y71:Y134" si="13">IF(ISERROR(X71),0,X71*X71)</f>
        <v>0.91821356046137437</v>
      </c>
      <c r="Z71" s="43">
        <f t="shared" ref="Z71:Z134" si="14">IF(Y71&gt;=$Z$4,-1000*W71,"")</f>
        <v>-2.2238233293659042</v>
      </c>
      <c r="AA71" s="44">
        <f t="shared" ref="AA71:AA134" si="15">IF(ISNUMBER(Z71),RANK(Z71,$Z$6:$Z$197),"")</f>
        <v>130</v>
      </c>
    </row>
    <row r="72" spans="3:27">
      <c r="C72" s="34" t="s">
        <v>171</v>
      </c>
      <c r="D72" s="35" t="s">
        <v>172</v>
      </c>
      <c r="E72" s="11">
        <v>8.7000690630446617E-2</v>
      </c>
      <c r="F72" s="11">
        <v>8.683402649711329E-2</v>
      </c>
      <c r="G72" s="11">
        <v>8.683402649711329E-2</v>
      </c>
      <c r="H72" s="11">
        <v>8.683402649711329E-2</v>
      </c>
      <c r="I72" s="11">
        <v>8.740069343044661E-2</v>
      </c>
      <c r="J72" s="11">
        <v>8.740069343044661E-2</v>
      </c>
      <c r="K72" s="11">
        <v>8.740069343044661E-2</v>
      </c>
      <c r="L72" s="11">
        <v>8.9432693354361215E-2</v>
      </c>
      <c r="M72" s="11">
        <v>9.1464693278275819E-2</v>
      </c>
      <c r="N72" s="11">
        <v>9.3496693202190409E-2</v>
      </c>
      <c r="O72" s="11">
        <v>9.5528693126105013E-2</v>
      </c>
      <c r="P72" s="11">
        <v>9.7560693050019617E-2</v>
      </c>
      <c r="Q72" s="11">
        <v>9.959269297393418E-2</v>
      </c>
      <c r="R72" s="11">
        <v>0.10162469289784877</v>
      </c>
      <c r="S72" s="11">
        <v>0.10365669282176337</v>
      </c>
      <c r="T72" s="11">
        <v>0.10568869274567798</v>
      </c>
      <c r="U72" s="11"/>
      <c r="V72" s="35" t="str">
        <f t="shared" si="10"/>
        <v>Grenada</v>
      </c>
      <c r="W72" s="30">
        <f t="shared" si="11"/>
        <v>1.3362059083865427E-3</v>
      </c>
      <c r="X72" s="10">
        <f t="shared" si="12"/>
        <v>0.94550586385937085</v>
      </c>
      <c r="Y72" s="38">
        <f t="shared" si="13"/>
        <v>0.8939813385924551</v>
      </c>
      <c r="Z72" s="43">
        <f t="shared" si="14"/>
        <v>-1.3362059083865427</v>
      </c>
      <c r="AA72" s="44">
        <f t="shared" si="15"/>
        <v>109</v>
      </c>
    </row>
    <row r="73" spans="3:27">
      <c r="C73" s="34" t="s">
        <v>173</v>
      </c>
      <c r="D73" s="35" t="s">
        <v>174</v>
      </c>
      <c r="E73" s="11">
        <v>0.27892040339526825</v>
      </c>
      <c r="F73" s="11">
        <v>0.27925373799526826</v>
      </c>
      <c r="G73" s="11">
        <v>0.27825373736193493</v>
      </c>
      <c r="H73" s="11">
        <v>0.27058707006193489</v>
      </c>
      <c r="I73" s="11">
        <v>0.26475373672860159</v>
      </c>
      <c r="J73" s="11">
        <v>0.26475373672860159</v>
      </c>
      <c r="K73" s="11">
        <v>0.26475373672860159</v>
      </c>
      <c r="L73" s="11">
        <v>0.26590373670289708</v>
      </c>
      <c r="M73" s="11">
        <v>0.26705373667719257</v>
      </c>
      <c r="N73" s="11">
        <v>0.26820373665148806</v>
      </c>
      <c r="O73" s="11">
        <v>0.2693537366257836</v>
      </c>
      <c r="P73" s="11">
        <v>0.27050373660007904</v>
      </c>
      <c r="Q73" s="11">
        <v>0.27165373657437458</v>
      </c>
      <c r="R73" s="11">
        <v>0.27280373654867007</v>
      </c>
      <c r="S73" s="11">
        <v>0.27395373652296556</v>
      </c>
      <c r="T73" s="11">
        <v>0.27510373649726105</v>
      </c>
      <c r="U73" s="11"/>
      <c r="V73" s="35" t="str">
        <f t="shared" si="10"/>
        <v>Guatemala</v>
      </c>
      <c r="W73" s="30">
        <f t="shared" si="11"/>
        <v>-1.4963240384528224E-4</v>
      </c>
      <c r="X73" s="10">
        <f t="shared" si="12"/>
        <v>-0.14111983005288023</v>
      </c>
      <c r="Y73" s="38">
        <f t="shared" si="13"/>
        <v>1.9914806434153796E-2</v>
      </c>
      <c r="Z73" s="43" t="str">
        <f t="shared" si="14"/>
        <v/>
      </c>
      <c r="AA73" s="44" t="str">
        <f t="shared" si="15"/>
        <v/>
      </c>
    </row>
    <row r="74" spans="3:27">
      <c r="C74" s="34" t="s">
        <v>175</v>
      </c>
      <c r="D74" s="35" t="s">
        <v>176</v>
      </c>
      <c r="E74" s="11">
        <v>0.35049704305907881</v>
      </c>
      <c r="F74" s="11">
        <v>0.35033037575907877</v>
      </c>
      <c r="G74" s="11">
        <v>0.35033037575907877</v>
      </c>
      <c r="H74" s="11">
        <v>0.35033037575907877</v>
      </c>
      <c r="I74" s="11">
        <v>0.35033037575907877</v>
      </c>
      <c r="J74" s="11">
        <v>0.35033037575907877</v>
      </c>
      <c r="K74" s="11">
        <v>0.35405815355796766</v>
      </c>
      <c r="L74" s="11">
        <v>0.35778593135685655</v>
      </c>
      <c r="M74" s="11">
        <v>0.36151370915574543</v>
      </c>
      <c r="N74" s="11">
        <v>0.36184004248051799</v>
      </c>
      <c r="O74" s="11">
        <v>0.36216637580529049</v>
      </c>
      <c r="P74" s="11">
        <v>0.3624927091300631</v>
      </c>
      <c r="Q74" s="11">
        <v>0.36281904245483565</v>
      </c>
      <c r="R74" s="11">
        <v>0.36314537577960815</v>
      </c>
      <c r="S74" s="11">
        <v>0.3634717091043807</v>
      </c>
      <c r="T74" s="11">
        <v>0.36379804242915331</v>
      </c>
      <c r="U74" s="11"/>
      <c r="V74" s="35" t="str">
        <f t="shared" si="10"/>
        <v>Guinea</v>
      </c>
      <c r="W74" s="30">
        <f t="shared" si="11"/>
        <v>1.1692722101796565E-3</v>
      </c>
      <c r="X74" s="10">
        <f t="shared" si="12"/>
        <v>0.93326115292887823</v>
      </c>
      <c r="Y74" s="38">
        <f t="shared" si="13"/>
        <v>0.87097637956613905</v>
      </c>
      <c r="Z74" s="43">
        <f t="shared" si="14"/>
        <v>-1.1692722101796564</v>
      </c>
      <c r="AA74" s="44">
        <f t="shared" si="15"/>
        <v>103</v>
      </c>
    </row>
    <row r="75" spans="3:27">
      <c r="C75" s="34" t="s">
        <v>177</v>
      </c>
      <c r="D75" s="35" t="s">
        <v>178</v>
      </c>
      <c r="E75" s="11">
        <v>0.38196407126005005</v>
      </c>
      <c r="F75" s="11">
        <v>0.38179740396005002</v>
      </c>
      <c r="G75" s="11">
        <v>0.38179740396005002</v>
      </c>
      <c r="H75" s="11">
        <v>0.38179740396005002</v>
      </c>
      <c r="I75" s="11">
        <v>0.37444740381838337</v>
      </c>
      <c r="J75" s="11">
        <v>0.36709740367671673</v>
      </c>
      <c r="K75" s="11">
        <v>0.35974740353505003</v>
      </c>
      <c r="L75" s="11">
        <v>0.35239740339338338</v>
      </c>
      <c r="M75" s="11">
        <v>0.35332873672356646</v>
      </c>
      <c r="N75" s="11">
        <v>0.35426007005374949</v>
      </c>
      <c r="O75" s="11">
        <v>0.35519140338393257</v>
      </c>
      <c r="P75" s="11">
        <v>0.35612273671411571</v>
      </c>
      <c r="Q75" s="11">
        <v>0.35705407004429873</v>
      </c>
      <c r="R75" s="11">
        <v>0.35798540337448187</v>
      </c>
      <c r="S75" s="11">
        <v>0.3589167367046649</v>
      </c>
      <c r="T75" s="11">
        <v>0.35984807003484803</v>
      </c>
      <c r="U75" s="11"/>
      <c r="V75" s="35" t="str">
        <f t="shared" si="10"/>
        <v>Guinea-Bissau</v>
      </c>
      <c r="W75" s="30">
        <f t="shared" si="11"/>
        <v>-1.936976533365531E-3</v>
      </c>
      <c r="X75" s="10">
        <f t="shared" si="12"/>
        <v>-0.79578876381628016</v>
      </c>
      <c r="Y75" s="38">
        <f t="shared" si="13"/>
        <v>0.63327975661624336</v>
      </c>
      <c r="Z75" s="43">
        <f t="shared" si="14"/>
        <v>1.9369765333655309</v>
      </c>
      <c r="AA75" s="44">
        <f t="shared" si="15"/>
        <v>8</v>
      </c>
    </row>
    <row r="76" spans="3:27">
      <c r="C76" s="34" t="s">
        <v>179</v>
      </c>
      <c r="D76" s="35" t="s">
        <v>180</v>
      </c>
      <c r="E76" s="11">
        <v>0.29052959999705763</v>
      </c>
      <c r="F76" s="11">
        <v>0.29036293349039094</v>
      </c>
      <c r="G76" s="11">
        <v>0.29036293349039094</v>
      </c>
      <c r="H76" s="11">
        <v>0.29036293349039094</v>
      </c>
      <c r="I76" s="11">
        <v>0.29036293349039094</v>
      </c>
      <c r="J76" s="11">
        <v>0.29036293349039094</v>
      </c>
      <c r="K76" s="11">
        <v>0.29036293349039094</v>
      </c>
      <c r="L76" s="11">
        <v>0.29060960015471088</v>
      </c>
      <c r="M76" s="11">
        <v>0.29085626681903076</v>
      </c>
      <c r="N76" s="11">
        <v>0.29110293348335065</v>
      </c>
      <c r="O76" s="11">
        <v>0.29134960014767058</v>
      </c>
      <c r="P76" s="11">
        <v>0.29159626681199047</v>
      </c>
      <c r="Q76" s="11">
        <v>0.29184293347631035</v>
      </c>
      <c r="R76" s="11">
        <v>0.29208960014063029</v>
      </c>
      <c r="S76" s="11">
        <v>0.29233626680495017</v>
      </c>
      <c r="T76" s="11">
        <v>0.29258293346927006</v>
      </c>
      <c r="U76" s="11"/>
      <c r="V76" s="35" t="str">
        <f t="shared" si="10"/>
        <v>Guyana</v>
      </c>
      <c r="W76" s="30">
        <f t="shared" si="11"/>
        <v>1.5411764908699691E-4</v>
      </c>
      <c r="X76" s="10">
        <f t="shared" si="12"/>
        <v>0.92517676650765224</v>
      </c>
      <c r="Y76" s="38">
        <f t="shared" si="13"/>
        <v>0.85595204928555491</v>
      </c>
      <c r="Z76" s="43">
        <f t="shared" si="14"/>
        <v>-0.15411764908699691</v>
      </c>
      <c r="AA76" s="44">
        <f t="shared" si="15"/>
        <v>50</v>
      </c>
    </row>
    <row r="77" spans="3:27">
      <c r="C77" s="34" t="s">
        <v>181</v>
      </c>
      <c r="D77" s="35" t="s">
        <v>182</v>
      </c>
      <c r="E77" s="11">
        <v>0.44409356115760207</v>
      </c>
      <c r="F77" s="11">
        <v>0.44392689702426874</v>
      </c>
      <c r="G77" s="11">
        <v>0.44392689702426874</v>
      </c>
      <c r="H77" s="11">
        <v>0.44392689702426874</v>
      </c>
      <c r="I77" s="11">
        <v>0.44392689702426874</v>
      </c>
      <c r="J77" s="11">
        <v>0.44392689702426874</v>
      </c>
      <c r="K77" s="11">
        <v>0.44392689702426874</v>
      </c>
      <c r="L77" s="11">
        <v>0.44473689698083052</v>
      </c>
      <c r="M77" s="11">
        <v>0.4455468969373923</v>
      </c>
      <c r="N77" s="11">
        <v>0.44635689689395402</v>
      </c>
      <c r="O77" s="11">
        <v>0.4471668968505158</v>
      </c>
      <c r="P77" s="11">
        <v>0.44797689680707758</v>
      </c>
      <c r="Q77" s="11">
        <v>0.44878689676363931</v>
      </c>
      <c r="R77" s="11">
        <v>0.44959689672020109</v>
      </c>
      <c r="S77" s="11">
        <v>0.45040689667676287</v>
      </c>
      <c r="T77" s="11">
        <v>0.45121689663332459</v>
      </c>
      <c r="U77" s="11"/>
      <c r="V77" s="35" t="str">
        <f t="shared" si="10"/>
        <v>Haiti</v>
      </c>
      <c r="W77" s="30">
        <f t="shared" si="11"/>
        <v>5.1448532221230498E-4</v>
      </c>
      <c r="X77" s="10">
        <f t="shared" si="12"/>
        <v>0.93376105947955912</v>
      </c>
      <c r="Y77" s="38">
        <f t="shared" si="13"/>
        <v>0.87190971620038871</v>
      </c>
      <c r="Z77" s="43">
        <f t="shared" si="14"/>
        <v>-0.51448532221230503</v>
      </c>
      <c r="AA77" s="44">
        <f t="shared" si="15"/>
        <v>78</v>
      </c>
    </row>
    <row r="78" spans="3:27">
      <c r="C78" s="34" t="s">
        <v>183</v>
      </c>
      <c r="D78" s="35" t="s">
        <v>184</v>
      </c>
      <c r="E78" s="11">
        <v>0.34216049878580423</v>
      </c>
      <c r="F78" s="11">
        <v>0.34216049878580423</v>
      </c>
      <c r="G78" s="11">
        <v>0.34216049878580423</v>
      </c>
      <c r="H78" s="11">
        <v>0.34216049878580423</v>
      </c>
      <c r="I78" s="11">
        <v>0.34216049878580423</v>
      </c>
      <c r="J78" s="11">
        <v>0.34216049878580423</v>
      </c>
      <c r="K78" s="11">
        <v>0.34216049878580423</v>
      </c>
      <c r="L78" s="11">
        <v>0.34284049875793832</v>
      </c>
      <c r="M78" s="11">
        <v>0.34352049873007245</v>
      </c>
      <c r="N78" s="11">
        <v>0.34420049870220665</v>
      </c>
      <c r="O78" s="11">
        <v>0.34488049867434079</v>
      </c>
      <c r="P78" s="11">
        <v>0.34556049864647492</v>
      </c>
      <c r="Q78" s="11">
        <v>0.34624049861860912</v>
      </c>
      <c r="R78" s="11">
        <v>0.34692049859074325</v>
      </c>
      <c r="S78" s="11">
        <v>0.34760049856287739</v>
      </c>
      <c r="T78" s="11">
        <v>0.34828049853501158</v>
      </c>
      <c r="U78" s="11"/>
      <c r="V78" s="35" t="str">
        <f t="shared" si="10"/>
        <v>Honduras</v>
      </c>
      <c r="W78" s="30">
        <f t="shared" si="11"/>
        <v>4.3499998217404911E-4</v>
      </c>
      <c r="X78" s="10">
        <f t="shared" si="12"/>
        <v>0.93711051777258891</v>
      </c>
      <c r="Y78" s="38">
        <f t="shared" si="13"/>
        <v>0.87817612252000965</v>
      </c>
      <c r="Z78" s="43">
        <f t="shared" si="14"/>
        <v>-0.43499998217404912</v>
      </c>
      <c r="AA78" s="44">
        <f t="shared" si="15"/>
        <v>71</v>
      </c>
    </row>
    <row r="79" spans="3:27">
      <c r="C79" s="34" t="s">
        <v>185</v>
      </c>
      <c r="D79" s="35" t="s">
        <v>186</v>
      </c>
      <c r="E79" s="11">
        <v>0.20769573963291485</v>
      </c>
      <c r="F79" s="11">
        <v>0.2093624062995815</v>
      </c>
      <c r="G79" s="11">
        <v>0.20886240119958152</v>
      </c>
      <c r="H79" s="11">
        <v>0.20886240119958152</v>
      </c>
      <c r="I79" s="11">
        <v>0.2086957349606926</v>
      </c>
      <c r="J79" s="11">
        <v>0.20852906872180374</v>
      </c>
      <c r="K79" s="11">
        <v>0.20836240248291485</v>
      </c>
      <c r="L79" s="11">
        <v>0.2080290678662482</v>
      </c>
      <c r="M79" s="11">
        <v>0.2080290678662482</v>
      </c>
      <c r="N79" s="11">
        <v>0.21128416857180374</v>
      </c>
      <c r="O79" s="11">
        <v>0.21453926927735925</v>
      </c>
      <c r="P79" s="11">
        <v>0.21779436998291488</v>
      </c>
      <c r="Q79" s="11">
        <v>0.21833520744958154</v>
      </c>
      <c r="R79" s="11">
        <v>0.21844573708291484</v>
      </c>
      <c r="S79" s="11">
        <v>0.2197007370548634</v>
      </c>
      <c r="T79" s="11">
        <v>0.22095573702681195</v>
      </c>
      <c r="U79" s="11"/>
      <c r="V79" s="35" t="str">
        <f t="shared" si="10"/>
        <v>Hungary</v>
      </c>
      <c r="W79" s="30">
        <f t="shared" si="11"/>
        <v>9.2128964396145311E-4</v>
      </c>
      <c r="X79" s="10">
        <f t="shared" si="12"/>
        <v>0.8798850272848826</v>
      </c>
      <c r="Y79" s="38">
        <f t="shared" si="13"/>
        <v>0.77419766124011857</v>
      </c>
      <c r="Z79" s="43">
        <f t="shared" si="14"/>
        <v>-0.92128964396145308</v>
      </c>
      <c r="AA79" s="44">
        <f t="shared" si="15"/>
        <v>93</v>
      </c>
    </row>
    <row r="80" spans="3:27">
      <c r="C80" s="34" t="s">
        <v>187</v>
      </c>
      <c r="D80" s="35" t="s">
        <v>188</v>
      </c>
      <c r="E80" s="11">
        <v>0.29063363454811314</v>
      </c>
      <c r="F80" s="11">
        <v>0.28880030058144651</v>
      </c>
      <c r="G80" s="11">
        <v>0.28913363201477987</v>
      </c>
      <c r="H80" s="11">
        <v>0.28680029931477985</v>
      </c>
      <c r="I80" s="11">
        <v>0.28513363264811314</v>
      </c>
      <c r="J80" s="11">
        <v>0.28280029994811318</v>
      </c>
      <c r="K80" s="11">
        <v>0.28096696598144649</v>
      </c>
      <c r="L80" s="11">
        <v>0.27946696661477982</v>
      </c>
      <c r="M80" s="11">
        <v>0.2770502986731132</v>
      </c>
      <c r="N80" s="11">
        <v>0.27463363073144653</v>
      </c>
      <c r="O80" s="11">
        <v>0.27298363429811318</v>
      </c>
      <c r="P80" s="11">
        <v>0.27220029893144654</v>
      </c>
      <c r="Q80" s="11">
        <v>0.27089758178144652</v>
      </c>
      <c r="R80" s="11">
        <v>0.27089758178144652</v>
      </c>
      <c r="S80" s="11">
        <v>0.27211896945081304</v>
      </c>
      <c r="T80" s="11">
        <v>0.27334035712017957</v>
      </c>
      <c r="U80" s="11"/>
      <c r="V80" s="35" t="str">
        <f t="shared" si="10"/>
        <v>Iceland</v>
      </c>
      <c r="W80" s="30">
        <f t="shared" si="11"/>
        <v>-1.4426629624150567E-3</v>
      </c>
      <c r="X80" s="10">
        <f t="shared" si="12"/>
        <v>-0.96107168426902767</v>
      </c>
      <c r="Y80" s="38">
        <f t="shared" si="13"/>
        <v>0.92365878230370557</v>
      </c>
      <c r="Z80" s="43">
        <f t="shared" si="14"/>
        <v>1.4426629624150566</v>
      </c>
      <c r="AA80" s="44">
        <f t="shared" si="15"/>
        <v>14</v>
      </c>
    </row>
    <row r="81" spans="3:27">
      <c r="C81" s="34" t="s">
        <v>189</v>
      </c>
      <c r="D81" s="35" t="s">
        <v>190</v>
      </c>
      <c r="E81" s="11">
        <v>0.21081299969458742</v>
      </c>
      <c r="F81" s="11">
        <v>0.21197966764458739</v>
      </c>
      <c r="G81" s="11">
        <v>0.20897966891125405</v>
      </c>
      <c r="H81" s="11">
        <v>0.20814633557792073</v>
      </c>
      <c r="I81" s="11">
        <v>0.22536300529458742</v>
      </c>
      <c r="J81" s="11">
        <v>0.22404633711125407</v>
      </c>
      <c r="K81" s="11">
        <v>0.22357966611125404</v>
      </c>
      <c r="L81" s="11">
        <v>0.22414633302792075</v>
      </c>
      <c r="M81" s="11">
        <v>0.22312966763625405</v>
      </c>
      <c r="N81" s="11">
        <v>0.22211300224458741</v>
      </c>
      <c r="O81" s="11">
        <v>0.22482966891125403</v>
      </c>
      <c r="P81" s="11">
        <v>0.22361300224458738</v>
      </c>
      <c r="Q81" s="11">
        <v>0.22274633557792076</v>
      </c>
      <c r="R81" s="11">
        <v>0.22091190339458736</v>
      </c>
      <c r="S81" s="11">
        <v>0.22255659200149239</v>
      </c>
      <c r="T81" s="11">
        <v>0.22420128060839742</v>
      </c>
      <c r="U81" s="11"/>
      <c r="V81" s="35" t="str">
        <f t="shared" si="10"/>
        <v>India</v>
      </c>
      <c r="W81" s="30">
        <f t="shared" si="11"/>
        <v>8.6357175047340363E-4</v>
      </c>
      <c r="X81" s="10">
        <f t="shared" si="12"/>
        <v>0.6675814585512625</v>
      </c>
      <c r="Y81" s="38">
        <f t="shared" si="13"/>
        <v>0.44566500380143098</v>
      </c>
      <c r="Z81" s="43">
        <f t="shared" si="14"/>
        <v>-0.86357175047340362</v>
      </c>
      <c r="AA81" s="44">
        <f t="shared" si="15"/>
        <v>91</v>
      </c>
    </row>
    <row r="82" spans="3:27">
      <c r="C82" s="34" t="s">
        <v>191</v>
      </c>
      <c r="D82" s="35" t="s">
        <v>192</v>
      </c>
      <c r="E82" s="11">
        <v>0.19226759252491057</v>
      </c>
      <c r="F82" s="11">
        <v>0.20243426300824394</v>
      </c>
      <c r="G82" s="11">
        <v>0.18560092585824392</v>
      </c>
      <c r="H82" s="11">
        <v>0.20076759634157726</v>
      </c>
      <c r="I82" s="11">
        <v>0.20243426300824394</v>
      </c>
      <c r="J82" s="11">
        <v>0.18443426429157725</v>
      </c>
      <c r="K82" s="11">
        <v>0.18143425919157727</v>
      </c>
      <c r="L82" s="11">
        <v>0.18293426174157723</v>
      </c>
      <c r="M82" s="11">
        <v>0.18239010170824391</v>
      </c>
      <c r="N82" s="11">
        <v>0.1873984070415772</v>
      </c>
      <c r="O82" s="11">
        <v>0.18722709557491057</v>
      </c>
      <c r="P82" s="11">
        <v>0.19125863099157722</v>
      </c>
      <c r="Q82" s="11">
        <v>0.17816688379157722</v>
      </c>
      <c r="R82" s="11">
        <v>0.1810901039582439</v>
      </c>
      <c r="S82" s="11">
        <v>0.18306032040320616</v>
      </c>
      <c r="T82" s="11">
        <v>0.18503053684816839</v>
      </c>
      <c r="U82" s="11"/>
      <c r="V82" s="35" t="str">
        <f t="shared" si="10"/>
        <v>Indonesia</v>
      </c>
      <c r="W82" s="30">
        <f t="shared" si="11"/>
        <v>-9.7111695154405661E-4</v>
      </c>
      <c r="X82" s="10">
        <f t="shared" si="12"/>
        <v>-0.59494864812617754</v>
      </c>
      <c r="Y82" s="38">
        <f t="shared" si="13"/>
        <v>0.3539638939071662</v>
      </c>
      <c r="Z82" s="43">
        <f t="shared" si="14"/>
        <v>0.97111695154405664</v>
      </c>
      <c r="AA82" s="44">
        <f t="shared" si="15"/>
        <v>21</v>
      </c>
    </row>
    <row r="83" spans="3:27">
      <c r="C83" s="34" t="s">
        <v>193</v>
      </c>
      <c r="D83" s="35" t="s">
        <v>194</v>
      </c>
      <c r="E83" s="11">
        <v>9.6851565536691053E-2</v>
      </c>
      <c r="F83" s="11">
        <v>9.3184903970024394E-2</v>
      </c>
      <c r="G83" s="11">
        <v>8.5351569353357734E-2</v>
      </c>
      <c r="H83" s="11">
        <v>8.6184902686691059E-2</v>
      </c>
      <c r="I83" s="11">
        <v>8.1462678347802173E-2</v>
      </c>
      <c r="J83" s="11">
        <v>7.6740454008913286E-2</v>
      </c>
      <c r="K83" s="11">
        <v>7.20182296700244E-2</v>
      </c>
      <c r="L83" s="11">
        <v>6.9518229670024398E-2</v>
      </c>
      <c r="M83" s="11">
        <v>6.7751567070024388E-2</v>
      </c>
      <c r="N83" s="11">
        <v>6.469797095335772E-2</v>
      </c>
      <c r="O83" s="11">
        <v>6.1644374836691052E-2</v>
      </c>
      <c r="P83" s="11">
        <v>5.7855998170024382E-2</v>
      </c>
      <c r="Q83" s="11">
        <v>6.029924284708027E-2</v>
      </c>
      <c r="R83" s="11">
        <v>6.2742487524136151E-2</v>
      </c>
      <c r="S83" s="11">
        <v>6.5185732201192073E-2</v>
      </c>
      <c r="T83" s="11">
        <v>6.7628976878247968E-2</v>
      </c>
      <c r="U83" s="11"/>
      <c r="V83" s="35" t="str">
        <f t="shared" si="10"/>
        <v>Iran, Islamic Republic of</v>
      </c>
      <c r="W83" s="30">
        <f t="shared" si="11"/>
        <v>-2.2771374961837597E-3</v>
      </c>
      <c r="X83" s="10">
        <f t="shared" si="12"/>
        <v>-0.89265318929527782</v>
      </c>
      <c r="Y83" s="38">
        <f t="shared" si="13"/>
        <v>0.7968297163590311</v>
      </c>
      <c r="Z83" s="43">
        <f t="shared" si="14"/>
        <v>2.2771374961837596</v>
      </c>
      <c r="AA83" s="44">
        <f t="shared" si="15"/>
        <v>5</v>
      </c>
    </row>
    <row r="84" spans="3:27">
      <c r="C84" s="34" t="s">
        <v>195</v>
      </c>
      <c r="D84" s="35" t="s">
        <v>196</v>
      </c>
      <c r="E84" s="11">
        <v>8.1600185781055407E-2</v>
      </c>
      <c r="F84" s="11">
        <v>8.1600185781055407E-2</v>
      </c>
      <c r="G84" s="11">
        <v>8.3016849906055415E-2</v>
      </c>
      <c r="H84" s="11">
        <v>8.4433514031055409E-2</v>
      </c>
      <c r="I84" s="11">
        <v>8.4433514031055409E-2</v>
      </c>
      <c r="J84" s="11">
        <v>8.4433514031055409E-2</v>
      </c>
      <c r="K84" s="11">
        <v>8.4433514031055409E-2</v>
      </c>
      <c r="L84" s="11">
        <v>8.7243514069913666E-2</v>
      </c>
      <c r="M84" s="11">
        <v>9.0053514108771937E-2</v>
      </c>
      <c r="N84" s="11">
        <v>9.2863514147630208E-2</v>
      </c>
      <c r="O84" s="11">
        <v>9.5673514186488506E-2</v>
      </c>
      <c r="P84" s="11">
        <v>9.8483514225346777E-2</v>
      </c>
      <c r="Q84" s="11">
        <v>0.10129351426420503</v>
      </c>
      <c r="R84" s="11">
        <v>0.1041035143030633</v>
      </c>
      <c r="S84" s="11">
        <v>0.10691351434192158</v>
      </c>
      <c r="T84" s="11">
        <v>0.10972351438077983</v>
      </c>
      <c r="U84" s="11"/>
      <c r="V84" s="35" t="str">
        <f t="shared" si="10"/>
        <v>Iraq</v>
      </c>
      <c r="W84" s="30">
        <f t="shared" si="11"/>
        <v>1.9371566371740407E-3</v>
      </c>
      <c r="X84" s="10">
        <f t="shared" si="12"/>
        <v>0.9622574791062084</v>
      </c>
      <c r="Y84" s="38">
        <f t="shared" si="13"/>
        <v>0.92593945609583506</v>
      </c>
      <c r="Z84" s="43">
        <f t="shared" si="14"/>
        <v>-1.9371566371740407</v>
      </c>
      <c r="AA84" s="44">
        <f t="shared" si="15"/>
        <v>124</v>
      </c>
    </row>
    <row r="85" spans="3:27">
      <c r="C85" s="34" t="s">
        <v>197</v>
      </c>
      <c r="D85" s="35" t="s">
        <v>198</v>
      </c>
      <c r="E85" s="11">
        <v>0.19177027227842089</v>
      </c>
      <c r="F85" s="11">
        <v>0.19160360816175417</v>
      </c>
      <c r="G85" s="11">
        <v>0.19160360816175417</v>
      </c>
      <c r="H85" s="11">
        <v>0.18177027227842088</v>
      </c>
      <c r="I85" s="11">
        <v>0.18177027227842088</v>
      </c>
      <c r="J85" s="11">
        <v>0.18177027227842088</v>
      </c>
      <c r="K85" s="11">
        <v>0.18177027227842088</v>
      </c>
      <c r="L85" s="11">
        <v>0.18177027227842088</v>
      </c>
      <c r="M85" s="11">
        <v>0.18177027227842088</v>
      </c>
      <c r="N85" s="11">
        <v>0.18177027227842088</v>
      </c>
      <c r="O85" s="11">
        <v>0.18177027227842088</v>
      </c>
      <c r="P85" s="11">
        <v>0.18177027227842088</v>
      </c>
      <c r="Q85" s="11">
        <v>0.18177027227842088</v>
      </c>
      <c r="R85" s="11">
        <v>0.18177027227842088</v>
      </c>
      <c r="S85" s="11">
        <v>0.18510360553724839</v>
      </c>
      <c r="T85" s="11">
        <v>0.18843693879607593</v>
      </c>
      <c r="U85" s="11"/>
      <c r="V85" s="35" t="str">
        <f t="shared" si="10"/>
        <v>Ireland</v>
      </c>
      <c r="W85" s="30">
        <f t="shared" si="11"/>
        <v>-3.5686283980943516E-4</v>
      </c>
      <c r="X85" s="10">
        <f t="shared" si="12"/>
        <v>-0.41566798685570822</v>
      </c>
      <c r="Y85" s="38">
        <f t="shared" si="13"/>
        <v>0.17277987529667721</v>
      </c>
      <c r="Z85" s="43" t="str">
        <f t="shared" si="14"/>
        <v/>
      </c>
      <c r="AA85" s="44" t="str">
        <f t="shared" si="15"/>
        <v/>
      </c>
    </row>
    <row r="86" spans="3:27">
      <c r="C86" s="34" t="s">
        <v>199</v>
      </c>
      <c r="D86" s="35" t="s">
        <v>200</v>
      </c>
      <c r="E86" s="11">
        <v>0.17557780177517804</v>
      </c>
      <c r="F86" s="11">
        <v>0.17557780177517804</v>
      </c>
      <c r="G86" s="11">
        <v>0.17557780177517804</v>
      </c>
      <c r="H86" s="11">
        <v>0.17557780177517804</v>
      </c>
      <c r="I86" s="11">
        <v>0.17557780177517804</v>
      </c>
      <c r="J86" s="11">
        <v>0.17557780177517804</v>
      </c>
      <c r="K86" s="11">
        <v>0.17557780177517804</v>
      </c>
      <c r="L86" s="11">
        <v>0.17557780177517804</v>
      </c>
      <c r="M86" s="11">
        <v>0.17557780177517804</v>
      </c>
      <c r="N86" s="11">
        <v>0.17557780177517804</v>
      </c>
      <c r="O86" s="11">
        <v>0.17557780177517804</v>
      </c>
      <c r="P86" s="11">
        <v>0.17557780177517804</v>
      </c>
      <c r="Q86" s="11">
        <v>0.17557780177517804</v>
      </c>
      <c r="R86" s="11">
        <v>0.17557780177517804</v>
      </c>
      <c r="S86" s="11">
        <v>0.17891113503400558</v>
      </c>
      <c r="T86" s="11">
        <v>0.18224446829283311</v>
      </c>
      <c r="U86" s="11"/>
      <c r="V86" s="35" t="str">
        <f t="shared" si="10"/>
        <v>Israel</v>
      </c>
      <c r="W86" s="30">
        <f t="shared" si="11"/>
        <v>2.1078430901409423E-4</v>
      </c>
      <c r="X86" s="10">
        <f t="shared" si="12"/>
        <v>0.55351554015196947</v>
      </c>
      <c r="Y86" s="38">
        <f t="shared" si="13"/>
        <v>0.30637945318972654</v>
      </c>
      <c r="Z86" s="43">
        <f t="shared" si="14"/>
        <v>-0.21078430901409423</v>
      </c>
      <c r="AA86" s="44">
        <f t="shared" si="15"/>
        <v>57</v>
      </c>
    </row>
    <row r="87" spans="3:27">
      <c r="C87" s="34" t="s">
        <v>201</v>
      </c>
      <c r="D87" s="35" t="s">
        <v>202</v>
      </c>
      <c r="E87" s="11">
        <v>0.18370013976078939</v>
      </c>
      <c r="F87" s="11">
        <v>0.18370013976078939</v>
      </c>
      <c r="G87" s="11">
        <v>0.18370013976078939</v>
      </c>
      <c r="H87" s="11">
        <v>0.18370013976078939</v>
      </c>
      <c r="I87" s="11">
        <v>0.18370013976078939</v>
      </c>
      <c r="J87" s="11">
        <v>0.18370013976078939</v>
      </c>
      <c r="K87" s="11">
        <v>0.18370013976078939</v>
      </c>
      <c r="L87" s="11">
        <v>0.18370013976078939</v>
      </c>
      <c r="M87" s="11">
        <v>0.18370013976078939</v>
      </c>
      <c r="N87" s="11">
        <v>0.18703347301961692</v>
      </c>
      <c r="O87" s="11">
        <v>0.19036680627844446</v>
      </c>
      <c r="P87" s="11">
        <v>0.19370013953727197</v>
      </c>
      <c r="Q87" s="11">
        <v>0.19703347279609951</v>
      </c>
      <c r="R87" s="11">
        <v>0.20036680605492704</v>
      </c>
      <c r="S87" s="11">
        <v>0.20370013931375455</v>
      </c>
      <c r="T87" s="11">
        <v>0.20703347257258209</v>
      </c>
      <c r="U87" s="11"/>
      <c r="V87" s="35" t="str">
        <f t="shared" si="10"/>
        <v>Italy</v>
      </c>
      <c r="W87" s="30">
        <f t="shared" si="11"/>
        <v>1.5098038878218808E-3</v>
      </c>
      <c r="X87" s="10">
        <f t="shared" si="12"/>
        <v>0.87550890178459773</v>
      </c>
      <c r="Y87" s="38">
        <f t="shared" si="13"/>
        <v>0.76651583710407234</v>
      </c>
      <c r="Z87" s="43">
        <f t="shared" si="14"/>
        <v>-1.5098038878218807</v>
      </c>
      <c r="AA87" s="44">
        <f t="shared" si="15"/>
        <v>115</v>
      </c>
    </row>
    <row r="88" spans="3:27">
      <c r="C88" s="34" t="s">
        <v>203</v>
      </c>
      <c r="D88" s="35" t="s">
        <v>204</v>
      </c>
      <c r="E88" s="11">
        <v>0.28150579627434419</v>
      </c>
      <c r="F88" s="11">
        <v>0.28133913214101086</v>
      </c>
      <c r="G88" s="11">
        <v>0.28183913087434415</v>
      </c>
      <c r="H88" s="11">
        <v>0.28233912960767754</v>
      </c>
      <c r="I88" s="11">
        <v>0.28233912960767754</v>
      </c>
      <c r="J88" s="11">
        <v>0.28233912960767754</v>
      </c>
      <c r="K88" s="11">
        <v>0.2805891287576775</v>
      </c>
      <c r="L88" s="11">
        <v>0.27883912790767751</v>
      </c>
      <c r="M88" s="11">
        <v>0.27708912705767746</v>
      </c>
      <c r="N88" s="11">
        <v>0.27703912909101086</v>
      </c>
      <c r="O88" s="11">
        <v>0.27703912909101086</v>
      </c>
      <c r="P88" s="11">
        <v>0.27948179566241299</v>
      </c>
      <c r="Q88" s="11">
        <v>0.28192446223381512</v>
      </c>
      <c r="R88" s="11">
        <v>0.28436712880521725</v>
      </c>
      <c r="S88" s="11">
        <v>0.28680979537661938</v>
      </c>
      <c r="T88" s="11">
        <v>0.28925246194802162</v>
      </c>
      <c r="U88" s="11"/>
      <c r="V88" s="35" t="str">
        <f t="shared" si="10"/>
        <v>Jamaica</v>
      </c>
      <c r="W88" s="30">
        <f t="shared" si="11"/>
        <v>2.2425476175401383E-4</v>
      </c>
      <c r="X88" s="10">
        <f t="shared" si="12"/>
        <v>0.31697166595418158</v>
      </c>
      <c r="Y88" s="38">
        <f t="shared" si="13"/>
        <v>0.10047103701776927</v>
      </c>
      <c r="Z88" s="43" t="str">
        <f t="shared" si="14"/>
        <v/>
      </c>
      <c r="AA88" s="44" t="str">
        <f t="shared" si="15"/>
        <v/>
      </c>
    </row>
    <row r="89" spans="3:27">
      <c r="C89" s="34" t="s">
        <v>205</v>
      </c>
      <c r="D89" s="35" t="s">
        <v>206</v>
      </c>
      <c r="E89" s="11">
        <v>0.2382707529016039</v>
      </c>
      <c r="F89" s="11">
        <v>0.2371040786016039</v>
      </c>
      <c r="G89" s="11">
        <v>0.23610408113493722</v>
      </c>
      <c r="H89" s="11">
        <v>0.23427075035160391</v>
      </c>
      <c r="I89" s="11">
        <v>0.2341040862349372</v>
      </c>
      <c r="J89" s="11">
        <v>0.2332707529016039</v>
      </c>
      <c r="K89" s="11">
        <v>0.23243741956827058</v>
      </c>
      <c r="L89" s="11">
        <v>0.23143742210160392</v>
      </c>
      <c r="M89" s="11">
        <v>0.2305710836849372</v>
      </c>
      <c r="N89" s="11">
        <v>0.22992091701827055</v>
      </c>
      <c r="O89" s="11">
        <v>0.22927075035160391</v>
      </c>
      <c r="P89" s="11">
        <v>0.2287930612516039</v>
      </c>
      <c r="Q89" s="11">
        <v>0.22827019525160389</v>
      </c>
      <c r="R89" s="11">
        <v>0.23092353962763038</v>
      </c>
      <c r="S89" s="11">
        <v>0.23357688400365684</v>
      </c>
      <c r="T89" s="11">
        <v>0.23623022837968333</v>
      </c>
      <c r="U89" s="11"/>
      <c r="V89" s="35" t="str">
        <f t="shared" si="10"/>
        <v>Japan</v>
      </c>
      <c r="W89" s="30">
        <f t="shared" si="11"/>
        <v>-3.7212556438602349E-4</v>
      </c>
      <c r="X89" s="10">
        <f t="shared" si="12"/>
        <v>-0.57256165887815813</v>
      </c>
      <c r="Y89" s="38">
        <f t="shared" si="13"/>
        <v>0.32782685321730831</v>
      </c>
      <c r="Z89" s="43">
        <f t="shared" si="14"/>
        <v>0.37212556438602351</v>
      </c>
      <c r="AA89" s="44">
        <f t="shared" si="15"/>
        <v>37</v>
      </c>
    </row>
    <row r="90" spans="3:27">
      <c r="C90" s="34" t="s">
        <v>207</v>
      </c>
      <c r="D90" s="35" t="s">
        <v>208</v>
      </c>
      <c r="E90" s="11">
        <v>0.16022652160984288</v>
      </c>
      <c r="F90" s="11">
        <v>0.16022652160984288</v>
      </c>
      <c r="G90" s="11">
        <v>0.16022652160984288</v>
      </c>
      <c r="H90" s="11">
        <v>0.16022652160984288</v>
      </c>
      <c r="I90" s="11">
        <v>0.16022652160984288</v>
      </c>
      <c r="J90" s="11">
        <v>0.16022652160984288</v>
      </c>
      <c r="K90" s="11">
        <v>0.16022652160984288</v>
      </c>
      <c r="L90" s="11">
        <v>0.16022652160984288</v>
      </c>
      <c r="M90" s="11">
        <v>0.16022652160984288</v>
      </c>
      <c r="N90" s="11">
        <v>0.16022652160984288</v>
      </c>
      <c r="O90" s="11">
        <v>0.16022652160984288</v>
      </c>
      <c r="P90" s="11">
        <v>0.16022652160984288</v>
      </c>
      <c r="Q90" s="11">
        <v>0.16022652160984288</v>
      </c>
      <c r="R90" s="11">
        <v>0.16022652160984288</v>
      </c>
      <c r="S90" s="11">
        <v>0.16355985486867039</v>
      </c>
      <c r="T90" s="11">
        <v>0.1668931881274979</v>
      </c>
      <c r="U90" s="11"/>
      <c r="V90" s="35" t="str">
        <f t="shared" si="10"/>
        <v>Jordan</v>
      </c>
      <c r="W90" s="30">
        <f t="shared" si="11"/>
        <v>2.1078430901409247E-4</v>
      </c>
      <c r="X90" s="10">
        <f t="shared" si="12"/>
        <v>0.55351554015196958</v>
      </c>
      <c r="Y90" s="38">
        <f t="shared" si="13"/>
        <v>0.30637945318972665</v>
      </c>
      <c r="Z90" s="43">
        <f t="shared" si="14"/>
        <v>-0.21078430901409245</v>
      </c>
      <c r="AA90" s="44">
        <f t="shared" si="15"/>
        <v>52</v>
      </c>
    </row>
    <row r="91" spans="3:27">
      <c r="C91" s="34" t="s">
        <v>209</v>
      </c>
      <c r="D91" s="35" t="s">
        <v>210</v>
      </c>
      <c r="E91" s="11">
        <v>3.9777803562071716E-2</v>
      </c>
      <c r="F91" s="11">
        <v>3.2777808645405034E-2</v>
      </c>
      <c r="G91" s="11">
        <v>2.8944470228738372E-2</v>
      </c>
      <c r="H91" s="11">
        <v>2.2777808645405045E-2</v>
      </c>
      <c r="I91" s="11">
        <v>2.028780823873837E-2</v>
      </c>
      <c r="J91" s="11">
        <v>1.7797807832071716E-2</v>
      </c>
      <c r="K91" s="11">
        <v>1.5307807425405042E-2</v>
      </c>
      <c r="L91" s="11">
        <v>1.2817807018738386E-2</v>
      </c>
      <c r="M91" s="11">
        <v>1.0327806612071713E-2</v>
      </c>
      <c r="N91" s="11">
        <v>1.1227808128738387E-2</v>
      </c>
      <c r="O91" s="11">
        <v>1.5011135878738377E-2</v>
      </c>
      <c r="P91" s="11">
        <v>1.4553953662071711E-2</v>
      </c>
      <c r="Q91" s="11">
        <v>1.6514398962071714E-2</v>
      </c>
      <c r="R91" s="11">
        <v>1.7144475312071722E-2</v>
      </c>
      <c r="S91" s="11">
        <v>2.0140475245105881E-2</v>
      </c>
      <c r="T91" s="11">
        <v>2.3136475178140076E-2</v>
      </c>
      <c r="U91" s="11"/>
      <c r="V91" s="35" t="str">
        <f t="shared" si="10"/>
        <v>Kazakhstan</v>
      </c>
      <c r="W91" s="30">
        <f t="shared" si="11"/>
        <v>-9.8364151661205386E-4</v>
      </c>
      <c r="X91" s="10">
        <f t="shared" si="12"/>
        <v>-0.58063533299943126</v>
      </c>
      <c r="Y91" s="38">
        <f t="shared" si="13"/>
        <v>0.33713738992736042</v>
      </c>
      <c r="Z91" s="43">
        <f t="shared" si="14"/>
        <v>0.9836415166120539</v>
      </c>
      <c r="AA91" s="44">
        <f t="shared" si="15"/>
        <v>20</v>
      </c>
    </row>
    <row r="92" spans="3:27">
      <c r="C92" s="34" t="s">
        <v>211</v>
      </c>
      <c r="D92" s="35" t="s">
        <v>212</v>
      </c>
      <c r="E92" s="11">
        <v>0.37571080030023679</v>
      </c>
      <c r="F92" s="11">
        <v>0.37854413331690351</v>
      </c>
      <c r="G92" s="11">
        <v>0.37854413331690351</v>
      </c>
      <c r="H92" s="11">
        <v>0.37854413331690351</v>
      </c>
      <c r="I92" s="11">
        <v>0.37854413331690351</v>
      </c>
      <c r="J92" s="11">
        <v>0.37854413331690351</v>
      </c>
      <c r="K92" s="11">
        <v>0.37770246685440351</v>
      </c>
      <c r="L92" s="11">
        <v>0.37686080039190345</v>
      </c>
      <c r="M92" s="11">
        <v>0.37601913392940345</v>
      </c>
      <c r="N92" s="11">
        <v>0.3751774674669035</v>
      </c>
      <c r="O92" s="11">
        <v>0.3756481341193833</v>
      </c>
      <c r="P92" s="11">
        <v>0.37611880077186305</v>
      </c>
      <c r="Q92" s="11">
        <v>0.37658946742434285</v>
      </c>
      <c r="R92" s="11">
        <v>0.37706013407682254</v>
      </c>
      <c r="S92" s="11">
        <v>0.3775308007293024</v>
      </c>
      <c r="T92" s="11">
        <v>0.37800146738178214</v>
      </c>
      <c r="U92" s="11"/>
      <c r="V92" s="35" t="str">
        <f t="shared" si="10"/>
        <v>Kenya</v>
      </c>
      <c r="W92" s="30">
        <f t="shared" si="11"/>
        <v>-7.7357780172728014E-5</v>
      </c>
      <c r="X92" s="10">
        <f t="shared" si="12"/>
        <v>-0.30532816161302762</v>
      </c>
      <c r="Y92" s="38">
        <f t="shared" si="13"/>
        <v>9.3225286273991112E-2</v>
      </c>
      <c r="Z92" s="43" t="str">
        <f t="shared" si="14"/>
        <v/>
      </c>
      <c r="AA92" s="44" t="str">
        <f t="shared" si="15"/>
        <v/>
      </c>
    </row>
    <row r="93" spans="3:27">
      <c r="C93" s="34" t="s">
        <v>213</v>
      </c>
      <c r="D93" s="35" t="s">
        <v>214</v>
      </c>
      <c r="E93" s="11">
        <v>0.18082767515016371</v>
      </c>
      <c r="F93" s="11">
        <v>0.18082767515016371</v>
      </c>
      <c r="G93" s="11">
        <v>0.18082767515016371</v>
      </c>
      <c r="H93" s="11">
        <v>0.18082767515016371</v>
      </c>
      <c r="I93" s="11">
        <v>0.18082767515016371</v>
      </c>
      <c r="J93" s="11">
        <v>0.18082767515016371</v>
      </c>
      <c r="K93" s="11">
        <v>0.18082767515016371</v>
      </c>
      <c r="L93" s="11">
        <v>0.18082767515016371</v>
      </c>
      <c r="M93" s="11">
        <v>0.18082767515016371</v>
      </c>
      <c r="N93" s="11">
        <v>0.18082767515016371</v>
      </c>
      <c r="O93" s="11">
        <v>0.18082767515016371</v>
      </c>
      <c r="P93" s="11">
        <v>0.18082767515016371</v>
      </c>
      <c r="Q93" s="11">
        <v>0.18082767515016371</v>
      </c>
      <c r="R93" s="11">
        <v>0.18082767515016371</v>
      </c>
      <c r="S93" s="11">
        <v>0.18082767515016371</v>
      </c>
      <c r="T93" s="11">
        <v>0.18082767515016371</v>
      </c>
      <c r="U93" s="11"/>
      <c r="V93" s="35" t="str">
        <f t="shared" si="10"/>
        <v>Kiribati</v>
      </c>
      <c r="W93" s="30">
        <f t="shared" si="11"/>
        <v>0</v>
      </c>
      <c r="X93" s="10">
        <f t="shared" si="12"/>
        <v>0</v>
      </c>
      <c r="Y93" s="38">
        <f t="shared" si="13"/>
        <v>0</v>
      </c>
      <c r="Z93" s="43" t="str">
        <f t="shared" si="14"/>
        <v/>
      </c>
      <c r="AA93" s="44" t="str">
        <f t="shared" si="15"/>
        <v/>
      </c>
    </row>
    <row r="94" spans="3:27">
      <c r="C94" s="34" t="s">
        <v>215</v>
      </c>
      <c r="D94" s="35" t="s">
        <v>216</v>
      </c>
      <c r="E94" s="11">
        <v>0.36285525882766079</v>
      </c>
      <c r="F94" s="11">
        <v>0.36268859232099415</v>
      </c>
      <c r="G94" s="11">
        <v>0.36268859232099415</v>
      </c>
      <c r="H94" s="11">
        <v>0.36268859232099415</v>
      </c>
      <c r="I94" s="11">
        <v>0.36268859232099415</v>
      </c>
      <c r="J94" s="11">
        <v>0.36268859232099415</v>
      </c>
      <c r="K94" s="11">
        <v>0.36367936569404974</v>
      </c>
      <c r="L94" s="11">
        <v>0.36467013906710521</v>
      </c>
      <c r="M94" s="11">
        <v>0.3656609124401608</v>
      </c>
      <c r="N94" s="11">
        <v>0.36665168581321633</v>
      </c>
      <c r="O94" s="11">
        <v>0.36764245918627192</v>
      </c>
      <c r="P94" s="11">
        <v>0.36863323255932751</v>
      </c>
      <c r="Q94" s="11">
        <v>0.36872767308894988</v>
      </c>
      <c r="R94" s="11">
        <v>0.36882211361857231</v>
      </c>
      <c r="S94" s="11">
        <v>0.36891655414819474</v>
      </c>
      <c r="T94" s="11">
        <v>0.36901099467781712</v>
      </c>
      <c r="U94" s="11"/>
      <c r="V94" s="35" t="str">
        <f t="shared" si="10"/>
        <v>Korea, Democratic People's Republic of</v>
      </c>
      <c r="W94" s="30">
        <f t="shared" si="11"/>
        <v>5.4619051825910534E-4</v>
      </c>
      <c r="X94" s="10">
        <f t="shared" si="12"/>
        <v>0.95292092574121445</v>
      </c>
      <c r="Y94" s="38">
        <f t="shared" si="13"/>
        <v>0.90805829071549315</v>
      </c>
      <c r="Z94" s="43">
        <f t="shared" si="14"/>
        <v>-0.54619051825910536</v>
      </c>
      <c r="AA94" s="44">
        <f t="shared" si="15"/>
        <v>80</v>
      </c>
    </row>
    <row r="95" spans="3:27">
      <c r="C95" s="34" t="s">
        <v>217</v>
      </c>
      <c r="D95" s="35" t="s">
        <v>218</v>
      </c>
      <c r="E95" s="11">
        <v>0.3453223423960014</v>
      </c>
      <c r="F95" s="11">
        <v>0.35082234747933477</v>
      </c>
      <c r="G95" s="11">
        <v>0.3486556757293347</v>
      </c>
      <c r="H95" s="11">
        <v>0.3478223423960014</v>
      </c>
      <c r="I95" s="11">
        <v>0.3478223423960014</v>
      </c>
      <c r="J95" s="11">
        <v>0.3478223423960014</v>
      </c>
      <c r="K95" s="11">
        <v>0.34415568081266806</v>
      </c>
      <c r="L95" s="11">
        <v>0.34415568081266806</v>
      </c>
      <c r="M95" s="11">
        <v>0.34383901007933471</v>
      </c>
      <c r="N95" s="11">
        <v>0.32738900549600142</v>
      </c>
      <c r="O95" s="11">
        <v>0.34395567624600137</v>
      </c>
      <c r="P95" s="11">
        <v>0.34282234239600134</v>
      </c>
      <c r="Q95" s="11">
        <v>0.3414890090626681</v>
      </c>
      <c r="R95" s="11">
        <v>0.34115567572933475</v>
      </c>
      <c r="S95" s="11">
        <v>0.3437723423375143</v>
      </c>
      <c r="T95" s="11">
        <v>0.34638900894569397</v>
      </c>
      <c r="U95" s="11"/>
      <c r="V95" s="35" t="str">
        <f t="shared" si="10"/>
        <v>Korea, Republic of</v>
      </c>
      <c r="W95" s="30">
        <f t="shared" si="11"/>
        <v>-4.7073543534060402E-4</v>
      </c>
      <c r="X95" s="10">
        <f t="shared" si="12"/>
        <v>-0.42834576483769421</v>
      </c>
      <c r="Y95" s="38">
        <f t="shared" si="13"/>
        <v>0.18348009425438924</v>
      </c>
      <c r="Z95" s="43" t="str">
        <f t="shared" si="14"/>
        <v/>
      </c>
      <c r="AA95" s="44" t="str">
        <f t="shared" si="15"/>
        <v/>
      </c>
    </row>
    <row r="96" spans="3:27">
      <c r="C96" s="34" t="s">
        <v>219</v>
      </c>
      <c r="D96" s="35" t="s">
        <v>220</v>
      </c>
      <c r="E96" s="11">
        <v>0.10026796607849608</v>
      </c>
      <c r="F96" s="11">
        <v>0.10010130196182943</v>
      </c>
      <c r="G96" s="11">
        <v>0.10010130196182943</v>
      </c>
      <c r="H96" s="11">
        <v>0.10010130196182943</v>
      </c>
      <c r="I96" s="11">
        <v>0.10010130196182943</v>
      </c>
      <c r="J96" s="11">
        <v>0.10010130196182943</v>
      </c>
      <c r="K96" s="11">
        <v>9.799018915071829E-2</v>
      </c>
      <c r="L96" s="11">
        <v>9.5879076339607197E-2</v>
      </c>
      <c r="M96" s="11">
        <v>9.3767963528496076E-2</v>
      </c>
      <c r="N96" s="11">
        <v>9.2767966078496092E-2</v>
      </c>
      <c r="O96" s="11">
        <v>9.560129934849948E-2</v>
      </c>
      <c r="P96" s="11">
        <v>9.8434632618502868E-2</v>
      </c>
      <c r="Q96" s="11">
        <v>0.10126796588850628</v>
      </c>
      <c r="R96" s="11">
        <v>0.10410129915850967</v>
      </c>
      <c r="S96" s="11">
        <v>0.10693463242851309</v>
      </c>
      <c r="T96" s="11">
        <v>0.10976796569851648</v>
      </c>
      <c r="U96" s="11"/>
      <c r="V96" s="35" t="str">
        <f t="shared" si="10"/>
        <v>Kuwait</v>
      </c>
      <c r="W96" s="30">
        <f t="shared" si="11"/>
        <v>3.4395405054860967E-4</v>
      </c>
      <c r="X96" s="10">
        <f t="shared" si="12"/>
        <v>0.36891037553304734</v>
      </c>
      <c r="Y96" s="38">
        <f t="shared" si="13"/>
        <v>0.13609486517593403</v>
      </c>
      <c r="Z96" s="43" t="str">
        <f t="shared" si="14"/>
        <v/>
      </c>
      <c r="AA96" s="44" t="str">
        <f t="shared" si="15"/>
        <v/>
      </c>
    </row>
    <row r="97" spans="3:27">
      <c r="C97" s="34" t="s">
        <v>221</v>
      </c>
      <c r="D97" s="35" t="s">
        <v>222</v>
      </c>
      <c r="E97" s="11">
        <v>0.17630344108446297</v>
      </c>
      <c r="F97" s="11">
        <v>0.17613677696779631</v>
      </c>
      <c r="G97" s="11">
        <v>0.17613677696779631</v>
      </c>
      <c r="H97" s="11">
        <v>0.17613677696779631</v>
      </c>
      <c r="I97" s="11">
        <v>0.17613677696779631</v>
      </c>
      <c r="J97" s="11">
        <v>0.17613677696779631</v>
      </c>
      <c r="K97" s="11">
        <v>0.17613677696779631</v>
      </c>
      <c r="L97" s="11">
        <v>0.1791734435155882</v>
      </c>
      <c r="M97" s="11">
        <v>0.18221011006338006</v>
      </c>
      <c r="N97" s="11">
        <v>0.18524677661117195</v>
      </c>
      <c r="O97" s="11">
        <v>0.18828344315896381</v>
      </c>
      <c r="P97" s="11">
        <v>0.19132010970675573</v>
      </c>
      <c r="Q97" s="11">
        <v>0.19435677625454759</v>
      </c>
      <c r="R97" s="11">
        <v>0.19739344280233947</v>
      </c>
      <c r="S97" s="11">
        <v>0.20043010935013136</v>
      </c>
      <c r="T97" s="11">
        <v>0.20346677589792325</v>
      </c>
      <c r="U97" s="11"/>
      <c r="V97" s="35" t="str">
        <f t="shared" si="10"/>
        <v>Kyrgyzstan</v>
      </c>
      <c r="W97" s="30">
        <f t="shared" si="11"/>
        <v>1.9388970390286301E-3</v>
      </c>
      <c r="X97" s="10">
        <f t="shared" si="12"/>
        <v>0.9362412358701101</v>
      </c>
      <c r="Y97" s="38">
        <f t="shared" si="13"/>
        <v>0.87654765174359117</v>
      </c>
      <c r="Z97" s="43">
        <f t="shared" si="14"/>
        <v>-1.9388970390286302</v>
      </c>
      <c r="AA97" s="44">
        <f t="shared" si="15"/>
        <v>125</v>
      </c>
    </row>
    <row r="98" spans="3:27">
      <c r="C98" s="34" t="s">
        <v>223</v>
      </c>
      <c r="D98" s="35" t="s">
        <v>436</v>
      </c>
      <c r="E98" s="11">
        <v>0.39291565537368572</v>
      </c>
      <c r="F98" s="11">
        <v>0.39285136977844765</v>
      </c>
      <c r="G98" s="11">
        <v>0.39278708418320951</v>
      </c>
      <c r="H98" s="11">
        <v>0.39272279858797149</v>
      </c>
      <c r="I98" s="11">
        <v>0.39265851299273336</v>
      </c>
      <c r="J98" s="11">
        <v>0.39259422739749522</v>
      </c>
      <c r="K98" s="11">
        <v>0.39252994180225714</v>
      </c>
      <c r="L98" s="11">
        <v>0.39246565620701901</v>
      </c>
      <c r="M98" s="11">
        <v>0.39189898927368572</v>
      </c>
      <c r="N98" s="11">
        <v>0.39274065581535239</v>
      </c>
      <c r="O98" s="11">
        <v>0.39358232235701901</v>
      </c>
      <c r="P98" s="11">
        <v>0.39441565569035236</v>
      </c>
      <c r="Q98" s="11">
        <v>0.39414898902368573</v>
      </c>
      <c r="R98" s="11">
        <v>0.3933489890236857</v>
      </c>
      <c r="S98" s="11">
        <v>0.39380032234693091</v>
      </c>
      <c r="T98" s="11">
        <v>0.39425165567017623</v>
      </c>
      <c r="U98" s="11"/>
      <c r="V98" s="35" t="str">
        <f t="shared" si="10"/>
        <v>Laos</v>
      </c>
      <c r="W98" s="30">
        <f t="shared" si="11"/>
        <v>1.0102794675178035E-4</v>
      </c>
      <c r="X98" s="10">
        <f t="shared" si="12"/>
        <v>0.65749040488862331</v>
      </c>
      <c r="Y98" s="38">
        <f t="shared" si="13"/>
        <v>0.43229363252060582</v>
      </c>
      <c r="Z98" s="43">
        <f t="shared" si="14"/>
        <v>-0.10102794675178034</v>
      </c>
      <c r="AA98" s="44">
        <f t="shared" si="15"/>
        <v>46</v>
      </c>
    </row>
    <row r="99" spans="3:27">
      <c r="C99" s="34" t="s">
        <v>225</v>
      </c>
      <c r="D99" s="35" t="s">
        <v>226</v>
      </c>
      <c r="E99" s="11">
        <v>0.22672185372624734</v>
      </c>
      <c r="F99" s="11">
        <v>0.22338852046741983</v>
      </c>
      <c r="G99" s="11">
        <v>0.2200551872085923</v>
      </c>
      <c r="H99" s="11">
        <v>0.21672185394976476</v>
      </c>
      <c r="I99" s="11">
        <v>0.21338852069093725</v>
      </c>
      <c r="J99" s="11">
        <v>0.21005518743210971</v>
      </c>
      <c r="K99" s="11">
        <v>0.20672185417328218</v>
      </c>
      <c r="L99" s="11">
        <v>0.20338852091445467</v>
      </c>
      <c r="M99" s="11">
        <v>0.20338852091445467</v>
      </c>
      <c r="N99" s="11">
        <v>0.20338852091445467</v>
      </c>
      <c r="O99" s="11">
        <v>0.20338852091445467</v>
      </c>
      <c r="P99" s="11">
        <v>0.20338852091445467</v>
      </c>
      <c r="Q99" s="11">
        <v>0.20338852091445467</v>
      </c>
      <c r="R99" s="11">
        <v>0.20338852091445467</v>
      </c>
      <c r="S99" s="11">
        <v>0.20672185417328218</v>
      </c>
      <c r="T99" s="11">
        <v>0.21005518743210971</v>
      </c>
      <c r="U99" s="11"/>
      <c r="V99" s="35" t="str">
        <f t="shared" si="10"/>
        <v>Latvia</v>
      </c>
      <c r="W99" s="30">
        <f t="shared" si="11"/>
        <v>-1.2990195788077862E-3</v>
      </c>
      <c r="X99" s="10">
        <f t="shared" si="12"/>
        <v>-0.77969847126871739</v>
      </c>
      <c r="Y99" s="38">
        <f t="shared" si="13"/>
        <v>0.60792970609877495</v>
      </c>
      <c r="Z99" s="43">
        <f t="shared" si="14"/>
        <v>1.2990195788077863</v>
      </c>
      <c r="AA99" s="44">
        <f t="shared" si="15"/>
        <v>16</v>
      </c>
    </row>
    <row r="100" spans="3:27">
      <c r="C100" s="34" t="s">
        <v>227</v>
      </c>
      <c r="D100" s="35" t="s">
        <v>228</v>
      </c>
      <c r="E100" s="11">
        <v>0.21853395556688562</v>
      </c>
      <c r="F100" s="11">
        <v>0.21853395556688562</v>
      </c>
      <c r="G100" s="11">
        <v>0.22414506582799673</v>
      </c>
      <c r="H100" s="11">
        <v>0.22975617608910784</v>
      </c>
      <c r="I100" s="11">
        <v>0.23536728635021897</v>
      </c>
      <c r="J100" s="11">
        <v>0.23819728633796355</v>
      </c>
      <c r="K100" s="11">
        <v>0.24102728632570811</v>
      </c>
      <c r="L100" s="11">
        <v>0.24385728631345269</v>
      </c>
      <c r="M100" s="11">
        <v>0.24668728630119727</v>
      </c>
      <c r="N100" s="11">
        <v>0.24951728628894179</v>
      </c>
      <c r="O100" s="11">
        <v>0.2523472862766864</v>
      </c>
      <c r="P100" s="11">
        <v>0.25517728626443098</v>
      </c>
      <c r="Q100" s="11">
        <v>0.25800728625217551</v>
      </c>
      <c r="R100" s="11">
        <v>0.26083728623992009</v>
      </c>
      <c r="S100" s="11">
        <v>0.26366728622766461</v>
      </c>
      <c r="T100" s="11">
        <v>0.26649728621540919</v>
      </c>
      <c r="U100" s="11"/>
      <c r="V100" s="35" t="str">
        <f t="shared" si="10"/>
        <v>Lebanon</v>
      </c>
      <c r="W100" s="30">
        <f t="shared" si="11"/>
        <v>3.2379083430695453E-3</v>
      </c>
      <c r="X100" s="10">
        <f t="shared" si="12"/>
        <v>0.99288011557649736</v>
      </c>
      <c r="Y100" s="38">
        <f t="shared" si="13"/>
        <v>0.98581092390719871</v>
      </c>
      <c r="Z100" s="43">
        <f t="shared" si="14"/>
        <v>-3.2379083430695452</v>
      </c>
      <c r="AA100" s="44">
        <f t="shared" si="15"/>
        <v>134</v>
      </c>
    </row>
    <row r="101" spans="3:27">
      <c r="C101" s="34" t="s">
        <v>229</v>
      </c>
      <c r="D101" s="35" t="s">
        <v>230</v>
      </c>
      <c r="E101" s="11">
        <v>0.44350000063333334</v>
      </c>
      <c r="F101" s="11">
        <v>0.44350000063333334</v>
      </c>
      <c r="G101" s="11">
        <v>0.44533333459999996</v>
      </c>
      <c r="H101" s="11">
        <v>0.44450000126666667</v>
      </c>
      <c r="I101" s="11">
        <v>0.44283333459999996</v>
      </c>
      <c r="J101" s="11">
        <v>0.44283333459999996</v>
      </c>
      <c r="K101" s="11">
        <v>0.44283333459999996</v>
      </c>
      <c r="L101" s="11">
        <v>0.44344333456103208</v>
      </c>
      <c r="M101" s="11">
        <v>0.44405333452206425</v>
      </c>
      <c r="N101" s="11">
        <v>0.44466333448309631</v>
      </c>
      <c r="O101" s="11">
        <v>0.44527333444412842</v>
      </c>
      <c r="P101" s="11">
        <v>0.44588333440516048</v>
      </c>
      <c r="Q101" s="11">
        <v>0.4464933343661926</v>
      </c>
      <c r="R101" s="11">
        <v>0.44710333432722466</v>
      </c>
      <c r="S101" s="11">
        <v>0.44771333428825683</v>
      </c>
      <c r="T101" s="11">
        <v>0.44832333424928894</v>
      </c>
      <c r="U101" s="11"/>
      <c r="V101" s="35" t="str">
        <f t="shared" si="10"/>
        <v>Lesotho</v>
      </c>
      <c r="W101" s="30">
        <f t="shared" si="11"/>
        <v>3.0026960899357582E-4</v>
      </c>
      <c r="X101" s="10">
        <f t="shared" si="12"/>
        <v>0.79824970394845063</v>
      </c>
      <c r="Y101" s="38">
        <f t="shared" si="13"/>
        <v>0.63720258985378908</v>
      </c>
      <c r="Z101" s="43">
        <f t="shared" si="14"/>
        <v>-0.3002696089935758</v>
      </c>
      <c r="AA101" s="44">
        <f t="shared" si="15"/>
        <v>63</v>
      </c>
    </row>
    <row r="102" spans="3:27">
      <c r="C102" s="34" t="s">
        <v>231</v>
      </c>
      <c r="D102" s="35" t="s">
        <v>232</v>
      </c>
      <c r="E102" s="11">
        <v>0.36206718241402008</v>
      </c>
      <c r="F102" s="11">
        <v>0.36190051590735345</v>
      </c>
      <c r="G102" s="11">
        <v>0.36190051590735345</v>
      </c>
      <c r="H102" s="11">
        <v>0.36190051590735345</v>
      </c>
      <c r="I102" s="11">
        <v>0.36190051590735345</v>
      </c>
      <c r="J102" s="11">
        <v>0.36190051590735345</v>
      </c>
      <c r="K102" s="11">
        <v>0.36190051590735345</v>
      </c>
      <c r="L102" s="11">
        <v>0.36210718256303415</v>
      </c>
      <c r="M102" s="11">
        <v>0.36231384921871473</v>
      </c>
      <c r="N102" s="11">
        <v>0.36252051587439538</v>
      </c>
      <c r="O102" s="11">
        <v>0.36272718253007596</v>
      </c>
      <c r="P102" s="11">
        <v>0.36293384918575661</v>
      </c>
      <c r="Q102" s="11">
        <v>0.36314051584143731</v>
      </c>
      <c r="R102" s="11">
        <v>0.36334718249711795</v>
      </c>
      <c r="S102" s="11">
        <v>0.36355384915279859</v>
      </c>
      <c r="T102" s="11">
        <v>0.36376051580847918</v>
      </c>
      <c r="U102" s="11"/>
      <c r="V102" s="35" t="str">
        <f t="shared" si="10"/>
        <v>Liberia</v>
      </c>
      <c r="W102" s="30">
        <f t="shared" si="11"/>
        <v>1.2852940826629203E-4</v>
      </c>
      <c r="X102" s="10">
        <f t="shared" si="12"/>
        <v>0.92255433284175725</v>
      </c>
      <c r="Y102" s="38">
        <f t="shared" si="13"/>
        <v>0.85110649704509977</v>
      </c>
      <c r="Z102" s="43">
        <f t="shared" si="14"/>
        <v>-0.12852940826629203</v>
      </c>
      <c r="AA102" s="44">
        <f t="shared" si="15"/>
        <v>48</v>
      </c>
    </row>
    <row r="103" spans="3:27">
      <c r="C103" s="34" t="s">
        <v>233</v>
      </c>
      <c r="D103" s="35" t="s">
        <v>234</v>
      </c>
      <c r="E103" s="11">
        <v>9.9104325539417767E-2</v>
      </c>
      <c r="F103" s="11">
        <v>9.9062657918584429E-2</v>
      </c>
      <c r="G103" s="11">
        <v>9.9020990297751091E-2</v>
      </c>
      <c r="H103" s="11">
        <v>9.8979322676917766E-2</v>
      </c>
      <c r="I103" s="11">
        <v>9.8937655056084428E-2</v>
      </c>
      <c r="J103" s="11">
        <v>9.8937655056084428E-2</v>
      </c>
      <c r="K103" s="11">
        <v>9.8937655056084428E-2</v>
      </c>
      <c r="L103" s="11">
        <v>0.1008443217054671</v>
      </c>
      <c r="M103" s="11">
        <v>0.10275098835484979</v>
      </c>
      <c r="N103" s="11">
        <v>0.10465765500423246</v>
      </c>
      <c r="O103" s="11">
        <v>0.10656432165361514</v>
      </c>
      <c r="P103" s="11">
        <v>0.10847098830299783</v>
      </c>
      <c r="Q103" s="11">
        <v>0.1103776549523805</v>
      </c>
      <c r="R103" s="11">
        <v>0.1122843216017632</v>
      </c>
      <c r="S103" s="11">
        <v>0.11419098825114586</v>
      </c>
      <c r="T103" s="11">
        <v>0.11609765490052855</v>
      </c>
      <c r="U103" s="11"/>
      <c r="V103" s="35" t="str">
        <f t="shared" si="10"/>
        <v>Libyan Arab Jamahiriya</v>
      </c>
      <c r="W103" s="30">
        <f t="shared" si="11"/>
        <v>1.2117400026075476E-3</v>
      </c>
      <c r="X103" s="10">
        <f t="shared" si="12"/>
        <v>0.93458934370042657</v>
      </c>
      <c r="Y103" s="38">
        <f t="shared" si="13"/>
        <v>0.87345724135839409</v>
      </c>
      <c r="Z103" s="43">
        <f t="shared" si="14"/>
        <v>-1.2117400026075476</v>
      </c>
      <c r="AA103" s="44">
        <f t="shared" si="15"/>
        <v>105</v>
      </c>
    </row>
    <row r="104" spans="3:27">
      <c r="C104" s="34" t="s">
        <v>235</v>
      </c>
      <c r="D104" s="35" t="s">
        <v>236</v>
      </c>
      <c r="E104" s="11">
        <v>0</v>
      </c>
      <c r="F104" s="11">
        <v>0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  <c r="T104" s="11">
        <v>0</v>
      </c>
      <c r="U104" s="11"/>
      <c r="V104" s="35" t="str">
        <f t="shared" si="10"/>
        <v>Liechtenstein</v>
      </c>
      <c r="W104" s="30">
        <f t="shared" si="11"/>
        <v>0</v>
      </c>
      <c r="X104" s="10" t="e">
        <f t="shared" si="12"/>
        <v>#DIV/0!</v>
      </c>
      <c r="Y104" s="38">
        <f t="shared" si="13"/>
        <v>0</v>
      </c>
      <c r="Z104" s="43" t="str">
        <f t="shared" si="14"/>
        <v/>
      </c>
      <c r="AA104" s="44" t="str">
        <f t="shared" si="15"/>
        <v/>
      </c>
    </row>
    <row r="105" spans="3:27">
      <c r="C105" s="34" t="s">
        <v>237</v>
      </c>
      <c r="D105" s="35" t="s">
        <v>238</v>
      </c>
      <c r="E105" s="11">
        <v>0.23967268213608742</v>
      </c>
      <c r="F105" s="11">
        <v>0.23872934884917255</v>
      </c>
      <c r="G105" s="11">
        <v>0.23778601556225767</v>
      </c>
      <c r="H105" s="11">
        <v>0.2368426822753428</v>
      </c>
      <c r="I105" s="11">
        <v>0.23589934898842799</v>
      </c>
      <c r="J105" s="11">
        <v>0.23495601570151314</v>
      </c>
      <c r="K105" s="11">
        <v>0.23401268241459827</v>
      </c>
      <c r="L105" s="11">
        <v>0.2330693491276834</v>
      </c>
      <c r="M105" s="11">
        <v>0.23212601584076853</v>
      </c>
      <c r="N105" s="11">
        <v>0.23118268255385369</v>
      </c>
      <c r="O105" s="11">
        <v>0.23023934926693887</v>
      </c>
      <c r="P105" s="11">
        <v>0.23009030151693879</v>
      </c>
      <c r="Q105" s="11">
        <v>0.22973003540027218</v>
      </c>
      <c r="R105" s="11">
        <v>0.22973934800027215</v>
      </c>
      <c r="S105" s="11">
        <v>0.23069268131229684</v>
      </c>
      <c r="T105" s="11">
        <v>0.23164601462432152</v>
      </c>
      <c r="U105" s="11"/>
      <c r="V105" s="35" t="str">
        <f t="shared" si="10"/>
        <v>Lithuania</v>
      </c>
      <c r="W105" s="30">
        <f t="shared" si="11"/>
        <v>-6.6335860743499018E-4</v>
      </c>
      <c r="X105" s="10">
        <f t="shared" si="12"/>
        <v>-0.9313211498900954</v>
      </c>
      <c r="Y105" s="38">
        <f t="shared" si="13"/>
        <v>0.86735908423260955</v>
      </c>
      <c r="Z105" s="43">
        <f t="shared" si="14"/>
        <v>0.6633586074349902</v>
      </c>
      <c r="AA105" s="44">
        <f t="shared" si="15"/>
        <v>28</v>
      </c>
    </row>
    <row r="106" spans="3:27">
      <c r="C106" s="34" t="s">
        <v>239</v>
      </c>
      <c r="D106" s="35" t="s">
        <v>240</v>
      </c>
      <c r="E106" s="11">
        <v>0.16500000000000001</v>
      </c>
      <c r="F106" s="11">
        <v>0.16333333333333333</v>
      </c>
      <c r="G106" s="11">
        <v>0.16500000000000001</v>
      </c>
      <c r="H106" s="11">
        <v>0.16333333333333333</v>
      </c>
      <c r="I106" s="11">
        <v>0.16333333333333333</v>
      </c>
      <c r="J106" s="11">
        <v>0.16333333333333333</v>
      </c>
      <c r="K106" s="11">
        <v>0.16333333333333333</v>
      </c>
      <c r="L106" s="11">
        <v>0.16333333333333333</v>
      </c>
      <c r="M106" s="11">
        <v>0.16333333333333333</v>
      </c>
      <c r="N106" s="11">
        <v>0.16333333333333333</v>
      </c>
      <c r="O106" s="11">
        <v>0.16666666659216087</v>
      </c>
      <c r="P106" s="11">
        <v>0.16999999985098838</v>
      </c>
      <c r="Q106" s="11">
        <v>0.17333333310981591</v>
      </c>
      <c r="R106" s="11">
        <v>0.17666666636864345</v>
      </c>
      <c r="S106" s="11">
        <v>0.17999999962747096</v>
      </c>
      <c r="T106" s="11">
        <v>0.18333333288629849</v>
      </c>
      <c r="U106" s="11"/>
      <c r="V106" s="35" t="str">
        <f t="shared" si="10"/>
        <v>Luxembourg</v>
      </c>
      <c r="W106" s="30">
        <f t="shared" si="11"/>
        <v>1.1372548751167801E-3</v>
      </c>
      <c r="X106" s="10">
        <f t="shared" si="12"/>
        <v>0.80383235651317231</v>
      </c>
      <c r="Y106" s="38">
        <f t="shared" si="13"/>
        <v>0.64614645737751975</v>
      </c>
      <c r="Z106" s="43">
        <f t="shared" si="14"/>
        <v>-1.1372548751167801</v>
      </c>
      <c r="AA106" s="44">
        <f t="shared" si="15"/>
        <v>99</v>
      </c>
    </row>
    <row r="107" spans="3:27">
      <c r="C107" s="34" t="s">
        <v>241</v>
      </c>
      <c r="D107" s="35" t="s">
        <v>242</v>
      </c>
      <c r="E107" s="11">
        <v>0.40878856977712158</v>
      </c>
      <c r="F107" s="11">
        <v>0.4086219024771216</v>
      </c>
      <c r="G107" s="11">
        <v>0.4086219024771216</v>
      </c>
      <c r="H107" s="11">
        <v>0.4086219024771216</v>
      </c>
      <c r="I107" s="11">
        <v>0.4086219024771216</v>
      </c>
      <c r="J107" s="11">
        <v>0.4086219024771216</v>
      </c>
      <c r="K107" s="11">
        <v>0.4086219024771216</v>
      </c>
      <c r="L107" s="11">
        <v>0.4090085691478122</v>
      </c>
      <c r="M107" s="11">
        <v>0.4093952358185029</v>
      </c>
      <c r="N107" s="11">
        <v>0.40978190248919355</v>
      </c>
      <c r="O107" s="11">
        <v>0.4101685691598842</v>
      </c>
      <c r="P107" s="11">
        <v>0.41055523583057485</v>
      </c>
      <c r="Q107" s="11">
        <v>0.4109419025012655</v>
      </c>
      <c r="R107" s="11">
        <v>0.41132856917195615</v>
      </c>
      <c r="S107" s="11">
        <v>0.4117152358426468</v>
      </c>
      <c r="T107" s="11">
        <v>0.4121019025133375</v>
      </c>
      <c r="U107" s="11"/>
      <c r="V107" s="35" t="str">
        <f t="shared" si="10"/>
        <v>Madagascar</v>
      </c>
      <c r="W107" s="30">
        <f t="shared" si="11"/>
        <v>2.4367645919181442E-4</v>
      </c>
      <c r="X107" s="10">
        <f t="shared" si="12"/>
        <v>0.92980892711998442</v>
      </c>
      <c r="Y107" s="38">
        <f t="shared" si="13"/>
        <v>0.86454464095201644</v>
      </c>
      <c r="Z107" s="43">
        <f t="shared" si="14"/>
        <v>-0.24367645919181441</v>
      </c>
      <c r="AA107" s="44">
        <f t="shared" si="15"/>
        <v>59</v>
      </c>
    </row>
    <row r="108" spans="3:27">
      <c r="C108" s="34" t="s">
        <v>243</v>
      </c>
      <c r="D108" s="35" t="s">
        <v>244</v>
      </c>
      <c r="E108" s="11">
        <v>0.43852108766870751</v>
      </c>
      <c r="F108" s="11">
        <v>0.43852108766870751</v>
      </c>
      <c r="G108" s="11">
        <v>0.43852108766870751</v>
      </c>
      <c r="H108" s="11">
        <v>0.43852108766870751</v>
      </c>
      <c r="I108" s="11">
        <v>0.43852108766870751</v>
      </c>
      <c r="J108" s="11">
        <v>0.43852108766870751</v>
      </c>
      <c r="K108" s="11">
        <v>0.43852108766870751</v>
      </c>
      <c r="L108" s="11">
        <v>0.43852108766870751</v>
      </c>
      <c r="M108" s="11">
        <v>0.43852108766870751</v>
      </c>
      <c r="N108" s="11">
        <v>0.43852108766870751</v>
      </c>
      <c r="O108" s="11">
        <v>0.43852108766870751</v>
      </c>
      <c r="P108" s="11">
        <v>0.43852108766870751</v>
      </c>
      <c r="Q108" s="11">
        <v>0.43852108766870751</v>
      </c>
      <c r="R108" s="11">
        <v>0.43852108766870751</v>
      </c>
      <c r="S108" s="11">
        <v>0.43852108766870751</v>
      </c>
      <c r="T108" s="11">
        <v>0.43852108766870751</v>
      </c>
      <c r="U108" s="11"/>
      <c r="V108" s="35" t="str">
        <f t="shared" si="10"/>
        <v>Malawi</v>
      </c>
      <c r="W108" s="30">
        <f t="shared" si="11"/>
        <v>0</v>
      </c>
      <c r="X108" s="10" t="e">
        <f t="shared" si="12"/>
        <v>#DIV/0!</v>
      </c>
      <c r="Y108" s="38">
        <f t="shared" si="13"/>
        <v>0</v>
      </c>
      <c r="Z108" s="43" t="str">
        <f t="shared" si="14"/>
        <v/>
      </c>
      <c r="AA108" s="44" t="str">
        <f t="shared" si="15"/>
        <v/>
      </c>
    </row>
    <row r="109" spans="3:27">
      <c r="C109" s="34" t="s">
        <v>245</v>
      </c>
      <c r="D109" s="35" t="s">
        <v>246</v>
      </c>
      <c r="E109" s="11">
        <v>0.1046629482525252</v>
      </c>
      <c r="F109" s="11">
        <v>0.10454414791919187</v>
      </c>
      <c r="G109" s="11">
        <v>0.10377031320252521</v>
      </c>
      <c r="H109" s="11">
        <v>0.10189115768585853</v>
      </c>
      <c r="I109" s="11">
        <v>0.10233314851919188</v>
      </c>
      <c r="J109" s="11">
        <v>0.1008879385525252</v>
      </c>
      <c r="K109" s="11">
        <v>9.8052750169191863E-2</v>
      </c>
      <c r="L109" s="11">
        <v>9.5582691060858524E-2</v>
      </c>
      <c r="M109" s="11">
        <v>9.3112631952525185E-2</v>
      </c>
      <c r="N109" s="11">
        <v>9.2329296585858533E-2</v>
      </c>
      <c r="O109" s="11">
        <v>9.1118618552525218E-2</v>
      </c>
      <c r="P109" s="11">
        <v>8.9907940519191862E-2</v>
      </c>
      <c r="Q109" s="11">
        <v>9.2667034235187976E-2</v>
      </c>
      <c r="R109" s="11">
        <v>9.5426127951184089E-2</v>
      </c>
      <c r="S109" s="11">
        <v>9.8185221667180189E-2</v>
      </c>
      <c r="T109" s="11">
        <v>0.10094431538317632</v>
      </c>
      <c r="U109" s="11"/>
      <c r="V109" s="35" t="str">
        <f t="shared" si="10"/>
        <v>Malaysia</v>
      </c>
      <c r="W109" s="30">
        <f t="shared" si="11"/>
        <v>-6.8928258675809669E-4</v>
      </c>
      <c r="X109" s="10">
        <f t="shared" si="12"/>
        <v>-0.65126772558119028</v>
      </c>
      <c r="Y109" s="38">
        <f t="shared" si="13"/>
        <v>0.42414965038369656</v>
      </c>
      <c r="Z109" s="43">
        <f t="shared" si="14"/>
        <v>0.68928258675809673</v>
      </c>
      <c r="AA109" s="44">
        <f t="shared" si="15"/>
        <v>27</v>
      </c>
    </row>
    <row r="110" spans="3:27">
      <c r="C110" s="34" t="s">
        <v>247</v>
      </c>
      <c r="D110" s="35" t="s">
        <v>248</v>
      </c>
      <c r="E110" s="11">
        <v>0.41666666666666669</v>
      </c>
      <c r="F110" s="11">
        <v>0.41666666666666669</v>
      </c>
      <c r="G110" s="11">
        <v>0.41666666666666669</v>
      </c>
      <c r="H110" s="11">
        <v>0.41666666666666669</v>
      </c>
      <c r="I110" s="11">
        <v>0.41666666666666669</v>
      </c>
      <c r="J110" s="11">
        <v>0.41666666666666669</v>
      </c>
      <c r="K110" s="11">
        <v>0.41666666666666669</v>
      </c>
      <c r="L110" s="11">
        <v>0.41666666666666669</v>
      </c>
      <c r="M110" s="11">
        <v>0.41666666666666669</v>
      </c>
      <c r="N110" s="11">
        <v>0.41666666666666669</v>
      </c>
      <c r="O110" s="11">
        <v>0.41666666666666669</v>
      </c>
      <c r="P110" s="11">
        <v>0.41666666666666669</v>
      </c>
      <c r="Q110" s="11">
        <v>0.41666666666666669</v>
      </c>
      <c r="R110" s="11">
        <v>0.41666666666666669</v>
      </c>
      <c r="S110" s="11">
        <v>0.41666666666666669</v>
      </c>
      <c r="T110" s="11">
        <v>0.41666666666666669</v>
      </c>
      <c r="U110" s="11"/>
      <c r="V110" s="35" t="str">
        <f t="shared" si="10"/>
        <v>Maldives</v>
      </c>
      <c r="W110" s="30">
        <f t="shared" si="11"/>
        <v>0</v>
      </c>
      <c r="X110" s="10">
        <f t="shared" si="12"/>
        <v>0</v>
      </c>
      <c r="Y110" s="38">
        <f t="shared" si="13"/>
        <v>0</v>
      </c>
      <c r="Z110" s="43" t="str">
        <f t="shared" si="14"/>
        <v/>
      </c>
      <c r="AA110" s="44" t="str">
        <f t="shared" si="15"/>
        <v/>
      </c>
    </row>
    <row r="111" spans="3:27">
      <c r="C111" s="34" t="s">
        <v>249</v>
      </c>
      <c r="D111" s="35" t="s">
        <v>250</v>
      </c>
      <c r="E111" s="11">
        <v>0.28576753620337819</v>
      </c>
      <c r="F111" s="11">
        <v>0.28560086890337816</v>
      </c>
      <c r="G111" s="11">
        <v>0.28560086890337816</v>
      </c>
      <c r="H111" s="11">
        <v>0.28560086890337816</v>
      </c>
      <c r="I111" s="11">
        <v>0.28560086890337816</v>
      </c>
      <c r="J111" s="11">
        <v>0.28560086890337816</v>
      </c>
      <c r="K111" s="11">
        <v>0.28314253572837816</v>
      </c>
      <c r="L111" s="11">
        <v>0.28068420255337817</v>
      </c>
      <c r="M111" s="11">
        <v>0.27822586937837818</v>
      </c>
      <c r="N111" s="11">
        <v>0.27576753620337818</v>
      </c>
      <c r="O111" s="11">
        <v>0.27404164788671154</v>
      </c>
      <c r="P111" s="11">
        <v>0.27467616563886227</v>
      </c>
      <c r="Q111" s="11">
        <v>0.275310683391013</v>
      </c>
      <c r="R111" s="11">
        <v>0.27594520114316379</v>
      </c>
      <c r="S111" s="11">
        <v>0.27657971889531452</v>
      </c>
      <c r="T111" s="11">
        <v>0.27721423664746531</v>
      </c>
      <c r="U111" s="11"/>
      <c r="V111" s="35" t="str">
        <f t="shared" si="10"/>
        <v>Mali</v>
      </c>
      <c r="W111" s="30">
        <f t="shared" si="11"/>
        <v>-8.8713355603251356E-4</v>
      </c>
      <c r="X111" s="10">
        <f t="shared" si="12"/>
        <v>-0.88523784218139456</v>
      </c>
      <c r="Y111" s="38">
        <f t="shared" si="13"/>
        <v>0.78364603722997161</v>
      </c>
      <c r="Z111" s="43">
        <f t="shared" si="14"/>
        <v>0.88713355603251354</v>
      </c>
      <c r="AA111" s="44">
        <f t="shared" si="15"/>
        <v>24</v>
      </c>
    </row>
    <row r="112" spans="3:27">
      <c r="C112" s="34" t="s">
        <v>251</v>
      </c>
      <c r="D112" s="35" t="s">
        <v>252</v>
      </c>
      <c r="E112" s="11">
        <v>0.22372468818586125</v>
      </c>
      <c r="F112" s="11">
        <v>0.22372468818586125</v>
      </c>
      <c r="G112" s="11">
        <v>0.22372468818586125</v>
      </c>
      <c r="H112" s="11">
        <v>0.22372468818586125</v>
      </c>
      <c r="I112" s="11">
        <v>0.22955802151919458</v>
      </c>
      <c r="J112" s="11">
        <v>0.23539135485252793</v>
      </c>
      <c r="K112" s="11">
        <v>0.23539135485252793</v>
      </c>
      <c r="L112" s="11">
        <v>0.23205802151919461</v>
      </c>
      <c r="M112" s="11">
        <v>0.23617469021919457</v>
      </c>
      <c r="N112" s="11">
        <v>0.23617469021919457</v>
      </c>
      <c r="O112" s="11">
        <v>0.23617468971086128</v>
      </c>
      <c r="P112" s="11">
        <v>0.2361746892025279</v>
      </c>
      <c r="Q112" s="11">
        <v>0.23617468869419458</v>
      </c>
      <c r="R112" s="11">
        <v>0.23617468818586126</v>
      </c>
      <c r="S112" s="11">
        <v>0.23909235478731297</v>
      </c>
      <c r="T112" s="11">
        <v>0.24201002138876473</v>
      </c>
      <c r="U112" s="11"/>
      <c r="V112" s="35" t="str">
        <f t="shared" si="10"/>
        <v>Malta</v>
      </c>
      <c r="W112" s="30">
        <f t="shared" si="11"/>
        <v>1.1467054284006247E-3</v>
      </c>
      <c r="X112" s="10">
        <f t="shared" si="12"/>
        <v>0.90434238129804478</v>
      </c>
      <c r="Y112" s="38">
        <f t="shared" si="13"/>
        <v>0.81783514261181822</v>
      </c>
      <c r="Z112" s="43">
        <f t="shared" si="14"/>
        <v>-1.1467054284006246</v>
      </c>
      <c r="AA112" s="44">
        <f t="shared" si="15"/>
        <v>101</v>
      </c>
    </row>
    <row r="113" spans="3:27">
      <c r="C113" s="34" t="s">
        <v>253</v>
      </c>
      <c r="D113" s="35" t="s">
        <v>254</v>
      </c>
      <c r="E113" s="11">
        <v>0.50046409092719435</v>
      </c>
      <c r="F113" s="11">
        <v>0.50046409092719435</v>
      </c>
      <c r="G113" s="11">
        <v>0.50046409092719435</v>
      </c>
      <c r="H113" s="11">
        <v>0.50046409092719435</v>
      </c>
      <c r="I113" s="11">
        <v>0.50046409092719435</v>
      </c>
      <c r="J113" s="11">
        <v>0.50046409092719435</v>
      </c>
      <c r="K113" s="11">
        <v>0.50046409092719435</v>
      </c>
      <c r="L113" s="11">
        <v>0.50046409092719435</v>
      </c>
      <c r="M113" s="11">
        <v>0.50046409092719435</v>
      </c>
      <c r="N113" s="11">
        <v>0.50046409092719435</v>
      </c>
      <c r="O113" s="11">
        <v>0.50046409092719435</v>
      </c>
      <c r="P113" s="11">
        <v>0.50046409092719435</v>
      </c>
      <c r="Q113" s="11">
        <v>0.50046409092719435</v>
      </c>
      <c r="R113" s="11">
        <v>0.50046409092719435</v>
      </c>
      <c r="S113" s="11">
        <v>0.50046409092719435</v>
      </c>
      <c r="T113" s="11">
        <v>0.50046409092719435</v>
      </c>
      <c r="U113" s="11"/>
      <c r="V113" s="35" t="str">
        <f t="shared" si="10"/>
        <v>Marshall Islands</v>
      </c>
      <c r="W113" s="30">
        <f t="shared" si="11"/>
        <v>0</v>
      </c>
      <c r="X113" s="10">
        <f t="shared" si="12"/>
        <v>0</v>
      </c>
      <c r="Y113" s="38">
        <f t="shared" si="13"/>
        <v>0</v>
      </c>
      <c r="Z113" s="43" t="str">
        <f t="shared" si="14"/>
        <v/>
      </c>
      <c r="AA113" s="44" t="str">
        <f t="shared" si="15"/>
        <v/>
      </c>
    </row>
    <row r="114" spans="3:27">
      <c r="C114" s="34" t="s">
        <v>255</v>
      </c>
      <c r="D114" s="35" t="s">
        <v>256</v>
      </c>
      <c r="E114" s="11">
        <v>0.31657722614968392</v>
      </c>
      <c r="F114" s="11">
        <v>0.31548995864898621</v>
      </c>
      <c r="G114" s="11">
        <v>0.3144026911482885</v>
      </c>
      <c r="H114" s="11">
        <v>0.31331542364759085</v>
      </c>
      <c r="I114" s="11">
        <v>0.3122281561468932</v>
      </c>
      <c r="J114" s="11">
        <v>0.31114088864619549</v>
      </c>
      <c r="K114" s="11">
        <v>0.31005362114549784</v>
      </c>
      <c r="L114" s="11">
        <v>0.30896635364480013</v>
      </c>
      <c r="M114" s="11">
        <v>0.30787908614410248</v>
      </c>
      <c r="N114" s="11">
        <v>0.30679181864340482</v>
      </c>
      <c r="O114" s="11">
        <v>0.31065519616007148</v>
      </c>
      <c r="P114" s="11">
        <v>0.31640852822673809</v>
      </c>
      <c r="Q114" s="11">
        <v>0.31640852822673809</v>
      </c>
      <c r="R114" s="11">
        <v>0.31730346154006811</v>
      </c>
      <c r="S114" s="11">
        <v>0.31819839485339813</v>
      </c>
      <c r="T114" s="11">
        <v>0.31909332816672814</v>
      </c>
      <c r="U114" s="11"/>
      <c r="V114" s="35" t="str">
        <f t="shared" si="10"/>
        <v>Mauritania</v>
      </c>
      <c r="W114" s="30">
        <f t="shared" si="11"/>
        <v>2.1861629934740665E-4</v>
      </c>
      <c r="X114" s="10">
        <f t="shared" si="12"/>
        <v>0.26978925675077903</v>
      </c>
      <c r="Y114" s="38">
        <f t="shared" si="13"/>
        <v>7.2786243058137773E-2</v>
      </c>
      <c r="Z114" s="43" t="str">
        <f t="shared" si="14"/>
        <v/>
      </c>
      <c r="AA114" s="44" t="str">
        <f t="shared" si="15"/>
        <v/>
      </c>
    </row>
    <row r="115" spans="3:27">
      <c r="C115" s="34" t="s">
        <v>257</v>
      </c>
      <c r="D115" s="35" t="s">
        <v>258</v>
      </c>
      <c r="E115" s="11">
        <v>0.15335501689679792</v>
      </c>
      <c r="F115" s="11">
        <v>0.1500216835634646</v>
      </c>
      <c r="G115" s="11">
        <v>0.1500216835634646</v>
      </c>
      <c r="H115" s="11">
        <v>0.14835501689679795</v>
      </c>
      <c r="I115" s="11">
        <v>0.14835501689679795</v>
      </c>
      <c r="J115" s="11">
        <v>0.14668835023013127</v>
      </c>
      <c r="K115" s="11">
        <v>0.14502168356346459</v>
      </c>
      <c r="L115" s="11">
        <v>0.14502168356346459</v>
      </c>
      <c r="M115" s="11">
        <v>0.14168835023013127</v>
      </c>
      <c r="N115" s="11">
        <v>0.14168835023013127</v>
      </c>
      <c r="O115" s="11">
        <v>0.14168835023013127</v>
      </c>
      <c r="P115" s="11">
        <v>0.14498704724679792</v>
      </c>
      <c r="Q115" s="11">
        <v>0.14497566121346459</v>
      </c>
      <c r="R115" s="11">
        <v>0.1449716835634646</v>
      </c>
      <c r="S115" s="11">
        <v>0.14823935015709322</v>
      </c>
      <c r="T115" s="11">
        <v>0.15150701675072184</v>
      </c>
      <c r="U115" s="11"/>
      <c r="V115" s="35" t="str">
        <f t="shared" si="10"/>
        <v>Mauritius</v>
      </c>
      <c r="W115" s="30">
        <f t="shared" si="11"/>
        <v>-2.9229949780485738E-4</v>
      </c>
      <c r="X115" s="10">
        <f t="shared" si="12"/>
        <v>-0.39396155725168852</v>
      </c>
      <c r="Y115" s="38">
        <f t="shared" si="13"/>
        <v>0.15520570859217545</v>
      </c>
      <c r="Z115" s="43" t="str">
        <f t="shared" si="14"/>
        <v/>
      </c>
      <c r="AA115" s="44" t="str">
        <f t="shared" si="15"/>
        <v/>
      </c>
    </row>
    <row r="116" spans="3:27">
      <c r="C116" s="34" t="s">
        <v>259</v>
      </c>
      <c r="D116" s="35" t="s">
        <v>260</v>
      </c>
      <c r="E116" s="11">
        <v>0.13682843873456044</v>
      </c>
      <c r="F116" s="11">
        <v>0.13599510540122708</v>
      </c>
      <c r="G116" s="11">
        <v>0.13949510286789377</v>
      </c>
      <c r="H116" s="11">
        <v>0.13182843873456043</v>
      </c>
      <c r="I116" s="11">
        <v>0.13432843873456043</v>
      </c>
      <c r="J116" s="11">
        <v>0.13432843873456043</v>
      </c>
      <c r="K116" s="11">
        <v>0.13374510476789378</v>
      </c>
      <c r="L116" s="11">
        <v>0.13316177080122713</v>
      </c>
      <c r="M116" s="11">
        <v>0.12939510693456044</v>
      </c>
      <c r="N116" s="11">
        <v>0.12847843518456045</v>
      </c>
      <c r="O116" s="11">
        <v>0.12736177156789377</v>
      </c>
      <c r="P116" s="11">
        <v>0.13321177080122712</v>
      </c>
      <c r="Q116" s="11">
        <v>0.13072843746789375</v>
      </c>
      <c r="R116" s="11">
        <v>0.13019510413456045</v>
      </c>
      <c r="S116" s="11">
        <v>0.13137110410827479</v>
      </c>
      <c r="T116" s="11">
        <v>0.13254710408198914</v>
      </c>
      <c r="U116" s="11"/>
      <c r="V116" s="35" t="str">
        <f t="shared" si="10"/>
        <v>Mexico</v>
      </c>
      <c r="W116" s="30">
        <f t="shared" si="11"/>
        <v>-4.3933635006904268E-4</v>
      </c>
      <c r="X116" s="10">
        <f t="shared" si="12"/>
        <v>-0.65947673792142159</v>
      </c>
      <c r="Y116" s="38">
        <f t="shared" si="13"/>
        <v>0.43490956785947937</v>
      </c>
      <c r="Z116" s="43">
        <f t="shared" si="14"/>
        <v>0.4393363500690427</v>
      </c>
      <c r="AA116" s="44">
        <f t="shared" si="15"/>
        <v>35</v>
      </c>
    </row>
    <row r="117" spans="3:27">
      <c r="C117" s="34" t="s">
        <v>261</v>
      </c>
      <c r="D117" s="35" t="s">
        <v>262</v>
      </c>
      <c r="E117" s="11">
        <v>0.39105673253116363</v>
      </c>
      <c r="F117" s="11">
        <v>0.3908900652311636</v>
      </c>
      <c r="G117" s="11">
        <v>0.39122339983116367</v>
      </c>
      <c r="H117" s="11">
        <v>0.39122339983116367</v>
      </c>
      <c r="I117" s="11">
        <v>0.39122339983116367</v>
      </c>
      <c r="J117" s="11">
        <v>0.39122339983116367</v>
      </c>
      <c r="K117" s="11">
        <v>0.39122339983116367</v>
      </c>
      <c r="L117" s="11">
        <v>0.39180673315145848</v>
      </c>
      <c r="M117" s="11">
        <v>0.39239006647175328</v>
      </c>
      <c r="N117" s="11">
        <v>0.39297339979204809</v>
      </c>
      <c r="O117" s="11">
        <v>0.3935567331123429</v>
      </c>
      <c r="P117" s="11">
        <v>0.39414006643263777</v>
      </c>
      <c r="Q117" s="11">
        <v>0.39472339975293252</v>
      </c>
      <c r="R117" s="11">
        <v>0.39530673307322739</v>
      </c>
      <c r="S117" s="11">
        <v>0.39589006639352214</v>
      </c>
      <c r="T117" s="11">
        <v>0.39647339971381701</v>
      </c>
      <c r="U117" s="11"/>
      <c r="V117" s="35" t="str">
        <f t="shared" si="10"/>
        <v>Micronesia, Federated States of</v>
      </c>
      <c r="W117" s="30">
        <f t="shared" si="11"/>
        <v>3.8321081415918461E-4</v>
      </c>
      <c r="X117" s="10">
        <f t="shared" si="12"/>
        <v>0.94697965988897759</v>
      </c>
      <c r="Y117" s="38">
        <f t="shared" si="13"/>
        <v>0.89677047624344364</v>
      </c>
      <c r="Z117" s="43">
        <f t="shared" si="14"/>
        <v>-0.38321081415918462</v>
      </c>
      <c r="AA117" s="44">
        <f t="shared" si="15"/>
        <v>67</v>
      </c>
    </row>
    <row r="118" spans="3:27">
      <c r="C118" s="34" t="s">
        <v>263</v>
      </c>
      <c r="D118" s="35" t="s">
        <v>264</v>
      </c>
      <c r="E118" s="11">
        <v>0.22037219304363434</v>
      </c>
      <c r="F118" s="11">
        <v>0.22103886224363437</v>
      </c>
      <c r="G118" s="11">
        <v>0.22103886224363437</v>
      </c>
      <c r="H118" s="11">
        <v>0.22087219812696768</v>
      </c>
      <c r="I118" s="11">
        <v>0.22087219812696768</v>
      </c>
      <c r="J118" s="11">
        <v>0.2223722006769677</v>
      </c>
      <c r="K118" s="11">
        <v>0.22245553273530105</v>
      </c>
      <c r="L118" s="11">
        <v>0.22253886479363438</v>
      </c>
      <c r="M118" s="11">
        <v>0.22220553654363437</v>
      </c>
      <c r="N118" s="11">
        <v>0.22220553654363437</v>
      </c>
      <c r="O118" s="11">
        <v>0.22212219812696768</v>
      </c>
      <c r="P118" s="11">
        <v>0.22337219812696771</v>
      </c>
      <c r="Q118" s="11">
        <v>0.22303932212696767</v>
      </c>
      <c r="R118" s="11">
        <v>0.22287219812696768</v>
      </c>
      <c r="S118" s="11">
        <v>0.22573219806304171</v>
      </c>
      <c r="T118" s="11">
        <v>0.22859219799911576</v>
      </c>
      <c r="U118" s="11"/>
      <c r="V118" s="35" t="str">
        <f t="shared" si="10"/>
        <v>Moldova, Republic of</v>
      </c>
      <c r="W118" s="30">
        <f t="shared" si="11"/>
        <v>3.5169253106791644E-4</v>
      </c>
      <c r="X118" s="10">
        <f t="shared" si="12"/>
        <v>0.8169943217011455</v>
      </c>
      <c r="Y118" s="38">
        <f t="shared" si="13"/>
        <v>0.66747972169191483</v>
      </c>
      <c r="Z118" s="43">
        <f t="shared" si="14"/>
        <v>-0.35169253106791643</v>
      </c>
      <c r="AA118" s="44">
        <f t="shared" si="15"/>
        <v>65</v>
      </c>
    </row>
    <row r="119" spans="3:27">
      <c r="C119" s="34" t="s">
        <v>265</v>
      </c>
      <c r="D119" s="35" t="s">
        <v>266</v>
      </c>
      <c r="E119" s="11">
        <v>0.4040022084318064</v>
      </c>
      <c r="F119" s="11">
        <v>0.4040022084318064</v>
      </c>
      <c r="G119" s="11">
        <v>0.4040022084318064</v>
      </c>
      <c r="H119" s="11">
        <v>0.4040022084318064</v>
      </c>
      <c r="I119" s="11">
        <v>0.4040022084318064</v>
      </c>
      <c r="J119" s="11">
        <v>0.4040022084318064</v>
      </c>
      <c r="K119" s="11">
        <v>0.4040022084318064</v>
      </c>
      <c r="L119" s="11">
        <v>0.4040022084318064</v>
      </c>
      <c r="M119" s="11">
        <v>0.4040022084318064</v>
      </c>
      <c r="N119" s="11">
        <v>0.4040022084318064</v>
      </c>
      <c r="O119" s="11">
        <v>0.4040022084318064</v>
      </c>
      <c r="P119" s="11">
        <v>0.4040022084318064</v>
      </c>
      <c r="Q119" s="11">
        <v>0.4040022084318064</v>
      </c>
      <c r="R119" s="11">
        <v>0.4040022084318064</v>
      </c>
      <c r="S119" s="11">
        <v>0.40733554169063391</v>
      </c>
      <c r="T119" s="11">
        <v>0.41066887494946142</v>
      </c>
      <c r="U119" s="11"/>
      <c r="V119" s="35" t="str">
        <f t="shared" si="10"/>
        <v>Monaco</v>
      </c>
      <c r="W119" s="30">
        <f t="shared" si="11"/>
        <v>2.1078430901409247E-4</v>
      </c>
      <c r="X119" s="10">
        <f t="shared" si="12"/>
        <v>0.55351554015196958</v>
      </c>
      <c r="Y119" s="38">
        <f t="shared" si="13"/>
        <v>0.30637945318972665</v>
      </c>
      <c r="Z119" s="43">
        <f t="shared" si="14"/>
        <v>-0.21078430901409245</v>
      </c>
      <c r="AA119" s="44">
        <f t="shared" si="15"/>
        <v>52</v>
      </c>
    </row>
    <row r="120" spans="3:27">
      <c r="C120" s="34" t="s">
        <v>267</v>
      </c>
      <c r="D120" s="35" t="s">
        <v>594</v>
      </c>
      <c r="E120" s="11">
        <v>0.19698787647966967</v>
      </c>
      <c r="F120" s="11">
        <v>0.19615454314633637</v>
      </c>
      <c r="G120" s="11">
        <v>0.19615454314633637</v>
      </c>
      <c r="H120" s="11">
        <v>0.19615454314633637</v>
      </c>
      <c r="I120" s="11">
        <v>0.19615454314633637</v>
      </c>
      <c r="J120" s="11">
        <v>0.20117954282966968</v>
      </c>
      <c r="K120" s="11">
        <v>0.20620454251300302</v>
      </c>
      <c r="L120" s="11">
        <v>0.21122954219633636</v>
      </c>
      <c r="M120" s="11">
        <v>0.21625454187966967</v>
      </c>
      <c r="N120" s="11">
        <v>0.21437120854633637</v>
      </c>
      <c r="O120" s="11">
        <v>0.20978787521300302</v>
      </c>
      <c r="P120" s="11">
        <v>0.21192120854633636</v>
      </c>
      <c r="Q120" s="11">
        <v>0.208887875213003</v>
      </c>
      <c r="R120" s="11">
        <v>0.20825454187966966</v>
      </c>
      <c r="S120" s="11">
        <v>0.21013920850421078</v>
      </c>
      <c r="T120" s="11">
        <v>0.21202387512875184</v>
      </c>
      <c r="U120" s="11"/>
      <c r="V120" s="35" t="str">
        <f t="shared" si="10"/>
        <v xml:space="preserve">Macedonia </v>
      </c>
      <c r="W120" s="30">
        <f t="shared" si="11"/>
        <v>1.2323145905224493E-3</v>
      </c>
      <c r="X120" s="10">
        <f t="shared" si="12"/>
        <v>0.79840109388521152</v>
      </c>
      <c r="Y120" s="38">
        <f t="shared" si="13"/>
        <v>0.63744430671710239</v>
      </c>
      <c r="Z120" s="43">
        <f t="shared" si="14"/>
        <v>-1.2323145905224493</v>
      </c>
      <c r="AA120" s="44">
        <f t="shared" si="15"/>
        <v>108</v>
      </c>
    </row>
    <row r="121" spans="3:27">
      <c r="C121" s="34" t="s">
        <v>269</v>
      </c>
      <c r="D121" s="35" t="s">
        <v>270</v>
      </c>
      <c r="E121" s="11">
        <v>0.21681034964272475</v>
      </c>
      <c r="F121" s="11">
        <v>0.21681034964272475</v>
      </c>
      <c r="G121" s="11">
        <v>0.21664368273772475</v>
      </c>
      <c r="H121" s="11">
        <v>0.21664368273772475</v>
      </c>
      <c r="I121" s="11">
        <v>0.21647701622939142</v>
      </c>
      <c r="J121" s="11">
        <v>0.21647701622939142</v>
      </c>
      <c r="K121" s="11">
        <v>0.21647701622939142</v>
      </c>
      <c r="L121" s="11">
        <v>0.21647701622939142</v>
      </c>
      <c r="M121" s="11">
        <v>0.21659368289345038</v>
      </c>
      <c r="N121" s="11">
        <v>0.21671034955750934</v>
      </c>
      <c r="O121" s="11">
        <v>0.2168270162215683</v>
      </c>
      <c r="P121" s="11">
        <v>0.21694368288562726</v>
      </c>
      <c r="Q121" s="11">
        <v>0.21706034954968623</v>
      </c>
      <c r="R121" s="11">
        <v>0.21717701621374519</v>
      </c>
      <c r="S121" s="11">
        <v>0.21729368287780415</v>
      </c>
      <c r="T121" s="11">
        <v>0.21741034954186311</v>
      </c>
      <c r="U121" s="11"/>
      <c r="V121" s="35" t="str">
        <f t="shared" si="10"/>
        <v>Mongolia</v>
      </c>
      <c r="W121" s="30">
        <f t="shared" si="11"/>
        <v>4.519607836754999E-5</v>
      </c>
      <c r="X121" s="10">
        <f t="shared" si="12"/>
        <v>0.71344792060505646</v>
      </c>
      <c r="Y121" s="38">
        <f t="shared" si="13"/>
        <v>0.5090079354156789</v>
      </c>
      <c r="Z121" s="43">
        <f t="shared" si="14"/>
        <v>-4.5196078367549991E-2</v>
      </c>
      <c r="AA121" s="44">
        <f t="shared" si="15"/>
        <v>43</v>
      </c>
    </row>
    <row r="122" spans="3:27">
      <c r="C122" s="34" t="s">
        <v>271</v>
      </c>
      <c r="D122" s="35" t="s">
        <v>272</v>
      </c>
      <c r="E122" s="11">
        <v>0.10077241947526969</v>
      </c>
      <c r="F122" s="11">
        <v>0.10077241947526969</v>
      </c>
      <c r="G122" s="11">
        <v>0.10077241947526969</v>
      </c>
      <c r="H122" s="11">
        <v>0.10077241947526969</v>
      </c>
      <c r="I122" s="11">
        <v>0.10077241947526969</v>
      </c>
      <c r="J122" s="11">
        <v>0.10077241947526969</v>
      </c>
      <c r="K122" s="11">
        <v>0.10077241947526969</v>
      </c>
      <c r="L122" s="11">
        <v>0.10077241947526969</v>
      </c>
      <c r="M122" s="11">
        <v>0.10077241947526969</v>
      </c>
      <c r="N122" s="11">
        <v>0.10077241947526969</v>
      </c>
      <c r="O122" s="11">
        <v>0.10077241947526969</v>
      </c>
      <c r="P122" s="11">
        <v>0.10077241947526969</v>
      </c>
      <c r="Q122" s="11">
        <v>0.10077241947526969</v>
      </c>
      <c r="R122" s="11">
        <v>0.10077241947526969</v>
      </c>
      <c r="S122" s="11">
        <v>0.10077241947526969</v>
      </c>
      <c r="T122" s="11">
        <v>0.10077241947526969</v>
      </c>
      <c r="U122" s="11"/>
      <c r="V122" s="35" t="str">
        <f t="shared" si="10"/>
        <v>Montenegro</v>
      </c>
      <c r="W122" s="30">
        <f t="shared" si="11"/>
        <v>0</v>
      </c>
      <c r="X122" s="10">
        <f t="shared" si="12"/>
        <v>0</v>
      </c>
      <c r="Y122" s="38">
        <f t="shared" si="13"/>
        <v>0</v>
      </c>
      <c r="Z122" s="43" t="str">
        <f t="shared" si="14"/>
        <v/>
      </c>
      <c r="AA122" s="44" t="str">
        <f t="shared" si="15"/>
        <v/>
      </c>
    </row>
    <row r="123" spans="3:27">
      <c r="C123" s="34" t="s">
        <v>273</v>
      </c>
      <c r="D123" s="35" t="s">
        <v>274</v>
      </c>
      <c r="E123" s="11">
        <v>0.26859426474424286</v>
      </c>
      <c r="F123" s="11">
        <v>0.26859426474424286</v>
      </c>
      <c r="G123" s="11">
        <v>0.26509426727757618</v>
      </c>
      <c r="H123" s="11">
        <v>0.26509426727757618</v>
      </c>
      <c r="I123" s="11">
        <v>0.25842760061090952</v>
      </c>
      <c r="J123" s="11">
        <v>0.25822760239424286</v>
      </c>
      <c r="K123" s="11">
        <v>0.25822760239424286</v>
      </c>
      <c r="L123" s="11">
        <v>0.25822760239424286</v>
      </c>
      <c r="M123" s="11">
        <v>0.25742759679424282</v>
      </c>
      <c r="N123" s="11">
        <v>0.25742759679424282</v>
      </c>
      <c r="O123" s="11">
        <v>0.24911093369424286</v>
      </c>
      <c r="P123" s="11">
        <v>0.24911093369424286</v>
      </c>
      <c r="Q123" s="11">
        <v>0.24896093267757621</v>
      </c>
      <c r="R123" s="11">
        <v>0.23931093267757619</v>
      </c>
      <c r="S123" s="11">
        <v>0.24156993262708362</v>
      </c>
      <c r="T123" s="11">
        <v>0.24382893257659102</v>
      </c>
      <c r="U123" s="11"/>
      <c r="V123" s="35" t="str">
        <f t="shared" si="10"/>
        <v>Morocco</v>
      </c>
      <c r="W123" s="30">
        <f t="shared" si="11"/>
        <v>-1.8611956269919321E-3</v>
      </c>
      <c r="X123" s="10">
        <f t="shared" si="12"/>
        <v>-0.95847079149836267</v>
      </c>
      <c r="Y123" s="38">
        <f t="shared" si="13"/>
        <v>0.91866625815549785</v>
      </c>
      <c r="Z123" s="43">
        <f t="shared" si="14"/>
        <v>1.8611956269919321</v>
      </c>
      <c r="AA123" s="44">
        <f t="shared" si="15"/>
        <v>10</v>
      </c>
    </row>
    <row r="124" spans="3:27">
      <c r="C124" s="34" t="s">
        <v>275</v>
      </c>
      <c r="D124" s="35" t="s">
        <v>276</v>
      </c>
      <c r="E124" s="11">
        <v>0.47760259898824753</v>
      </c>
      <c r="F124" s="11">
        <v>0.47743593168824755</v>
      </c>
      <c r="G124" s="11">
        <v>0.47743593168824755</v>
      </c>
      <c r="H124" s="11">
        <v>0.47743593168824755</v>
      </c>
      <c r="I124" s="11">
        <v>0.47743593168824755</v>
      </c>
      <c r="J124" s="11">
        <v>0.47743593168824755</v>
      </c>
      <c r="K124" s="11">
        <v>0.47743593168824755</v>
      </c>
      <c r="L124" s="11">
        <v>0.47694069377396192</v>
      </c>
      <c r="M124" s="11">
        <v>0.47644545585967618</v>
      </c>
      <c r="N124" s="11">
        <v>0.47595021794539044</v>
      </c>
      <c r="O124" s="11">
        <v>0.47545498003110476</v>
      </c>
      <c r="P124" s="11">
        <v>0.47495974211681902</v>
      </c>
      <c r="Q124" s="11">
        <v>0.47446450420253328</v>
      </c>
      <c r="R124" s="11">
        <v>0.47396926628824759</v>
      </c>
      <c r="S124" s="11">
        <v>0.47466193293943193</v>
      </c>
      <c r="T124" s="11">
        <v>0.47535459959061627</v>
      </c>
      <c r="U124" s="11"/>
      <c r="V124" s="35" t="str">
        <f t="shared" si="10"/>
        <v>Mozambique</v>
      </c>
      <c r="W124" s="30">
        <f t="shared" si="11"/>
        <v>-2.4536559691039816E-4</v>
      </c>
      <c r="X124" s="10">
        <f t="shared" si="12"/>
        <v>-0.9071795584043636</v>
      </c>
      <c r="Y124" s="38">
        <f t="shared" si="13"/>
        <v>0.82297475118673613</v>
      </c>
      <c r="Z124" s="43">
        <f t="shared" si="14"/>
        <v>0.24536559691039816</v>
      </c>
      <c r="AA124" s="44">
        <f t="shared" si="15"/>
        <v>38</v>
      </c>
    </row>
    <row r="125" spans="3:27">
      <c r="C125" s="34" t="s">
        <v>277</v>
      </c>
      <c r="D125" s="35" t="s">
        <v>278</v>
      </c>
      <c r="E125" s="11">
        <v>0.41848112646530899</v>
      </c>
      <c r="F125" s="11">
        <v>0.41831446074864226</v>
      </c>
      <c r="G125" s="11">
        <v>0.41873668309864231</v>
      </c>
      <c r="H125" s="11">
        <v>0.41915890544864237</v>
      </c>
      <c r="I125" s="11">
        <v>0.41958112779864232</v>
      </c>
      <c r="J125" s="11">
        <v>0.41958112779864232</v>
      </c>
      <c r="K125" s="11">
        <v>0.41944446086530895</v>
      </c>
      <c r="L125" s="11">
        <v>0.41930779393197559</v>
      </c>
      <c r="M125" s="11">
        <v>0.41917112699864228</v>
      </c>
      <c r="N125" s="11">
        <v>0.41903446006530903</v>
      </c>
      <c r="O125" s="11">
        <v>0.41889779313197567</v>
      </c>
      <c r="P125" s="11">
        <v>0.4192927931358133</v>
      </c>
      <c r="Q125" s="11">
        <v>0.41968779313965116</v>
      </c>
      <c r="R125" s="11">
        <v>0.42008279314348879</v>
      </c>
      <c r="S125" s="11">
        <v>0.42047779314732653</v>
      </c>
      <c r="T125" s="11">
        <v>0.42087279315116427</v>
      </c>
      <c r="U125" s="11"/>
      <c r="V125" s="35" t="str">
        <f t="shared" si="10"/>
        <v>Myanmar</v>
      </c>
      <c r="W125" s="30">
        <f t="shared" si="11"/>
        <v>1.1288799393624336E-4</v>
      </c>
      <c r="X125" s="10">
        <f t="shared" si="12"/>
        <v>0.79119377274707448</v>
      </c>
      <c r="Y125" s="38">
        <f t="shared" si="13"/>
        <v>0.62598758603374938</v>
      </c>
      <c r="Z125" s="43">
        <f t="shared" si="14"/>
        <v>-0.11288799393624337</v>
      </c>
      <c r="AA125" s="44">
        <f t="shared" si="15"/>
        <v>47</v>
      </c>
    </row>
    <row r="126" spans="3:27">
      <c r="C126" s="34" t="s">
        <v>279</v>
      </c>
      <c r="D126" s="35" t="s">
        <v>280</v>
      </c>
      <c r="E126" s="11">
        <v>0.42625580763670284</v>
      </c>
      <c r="F126" s="11">
        <v>0.42042247509503622</v>
      </c>
      <c r="G126" s="11">
        <v>0.41742247477836952</v>
      </c>
      <c r="H126" s="11">
        <v>0.41692247446170283</v>
      </c>
      <c r="I126" s="11">
        <v>0.41675580716170285</v>
      </c>
      <c r="J126" s="11">
        <v>0.41720025171170283</v>
      </c>
      <c r="K126" s="11">
        <v>0.41764469626170281</v>
      </c>
      <c r="L126" s="11">
        <v>0.41808914081170284</v>
      </c>
      <c r="M126" s="11">
        <v>0.41851580747516609</v>
      </c>
      <c r="N126" s="11">
        <v>0.41894247413862934</v>
      </c>
      <c r="O126" s="11">
        <v>0.41936914080209259</v>
      </c>
      <c r="P126" s="11">
        <v>0.41979580746555589</v>
      </c>
      <c r="Q126" s="11">
        <v>0.42022247412901909</v>
      </c>
      <c r="R126" s="11">
        <v>0.42064914079248239</v>
      </c>
      <c r="S126" s="11">
        <v>0.42107580745594558</v>
      </c>
      <c r="T126" s="11">
        <v>0.42150247411940889</v>
      </c>
      <c r="U126" s="11"/>
      <c r="V126" s="35" t="str">
        <f t="shared" si="10"/>
        <v>Namibia</v>
      </c>
      <c r="W126" s="30">
        <f t="shared" si="11"/>
        <v>5.710454259803405E-5</v>
      </c>
      <c r="X126" s="10">
        <f t="shared" si="12"/>
        <v>0.11398712971131676</v>
      </c>
      <c r="Y126" s="38">
        <f t="shared" si="13"/>
        <v>1.2993065739824552E-2</v>
      </c>
      <c r="Z126" s="43" t="str">
        <f t="shared" si="14"/>
        <v/>
      </c>
      <c r="AA126" s="44" t="str">
        <f t="shared" si="15"/>
        <v/>
      </c>
    </row>
    <row r="127" spans="3:27">
      <c r="C127" s="34" t="s">
        <v>281</v>
      </c>
      <c r="D127" s="35" t="s">
        <v>282</v>
      </c>
      <c r="E127" s="11">
        <v>0.2796895505663029</v>
      </c>
      <c r="F127" s="11">
        <v>0.2796895505663029</v>
      </c>
      <c r="G127" s="11">
        <v>0.2796895505663029</v>
      </c>
      <c r="H127" s="11">
        <v>0.2796895505663029</v>
      </c>
      <c r="I127" s="11">
        <v>0.2796895505663029</v>
      </c>
      <c r="J127" s="11">
        <v>0.2796895505663029</v>
      </c>
      <c r="K127" s="11">
        <v>0.2796895505663029</v>
      </c>
      <c r="L127" s="11">
        <v>0.2796895505663029</v>
      </c>
      <c r="M127" s="11">
        <v>0.2796895505663029</v>
      </c>
      <c r="N127" s="11">
        <v>0.2796895505663029</v>
      </c>
      <c r="O127" s="11">
        <v>0.2796895505663029</v>
      </c>
      <c r="P127" s="11">
        <v>0.2796895505663029</v>
      </c>
      <c r="Q127" s="11">
        <v>0.2796895505663029</v>
      </c>
      <c r="R127" s="11">
        <v>0.2796895505663029</v>
      </c>
      <c r="S127" s="11">
        <v>0.2796895505663029</v>
      </c>
      <c r="T127" s="11">
        <v>0.2796895505663029</v>
      </c>
      <c r="U127" s="11"/>
      <c r="V127" s="35" t="str">
        <f t="shared" si="10"/>
        <v>Nauru</v>
      </c>
      <c r="W127" s="30">
        <f t="shared" si="11"/>
        <v>0</v>
      </c>
      <c r="X127" s="10">
        <f t="shared" si="12"/>
        <v>0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0.37402918010317987</v>
      </c>
      <c r="F128" s="11">
        <v>0.37386251598651321</v>
      </c>
      <c r="G128" s="11">
        <v>0.37091013466984651</v>
      </c>
      <c r="H128" s="11">
        <v>0.36795775335317993</v>
      </c>
      <c r="I128" s="11">
        <v>0.36500537203651318</v>
      </c>
      <c r="J128" s="11">
        <v>0.36205299071984659</v>
      </c>
      <c r="K128" s="11">
        <v>0.35910060940317989</v>
      </c>
      <c r="L128" s="11">
        <v>0.3561482280865132</v>
      </c>
      <c r="M128" s="11">
        <v>0.35319584676984656</v>
      </c>
      <c r="N128" s="11">
        <v>0.3502625159865132</v>
      </c>
      <c r="O128" s="11">
        <v>0.34957918265317983</v>
      </c>
      <c r="P128" s="11">
        <v>0.34994584931984657</v>
      </c>
      <c r="Q128" s="11">
        <v>0.35180751594490173</v>
      </c>
      <c r="R128" s="11">
        <v>0.35366918256995694</v>
      </c>
      <c r="S128" s="11">
        <v>0.35553084919501204</v>
      </c>
      <c r="T128" s="11">
        <v>0.35739251582006726</v>
      </c>
      <c r="U128" s="11"/>
      <c r="V128" s="35" t="str">
        <f t="shared" si="10"/>
        <v>Nepal</v>
      </c>
      <c r="W128" s="30">
        <f t="shared" si="11"/>
        <v>-1.5001714753325888E-3</v>
      </c>
      <c r="X128" s="10">
        <f t="shared" si="12"/>
        <v>-0.83581416791005414</v>
      </c>
      <c r="Y128" s="38">
        <f t="shared" si="13"/>
        <v>0.69858532327917622</v>
      </c>
      <c r="Z128" s="43">
        <f t="shared" si="14"/>
        <v>1.5001714753325888</v>
      </c>
      <c r="AA128" s="44">
        <f t="shared" si="15"/>
        <v>13</v>
      </c>
    </row>
    <row r="129" spans="3:27">
      <c r="C129" s="34" t="s">
        <v>285</v>
      </c>
      <c r="D129" s="35" t="s">
        <v>286</v>
      </c>
      <c r="E129" s="11">
        <v>0.31850192558526663</v>
      </c>
      <c r="F129" s="11">
        <v>0.31850192558526663</v>
      </c>
      <c r="G129" s="11">
        <v>0.31850192558526663</v>
      </c>
      <c r="H129" s="11">
        <v>0.31850192558526663</v>
      </c>
      <c r="I129" s="11">
        <v>0.31850192558526663</v>
      </c>
      <c r="J129" s="11">
        <v>0.31850192558526663</v>
      </c>
      <c r="K129" s="11">
        <v>0.32150192551821144</v>
      </c>
      <c r="L129" s="11">
        <v>0.32450192545115625</v>
      </c>
      <c r="M129" s="11">
        <v>0.327501925384101</v>
      </c>
      <c r="N129" s="11">
        <v>0.33050192531704575</v>
      </c>
      <c r="O129" s="11">
        <v>0.33350192524999051</v>
      </c>
      <c r="P129" s="11">
        <v>0.33650192518293531</v>
      </c>
      <c r="Q129" s="11">
        <v>0.33950192511588012</v>
      </c>
      <c r="R129" s="11">
        <v>0.34250192504882487</v>
      </c>
      <c r="S129" s="11">
        <v>0.34550192498176963</v>
      </c>
      <c r="T129" s="11">
        <v>0.34850192491471438</v>
      </c>
      <c r="U129" s="11"/>
      <c r="V129" s="35" t="str">
        <f t="shared" si="10"/>
        <v>Netherlands</v>
      </c>
      <c r="W129" s="30">
        <f t="shared" si="11"/>
        <v>2.1838234805995073E-3</v>
      </c>
      <c r="X129" s="10">
        <f t="shared" si="12"/>
        <v>0.95890804770991922</v>
      </c>
      <c r="Y129" s="38">
        <f t="shared" si="13"/>
        <v>0.9195046439628487</v>
      </c>
      <c r="Z129" s="43">
        <f t="shared" si="14"/>
        <v>-2.1838234805995071</v>
      </c>
      <c r="AA129" s="44">
        <f t="shared" si="15"/>
        <v>129</v>
      </c>
    </row>
    <row r="130" spans="3:27">
      <c r="C130" s="34" t="s">
        <v>287</v>
      </c>
      <c r="D130" s="35" t="s">
        <v>288</v>
      </c>
      <c r="E130" s="11">
        <v>0.20550934325829009</v>
      </c>
      <c r="F130" s="11">
        <v>0.2048426804082901</v>
      </c>
      <c r="G130" s="11">
        <v>0.20400934707495674</v>
      </c>
      <c r="H130" s="11">
        <v>0.20400934707495674</v>
      </c>
      <c r="I130" s="11">
        <v>0.20300934325829009</v>
      </c>
      <c r="J130" s="11">
        <v>0.2015093470749568</v>
      </c>
      <c r="K130" s="11">
        <v>0.20117601247495676</v>
      </c>
      <c r="L130" s="11">
        <v>0.19950934580829008</v>
      </c>
      <c r="M130" s="11">
        <v>0.19895934275829008</v>
      </c>
      <c r="N130" s="11">
        <v>0.19867601247495678</v>
      </c>
      <c r="O130" s="11">
        <v>0.19802601349162341</v>
      </c>
      <c r="P130" s="11">
        <v>0.19791372925829009</v>
      </c>
      <c r="Q130" s="11">
        <v>0.1971649757916234</v>
      </c>
      <c r="R130" s="11">
        <v>0.19635934580829009</v>
      </c>
      <c r="S130" s="11">
        <v>0.19855567909253155</v>
      </c>
      <c r="T130" s="11">
        <v>0.20075201237677298</v>
      </c>
      <c r="U130" s="11"/>
      <c r="V130" s="35" t="str">
        <f t="shared" si="10"/>
        <v>New Zealand</v>
      </c>
      <c r="W130" s="30">
        <f t="shared" si="11"/>
        <v>-5.2937691879061458E-4</v>
      </c>
      <c r="X130" s="10">
        <f t="shared" si="12"/>
        <v>-0.86374713446490037</v>
      </c>
      <c r="Y130" s="38">
        <f t="shared" si="13"/>
        <v>0.74605911229632671</v>
      </c>
      <c r="Z130" s="43">
        <f t="shared" si="14"/>
        <v>0.52937691879061455</v>
      </c>
      <c r="AA130" s="44">
        <f t="shared" si="15"/>
        <v>33</v>
      </c>
    </row>
    <row r="131" spans="3:27">
      <c r="C131" s="34" t="s">
        <v>289</v>
      </c>
      <c r="D131" s="35" t="s">
        <v>290</v>
      </c>
      <c r="E131" s="11">
        <v>0.29856289027144861</v>
      </c>
      <c r="F131" s="11">
        <v>0.29820955679811528</v>
      </c>
      <c r="G131" s="11">
        <v>0.2978562233247819</v>
      </c>
      <c r="H131" s="11">
        <v>0.29750288985144863</v>
      </c>
      <c r="I131" s="11">
        <v>0.29714955637811524</v>
      </c>
      <c r="J131" s="11">
        <v>0.29679622290478197</v>
      </c>
      <c r="K131" s="11">
        <v>0.29629622417144857</v>
      </c>
      <c r="L131" s="11">
        <v>0.29629622417144857</v>
      </c>
      <c r="M131" s="11">
        <v>0.29608289072478194</v>
      </c>
      <c r="N131" s="11">
        <v>0.29586955727811526</v>
      </c>
      <c r="O131" s="11">
        <v>0.29565622383144857</v>
      </c>
      <c r="P131" s="11">
        <v>0.29544289038478194</v>
      </c>
      <c r="Q131" s="11">
        <v>0.29522955693811526</v>
      </c>
      <c r="R131" s="11">
        <v>0.29562955692917453</v>
      </c>
      <c r="S131" s="11">
        <v>0.29602955692023386</v>
      </c>
      <c r="T131" s="11">
        <v>0.29642955691129319</v>
      </c>
      <c r="U131" s="11"/>
      <c r="V131" s="35" t="str">
        <f t="shared" si="10"/>
        <v>Nicaragua</v>
      </c>
      <c r="W131" s="30">
        <f t="shared" si="11"/>
        <v>-1.8299017181343802E-4</v>
      </c>
      <c r="X131" s="10">
        <f t="shared" si="12"/>
        <v>-0.85573699860340247</v>
      </c>
      <c r="Y131" s="38">
        <f t="shared" si="13"/>
        <v>0.73228581077875965</v>
      </c>
      <c r="Z131" s="43">
        <f t="shared" si="14"/>
        <v>0.18299017181343802</v>
      </c>
      <c r="AA131" s="44">
        <f t="shared" si="15"/>
        <v>39</v>
      </c>
    </row>
    <row r="132" spans="3:27">
      <c r="C132" s="34" t="s">
        <v>291</v>
      </c>
      <c r="D132" s="35" t="s">
        <v>292</v>
      </c>
      <c r="E132" s="11">
        <v>0.37324687602960865</v>
      </c>
      <c r="F132" s="11">
        <v>0.37239154272039349</v>
      </c>
      <c r="G132" s="11">
        <v>0.37153620941117832</v>
      </c>
      <c r="H132" s="11">
        <v>0.37068087610196326</v>
      </c>
      <c r="I132" s="11">
        <v>0.3698255427927481</v>
      </c>
      <c r="J132" s="11">
        <v>0.36897020948353293</v>
      </c>
      <c r="K132" s="11">
        <v>0.36811487617431782</v>
      </c>
      <c r="L132" s="11">
        <v>0.36811487617431782</v>
      </c>
      <c r="M132" s="11">
        <v>0.3692982079909844</v>
      </c>
      <c r="N132" s="11">
        <v>0.37679820799098446</v>
      </c>
      <c r="O132" s="11">
        <v>0.37653154157431779</v>
      </c>
      <c r="P132" s="11">
        <v>0.37671487592431779</v>
      </c>
      <c r="Q132" s="11">
        <v>0.37646487592431782</v>
      </c>
      <c r="R132" s="11">
        <v>0.37646487592431782</v>
      </c>
      <c r="S132" s="11">
        <v>0.37715320924226564</v>
      </c>
      <c r="T132" s="11">
        <v>0.37784154256021357</v>
      </c>
      <c r="U132" s="11"/>
      <c r="V132" s="35" t="str">
        <f t="shared" si="10"/>
        <v>Niger</v>
      </c>
      <c r="W132" s="30">
        <f t="shared" si="11"/>
        <v>5.1523281239811169E-4</v>
      </c>
      <c r="X132" s="10">
        <f t="shared" si="12"/>
        <v>0.67042326721996481</v>
      </c>
      <c r="Y132" s="38">
        <f t="shared" si="13"/>
        <v>0.44946735722989234</v>
      </c>
      <c r="Z132" s="43">
        <f t="shared" si="14"/>
        <v>-0.51523281239811169</v>
      </c>
      <c r="AA132" s="44">
        <f t="shared" si="15"/>
        <v>79</v>
      </c>
    </row>
    <row r="133" spans="3:27">
      <c r="C133" s="34" t="s">
        <v>293</v>
      </c>
      <c r="D133" s="35" t="s">
        <v>294</v>
      </c>
      <c r="E133" s="11">
        <v>0.24788348540617355</v>
      </c>
      <c r="F133" s="11">
        <v>0.24788348540617355</v>
      </c>
      <c r="G133" s="11">
        <v>0.24788348540617355</v>
      </c>
      <c r="H133" s="11">
        <v>0.24788348540617355</v>
      </c>
      <c r="I133" s="11">
        <v>0.24788348540617355</v>
      </c>
      <c r="J133" s="11">
        <v>0.24788348540617355</v>
      </c>
      <c r="K133" s="11">
        <v>0.24788348540617355</v>
      </c>
      <c r="L133" s="11">
        <v>0.24788348540617355</v>
      </c>
      <c r="M133" s="11">
        <v>0.24788348540617355</v>
      </c>
      <c r="N133" s="11">
        <v>0.24788348540617355</v>
      </c>
      <c r="O133" s="11">
        <v>0.24788348540617355</v>
      </c>
      <c r="P133" s="11">
        <v>0.24788348540617355</v>
      </c>
      <c r="Q133" s="11">
        <v>0.24788348540617355</v>
      </c>
      <c r="R133" s="11">
        <v>0.24788348540617355</v>
      </c>
      <c r="S133" s="11">
        <v>0.24788348540617355</v>
      </c>
      <c r="T133" s="11">
        <v>0.24788348540617355</v>
      </c>
      <c r="U133" s="11"/>
      <c r="V133" s="35" t="str">
        <f t="shared" si="10"/>
        <v>Nigeria</v>
      </c>
      <c r="W133" s="30">
        <f t="shared" si="11"/>
        <v>0</v>
      </c>
      <c r="X133" s="10">
        <f t="shared" si="12"/>
        <v>0</v>
      </c>
      <c r="Y133" s="38">
        <f t="shared" si="13"/>
        <v>0</v>
      </c>
      <c r="Z133" s="43" t="str">
        <f t="shared" si="14"/>
        <v/>
      </c>
      <c r="AA133" s="44" t="str">
        <f t="shared" si="15"/>
        <v/>
      </c>
    </row>
    <row r="134" spans="3:27">
      <c r="C134" s="34" t="s">
        <v>295</v>
      </c>
      <c r="D134" s="35" t="s">
        <v>296</v>
      </c>
      <c r="E134" s="11">
        <v>0.1746100196301987</v>
      </c>
      <c r="F134" s="11">
        <v>0.17711001963019868</v>
      </c>
      <c r="G134" s="11">
        <v>0.17377668629686535</v>
      </c>
      <c r="H134" s="11">
        <v>0.17294335296353203</v>
      </c>
      <c r="I134" s="11">
        <v>0.17127668629686535</v>
      </c>
      <c r="J134" s="11">
        <v>0.170443352963532</v>
      </c>
      <c r="K134" s="11">
        <v>0.16877668629686537</v>
      </c>
      <c r="L134" s="11">
        <v>0.16794335296353202</v>
      </c>
      <c r="M134" s="11">
        <v>0.16707208377186536</v>
      </c>
      <c r="N134" s="11">
        <v>0.1662008145801987</v>
      </c>
      <c r="O134" s="11">
        <v>0.16532954538853203</v>
      </c>
      <c r="P134" s="11">
        <v>0.16445827619686537</v>
      </c>
      <c r="Q134" s="11">
        <v>0.16302668629686537</v>
      </c>
      <c r="R134" s="11">
        <v>0.16570835290359209</v>
      </c>
      <c r="S134" s="11">
        <v>0.16839001951031887</v>
      </c>
      <c r="T134" s="11">
        <v>0.1710716861170456</v>
      </c>
      <c r="U134" s="11"/>
      <c r="V134" s="35" t="str">
        <f t="shared" si="10"/>
        <v>Norway</v>
      </c>
      <c r="W134" s="30">
        <f t="shared" si="11"/>
        <v>-6.2696097720353866E-4</v>
      </c>
      <c r="X134" s="10">
        <f t="shared" si="12"/>
        <v>-0.7465352047481939</v>
      </c>
      <c r="Y134" s="38">
        <f t="shared" si="13"/>
        <v>0.5573148119284278</v>
      </c>
      <c r="Z134" s="43">
        <f t="shared" si="14"/>
        <v>0.62696097720353861</v>
      </c>
      <c r="AA134" s="44">
        <f t="shared" si="15"/>
        <v>30</v>
      </c>
    </row>
    <row r="135" spans="3:27">
      <c r="C135" s="34" t="s">
        <v>297</v>
      </c>
      <c r="D135" s="35" t="s">
        <v>298</v>
      </c>
      <c r="E135" s="11">
        <v>0.16873504448717866</v>
      </c>
      <c r="F135" s="11">
        <v>0.15273504385384531</v>
      </c>
      <c r="G135" s="11">
        <v>0.15273504385384531</v>
      </c>
      <c r="H135" s="11">
        <v>0.15273504385384531</v>
      </c>
      <c r="I135" s="11">
        <v>0.15273504385384531</v>
      </c>
      <c r="J135" s="11">
        <v>0.15273504385384531</v>
      </c>
      <c r="K135" s="11">
        <v>0.15663504410384529</v>
      </c>
      <c r="L135" s="11">
        <v>0.15200576102051197</v>
      </c>
      <c r="M135" s="11">
        <v>0.14737647793717865</v>
      </c>
      <c r="N135" s="11">
        <v>0.14155588457051199</v>
      </c>
      <c r="O135" s="11">
        <v>0.13664130292051199</v>
      </c>
      <c r="P135" s="11">
        <v>0.13254801722051199</v>
      </c>
      <c r="Q135" s="11">
        <v>0.13398342403717864</v>
      </c>
      <c r="R135" s="11">
        <v>0.13030171052051198</v>
      </c>
      <c r="S135" s="11">
        <v>0.13175037715479843</v>
      </c>
      <c r="T135" s="11">
        <v>0.13319904378908487</v>
      </c>
      <c r="U135" s="11"/>
      <c r="V135" s="35" t="str">
        <f t="shared" ref="V135:V197" si="16">D135</f>
        <v>Oman</v>
      </c>
      <c r="W135" s="30">
        <f t="shared" ref="W135:W197" si="17">SLOPE(E135:T135,$E$5:$T$5)</f>
        <v>-2.195612610822083E-3</v>
      </c>
      <c r="X135" s="10">
        <f t="shared" ref="X135:X197" si="18">PEARSON(E135:T135,$E$5:$T$5)</f>
        <v>-0.91983242768059748</v>
      </c>
      <c r="Y135" s="38">
        <f t="shared" ref="Y135:Y197" si="19">IF(ISERROR(X135),0,X135*X135)</f>
        <v>0.84609169501278159</v>
      </c>
      <c r="Z135" s="43">
        <f t="shared" ref="Z135:Z197" si="20">IF(Y135&gt;=$Z$4,-1000*W135,"")</f>
        <v>2.1956126108220828</v>
      </c>
      <c r="AA135" s="44">
        <f t="shared" ref="AA135:AA197" si="21">IF(ISNUMBER(Z135),RANK(Z135,$Z$6:$Z$197),"")</f>
        <v>6</v>
      </c>
    </row>
    <row r="136" spans="3:27">
      <c r="C136" s="34" t="s">
        <v>299</v>
      </c>
      <c r="D136" s="35" t="s">
        <v>300</v>
      </c>
      <c r="E136" s="11">
        <v>0.2564440904135396</v>
      </c>
      <c r="F136" s="11">
        <v>0.2581107570802062</v>
      </c>
      <c r="G136" s="11">
        <v>0.2581107570802062</v>
      </c>
      <c r="H136" s="11">
        <v>0.24311075708020624</v>
      </c>
      <c r="I136" s="11">
        <v>0.23977742374687291</v>
      </c>
      <c r="J136" s="11">
        <v>0.23811075708020621</v>
      </c>
      <c r="K136" s="11">
        <v>0.23311075708020623</v>
      </c>
      <c r="L136" s="11">
        <v>0.23227742374687291</v>
      </c>
      <c r="M136" s="11">
        <v>0.23144409041353955</v>
      </c>
      <c r="N136" s="11">
        <v>0.22361076216353956</v>
      </c>
      <c r="O136" s="11">
        <v>0.2230606065218729</v>
      </c>
      <c r="P136" s="11">
        <v>0.22251045088020624</v>
      </c>
      <c r="Q136" s="11">
        <v>0.22468912362217575</v>
      </c>
      <c r="R136" s="11">
        <v>0.22686779636414531</v>
      </c>
      <c r="S136" s="11">
        <v>0.22904646910611484</v>
      </c>
      <c r="T136" s="11">
        <v>0.23122514184808438</v>
      </c>
      <c r="U136" s="11"/>
      <c r="V136" s="35" t="str">
        <f t="shared" si="16"/>
        <v>Pakistan</v>
      </c>
      <c r="W136" s="30">
        <f t="shared" si="17"/>
        <v>-2.1927060618906276E-3</v>
      </c>
      <c r="X136" s="10">
        <f t="shared" si="18"/>
        <v>-0.84450815118066402</v>
      </c>
      <c r="Y136" s="38">
        <f t="shared" si="19"/>
        <v>0.7131940174105833</v>
      </c>
      <c r="Z136" s="43">
        <f t="shared" si="20"/>
        <v>2.1927060618906276</v>
      </c>
      <c r="AA136" s="44">
        <f t="shared" si="21"/>
        <v>7</v>
      </c>
    </row>
    <row r="137" spans="3:27">
      <c r="C137" s="34" t="s">
        <v>301</v>
      </c>
      <c r="D137" s="35" t="s">
        <v>302</v>
      </c>
      <c r="E137" s="11">
        <v>0.28553274819145319</v>
      </c>
      <c r="F137" s="11">
        <v>0.28553274819145319</v>
      </c>
      <c r="G137" s="11">
        <v>0.28553274819145319</v>
      </c>
      <c r="H137" s="11">
        <v>0.28553274819145319</v>
      </c>
      <c r="I137" s="11">
        <v>0.28553274819145319</v>
      </c>
      <c r="J137" s="11">
        <v>0.28553274819145319</v>
      </c>
      <c r="K137" s="11">
        <v>0.28553274819145319</v>
      </c>
      <c r="L137" s="11">
        <v>0.28553274819145319</v>
      </c>
      <c r="M137" s="11">
        <v>0.28553274819145319</v>
      </c>
      <c r="N137" s="11">
        <v>0.28553274819145319</v>
      </c>
      <c r="O137" s="11">
        <v>0.28553274819145319</v>
      </c>
      <c r="P137" s="11">
        <v>0.28553274819145319</v>
      </c>
      <c r="Q137" s="11">
        <v>0.28553274819145319</v>
      </c>
      <c r="R137" s="11">
        <v>0.28553274819145319</v>
      </c>
      <c r="S137" s="11">
        <v>0.28553274819145319</v>
      </c>
      <c r="T137" s="11">
        <v>0.28553274819145319</v>
      </c>
      <c r="U137" s="11"/>
      <c r="V137" s="35" t="str">
        <f t="shared" si="16"/>
        <v>Palau</v>
      </c>
      <c r="W137" s="30">
        <f t="shared" si="17"/>
        <v>0</v>
      </c>
      <c r="X137" s="10" t="e">
        <f t="shared" si="18"/>
        <v>#DIV/0!</v>
      </c>
      <c r="Y137" s="38">
        <f t="shared" si="19"/>
        <v>0</v>
      </c>
      <c r="Z137" s="43" t="str">
        <f t="shared" si="20"/>
        <v/>
      </c>
      <c r="AA137" s="44" t="str">
        <f t="shared" si="21"/>
        <v/>
      </c>
    </row>
    <row r="138" spans="3:27">
      <c r="C138" s="34" t="s">
        <v>303</v>
      </c>
      <c r="D138" s="35" t="s">
        <v>304</v>
      </c>
      <c r="E138" s="11">
        <v>0.32562286411511787</v>
      </c>
      <c r="F138" s="11">
        <v>0.32545619999845116</v>
      </c>
      <c r="G138" s="11">
        <v>0.33245619808178456</v>
      </c>
      <c r="H138" s="11">
        <v>0.33462286348178455</v>
      </c>
      <c r="I138" s="11">
        <v>0.32378953333178456</v>
      </c>
      <c r="J138" s="11">
        <v>0.32378953333178456</v>
      </c>
      <c r="K138" s="11">
        <v>0.32378953333178456</v>
      </c>
      <c r="L138" s="11">
        <v>0.32394865466511785</v>
      </c>
      <c r="M138" s="11">
        <v>0.3241077759984512</v>
      </c>
      <c r="N138" s="11">
        <v>0.32426689733178454</v>
      </c>
      <c r="O138" s="11">
        <v>0.32442601866511783</v>
      </c>
      <c r="P138" s="11">
        <v>0.32458513999845118</v>
      </c>
      <c r="Q138" s="11">
        <v>0.32037286411511784</v>
      </c>
      <c r="R138" s="11">
        <v>0.31788953078178456</v>
      </c>
      <c r="S138" s="11">
        <v>0.31916086408670136</v>
      </c>
      <c r="T138" s="11">
        <v>0.32043219739161816</v>
      </c>
      <c r="U138" s="11"/>
      <c r="V138" s="35" t="str">
        <f t="shared" si="16"/>
        <v>Panama</v>
      </c>
      <c r="W138" s="30">
        <f t="shared" si="17"/>
        <v>-6.4388208182143767E-4</v>
      </c>
      <c r="X138" s="10">
        <f t="shared" si="18"/>
        <v>-0.71581589538373946</v>
      </c>
      <c r="Y138" s="38">
        <f t="shared" si="19"/>
        <v>0.51239239608402465</v>
      </c>
      <c r="Z138" s="43">
        <f t="shared" si="20"/>
        <v>0.64388208182143769</v>
      </c>
      <c r="AA138" s="44">
        <f t="shared" si="21"/>
        <v>29</v>
      </c>
    </row>
    <row r="139" spans="3:27">
      <c r="C139" s="34" t="s">
        <v>305</v>
      </c>
      <c r="D139" s="35" t="s">
        <v>306</v>
      </c>
      <c r="E139" s="11">
        <v>0.37081958838641721</v>
      </c>
      <c r="F139" s="11">
        <v>0.37065292187808385</v>
      </c>
      <c r="G139" s="11">
        <v>0.37065292187808385</v>
      </c>
      <c r="H139" s="11">
        <v>0.37065292187808385</v>
      </c>
      <c r="I139" s="11">
        <v>0.37065292187808385</v>
      </c>
      <c r="J139" s="11">
        <v>0.37065292187808385</v>
      </c>
      <c r="K139" s="11">
        <v>0.37065292187808385</v>
      </c>
      <c r="L139" s="11">
        <v>0.37076958854214287</v>
      </c>
      <c r="M139" s="11">
        <v>0.37088625520620178</v>
      </c>
      <c r="N139" s="11">
        <v>0.37100292187026079</v>
      </c>
      <c r="O139" s="11">
        <v>0.3711195885343197</v>
      </c>
      <c r="P139" s="11">
        <v>0.37123625519837872</v>
      </c>
      <c r="Q139" s="11">
        <v>0.37135292186243768</v>
      </c>
      <c r="R139" s="11">
        <v>0.37146958852649664</v>
      </c>
      <c r="S139" s="11">
        <v>0.37158625519055555</v>
      </c>
      <c r="T139" s="11">
        <v>0.37170292185461457</v>
      </c>
      <c r="U139" s="11"/>
      <c r="V139" s="35" t="str">
        <f t="shared" si="16"/>
        <v>Papua New Guinea</v>
      </c>
      <c r="W139" s="30">
        <f t="shared" si="17"/>
        <v>7.0955884177427265E-5</v>
      </c>
      <c r="X139" s="10">
        <f t="shared" si="18"/>
        <v>0.90867730022548399</v>
      </c>
      <c r="Y139" s="38">
        <f t="shared" si="19"/>
        <v>0.82569443594507441</v>
      </c>
      <c r="Z139" s="43">
        <f t="shared" si="20"/>
        <v>-7.0955884177427264E-2</v>
      </c>
      <c r="AA139" s="44">
        <f t="shared" si="21"/>
        <v>45</v>
      </c>
    </row>
    <row r="140" spans="3:27">
      <c r="C140" s="34" t="s">
        <v>307</v>
      </c>
      <c r="D140" s="35" t="s">
        <v>308</v>
      </c>
      <c r="E140" s="11">
        <v>0.2688169906310976</v>
      </c>
      <c r="F140" s="11">
        <v>0.26712365736094651</v>
      </c>
      <c r="G140" s="11">
        <v>0.26543032409079548</v>
      </c>
      <c r="H140" s="11">
        <v>0.26373699082064445</v>
      </c>
      <c r="I140" s="11">
        <v>0.26204365755049336</v>
      </c>
      <c r="J140" s="11">
        <v>0.26035032428034238</v>
      </c>
      <c r="K140" s="11">
        <v>0.26035032428034238</v>
      </c>
      <c r="L140" s="11">
        <v>0.26204365755049336</v>
      </c>
      <c r="M140" s="11">
        <v>0.26373699082064445</v>
      </c>
      <c r="N140" s="11">
        <v>0.26543032409079548</v>
      </c>
      <c r="O140" s="11">
        <v>0.26712365736094651</v>
      </c>
      <c r="P140" s="11">
        <v>0.2688169906310976</v>
      </c>
      <c r="Q140" s="11">
        <v>0.27051032390124868</v>
      </c>
      <c r="R140" s="11">
        <v>0.27220365717139966</v>
      </c>
      <c r="S140" s="11">
        <v>0.27389699044155075</v>
      </c>
      <c r="T140" s="11">
        <v>0.27559032371170178</v>
      </c>
      <c r="U140" s="11"/>
      <c r="V140" s="35" t="str">
        <f t="shared" si="16"/>
        <v>Paraguay</v>
      </c>
      <c r="W140" s="30">
        <f t="shared" si="17"/>
        <v>6.225489963790627E-4</v>
      </c>
      <c r="X140" s="10">
        <f t="shared" si="18"/>
        <v>0.63215217178021765</v>
      </c>
      <c r="Y140" s="38">
        <f t="shared" si="19"/>
        <v>0.39961636828644581</v>
      </c>
      <c r="Z140" s="43">
        <f t="shared" si="20"/>
        <v>-0.62254899637906269</v>
      </c>
      <c r="AA140" s="44">
        <f t="shared" si="21"/>
        <v>84</v>
      </c>
    </row>
    <row r="141" spans="3:27">
      <c r="C141" s="34" t="s">
        <v>309</v>
      </c>
      <c r="D141" s="35" t="s">
        <v>310</v>
      </c>
      <c r="E141" s="11">
        <v>0.30136963164455205</v>
      </c>
      <c r="F141" s="11">
        <v>0.30103629704455204</v>
      </c>
      <c r="G141" s="11">
        <v>0.30070296402788538</v>
      </c>
      <c r="H141" s="11">
        <v>0.29875296389455203</v>
      </c>
      <c r="I141" s="11">
        <v>0.29863629774455203</v>
      </c>
      <c r="J141" s="11">
        <v>0.29811963037788536</v>
      </c>
      <c r="K141" s="11">
        <v>0.29810296491121874</v>
      </c>
      <c r="L141" s="11">
        <v>0.29636963164455205</v>
      </c>
      <c r="M141" s="11">
        <v>0.29851963157788536</v>
      </c>
      <c r="N141" s="11">
        <v>0.29636963164455205</v>
      </c>
      <c r="O141" s="11">
        <v>0.29680218055288538</v>
      </c>
      <c r="P141" s="11">
        <v>0.29723472946121871</v>
      </c>
      <c r="Q141" s="11">
        <v>0.29769742748187661</v>
      </c>
      <c r="R141" s="11">
        <v>0.29816012550253451</v>
      </c>
      <c r="S141" s="11">
        <v>0.29862282352319242</v>
      </c>
      <c r="T141" s="11">
        <v>0.29908552154385026</v>
      </c>
      <c r="U141" s="11"/>
      <c r="V141" s="35" t="str">
        <f t="shared" si="16"/>
        <v>Peru</v>
      </c>
      <c r="W141" s="30">
        <f t="shared" si="17"/>
        <v>-1.8022953787667659E-4</v>
      </c>
      <c r="X141" s="10">
        <f t="shared" si="18"/>
        <v>-0.56519306670223302</v>
      </c>
      <c r="Y141" s="38">
        <f t="shared" si="19"/>
        <v>0.3194432026482748</v>
      </c>
      <c r="Z141" s="43">
        <f t="shared" si="20"/>
        <v>0.18022953787667659</v>
      </c>
      <c r="AA141" s="44">
        <f t="shared" si="21"/>
        <v>40</v>
      </c>
    </row>
    <row r="142" spans="3:27">
      <c r="C142" s="34" t="s">
        <v>311</v>
      </c>
      <c r="D142" s="35" t="s">
        <v>312</v>
      </c>
      <c r="E142" s="11">
        <v>0.31543979584430487</v>
      </c>
      <c r="F142" s="11">
        <v>0.31427313107763827</v>
      </c>
      <c r="G142" s="11">
        <v>0.31377312917763822</v>
      </c>
      <c r="H142" s="11">
        <v>0.31027313171097154</v>
      </c>
      <c r="I142" s="11">
        <v>0.30993979711097158</v>
      </c>
      <c r="J142" s="11">
        <v>0.31577313044430488</v>
      </c>
      <c r="K142" s="11">
        <v>0.32160646377763819</v>
      </c>
      <c r="L142" s="11">
        <v>0.32743979711097154</v>
      </c>
      <c r="M142" s="11">
        <v>0.32677313107930489</v>
      </c>
      <c r="N142" s="11">
        <v>0.32710313105922878</v>
      </c>
      <c r="O142" s="11">
        <v>0.32743313103915272</v>
      </c>
      <c r="P142" s="11">
        <v>0.32776313101907667</v>
      </c>
      <c r="Q142" s="11">
        <v>0.32809313099900056</v>
      </c>
      <c r="R142" s="11">
        <v>0.3284231309789245</v>
      </c>
      <c r="S142" s="11">
        <v>0.32875313095884845</v>
      </c>
      <c r="T142" s="11">
        <v>0.32908313093877234</v>
      </c>
      <c r="U142" s="11"/>
      <c r="V142" s="35" t="str">
        <f t="shared" si="16"/>
        <v>Philippines</v>
      </c>
      <c r="W142" s="30">
        <f t="shared" si="17"/>
        <v>1.3430981094459333E-3</v>
      </c>
      <c r="X142" s="10">
        <f t="shared" si="18"/>
        <v>0.87144926591419525</v>
      </c>
      <c r="Y142" s="38">
        <f t="shared" si="19"/>
        <v>0.75942382306238976</v>
      </c>
      <c r="Z142" s="43">
        <f t="shared" si="20"/>
        <v>-1.3430981094459333</v>
      </c>
      <c r="AA142" s="44">
        <f t="shared" si="21"/>
        <v>110</v>
      </c>
    </row>
    <row r="143" spans="3:27">
      <c r="C143" s="34" t="s">
        <v>313</v>
      </c>
      <c r="D143" s="35" t="s">
        <v>314</v>
      </c>
      <c r="E143" s="11">
        <v>0.11777655637286084</v>
      </c>
      <c r="F143" s="11">
        <v>0.11760989223952752</v>
      </c>
      <c r="G143" s="11">
        <v>0.11710989987286086</v>
      </c>
      <c r="H143" s="11">
        <v>0.11727656400619418</v>
      </c>
      <c r="I143" s="11">
        <v>0.11727656400619418</v>
      </c>
      <c r="J143" s="11">
        <v>0.11277655637286084</v>
      </c>
      <c r="K143" s="11">
        <v>0.11277655637286084</v>
      </c>
      <c r="L143" s="11">
        <v>0.11164322253119417</v>
      </c>
      <c r="M143" s="11">
        <v>0.11050988868952751</v>
      </c>
      <c r="N143" s="11">
        <v>0.11311949230619417</v>
      </c>
      <c r="O143" s="11">
        <v>0.11572909592286085</v>
      </c>
      <c r="P143" s="11">
        <v>0.11529598357286085</v>
      </c>
      <c r="Q143" s="11">
        <v>0.11395810665619417</v>
      </c>
      <c r="R143" s="11">
        <v>0.11302440733952751</v>
      </c>
      <c r="S143" s="11">
        <v>0.11529611703775083</v>
      </c>
      <c r="T143" s="11">
        <v>0.11756782673597417</v>
      </c>
      <c r="U143" s="11"/>
      <c r="V143" s="35" t="str">
        <f t="shared" si="16"/>
        <v>Poland</v>
      </c>
      <c r="W143" s="30">
        <f t="shared" si="17"/>
        <v>-1.5768006987950569E-4</v>
      </c>
      <c r="X143" s="10">
        <f t="shared" si="18"/>
        <v>-0.31282786870831625</v>
      </c>
      <c r="Y143" s="38">
        <f t="shared" si="19"/>
        <v>9.786127544058755E-2</v>
      </c>
      <c r="Z143" s="43" t="str">
        <f t="shared" si="20"/>
        <v/>
      </c>
      <c r="AA143" s="44" t="str">
        <f t="shared" si="21"/>
        <v/>
      </c>
    </row>
    <row r="144" spans="3:27">
      <c r="C144" s="34" t="s">
        <v>315</v>
      </c>
      <c r="D144" s="35" t="s">
        <v>316</v>
      </c>
      <c r="E144" s="11">
        <v>0.19818859450518914</v>
      </c>
      <c r="F144" s="11">
        <v>0.19532192790259748</v>
      </c>
      <c r="G144" s="11">
        <v>0.19245526130000579</v>
      </c>
      <c r="H144" s="11">
        <v>0.18958859469741415</v>
      </c>
      <c r="I144" s="11">
        <v>0.18672192809482246</v>
      </c>
      <c r="J144" s="11">
        <v>0.18672192809482246</v>
      </c>
      <c r="K144" s="11">
        <v>0.18672192809482246</v>
      </c>
      <c r="L144" s="11">
        <v>0.18672192809482246</v>
      </c>
      <c r="M144" s="11">
        <v>0.18672192809482246</v>
      </c>
      <c r="N144" s="11">
        <v>0.18672192809482246</v>
      </c>
      <c r="O144" s="11">
        <v>0.18958859469741415</v>
      </c>
      <c r="P144" s="11">
        <v>0.19245526130000579</v>
      </c>
      <c r="Q144" s="11">
        <v>0.19532192790259748</v>
      </c>
      <c r="R144" s="11">
        <v>0.19818859450518914</v>
      </c>
      <c r="S144" s="11">
        <v>0.2010552611077808</v>
      </c>
      <c r="T144" s="11">
        <v>0.20392192771037246</v>
      </c>
      <c r="U144" s="11"/>
      <c r="V144" s="35" t="str">
        <f t="shared" si="16"/>
        <v>Portugal</v>
      </c>
      <c r="W144" s="30">
        <f t="shared" si="17"/>
        <v>4.8480391073241392E-4</v>
      </c>
      <c r="X144" s="10">
        <f t="shared" si="18"/>
        <v>0.39947174771782784</v>
      </c>
      <c r="Y144" s="38">
        <f t="shared" si="19"/>
        <v>0.1595776772247359</v>
      </c>
      <c r="Z144" s="43" t="str">
        <f t="shared" si="20"/>
        <v/>
      </c>
      <c r="AA144" s="44" t="str">
        <f t="shared" si="21"/>
        <v/>
      </c>
    </row>
    <row r="145" spans="3:27">
      <c r="C145" s="34" t="s">
        <v>317</v>
      </c>
      <c r="D145" s="35" t="s">
        <v>318</v>
      </c>
      <c r="E145" s="11">
        <v>0.11232215704774502</v>
      </c>
      <c r="F145" s="11">
        <v>0.11232215704774502</v>
      </c>
      <c r="G145" s="11">
        <v>0.11232215704774502</v>
      </c>
      <c r="H145" s="11">
        <v>0.11232215704774502</v>
      </c>
      <c r="I145" s="11">
        <v>0.11232215704774502</v>
      </c>
      <c r="J145" s="11">
        <v>0.11232215704774502</v>
      </c>
      <c r="K145" s="11">
        <v>0.1153221569806898</v>
      </c>
      <c r="L145" s="11">
        <v>0.11832215691363458</v>
      </c>
      <c r="M145" s="11">
        <v>0.12132215684657936</v>
      </c>
      <c r="N145" s="11">
        <v>0.12432215677952413</v>
      </c>
      <c r="O145" s="11">
        <v>0.12732215671246891</v>
      </c>
      <c r="P145" s="11">
        <v>0.13032215664541366</v>
      </c>
      <c r="Q145" s="11">
        <v>0.13332215657835847</v>
      </c>
      <c r="R145" s="11">
        <v>0.13632215651130322</v>
      </c>
      <c r="S145" s="11">
        <v>0.139322156444248</v>
      </c>
      <c r="T145" s="11">
        <v>0.14232215637719278</v>
      </c>
      <c r="U145" s="11"/>
      <c r="V145" s="35" t="str">
        <f t="shared" si="16"/>
        <v>Qatar</v>
      </c>
      <c r="W145" s="30">
        <f t="shared" si="17"/>
        <v>2.1838234805995065E-3</v>
      </c>
      <c r="X145" s="10">
        <f t="shared" si="18"/>
        <v>0.95890804770991933</v>
      </c>
      <c r="Y145" s="38">
        <f t="shared" si="19"/>
        <v>0.91950464396284892</v>
      </c>
      <c r="Z145" s="43">
        <f t="shared" si="20"/>
        <v>-2.1838234805995063</v>
      </c>
      <c r="AA145" s="44">
        <f t="shared" si="21"/>
        <v>128</v>
      </c>
    </row>
    <row r="146" spans="3:27">
      <c r="C146" s="34" t="s">
        <v>319</v>
      </c>
      <c r="D146" s="35" t="s">
        <v>320</v>
      </c>
      <c r="E146" s="11">
        <v>0.11007473107669936</v>
      </c>
      <c r="F146" s="11">
        <v>0.10790806567669937</v>
      </c>
      <c r="G146" s="11">
        <v>0.10707473234336605</v>
      </c>
      <c r="H146" s="11">
        <v>0.10657473362669938</v>
      </c>
      <c r="I146" s="11">
        <v>0.10674139774336604</v>
      </c>
      <c r="J146" s="11">
        <v>0.11257473107669937</v>
      </c>
      <c r="K146" s="11">
        <v>0.1109080644100327</v>
      </c>
      <c r="L146" s="11">
        <v>0.11107472852669938</v>
      </c>
      <c r="M146" s="11">
        <v>0.14474139647669937</v>
      </c>
      <c r="N146" s="11">
        <v>0.14474139647669937</v>
      </c>
      <c r="O146" s="11">
        <v>0.14574806314619862</v>
      </c>
      <c r="P146" s="11">
        <v>0.14675472981569784</v>
      </c>
      <c r="Q146" s="11">
        <v>0.14776139648519712</v>
      </c>
      <c r="R146" s="11">
        <v>0.14876806315469635</v>
      </c>
      <c r="S146" s="11">
        <v>0.1497747298241956</v>
      </c>
      <c r="T146" s="11">
        <v>0.15078139649369485</v>
      </c>
      <c r="U146" s="11"/>
      <c r="V146" s="35" t="str">
        <f t="shared" si="16"/>
        <v>Romania</v>
      </c>
      <c r="W146" s="30">
        <f t="shared" si="17"/>
        <v>3.7724998070989934E-3</v>
      </c>
      <c r="X146" s="10">
        <f t="shared" si="18"/>
        <v>0.90319654024615337</v>
      </c>
      <c r="Y146" s="38">
        <f t="shared" si="19"/>
        <v>0.81576399031262137</v>
      </c>
      <c r="Z146" s="43">
        <f t="shared" si="20"/>
        <v>-3.7724998070989932</v>
      </c>
      <c r="AA146" s="44">
        <f t="shared" si="21"/>
        <v>135</v>
      </c>
    </row>
    <row r="147" spans="3:27">
      <c r="C147" s="34" t="s">
        <v>321</v>
      </c>
      <c r="D147" s="35" t="s">
        <v>322</v>
      </c>
      <c r="E147" s="11">
        <v>6.8663626388006896E-2</v>
      </c>
      <c r="F147" s="11">
        <v>6.6423626539741459E-2</v>
      </c>
      <c r="G147" s="11">
        <v>6.4183626691476023E-2</v>
      </c>
      <c r="H147" s="11">
        <v>6.1943626843210593E-2</v>
      </c>
      <c r="I147" s="11">
        <v>6.1610285876543928E-2</v>
      </c>
      <c r="J147" s="11">
        <v>5.6888063654321704E-2</v>
      </c>
      <c r="K147" s="11">
        <v>5.2165841432099465E-2</v>
      </c>
      <c r="L147" s="11">
        <v>4.7443619209877268E-2</v>
      </c>
      <c r="M147" s="11">
        <v>4.2721396987655043E-2</v>
      </c>
      <c r="N147" s="11">
        <v>3.7999174765432811E-2</v>
      </c>
      <c r="O147" s="11">
        <v>3.3276952543210593E-2</v>
      </c>
      <c r="P147" s="11">
        <v>3.9076958143210598E-2</v>
      </c>
      <c r="Q147" s="11">
        <v>4.0510288426543931E-2</v>
      </c>
      <c r="R147" s="11">
        <v>4.3178955033561235E-2</v>
      </c>
      <c r="S147" s="11">
        <v>4.5847621640578547E-2</v>
      </c>
      <c r="T147" s="11">
        <v>4.8516288247595858E-2</v>
      </c>
      <c r="U147" s="11"/>
      <c r="V147" s="35" t="str">
        <f t="shared" si="16"/>
        <v>Russian Federation</v>
      </c>
      <c r="W147" s="30">
        <f t="shared" si="17"/>
        <v>-1.9362656495492017E-3</v>
      </c>
      <c r="X147" s="10">
        <f t="shared" si="18"/>
        <v>-0.81896756372029977</v>
      </c>
      <c r="Y147" s="38">
        <f t="shared" si="19"/>
        <v>0.67070787042596325</v>
      </c>
      <c r="Z147" s="43">
        <f t="shared" si="20"/>
        <v>1.9362656495492017</v>
      </c>
      <c r="AA147" s="44">
        <f t="shared" si="21"/>
        <v>9</v>
      </c>
    </row>
    <row r="148" spans="3:27">
      <c r="C148" s="34" t="s">
        <v>323</v>
      </c>
      <c r="D148" s="35" t="s">
        <v>324</v>
      </c>
      <c r="E148" s="11">
        <v>0.40436839679768072</v>
      </c>
      <c r="F148" s="11">
        <v>0.40268321154193992</v>
      </c>
      <c r="G148" s="11">
        <v>0.40099802628619924</v>
      </c>
      <c r="H148" s="11">
        <v>0.3993128410304585</v>
      </c>
      <c r="I148" s="11">
        <v>0.39762765577471776</v>
      </c>
      <c r="J148" s="11">
        <v>0.39594247051897707</v>
      </c>
      <c r="K148" s="11">
        <v>0.39425728526323628</v>
      </c>
      <c r="L148" s="11">
        <v>0.39257210000749554</v>
      </c>
      <c r="M148" s="11">
        <v>0.3908869147517548</v>
      </c>
      <c r="N148" s="11">
        <v>0.389201729496014</v>
      </c>
      <c r="O148" s="11">
        <v>0.38983506281519126</v>
      </c>
      <c r="P148" s="11">
        <v>0.39046839613436851</v>
      </c>
      <c r="Q148" s="11">
        <v>0.39110172945354577</v>
      </c>
      <c r="R148" s="11">
        <v>0.39173506277272296</v>
      </c>
      <c r="S148" s="11">
        <v>0.39236839609190022</v>
      </c>
      <c r="T148" s="11">
        <v>0.39300172941107742</v>
      </c>
      <c r="U148" s="11"/>
      <c r="V148" s="35" t="str">
        <f t="shared" si="16"/>
        <v>Rwanda</v>
      </c>
      <c r="W148" s="30">
        <f t="shared" si="17"/>
        <v>-8.498366515423539E-4</v>
      </c>
      <c r="X148" s="10">
        <f t="shared" si="18"/>
        <v>-0.83843357751043379</v>
      </c>
      <c r="Y148" s="38">
        <f t="shared" si="19"/>
        <v>0.70297086389694463</v>
      </c>
      <c r="Z148" s="43">
        <f t="shared" si="20"/>
        <v>0.84983665154235388</v>
      </c>
      <c r="AA148" s="44">
        <f t="shared" si="21"/>
        <v>25</v>
      </c>
    </row>
    <row r="149" spans="3:27">
      <c r="C149" s="34" t="s">
        <v>325</v>
      </c>
      <c r="D149" s="35" t="s">
        <v>326</v>
      </c>
      <c r="E149" s="11">
        <v>0.17504323007145048</v>
      </c>
      <c r="F149" s="11">
        <v>0.17504323007145048</v>
      </c>
      <c r="G149" s="11">
        <v>0.17504323007145048</v>
      </c>
      <c r="H149" s="11">
        <v>0.17504323007145048</v>
      </c>
      <c r="I149" s="11">
        <v>0.17504323007145048</v>
      </c>
      <c r="J149" s="11">
        <v>0.17645989670645215</v>
      </c>
      <c r="K149" s="11">
        <v>0.17787656334145385</v>
      </c>
      <c r="L149" s="11">
        <v>0.17929322997645558</v>
      </c>
      <c r="M149" s="11">
        <v>0.18070989661145723</v>
      </c>
      <c r="N149" s="11">
        <v>0.18212656324645896</v>
      </c>
      <c r="O149" s="11">
        <v>0.18354322988146066</v>
      </c>
      <c r="P149" s="11">
        <v>0.18495989651646236</v>
      </c>
      <c r="Q149" s="11">
        <v>0.18637656315146409</v>
      </c>
      <c r="R149" s="11">
        <v>0.18779322978646573</v>
      </c>
      <c r="S149" s="11">
        <v>0.18920989642146746</v>
      </c>
      <c r="T149" s="11">
        <v>0.19062656305646916</v>
      </c>
      <c r="U149" s="11"/>
      <c r="V149" s="35" t="str">
        <f t="shared" si="16"/>
        <v>Saint Kitts and Nevis</v>
      </c>
      <c r="W149" s="30">
        <f t="shared" si="17"/>
        <v>1.1458333077219614E-3</v>
      </c>
      <c r="X149" s="10">
        <f t="shared" si="18"/>
        <v>0.97547787951629361</v>
      </c>
      <c r="Y149" s="38">
        <f t="shared" si="19"/>
        <v>0.95155709342560468</v>
      </c>
      <c r="Z149" s="43">
        <f t="shared" si="20"/>
        <v>-1.1458333077219613</v>
      </c>
      <c r="AA149" s="44">
        <f t="shared" si="21"/>
        <v>100</v>
      </c>
    </row>
    <row r="150" spans="3:27">
      <c r="C150" s="34" t="s">
        <v>327</v>
      </c>
      <c r="D150" s="35" t="s">
        <v>328</v>
      </c>
      <c r="E150" s="11">
        <v>9.8898608987373668E-2</v>
      </c>
      <c r="F150" s="11">
        <v>9.8898608987373668E-2</v>
      </c>
      <c r="G150" s="11">
        <v>9.8898608987373668E-2</v>
      </c>
      <c r="H150" s="11">
        <v>9.8898608987373668E-2</v>
      </c>
      <c r="I150" s="11">
        <v>9.8898608987373668E-2</v>
      </c>
      <c r="J150" s="11">
        <v>9.8898608987373668E-2</v>
      </c>
      <c r="K150" s="11">
        <v>9.8898608987373668E-2</v>
      </c>
      <c r="L150" s="11">
        <v>9.8898608987373668E-2</v>
      </c>
      <c r="M150" s="11">
        <v>9.8898608987373668E-2</v>
      </c>
      <c r="N150" s="11">
        <v>9.8898608987373668E-2</v>
      </c>
      <c r="O150" s="11">
        <v>9.8898608987373668E-2</v>
      </c>
      <c r="P150" s="11">
        <v>9.8898608987373668E-2</v>
      </c>
      <c r="Q150" s="11">
        <v>9.8898608987373668E-2</v>
      </c>
      <c r="R150" s="11">
        <v>9.8898608987373668E-2</v>
      </c>
      <c r="S150" s="11">
        <v>9.8898608987373668E-2</v>
      </c>
      <c r="T150" s="11">
        <v>9.8898608987373668E-2</v>
      </c>
      <c r="U150" s="11"/>
      <c r="V150" s="35" t="str">
        <f t="shared" si="16"/>
        <v>Saint Lucia</v>
      </c>
      <c r="W150" s="30">
        <f t="shared" si="17"/>
        <v>0</v>
      </c>
      <c r="X150" s="10">
        <f t="shared" si="18"/>
        <v>0</v>
      </c>
      <c r="Y150" s="38">
        <f t="shared" si="19"/>
        <v>0</v>
      </c>
      <c r="Z150" s="43" t="str">
        <f t="shared" si="20"/>
        <v/>
      </c>
      <c r="AA150" s="44" t="str">
        <f t="shared" si="21"/>
        <v/>
      </c>
    </row>
    <row r="151" spans="3:27">
      <c r="C151" s="34" t="s">
        <v>329</v>
      </c>
      <c r="D151" s="35" t="s">
        <v>330</v>
      </c>
      <c r="E151" s="11">
        <v>0.10297879133504016</v>
      </c>
      <c r="F151" s="11">
        <v>0.10087879138197882</v>
      </c>
      <c r="G151" s="11">
        <v>9.8778791428917476E-2</v>
      </c>
      <c r="H151" s="11">
        <v>9.6678791475856132E-2</v>
      </c>
      <c r="I151" s="11">
        <v>9.3345458142522805E-2</v>
      </c>
      <c r="J151" s="11">
        <v>8.8345458142522801E-2</v>
      </c>
      <c r="K151" s="11">
        <v>8.5012124809189474E-2</v>
      </c>
      <c r="L151" s="11">
        <v>8.5012124809189474E-2</v>
      </c>
      <c r="M151" s="11">
        <v>8.5012124809189474E-2</v>
      </c>
      <c r="N151" s="11">
        <v>8.7345458090368741E-2</v>
      </c>
      <c r="O151" s="11">
        <v>8.9678791371548008E-2</v>
      </c>
      <c r="P151" s="11">
        <v>9.2012124652727276E-2</v>
      </c>
      <c r="Q151" s="11">
        <v>9.4345457933906543E-2</v>
      </c>
      <c r="R151" s="11">
        <v>9.6678791215085824E-2</v>
      </c>
      <c r="S151" s="11">
        <v>9.9012124496265078E-2</v>
      </c>
      <c r="T151" s="11">
        <v>0.10134545777744436</v>
      </c>
      <c r="U151" s="11"/>
      <c r="V151" s="35" t="str">
        <f t="shared" si="16"/>
        <v>Saint Vincent and the Grenadines</v>
      </c>
      <c r="W151" s="30">
        <f t="shared" si="17"/>
        <v>-1.3019609639384566E-4</v>
      </c>
      <c r="X151" s="10">
        <f t="shared" si="18"/>
        <v>-9.9475843356036431E-2</v>
      </c>
      <c r="Y151" s="38">
        <f t="shared" si="19"/>
        <v>9.8954434113946981E-3</v>
      </c>
      <c r="Z151" s="43" t="str">
        <f t="shared" si="20"/>
        <v/>
      </c>
      <c r="AA151" s="44" t="str">
        <f t="shared" si="21"/>
        <v/>
      </c>
    </row>
    <row r="152" spans="3:27">
      <c r="C152" s="34" t="s">
        <v>331</v>
      </c>
      <c r="D152" s="35" t="s">
        <v>332</v>
      </c>
      <c r="E152" s="11">
        <v>0.28953994342508871</v>
      </c>
      <c r="F152" s="11">
        <v>0.28953994342508871</v>
      </c>
      <c r="G152" s="11">
        <v>0.28953994342508871</v>
      </c>
      <c r="H152" s="11">
        <v>0.28953994342508871</v>
      </c>
      <c r="I152" s="11">
        <v>0.28953994342508871</v>
      </c>
      <c r="J152" s="11">
        <v>0.28953994342508871</v>
      </c>
      <c r="K152" s="11">
        <v>0.28953994342508871</v>
      </c>
      <c r="L152" s="11">
        <v>0.28953994342508871</v>
      </c>
      <c r="M152" s="11">
        <v>0.28953994342508871</v>
      </c>
      <c r="N152" s="11">
        <v>0.28953994342508871</v>
      </c>
      <c r="O152" s="11">
        <v>0.28953994342508871</v>
      </c>
      <c r="P152" s="11">
        <v>0.28953994342508871</v>
      </c>
      <c r="Q152" s="11">
        <v>0.28953994342508871</v>
      </c>
      <c r="R152" s="11">
        <v>0.28953994342508871</v>
      </c>
      <c r="S152" s="11">
        <v>0.28953994342508871</v>
      </c>
      <c r="T152" s="11">
        <v>0.28953994342508871</v>
      </c>
      <c r="U152" s="11"/>
      <c r="V152" s="35" t="str">
        <f t="shared" si="16"/>
        <v>Samoa</v>
      </c>
      <c r="W152" s="30">
        <f t="shared" si="17"/>
        <v>0</v>
      </c>
      <c r="X152" s="10" t="e">
        <f t="shared" si="18"/>
        <v>#DIV/0!</v>
      </c>
      <c r="Y152" s="38">
        <f t="shared" si="19"/>
        <v>0</v>
      </c>
      <c r="Z152" s="43" t="str">
        <f t="shared" si="20"/>
        <v/>
      </c>
      <c r="AA152" s="44" t="str">
        <f t="shared" si="21"/>
        <v/>
      </c>
    </row>
    <row r="153" spans="3:27">
      <c r="C153" s="34" t="s">
        <v>333</v>
      </c>
      <c r="D153" s="35" t="s">
        <v>334</v>
      </c>
      <c r="E153" s="11">
        <v>0</v>
      </c>
      <c r="F153" s="11">
        <v>0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  <c r="T153" s="11">
        <v>0</v>
      </c>
      <c r="U153" s="11"/>
      <c r="V153" s="35" t="str">
        <f t="shared" si="16"/>
        <v>San Marino</v>
      </c>
      <c r="W153" s="30">
        <f t="shared" si="17"/>
        <v>0</v>
      </c>
      <c r="X153" s="10" t="e">
        <f t="shared" si="18"/>
        <v>#DIV/0!</v>
      </c>
      <c r="Y153" s="38">
        <f t="shared" si="19"/>
        <v>0</v>
      </c>
      <c r="Z153" s="43" t="str">
        <f t="shared" si="20"/>
        <v/>
      </c>
      <c r="AA153" s="44" t="str">
        <f t="shared" si="21"/>
        <v/>
      </c>
    </row>
    <row r="154" spans="3:27">
      <c r="C154" s="34" t="s">
        <v>335</v>
      </c>
      <c r="D154" s="35" t="s">
        <v>336</v>
      </c>
      <c r="E154" s="11">
        <v>0.30756757585767919</v>
      </c>
      <c r="F154" s="11">
        <v>0.30740091174101253</v>
      </c>
      <c r="G154" s="11">
        <v>0.30740091174101253</v>
      </c>
      <c r="H154" s="11">
        <v>0.30740091174101253</v>
      </c>
      <c r="I154" s="11">
        <v>0.30740091174101253</v>
      </c>
      <c r="J154" s="11">
        <v>0.30740091174101253</v>
      </c>
      <c r="K154" s="11">
        <v>0.30740091174101253</v>
      </c>
      <c r="L154" s="11">
        <v>0.30967091163927407</v>
      </c>
      <c r="M154" s="11">
        <v>0.31194091153753561</v>
      </c>
      <c r="N154" s="11">
        <v>0.31421091143579716</v>
      </c>
      <c r="O154" s="11">
        <v>0.3164809113340587</v>
      </c>
      <c r="P154" s="11">
        <v>0.31875091123232024</v>
      </c>
      <c r="Q154" s="11">
        <v>0.32102091113058179</v>
      </c>
      <c r="R154" s="11">
        <v>0.32329091102884333</v>
      </c>
      <c r="S154" s="11">
        <v>0.32556091092710487</v>
      </c>
      <c r="T154" s="11">
        <v>0.32783091082536647</v>
      </c>
      <c r="U154" s="11"/>
      <c r="V154" s="35" t="str">
        <f t="shared" si="16"/>
        <v>Sao Tome and Principe</v>
      </c>
      <c r="W154" s="30">
        <f t="shared" si="17"/>
        <v>1.4484558735202533E-3</v>
      </c>
      <c r="X154" s="10">
        <f t="shared" si="18"/>
        <v>0.935943685410354</v>
      </c>
      <c r="Y154" s="38">
        <f t="shared" si="19"/>
        <v>0.87599058225951565</v>
      </c>
      <c r="Z154" s="43">
        <f t="shared" si="20"/>
        <v>-1.4484558735202533</v>
      </c>
      <c r="AA154" s="44">
        <f t="shared" si="21"/>
        <v>112</v>
      </c>
    </row>
    <row r="155" spans="3:27">
      <c r="C155" s="34" t="s">
        <v>337</v>
      </c>
      <c r="D155" s="35" t="s">
        <v>338</v>
      </c>
      <c r="E155" s="11">
        <v>0.1422783045172018</v>
      </c>
      <c r="F155" s="11">
        <v>0.14277830641720179</v>
      </c>
      <c r="G155" s="11">
        <v>0.1422783045172018</v>
      </c>
      <c r="H155" s="11">
        <v>0.14238941605053512</v>
      </c>
      <c r="I155" s="11">
        <v>0.14250052758386847</v>
      </c>
      <c r="J155" s="11">
        <v>0.14261163911720179</v>
      </c>
      <c r="K155" s="11">
        <v>0.14542163922053516</v>
      </c>
      <c r="L155" s="11">
        <v>0.14823163932386849</v>
      </c>
      <c r="M155" s="11">
        <v>0.15104163942720181</v>
      </c>
      <c r="N155" s="11">
        <v>0.15385163953053513</v>
      </c>
      <c r="O155" s="11">
        <v>0.15666163963386848</v>
      </c>
      <c r="P155" s="11">
        <v>0.15737730626153876</v>
      </c>
      <c r="Q155" s="11">
        <v>0.15809297288920901</v>
      </c>
      <c r="R155" s="11">
        <v>0.15880863951687929</v>
      </c>
      <c r="S155" s="11">
        <v>0.15952430614454957</v>
      </c>
      <c r="T155" s="11">
        <v>0.16023997277221982</v>
      </c>
      <c r="U155" s="11"/>
      <c r="V155" s="35" t="str">
        <f t="shared" si="16"/>
        <v>Saudi Arabia</v>
      </c>
      <c r="W155" s="30">
        <f t="shared" si="17"/>
        <v>1.4893767223318637E-3</v>
      </c>
      <c r="X155" s="10">
        <f t="shared" si="18"/>
        <v>0.9610487886501039</v>
      </c>
      <c r="Y155" s="38">
        <f t="shared" si="19"/>
        <v>0.92361477416583204</v>
      </c>
      <c r="Z155" s="43">
        <f t="shared" si="20"/>
        <v>-1.4893767223318637</v>
      </c>
      <c r="AA155" s="44">
        <f t="shared" si="21"/>
        <v>113</v>
      </c>
    </row>
    <row r="156" spans="3:27">
      <c r="C156" s="34" t="s">
        <v>339</v>
      </c>
      <c r="D156" s="35" t="s">
        <v>340</v>
      </c>
      <c r="E156" s="11">
        <v>0.39017776582322855</v>
      </c>
      <c r="F156" s="11">
        <v>0.3888444337565618</v>
      </c>
      <c r="G156" s="11">
        <v>0.3888444337565618</v>
      </c>
      <c r="H156" s="11">
        <v>0.3888444337565618</v>
      </c>
      <c r="I156" s="11">
        <v>0.3888444337565618</v>
      </c>
      <c r="J156" s="11">
        <v>0.3888444337565618</v>
      </c>
      <c r="K156" s="11">
        <v>0.38886665542878407</v>
      </c>
      <c r="L156" s="11">
        <v>0.38888887710100634</v>
      </c>
      <c r="M156" s="11">
        <v>0.38891109877322849</v>
      </c>
      <c r="N156" s="11">
        <v>0.38988643209242807</v>
      </c>
      <c r="O156" s="11">
        <v>0.3908617654116277</v>
      </c>
      <c r="P156" s="11">
        <v>0.39183709873082728</v>
      </c>
      <c r="Q156" s="11">
        <v>0.39281243205002686</v>
      </c>
      <c r="R156" s="11">
        <v>0.39378776536922655</v>
      </c>
      <c r="S156" s="11">
        <v>0.39476309868842613</v>
      </c>
      <c r="T156" s="11">
        <v>0.39573843200762576</v>
      </c>
      <c r="U156" s="11"/>
      <c r="V156" s="35" t="str">
        <f t="shared" si="16"/>
        <v>Senegal</v>
      </c>
      <c r="W156" s="30">
        <f t="shared" si="17"/>
        <v>4.1846784414563848E-4</v>
      </c>
      <c r="X156" s="10">
        <f t="shared" si="18"/>
        <v>0.83600344253040193</v>
      </c>
      <c r="Y156" s="38">
        <f t="shared" si="19"/>
        <v>0.698901755922683</v>
      </c>
      <c r="Z156" s="43">
        <f t="shared" si="20"/>
        <v>-0.41846784414563848</v>
      </c>
      <c r="AA156" s="44">
        <f t="shared" si="21"/>
        <v>69</v>
      </c>
    </row>
    <row r="157" spans="3:27">
      <c r="C157" s="34" t="s">
        <v>341</v>
      </c>
      <c r="D157" s="35" t="s">
        <v>342</v>
      </c>
      <c r="E157" s="11">
        <v>0.21939520207364654</v>
      </c>
      <c r="F157" s="11">
        <v>0.21688720209930473</v>
      </c>
      <c r="G157" s="11">
        <v>0.21437920212496292</v>
      </c>
      <c r="H157" s="11">
        <v>0.21187120215062105</v>
      </c>
      <c r="I157" s="11">
        <v>0.20936320217627918</v>
      </c>
      <c r="J157" s="11">
        <v>0.20685520220193743</v>
      </c>
      <c r="K157" s="11">
        <v>0.21059520239193744</v>
      </c>
      <c r="L157" s="11">
        <v>0.21433520258193739</v>
      </c>
      <c r="M157" s="11">
        <v>0.2180752027719374</v>
      </c>
      <c r="N157" s="11">
        <v>0.22181520296193741</v>
      </c>
      <c r="O157" s="11">
        <v>0.22555520315193739</v>
      </c>
      <c r="P157" s="11">
        <v>0.2292952033419374</v>
      </c>
      <c r="Q157" s="11">
        <v>0.23303520353193735</v>
      </c>
      <c r="R157" s="11">
        <v>0.23677520372193736</v>
      </c>
      <c r="S157" s="11">
        <v>0.23868480367925451</v>
      </c>
      <c r="T157" s="11">
        <v>0.24059440363657164</v>
      </c>
      <c r="U157" s="11"/>
      <c r="V157" s="35" t="str">
        <f t="shared" si="16"/>
        <v>Serbia</v>
      </c>
      <c r="W157" s="30">
        <f t="shared" si="17"/>
        <v>1.9244307188108773E-3</v>
      </c>
      <c r="X157" s="10">
        <f t="shared" si="18"/>
        <v>0.83275451743613249</v>
      </c>
      <c r="Y157" s="38">
        <f t="shared" si="19"/>
        <v>0.6934800863102859</v>
      </c>
      <c r="Z157" s="43">
        <f t="shared" si="20"/>
        <v>-1.9244307188108773</v>
      </c>
      <c r="AA157" s="44">
        <f t="shared" si="21"/>
        <v>123</v>
      </c>
    </row>
    <row r="158" spans="3:27">
      <c r="C158" s="34" t="s">
        <v>343</v>
      </c>
      <c r="D158" s="35" t="s">
        <v>344</v>
      </c>
      <c r="E158" s="11">
        <v>0.29777295912775364</v>
      </c>
      <c r="F158" s="11">
        <v>0.268606286111087</v>
      </c>
      <c r="G158" s="11">
        <v>0.2616062911944203</v>
      </c>
      <c r="H158" s="11">
        <v>0.25841184674997586</v>
      </c>
      <c r="I158" s="11">
        <v>0.25521740230553142</v>
      </c>
      <c r="J158" s="11">
        <v>0.25202295786108703</v>
      </c>
      <c r="K158" s="11">
        <v>0.2488285134166425</v>
      </c>
      <c r="L158" s="11">
        <v>0.24563406897219808</v>
      </c>
      <c r="M158" s="11">
        <v>0.24243962452775367</v>
      </c>
      <c r="N158" s="11">
        <v>0.24245301141108699</v>
      </c>
      <c r="O158" s="11">
        <v>0.24246639829442032</v>
      </c>
      <c r="P158" s="11">
        <v>0.24241306411108698</v>
      </c>
      <c r="Q158" s="11">
        <v>0.24167846967775364</v>
      </c>
      <c r="R158" s="11">
        <v>0.24167846967775364</v>
      </c>
      <c r="S158" s="11">
        <v>0.24489369270288783</v>
      </c>
      <c r="T158" s="11">
        <v>0.24810891572802199</v>
      </c>
      <c r="U158" s="11"/>
      <c r="V158" s="35" t="str">
        <f t="shared" si="16"/>
        <v>Seychelles</v>
      </c>
      <c r="W158" s="30">
        <f t="shared" si="17"/>
        <v>-2.3275954577815484E-3</v>
      </c>
      <c r="X158" s="10">
        <f t="shared" si="18"/>
        <v>-0.75763835716935712</v>
      </c>
      <c r="Y158" s="38">
        <f t="shared" si="19"/>
        <v>0.57401588025428241</v>
      </c>
      <c r="Z158" s="43">
        <f t="shared" si="20"/>
        <v>2.3275954577815483</v>
      </c>
      <c r="AA158" s="44">
        <f t="shared" si="21"/>
        <v>4</v>
      </c>
    </row>
    <row r="159" spans="3:27">
      <c r="C159" s="34" t="s">
        <v>345</v>
      </c>
      <c r="D159" s="35" t="s">
        <v>346</v>
      </c>
      <c r="E159" s="11">
        <v>0.34187731237052166</v>
      </c>
      <c r="F159" s="11">
        <v>0.34187731237052166</v>
      </c>
      <c r="G159" s="11">
        <v>0.34187731237052166</v>
      </c>
      <c r="H159" s="11">
        <v>0.34187731237052166</v>
      </c>
      <c r="I159" s="11">
        <v>0.34204397887885502</v>
      </c>
      <c r="J159" s="11">
        <v>0.34204397887885502</v>
      </c>
      <c r="K159" s="11">
        <v>0.34196064562468836</v>
      </c>
      <c r="L159" s="11">
        <v>0.34187731237052166</v>
      </c>
      <c r="M159" s="11">
        <v>0.3421439790312279</v>
      </c>
      <c r="N159" s="11">
        <v>0.34241064569193408</v>
      </c>
      <c r="O159" s="11">
        <v>0.34267731235264032</v>
      </c>
      <c r="P159" s="11">
        <v>0.34294397901334644</v>
      </c>
      <c r="Q159" s="11">
        <v>0.34321064567405268</v>
      </c>
      <c r="R159" s="11">
        <v>0.34347731233475892</v>
      </c>
      <c r="S159" s="11">
        <v>0.34374397899546505</v>
      </c>
      <c r="T159" s="11">
        <v>0.34401064565617129</v>
      </c>
      <c r="U159" s="11"/>
      <c r="V159" s="35" t="str">
        <f t="shared" si="16"/>
        <v>Sierra Leone</v>
      </c>
      <c r="W159" s="30">
        <f t="shared" si="17"/>
        <v>1.4257352929442291E-4</v>
      </c>
      <c r="X159" s="10">
        <f t="shared" si="18"/>
        <v>0.91260611673680259</v>
      </c>
      <c r="Y159" s="38">
        <f t="shared" si="19"/>
        <v>0.83284992430542659</v>
      </c>
      <c r="Z159" s="43">
        <f t="shared" si="20"/>
        <v>-0.14257352929442291</v>
      </c>
      <c r="AA159" s="44">
        <f t="shared" si="21"/>
        <v>49</v>
      </c>
    </row>
    <row r="160" spans="3:27">
      <c r="C160" s="34" t="s">
        <v>347</v>
      </c>
      <c r="D160" s="35" t="s">
        <v>348</v>
      </c>
      <c r="E160" s="11">
        <v>0.22605210106520612</v>
      </c>
      <c r="F160" s="11">
        <v>0.22605210106520612</v>
      </c>
      <c r="G160" s="11">
        <v>0.22605210106520612</v>
      </c>
      <c r="H160" s="11">
        <v>0.22155210614853948</v>
      </c>
      <c r="I160" s="11">
        <v>0.22155210614853948</v>
      </c>
      <c r="J160" s="11">
        <v>0.22155210614853948</v>
      </c>
      <c r="K160" s="11">
        <v>0.22155210614853948</v>
      </c>
      <c r="L160" s="11">
        <v>0.22155210614853948</v>
      </c>
      <c r="M160" s="11">
        <v>0.22155210614853948</v>
      </c>
      <c r="N160" s="11">
        <v>0.22155210614853948</v>
      </c>
      <c r="O160" s="11">
        <v>0.22155210614853948</v>
      </c>
      <c r="P160" s="11">
        <v>0.22155210614853948</v>
      </c>
      <c r="Q160" s="11">
        <v>0.22155210614853948</v>
      </c>
      <c r="R160" s="11">
        <v>0.22155210614853948</v>
      </c>
      <c r="S160" s="11">
        <v>0.22488543940736702</v>
      </c>
      <c r="T160" s="11">
        <v>0.22821877266619453</v>
      </c>
      <c r="U160" s="11"/>
      <c r="V160" s="35" t="str">
        <f t="shared" si="16"/>
        <v>Singapore</v>
      </c>
      <c r="W160" s="30">
        <f t="shared" si="17"/>
        <v>-4.7303634735904778E-5</v>
      </c>
      <c r="X160" s="10">
        <f t="shared" si="18"/>
        <v>-9.6446018030177272E-2</v>
      </c>
      <c r="Y160" s="38">
        <f t="shared" si="19"/>
        <v>9.3018343938772799E-3</v>
      </c>
      <c r="Z160" s="43" t="str">
        <f t="shared" si="20"/>
        <v/>
      </c>
      <c r="AA160" s="44" t="str">
        <f t="shared" si="21"/>
        <v/>
      </c>
    </row>
    <row r="161" spans="3:27">
      <c r="C161" s="34" t="s">
        <v>349</v>
      </c>
      <c r="D161" s="35" t="s">
        <v>350</v>
      </c>
      <c r="E161" s="11">
        <v>0.15759251050918224</v>
      </c>
      <c r="F161" s="11">
        <v>0.15759251050918224</v>
      </c>
      <c r="G161" s="11">
        <v>0.15625918480918224</v>
      </c>
      <c r="H161" s="11">
        <v>0.15609252067584892</v>
      </c>
      <c r="I161" s="11">
        <v>0.15584251813418223</v>
      </c>
      <c r="J161" s="11">
        <v>0.15559251559251558</v>
      </c>
      <c r="K161" s="11">
        <v>0.15559251559251558</v>
      </c>
      <c r="L161" s="11">
        <v>0.15509251050918224</v>
      </c>
      <c r="M161" s="11">
        <v>0.15507585299251558</v>
      </c>
      <c r="N161" s="11">
        <v>0.15507585299251558</v>
      </c>
      <c r="O161" s="11">
        <v>0.15555918785918224</v>
      </c>
      <c r="P161" s="11">
        <v>0.15554251762584892</v>
      </c>
      <c r="Q161" s="11">
        <v>0.15844351752033986</v>
      </c>
      <c r="R161" s="11">
        <v>0.16134451741483077</v>
      </c>
      <c r="S161" s="11">
        <v>0.16424551730932169</v>
      </c>
      <c r="T161" s="11">
        <v>0.1671465172038126</v>
      </c>
      <c r="U161" s="11"/>
      <c r="V161" s="35" t="str">
        <f t="shared" si="16"/>
        <v>Slovakia</v>
      </c>
      <c r="W161" s="30">
        <f t="shared" si="17"/>
        <v>4.4568166403257932E-4</v>
      </c>
      <c r="X161" s="10">
        <f t="shared" si="18"/>
        <v>0.59205724868128051</v>
      </c>
      <c r="Y161" s="38">
        <f t="shared" si="19"/>
        <v>0.35053178571604765</v>
      </c>
      <c r="Z161" s="43">
        <f t="shared" si="20"/>
        <v>-0.44568166403257931</v>
      </c>
      <c r="AA161" s="44">
        <f t="shared" si="21"/>
        <v>72</v>
      </c>
    </row>
    <row r="162" spans="3:27">
      <c r="C162" s="34" t="s">
        <v>351</v>
      </c>
      <c r="D162" s="35" t="s">
        <v>352</v>
      </c>
      <c r="E162" s="11">
        <v>0.14241929304752846</v>
      </c>
      <c r="F162" s="11">
        <v>0.14075262638086181</v>
      </c>
      <c r="G162" s="11">
        <v>0.13991929304752845</v>
      </c>
      <c r="H162" s="11">
        <v>0.10941928796419513</v>
      </c>
      <c r="I162" s="11">
        <v>0.10941928796419513</v>
      </c>
      <c r="J162" s="11">
        <v>0.10941928796419513</v>
      </c>
      <c r="K162" s="11">
        <v>0.10941928796419513</v>
      </c>
      <c r="L162" s="11">
        <v>0.10941928796419513</v>
      </c>
      <c r="M162" s="11">
        <v>0.10941928796419513</v>
      </c>
      <c r="N162" s="11">
        <v>0.10941928796419513</v>
      </c>
      <c r="O162" s="11">
        <v>0.10941928796419513</v>
      </c>
      <c r="P162" s="11">
        <v>0.10941928796419513</v>
      </c>
      <c r="Q162" s="11">
        <v>0.10941928796419513</v>
      </c>
      <c r="R162" s="11">
        <v>0.10941928796419513</v>
      </c>
      <c r="S162" s="11">
        <v>0.11275262122302265</v>
      </c>
      <c r="T162" s="11">
        <v>0.11608595448185018</v>
      </c>
      <c r="U162" s="11"/>
      <c r="V162" s="35" t="str">
        <f t="shared" si="16"/>
        <v>Slovenia</v>
      </c>
      <c r="W162" s="30">
        <f t="shared" si="17"/>
        <v>-1.6095591197849261E-3</v>
      </c>
      <c r="X162" s="10">
        <f t="shared" si="18"/>
        <v>-0.60967590662887539</v>
      </c>
      <c r="Y162" s="38">
        <f t="shared" si="19"/>
        <v>0.3717047111237412</v>
      </c>
      <c r="Z162" s="43">
        <f t="shared" si="20"/>
        <v>1.6095591197849262</v>
      </c>
      <c r="AA162" s="44">
        <f t="shared" si="21"/>
        <v>12</v>
      </c>
    </row>
    <row r="163" spans="3:27">
      <c r="C163" s="34" t="s">
        <v>353</v>
      </c>
      <c r="D163" s="35" t="s">
        <v>354</v>
      </c>
      <c r="E163" s="11">
        <v>0.35503630805700204</v>
      </c>
      <c r="F163" s="11">
        <v>0.35486964154866873</v>
      </c>
      <c r="G163" s="11">
        <v>0.35486964154866873</v>
      </c>
      <c r="H163" s="11">
        <v>0.35486964154866873</v>
      </c>
      <c r="I163" s="11">
        <v>0.35496964145366872</v>
      </c>
      <c r="J163" s="11">
        <v>0.35496964145366872</v>
      </c>
      <c r="K163" s="11">
        <v>0.35496964145366872</v>
      </c>
      <c r="L163" s="11">
        <v>0.35505097478708408</v>
      </c>
      <c r="M163" s="11">
        <v>0.35513230812049951</v>
      </c>
      <c r="N163" s="11">
        <v>0.35521364145391487</v>
      </c>
      <c r="O163" s="11">
        <v>0.35529497478733024</v>
      </c>
      <c r="P163" s="11">
        <v>0.35537630812074567</v>
      </c>
      <c r="Q163" s="11">
        <v>0.35545764145416109</v>
      </c>
      <c r="R163" s="11">
        <v>0.3555389747875764</v>
      </c>
      <c r="S163" s="11">
        <v>0.35562030812099188</v>
      </c>
      <c r="T163" s="11">
        <v>0.35570164145440725</v>
      </c>
      <c r="U163" s="11"/>
      <c r="V163" s="35" t="str">
        <f t="shared" si="16"/>
        <v>Solomon Islands</v>
      </c>
      <c r="W163" s="30">
        <f t="shared" si="17"/>
        <v>5.5411761545139268E-5</v>
      </c>
      <c r="X163" s="10">
        <f t="shared" si="18"/>
        <v>0.9382580354973562</v>
      </c>
      <c r="Y163" s="38">
        <f t="shared" si="19"/>
        <v>0.88032814117535818</v>
      </c>
      <c r="Z163" s="43">
        <f t="shared" si="20"/>
        <v>-5.5411761545139271E-2</v>
      </c>
      <c r="AA163" s="44">
        <f t="shared" si="21"/>
        <v>44</v>
      </c>
    </row>
    <row r="164" spans="3:27">
      <c r="C164" s="34" t="s">
        <v>355</v>
      </c>
      <c r="D164" s="35" t="s">
        <v>356</v>
      </c>
      <c r="E164" s="11">
        <v>0.16134988736019526</v>
      </c>
      <c r="F164" s="11">
        <v>0.16134988736019526</v>
      </c>
      <c r="G164" s="11">
        <v>0.16134988736019526</v>
      </c>
      <c r="H164" s="11">
        <v>0.16134988736019526</v>
      </c>
      <c r="I164" s="11">
        <v>0.16134988736019526</v>
      </c>
      <c r="J164" s="11">
        <v>0.16134988736019526</v>
      </c>
      <c r="K164" s="11">
        <v>0.16134988736019526</v>
      </c>
      <c r="L164" s="11">
        <v>0.16174322069107025</v>
      </c>
      <c r="M164" s="11">
        <v>0.16213655402194524</v>
      </c>
      <c r="N164" s="11">
        <v>0.1625298873528202</v>
      </c>
      <c r="O164" s="11">
        <v>0.16292322068369516</v>
      </c>
      <c r="P164" s="11">
        <v>0.16331655401457015</v>
      </c>
      <c r="Q164" s="11">
        <v>0.16370988734544514</v>
      </c>
      <c r="R164" s="11">
        <v>0.16410322067632013</v>
      </c>
      <c r="S164" s="11">
        <v>0.16449655400719512</v>
      </c>
      <c r="T164" s="11">
        <v>0.16488988733807008</v>
      </c>
      <c r="U164" s="11"/>
      <c r="V164" s="35" t="str">
        <f t="shared" si="16"/>
        <v>Somalia</v>
      </c>
      <c r="W164" s="30">
        <f t="shared" si="17"/>
        <v>2.5161764548620104E-4</v>
      </c>
      <c r="X164" s="10">
        <f t="shared" si="18"/>
        <v>0.93711051777259124</v>
      </c>
      <c r="Y164" s="38">
        <f t="shared" si="19"/>
        <v>0.87817612252001409</v>
      </c>
      <c r="Z164" s="43">
        <f t="shared" si="20"/>
        <v>-0.25161764548620102</v>
      </c>
      <c r="AA164" s="44">
        <f t="shared" si="21"/>
        <v>60</v>
      </c>
    </row>
    <row r="165" spans="3:27">
      <c r="C165" s="34" t="s">
        <v>357</v>
      </c>
      <c r="D165" s="35" t="s">
        <v>358</v>
      </c>
      <c r="E165" s="11">
        <v>0.18122690465746083</v>
      </c>
      <c r="F165" s="11">
        <v>0.18057023798013846</v>
      </c>
      <c r="G165" s="11">
        <v>0.18057023798013846</v>
      </c>
      <c r="H165" s="11">
        <v>0.18057023798013846</v>
      </c>
      <c r="I165" s="11">
        <v>0.17957024051347181</v>
      </c>
      <c r="J165" s="11">
        <v>0.17957024051347181</v>
      </c>
      <c r="K165" s="11">
        <v>0.18457024051347179</v>
      </c>
      <c r="L165" s="11">
        <v>0.18514690714191562</v>
      </c>
      <c r="M165" s="11">
        <v>0.18572357377035945</v>
      </c>
      <c r="N165" s="11">
        <v>0.1863002403988033</v>
      </c>
      <c r="O165" s="11">
        <v>0.18687690702724713</v>
      </c>
      <c r="P165" s="11">
        <v>0.18745357365569096</v>
      </c>
      <c r="Q165" s="11">
        <v>0.18803024028413476</v>
      </c>
      <c r="R165" s="11">
        <v>0.18860690691257861</v>
      </c>
      <c r="S165" s="11">
        <v>0.18918357354102244</v>
      </c>
      <c r="T165" s="11">
        <v>0.18976024016946624</v>
      </c>
      <c r="U165" s="11"/>
      <c r="V165" s="35" t="str">
        <f t="shared" si="16"/>
        <v>South Africa</v>
      </c>
      <c r="W165" s="30">
        <f t="shared" si="17"/>
        <v>7.250001541371032E-4</v>
      </c>
      <c r="X165" s="10">
        <f t="shared" si="18"/>
        <v>0.9361315518263954</v>
      </c>
      <c r="Y165" s="38">
        <f t="shared" si="19"/>
        <v>0.87634228232489519</v>
      </c>
      <c r="Z165" s="43">
        <f t="shared" si="20"/>
        <v>-0.72500015413710317</v>
      </c>
      <c r="AA165" s="44">
        <f t="shared" si="21"/>
        <v>87</v>
      </c>
    </row>
    <row r="166" spans="3:27">
      <c r="C166" s="34" t="s">
        <v>359</v>
      </c>
      <c r="D166" s="35" t="s">
        <v>360</v>
      </c>
      <c r="E166" s="11">
        <v>0.15141188587498869</v>
      </c>
      <c r="F166" s="11">
        <v>0.15141188587498869</v>
      </c>
      <c r="G166" s="11">
        <v>0.15141188587498869</v>
      </c>
      <c r="H166" s="11">
        <v>0.15141188587498869</v>
      </c>
      <c r="I166" s="11">
        <v>0.15141188587498869</v>
      </c>
      <c r="J166" s="11">
        <v>0.15141188587498869</v>
      </c>
      <c r="K166" s="11">
        <v>0.15141188587498869</v>
      </c>
      <c r="L166" s="11">
        <v>0.15141188587498869</v>
      </c>
      <c r="M166" s="11">
        <v>0.15141188587498869</v>
      </c>
      <c r="N166" s="11">
        <v>0.15471188580122794</v>
      </c>
      <c r="O166" s="11">
        <v>0.15801188572746719</v>
      </c>
      <c r="P166" s="11">
        <v>0.16131188565370644</v>
      </c>
      <c r="Q166" s="11">
        <v>0.16461188557994569</v>
      </c>
      <c r="R166" s="11">
        <v>0.16791188550618497</v>
      </c>
      <c r="S166" s="11">
        <v>0.17121188543242419</v>
      </c>
      <c r="T166" s="11">
        <v>0.17451188535866347</v>
      </c>
      <c r="U166" s="11"/>
      <c r="V166" s="35" t="str">
        <f t="shared" si="16"/>
        <v>Spain</v>
      </c>
      <c r="W166" s="30">
        <f t="shared" si="17"/>
        <v>1.4947058489436615E-3</v>
      </c>
      <c r="X166" s="10">
        <f t="shared" si="18"/>
        <v>0.87550890178459784</v>
      </c>
      <c r="Y166" s="38">
        <f t="shared" si="19"/>
        <v>0.76651583710407256</v>
      </c>
      <c r="Z166" s="43">
        <f t="shared" si="20"/>
        <v>-1.4947058489436615</v>
      </c>
      <c r="AA166" s="44">
        <f t="shared" si="21"/>
        <v>114</v>
      </c>
    </row>
    <row r="167" spans="3:27">
      <c r="C167" s="34" t="s">
        <v>361</v>
      </c>
      <c r="D167" s="35" t="s">
        <v>362</v>
      </c>
      <c r="E167" s="11">
        <v>0.29293489959399688</v>
      </c>
      <c r="F167" s="11">
        <v>0.29007356644661925</v>
      </c>
      <c r="G167" s="11">
        <v>0.28721223329924178</v>
      </c>
      <c r="H167" s="11">
        <v>0.28435090015186421</v>
      </c>
      <c r="I167" s="11">
        <v>0.28148956700448663</v>
      </c>
      <c r="J167" s="11">
        <v>0.27862823385710905</v>
      </c>
      <c r="K167" s="11">
        <v>0.27576690070973153</v>
      </c>
      <c r="L167" s="11">
        <v>0.27290556756235396</v>
      </c>
      <c r="M167" s="11">
        <v>0.28097222812902062</v>
      </c>
      <c r="N167" s="11">
        <v>0.28367222806867093</v>
      </c>
      <c r="O167" s="11">
        <v>0.28637222800832124</v>
      </c>
      <c r="P167" s="11">
        <v>0.28907222794797155</v>
      </c>
      <c r="Q167" s="11">
        <v>0.29177222788762186</v>
      </c>
      <c r="R167" s="11">
        <v>0.29447222782727217</v>
      </c>
      <c r="S167" s="11">
        <v>0.29717222776692243</v>
      </c>
      <c r="T167" s="11">
        <v>0.29987222770657268</v>
      </c>
      <c r="U167" s="11"/>
      <c r="V167" s="35" t="str">
        <f t="shared" si="16"/>
        <v>Sri Lanka</v>
      </c>
      <c r="W167" s="30">
        <f t="shared" si="17"/>
        <v>6.8614065924510557E-4</v>
      </c>
      <c r="X167" s="10">
        <f t="shared" si="18"/>
        <v>0.42766931110390677</v>
      </c>
      <c r="Y167" s="38">
        <f t="shared" si="19"/>
        <v>0.18290103966009019</v>
      </c>
      <c r="Z167" s="43" t="str">
        <f t="shared" si="20"/>
        <v/>
      </c>
      <c r="AA167" s="44" t="str">
        <f t="shared" si="21"/>
        <v/>
      </c>
    </row>
    <row r="168" spans="3:27">
      <c r="C168" s="34" t="s">
        <v>363</v>
      </c>
      <c r="D168" s="35" t="s">
        <v>364</v>
      </c>
      <c r="E168" s="11">
        <v>0.22306930046655279</v>
      </c>
      <c r="F168" s="11">
        <v>0.22290263633321947</v>
      </c>
      <c r="G168" s="11">
        <v>0.22290263633321947</v>
      </c>
      <c r="H168" s="11">
        <v>0.22290263633321947</v>
      </c>
      <c r="I168" s="11">
        <v>0.22290263633321947</v>
      </c>
      <c r="J168" s="11">
        <v>0.22290263633321947</v>
      </c>
      <c r="K168" s="11">
        <v>0.22290263633321947</v>
      </c>
      <c r="L168" s="11">
        <v>0.22411263628084055</v>
      </c>
      <c r="M168" s="11">
        <v>0.22532263622846158</v>
      </c>
      <c r="N168" s="11">
        <v>0.22653263617608266</v>
      </c>
      <c r="O168" s="11">
        <v>0.22774263612370371</v>
      </c>
      <c r="P168" s="11">
        <v>0.22895263607132477</v>
      </c>
      <c r="Q168" s="11">
        <v>0.23016263601894582</v>
      </c>
      <c r="R168" s="11">
        <v>0.23137263596656688</v>
      </c>
      <c r="S168" s="11">
        <v>0.23258263591418793</v>
      </c>
      <c r="T168" s="11">
        <v>0.23379263586180898</v>
      </c>
      <c r="U168" s="11"/>
      <c r="V168" s="35" t="str">
        <f t="shared" si="16"/>
        <v>Sudan</v>
      </c>
      <c r="W168" s="30">
        <f t="shared" si="17"/>
        <v>7.7036766943405939E-4</v>
      </c>
      <c r="X168" s="10">
        <f t="shared" si="18"/>
        <v>0.93489568345522278</v>
      </c>
      <c r="Y168" s="38">
        <f t="shared" si="19"/>
        <v>0.87402993894320813</v>
      </c>
      <c r="Z168" s="43">
        <f t="shared" si="20"/>
        <v>-0.77036766943405943</v>
      </c>
      <c r="AA168" s="44">
        <f t="shared" si="21"/>
        <v>89</v>
      </c>
    </row>
    <row r="169" spans="3:27">
      <c r="C169" s="34" t="s">
        <v>365</v>
      </c>
      <c r="D169" s="35" t="s">
        <v>366</v>
      </c>
      <c r="E169" s="11">
        <v>0.4197741471169773</v>
      </c>
      <c r="F169" s="11">
        <v>0.4197741471169773</v>
      </c>
      <c r="G169" s="11">
        <v>0.4197741471169773</v>
      </c>
      <c r="H169" s="11">
        <v>0.4197741471169773</v>
      </c>
      <c r="I169" s="11">
        <v>0.4197741471169773</v>
      </c>
      <c r="J169" s="11">
        <v>0.4197741471169773</v>
      </c>
      <c r="K169" s="11">
        <v>0.4197741471169773</v>
      </c>
      <c r="L169" s="11">
        <v>0.4197741471169773</v>
      </c>
      <c r="M169" s="11">
        <v>0.41935748045031068</v>
      </c>
      <c r="N169" s="11">
        <v>0.4202324804307529</v>
      </c>
      <c r="O169" s="11">
        <v>0.42110748041119511</v>
      </c>
      <c r="P169" s="11">
        <v>0.42198248039163727</v>
      </c>
      <c r="Q169" s="11">
        <v>0.42285748037207954</v>
      </c>
      <c r="R169" s="11">
        <v>0.42373248035252181</v>
      </c>
      <c r="S169" s="11">
        <v>0.42460748033296403</v>
      </c>
      <c r="T169" s="11">
        <v>0.42548248031340624</v>
      </c>
      <c r="U169" s="11"/>
      <c r="V169" s="35" t="str">
        <f t="shared" si="16"/>
        <v>Suriname</v>
      </c>
      <c r="W169" s="30">
        <f t="shared" si="17"/>
        <v>3.5710783427873562E-4</v>
      </c>
      <c r="X169" s="10">
        <f t="shared" si="18"/>
        <v>0.8489697232382506</v>
      </c>
      <c r="Y169" s="38">
        <f t="shared" si="19"/>
        <v>0.72074959097523184</v>
      </c>
      <c r="Z169" s="43">
        <f t="shared" si="20"/>
        <v>-0.3571078342787356</v>
      </c>
      <c r="AA169" s="44">
        <f t="shared" si="21"/>
        <v>66</v>
      </c>
    </row>
    <row r="170" spans="3:27">
      <c r="C170" s="34" t="s">
        <v>367</v>
      </c>
      <c r="D170" s="35" t="s">
        <v>368</v>
      </c>
      <c r="E170" s="11">
        <v>0.36505155077093021</v>
      </c>
      <c r="F170" s="11">
        <v>0.36505155077093021</v>
      </c>
      <c r="G170" s="11">
        <v>0.36505155077093021</v>
      </c>
      <c r="H170" s="11">
        <v>0.36505155077093021</v>
      </c>
      <c r="I170" s="11">
        <v>0.36505155077093021</v>
      </c>
      <c r="J170" s="11">
        <v>0.36505155077093021</v>
      </c>
      <c r="K170" s="11">
        <v>0.36505155077093021</v>
      </c>
      <c r="L170" s="11">
        <v>0.36505155077093021</v>
      </c>
      <c r="M170" s="11">
        <v>0.36505155077093021</v>
      </c>
      <c r="N170" s="11">
        <v>0.36505155077093021</v>
      </c>
      <c r="O170" s="11">
        <v>0.36505155077093021</v>
      </c>
      <c r="P170" s="11">
        <v>0.36505155077093021</v>
      </c>
      <c r="Q170" s="11">
        <v>0.36505155077093021</v>
      </c>
      <c r="R170" s="11">
        <v>0.36505155077093021</v>
      </c>
      <c r="S170" s="11">
        <v>0.36505155077093021</v>
      </c>
      <c r="T170" s="11">
        <v>0.36505155077093021</v>
      </c>
      <c r="U170" s="11"/>
      <c r="V170" s="35" t="str">
        <f t="shared" si="16"/>
        <v>Swaziland</v>
      </c>
      <c r="W170" s="30">
        <f t="shared" si="17"/>
        <v>0</v>
      </c>
      <c r="X170" s="10">
        <f t="shared" si="18"/>
        <v>0</v>
      </c>
      <c r="Y170" s="38">
        <f t="shared" si="19"/>
        <v>0</v>
      </c>
      <c r="Z170" s="43" t="str">
        <f t="shared" si="20"/>
        <v/>
      </c>
      <c r="AA170" s="44" t="str">
        <f t="shared" si="21"/>
        <v/>
      </c>
    </row>
    <row r="171" spans="3:27">
      <c r="C171" s="34" t="s">
        <v>369</v>
      </c>
      <c r="D171" s="35" t="s">
        <v>370</v>
      </c>
      <c r="E171" s="11">
        <v>0.2481336524571115</v>
      </c>
      <c r="F171" s="11">
        <v>0.24709498581866085</v>
      </c>
      <c r="G171" s="11">
        <v>0.2460563191802102</v>
      </c>
      <c r="H171" s="11">
        <v>0.24501765254175956</v>
      </c>
      <c r="I171" s="11">
        <v>0.24397898590330888</v>
      </c>
      <c r="J171" s="11">
        <v>0.24294031926485823</v>
      </c>
      <c r="K171" s="11">
        <v>0.24190165262640759</v>
      </c>
      <c r="L171" s="11">
        <v>0.24086298598795688</v>
      </c>
      <c r="M171" s="11">
        <v>0.23982431934950624</v>
      </c>
      <c r="N171" s="11">
        <v>0.24090765204950623</v>
      </c>
      <c r="O171" s="11">
        <v>0.23929098653283956</v>
      </c>
      <c r="P171" s="11">
        <v>0.23899986429950623</v>
      </c>
      <c r="Q171" s="11">
        <v>0.23898647686617291</v>
      </c>
      <c r="R171" s="11">
        <v>0.25247431909950624</v>
      </c>
      <c r="S171" s="11">
        <v>0.25325998574861192</v>
      </c>
      <c r="T171" s="11">
        <v>0.25404565239771754</v>
      </c>
      <c r="U171" s="11"/>
      <c r="V171" s="35" t="str">
        <f t="shared" si="16"/>
        <v>Sweden</v>
      </c>
      <c r="W171" s="30">
        <f t="shared" si="17"/>
        <v>1.8826651908024179E-4</v>
      </c>
      <c r="X171" s="10">
        <f t="shared" si="18"/>
        <v>0.17376624615394026</v>
      </c>
      <c r="Y171" s="38">
        <f t="shared" si="19"/>
        <v>3.0194708302431757E-2</v>
      </c>
      <c r="Z171" s="43" t="str">
        <f t="shared" si="20"/>
        <v/>
      </c>
      <c r="AA171" s="44" t="str">
        <f t="shared" si="21"/>
        <v/>
      </c>
    </row>
    <row r="172" spans="3:27">
      <c r="C172" s="34" t="s">
        <v>371</v>
      </c>
      <c r="D172" s="35" t="s">
        <v>372</v>
      </c>
      <c r="E172" s="11">
        <v>0.17541666607062023</v>
      </c>
      <c r="F172" s="11">
        <v>0.17208333281179269</v>
      </c>
      <c r="G172" s="11">
        <v>0.16874999955296519</v>
      </c>
      <c r="H172" s="11">
        <v>0.16541666629413765</v>
      </c>
      <c r="I172" s="11">
        <v>0.16208333303531011</v>
      </c>
      <c r="J172" s="11">
        <v>0.1587499997764826</v>
      </c>
      <c r="K172" s="11">
        <v>0.15541666651765507</v>
      </c>
      <c r="L172" s="11">
        <v>0.15208333325882753</v>
      </c>
      <c r="M172" s="11">
        <v>0.14875000000000002</v>
      </c>
      <c r="N172" s="11">
        <v>0.14875000000000002</v>
      </c>
      <c r="O172" s="11">
        <v>0.14875000000000002</v>
      </c>
      <c r="P172" s="11">
        <v>0.14875000000000002</v>
      </c>
      <c r="Q172" s="11">
        <v>0.14875000000000002</v>
      </c>
      <c r="R172" s="11">
        <v>0.14875000000000002</v>
      </c>
      <c r="S172" s="11">
        <v>0.15208333325882753</v>
      </c>
      <c r="T172" s="11">
        <v>0.15541666651765507</v>
      </c>
      <c r="U172" s="11"/>
      <c r="V172" s="35" t="str">
        <f t="shared" si="16"/>
        <v>Switzerland</v>
      </c>
      <c r="W172" s="30">
        <f t="shared" si="17"/>
        <v>-1.6127450619915532E-3</v>
      </c>
      <c r="X172" s="10">
        <f t="shared" si="18"/>
        <v>-0.83578216768613933</v>
      </c>
      <c r="Y172" s="38">
        <f t="shared" si="19"/>
        <v>0.69853183182214196</v>
      </c>
      <c r="Z172" s="43">
        <f t="shared" si="20"/>
        <v>1.6127450619915533</v>
      </c>
      <c r="AA172" s="44">
        <f t="shared" si="21"/>
        <v>11</v>
      </c>
    </row>
    <row r="173" spans="3:27">
      <c r="C173" s="34" t="s">
        <v>373</v>
      </c>
      <c r="D173" s="35" t="s">
        <v>374</v>
      </c>
      <c r="E173" s="11">
        <v>4.8912711888559113E-2</v>
      </c>
      <c r="F173" s="11">
        <v>4.5792711958296539E-2</v>
      </c>
      <c r="G173" s="11">
        <v>4.2672712028033986E-2</v>
      </c>
      <c r="H173" s="11">
        <v>3.9552712097771406E-2</v>
      </c>
      <c r="I173" s="11">
        <v>3.6432712167508832E-2</v>
      </c>
      <c r="J173" s="11">
        <v>3.3312712237246279E-2</v>
      </c>
      <c r="K173" s="11">
        <v>3.0192712306983702E-2</v>
      </c>
      <c r="L173" s="11">
        <v>2.707271237672115E-2</v>
      </c>
      <c r="M173" s="11">
        <v>2.3952712446458576E-2</v>
      </c>
      <c r="N173" s="11">
        <v>2.2319379113125235E-2</v>
      </c>
      <c r="O173" s="11">
        <v>2.1369379113125229E-2</v>
      </c>
      <c r="P173" s="11">
        <v>2.0369379113125228E-2</v>
      </c>
      <c r="Q173" s="11">
        <v>2.4986045779791886E-2</v>
      </c>
      <c r="R173" s="11">
        <v>2.8236045779791899E-2</v>
      </c>
      <c r="S173" s="11">
        <v>3.1270379045302603E-2</v>
      </c>
      <c r="T173" s="11">
        <v>3.4304712310813293E-2</v>
      </c>
      <c r="U173" s="11"/>
      <c r="V173" s="35" t="str">
        <f t="shared" si="16"/>
        <v>Syrian Arab Republic</v>
      </c>
      <c r="W173" s="30">
        <f t="shared" si="17"/>
        <v>-1.318696534765758E-3</v>
      </c>
      <c r="X173" s="10">
        <f t="shared" si="18"/>
        <v>-0.71026228311273298</v>
      </c>
      <c r="Y173" s="38">
        <f t="shared" si="19"/>
        <v>0.5044725108125121</v>
      </c>
      <c r="Z173" s="43">
        <f t="shared" si="20"/>
        <v>1.318696534765758</v>
      </c>
      <c r="AA173" s="44">
        <f t="shared" si="21"/>
        <v>15</v>
      </c>
    </row>
    <row r="174" spans="3:27">
      <c r="C174" s="34" t="s">
        <v>375</v>
      </c>
      <c r="D174" s="35" t="s">
        <v>376</v>
      </c>
      <c r="E174" s="11">
        <v>0.21526803404398875</v>
      </c>
      <c r="F174" s="11">
        <v>0.21526803404398875</v>
      </c>
      <c r="G174" s="11">
        <v>0.21526803404398875</v>
      </c>
      <c r="H174" s="11">
        <v>0.21526803404398875</v>
      </c>
      <c r="I174" s="11">
        <v>0.21526803404398875</v>
      </c>
      <c r="J174" s="11">
        <v>0.21526803404398875</v>
      </c>
      <c r="K174" s="11">
        <v>0.21526803404398875</v>
      </c>
      <c r="L174" s="11">
        <v>0.21526803404398875</v>
      </c>
      <c r="M174" s="11">
        <v>0.21526803404398875</v>
      </c>
      <c r="N174" s="11">
        <v>0.21526803404398875</v>
      </c>
      <c r="O174" s="11">
        <v>0.21526803404398875</v>
      </c>
      <c r="P174" s="11">
        <v>0.21526803404398875</v>
      </c>
      <c r="Q174" s="11">
        <v>0.21526803404398875</v>
      </c>
      <c r="R174" s="11">
        <v>0.21526803404398875</v>
      </c>
      <c r="S174" s="11">
        <v>0.21526803404398875</v>
      </c>
      <c r="T174" s="11">
        <v>0.21526803404398875</v>
      </c>
      <c r="U174" s="11"/>
      <c r="V174" s="35" t="str">
        <f t="shared" si="16"/>
        <v>Tajikistan</v>
      </c>
      <c r="W174" s="30">
        <f t="shared" si="17"/>
        <v>0</v>
      </c>
      <c r="X174" s="10">
        <f t="shared" si="18"/>
        <v>0</v>
      </c>
      <c r="Y174" s="38">
        <f t="shared" si="19"/>
        <v>0</v>
      </c>
      <c r="Z174" s="43" t="str">
        <f t="shared" si="20"/>
        <v/>
      </c>
      <c r="AA174" s="44" t="str">
        <f t="shared" si="21"/>
        <v/>
      </c>
    </row>
    <row r="175" spans="3:27">
      <c r="C175" s="34" t="s">
        <v>377</v>
      </c>
      <c r="D175" s="35" t="s">
        <v>378</v>
      </c>
      <c r="E175" s="11">
        <v>0.41507784770215866</v>
      </c>
      <c r="F175" s="11">
        <v>0.41479018103812187</v>
      </c>
      <c r="G175" s="11">
        <v>0.41450251437408508</v>
      </c>
      <c r="H175" s="11">
        <v>0.41421484771004824</v>
      </c>
      <c r="I175" s="11">
        <v>0.41392718104601145</v>
      </c>
      <c r="J175" s="11">
        <v>0.41363951438197466</v>
      </c>
      <c r="K175" s="11">
        <v>0.41335184771793781</v>
      </c>
      <c r="L175" s="11">
        <v>0.41306418105390103</v>
      </c>
      <c r="M175" s="11">
        <v>0.41277651438986412</v>
      </c>
      <c r="N175" s="11">
        <v>0.41319318109453085</v>
      </c>
      <c r="O175" s="11">
        <v>0.41360984779919746</v>
      </c>
      <c r="P175" s="11">
        <v>0.41402651450386418</v>
      </c>
      <c r="Q175" s="11">
        <v>0.4144431812085308</v>
      </c>
      <c r="R175" s="11">
        <v>0.41485984791319752</v>
      </c>
      <c r="S175" s="11">
        <v>0.41510584790769894</v>
      </c>
      <c r="T175" s="11">
        <v>0.41535184790220042</v>
      </c>
      <c r="U175" s="11"/>
      <c r="V175" s="35" t="str">
        <f t="shared" si="16"/>
        <v>Tanzania, United Republic of</v>
      </c>
      <c r="W175" s="30">
        <f t="shared" si="17"/>
        <v>2.0562760997843284E-5</v>
      </c>
      <c r="X175" s="10">
        <f t="shared" si="18"/>
        <v>0.12257173769370459</v>
      </c>
      <c r="Y175" s="38">
        <f t="shared" si="19"/>
        <v>1.5023830881254323E-2</v>
      </c>
      <c r="Z175" s="43" t="str">
        <f t="shared" si="20"/>
        <v/>
      </c>
      <c r="AA175" s="44" t="str">
        <f t="shared" si="21"/>
        <v/>
      </c>
    </row>
    <row r="176" spans="3:27">
      <c r="C176" s="34" t="s">
        <v>379</v>
      </c>
      <c r="D176" s="35" t="s">
        <v>380</v>
      </c>
      <c r="E176" s="11">
        <v>0.14724697004877116</v>
      </c>
      <c r="F176" s="11">
        <v>0.1470803059321045</v>
      </c>
      <c r="G176" s="11">
        <v>0.1470803059321045</v>
      </c>
      <c r="H176" s="11">
        <v>0.1470803059321045</v>
      </c>
      <c r="I176" s="11">
        <v>0.1470803059321045</v>
      </c>
      <c r="J176" s="11">
        <v>0.14541363926543785</v>
      </c>
      <c r="K176" s="11">
        <v>0.14869697252538297</v>
      </c>
      <c r="L176" s="11">
        <v>0.15198030578532806</v>
      </c>
      <c r="M176" s="11">
        <v>0.15526363904527318</v>
      </c>
      <c r="N176" s="11">
        <v>0.1585469723052183</v>
      </c>
      <c r="O176" s="11">
        <v>0.1618303055651634</v>
      </c>
      <c r="P176" s="11">
        <v>0.16511363882510852</v>
      </c>
      <c r="Q176" s="11">
        <v>0.16839697208505364</v>
      </c>
      <c r="R176" s="11">
        <v>0.17168030534499876</v>
      </c>
      <c r="S176" s="11">
        <v>0.17496363860494388</v>
      </c>
      <c r="T176" s="11">
        <v>0.178246971864889</v>
      </c>
      <c r="U176" s="11"/>
      <c r="V176" s="35" t="str">
        <f t="shared" si="16"/>
        <v>Thailand</v>
      </c>
      <c r="W176" s="30">
        <f t="shared" si="17"/>
        <v>2.2515931400825962E-3</v>
      </c>
      <c r="X176" s="10">
        <f t="shared" si="18"/>
        <v>0.94495610020668286</v>
      </c>
      <c r="Y176" s="38">
        <f t="shared" si="19"/>
        <v>0.89294203131782246</v>
      </c>
      <c r="Z176" s="43">
        <f t="shared" si="20"/>
        <v>-2.2515931400825964</v>
      </c>
      <c r="AA176" s="44">
        <f t="shared" si="21"/>
        <v>131</v>
      </c>
    </row>
    <row r="177" spans="3:27">
      <c r="C177" s="34" t="s">
        <v>381</v>
      </c>
      <c r="D177" s="35" t="s">
        <v>382</v>
      </c>
      <c r="E177" s="11">
        <v>0.44217188897520804</v>
      </c>
      <c r="F177" s="11">
        <v>0.44217188897520804</v>
      </c>
      <c r="G177" s="11">
        <v>0.44217188897520804</v>
      </c>
      <c r="H177" s="11">
        <v>0.44217188897520804</v>
      </c>
      <c r="I177" s="11">
        <v>0.44217188897520804</v>
      </c>
      <c r="J177" s="11">
        <v>0.44217188897520804</v>
      </c>
      <c r="K177" s="11">
        <v>0.44217188897520804</v>
      </c>
      <c r="L177" s="11">
        <v>0.44217188897520804</v>
      </c>
      <c r="M177" s="11">
        <v>0.44217188897520804</v>
      </c>
      <c r="N177" s="11">
        <v>0.44217188897520804</v>
      </c>
      <c r="O177" s="11">
        <v>0.44217188897520804</v>
      </c>
      <c r="P177" s="11">
        <v>0.44217188897520804</v>
      </c>
      <c r="Q177" s="11">
        <v>0.44217188897520804</v>
      </c>
      <c r="R177" s="11">
        <v>0.44217188897520804</v>
      </c>
      <c r="S177" s="11">
        <v>0.44217188897520804</v>
      </c>
      <c r="T177" s="11">
        <v>0.44217188897520804</v>
      </c>
      <c r="U177" s="11"/>
      <c r="V177" s="35" t="str">
        <f t="shared" si="16"/>
        <v>Timor-Leste</v>
      </c>
      <c r="W177" s="30">
        <f t="shared" si="17"/>
        <v>0</v>
      </c>
      <c r="X177" s="10">
        <f t="shared" si="18"/>
        <v>0</v>
      </c>
      <c r="Y177" s="38">
        <f t="shared" si="19"/>
        <v>0</v>
      </c>
      <c r="Z177" s="43" t="str">
        <f t="shared" si="20"/>
        <v/>
      </c>
      <c r="AA177" s="44" t="str">
        <f t="shared" si="21"/>
        <v/>
      </c>
    </row>
    <row r="178" spans="3:27">
      <c r="C178" s="34" t="s">
        <v>383</v>
      </c>
      <c r="D178" s="35" t="s">
        <v>384</v>
      </c>
      <c r="E178" s="11">
        <v>0.41709718952642677</v>
      </c>
      <c r="F178" s="11">
        <v>0.41709718952642677</v>
      </c>
      <c r="G178" s="11">
        <v>0.41709718952642677</v>
      </c>
      <c r="H178" s="11">
        <v>0.41709718952642677</v>
      </c>
      <c r="I178" s="11">
        <v>0.41709718952642677</v>
      </c>
      <c r="J178" s="11">
        <v>0.41709718952642677</v>
      </c>
      <c r="K178" s="11">
        <v>0.41709718952642677</v>
      </c>
      <c r="L178" s="11">
        <v>0.42004163407642681</v>
      </c>
      <c r="M178" s="11">
        <v>0.42298607862642679</v>
      </c>
      <c r="N178" s="11">
        <v>0.42593052317642677</v>
      </c>
      <c r="O178" s="11">
        <v>0.4288749677264268</v>
      </c>
      <c r="P178" s="11">
        <v>0.43181941227642673</v>
      </c>
      <c r="Q178" s="11">
        <v>0.43476385682642676</v>
      </c>
      <c r="R178" s="11">
        <v>0.43546385681078054</v>
      </c>
      <c r="S178" s="11">
        <v>0.43616385679513431</v>
      </c>
      <c r="T178" s="11">
        <v>0.43686385677948808</v>
      </c>
      <c r="U178" s="11"/>
      <c r="V178" s="35" t="str">
        <f t="shared" si="16"/>
        <v>Togo</v>
      </c>
      <c r="W178" s="30">
        <f t="shared" si="17"/>
        <v>1.6129248895103072E-3</v>
      </c>
      <c r="X178" s="10">
        <f t="shared" si="18"/>
        <v>0.94285709863457812</v>
      </c>
      <c r="Y178" s="38">
        <f t="shared" si="19"/>
        <v>0.88897950844561457</v>
      </c>
      <c r="Z178" s="43">
        <f t="shared" si="20"/>
        <v>-1.6129248895103072</v>
      </c>
      <c r="AA178" s="44">
        <f t="shared" si="21"/>
        <v>117</v>
      </c>
    </row>
    <row r="179" spans="3:27">
      <c r="C179" s="34" t="s">
        <v>385</v>
      </c>
      <c r="D179" s="35" t="s">
        <v>386</v>
      </c>
      <c r="E179" s="11">
        <v>0.27305628607659999</v>
      </c>
      <c r="F179" s="11">
        <v>0.27305628607659999</v>
      </c>
      <c r="G179" s="11">
        <v>0.27305628607659999</v>
      </c>
      <c r="H179" s="11">
        <v>0.27305628607659999</v>
      </c>
      <c r="I179" s="11">
        <v>0.27305628607659999</v>
      </c>
      <c r="J179" s="11">
        <v>0.27305628607659999</v>
      </c>
      <c r="K179" s="11">
        <v>0.27305628607659999</v>
      </c>
      <c r="L179" s="11">
        <v>0.27395628605648342</v>
      </c>
      <c r="M179" s="11">
        <v>0.27485628603636686</v>
      </c>
      <c r="N179" s="11">
        <v>0.2757562860162503</v>
      </c>
      <c r="O179" s="11">
        <v>0.27665628599613373</v>
      </c>
      <c r="P179" s="11">
        <v>0.27755628597601717</v>
      </c>
      <c r="Q179" s="11">
        <v>0.27845628595590061</v>
      </c>
      <c r="R179" s="11">
        <v>0.27935628593578404</v>
      </c>
      <c r="S179" s="11">
        <v>0.28025628591566742</v>
      </c>
      <c r="T179" s="11">
        <v>0.28115628589555092</v>
      </c>
      <c r="U179" s="11"/>
      <c r="V179" s="35" t="str">
        <f t="shared" si="16"/>
        <v>Tonga</v>
      </c>
      <c r="W179" s="30">
        <f t="shared" si="17"/>
        <v>5.7573528124896223E-4</v>
      </c>
      <c r="X179" s="10">
        <f t="shared" si="18"/>
        <v>0.93711051777259136</v>
      </c>
      <c r="Y179" s="38">
        <f t="shared" si="19"/>
        <v>0.87817612252001431</v>
      </c>
      <c r="Z179" s="43">
        <f t="shared" si="20"/>
        <v>-0.57573528124896223</v>
      </c>
      <c r="AA179" s="44">
        <f t="shared" si="21"/>
        <v>83</v>
      </c>
    </row>
    <row r="180" spans="3:27">
      <c r="C180" s="34" t="s">
        <v>387</v>
      </c>
      <c r="D180" s="35" t="s">
        <v>388</v>
      </c>
      <c r="E180" s="11">
        <v>0.21725047881154283</v>
      </c>
      <c r="F180" s="11">
        <v>0.21708381469487614</v>
      </c>
      <c r="G180" s="11">
        <v>0.21708381469487614</v>
      </c>
      <c r="H180" s="11">
        <v>0.21708381469487614</v>
      </c>
      <c r="I180" s="11">
        <v>0.21708381469487614</v>
      </c>
      <c r="J180" s="11">
        <v>0.21708381469487614</v>
      </c>
      <c r="K180" s="11">
        <v>0.21708381469487614</v>
      </c>
      <c r="L180" s="11">
        <v>0.21878714793913703</v>
      </c>
      <c r="M180" s="11">
        <v>0.2204904811833979</v>
      </c>
      <c r="N180" s="11">
        <v>0.22219381442765876</v>
      </c>
      <c r="O180" s="11">
        <v>0.22389714767191962</v>
      </c>
      <c r="P180" s="11">
        <v>0.22560048091618048</v>
      </c>
      <c r="Q180" s="11">
        <v>0.2273038141604414</v>
      </c>
      <c r="R180" s="11">
        <v>0.22900714740470227</v>
      </c>
      <c r="S180" s="11">
        <v>0.23071048064896313</v>
      </c>
      <c r="T180" s="11">
        <v>0.23241381389322399</v>
      </c>
      <c r="U180" s="11"/>
      <c r="V180" s="35" t="str">
        <f t="shared" si="16"/>
        <v>Trinidad and Tobago</v>
      </c>
      <c r="W180" s="30">
        <f t="shared" si="17"/>
        <v>1.0859558816227639E-3</v>
      </c>
      <c r="X180" s="10">
        <f t="shared" si="18"/>
        <v>0.93554854234981499</v>
      </c>
      <c r="Y180" s="38">
        <f t="shared" si="19"/>
        <v>0.8752510750928636</v>
      </c>
      <c r="Z180" s="43">
        <f t="shared" si="20"/>
        <v>-1.0859558816227639</v>
      </c>
      <c r="AA180" s="44">
        <f t="shared" si="21"/>
        <v>97</v>
      </c>
    </row>
    <row r="181" spans="3:27">
      <c r="C181" s="34" t="s">
        <v>389</v>
      </c>
      <c r="D181" s="35" t="s">
        <v>390</v>
      </c>
      <c r="E181" s="11">
        <v>9.9500947834855732E-2</v>
      </c>
      <c r="F181" s="11">
        <v>9.9334283701522405E-2</v>
      </c>
      <c r="G181" s="11">
        <v>9.9334283701522405E-2</v>
      </c>
      <c r="H181" s="11">
        <v>0.12466761831818907</v>
      </c>
      <c r="I181" s="11">
        <v>0.12450095418485574</v>
      </c>
      <c r="J181" s="11">
        <v>0.11683428370152239</v>
      </c>
      <c r="K181" s="11">
        <v>0.1218342837015224</v>
      </c>
      <c r="L181" s="11">
        <v>0.12161206063485573</v>
      </c>
      <c r="M181" s="11">
        <v>0.12138983756818907</v>
      </c>
      <c r="N181" s="11">
        <v>0.1211676145015224</v>
      </c>
      <c r="O181" s="11">
        <v>0.11725928243902239</v>
      </c>
      <c r="P181" s="11">
        <v>0.11335095037652239</v>
      </c>
      <c r="Q181" s="11">
        <v>0.1094426183140224</v>
      </c>
      <c r="R181" s="11">
        <v>0.10553428625152239</v>
      </c>
      <c r="S181" s="11">
        <v>0.10804028619550893</v>
      </c>
      <c r="T181" s="11">
        <v>0.11054628613949546</v>
      </c>
      <c r="U181" s="11"/>
      <c r="V181" s="35" t="str">
        <f t="shared" si="16"/>
        <v>Tunisia</v>
      </c>
      <c r="W181" s="30">
        <f t="shared" si="17"/>
        <v>1.9394981083297122E-4</v>
      </c>
      <c r="X181" s="10">
        <f t="shared" si="18"/>
        <v>0.10144024957544447</v>
      </c>
      <c r="Y181" s="38">
        <f t="shared" si="19"/>
        <v>1.0290124233928461E-2</v>
      </c>
      <c r="Z181" s="43" t="str">
        <f t="shared" si="20"/>
        <v/>
      </c>
      <c r="AA181" s="44" t="str">
        <f t="shared" si="21"/>
        <v/>
      </c>
    </row>
    <row r="182" spans="3:27">
      <c r="C182" s="34" t="s">
        <v>391</v>
      </c>
      <c r="D182" s="35" t="s">
        <v>392</v>
      </c>
      <c r="E182" s="11">
        <v>0.26562964146871182</v>
      </c>
      <c r="F182" s="11">
        <v>0.26229630813537846</v>
      </c>
      <c r="G182" s="11">
        <v>0.26229630813537846</v>
      </c>
      <c r="H182" s="11">
        <v>0.25729630813537846</v>
      </c>
      <c r="I182" s="11">
        <v>0.24729630813537842</v>
      </c>
      <c r="J182" s="11">
        <v>0.24842964144337984</v>
      </c>
      <c r="K182" s="11">
        <v>0.24956297475138114</v>
      </c>
      <c r="L182" s="11">
        <v>0.25069630805938253</v>
      </c>
      <c r="M182" s="11">
        <v>0.25182964136738389</v>
      </c>
      <c r="N182" s="11">
        <v>0.25296297467538525</v>
      </c>
      <c r="O182" s="11">
        <v>0.25409630798338662</v>
      </c>
      <c r="P182" s="11">
        <v>0.25522964129138798</v>
      </c>
      <c r="Q182" s="11">
        <v>0.25636297459938934</v>
      </c>
      <c r="R182" s="11">
        <v>0.2574963079073907</v>
      </c>
      <c r="S182" s="11">
        <v>0.25862964121539206</v>
      </c>
      <c r="T182" s="11">
        <v>0.25976297452339342</v>
      </c>
      <c r="U182" s="11"/>
      <c r="V182" s="35" t="str">
        <f t="shared" si="16"/>
        <v>Turkey</v>
      </c>
      <c r="W182" s="30">
        <f t="shared" si="17"/>
        <v>-1.4950982441066518E-4</v>
      </c>
      <c r="X182" s="10">
        <f t="shared" si="18"/>
        <v>-0.13321575027929194</v>
      </c>
      <c r="Y182" s="38">
        <f t="shared" si="19"/>
        <v>1.774643612247467E-2</v>
      </c>
      <c r="Z182" s="43" t="str">
        <f t="shared" si="20"/>
        <v/>
      </c>
      <c r="AA182" s="44" t="str">
        <f t="shared" si="21"/>
        <v/>
      </c>
    </row>
    <row r="183" spans="3:27">
      <c r="C183" s="34" t="s">
        <v>393</v>
      </c>
      <c r="D183" s="35" t="s">
        <v>394</v>
      </c>
      <c r="E183" s="11">
        <v>4.2691998561456668E-2</v>
      </c>
      <c r="F183" s="11">
        <v>3.998533205695539E-2</v>
      </c>
      <c r="G183" s="11">
        <v>3.7278665552454092E-2</v>
      </c>
      <c r="H183" s="11">
        <v>3.4571999047952794E-2</v>
      </c>
      <c r="I183" s="11">
        <v>3.1865332543451509E-2</v>
      </c>
      <c r="J183" s="11">
        <v>3.1865332543451509E-2</v>
      </c>
      <c r="K183" s="11">
        <v>3.1865332543451509E-2</v>
      </c>
      <c r="L183" s="11">
        <v>3.4571999047952794E-2</v>
      </c>
      <c r="M183" s="11">
        <v>3.7278665552454092E-2</v>
      </c>
      <c r="N183" s="11">
        <v>3.998533205695539E-2</v>
      </c>
      <c r="O183" s="11">
        <v>4.2691998561456647E-2</v>
      </c>
      <c r="P183" s="11">
        <v>4.5398665065957931E-2</v>
      </c>
      <c r="Q183" s="11">
        <v>4.810533157045923E-2</v>
      </c>
      <c r="R183" s="11">
        <v>5.0811998074960507E-2</v>
      </c>
      <c r="S183" s="11">
        <v>5.3518664579461805E-2</v>
      </c>
      <c r="T183" s="11">
        <v>5.6225331083963104E-2</v>
      </c>
      <c r="U183" s="11"/>
      <c r="V183" s="35" t="str">
        <f t="shared" si="16"/>
        <v>Turkmenistan</v>
      </c>
      <c r="W183" s="30">
        <f t="shared" si="17"/>
        <v>1.214019535107194E-3</v>
      </c>
      <c r="X183" s="10">
        <f t="shared" si="18"/>
        <v>0.7369751620185031</v>
      </c>
      <c r="Y183" s="38">
        <f t="shared" si="19"/>
        <v>0.54313238943219888</v>
      </c>
      <c r="Z183" s="43">
        <f t="shared" si="20"/>
        <v>-1.2140195351071941</v>
      </c>
      <c r="AA183" s="44">
        <f t="shared" si="21"/>
        <v>106</v>
      </c>
    </row>
    <row r="184" spans="3:27">
      <c r="C184" s="34" t="s">
        <v>395</v>
      </c>
      <c r="D184" s="35" t="s">
        <v>396</v>
      </c>
      <c r="E184" s="11">
        <v>0.37802519575270993</v>
      </c>
      <c r="F184" s="11">
        <v>0.37802519575270993</v>
      </c>
      <c r="G184" s="11">
        <v>0.37802519575270993</v>
      </c>
      <c r="H184" s="11">
        <v>0.37802519575270993</v>
      </c>
      <c r="I184" s="11">
        <v>0.37802519575270993</v>
      </c>
      <c r="J184" s="11">
        <v>0.37802519575270993</v>
      </c>
      <c r="K184" s="11">
        <v>0.37802519575270993</v>
      </c>
      <c r="L184" s="11">
        <v>0.37802519575270993</v>
      </c>
      <c r="M184" s="11">
        <v>0.37802519575270993</v>
      </c>
      <c r="N184" s="11">
        <v>0.37802519575270993</v>
      </c>
      <c r="O184" s="11">
        <v>0.37802519575270993</v>
      </c>
      <c r="P184" s="11">
        <v>0.37802519575270993</v>
      </c>
      <c r="Q184" s="11">
        <v>0.37802519575270993</v>
      </c>
      <c r="R184" s="11">
        <v>0.37802519575270993</v>
      </c>
      <c r="S184" s="11">
        <v>0.37802519575270993</v>
      </c>
      <c r="T184" s="11">
        <v>0.37802519575270993</v>
      </c>
      <c r="U184" s="11"/>
      <c r="V184" s="35" t="str">
        <f t="shared" si="16"/>
        <v>Tuvalu</v>
      </c>
      <c r="W184" s="30">
        <f t="shared" si="17"/>
        <v>0</v>
      </c>
      <c r="X184" s="10">
        <f t="shared" si="18"/>
        <v>0</v>
      </c>
      <c r="Y184" s="38">
        <f t="shared" si="19"/>
        <v>0</v>
      </c>
      <c r="Z184" s="43" t="str">
        <f t="shared" si="20"/>
        <v/>
      </c>
      <c r="AA184" s="44" t="str">
        <f t="shared" si="21"/>
        <v/>
      </c>
    </row>
    <row r="185" spans="3:27">
      <c r="C185" s="34" t="s">
        <v>397</v>
      </c>
      <c r="D185" s="35" t="s">
        <v>398</v>
      </c>
      <c r="E185" s="11">
        <v>0.45808219178082199</v>
      </c>
      <c r="F185" s="11">
        <v>0.45808219178082199</v>
      </c>
      <c r="G185" s="11">
        <v>0.45808219178082199</v>
      </c>
      <c r="H185" s="11">
        <v>0.45808219178082199</v>
      </c>
      <c r="I185" s="11">
        <v>0.45808219178082199</v>
      </c>
      <c r="J185" s="11">
        <v>0.45808219178082199</v>
      </c>
      <c r="K185" s="11">
        <v>0.45808219178082199</v>
      </c>
      <c r="L185" s="11">
        <v>0.45808219178082199</v>
      </c>
      <c r="M185" s="11">
        <v>0.45808219178082199</v>
      </c>
      <c r="N185" s="11">
        <v>0.45808219178082199</v>
      </c>
      <c r="O185" s="11">
        <v>0.45808219178082199</v>
      </c>
      <c r="P185" s="11">
        <v>0.45808219178082199</v>
      </c>
      <c r="Q185" s="11">
        <v>0.45808219178082199</v>
      </c>
      <c r="R185" s="11">
        <v>0.45808219178082199</v>
      </c>
      <c r="S185" s="11">
        <v>0.45808219178082199</v>
      </c>
      <c r="T185" s="11">
        <v>0.45808219178082199</v>
      </c>
      <c r="U185" s="11"/>
      <c r="V185" s="35" t="str">
        <f t="shared" si="16"/>
        <v>Uganda</v>
      </c>
      <c r="W185" s="30">
        <f t="shared" si="17"/>
        <v>0</v>
      </c>
      <c r="X185" s="10">
        <f t="shared" si="18"/>
        <v>0</v>
      </c>
      <c r="Y185" s="38">
        <f t="shared" si="19"/>
        <v>0</v>
      </c>
      <c r="Z185" s="43" t="str">
        <f t="shared" si="20"/>
        <v/>
      </c>
      <c r="AA185" s="44" t="str">
        <f t="shared" si="21"/>
        <v/>
      </c>
    </row>
    <row r="186" spans="3:27">
      <c r="C186" s="34" t="s">
        <v>399</v>
      </c>
      <c r="D186" s="35" t="s">
        <v>400</v>
      </c>
      <c r="E186" s="11">
        <v>9.2444517070481361E-2</v>
      </c>
      <c r="F186" s="11">
        <v>9.2111188820481374E-2</v>
      </c>
      <c r="G186" s="11">
        <v>9.2111188820481374E-2</v>
      </c>
      <c r="H186" s="11">
        <v>8.9611188820481372E-2</v>
      </c>
      <c r="I186" s="11">
        <v>8.9444524703814698E-2</v>
      </c>
      <c r="J186" s="11">
        <v>8.9277860570481371E-2</v>
      </c>
      <c r="K186" s="11">
        <v>8.9277860570481371E-2</v>
      </c>
      <c r="L186" s="11">
        <v>8.9111183737148034E-2</v>
      </c>
      <c r="M186" s="11">
        <v>8.9777852937148031E-2</v>
      </c>
      <c r="N186" s="11">
        <v>8.8444527237148032E-2</v>
      </c>
      <c r="O186" s="11">
        <v>8.8077858537148043E-2</v>
      </c>
      <c r="P186" s="11">
        <v>8.7669937670481368E-2</v>
      </c>
      <c r="Q186" s="11">
        <v>8.752589293714802E-2</v>
      </c>
      <c r="R186" s="11">
        <v>8.7427855487148043E-2</v>
      </c>
      <c r="S186" s="11">
        <v>9.0688188747607243E-2</v>
      </c>
      <c r="T186" s="11">
        <v>9.3948522008066457E-2</v>
      </c>
      <c r="U186" s="11"/>
      <c r="V186" s="35" t="str">
        <f t="shared" si="16"/>
        <v>Ukraine</v>
      </c>
      <c r="W186" s="30">
        <f t="shared" si="17"/>
        <v>-1.2717456867684419E-4</v>
      </c>
      <c r="X186" s="10">
        <f t="shared" si="18"/>
        <v>-0.31061295647976556</v>
      </c>
      <c r="Y186" s="38">
        <f t="shared" si="19"/>
        <v>9.6480408733100737E-2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>
        <v>4.6140593698085264E-2</v>
      </c>
      <c r="F187" s="11">
        <v>4.6140593698085264E-2</v>
      </c>
      <c r="G187" s="11">
        <v>4.6140593698085264E-2</v>
      </c>
      <c r="H187" s="11">
        <v>4.6140593698085264E-2</v>
      </c>
      <c r="I187" s="11">
        <v>4.6140593698085264E-2</v>
      </c>
      <c r="J187" s="11">
        <v>4.6140593698085264E-2</v>
      </c>
      <c r="K187" s="11">
        <v>4.9473926956912793E-2</v>
      </c>
      <c r="L187" s="11">
        <v>5.2807260215740316E-2</v>
      </c>
      <c r="M187" s="11">
        <v>5.6140593474567846E-2</v>
      </c>
      <c r="N187" s="11">
        <v>5.9473926733395376E-2</v>
      </c>
      <c r="O187" s="11">
        <v>6.2807259992222905E-2</v>
      </c>
      <c r="P187" s="11">
        <v>6.6140593251050428E-2</v>
      </c>
      <c r="Q187" s="11">
        <v>6.9473926509877951E-2</v>
      </c>
      <c r="R187" s="11">
        <v>7.2807259768705487E-2</v>
      </c>
      <c r="S187" s="11">
        <v>7.614059302753301E-2</v>
      </c>
      <c r="T187" s="11">
        <v>7.9473926286360533E-2</v>
      </c>
      <c r="U187" s="11"/>
      <c r="V187" s="35" t="str">
        <f t="shared" si="16"/>
        <v>United Arab Emirates</v>
      </c>
      <c r="W187" s="30">
        <f t="shared" si="17"/>
        <v>2.4264705339994501E-3</v>
      </c>
      <c r="X187" s="10">
        <f t="shared" si="18"/>
        <v>0.95890804770991922</v>
      </c>
      <c r="Y187" s="38">
        <f t="shared" si="19"/>
        <v>0.9195046439628487</v>
      </c>
      <c r="Z187" s="43">
        <f t="shared" si="20"/>
        <v>-2.4264705339994501</v>
      </c>
      <c r="AA187" s="44">
        <f t="shared" si="21"/>
        <v>132</v>
      </c>
    </row>
    <row r="188" spans="3:27">
      <c r="C188" s="34" t="s">
        <v>403</v>
      </c>
      <c r="D188" s="35" t="s">
        <v>404</v>
      </c>
      <c r="E188" s="11">
        <v>8.2374343780849804E-2</v>
      </c>
      <c r="F188" s="11">
        <v>8.2374343780849804E-2</v>
      </c>
      <c r="G188" s="11">
        <v>8.2374343780849804E-2</v>
      </c>
      <c r="H188" s="11">
        <v>8.2374343780849804E-2</v>
      </c>
      <c r="I188" s="11">
        <v>8.2374343780849804E-2</v>
      </c>
      <c r="J188" s="11">
        <v>8.2374343780849804E-2</v>
      </c>
      <c r="K188" s="11">
        <v>8.2374343780849804E-2</v>
      </c>
      <c r="L188" s="11">
        <v>8.2374343780849804E-2</v>
      </c>
      <c r="M188" s="11">
        <v>8.2374343780849804E-2</v>
      </c>
      <c r="N188" s="11">
        <v>8.2374343780849804E-2</v>
      </c>
      <c r="O188" s="11">
        <v>8.2374343780849804E-2</v>
      </c>
      <c r="P188" s="11">
        <v>8.2374343780849804E-2</v>
      </c>
      <c r="Q188" s="11">
        <v>8.2374343780849804E-2</v>
      </c>
      <c r="R188" s="11">
        <v>8.2374343780849804E-2</v>
      </c>
      <c r="S188" s="11">
        <v>8.5707677039677341E-2</v>
      </c>
      <c r="T188" s="11">
        <v>8.9041010298504863E-2</v>
      </c>
      <c r="U188" s="11"/>
      <c r="V188" s="35" t="str">
        <f t="shared" si="16"/>
        <v>United Kingdom</v>
      </c>
      <c r="W188" s="30">
        <f t="shared" si="17"/>
        <v>2.1078430901409393E-4</v>
      </c>
      <c r="X188" s="10">
        <f t="shared" si="18"/>
        <v>0.55351554015196969</v>
      </c>
      <c r="Y188" s="38">
        <f t="shared" si="19"/>
        <v>0.30637945318972676</v>
      </c>
      <c r="Z188" s="43">
        <f t="shared" si="20"/>
        <v>-0.21078430901409392</v>
      </c>
      <c r="AA188" s="44">
        <f t="shared" si="21"/>
        <v>56</v>
      </c>
    </row>
    <row r="189" spans="3:27">
      <c r="C189" s="34" t="s">
        <v>405</v>
      </c>
      <c r="D189" s="35" t="s">
        <v>406</v>
      </c>
      <c r="E189" s="11">
        <v>0.13809178689459908</v>
      </c>
      <c r="F189" s="11">
        <v>0.13588512037892195</v>
      </c>
      <c r="G189" s="11">
        <v>0.13367845386324478</v>
      </c>
      <c r="H189" s="11">
        <v>0.13147178734756762</v>
      </c>
      <c r="I189" s="11">
        <v>0.12926512083189046</v>
      </c>
      <c r="J189" s="11">
        <v>0.12705845431621329</v>
      </c>
      <c r="K189" s="11">
        <v>0.12485178780053614</v>
      </c>
      <c r="L189" s="11">
        <v>0.12264512128485899</v>
      </c>
      <c r="M189" s="11">
        <v>0.12043845476918184</v>
      </c>
      <c r="N189" s="11">
        <v>0.12327178301918183</v>
      </c>
      <c r="O189" s="11">
        <v>0.12187178911918184</v>
      </c>
      <c r="P189" s="11">
        <v>0.12205511940251516</v>
      </c>
      <c r="Q189" s="11">
        <v>0.1222384496858485</v>
      </c>
      <c r="R189" s="11">
        <v>0.11848844968584848</v>
      </c>
      <c r="S189" s="11">
        <v>0.12073411630232062</v>
      </c>
      <c r="T189" s="11">
        <v>0.12297978291879269</v>
      </c>
      <c r="U189" s="11"/>
      <c r="V189" s="35" t="str">
        <f t="shared" si="16"/>
        <v>United States</v>
      </c>
      <c r="W189" s="30">
        <f t="shared" si="17"/>
        <v>-1.1135047270445131E-3</v>
      </c>
      <c r="X189" s="10">
        <f t="shared" si="18"/>
        <v>-0.88724219026040152</v>
      </c>
      <c r="Y189" s="38">
        <f t="shared" si="19"/>
        <v>0.78719870417807458</v>
      </c>
      <c r="Z189" s="43">
        <f t="shared" si="20"/>
        <v>1.1135047270445131</v>
      </c>
      <c r="AA189" s="44">
        <f t="shared" si="21"/>
        <v>18</v>
      </c>
    </row>
    <row r="190" spans="3:27">
      <c r="C190" s="34" t="s">
        <v>407</v>
      </c>
      <c r="D190" s="35" t="s">
        <v>408</v>
      </c>
      <c r="E190" s="11">
        <v>0.25526971068407484</v>
      </c>
      <c r="F190" s="11">
        <v>0.25526971068407484</v>
      </c>
      <c r="G190" s="11">
        <v>0.25526971068407484</v>
      </c>
      <c r="H190" s="11">
        <v>0.25526971068407484</v>
      </c>
      <c r="I190" s="11">
        <v>0.25526971068407484</v>
      </c>
      <c r="J190" s="11">
        <v>0.25526971068407484</v>
      </c>
      <c r="K190" s="11">
        <v>0.25526971068407484</v>
      </c>
      <c r="L190" s="11">
        <v>0.25526971068407484</v>
      </c>
      <c r="M190" s="11">
        <v>0.25526971068407484</v>
      </c>
      <c r="N190" s="11">
        <v>0.25526971068407484</v>
      </c>
      <c r="O190" s="11">
        <v>0.25526971068407484</v>
      </c>
      <c r="P190" s="11">
        <v>0.25526971068407484</v>
      </c>
      <c r="Q190" s="11">
        <v>0.25526971068407484</v>
      </c>
      <c r="R190" s="11">
        <v>0.25526971068407484</v>
      </c>
      <c r="S190" s="11">
        <v>0.25526971068407484</v>
      </c>
      <c r="T190" s="11">
        <v>0.25526971068407484</v>
      </c>
      <c r="U190" s="11"/>
      <c r="V190" s="35" t="str">
        <f t="shared" si="16"/>
        <v>Uruguay</v>
      </c>
      <c r="W190" s="30">
        <f t="shared" si="17"/>
        <v>0</v>
      </c>
      <c r="X190" s="10" t="e">
        <f t="shared" si="18"/>
        <v>#DIV/0!</v>
      </c>
      <c r="Y190" s="38">
        <f t="shared" si="19"/>
        <v>0</v>
      </c>
      <c r="Z190" s="43" t="str">
        <f t="shared" si="20"/>
        <v/>
      </c>
      <c r="AA190" s="44" t="str">
        <f t="shared" si="21"/>
        <v/>
      </c>
    </row>
    <row r="191" spans="3:27">
      <c r="C191" s="34" t="s">
        <v>409</v>
      </c>
      <c r="D191" s="35" t="s">
        <v>410</v>
      </c>
      <c r="E191" s="11">
        <v>2.9666671749999995E-2</v>
      </c>
      <c r="F191" s="11">
        <v>2.9499994916666671E-2</v>
      </c>
      <c r="G191" s="11">
        <v>2.9499994916666671E-2</v>
      </c>
      <c r="H191" s="11">
        <v>2.9499994916666671E-2</v>
      </c>
      <c r="I191" s="11">
        <v>2.9499994916666671E-2</v>
      </c>
      <c r="J191" s="11">
        <v>2.9499994916666671E-2</v>
      </c>
      <c r="K191" s="11">
        <v>2.9499994916666671E-2</v>
      </c>
      <c r="L191" s="11">
        <v>3.240999495328975E-2</v>
      </c>
      <c r="M191" s="11">
        <v>3.5319994989912847E-2</v>
      </c>
      <c r="N191" s="11">
        <v>3.822999502653595E-2</v>
      </c>
      <c r="O191" s="11">
        <v>4.1139995063159067E-2</v>
      </c>
      <c r="P191" s="11">
        <v>4.4049995099782163E-2</v>
      </c>
      <c r="Q191" s="11">
        <v>4.6959995136405246E-2</v>
      </c>
      <c r="R191" s="11">
        <v>4.9869995173028342E-2</v>
      </c>
      <c r="S191" s="11">
        <v>5.2779995209651438E-2</v>
      </c>
      <c r="T191" s="11">
        <v>5.5689995246274521E-2</v>
      </c>
      <c r="U191" s="11"/>
      <c r="V191" s="35" t="str">
        <f t="shared" si="16"/>
        <v>Uzbekistan</v>
      </c>
      <c r="W191" s="30">
        <f t="shared" si="17"/>
        <v>1.8578674462221278E-3</v>
      </c>
      <c r="X191" s="10">
        <f t="shared" si="18"/>
        <v>0.93620292974058195</v>
      </c>
      <c r="Y191" s="38">
        <f t="shared" si="19"/>
        <v>0.876475925654849</v>
      </c>
      <c r="Z191" s="43">
        <f t="shared" si="20"/>
        <v>-1.8578674462221278</v>
      </c>
      <c r="AA191" s="44">
        <f t="shared" si="21"/>
        <v>122</v>
      </c>
    </row>
    <row r="192" spans="3:27">
      <c r="C192" s="34" t="s">
        <v>411</v>
      </c>
      <c r="D192" s="35" t="s">
        <v>412</v>
      </c>
      <c r="E192" s="11">
        <v>0.30235175329465608</v>
      </c>
      <c r="F192" s="11">
        <v>0.3021850859946561</v>
      </c>
      <c r="G192" s="11">
        <v>0.3021850859946561</v>
      </c>
      <c r="H192" s="11">
        <v>0.3021850859946561</v>
      </c>
      <c r="I192" s="11">
        <v>0.3021850859946561</v>
      </c>
      <c r="J192" s="11">
        <v>0.3021850859946561</v>
      </c>
      <c r="K192" s="11">
        <v>0.3021850859946561</v>
      </c>
      <c r="L192" s="11">
        <v>0.3029817526308492</v>
      </c>
      <c r="M192" s="11">
        <v>0.3037784192670423</v>
      </c>
      <c r="N192" s="11">
        <v>0.30457508590323545</v>
      </c>
      <c r="O192" s="11">
        <v>0.30537175253942855</v>
      </c>
      <c r="P192" s="11">
        <v>0.30616841917562171</v>
      </c>
      <c r="Q192" s="11">
        <v>0.30696508581181475</v>
      </c>
      <c r="R192" s="11">
        <v>0.30776175244800791</v>
      </c>
      <c r="S192" s="11">
        <v>0.30855841908420101</v>
      </c>
      <c r="T192" s="11">
        <v>0.30935508572039411</v>
      </c>
      <c r="U192" s="11"/>
      <c r="V192" s="35" t="str">
        <f t="shared" si="16"/>
        <v>Vanuatu</v>
      </c>
      <c r="W192" s="30">
        <f t="shared" si="17"/>
        <v>5.0595584888824224E-4</v>
      </c>
      <c r="X192" s="10">
        <f t="shared" si="18"/>
        <v>0.93370282777607727</v>
      </c>
      <c r="Y192" s="38">
        <f t="shared" si="19"/>
        <v>0.87180097059704298</v>
      </c>
      <c r="Z192" s="43">
        <f t="shared" si="20"/>
        <v>-0.50595584888824219</v>
      </c>
      <c r="AA192" s="44">
        <f t="shared" si="21"/>
        <v>77</v>
      </c>
    </row>
    <row r="193" spans="3:27">
      <c r="C193" s="34" t="s">
        <v>413</v>
      </c>
      <c r="D193" s="35" t="s">
        <v>414</v>
      </c>
      <c r="E193" s="11">
        <v>0.16839111571849438</v>
      </c>
      <c r="F193" s="11">
        <v>0.16839111571849438</v>
      </c>
      <c r="G193" s="11">
        <v>0.17139112081849436</v>
      </c>
      <c r="H193" s="11">
        <v>0.17139112081849436</v>
      </c>
      <c r="I193" s="11">
        <v>0.17139112081849436</v>
      </c>
      <c r="J193" s="11">
        <v>0.17139112081849436</v>
      </c>
      <c r="K193" s="11">
        <v>0.17139112081849436</v>
      </c>
      <c r="L193" s="11">
        <v>0.17251112074246042</v>
      </c>
      <c r="M193" s="11">
        <v>0.17363112066642647</v>
      </c>
      <c r="N193" s="11">
        <v>0.17475112059039252</v>
      </c>
      <c r="O193" s="11">
        <v>0.17587112051435858</v>
      </c>
      <c r="P193" s="11">
        <v>0.17699112043832463</v>
      </c>
      <c r="Q193" s="11">
        <v>0.17811112036229068</v>
      </c>
      <c r="R193" s="11">
        <v>0.17923112028625673</v>
      </c>
      <c r="S193" s="11">
        <v>0.18035112021022279</v>
      </c>
      <c r="T193" s="11">
        <v>0.18147112013418884</v>
      </c>
      <c r="U193" s="11"/>
      <c r="V193" s="35" t="str">
        <f t="shared" si="16"/>
        <v>Venezuela, Bolivarian Republic of</v>
      </c>
      <c r="W193" s="30">
        <f t="shared" si="17"/>
        <v>8.4000016136063604E-4</v>
      </c>
      <c r="X193" s="10">
        <f t="shared" si="18"/>
        <v>0.97513622652312948</v>
      </c>
      <c r="Y193" s="38">
        <f t="shared" si="19"/>
        <v>0.95089066027776814</v>
      </c>
      <c r="Z193" s="43">
        <f t="shared" si="20"/>
        <v>-0.84000016136063604</v>
      </c>
      <c r="AA193" s="44">
        <f t="shared" si="21"/>
        <v>90</v>
      </c>
    </row>
    <row r="194" spans="3:27">
      <c r="C194" s="34" t="s">
        <v>415</v>
      </c>
      <c r="D194" s="35" t="s">
        <v>416</v>
      </c>
      <c r="E194" s="11">
        <v>0.32260286347337502</v>
      </c>
      <c r="F194" s="11">
        <v>0.32393619554004166</v>
      </c>
      <c r="G194" s="11">
        <v>0.32393619554004166</v>
      </c>
      <c r="H194" s="11">
        <v>0.32393619554004166</v>
      </c>
      <c r="I194" s="11">
        <v>0.31871591500948609</v>
      </c>
      <c r="J194" s="11">
        <v>0.31349563447893058</v>
      </c>
      <c r="K194" s="11">
        <v>0.30827535394837502</v>
      </c>
      <c r="L194" s="11">
        <v>0.30305507341781945</v>
      </c>
      <c r="M194" s="11">
        <v>0.29783479288726389</v>
      </c>
      <c r="N194" s="11">
        <v>0.29261451235670832</v>
      </c>
      <c r="O194" s="11">
        <v>0.2900567020900417</v>
      </c>
      <c r="P194" s="11">
        <v>0.28749889182337501</v>
      </c>
      <c r="Q194" s="11">
        <v>0.28639597270670836</v>
      </c>
      <c r="R194" s="11">
        <v>0.28798344380722557</v>
      </c>
      <c r="S194" s="11">
        <v>0.28957091490774284</v>
      </c>
      <c r="T194" s="11">
        <v>0.29115838600826011</v>
      </c>
      <c r="U194" s="11"/>
      <c r="V194" s="35" t="str">
        <f t="shared" si="16"/>
        <v>Viet Nam</v>
      </c>
      <c r="W194" s="30">
        <f t="shared" si="17"/>
        <v>-2.9995216386917095E-3</v>
      </c>
      <c r="X194" s="10">
        <f t="shared" si="18"/>
        <v>-0.94332207935771151</v>
      </c>
      <c r="Y194" s="38">
        <f t="shared" si="19"/>
        <v>0.88985654540375658</v>
      </c>
      <c r="Z194" s="43">
        <f t="shared" si="20"/>
        <v>2.9995216386917094</v>
      </c>
      <c r="AA194" s="44">
        <f t="shared" si="21"/>
        <v>2</v>
      </c>
    </row>
    <row r="195" spans="3:27">
      <c r="C195" s="34" t="s">
        <v>417</v>
      </c>
      <c r="D195" s="35" t="s">
        <v>418</v>
      </c>
      <c r="E195" s="11">
        <v>0.2669300696897064</v>
      </c>
      <c r="F195" s="11">
        <v>0.26659673587970639</v>
      </c>
      <c r="G195" s="11">
        <v>0.26648562487452127</v>
      </c>
      <c r="H195" s="11">
        <v>0.26637451386933608</v>
      </c>
      <c r="I195" s="11">
        <v>0.2662634028641509</v>
      </c>
      <c r="J195" s="11">
        <v>0.26615229185896566</v>
      </c>
      <c r="K195" s="11">
        <v>0.26604118085378053</v>
      </c>
      <c r="L195" s="11">
        <v>0.26593006984859535</v>
      </c>
      <c r="M195" s="11">
        <v>0.26581895884341011</v>
      </c>
      <c r="N195" s="11">
        <v>0.26570784783822493</v>
      </c>
      <c r="O195" s="11">
        <v>0.2655967368330398</v>
      </c>
      <c r="P195" s="11">
        <v>0.26588673682019109</v>
      </c>
      <c r="Q195" s="11">
        <v>0.26617673680734244</v>
      </c>
      <c r="R195" s="11">
        <v>0.26646673679449373</v>
      </c>
      <c r="S195" s="11">
        <v>0.26675673678164508</v>
      </c>
      <c r="T195" s="11">
        <v>0.26704673676879637</v>
      </c>
      <c r="U195" s="11"/>
      <c r="V195" s="35" t="str">
        <f t="shared" si="16"/>
        <v>Yemen</v>
      </c>
      <c r="W195" s="30">
        <f t="shared" si="17"/>
        <v>-6.8871941410193841E-6</v>
      </c>
      <c r="X195" s="10">
        <f t="shared" si="18"/>
        <v>-7.605027409254575E-2</v>
      </c>
      <c r="Y195" s="38">
        <f t="shared" si="19"/>
        <v>5.7836441895513357E-3</v>
      </c>
      <c r="Z195" s="43" t="str">
        <f t="shared" si="20"/>
        <v/>
      </c>
      <c r="AA195" s="44" t="str">
        <f t="shared" si="21"/>
        <v/>
      </c>
    </row>
    <row r="196" spans="3:27">
      <c r="C196" s="34" t="s">
        <v>419</v>
      </c>
      <c r="D196" s="35" t="s">
        <v>420</v>
      </c>
      <c r="E196" s="11">
        <v>0.59866666666666679</v>
      </c>
      <c r="F196" s="11">
        <v>0.59866666666666679</v>
      </c>
      <c r="G196" s="11">
        <v>0.59866666666666679</v>
      </c>
      <c r="H196" s="11">
        <v>0.59866666666666679</v>
      </c>
      <c r="I196" s="11">
        <v>0.59866666666666679</v>
      </c>
      <c r="J196" s="11">
        <v>0.59866666666666679</v>
      </c>
      <c r="K196" s="11">
        <v>0.59866666666666679</v>
      </c>
      <c r="L196" s="11">
        <v>0.59866666666666679</v>
      </c>
      <c r="M196" s="11">
        <v>0.59866666666666679</v>
      </c>
      <c r="N196" s="11">
        <v>0.59866666666666679</v>
      </c>
      <c r="O196" s="11">
        <v>0.59866666666666679</v>
      </c>
      <c r="P196" s="11">
        <v>0.59866666666666679</v>
      </c>
      <c r="Q196" s="11">
        <v>0.59866666666666679</v>
      </c>
      <c r="R196" s="11">
        <v>0.59866666666666679</v>
      </c>
      <c r="S196" s="11">
        <v>0.59866666666666679</v>
      </c>
      <c r="T196" s="11">
        <v>0.59866666666666679</v>
      </c>
      <c r="U196" s="11"/>
      <c r="V196" s="35" t="str">
        <f t="shared" si="16"/>
        <v>Zambia</v>
      </c>
      <c r="W196" s="30">
        <f t="shared" si="17"/>
        <v>0</v>
      </c>
      <c r="X196" s="10">
        <f t="shared" si="18"/>
        <v>0</v>
      </c>
      <c r="Y196" s="38">
        <f t="shared" si="19"/>
        <v>0</v>
      </c>
      <c r="Z196" s="43" t="str">
        <f t="shared" si="20"/>
        <v/>
      </c>
      <c r="AA196" s="44" t="str">
        <f t="shared" si="21"/>
        <v/>
      </c>
    </row>
    <row r="197" spans="3:27">
      <c r="C197" s="34" t="s">
        <v>421</v>
      </c>
      <c r="D197" s="35" t="s">
        <v>422</v>
      </c>
      <c r="E197" s="11">
        <v>0.28341831459221922</v>
      </c>
      <c r="F197" s="11">
        <v>0.28441831204221923</v>
      </c>
      <c r="G197" s="11">
        <v>0.28441831204221923</v>
      </c>
      <c r="H197" s="11">
        <v>0.28441831204221923</v>
      </c>
      <c r="I197" s="11">
        <v>0.29625164601305259</v>
      </c>
      <c r="J197" s="11">
        <v>0.3080849799838859</v>
      </c>
      <c r="K197" s="11">
        <v>0.3199183139547192</v>
      </c>
      <c r="L197" s="11">
        <v>0.33175164792555256</v>
      </c>
      <c r="M197" s="11">
        <v>0.33238498124472976</v>
      </c>
      <c r="N197" s="11">
        <v>0.33301831456390701</v>
      </c>
      <c r="O197" s="11">
        <v>0.33365164788308421</v>
      </c>
      <c r="P197" s="11">
        <v>0.33428498120226147</v>
      </c>
      <c r="Q197" s="11">
        <v>0.33491831452143872</v>
      </c>
      <c r="R197" s="11">
        <v>0.33555164784061597</v>
      </c>
      <c r="S197" s="11">
        <v>0.33618498115979317</v>
      </c>
      <c r="T197" s="11">
        <v>0.33681831447897043</v>
      </c>
      <c r="U197" s="11"/>
      <c r="V197" s="35" t="str">
        <f t="shared" si="16"/>
        <v>Zimbabwe</v>
      </c>
      <c r="W197" s="30">
        <f t="shared" si="17"/>
        <v>4.3013726969003858E-3</v>
      </c>
      <c r="X197" s="10">
        <f t="shared" si="18"/>
        <v>0.91318618579412159</v>
      </c>
      <c r="Y197" s="38">
        <f t="shared" si="19"/>
        <v>0.83390900992521599</v>
      </c>
      <c r="Z197" s="43">
        <f t="shared" si="20"/>
        <v>-4.301372696900386</v>
      </c>
      <c r="AA197" s="44">
        <f t="shared" si="21"/>
        <v>136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Vul_Infra!E6:T6</xm:f>
              <xm:sqref>AB6</xm:sqref>
            </x14:sparkline>
            <x14:sparkline>
              <xm:f>Vul_Infra!E7:T7</xm:f>
              <xm:sqref>AB7</xm:sqref>
            </x14:sparkline>
            <x14:sparkline>
              <xm:f>Vul_Infra!E8:T8</xm:f>
              <xm:sqref>AB8</xm:sqref>
            </x14:sparkline>
            <x14:sparkline>
              <xm:f>Vul_Infra!E9:T9</xm:f>
              <xm:sqref>AB9</xm:sqref>
            </x14:sparkline>
            <x14:sparkline>
              <xm:f>Vul_Infra!E10:T10</xm:f>
              <xm:sqref>AB10</xm:sqref>
            </x14:sparkline>
            <x14:sparkline>
              <xm:f>Vul_Infra!E11:T11</xm:f>
              <xm:sqref>AB11</xm:sqref>
            </x14:sparkline>
            <x14:sparkline>
              <xm:f>Vul_Infra!E12:T12</xm:f>
              <xm:sqref>AB12</xm:sqref>
            </x14:sparkline>
            <x14:sparkline>
              <xm:f>Vul_Infra!E13:T13</xm:f>
              <xm:sqref>AB13</xm:sqref>
            </x14:sparkline>
            <x14:sparkline>
              <xm:f>Vul_Infra!E14:T14</xm:f>
              <xm:sqref>AB14</xm:sqref>
            </x14:sparkline>
            <x14:sparkline>
              <xm:f>Vul_Infra!E15:T15</xm:f>
              <xm:sqref>AB15</xm:sqref>
            </x14:sparkline>
            <x14:sparkline>
              <xm:f>Vul_Infra!E16:T16</xm:f>
              <xm:sqref>AB16</xm:sqref>
            </x14:sparkline>
            <x14:sparkline>
              <xm:f>Vul_Infra!E17:T17</xm:f>
              <xm:sqref>AB17</xm:sqref>
            </x14:sparkline>
            <x14:sparkline>
              <xm:f>Vul_Infra!E18:T18</xm:f>
              <xm:sqref>AB18</xm:sqref>
            </x14:sparkline>
            <x14:sparkline>
              <xm:f>Vul_Infra!E19:T19</xm:f>
              <xm:sqref>AB19</xm:sqref>
            </x14:sparkline>
            <x14:sparkline>
              <xm:f>Vul_Infra!E20:T20</xm:f>
              <xm:sqref>AB20</xm:sqref>
            </x14:sparkline>
            <x14:sparkline>
              <xm:f>Vul_Infra!E21:T21</xm:f>
              <xm:sqref>AB21</xm:sqref>
            </x14:sparkline>
            <x14:sparkline>
              <xm:f>Vul_Infra!E22:T22</xm:f>
              <xm:sqref>AB22</xm:sqref>
            </x14:sparkline>
            <x14:sparkline>
              <xm:f>Vul_Infra!E23:T23</xm:f>
              <xm:sqref>AB23</xm:sqref>
            </x14:sparkline>
            <x14:sparkline>
              <xm:f>Vul_Infra!E24:T24</xm:f>
              <xm:sqref>AB24</xm:sqref>
            </x14:sparkline>
            <x14:sparkline>
              <xm:f>Vul_Infra!E25:T25</xm:f>
              <xm:sqref>AB25</xm:sqref>
            </x14:sparkline>
            <x14:sparkline>
              <xm:f>Vul_Infra!E26:T26</xm:f>
              <xm:sqref>AB26</xm:sqref>
            </x14:sparkline>
            <x14:sparkline>
              <xm:f>Vul_Infra!E27:T27</xm:f>
              <xm:sqref>AB27</xm:sqref>
            </x14:sparkline>
            <x14:sparkline>
              <xm:f>Vul_Infra!E28:T28</xm:f>
              <xm:sqref>AB28</xm:sqref>
            </x14:sparkline>
            <x14:sparkline>
              <xm:f>Vul_Infra!E29:T29</xm:f>
              <xm:sqref>AB29</xm:sqref>
            </x14:sparkline>
            <x14:sparkline>
              <xm:f>Vul_Infra!E30:T30</xm:f>
              <xm:sqref>AB30</xm:sqref>
            </x14:sparkline>
            <x14:sparkline>
              <xm:f>Vul_Infra!E31:T31</xm:f>
              <xm:sqref>AB31</xm:sqref>
            </x14:sparkline>
            <x14:sparkline>
              <xm:f>Vul_Infra!E32:T32</xm:f>
              <xm:sqref>AB32</xm:sqref>
            </x14:sparkline>
            <x14:sparkline>
              <xm:f>Vul_Infra!E33:T33</xm:f>
              <xm:sqref>AB33</xm:sqref>
            </x14:sparkline>
            <x14:sparkline>
              <xm:f>Vul_Infra!E34:T34</xm:f>
              <xm:sqref>AB34</xm:sqref>
            </x14:sparkline>
            <x14:sparkline>
              <xm:f>Vul_Infra!E35:T35</xm:f>
              <xm:sqref>AB35</xm:sqref>
            </x14:sparkline>
            <x14:sparkline>
              <xm:f>Vul_Infra!E36:T36</xm:f>
              <xm:sqref>AB36</xm:sqref>
            </x14:sparkline>
            <x14:sparkline>
              <xm:f>Vul_Infra!E37:T37</xm:f>
              <xm:sqref>AB37</xm:sqref>
            </x14:sparkline>
            <x14:sparkline>
              <xm:f>Vul_Infra!E38:T38</xm:f>
              <xm:sqref>AB38</xm:sqref>
            </x14:sparkline>
            <x14:sparkline>
              <xm:f>Vul_Infra!E39:T39</xm:f>
              <xm:sqref>AB39</xm:sqref>
            </x14:sparkline>
            <x14:sparkline>
              <xm:f>Vul_Infra!E40:T40</xm:f>
              <xm:sqref>AB40</xm:sqref>
            </x14:sparkline>
            <x14:sparkline>
              <xm:f>Vul_Infra!E41:T41</xm:f>
              <xm:sqref>AB41</xm:sqref>
            </x14:sparkline>
            <x14:sparkline>
              <xm:f>Vul_Infra!E42:T42</xm:f>
              <xm:sqref>AB42</xm:sqref>
            </x14:sparkline>
            <x14:sparkline>
              <xm:f>Vul_Infra!E43:T43</xm:f>
              <xm:sqref>AB43</xm:sqref>
            </x14:sparkline>
            <x14:sparkline>
              <xm:f>Vul_Infra!E44:T44</xm:f>
              <xm:sqref>AB44</xm:sqref>
            </x14:sparkline>
            <x14:sparkline>
              <xm:f>Vul_Infra!E45:T45</xm:f>
              <xm:sqref>AB45</xm:sqref>
            </x14:sparkline>
            <x14:sparkline>
              <xm:f>Vul_Infra!E46:T46</xm:f>
              <xm:sqref>AB46</xm:sqref>
            </x14:sparkline>
            <x14:sparkline>
              <xm:f>Vul_Infra!E47:T47</xm:f>
              <xm:sqref>AB47</xm:sqref>
            </x14:sparkline>
            <x14:sparkline>
              <xm:f>Vul_Infra!E48:T48</xm:f>
              <xm:sqref>AB48</xm:sqref>
            </x14:sparkline>
            <x14:sparkline>
              <xm:f>Vul_Infra!E49:T49</xm:f>
              <xm:sqref>AB49</xm:sqref>
            </x14:sparkline>
            <x14:sparkline>
              <xm:f>Vul_Infra!E50:T50</xm:f>
              <xm:sqref>AB50</xm:sqref>
            </x14:sparkline>
            <x14:sparkline>
              <xm:f>Vul_Infra!E51:T51</xm:f>
              <xm:sqref>AB51</xm:sqref>
            </x14:sparkline>
            <x14:sparkline>
              <xm:f>Vul_Infra!E52:T52</xm:f>
              <xm:sqref>AB52</xm:sqref>
            </x14:sparkline>
            <x14:sparkline>
              <xm:f>Vul_Infra!E53:T53</xm:f>
              <xm:sqref>AB53</xm:sqref>
            </x14:sparkline>
            <x14:sparkline>
              <xm:f>Vul_Infra!E54:T54</xm:f>
              <xm:sqref>AB54</xm:sqref>
            </x14:sparkline>
            <x14:sparkline>
              <xm:f>Vul_Infra!E55:T55</xm:f>
              <xm:sqref>AB55</xm:sqref>
            </x14:sparkline>
            <x14:sparkline>
              <xm:f>Vul_Infra!E56:T56</xm:f>
              <xm:sqref>AB56</xm:sqref>
            </x14:sparkline>
            <x14:sparkline>
              <xm:f>Vul_Infra!E57:T57</xm:f>
              <xm:sqref>AB57</xm:sqref>
            </x14:sparkline>
            <x14:sparkline>
              <xm:f>Vul_Infra!E58:T58</xm:f>
              <xm:sqref>AB58</xm:sqref>
            </x14:sparkline>
            <x14:sparkline>
              <xm:f>Vul_Infra!E59:T59</xm:f>
              <xm:sqref>AB59</xm:sqref>
            </x14:sparkline>
            <x14:sparkline>
              <xm:f>Vul_Infra!E60:T60</xm:f>
              <xm:sqref>AB60</xm:sqref>
            </x14:sparkline>
            <x14:sparkline>
              <xm:f>Vul_Infra!E61:T61</xm:f>
              <xm:sqref>AB61</xm:sqref>
            </x14:sparkline>
            <x14:sparkline>
              <xm:f>Vul_Infra!E62:T62</xm:f>
              <xm:sqref>AB62</xm:sqref>
            </x14:sparkline>
            <x14:sparkline>
              <xm:f>Vul_Infra!E63:T63</xm:f>
              <xm:sqref>AB63</xm:sqref>
            </x14:sparkline>
            <x14:sparkline>
              <xm:f>Vul_Infra!E64:T64</xm:f>
              <xm:sqref>AB64</xm:sqref>
            </x14:sparkline>
            <x14:sparkline>
              <xm:f>Vul_Infra!E65:T65</xm:f>
              <xm:sqref>AB65</xm:sqref>
            </x14:sparkline>
            <x14:sparkline>
              <xm:f>Vul_Infra!E66:T66</xm:f>
              <xm:sqref>AB66</xm:sqref>
            </x14:sparkline>
            <x14:sparkline>
              <xm:f>Vul_Infra!E67:T67</xm:f>
              <xm:sqref>AB67</xm:sqref>
            </x14:sparkline>
            <x14:sparkline>
              <xm:f>Vul_Infra!E68:T68</xm:f>
              <xm:sqref>AB68</xm:sqref>
            </x14:sparkline>
            <x14:sparkline>
              <xm:f>Vul_Infra!E69:T69</xm:f>
              <xm:sqref>AB69</xm:sqref>
            </x14:sparkline>
            <x14:sparkline>
              <xm:f>Vul_Infra!E70:T70</xm:f>
              <xm:sqref>AB70</xm:sqref>
            </x14:sparkline>
            <x14:sparkline>
              <xm:f>Vul_Infra!E71:T71</xm:f>
              <xm:sqref>AB71</xm:sqref>
            </x14:sparkline>
            <x14:sparkline>
              <xm:f>Vul_Infra!E72:T72</xm:f>
              <xm:sqref>AB72</xm:sqref>
            </x14:sparkline>
            <x14:sparkline>
              <xm:f>Vul_Infra!E73:T73</xm:f>
              <xm:sqref>AB73</xm:sqref>
            </x14:sparkline>
            <x14:sparkline>
              <xm:f>Vul_Infra!E74:T74</xm:f>
              <xm:sqref>AB74</xm:sqref>
            </x14:sparkline>
            <x14:sparkline>
              <xm:f>Vul_Infra!E75:T75</xm:f>
              <xm:sqref>AB75</xm:sqref>
            </x14:sparkline>
            <x14:sparkline>
              <xm:f>Vul_Infra!E76:T76</xm:f>
              <xm:sqref>AB76</xm:sqref>
            </x14:sparkline>
            <x14:sparkline>
              <xm:f>Vul_Infra!E77:T77</xm:f>
              <xm:sqref>AB77</xm:sqref>
            </x14:sparkline>
            <x14:sparkline>
              <xm:f>Vul_Infra!E78:T78</xm:f>
              <xm:sqref>AB78</xm:sqref>
            </x14:sparkline>
            <x14:sparkline>
              <xm:f>Vul_Infra!E79:T79</xm:f>
              <xm:sqref>AB79</xm:sqref>
            </x14:sparkline>
            <x14:sparkline>
              <xm:f>Vul_Infra!E80:T80</xm:f>
              <xm:sqref>AB80</xm:sqref>
            </x14:sparkline>
            <x14:sparkline>
              <xm:f>Vul_Infra!E81:T81</xm:f>
              <xm:sqref>AB81</xm:sqref>
            </x14:sparkline>
            <x14:sparkline>
              <xm:f>Vul_Infra!E82:T82</xm:f>
              <xm:sqref>AB82</xm:sqref>
            </x14:sparkline>
            <x14:sparkline>
              <xm:f>Vul_Infra!E83:T83</xm:f>
              <xm:sqref>AB83</xm:sqref>
            </x14:sparkline>
            <x14:sparkline>
              <xm:f>Vul_Infra!E84:T84</xm:f>
              <xm:sqref>AB84</xm:sqref>
            </x14:sparkline>
            <x14:sparkline>
              <xm:f>Vul_Infra!E85:T85</xm:f>
              <xm:sqref>AB85</xm:sqref>
            </x14:sparkline>
            <x14:sparkline>
              <xm:f>Vul_Infra!E86:T86</xm:f>
              <xm:sqref>AB86</xm:sqref>
            </x14:sparkline>
            <x14:sparkline>
              <xm:f>Vul_Infra!E87:T87</xm:f>
              <xm:sqref>AB87</xm:sqref>
            </x14:sparkline>
            <x14:sparkline>
              <xm:f>Vul_Infra!E88:T88</xm:f>
              <xm:sqref>AB88</xm:sqref>
            </x14:sparkline>
            <x14:sparkline>
              <xm:f>Vul_Infra!E89:T89</xm:f>
              <xm:sqref>AB89</xm:sqref>
            </x14:sparkline>
            <x14:sparkline>
              <xm:f>Vul_Infra!E90:T90</xm:f>
              <xm:sqref>AB90</xm:sqref>
            </x14:sparkline>
            <x14:sparkline>
              <xm:f>Vul_Infra!E91:T91</xm:f>
              <xm:sqref>AB91</xm:sqref>
            </x14:sparkline>
            <x14:sparkline>
              <xm:f>Vul_Infra!E92:T92</xm:f>
              <xm:sqref>AB92</xm:sqref>
            </x14:sparkline>
            <x14:sparkline>
              <xm:f>Vul_Infra!E93:T93</xm:f>
              <xm:sqref>AB93</xm:sqref>
            </x14:sparkline>
            <x14:sparkline>
              <xm:f>Vul_Infra!E94:T94</xm:f>
              <xm:sqref>AB94</xm:sqref>
            </x14:sparkline>
            <x14:sparkline>
              <xm:f>Vul_Infra!E95:T95</xm:f>
              <xm:sqref>AB95</xm:sqref>
            </x14:sparkline>
            <x14:sparkline>
              <xm:f>Vul_Infra!E96:T96</xm:f>
              <xm:sqref>AB96</xm:sqref>
            </x14:sparkline>
            <x14:sparkline>
              <xm:f>Vul_Infra!E97:T97</xm:f>
              <xm:sqref>AB97</xm:sqref>
            </x14:sparkline>
            <x14:sparkline>
              <xm:f>Vul_Infra!E98:T98</xm:f>
              <xm:sqref>AB98</xm:sqref>
            </x14:sparkline>
            <x14:sparkline>
              <xm:f>Vul_Infra!E99:T99</xm:f>
              <xm:sqref>AB99</xm:sqref>
            </x14:sparkline>
            <x14:sparkline>
              <xm:f>Vul_Infra!E100:T100</xm:f>
              <xm:sqref>AB100</xm:sqref>
            </x14:sparkline>
            <x14:sparkline>
              <xm:f>Vul_Infra!E101:T101</xm:f>
              <xm:sqref>AB101</xm:sqref>
            </x14:sparkline>
            <x14:sparkline>
              <xm:f>Vul_Infra!E102:T102</xm:f>
              <xm:sqref>AB102</xm:sqref>
            </x14:sparkline>
            <x14:sparkline>
              <xm:f>Vul_Infra!E103:T103</xm:f>
              <xm:sqref>AB103</xm:sqref>
            </x14:sparkline>
            <x14:sparkline>
              <xm:f>Vul_Infra!E104:T104</xm:f>
              <xm:sqref>AB104</xm:sqref>
            </x14:sparkline>
            <x14:sparkline>
              <xm:f>Vul_Infra!E105:T105</xm:f>
              <xm:sqref>AB105</xm:sqref>
            </x14:sparkline>
            <x14:sparkline>
              <xm:f>Vul_Infra!E106:T106</xm:f>
              <xm:sqref>AB106</xm:sqref>
            </x14:sparkline>
            <x14:sparkline>
              <xm:f>Vul_Infra!E107:T107</xm:f>
              <xm:sqref>AB107</xm:sqref>
            </x14:sparkline>
            <x14:sparkline>
              <xm:f>Vul_Infra!E108:T108</xm:f>
              <xm:sqref>AB108</xm:sqref>
            </x14:sparkline>
            <x14:sparkline>
              <xm:f>Vul_Infra!E109:T109</xm:f>
              <xm:sqref>AB109</xm:sqref>
            </x14:sparkline>
            <x14:sparkline>
              <xm:f>Vul_Infra!E110:T110</xm:f>
              <xm:sqref>AB110</xm:sqref>
            </x14:sparkline>
            <x14:sparkline>
              <xm:f>Vul_Infra!E111:T111</xm:f>
              <xm:sqref>AB111</xm:sqref>
            </x14:sparkline>
            <x14:sparkline>
              <xm:f>Vul_Infra!E112:T112</xm:f>
              <xm:sqref>AB112</xm:sqref>
            </x14:sparkline>
            <x14:sparkline>
              <xm:f>Vul_Infra!E113:T113</xm:f>
              <xm:sqref>AB113</xm:sqref>
            </x14:sparkline>
            <x14:sparkline>
              <xm:f>Vul_Infra!E114:T114</xm:f>
              <xm:sqref>AB114</xm:sqref>
            </x14:sparkline>
            <x14:sparkline>
              <xm:f>Vul_Infra!E115:T115</xm:f>
              <xm:sqref>AB115</xm:sqref>
            </x14:sparkline>
            <x14:sparkline>
              <xm:f>Vul_Infra!E116:T116</xm:f>
              <xm:sqref>AB116</xm:sqref>
            </x14:sparkline>
            <x14:sparkline>
              <xm:f>Vul_Infra!E117:T117</xm:f>
              <xm:sqref>AB117</xm:sqref>
            </x14:sparkline>
            <x14:sparkline>
              <xm:f>Vul_Infra!E118:T118</xm:f>
              <xm:sqref>AB118</xm:sqref>
            </x14:sparkline>
            <x14:sparkline>
              <xm:f>Vul_Infra!E119:T119</xm:f>
              <xm:sqref>AB119</xm:sqref>
            </x14:sparkline>
            <x14:sparkline>
              <xm:f>Vul_Infra!E120:T120</xm:f>
              <xm:sqref>AB120</xm:sqref>
            </x14:sparkline>
            <x14:sparkline>
              <xm:f>Vul_Infra!E121:T121</xm:f>
              <xm:sqref>AB121</xm:sqref>
            </x14:sparkline>
            <x14:sparkline>
              <xm:f>Vul_Infra!E122:T122</xm:f>
              <xm:sqref>AB122</xm:sqref>
            </x14:sparkline>
            <x14:sparkline>
              <xm:f>Vul_Infra!E123:T123</xm:f>
              <xm:sqref>AB123</xm:sqref>
            </x14:sparkline>
            <x14:sparkline>
              <xm:f>Vul_Infra!E124:T124</xm:f>
              <xm:sqref>AB124</xm:sqref>
            </x14:sparkline>
            <x14:sparkline>
              <xm:f>Vul_Infra!E125:T125</xm:f>
              <xm:sqref>AB125</xm:sqref>
            </x14:sparkline>
            <x14:sparkline>
              <xm:f>Vul_Infra!E126:T126</xm:f>
              <xm:sqref>AB126</xm:sqref>
            </x14:sparkline>
            <x14:sparkline>
              <xm:f>Vul_Infra!E127:T127</xm:f>
              <xm:sqref>AB127</xm:sqref>
            </x14:sparkline>
            <x14:sparkline>
              <xm:f>Vul_Infra!E128:T128</xm:f>
              <xm:sqref>AB128</xm:sqref>
            </x14:sparkline>
            <x14:sparkline>
              <xm:f>Vul_Infra!E129:T129</xm:f>
              <xm:sqref>AB129</xm:sqref>
            </x14:sparkline>
            <x14:sparkline>
              <xm:f>Vul_Infra!E130:T130</xm:f>
              <xm:sqref>AB130</xm:sqref>
            </x14:sparkline>
            <x14:sparkline>
              <xm:f>Vul_Infra!E131:T131</xm:f>
              <xm:sqref>AB131</xm:sqref>
            </x14:sparkline>
            <x14:sparkline>
              <xm:f>Vul_Infra!E132:T132</xm:f>
              <xm:sqref>AB132</xm:sqref>
            </x14:sparkline>
            <x14:sparkline>
              <xm:f>Vul_Infra!E133:T133</xm:f>
              <xm:sqref>AB133</xm:sqref>
            </x14:sparkline>
            <x14:sparkline>
              <xm:f>Vul_Infra!E134:T134</xm:f>
              <xm:sqref>AB134</xm:sqref>
            </x14:sparkline>
            <x14:sparkline>
              <xm:f>Vul_Infra!E135:T135</xm:f>
              <xm:sqref>AB135</xm:sqref>
            </x14:sparkline>
            <x14:sparkline>
              <xm:f>Vul_Infra!E136:T136</xm:f>
              <xm:sqref>AB136</xm:sqref>
            </x14:sparkline>
            <x14:sparkline>
              <xm:f>Vul_Infra!E137:T137</xm:f>
              <xm:sqref>AB137</xm:sqref>
            </x14:sparkline>
            <x14:sparkline>
              <xm:f>Vul_Infra!E138:T138</xm:f>
              <xm:sqref>AB138</xm:sqref>
            </x14:sparkline>
            <x14:sparkline>
              <xm:f>Vul_Infra!E139:T139</xm:f>
              <xm:sqref>AB139</xm:sqref>
            </x14:sparkline>
            <x14:sparkline>
              <xm:f>Vul_Infra!E140:T140</xm:f>
              <xm:sqref>AB140</xm:sqref>
            </x14:sparkline>
            <x14:sparkline>
              <xm:f>Vul_Infra!E141:T141</xm:f>
              <xm:sqref>AB141</xm:sqref>
            </x14:sparkline>
            <x14:sparkline>
              <xm:f>Vul_Infra!E142:T142</xm:f>
              <xm:sqref>AB142</xm:sqref>
            </x14:sparkline>
            <x14:sparkline>
              <xm:f>Vul_Infra!E143:T143</xm:f>
              <xm:sqref>AB143</xm:sqref>
            </x14:sparkline>
            <x14:sparkline>
              <xm:f>Vul_Infra!E144:T144</xm:f>
              <xm:sqref>AB144</xm:sqref>
            </x14:sparkline>
            <x14:sparkline>
              <xm:f>Vul_Infra!E145:T145</xm:f>
              <xm:sqref>AB145</xm:sqref>
            </x14:sparkline>
            <x14:sparkline>
              <xm:f>Vul_Infra!E146:T146</xm:f>
              <xm:sqref>AB146</xm:sqref>
            </x14:sparkline>
            <x14:sparkline>
              <xm:f>Vul_Infra!E147:T147</xm:f>
              <xm:sqref>AB147</xm:sqref>
            </x14:sparkline>
            <x14:sparkline>
              <xm:f>Vul_Infra!E148:T148</xm:f>
              <xm:sqref>AB148</xm:sqref>
            </x14:sparkline>
            <x14:sparkline>
              <xm:f>Vul_Infra!E149:T149</xm:f>
              <xm:sqref>AB149</xm:sqref>
            </x14:sparkline>
            <x14:sparkline>
              <xm:f>Vul_Infra!E150:T150</xm:f>
              <xm:sqref>AB150</xm:sqref>
            </x14:sparkline>
            <x14:sparkline>
              <xm:f>Vul_Infra!E151:T151</xm:f>
              <xm:sqref>AB151</xm:sqref>
            </x14:sparkline>
            <x14:sparkline>
              <xm:f>Vul_Infra!E152:T152</xm:f>
              <xm:sqref>AB152</xm:sqref>
            </x14:sparkline>
            <x14:sparkline>
              <xm:f>Vul_Infra!E153:T153</xm:f>
              <xm:sqref>AB153</xm:sqref>
            </x14:sparkline>
            <x14:sparkline>
              <xm:f>Vul_Infra!E154:T154</xm:f>
              <xm:sqref>AB154</xm:sqref>
            </x14:sparkline>
            <x14:sparkline>
              <xm:f>Vul_Infra!E155:T155</xm:f>
              <xm:sqref>AB155</xm:sqref>
            </x14:sparkline>
            <x14:sparkline>
              <xm:f>Vul_Infra!E156:T156</xm:f>
              <xm:sqref>AB156</xm:sqref>
            </x14:sparkline>
            <x14:sparkline>
              <xm:f>Vul_Infra!E157:T157</xm:f>
              <xm:sqref>AB157</xm:sqref>
            </x14:sparkline>
            <x14:sparkline>
              <xm:f>Vul_Infra!E158:T158</xm:f>
              <xm:sqref>AB158</xm:sqref>
            </x14:sparkline>
            <x14:sparkline>
              <xm:f>Vul_Infra!E159:T159</xm:f>
              <xm:sqref>AB159</xm:sqref>
            </x14:sparkline>
            <x14:sparkline>
              <xm:f>Vul_Infra!E160:T160</xm:f>
              <xm:sqref>AB160</xm:sqref>
            </x14:sparkline>
            <x14:sparkline>
              <xm:f>Vul_Infra!E161:T161</xm:f>
              <xm:sqref>AB161</xm:sqref>
            </x14:sparkline>
            <x14:sparkline>
              <xm:f>Vul_Infra!E162:T162</xm:f>
              <xm:sqref>AB162</xm:sqref>
            </x14:sparkline>
            <x14:sparkline>
              <xm:f>Vul_Infra!E163:T163</xm:f>
              <xm:sqref>AB163</xm:sqref>
            </x14:sparkline>
            <x14:sparkline>
              <xm:f>Vul_Infra!E164:T164</xm:f>
              <xm:sqref>AB164</xm:sqref>
            </x14:sparkline>
            <x14:sparkline>
              <xm:f>Vul_Infra!E165:T165</xm:f>
              <xm:sqref>AB165</xm:sqref>
            </x14:sparkline>
            <x14:sparkline>
              <xm:f>Vul_Infra!E166:T166</xm:f>
              <xm:sqref>AB166</xm:sqref>
            </x14:sparkline>
            <x14:sparkline>
              <xm:f>Vul_Infra!E167:T167</xm:f>
              <xm:sqref>AB167</xm:sqref>
            </x14:sparkline>
            <x14:sparkline>
              <xm:f>Vul_Infra!E168:T168</xm:f>
              <xm:sqref>AB168</xm:sqref>
            </x14:sparkline>
            <x14:sparkline>
              <xm:f>Vul_Infra!E169:T169</xm:f>
              <xm:sqref>AB169</xm:sqref>
            </x14:sparkline>
            <x14:sparkline>
              <xm:f>Vul_Infra!E170:T170</xm:f>
              <xm:sqref>AB170</xm:sqref>
            </x14:sparkline>
            <x14:sparkline>
              <xm:f>Vul_Infra!E171:T171</xm:f>
              <xm:sqref>AB171</xm:sqref>
            </x14:sparkline>
            <x14:sparkline>
              <xm:f>Vul_Infra!E172:T172</xm:f>
              <xm:sqref>AB172</xm:sqref>
            </x14:sparkline>
            <x14:sparkline>
              <xm:f>Vul_Infra!E173:T173</xm:f>
              <xm:sqref>AB173</xm:sqref>
            </x14:sparkline>
            <x14:sparkline>
              <xm:f>Vul_Infra!E174:T174</xm:f>
              <xm:sqref>AB174</xm:sqref>
            </x14:sparkline>
            <x14:sparkline>
              <xm:f>Vul_Infra!E175:T175</xm:f>
              <xm:sqref>AB175</xm:sqref>
            </x14:sparkline>
            <x14:sparkline>
              <xm:f>Vul_Infra!E176:T176</xm:f>
              <xm:sqref>AB176</xm:sqref>
            </x14:sparkline>
            <x14:sparkline>
              <xm:f>Vul_Infra!E177:T177</xm:f>
              <xm:sqref>AB177</xm:sqref>
            </x14:sparkline>
            <x14:sparkline>
              <xm:f>Vul_Infra!E178:T178</xm:f>
              <xm:sqref>AB178</xm:sqref>
            </x14:sparkline>
            <x14:sparkline>
              <xm:f>Vul_Infra!E179:T179</xm:f>
              <xm:sqref>AB179</xm:sqref>
            </x14:sparkline>
            <x14:sparkline>
              <xm:f>Vul_Infra!E180:T180</xm:f>
              <xm:sqref>AB180</xm:sqref>
            </x14:sparkline>
            <x14:sparkline>
              <xm:f>Vul_Infra!E181:T181</xm:f>
              <xm:sqref>AB181</xm:sqref>
            </x14:sparkline>
            <x14:sparkline>
              <xm:f>Vul_Infra!E182:T182</xm:f>
              <xm:sqref>AB182</xm:sqref>
            </x14:sparkline>
            <x14:sparkline>
              <xm:f>Vul_Infra!E183:T183</xm:f>
              <xm:sqref>AB183</xm:sqref>
            </x14:sparkline>
            <x14:sparkline>
              <xm:f>Vul_Infra!E184:T184</xm:f>
              <xm:sqref>AB184</xm:sqref>
            </x14:sparkline>
            <x14:sparkline>
              <xm:f>Vul_Infra!E185:T185</xm:f>
              <xm:sqref>AB185</xm:sqref>
            </x14:sparkline>
            <x14:sparkline>
              <xm:f>Vul_Infra!E186:T186</xm:f>
              <xm:sqref>AB186</xm:sqref>
            </x14:sparkline>
            <x14:sparkline>
              <xm:f>Vul_Infra!E187:T187</xm:f>
              <xm:sqref>AB187</xm:sqref>
            </x14:sparkline>
            <x14:sparkline>
              <xm:f>Vul_Infra!E188:T188</xm:f>
              <xm:sqref>AB188</xm:sqref>
            </x14:sparkline>
            <x14:sparkline>
              <xm:f>Vul_Infra!E189:T189</xm:f>
              <xm:sqref>AB189</xm:sqref>
            </x14:sparkline>
            <x14:sparkline>
              <xm:f>Vul_Infra!E190:T190</xm:f>
              <xm:sqref>AB190</xm:sqref>
            </x14:sparkline>
            <x14:sparkline>
              <xm:f>Vul_Infra!E191:T191</xm:f>
              <xm:sqref>AB191</xm:sqref>
            </x14:sparkline>
            <x14:sparkline>
              <xm:f>Vul_Infra!E192:T192</xm:f>
              <xm:sqref>AB192</xm:sqref>
            </x14:sparkline>
            <x14:sparkline>
              <xm:f>Vul_Infra!E193:T193</xm:f>
              <xm:sqref>AB193</xm:sqref>
            </x14:sparkline>
            <x14:sparkline>
              <xm:f>Vul_Infra!E194:T194</xm:f>
              <xm:sqref>AB194</xm:sqref>
            </x14:sparkline>
            <x14:sparkline>
              <xm:f>Vul_Infra!E195:T195</xm:f>
              <xm:sqref>AB195</xm:sqref>
            </x14:sparkline>
            <x14:sparkline>
              <xm:f>Vul_Infra!E196:T196</xm:f>
              <xm:sqref>AB196</xm:sqref>
            </x14:sparkline>
            <x14:sparkline>
              <xm:f>Vul_Infra!E197:T197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1:AG197"/>
  <sheetViews>
    <sheetView workbookViewId="0">
      <selection activeCell="AG53" sqref="AG53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637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148</v>
      </c>
    </row>
    <row r="3" spans="1:33">
      <c r="D3" s="37" t="s">
        <v>613</v>
      </c>
      <c r="E3" s="11">
        <f>AVERAGE(E6:E197)</f>
        <v>0.37662899389538129</v>
      </c>
      <c r="F3" s="11">
        <f t="shared" ref="F3:T3" si="0">AVERAGE(F6:F197)</f>
        <v>0.37500086924593368</v>
      </c>
      <c r="G3" s="11">
        <f t="shared" si="0"/>
        <v>0.37448174635485154</v>
      </c>
      <c r="H3" s="11">
        <f t="shared" si="0"/>
        <v>0.3748034417206294</v>
      </c>
      <c r="I3" s="11">
        <f t="shared" si="0"/>
        <v>0.3734034437729053</v>
      </c>
      <c r="J3" s="11">
        <f t="shared" si="0"/>
        <v>0.37166934956357306</v>
      </c>
      <c r="K3" s="11">
        <f t="shared" si="0"/>
        <v>0.37143866378138063</v>
      </c>
      <c r="L3" s="11">
        <f t="shared" si="0"/>
        <v>0.37000082426002673</v>
      </c>
      <c r="M3" s="11">
        <f t="shared" si="0"/>
        <v>0.36901700584960939</v>
      </c>
      <c r="N3" s="11">
        <f t="shared" si="0"/>
        <v>0.3678140924396997</v>
      </c>
      <c r="O3" s="11">
        <f t="shared" si="0"/>
        <v>0.36655680299127646</v>
      </c>
      <c r="P3" s="11">
        <f t="shared" si="0"/>
        <v>0.36481438632851515</v>
      </c>
      <c r="Q3" s="11">
        <f t="shared" si="0"/>
        <v>0.36111669878745967</v>
      </c>
      <c r="R3" s="11">
        <f t="shared" si="0"/>
        <v>0.35936738988731148</v>
      </c>
      <c r="S3" s="11">
        <f t="shared" si="0"/>
        <v>0.3641899470063617</v>
      </c>
      <c r="T3" s="11">
        <f t="shared" si="0"/>
        <v>0.36914968783621105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543</v>
      </c>
      <c r="B6" s="40">
        <v>1</v>
      </c>
      <c r="C6" s="34" t="s">
        <v>39</v>
      </c>
      <c r="D6" s="35" t="s">
        <v>40</v>
      </c>
      <c r="E6" s="11">
        <v>0.72422180859230123</v>
      </c>
      <c r="F6" s="11">
        <v>0.72416986801240169</v>
      </c>
      <c r="G6" s="11">
        <v>0.72415077296095698</v>
      </c>
      <c r="H6" s="11">
        <v>0.72411476734040681</v>
      </c>
      <c r="I6" s="11">
        <v>0.72282388606276415</v>
      </c>
      <c r="J6" s="11">
        <v>0.72290796909886212</v>
      </c>
      <c r="K6" s="11">
        <v>0.72319455499321172</v>
      </c>
      <c r="L6" s="11">
        <v>0.74816212491666667</v>
      </c>
      <c r="M6" s="11">
        <v>0.74734653763170733</v>
      </c>
      <c r="N6" s="11">
        <v>0.75227089189959362</v>
      </c>
      <c r="O6" s="11">
        <v>0.75284971522073185</v>
      </c>
      <c r="P6" s="11">
        <v>0.75569024399430906</v>
      </c>
      <c r="Q6" s="11">
        <v>0.75019872583495939</v>
      </c>
      <c r="R6" s="11">
        <v>0.7442619117760163</v>
      </c>
      <c r="S6" s="11">
        <v>0.74668045184467768</v>
      </c>
      <c r="T6" s="11">
        <v>0.74990213752664714</v>
      </c>
      <c r="U6" s="11"/>
      <c r="V6" s="35" t="str">
        <f>D6</f>
        <v>Afghanistan</v>
      </c>
      <c r="W6" s="30">
        <f>SLOPE(E6:T6,$E$5:$T$5)</f>
        <v>2.3529519659055177E-3</v>
      </c>
      <c r="X6" s="10">
        <f>PEARSON(E6:T6,$E$5:$T$5)</f>
        <v>0.82372124969198257</v>
      </c>
      <c r="Y6" s="38">
        <f>IF(ISERROR(X6),0,X6*X6)</f>
        <v>0.67851669719412144</v>
      </c>
      <c r="Z6" s="43">
        <f>IF(Y6&gt;=$Z$4,-1000*W6,"")</f>
        <v>-2.3529519659055178</v>
      </c>
      <c r="AA6" s="44">
        <f>IF(ISNUMBER(Z6),RANK(Z6,$Z$6:$Z$197),"")</f>
        <v>129</v>
      </c>
      <c r="AD6">
        <v>1</v>
      </c>
      <c r="AE6" s="33" t="str">
        <f>INDEX($V$6:$V$197,MATCH(AD6,$AA$6:$AA$197,0))</f>
        <v>Bhutan</v>
      </c>
      <c r="AF6" s="46">
        <f>$AA$2-AD6+1</f>
        <v>148</v>
      </c>
      <c r="AG6" s="56" t="str">
        <f>INDEX($V$6:$V$197,MATCH(AF6,$AA$6:$AA$197,0))</f>
        <v>Belgium</v>
      </c>
    </row>
    <row r="7" spans="1:33">
      <c r="A7" s="39" t="s">
        <v>547</v>
      </c>
      <c r="B7" s="40">
        <v>1</v>
      </c>
      <c r="C7" s="34" t="s">
        <v>41</v>
      </c>
      <c r="D7" s="35" t="s">
        <v>42</v>
      </c>
      <c r="E7" s="11">
        <v>0.22651971037682928</v>
      </c>
      <c r="F7" s="11">
        <v>0.20499154968459368</v>
      </c>
      <c r="G7" s="11">
        <v>0.20313664660089434</v>
      </c>
      <c r="H7" s="11">
        <v>0.19780574198321169</v>
      </c>
      <c r="I7" s="11">
        <v>0.21113533881410571</v>
      </c>
      <c r="J7" s="11">
        <v>0.2029215313611383</v>
      </c>
      <c r="K7" s="11">
        <v>0.19968714120447165</v>
      </c>
      <c r="L7" s="11">
        <v>0.194020901972114</v>
      </c>
      <c r="M7" s="11">
        <v>0.19513896883833337</v>
      </c>
      <c r="N7" s="11">
        <v>0.19581726106691069</v>
      </c>
      <c r="O7" s="11">
        <v>0.19344200498158534</v>
      </c>
      <c r="P7" s="11">
        <v>0.193386106399797</v>
      </c>
      <c r="Q7" s="11">
        <v>0.19382109224101632</v>
      </c>
      <c r="R7" s="11">
        <v>0.18991718325308968</v>
      </c>
      <c r="S7" s="11">
        <v>0.1959327962614322</v>
      </c>
      <c r="T7" s="11">
        <v>0.20113527362036923</v>
      </c>
      <c r="U7" s="11"/>
      <c r="V7" s="35" t="str">
        <f t="shared" ref="V7:V70" si="1">D7</f>
        <v>Albania</v>
      </c>
      <c r="W7" s="30">
        <f t="shared" ref="W7:W70" si="2">SLOPE(E7:T7,$E$5:$T$5)</f>
        <v>-1.2675590039676454E-3</v>
      </c>
      <c r="X7" s="10">
        <f t="shared" ref="X7:X70" si="3">PEARSON(E7:T7,$E$5:$T$5)</f>
        <v>-0.67563865007228396</v>
      </c>
      <c r="Y7" s="38">
        <f t="shared" ref="Y7:Y70" si="4">IF(ISERROR(X7),0,X7*X7)</f>
        <v>0.4564875854714982</v>
      </c>
      <c r="Z7" s="43">
        <f t="shared" ref="Z7:Z70" si="5">IF(Y7&gt;=$Z$4,-1000*W7,"")</f>
        <v>1.2675590039676454</v>
      </c>
      <c r="AA7" s="44">
        <f t="shared" ref="AA7:AA70" si="6">IF(ISNUMBER(Z7),RANK(Z7,$Z$6:$Z$197),"")</f>
        <v>72</v>
      </c>
      <c r="AD7">
        <v>2</v>
      </c>
      <c r="AE7" s="33" t="str">
        <f t="shared" ref="AE7:AE35" si="7">INDEX($V$6:$V$197,MATCH(AD7,$AA$6:$AA$197,0))</f>
        <v>Equatorial Guinea</v>
      </c>
      <c r="AF7" s="46">
        <f t="shared" ref="AF7:AF35" si="8">$AA$2-AD7+1</f>
        <v>147</v>
      </c>
      <c r="AG7" s="56" t="str">
        <f t="shared" ref="AG7:AG35" si="9">INDEX($V$6:$V$197,MATCH(AF7,$AA$6:$AA$197,0))</f>
        <v>Marshall Islands</v>
      </c>
    </row>
    <row r="8" spans="1:33">
      <c r="A8" s="39" t="s">
        <v>545</v>
      </c>
      <c r="B8" s="40">
        <v>1</v>
      </c>
      <c r="C8" s="34" t="s">
        <v>43</v>
      </c>
      <c r="D8" s="35" t="s">
        <v>44</v>
      </c>
      <c r="E8" s="11">
        <v>0.34015643586739869</v>
      </c>
      <c r="F8" s="11">
        <v>0.33711905741873999</v>
      </c>
      <c r="G8" s="11">
        <v>0.3339711045263824</v>
      </c>
      <c r="H8" s="11">
        <v>0.33079590659947167</v>
      </c>
      <c r="I8" s="11">
        <v>0.32760422199004063</v>
      </c>
      <c r="J8" s="11">
        <v>0.32434550567930903</v>
      </c>
      <c r="K8" s="11">
        <v>0.32266190274593504</v>
      </c>
      <c r="L8" s="11">
        <v>0.32082467915158536</v>
      </c>
      <c r="M8" s="11">
        <v>0.32005789842611115</v>
      </c>
      <c r="N8" s="11">
        <v>0.31922981946880785</v>
      </c>
      <c r="O8" s="11">
        <v>0.318617825230122</v>
      </c>
      <c r="P8" s="11">
        <v>0.3166683406830218</v>
      </c>
      <c r="Q8" s="11">
        <v>0.31477836645880752</v>
      </c>
      <c r="R8" s="11">
        <v>0.31365893999004063</v>
      </c>
      <c r="S8" s="11">
        <v>0.31873749501625348</v>
      </c>
      <c r="T8" s="11">
        <v>0.3238079332168029</v>
      </c>
      <c r="U8" s="11"/>
      <c r="V8" s="35" t="str">
        <f t="shared" si="1"/>
        <v>Algeria</v>
      </c>
      <c r="W8" s="30">
        <f t="shared" si="2"/>
        <v>-1.4235766531013542E-3</v>
      </c>
      <c r="X8" s="10">
        <f t="shared" si="3"/>
        <v>-0.85416840394474725</v>
      </c>
      <c r="Y8" s="38">
        <f t="shared" si="4"/>
        <v>0.72960366229751694</v>
      </c>
      <c r="Z8" s="43">
        <f t="shared" si="5"/>
        <v>1.4235766531013543</v>
      </c>
      <c r="AA8" s="44">
        <f t="shared" si="6"/>
        <v>67</v>
      </c>
      <c r="AD8">
        <v>3</v>
      </c>
      <c r="AE8" s="33" t="str">
        <f t="shared" si="7"/>
        <v>Laos</v>
      </c>
      <c r="AF8" s="46">
        <f t="shared" si="8"/>
        <v>146</v>
      </c>
      <c r="AG8" s="56" t="str">
        <f t="shared" si="9"/>
        <v>Saint Lucia</v>
      </c>
    </row>
    <row r="9" spans="1:33">
      <c r="A9" s="39" t="s">
        <v>580</v>
      </c>
      <c r="B9" s="40">
        <v>1</v>
      </c>
      <c r="C9" s="34" t="s">
        <v>45</v>
      </c>
      <c r="D9" s="35" t="s">
        <v>46</v>
      </c>
      <c r="E9" s="11">
        <v>0.18115279113913296</v>
      </c>
      <c r="F9" s="11">
        <v>0.18115279113913296</v>
      </c>
      <c r="G9" s="11">
        <v>0.18115279113913296</v>
      </c>
      <c r="H9" s="11">
        <v>0.18115279113913296</v>
      </c>
      <c r="I9" s="11">
        <v>0.18115279113913296</v>
      </c>
      <c r="J9" s="11">
        <v>0.18115279113913296</v>
      </c>
      <c r="K9" s="11">
        <v>0.18115279113913296</v>
      </c>
      <c r="L9" s="11">
        <v>0.18115279113913296</v>
      </c>
      <c r="M9" s="11">
        <v>0.18115279113913296</v>
      </c>
      <c r="N9" s="11">
        <v>0.18292479113913296</v>
      </c>
      <c r="O9" s="11">
        <v>0.17974079113913299</v>
      </c>
      <c r="P9" s="11">
        <v>0.18193012447246629</v>
      </c>
      <c r="Q9" s="11">
        <v>0.17887279113913299</v>
      </c>
      <c r="R9" s="11">
        <v>0.17887279113913299</v>
      </c>
      <c r="S9" s="11">
        <v>0.17887279113913299</v>
      </c>
      <c r="T9" s="11">
        <v>0.17887279113913299</v>
      </c>
      <c r="U9" s="11"/>
      <c r="V9" s="35" t="str">
        <f t="shared" si="1"/>
        <v>Andorra</v>
      </c>
      <c r="W9" s="30">
        <f t="shared" si="2"/>
        <v>-1.5550392156862567E-4</v>
      </c>
      <c r="X9" s="10">
        <f t="shared" si="3"/>
        <v>-0.60383491811193091</v>
      </c>
      <c r="Y9" s="38">
        <f t="shared" si="4"/>
        <v>0.36461660833124232</v>
      </c>
      <c r="Z9" s="43">
        <f t="shared" si="5"/>
        <v>0.15550392156862566</v>
      </c>
      <c r="AA9" s="44">
        <f t="shared" si="6"/>
        <v>114</v>
      </c>
      <c r="AD9">
        <v>4</v>
      </c>
      <c r="AE9" s="33" t="str">
        <f t="shared" si="7"/>
        <v>Cambodia</v>
      </c>
      <c r="AF9" s="46">
        <f t="shared" si="8"/>
        <v>145</v>
      </c>
      <c r="AG9" s="56" t="str">
        <f t="shared" si="9"/>
        <v>Lesotho</v>
      </c>
    </row>
    <row r="10" spans="1:33">
      <c r="A10" s="39" t="s">
        <v>544</v>
      </c>
      <c r="B10" s="40">
        <v>1</v>
      </c>
      <c r="C10" s="34" t="s">
        <v>47</v>
      </c>
      <c r="D10" s="35" t="s">
        <v>48</v>
      </c>
      <c r="E10" s="11">
        <v>0.66241914212182929</v>
      </c>
      <c r="F10" s="11">
        <v>0.66239720500166666</v>
      </c>
      <c r="G10" s="11">
        <v>0.6854626576890247</v>
      </c>
      <c r="H10" s="11">
        <v>0.67343389245975638</v>
      </c>
      <c r="I10" s="11">
        <v>0.65710659081048806</v>
      </c>
      <c r="J10" s="11">
        <v>0.65593973610788636</v>
      </c>
      <c r="K10" s="11">
        <v>0.66415952865439032</v>
      </c>
      <c r="L10" s="11">
        <v>0.66955116181666663</v>
      </c>
      <c r="M10" s="11">
        <v>0.65303930306219526</v>
      </c>
      <c r="N10" s="11">
        <v>0.65832118537430906</v>
      </c>
      <c r="O10" s="11">
        <v>0.65551106388467495</v>
      </c>
      <c r="P10" s="11">
        <v>0.65702964026374</v>
      </c>
      <c r="Q10" s="11">
        <v>0.63831997776376725</v>
      </c>
      <c r="R10" s="11">
        <v>0.6225818730789433</v>
      </c>
      <c r="S10" s="11">
        <v>0.62812895996665241</v>
      </c>
      <c r="T10" s="11">
        <v>0.63422677941440997</v>
      </c>
      <c r="U10" s="11"/>
      <c r="V10" s="35" t="str">
        <f t="shared" si="1"/>
        <v>Angola</v>
      </c>
      <c r="W10" s="30">
        <f t="shared" si="2"/>
        <v>-2.8129344008518838E-3</v>
      </c>
      <c r="X10" s="10">
        <f t="shared" si="3"/>
        <v>-0.80223880487903709</v>
      </c>
      <c r="Y10" s="38">
        <f t="shared" si="4"/>
        <v>0.64358710005374575</v>
      </c>
      <c r="Z10" s="43">
        <f t="shared" si="5"/>
        <v>2.812934400851884</v>
      </c>
      <c r="AA10" s="44">
        <f t="shared" si="6"/>
        <v>34</v>
      </c>
      <c r="AD10">
        <v>5</v>
      </c>
      <c r="AE10" s="33" t="str">
        <f t="shared" si="7"/>
        <v>Nepal</v>
      </c>
      <c r="AF10" s="46">
        <f t="shared" si="8"/>
        <v>144</v>
      </c>
      <c r="AG10" s="56" t="str">
        <f t="shared" si="9"/>
        <v>Kenya</v>
      </c>
    </row>
    <row r="11" spans="1:33">
      <c r="A11" s="39" t="s">
        <v>546</v>
      </c>
      <c r="B11" s="40">
        <v>1</v>
      </c>
      <c r="C11" s="34" t="s">
        <v>49</v>
      </c>
      <c r="D11" s="35" t="s">
        <v>50</v>
      </c>
      <c r="E11" s="11">
        <v>0.27331499274796761</v>
      </c>
      <c r="F11" s="11">
        <v>0.2729914155121953</v>
      </c>
      <c r="G11" s="11">
        <v>0.27266783827642299</v>
      </c>
      <c r="H11" s="11">
        <v>0.27230198461788641</v>
      </c>
      <c r="I11" s="11">
        <v>0.27193613095934982</v>
      </c>
      <c r="J11" s="11">
        <v>0.27157027730081329</v>
      </c>
      <c r="K11" s="11">
        <v>0.27120442364227665</v>
      </c>
      <c r="L11" s="11">
        <v>0.27083856998373995</v>
      </c>
      <c r="M11" s="11">
        <v>0.27750254711022176</v>
      </c>
      <c r="N11" s="11">
        <v>0.28087596813337035</v>
      </c>
      <c r="O11" s="11">
        <v>0.28589466720818552</v>
      </c>
      <c r="P11" s="11">
        <v>0.29091336628300074</v>
      </c>
      <c r="Q11" s="11">
        <v>0.29593206535781597</v>
      </c>
      <c r="R11" s="11">
        <v>0.30095076443263113</v>
      </c>
      <c r="S11" s="11">
        <v>0.30596946350744636</v>
      </c>
      <c r="T11" s="11">
        <v>0.31098816258226153</v>
      </c>
      <c r="U11" s="11"/>
      <c r="V11" s="35" t="str">
        <f t="shared" si="1"/>
        <v>Antigua and Barbuda</v>
      </c>
      <c r="W11" s="30">
        <f t="shared" si="2"/>
        <v>2.5849063135772185E-3</v>
      </c>
      <c r="X11" s="10">
        <f t="shared" si="3"/>
        <v>0.89108160955443183</v>
      </c>
      <c r="Y11" s="38">
        <f t="shared" si="4"/>
        <v>0.79402643488611691</v>
      </c>
      <c r="Z11" s="43">
        <f t="shared" si="5"/>
        <v>-2.5849063135772186</v>
      </c>
      <c r="AA11" s="44">
        <f t="shared" si="6"/>
        <v>131</v>
      </c>
      <c r="AD11">
        <v>6</v>
      </c>
      <c r="AE11" s="33" t="str">
        <f t="shared" si="7"/>
        <v>Yemen</v>
      </c>
      <c r="AF11" s="46">
        <f t="shared" si="8"/>
        <v>143</v>
      </c>
      <c r="AG11" s="56" t="str">
        <f t="shared" si="9"/>
        <v>Swaziland</v>
      </c>
    </row>
    <row r="12" spans="1:33">
      <c r="A12" s="39"/>
      <c r="B12" s="40"/>
      <c r="C12" s="34" t="s">
        <v>51</v>
      </c>
      <c r="D12" s="35" t="s">
        <v>52</v>
      </c>
      <c r="E12" s="11">
        <v>0.2681342915483334</v>
      </c>
      <c r="F12" s="11">
        <v>0.26737801618849605</v>
      </c>
      <c r="G12" s="11">
        <v>0.26655060971028471</v>
      </c>
      <c r="H12" s="11">
        <v>0.26574849339951234</v>
      </c>
      <c r="I12" s="11">
        <v>0.26489233893577269</v>
      </c>
      <c r="J12" s="11">
        <v>0.26412914719410568</v>
      </c>
      <c r="K12" s="11">
        <v>0.2635079300432927</v>
      </c>
      <c r="L12" s="11">
        <v>0.26289988362418698</v>
      </c>
      <c r="M12" s="11">
        <v>0.26230313801808963</v>
      </c>
      <c r="N12" s="11">
        <v>0.26171769322500005</v>
      </c>
      <c r="O12" s="11">
        <v>0.26111354924491897</v>
      </c>
      <c r="P12" s="11">
        <v>0.26041822936754755</v>
      </c>
      <c r="Q12" s="11">
        <v>0.25973274688855014</v>
      </c>
      <c r="R12" s="11">
        <v>0.25905555709247968</v>
      </c>
      <c r="S12" s="11">
        <v>0.26421624851361297</v>
      </c>
      <c r="T12" s="11">
        <v>0.26937693993474626</v>
      </c>
      <c r="U12" s="11"/>
      <c r="V12" s="35" t="str">
        <f t="shared" si="1"/>
        <v>Argentina</v>
      </c>
      <c r="W12" s="30">
        <f t="shared" si="2"/>
        <v>-3.1090406493571634E-4</v>
      </c>
      <c r="X12" s="10">
        <f t="shared" si="3"/>
        <v>-0.48330767748993014</v>
      </c>
      <c r="Y12" s="38">
        <f t="shared" si="4"/>
        <v>0.23358631112071032</v>
      </c>
      <c r="Z12" s="43" t="str">
        <f t="shared" si="5"/>
        <v/>
      </c>
      <c r="AA12" s="44" t="str">
        <f t="shared" si="6"/>
        <v/>
      </c>
      <c r="AD12">
        <v>7</v>
      </c>
      <c r="AE12" s="33" t="str">
        <f t="shared" si="7"/>
        <v>Maldives</v>
      </c>
      <c r="AF12" s="46">
        <f t="shared" si="8"/>
        <v>142</v>
      </c>
      <c r="AG12" s="56" t="str">
        <f t="shared" si="9"/>
        <v>Tanzania, United Republic of</v>
      </c>
    </row>
    <row r="13" spans="1:33">
      <c r="A13" s="39"/>
      <c r="B13" s="40"/>
      <c r="C13" s="34" t="s">
        <v>53</v>
      </c>
      <c r="D13" s="35" t="s">
        <v>54</v>
      </c>
      <c r="E13" s="11">
        <v>0.18735414058121966</v>
      </c>
      <c r="F13" s="11">
        <v>0.18724802390369932</v>
      </c>
      <c r="G13" s="11">
        <v>0.18620982093886199</v>
      </c>
      <c r="H13" s="11">
        <v>0.18609164249044738</v>
      </c>
      <c r="I13" s="11">
        <v>0.19719200863373998</v>
      </c>
      <c r="J13" s="11">
        <v>0.18553152576703266</v>
      </c>
      <c r="K13" s="11">
        <v>0.19733070691504062</v>
      </c>
      <c r="L13" s="11">
        <v>0.18582182681219531</v>
      </c>
      <c r="M13" s="11">
        <v>0.17977024416825235</v>
      </c>
      <c r="N13" s="11">
        <v>0.17924429938495934</v>
      </c>
      <c r="O13" s="11">
        <v>0.18744309950853669</v>
      </c>
      <c r="P13" s="11">
        <v>0.1899769628752033</v>
      </c>
      <c r="Q13" s="11">
        <v>0.19144234840609772</v>
      </c>
      <c r="R13" s="11">
        <v>0.17918139480365869</v>
      </c>
      <c r="S13" s="11">
        <v>0.18089323581267605</v>
      </c>
      <c r="T13" s="11">
        <v>0.18598092032936756</v>
      </c>
      <c r="U13" s="11"/>
      <c r="V13" s="35" t="str">
        <f t="shared" si="1"/>
        <v>Armenia</v>
      </c>
      <c r="W13" s="30">
        <f t="shared" si="2"/>
        <v>-3.4356638241748631E-4</v>
      </c>
      <c r="X13" s="10">
        <f t="shared" si="3"/>
        <v>-0.29708680063243159</v>
      </c>
      <c r="Y13" s="38">
        <f t="shared" si="4"/>
        <v>8.8260567110014163E-2</v>
      </c>
      <c r="Z13" s="43" t="str">
        <f t="shared" si="5"/>
        <v/>
      </c>
      <c r="AA13" s="44" t="str">
        <f t="shared" si="6"/>
        <v/>
      </c>
      <c r="AD13">
        <v>8</v>
      </c>
      <c r="AE13" s="33" t="str">
        <f t="shared" si="7"/>
        <v>Timor-Leste</v>
      </c>
      <c r="AF13" s="46">
        <f t="shared" si="8"/>
        <v>141</v>
      </c>
      <c r="AG13" s="56" t="str">
        <f t="shared" si="9"/>
        <v>Liberia</v>
      </c>
    </row>
    <row r="14" spans="1:33">
      <c r="A14" s="39"/>
      <c r="B14" s="40"/>
      <c r="C14" s="34" t="s">
        <v>55</v>
      </c>
      <c r="D14" s="35" t="s">
        <v>56</v>
      </c>
      <c r="E14" s="11">
        <v>0.25080557519105701</v>
      </c>
      <c r="F14" s="11">
        <v>0.24991336529004071</v>
      </c>
      <c r="G14" s="11">
        <v>0.24863162693374005</v>
      </c>
      <c r="H14" s="11">
        <v>0.24818728695142303</v>
      </c>
      <c r="I14" s="11">
        <v>0.2472470120097563</v>
      </c>
      <c r="J14" s="11">
        <v>0.24629860698678863</v>
      </c>
      <c r="K14" s="11">
        <v>0.24506649258678861</v>
      </c>
      <c r="L14" s="11">
        <v>0.24181958143882132</v>
      </c>
      <c r="M14" s="11">
        <v>0.23857267029085363</v>
      </c>
      <c r="N14" s="11">
        <v>0.23549649085020333</v>
      </c>
      <c r="O14" s="11">
        <v>0.23208697807621961</v>
      </c>
      <c r="P14" s="11">
        <v>0.22920594546510864</v>
      </c>
      <c r="Q14" s="11">
        <v>0.23001818114668046</v>
      </c>
      <c r="R14" s="11">
        <v>0.23132635178760172</v>
      </c>
      <c r="S14" s="11">
        <v>0.23841063464197618</v>
      </c>
      <c r="T14" s="11">
        <v>0.24384825082968389</v>
      </c>
      <c r="U14" s="11"/>
      <c r="V14" s="35" t="str">
        <f t="shared" si="1"/>
        <v>Australia</v>
      </c>
      <c r="W14" s="30">
        <f t="shared" si="2"/>
        <v>-1.2309968667922686E-3</v>
      </c>
      <c r="X14" s="10">
        <f t="shared" si="3"/>
        <v>-0.77696673181644682</v>
      </c>
      <c r="Y14" s="38">
        <f t="shared" si="4"/>
        <v>0.60367730234953043</v>
      </c>
      <c r="Z14" s="43">
        <f t="shared" si="5"/>
        <v>1.2309968667922686</v>
      </c>
      <c r="AA14" s="44">
        <f t="shared" si="6"/>
        <v>74</v>
      </c>
      <c r="AD14">
        <v>9</v>
      </c>
      <c r="AE14" s="33" t="str">
        <f t="shared" si="7"/>
        <v>Bangladesh</v>
      </c>
      <c r="AF14" s="46">
        <f t="shared" si="8"/>
        <v>140</v>
      </c>
      <c r="AG14" s="56" t="str">
        <f t="shared" si="9"/>
        <v>Zambia</v>
      </c>
    </row>
    <row r="15" spans="1:33">
      <c r="A15" s="39"/>
      <c r="B15" s="40"/>
      <c r="C15" s="34" t="s">
        <v>57</v>
      </c>
      <c r="D15" s="35" t="s">
        <v>58</v>
      </c>
      <c r="E15" s="11">
        <v>0.12832598189634167</v>
      </c>
      <c r="F15" s="11">
        <v>0.12740425452804902</v>
      </c>
      <c r="G15" s="11">
        <v>0.12602968163130099</v>
      </c>
      <c r="H15" s="11">
        <v>0.12477868597032532</v>
      </c>
      <c r="I15" s="11">
        <v>0.12479516998414632</v>
      </c>
      <c r="J15" s="11">
        <v>0.12376449952642299</v>
      </c>
      <c r="K15" s="11">
        <v>0.12212904599329304</v>
      </c>
      <c r="L15" s="11">
        <v>0.12159034042764234</v>
      </c>
      <c r="M15" s="11">
        <v>0.12161179746361798</v>
      </c>
      <c r="N15" s="11">
        <v>0.11857107563780502</v>
      </c>
      <c r="O15" s="11">
        <v>0.11690648389329268</v>
      </c>
      <c r="P15" s="11">
        <v>0.11378139728861801</v>
      </c>
      <c r="Q15" s="11">
        <v>0.11049068466768301</v>
      </c>
      <c r="R15" s="11">
        <v>9.0121760664634329E-2</v>
      </c>
      <c r="S15" s="11">
        <v>9.4250776174668136E-2</v>
      </c>
      <c r="T15" s="11">
        <v>9.9619791684701905E-2</v>
      </c>
      <c r="U15" s="11"/>
      <c r="V15" s="35" t="str">
        <f t="shared" si="1"/>
        <v>Austria</v>
      </c>
      <c r="W15" s="30">
        <f t="shared" si="2"/>
        <v>-2.2164796399860294E-3</v>
      </c>
      <c r="X15" s="10">
        <f t="shared" si="3"/>
        <v>-0.88200584954456474</v>
      </c>
      <c r="Y15" s="38">
        <f t="shared" si="4"/>
        <v>0.7779343186308294</v>
      </c>
      <c r="Z15" s="43">
        <f t="shared" si="5"/>
        <v>2.2164796399860296</v>
      </c>
      <c r="AA15" s="44">
        <f t="shared" si="6"/>
        <v>43</v>
      </c>
      <c r="AD15">
        <v>10</v>
      </c>
      <c r="AE15" s="33" t="str">
        <f t="shared" si="7"/>
        <v>Senegal</v>
      </c>
      <c r="AF15" s="46">
        <f t="shared" si="8"/>
        <v>139</v>
      </c>
      <c r="AG15" s="56" t="str">
        <f t="shared" si="9"/>
        <v>Netherlands</v>
      </c>
    </row>
    <row r="16" spans="1:33">
      <c r="A16" s="39"/>
      <c r="B16" s="40"/>
      <c r="C16" s="34" t="s">
        <v>59</v>
      </c>
      <c r="D16" s="35" t="s">
        <v>60</v>
      </c>
      <c r="E16" s="11">
        <v>0.18384970150894334</v>
      </c>
      <c r="F16" s="11">
        <v>0.18203699562800835</v>
      </c>
      <c r="G16" s="11">
        <v>0.17961924793028472</v>
      </c>
      <c r="H16" s="11">
        <v>0.17800527598577234</v>
      </c>
      <c r="I16" s="11">
        <v>0.17524993123219534</v>
      </c>
      <c r="J16" s="11">
        <v>0.179252408189675</v>
      </c>
      <c r="K16" s="11">
        <v>0.1772243099339027</v>
      </c>
      <c r="L16" s="11">
        <v>0.17139157994398402</v>
      </c>
      <c r="M16" s="11">
        <v>0.16872848017573197</v>
      </c>
      <c r="N16" s="11">
        <v>0.16640267752073165</v>
      </c>
      <c r="O16" s="11">
        <v>0.16310073234939035</v>
      </c>
      <c r="P16" s="11">
        <v>0.1624407591245258</v>
      </c>
      <c r="Q16" s="11">
        <v>0.15924332632933624</v>
      </c>
      <c r="R16" s="11">
        <v>0.15798763117556933</v>
      </c>
      <c r="S16" s="11">
        <v>0.16275524932789756</v>
      </c>
      <c r="T16" s="11">
        <v>0.16751318598430467</v>
      </c>
      <c r="U16" s="11"/>
      <c r="V16" s="35" t="str">
        <f t="shared" si="1"/>
        <v>Azerbaijan</v>
      </c>
      <c r="W16" s="30">
        <f t="shared" si="2"/>
        <v>-1.6295093337407199E-3</v>
      </c>
      <c r="X16" s="10">
        <f t="shared" si="3"/>
        <v>-0.91222632100999457</v>
      </c>
      <c r="Y16" s="38">
        <f t="shared" si="4"/>
        <v>0.83215686074342965</v>
      </c>
      <c r="Z16" s="43">
        <f t="shared" si="5"/>
        <v>1.6295093337407198</v>
      </c>
      <c r="AA16" s="44">
        <f t="shared" si="6"/>
        <v>62</v>
      </c>
      <c r="AD16">
        <v>11</v>
      </c>
      <c r="AE16" s="33" t="str">
        <f t="shared" si="7"/>
        <v>Uganda</v>
      </c>
      <c r="AF16" s="46">
        <f t="shared" si="8"/>
        <v>138</v>
      </c>
      <c r="AG16" s="56" t="str">
        <f t="shared" si="9"/>
        <v>Guinea-Bissau</v>
      </c>
    </row>
    <row r="17" spans="1:33">
      <c r="A17" s="39"/>
      <c r="B17" s="40"/>
      <c r="C17" s="34" t="s">
        <v>61</v>
      </c>
      <c r="D17" s="35" t="s">
        <v>62</v>
      </c>
      <c r="E17" s="11">
        <v>0.28471808698678863</v>
      </c>
      <c r="F17" s="11">
        <v>0.284503431325</v>
      </c>
      <c r="G17" s="11">
        <v>0.28402820655752031</v>
      </c>
      <c r="H17" s="11">
        <v>0.28332841281609766</v>
      </c>
      <c r="I17" s="11">
        <v>0.28228016599613831</v>
      </c>
      <c r="J17" s="11">
        <v>0.28096825119556929</v>
      </c>
      <c r="K17" s="11">
        <v>0.27978170904853661</v>
      </c>
      <c r="L17" s="11">
        <v>0.27810853123495932</v>
      </c>
      <c r="M17" s="11">
        <v>0.27640332864097567</v>
      </c>
      <c r="N17" s="11">
        <v>0.27470077541861798</v>
      </c>
      <c r="O17" s="11">
        <v>0.2730516398540247</v>
      </c>
      <c r="P17" s="11">
        <v>0.27136119185433616</v>
      </c>
      <c r="Q17" s="11">
        <v>0.27002610076355005</v>
      </c>
      <c r="R17" s="11">
        <v>0.26870718853455294</v>
      </c>
      <c r="S17" s="11">
        <v>0.27368930870916952</v>
      </c>
      <c r="T17" s="11">
        <v>0.27867142888378604</v>
      </c>
      <c r="U17" s="11"/>
      <c r="V17" s="35" t="str">
        <f t="shared" si="1"/>
        <v>Bahamas</v>
      </c>
      <c r="W17" s="30">
        <f t="shared" si="2"/>
        <v>-9.5955786979482675E-4</v>
      </c>
      <c r="X17" s="10">
        <f t="shared" si="3"/>
        <v>-0.85068332429658822</v>
      </c>
      <c r="Y17" s="38">
        <f t="shared" si="4"/>
        <v>0.72366211823629423</v>
      </c>
      <c r="Z17" s="43">
        <f t="shared" si="5"/>
        <v>0.95955786979482671</v>
      </c>
      <c r="AA17" s="44">
        <f t="shared" si="6"/>
        <v>88</v>
      </c>
      <c r="AD17">
        <v>12</v>
      </c>
      <c r="AE17" s="33" t="str">
        <f t="shared" si="7"/>
        <v>Benin</v>
      </c>
      <c r="AF17" s="46">
        <f t="shared" si="8"/>
        <v>137</v>
      </c>
      <c r="AG17" s="56" t="str">
        <f t="shared" si="9"/>
        <v>Malawi</v>
      </c>
    </row>
    <row r="18" spans="1:33">
      <c r="A18" s="39"/>
      <c r="B18" s="40"/>
      <c r="C18" s="34" t="s">
        <v>63</v>
      </c>
      <c r="D18" s="35" t="s">
        <v>64</v>
      </c>
      <c r="E18" s="11">
        <v>0.19598545289329264</v>
      </c>
      <c r="F18" s="11">
        <v>0.19513629226829265</v>
      </c>
      <c r="G18" s="11">
        <v>0.19436225359451234</v>
      </c>
      <c r="H18" s="11">
        <v>0.19364341817276434</v>
      </c>
      <c r="I18" s="11">
        <v>0.19297825275967495</v>
      </c>
      <c r="J18" s="11">
        <v>0.19232593227857728</v>
      </c>
      <c r="K18" s="11">
        <v>0.19165257705731731</v>
      </c>
      <c r="L18" s="11">
        <v>0.1910096849096343</v>
      </c>
      <c r="M18" s="11">
        <v>0.19033615521260164</v>
      </c>
      <c r="N18" s="11">
        <v>0.18967225323333362</v>
      </c>
      <c r="O18" s="11">
        <v>0.1672188390589433</v>
      </c>
      <c r="P18" s="11">
        <v>0.1658272779275069</v>
      </c>
      <c r="Q18" s="11">
        <v>0.1644408387472901</v>
      </c>
      <c r="R18" s="11">
        <v>0.19786106623373997</v>
      </c>
      <c r="S18" s="11">
        <v>0.20295944091844095</v>
      </c>
      <c r="T18" s="11">
        <v>0.20805781560314193</v>
      </c>
      <c r="U18" s="11"/>
      <c r="V18" s="35" t="str">
        <f t="shared" si="1"/>
        <v>Bahrain</v>
      </c>
      <c r="W18" s="30">
        <f t="shared" si="2"/>
        <v>-3.8787749086827513E-4</v>
      </c>
      <c r="X18" s="10">
        <f t="shared" si="3"/>
        <v>-0.14531236068594353</v>
      </c>
      <c r="Y18" s="38">
        <f t="shared" si="4"/>
        <v>2.1115682168121746E-2</v>
      </c>
      <c r="Z18" s="43" t="str">
        <f t="shared" si="5"/>
        <v/>
      </c>
      <c r="AA18" s="44" t="str">
        <f t="shared" si="6"/>
        <v/>
      </c>
      <c r="AD18">
        <v>13</v>
      </c>
      <c r="AE18" s="33" t="str">
        <f t="shared" si="7"/>
        <v>Djibouti</v>
      </c>
      <c r="AF18" s="46">
        <f t="shared" si="8"/>
        <v>136</v>
      </c>
      <c r="AG18" s="56" t="str">
        <f t="shared" si="9"/>
        <v>Congo,DRC</v>
      </c>
    </row>
    <row r="19" spans="1:33">
      <c r="A19" s="39"/>
      <c r="B19" s="40"/>
      <c r="C19" s="34" t="s">
        <v>65</v>
      </c>
      <c r="D19" s="35" t="s">
        <v>66</v>
      </c>
      <c r="E19" s="11">
        <v>0.54281162506723601</v>
      </c>
      <c r="F19" s="11">
        <v>0.53293950782520338</v>
      </c>
      <c r="G19" s="11">
        <v>0.52544699245276438</v>
      </c>
      <c r="H19" s="11">
        <v>0.51650301339447158</v>
      </c>
      <c r="I19" s="11">
        <v>0.50794234126032534</v>
      </c>
      <c r="J19" s="11">
        <v>0.49935498559910602</v>
      </c>
      <c r="K19" s="11">
        <v>0.49382150255081303</v>
      </c>
      <c r="L19" s="11">
        <v>0.48805184503089433</v>
      </c>
      <c r="M19" s="11">
        <v>0.48272237791723599</v>
      </c>
      <c r="N19" s="11">
        <v>0.47635439437650429</v>
      </c>
      <c r="O19" s="11">
        <v>0.46833708511532529</v>
      </c>
      <c r="P19" s="11">
        <v>0.46078682294810319</v>
      </c>
      <c r="Q19" s="11">
        <v>0.45511447635120622</v>
      </c>
      <c r="R19" s="11">
        <v>0.44611763008333333</v>
      </c>
      <c r="S19" s="11">
        <v>0.45501365995327553</v>
      </c>
      <c r="T19" s="11">
        <v>0.46029461790205356</v>
      </c>
      <c r="U19" s="11"/>
      <c r="V19" s="35" t="str">
        <f t="shared" si="1"/>
        <v>Bangladesh</v>
      </c>
      <c r="W19" s="30">
        <f t="shared" si="2"/>
        <v>-6.2041468698631943E-3</v>
      </c>
      <c r="X19" s="10">
        <f t="shared" si="3"/>
        <v>-0.97452604675771082</v>
      </c>
      <c r="Y19" s="38">
        <f t="shared" si="4"/>
        <v>0.94970101580921196</v>
      </c>
      <c r="Z19" s="43">
        <f t="shared" si="5"/>
        <v>6.2041468698631945</v>
      </c>
      <c r="AA19" s="44">
        <f t="shared" si="6"/>
        <v>9</v>
      </c>
      <c r="AD19">
        <v>14</v>
      </c>
      <c r="AE19" s="33" t="str">
        <f t="shared" si="7"/>
        <v>Comoros</v>
      </c>
      <c r="AF19" s="46">
        <f t="shared" si="8"/>
        <v>135</v>
      </c>
      <c r="AG19" s="56" t="str">
        <f t="shared" si="9"/>
        <v>Zimbabwe</v>
      </c>
    </row>
    <row r="20" spans="1:33">
      <c r="A20" s="39"/>
      <c r="B20" s="40"/>
      <c r="C20" s="34" t="s">
        <v>67</v>
      </c>
      <c r="D20" s="35" t="s">
        <v>68</v>
      </c>
      <c r="E20" s="11">
        <v>0.2700388491773173</v>
      </c>
      <c r="F20" s="11">
        <v>0.27016021789699202</v>
      </c>
      <c r="G20" s="11">
        <v>0.27001458202321138</v>
      </c>
      <c r="H20" s="11">
        <v>0.26975824338780496</v>
      </c>
      <c r="I20" s="11">
        <v>0.26940179200878062</v>
      </c>
      <c r="J20" s="11">
        <v>0.26720172998936315</v>
      </c>
      <c r="K20" s="11">
        <v>0.26157968727466124</v>
      </c>
      <c r="L20" s="11">
        <v>0.25847874288703271</v>
      </c>
      <c r="M20" s="11">
        <v>0.25232671827676173</v>
      </c>
      <c r="N20" s="11">
        <v>0.24597525831876721</v>
      </c>
      <c r="O20" s="11">
        <v>0.24316381613044732</v>
      </c>
      <c r="P20" s="11">
        <v>0.24257793014220877</v>
      </c>
      <c r="Q20" s="11">
        <v>0.24272275774608423</v>
      </c>
      <c r="R20" s="11">
        <v>0.24327881004158569</v>
      </c>
      <c r="S20" s="11">
        <v>0.24920164565106626</v>
      </c>
      <c r="T20" s="11">
        <v>0.25444299966411443</v>
      </c>
      <c r="U20" s="11"/>
      <c r="V20" s="35" t="str">
        <f t="shared" si="1"/>
        <v>Barbados</v>
      </c>
      <c r="W20" s="30">
        <f t="shared" si="2"/>
        <v>-2.0657852328043857E-3</v>
      </c>
      <c r="X20" s="10">
        <f t="shared" si="3"/>
        <v>-0.8607211586080411</v>
      </c>
      <c r="Y20" s="38">
        <f t="shared" si="4"/>
        <v>0.74084091287556864</v>
      </c>
      <c r="Z20" s="43">
        <f t="shared" si="5"/>
        <v>2.0657852328043855</v>
      </c>
      <c r="AA20" s="44">
        <f t="shared" si="6"/>
        <v>49</v>
      </c>
      <c r="AD20">
        <v>15</v>
      </c>
      <c r="AE20" s="33" t="str">
        <f t="shared" si="7"/>
        <v>Egypt</v>
      </c>
      <c r="AF20" s="46">
        <f t="shared" si="8"/>
        <v>134</v>
      </c>
      <c r="AG20" s="56" t="str">
        <f t="shared" si="9"/>
        <v>Central African Republic</v>
      </c>
    </row>
    <row r="21" spans="1:33">
      <c r="A21" s="39"/>
      <c r="B21" s="40"/>
      <c r="C21" s="34" t="s">
        <v>69</v>
      </c>
      <c r="D21" s="35" t="s">
        <v>70</v>
      </c>
      <c r="E21" s="11">
        <v>0.23641714664414629</v>
      </c>
      <c r="F21" s="11">
        <v>0.2358888111001626</v>
      </c>
      <c r="G21" s="11">
        <v>0.23634844761581295</v>
      </c>
      <c r="H21" s="11">
        <v>0.23648089734276434</v>
      </c>
      <c r="I21" s="11">
        <v>0.23815557899609763</v>
      </c>
      <c r="J21" s="11">
        <v>0.23479324326516268</v>
      </c>
      <c r="K21" s="11">
        <v>0.23616365527109764</v>
      </c>
      <c r="L21" s="11">
        <v>0.23754486387008134</v>
      </c>
      <c r="M21" s="11">
        <v>0.23572993193138228</v>
      </c>
      <c r="N21" s="11">
        <v>0.23363781816174797</v>
      </c>
      <c r="O21" s="11">
        <v>0.2327511941110163</v>
      </c>
      <c r="P21" s="11">
        <v>0.22973407257739864</v>
      </c>
      <c r="Q21" s="11">
        <v>0.22540984433784569</v>
      </c>
      <c r="R21" s="11">
        <v>0.22401624648073162</v>
      </c>
      <c r="S21" s="11">
        <v>0.22874460436336719</v>
      </c>
      <c r="T21" s="11">
        <v>0.23347383904632923</v>
      </c>
      <c r="U21" s="11"/>
      <c r="V21" s="35" t="str">
        <f t="shared" si="1"/>
        <v>Belarus</v>
      </c>
      <c r="W21" s="30">
        <f t="shared" si="2"/>
        <v>-6.6304591918254629E-4</v>
      </c>
      <c r="X21" s="10">
        <f t="shared" si="3"/>
        <v>-0.73627918529418146</v>
      </c>
      <c r="Y21" s="38">
        <f t="shared" si="4"/>
        <v>0.54210703869746357</v>
      </c>
      <c r="Z21" s="43">
        <f t="shared" si="5"/>
        <v>0.6630459191825463</v>
      </c>
      <c r="AA21" s="44">
        <f t="shared" si="6"/>
        <v>100</v>
      </c>
      <c r="AD21">
        <v>16</v>
      </c>
      <c r="AE21" s="33" t="str">
        <f t="shared" si="7"/>
        <v>India</v>
      </c>
      <c r="AF21" s="46">
        <f t="shared" si="8"/>
        <v>133</v>
      </c>
      <c r="AG21" s="56" t="str">
        <f t="shared" si="9"/>
        <v>South Africa</v>
      </c>
    </row>
    <row r="22" spans="1:33">
      <c r="A22" s="39"/>
      <c r="B22" s="40"/>
      <c r="C22" s="34" t="s">
        <v>71</v>
      </c>
      <c r="D22" s="35" t="s">
        <v>72</v>
      </c>
      <c r="E22" s="11">
        <v>7.6515904140243979E-2</v>
      </c>
      <c r="F22" s="11">
        <v>7.5657243743293023E-2</v>
      </c>
      <c r="G22" s="11">
        <v>7.4644111801625987E-2</v>
      </c>
      <c r="H22" s="11">
        <v>7.4126914819308984E-2</v>
      </c>
      <c r="I22" s="11">
        <v>7.4105652796341653E-2</v>
      </c>
      <c r="J22" s="11">
        <v>7.3263252561991996E-2</v>
      </c>
      <c r="K22" s="11">
        <v>7.2255258353658688E-2</v>
      </c>
      <c r="L22" s="11">
        <v>7.1905800730691333E-2</v>
      </c>
      <c r="M22" s="11">
        <v>7.141967644105697E-2</v>
      </c>
      <c r="N22" s="11">
        <v>7.2022983045731653E-2</v>
      </c>
      <c r="O22" s="11">
        <v>0.10324951458265613</v>
      </c>
      <c r="P22" s="11">
        <v>0.13163983062025744</v>
      </c>
      <c r="Q22" s="11">
        <v>0.16248500844647712</v>
      </c>
      <c r="R22" s="11">
        <v>0.17765888003963434</v>
      </c>
      <c r="S22" s="11">
        <v>0.18300712809763231</v>
      </c>
      <c r="T22" s="11">
        <v>0.18835537615563028</v>
      </c>
      <c r="U22" s="11"/>
      <c r="V22" s="35" t="str">
        <f t="shared" si="1"/>
        <v>Belgium</v>
      </c>
      <c r="W22" s="30">
        <f t="shared" si="2"/>
        <v>8.1661962864075389E-3</v>
      </c>
      <c r="X22" s="10">
        <f t="shared" si="3"/>
        <v>0.83886449103457883</v>
      </c>
      <c r="Y22" s="38">
        <f t="shared" si="4"/>
        <v>0.70369363431870302</v>
      </c>
      <c r="Z22" s="43">
        <f t="shared" si="5"/>
        <v>-8.1661962864075388</v>
      </c>
      <c r="AA22" s="44">
        <f t="shared" si="6"/>
        <v>148</v>
      </c>
      <c r="AD22">
        <v>17</v>
      </c>
      <c r="AE22" s="33" t="str">
        <f t="shared" si="7"/>
        <v>Iceland</v>
      </c>
      <c r="AF22" s="46">
        <f t="shared" si="8"/>
        <v>132</v>
      </c>
      <c r="AG22" s="56" t="str">
        <f t="shared" si="9"/>
        <v>Guyana</v>
      </c>
    </row>
    <row r="23" spans="1:33">
      <c r="A23" s="39"/>
      <c r="B23" s="40"/>
      <c r="C23" s="34" t="s">
        <v>73</v>
      </c>
      <c r="D23" s="35" t="s">
        <v>74</v>
      </c>
      <c r="E23" s="11">
        <v>0.31063011388495937</v>
      </c>
      <c r="F23" s="11">
        <v>0.31369706800061004</v>
      </c>
      <c r="G23" s="11">
        <v>0.31387056670621966</v>
      </c>
      <c r="H23" s="11">
        <v>0.31089656529719534</v>
      </c>
      <c r="I23" s="11">
        <v>0.31224538425678872</v>
      </c>
      <c r="J23" s="11">
        <v>0.31264705052743935</v>
      </c>
      <c r="K23" s="11">
        <v>0.31883351782142738</v>
      </c>
      <c r="L23" s="11">
        <v>0.31656794010870842</v>
      </c>
      <c r="M23" s="11">
        <v>0.30391989889042009</v>
      </c>
      <c r="N23" s="11">
        <v>0.30212247259066854</v>
      </c>
      <c r="O23" s="11">
        <v>0.3000373925481935</v>
      </c>
      <c r="P23" s="11">
        <v>0.30025470992036607</v>
      </c>
      <c r="Q23" s="11">
        <v>0.29777193897493687</v>
      </c>
      <c r="R23" s="11">
        <v>0.29609158042320693</v>
      </c>
      <c r="S23" s="11">
        <v>0.29974676866135219</v>
      </c>
      <c r="T23" s="11">
        <v>0.30510205090676407</v>
      </c>
      <c r="U23" s="11"/>
      <c r="V23" s="35" t="str">
        <f t="shared" si="1"/>
        <v>Belize</v>
      </c>
      <c r="W23" s="30">
        <f t="shared" si="2"/>
        <v>-1.1584257489095594E-3</v>
      </c>
      <c r="X23" s="10">
        <f t="shared" si="3"/>
        <v>-0.75584248048564862</v>
      </c>
      <c r="Y23" s="38">
        <f t="shared" si="4"/>
        <v>0.57129785530669808</v>
      </c>
      <c r="Z23" s="43">
        <f t="shared" si="5"/>
        <v>1.1584257489095593</v>
      </c>
      <c r="AA23" s="44">
        <f t="shared" si="6"/>
        <v>78</v>
      </c>
      <c r="AD23">
        <v>18</v>
      </c>
      <c r="AE23" s="33" t="str">
        <f t="shared" si="7"/>
        <v>Madagascar</v>
      </c>
      <c r="AF23" s="46">
        <f t="shared" si="8"/>
        <v>131</v>
      </c>
      <c r="AG23" s="56" t="str">
        <f t="shared" si="9"/>
        <v>Antigua and Barbuda</v>
      </c>
    </row>
    <row r="24" spans="1:33">
      <c r="A24" s="39"/>
      <c r="B24" s="40"/>
      <c r="C24" s="34" t="s">
        <v>75</v>
      </c>
      <c r="D24" s="35" t="s">
        <v>76</v>
      </c>
      <c r="E24" s="11">
        <v>0.62667747775365867</v>
      </c>
      <c r="F24" s="11">
        <v>0.61251384704918699</v>
      </c>
      <c r="G24" s="11">
        <v>0.6187452964018294</v>
      </c>
      <c r="H24" s="11">
        <v>0.60355786023536606</v>
      </c>
      <c r="I24" s="11">
        <v>0.59264787448313039</v>
      </c>
      <c r="J24" s="11">
        <v>0.59088426531260174</v>
      </c>
      <c r="K24" s="11">
        <v>0.58382338715040671</v>
      </c>
      <c r="L24" s="11">
        <v>0.57962600243983775</v>
      </c>
      <c r="M24" s="11">
        <v>0.56827797776666666</v>
      </c>
      <c r="N24" s="11">
        <v>0.56163749631382132</v>
      </c>
      <c r="O24" s="11">
        <v>0.55181460664999993</v>
      </c>
      <c r="P24" s="11">
        <v>0.55314473924342844</v>
      </c>
      <c r="Q24" s="11">
        <v>0.55314952919173455</v>
      </c>
      <c r="R24" s="11">
        <v>0.53605364439248004</v>
      </c>
      <c r="S24" s="11">
        <v>0.55035995907790392</v>
      </c>
      <c r="T24" s="11">
        <v>0.55674984516172932</v>
      </c>
      <c r="U24" s="11"/>
      <c r="V24" s="35" t="str">
        <f t="shared" si="1"/>
        <v>Benin</v>
      </c>
      <c r="W24" s="30">
        <f t="shared" si="2"/>
        <v>-5.5440795899632314E-3</v>
      </c>
      <c r="X24" s="10">
        <f t="shared" si="3"/>
        <v>-0.95141290978298643</v>
      </c>
      <c r="Y24" s="38">
        <f t="shared" si="4"/>
        <v>0.90518652490172902</v>
      </c>
      <c r="Z24" s="43">
        <f t="shared" si="5"/>
        <v>5.5440795899632311</v>
      </c>
      <c r="AA24" s="44">
        <f t="shared" si="6"/>
        <v>12</v>
      </c>
      <c r="AD24">
        <v>19</v>
      </c>
      <c r="AE24" s="33" t="str">
        <f t="shared" si="7"/>
        <v>Bolivia</v>
      </c>
      <c r="AF24" s="46">
        <f t="shared" si="8"/>
        <v>130</v>
      </c>
      <c r="AG24" s="56" t="str">
        <f t="shared" si="9"/>
        <v>Japan</v>
      </c>
    </row>
    <row r="25" spans="1:33">
      <c r="A25" s="39"/>
      <c r="B25" s="40"/>
      <c r="C25" s="34" t="s">
        <v>77</v>
      </c>
      <c r="D25" s="35" t="s">
        <v>78</v>
      </c>
      <c r="E25" s="11">
        <v>0.57084376658028468</v>
      </c>
      <c r="F25" s="11">
        <v>0.62073510870487825</v>
      </c>
      <c r="G25" s="11">
        <v>0.60446823474085365</v>
      </c>
      <c r="H25" s="11">
        <v>0.5786088681540652</v>
      </c>
      <c r="I25" s="11">
        <v>0.54611296859532532</v>
      </c>
      <c r="J25" s="11">
        <v>0.52162916605040655</v>
      </c>
      <c r="K25" s="11">
        <v>0.51067566345589432</v>
      </c>
      <c r="L25" s="11">
        <v>0.51401573044674798</v>
      </c>
      <c r="M25" s="11">
        <v>0.4847065534603659</v>
      </c>
      <c r="N25" s="11">
        <v>0.47079544206260165</v>
      </c>
      <c r="O25" s="11">
        <v>0.46159644410467493</v>
      </c>
      <c r="P25" s="11">
        <v>0.44684834155192404</v>
      </c>
      <c r="Q25" s="11">
        <v>0.45739813182161254</v>
      </c>
      <c r="R25" s="11">
        <v>0.46372791161463428</v>
      </c>
      <c r="S25" s="11">
        <v>0.44352266240537047</v>
      </c>
      <c r="T25" s="11">
        <v>0.44853933526242984</v>
      </c>
      <c r="U25" s="11"/>
      <c r="V25" s="35" t="str">
        <f t="shared" si="1"/>
        <v>Bhutan</v>
      </c>
      <c r="W25" s="30">
        <f t="shared" si="2"/>
        <v>-1.1649021019471526E-2</v>
      </c>
      <c r="X25" s="10">
        <f t="shared" si="3"/>
        <v>-0.93612879017466832</v>
      </c>
      <c r="Y25" s="38">
        <f t="shared" si="4"/>
        <v>0.87633711179388818</v>
      </c>
      <c r="Z25" s="43">
        <f t="shared" si="5"/>
        <v>11.649021019471526</v>
      </c>
      <c r="AA25" s="44">
        <f t="shared" si="6"/>
        <v>1</v>
      </c>
      <c r="AD25">
        <v>20</v>
      </c>
      <c r="AE25" s="33" t="str">
        <f t="shared" si="7"/>
        <v>Liechtenstein</v>
      </c>
      <c r="AF25" s="46">
        <f t="shared" si="8"/>
        <v>129</v>
      </c>
      <c r="AG25" s="56" t="str">
        <f t="shared" si="9"/>
        <v>Afghanistan</v>
      </c>
    </row>
    <row r="26" spans="1:33">
      <c r="A26" s="39"/>
      <c r="B26" s="40"/>
      <c r="C26" s="34" t="s">
        <v>79</v>
      </c>
      <c r="D26" s="35" t="s">
        <v>430</v>
      </c>
      <c r="E26" s="11">
        <v>0.43236413103239862</v>
      </c>
      <c r="F26" s="11">
        <v>0.42319324312191059</v>
      </c>
      <c r="G26" s="11">
        <v>0.4206496135393496</v>
      </c>
      <c r="H26" s="11">
        <v>0.4120453167810163</v>
      </c>
      <c r="I26" s="11">
        <v>0.405192943987358</v>
      </c>
      <c r="J26" s="11">
        <v>0.39955892673800825</v>
      </c>
      <c r="K26" s="11">
        <v>0.3963834080254473</v>
      </c>
      <c r="L26" s="11">
        <v>0.39114689829674792</v>
      </c>
      <c r="M26" s="11">
        <v>0.39112792654894335</v>
      </c>
      <c r="N26" s="11">
        <v>0.390897857101626</v>
      </c>
      <c r="O26" s="11">
        <v>0.38188538541686995</v>
      </c>
      <c r="P26" s="11">
        <v>0.37609570469130094</v>
      </c>
      <c r="Q26" s="11">
        <v>0.37052813841410598</v>
      </c>
      <c r="R26" s="11">
        <v>0.36879620338065067</v>
      </c>
      <c r="S26" s="11">
        <v>0.37093255788872326</v>
      </c>
      <c r="T26" s="11">
        <v>0.37599051820458929</v>
      </c>
      <c r="U26" s="11"/>
      <c r="V26" s="35" t="str">
        <f t="shared" si="1"/>
        <v>Bolivia</v>
      </c>
      <c r="W26" s="30">
        <f t="shared" si="2"/>
        <v>-4.0846459171967886E-3</v>
      </c>
      <c r="X26" s="10">
        <f t="shared" si="3"/>
        <v>-0.96773719326984575</v>
      </c>
      <c r="Y26" s="38">
        <f t="shared" si="4"/>
        <v>0.93651527523779876</v>
      </c>
      <c r="Z26" s="43">
        <f t="shared" si="5"/>
        <v>4.0846459171967888</v>
      </c>
      <c r="AA26" s="44">
        <f t="shared" si="6"/>
        <v>19</v>
      </c>
      <c r="AD26">
        <v>21</v>
      </c>
      <c r="AE26" s="33" t="str">
        <f t="shared" si="7"/>
        <v>Indonesia</v>
      </c>
      <c r="AF26" s="46">
        <f t="shared" si="8"/>
        <v>128</v>
      </c>
      <c r="AG26" s="56" t="str">
        <f t="shared" si="9"/>
        <v>Namibia</v>
      </c>
    </row>
    <row r="27" spans="1:33">
      <c r="A27" s="39"/>
      <c r="B27" s="40"/>
      <c r="C27" s="34" t="s">
        <v>81</v>
      </c>
      <c r="D27" s="35" t="s">
        <v>82</v>
      </c>
      <c r="E27" s="11">
        <v>0.20014097891516261</v>
      </c>
      <c r="F27" s="11">
        <v>0.19359625180682929</v>
      </c>
      <c r="G27" s="11">
        <v>0.22272403146829264</v>
      </c>
      <c r="H27" s="11">
        <v>0.20015055354207331</v>
      </c>
      <c r="I27" s="11">
        <v>0.18362837623000031</v>
      </c>
      <c r="J27" s="11">
        <v>0.19311887393093496</v>
      </c>
      <c r="K27" s="11">
        <v>0.18039615735264233</v>
      </c>
      <c r="L27" s="11">
        <v>0.17976720492447162</v>
      </c>
      <c r="M27" s="11">
        <v>0.17981820243906535</v>
      </c>
      <c r="N27" s="11">
        <v>0.17969044087386199</v>
      </c>
      <c r="O27" s="11">
        <v>0.176445021308862</v>
      </c>
      <c r="P27" s="11">
        <v>0.17637457365558282</v>
      </c>
      <c r="Q27" s="11">
        <v>0.17749382731023053</v>
      </c>
      <c r="R27" s="11">
        <v>0.17612778190776435</v>
      </c>
      <c r="S27" s="11">
        <v>0.18069987338219209</v>
      </c>
      <c r="T27" s="11">
        <v>0.18573304732993665</v>
      </c>
      <c r="U27" s="11"/>
      <c r="V27" s="35" t="str">
        <f t="shared" si="1"/>
        <v>Bosnia and Herzegovina</v>
      </c>
      <c r="W27" s="30">
        <f t="shared" si="2"/>
        <v>-1.8183135405942705E-3</v>
      </c>
      <c r="X27" s="10">
        <f t="shared" si="3"/>
        <v>-0.68625887795742679</v>
      </c>
      <c r="Y27" s="38">
        <f t="shared" si="4"/>
        <v>0.47095124757538642</v>
      </c>
      <c r="Z27" s="43">
        <f t="shared" si="5"/>
        <v>1.8183135405942705</v>
      </c>
      <c r="AA27" s="44">
        <f t="shared" si="6"/>
        <v>56</v>
      </c>
      <c r="AD27">
        <v>22</v>
      </c>
      <c r="AE27" s="33" t="str">
        <f t="shared" si="7"/>
        <v>Pakistan</v>
      </c>
      <c r="AF27" s="46">
        <f t="shared" si="8"/>
        <v>127</v>
      </c>
      <c r="AG27" s="56" t="str">
        <f t="shared" si="9"/>
        <v>Dominica</v>
      </c>
    </row>
    <row r="28" spans="1:33">
      <c r="A28" s="39"/>
      <c r="B28" s="40"/>
      <c r="C28" s="34" t="s">
        <v>83</v>
      </c>
      <c r="D28" s="35" t="s">
        <v>84</v>
      </c>
      <c r="E28" s="11">
        <v>0.48721092828756096</v>
      </c>
      <c r="F28" s="11">
        <v>0.49560194472638225</v>
      </c>
      <c r="G28" s="11">
        <v>0.50519698723821171</v>
      </c>
      <c r="H28" s="11">
        <v>0.51542143769004067</v>
      </c>
      <c r="I28" s="11">
        <v>0.52440098334044738</v>
      </c>
      <c r="J28" s="11">
        <v>0.53261182244873995</v>
      </c>
      <c r="K28" s="11">
        <v>0.53479543077703273</v>
      </c>
      <c r="L28" s="11">
        <v>0.53532573506792691</v>
      </c>
      <c r="M28" s="11">
        <v>0.53724895387117899</v>
      </c>
      <c r="N28" s="11">
        <v>0.53269776461085361</v>
      </c>
      <c r="O28" s="11">
        <v>0.53241522453077239</v>
      </c>
      <c r="P28" s="11">
        <v>0.52098574521432284</v>
      </c>
      <c r="Q28" s="11">
        <v>0.51483098087149048</v>
      </c>
      <c r="R28" s="11">
        <v>0.51021669987585361</v>
      </c>
      <c r="S28" s="11">
        <v>0.53860057266249817</v>
      </c>
      <c r="T28" s="11">
        <v>0.54298671092730999</v>
      </c>
      <c r="U28" s="11"/>
      <c r="V28" s="35" t="str">
        <f t="shared" si="1"/>
        <v>Botswana</v>
      </c>
      <c r="W28" s="30">
        <f t="shared" si="2"/>
        <v>2.082738520948319E-3</v>
      </c>
      <c r="X28" s="10">
        <f t="shared" si="3"/>
        <v>0.6034125872768753</v>
      </c>
      <c r="Y28" s="38">
        <f t="shared" si="4"/>
        <v>0.36410675048417263</v>
      </c>
      <c r="Z28" s="43">
        <f t="shared" si="5"/>
        <v>-2.0827385209483191</v>
      </c>
      <c r="AA28" s="44">
        <f t="shared" si="6"/>
        <v>124</v>
      </c>
      <c r="AD28">
        <v>23</v>
      </c>
      <c r="AE28" s="33" t="str">
        <f t="shared" si="7"/>
        <v>Haiti</v>
      </c>
      <c r="AF28" s="46">
        <f t="shared" si="8"/>
        <v>126</v>
      </c>
      <c r="AG28" s="56" t="str">
        <f t="shared" si="9"/>
        <v>Burundi</v>
      </c>
    </row>
    <row r="29" spans="1:33">
      <c r="A29" s="39"/>
      <c r="B29" s="40"/>
      <c r="C29" s="34" t="s">
        <v>85</v>
      </c>
      <c r="D29" s="35" t="s">
        <v>86</v>
      </c>
      <c r="E29" s="11">
        <v>0.29167120571764232</v>
      </c>
      <c r="F29" s="11">
        <v>0.28960491557918733</v>
      </c>
      <c r="G29" s="11">
        <v>0.28790545416918728</v>
      </c>
      <c r="H29" s="11">
        <v>0.28624985498971561</v>
      </c>
      <c r="I29" s="11">
        <v>0.28468534280699198</v>
      </c>
      <c r="J29" s="11">
        <v>0.283083420067683</v>
      </c>
      <c r="K29" s="11">
        <v>0.28091910870208675</v>
      </c>
      <c r="L29" s="11">
        <v>0.27887106930283218</v>
      </c>
      <c r="M29" s="11">
        <v>0.27621812048491862</v>
      </c>
      <c r="N29" s="11">
        <v>0.27425462320997313</v>
      </c>
      <c r="O29" s="11">
        <v>0.27321438745088084</v>
      </c>
      <c r="P29" s="11">
        <v>0.27260338822296765</v>
      </c>
      <c r="Q29" s="11">
        <v>0.24709431262138234</v>
      </c>
      <c r="R29" s="11">
        <v>0.24590086790760168</v>
      </c>
      <c r="S29" s="11">
        <v>0.25082924977513205</v>
      </c>
      <c r="T29" s="11">
        <v>0.25575308161870708</v>
      </c>
      <c r="U29" s="11"/>
      <c r="V29" s="35" t="str">
        <f t="shared" si="1"/>
        <v>Brazil</v>
      </c>
      <c r="W29" s="30">
        <f t="shared" si="2"/>
        <v>-2.9615751435229766E-3</v>
      </c>
      <c r="X29" s="10">
        <f t="shared" si="3"/>
        <v>-0.91566876405811437</v>
      </c>
      <c r="Y29" s="38">
        <f t="shared" si="4"/>
        <v>0.83844928547171471</v>
      </c>
      <c r="Z29" s="43">
        <f t="shared" si="5"/>
        <v>2.9615751435229765</v>
      </c>
      <c r="AA29" s="44">
        <f t="shared" si="6"/>
        <v>32</v>
      </c>
      <c r="AD29">
        <v>24</v>
      </c>
      <c r="AE29" s="33" t="str">
        <f t="shared" si="7"/>
        <v>Switzerland</v>
      </c>
      <c r="AF29" s="46">
        <f t="shared" si="8"/>
        <v>125</v>
      </c>
      <c r="AG29" s="56" t="str">
        <f t="shared" si="9"/>
        <v>Mali</v>
      </c>
    </row>
    <row r="30" spans="1:33">
      <c r="A30" s="39"/>
      <c r="B30" s="40"/>
      <c r="C30" s="34" t="s">
        <v>87</v>
      </c>
      <c r="D30" s="35" t="s">
        <v>88</v>
      </c>
      <c r="E30" s="11">
        <v>0.32114135694613838</v>
      </c>
      <c r="F30" s="11">
        <v>0.32035916730365871</v>
      </c>
      <c r="G30" s="11">
        <v>0.31961136790508138</v>
      </c>
      <c r="H30" s="11">
        <v>0.31889348720569138</v>
      </c>
      <c r="I30" s="11">
        <v>0.31820072845752034</v>
      </c>
      <c r="J30" s="11">
        <v>0.31752317296138233</v>
      </c>
      <c r="K30" s="11">
        <v>0.31601089787520337</v>
      </c>
      <c r="L30" s="11">
        <v>0.31450041140691071</v>
      </c>
      <c r="M30" s="11">
        <v>0.31554738076517608</v>
      </c>
      <c r="N30" s="11">
        <v>0.31659109809092156</v>
      </c>
      <c r="O30" s="11">
        <v>0.31763497801829293</v>
      </c>
      <c r="P30" s="11">
        <v>0.31869152518902466</v>
      </c>
      <c r="Q30" s="11">
        <v>0.31975864146544736</v>
      </c>
      <c r="R30" s="11">
        <v>0.31503344554674806</v>
      </c>
      <c r="S30" s="11">
        <v>0.32023239602294085</v>
      </c>
      <c r="T30" s="11">
        <v>0.32543134649913358</v>
      </c>
      <c r="U30" s="11"/>
      <c r="V30" s="35" t="str">
        <f t="shared" si="1"/>
        <v>Brunei Darussalam</v>
      </c>
      <c r="W30" s="30">
        <f t="shared" si="2"/>
        <v>3.9578281547406218E-5</v>
      </c>
      <c r="X30" s="10">
        <f t="shared" si="3"/>
        <v>6.8710987679209329E-2</v>
      </c>
      <c r="Y30" s="38">
        <f t="shared" si="4"/>
        <v>4.7211998278524564E-3</v>
      </c>
      <c r="Z30" s="43" t="str">
        <f t="shared" si="5"/>
        <v/>
      </c>
      <c r="AA30" s="44" t="str">
        <f t="shared" si="6"/>
        <v/>
      </c>
      <c r="AD30">
        <v>25</v>
      </c>
      <c r="AE30" s="33" t="str">
        <f t="shared" si="7"/>
        <v>Korea, Republic of</v>
      </c>
      <c r="AF30" s="46">
        <f t="shared" si="8"/>
        <v>124</v>
      </c>
      <c r="AG30" s="56" t="str">
        <f t="shared" si="9"/>
        <v>Botswana</v>
      </c>
    </row>
    <row r="31" spans="1:33">
      <c r="A31" s="39"/>
      <c r="B31" s="40"/>
      <c r="C31" s="34" t="s">
        <v>89</v>
      </c>
      <c r="D31" s="35" t="s">
        <v>90</v>
      </c>
      <c r="E31" s="11">
        <v>0.16244353442784562</v>
      </c>
      <c r="F31" s="11">
        <v>0.16538331881776433</v>
      </c>
      <c r="G31" s="11">
        <v>0.1652092574060163</v>
      </c>
      <c r="H31" s="11">
        <v>0.16273200374914634</v>
      </c>
      <c r="I31" s="11">
        <v>0.16221553029682934</v>
      </c>
      <c r="J31" s="11">
        <v>0.16392344506117898</v>
      </c>
      <c r="K31" s="11">
        <v>0.16267797634191067</v>
      </c>
      <c r="L31" s="11">
        <v>0.16191124963654499</v>
      </c>
      <c r="M31" s="11">
        <v>0.16060413740154503</v>
      </c>
      <c r="N31" s="11">
        <v>0.1584862151778457</v>
      </c>
      <c r="O31" s="11">
        <v>0.15584648198882131</v>
      </c>
      <c r="P31" s="11">
        <v>0.15547342216319787</v>
      </c>
      <c r="Q31" s="11">
        <v>0.15337707139668047</v>
      </c>
      <c r="R31" s="11">
        <v>0.15239218723882134</v>
      </c>
      <c r="S31" s="11">
        <v>0.15729444242947099</v>
      </c>
      <c r="T31" s="11">
        <v>0.16219669762012062</v>
      </c>
      <c r="U31" s="11"/>
      <c r="V31" s="35" t="str">
        <f t="shared" si="1"/>
        <v>Bulgaria</v>
      </c>
      <c r="W31" s="30">
        <f t="shared" si="2"/>
        <v>-6.4044422970504318E-4</v>
      </c>
      <c r="X31" s="10">
        <f t="shared" si="3"/>
        <v>-0.7400005692995012</v>
      </c>
      <c r="Y31" s="38">
        <f t="shared" si="4"/>
        <v>0.54760084256358588</v>
      </c>
      <c r="Z31" s="43">
        <f t="shared" si="5"/>
        <v>0.64044422970504322</v>
      </c>
      <c r="AA31" s="44">
        <f t="shared" si="6"/>
        <v>102</v>
      </c>
      <c r="AD31">
        <v>26</v>
      </c>
      <c r="AE31" s="33" t="str">
        <f t="shared" si="7"/>
        <v>Mexico</v>
      </c>
      <c r="AF31" s="46">
        <f t="shared" si="8"/>
        <v>123</v>
      </c>
      <c r="AG31" s="56" t="str">
        <f t="shared" si="9"/>
        <v>Palau</v>
      </c>
    </row>
    <row r="32" spans="1:33">
      <c r="A32" s="39"/>
      <c r="B32" s="40"/>
      <c r="C32" s="34" t="s">
        <v>91</v>
      </c>
      <c r="D32" s="35" t="s">
        <v>92</v>
      </c>
      <c r="E32" s="11">
        <v>0.66808563834756096</v>
      </c>
      <c r="F32" s="11">
        <v>0.66743935418211409</v>
      </c>
      <c r="G32" s="11">
        <v>0.66152425965000006</v>
      </c>
      <c r="H32" s="11">
        <v>0.65567677270162605</v>
      </c>
      <c r="I32" s="11">
        <v>0.65356472830406542</v>
      </c>
      <c r="J32" s="11">
        <v>0.65816021154146365</v>
      </c>
      <c r="K32" s="11">
        <v>0.65366698677256097</v>
      </c>
      <c r="L32" s="11">
        <v>0.65298698833821167</v>
      </c>
      <c r="M32" s="11">
        <v>0.65960526057256097</v>
      </c>
      <c r="N32" s="11">
        <v>0.66680837154146377</v>
      </c>
      <c r="O32" s="11">
        <v>0.67841054049369942</v>
      </c>
      <c r="P32" s="11">
        <v>0.66418144582012195</v>
      </c>
      <c r="Q32" s="11">
        <v>0.66032463084573201</v>
      </c>
      <c r="R32" s="11">
        <v>0.65455189131890268</v>
      </c>
      <c r="S32" s="11">
        <v>0.64894581195791801</v>
      </c>
      <c r="T32" s="11">
        <v>0.65581063600043243</v>
      </c>
      <c r="U32" s="11"/>
      <c r="V32" s="35" t="str">
        <f t="shared" si="1"/>
        <v>Burkina Faso</v>
      </c>
      <c r="W32" s="30">
        <f t="shared" si="2"/>
        <v>-3.4969899787053269E-4</v>
      </c>
      <c r="X32" s="10">
        <f t="shared" si="3"/>
        <v>-0.22139143210948717</v>
      </c>
      <c r="Y32" s="38">
        <f t="shared" si="4"/>
        <v>4.9014166211489664E-2</v>
      </c>
      <c r="Z32" s="43" t="str">
        <f t="shared" si="5"/>
        <v/>
      </c>
      <c r="AA32" s="44" t="str">
        <f t="shared" si="6"/>
        <v/>
      </c>
      <c r="AD32">
        <v>27</v>
      </c>
      <c r="AE32" s="33" t="str">
        <f t="shared" si="7"/>
        <v>Togo</v>
      </c>
      <c r="AF32" s="46">
        <f t="shared" si="8"/>
        <v>122</v>
      </c>
      <c r="AG32" s="56" t="str">
        <f t="shared" si="9"/>
        <v>Mozambique</v>
      </c>
    </row>
    <row r="33" spans="1:33">
      <c r="A33" s="39"/>
      <c r="B33" s="40"/>
      <c r="C33" s="34" t="s">
        <v>93</v>
      </c>
      <c r="D33" s="35" t="s">
        <v>94</v>
      </c>
      <c r="E33" s="11">
        <v>0.71971825455569116</v>
      </c>
      <c r="F33" s="11">
        <v>0.73022763185975625</v>
      </c>
      <c r="G33" s="11">
        <v>0.7298795997166666</v>
      </c>
      <c r="H33" s="11">
        <v>0.7295283969439027</v>
      </c>
      <c r="I33" s="11">
        <v>0.72731908202520323</v>
      </c>
      <c r="J33" s="11">
        <v>0.72197527644634152</v>
      </c>
      <c r="K33" s="11">
        <v>0.71801189342479699</v>
      </c>
      <c r="L33" s="11">
        <v>0.71544692172804891</v>
      </c>
      <c r="M33" s="11">
        <v>0.7127098790735773</v>
      </c>
      <c r="N33" s="11">
        <v>0.72971611004390269</v>
      </c>
      <c r="O33" s="11">
        <v>0.73434262523780502</v>
      </c>
      <c r="P33" s="11">
        <v>0.74372038993699208</v>
      </c>
      <c r="Q33" s="11">
        <v>0.74793497584024404</v>
      </c>
      <c r="R33" s="11">
        <v>0.73730150792804905</v>
      </c>
      <c r="S33" s="11">
        <v>0.75845439478866938</v>
      </c>
      <c r="T33" s="11">
        <v>0.76257033735994317</v>
      </c>
      <c r="U33" s="11"/>
      <c r="V33" s="35" t="str">
        <f t="shared" si="1"/>
        <v>Burundi</v>
      </c>
      <c r="W33" s="30">
        <f t="shared" si="2"/>
        <v>2.1559571574626688E-3</v>
      </c>
      <c r="X33" s="10">
        <f t="shared" si="3"/>
        <v>0.70382177507225652</v>
      </c>
      <c r="Y33" s="38">
        <f t="shared" si="4"/>
        <v>0.49536509106586202</v>
      </c>
      <c r="Z33" s="43">
        <f t="shared" si="5"/>
        <v>-2.1559571574626686</v>
      </c>
      <c r="AA33" s="44">
        <f t="shared" si="6"/>
        <v>126</v>
      </c>
      <c r="AD33">
        <v>28</v>
      </c>
      <c r="AE33" s="33" t="str">
        <f t="shared" si="7"/>
        <v>Finland</v>
      </c>
      <c r="AF33" s="46">
        <f t="shared" si="8"/>
        <v>121</v>
      </c>
      <c r="AG33" s="56" t="str">
        <f t="shared" si="9"/>
        <v>Turkmenistan</v>
      </c>
    </row>
    <row r="34" spans="1:33">
      <c r="A34" s="39"/>
      <c r="B34" s="40"/>
      <c r="C34" s="34" t="s">
        <v>95</v>
      </c>
      <c r="D34" s="35" t="s">
        <v>96</v>
      </c>
      <c r="E34" s="11">
        <v>0.67104587110447156</v>
      </c>
      <c r="F34" s="11">
        <v>0.68505746122845534</v>
      </c>
      <c r="G34" s="11">
        <v>0.66297818841869927</v>
      </c>
      <c r="H34" s="11">
        <v>0.63448664593780502</v>
      </c>
      <c r="I34" s="11">
        <v>0.61166423393374003</v>
      </c>
      <c r="J34" s="11">
        <v>0.59364602261410571</v>
      </c>
      <c r="K34" s="11">
        <v>0.60110315626321165</v>
      </c>
      <c r="L34" s="11">
        <v>0.59479748417642286</v>
      </c>
      <c r="M34" s="11">
        <v>0.60024676009247968</v>
      </c>
      <c r="N34" s="11">
        <v>0.59333826268211409</v>
      </c>
      <c r="O34" s="11">
        <v>0.5838742699493904</v>
      </c>
      <c r="P34" s="11">
        <v>0.57527849456869928</v>
      </c>
      <c r="Q34" s="11">
        <v>0.55892114661158543</v>
      </c>
      <c r="R34" s="11">
        <v>0.55525215773292702</v>
      </c>
      <c r="S34" s="11">
        <v>0.54673688060355907</v>
      </c>
      <c r="T34" s="11">
        <v>0.55169231993088774</v>
      </c>
      <c r="U34" s="11"/>
      <c r="V34" s="35" t="str">
        <f t="shared" si="1"/>
        <v>Cambodia</v>
      </c>
      <c r="W34" s="30">
        <f t="shared" si="2"/>
        <v>-8.4925749866367316E-3</v>
      </c>
      <c r="X34" s="10">
        <f t="shared" si="3"/>
        <v>-0.94614199011844424</v>
      </c>
      <c r="Y34" s="38">
        <f t="shared" si="4"/>
        <v>0.8951846654652903</v>
      </c>
      <c r="Z34" s="43">
        <f t="shared" si="5"/>
        <v>8.4925749866367308</v>
      </c>
      <c r="AA34" s="44">
        <f t="shared" si="6"/>
        <v>4</v>
      </c>
      <c r="AD34">
        <v>29</v>
      </c>
      <c r="AE34" s="33" t="str">
        <f t="shared" si="7"/>
        <v>Denmark</v>
      </c>
      <c r="AF34" s="46">
        <f t="shared" si="8"/>
        <v>120</v>
      </c>
      <c r="AG34" s="56" t="str">
        <f t="shared" si="9"/>
        <v>Saint Kitts and Nevis</v>
      </c>
    </row>
    <row r="35" spans="1:33">
      <c r="A35" s="39"/>
      <c r="B35" s="40"/>
      <c r="C35" s="34" t="s">
        <v>97</v>
      </c>
      <c r="D35" s="35" t="s">
        <v>98</v>
      </c>
      <c r="E35" s="11">
        <v>0.61340780256065064</v>
      </c>
      <c r="F35" s="11">
        <v>0.60833187974898395</v>
      </c>
      <c r="G35" s="11">
        <v>0.6066958257880084</v>
      </c>
      <c r="H35" s="11">
        <v>0.60502537342219531</v>
      </c>
      <c r="I35" s="11">
        <v>0.601291758589797</v>
      </c>
      <c r="J35" s="11">
        <v>0.60203149081861806</v>
      </c>
      <c r="K35" s="11">
        <v>0.60225802634646364</v>
      </c>
      <c r="L35" s="11">
        <v>0.60262350731829273</v>
      </c>
      <c r="M35" s="11">
        <v>0.60243420330195141</v>
      </c>
      <c r="N35" s="11">
        <v>0.60055681921154502</v>
      </c>
      <c r="O35" s="11">
        <v>0.59695930801995933</v>
      </c>
      <c r="P35" s="11">
        <v>0.59311567861967507</v>
      </c>
      <c r="Q35" s="11">
        <v>0.58939706382199197</v>
      </c>
      <c r="R35" s="11">
        <v>0.58418109739280499</v>
      </c>
      <c r="S35" s="11">
        <v>0.59438046012716594</v>
      </c>
      <c r="T35" s="11">
        <v>0.60029691574696686</v>
      </c>
      <c r="U35" s="11"/>
      <c r="V35" s="35" t="str">
        <f t="shared" si="1"/>
        <v>Cameroon</v>
      </c>
      <c r="W35" s="30">
        <f t="shared" si="2"/>
        <v>-1.2562278753576509E-3</v>
      </c>
      <c r="X35" s="10">
        <f t="shared" si="3"/>
        <v>-0.82220440873777156</v>
      </c>
      <c r="Y35" s="38">
        <f t="shared" si="4"/>
        <v>0.67602008974782857</v>
      </c>
      <c r="Z35" s="43">
        <f t="shared" si="5"/>
        <v>1.2562278753576508</v>
      </c>
      <c r="AA35" s="44">
        <f t="shared" si="6"/>
        <v>73</v>
      </c>
      <c r="AD35">
        <v>30</v>
      </c>
      <c r="AE35" s="33" t="str">
        <f t="shared" si="7"/>
        <v>Uruguay</v>
      </c>
      <c r="AF35" s="46">
        <f t="shared" si="8"/>
        <v>119</v>
      </c>
      <c r="AG35" s="56" t="str">
        <f t="shared" si="9"/>
        <v>Kyrgyzstan</v>
      </c>
    </row>
    <row r="36" spans="1:33">
      <c r="A36" s="39"/>
      <c r="B36" s="40"/>
      <c r="C36" s="34" t="s">
        <v>99</v>
      </c>
      <c r="D36" s="35" t="s">
        <v>100</v>
      </c>
      <c r="E36" s="11">
        <v>0.27208366116463428</v>
      </c>
      <c r="F36" s="11">
        <v>0.27122679430040669</v>
      </c>
      <c r="G36" s="11">
        <v>0.27037968353374003</v>
      </c>
      <c r="H36" s="11">
        <v>0.26975940203536602</v>
      </c>
      <c r="I36" s="11">
        <v>0.26881599858577226</v>
      </c>
      <c r="J36" s="11">
        <v>0.26742869269715469</v>
      </c>
      <c r="K36" s="11">
        <v>0.26645597261483761</v>
      </c>
      <c r="L36" s="11">
        <v>0.26597918749186994</v>
      </c>
      <c r="M36" s="11">
        <v>0.26222393082418693</v>
      </c>
      <c r="N36" s="11">
        <v>0.26228314570121963</v>
      </c>
      <c r="O36" s="11">
        <v>0.26284642561890265</v>
      </c>
      <c r="P36" s="11">
        <v>0.26269075853658563</v>
      </c>
      <c r="Q36" s="11">
        <v>0.26216286381199194</v>
      </c>
      <c r="R36" s="11">
        <v>0.26163496908739825</v>
      </c>
      <c r="S36" s="11">
        <v>0.267047461368005</v>
      </c>
      <c r="T36" s="11">
        <v>0.27245995364861175</v>
      </c>
      <c r="U36" s="11"/>
      <c r="V36" s="35" t="str">
        <f t="shared" si="1"/>
        <v>Canada</v>
      </c>
      <c r="W36" s="30">
        <f t="shared" si="2"/>
        <v>-4.342785248908675E-4</v>
      </c>
      <c r="X36" s="10">
        <f t="shared" si="3"/>
        <v>-0.53057440967003811</v>
      </c>
      <c r="Y36" s="38">
        <f t="shared" si="4"/>
        <v>0.28150920419670944</v>
      </c>
      <c r="Z36" s="43">
        <f t="shared" si="5"/>
        <v>0.43427852489086749</v>
      </c>
      <c r="AA36" s="44">
        <f t="shared" si="6"/>
        <v>111</v>
      </c>
    </row>
    <row r="37" spans="1:33">
      <c r="A37" s="39"/>
      <c r="B37" s="40"/>
      <c r="C37" s="34" t="s">
        <v>101</v>
      </c>
      <c r="D37" s="35" t="s">
        <v>102</v>
      </c>
      <c r="E37" s="11">
        <v>0.38119371696439036</v>
      </c>
      <c r="F37" s="11">
        <v>0.37382295087739864</v>
      </c>
      <c r="G37" s="11">
        <v>0.37976081796333333</v>
      </c>
      <c r="H37" s="11">
        <v>0.37811808807971564</v>
      </c>
      <c r="I37" s="11">
        <v>0.37616872039154464</v>
      </c>
      <c r="J37" s="11">
        <v>0.38145442643048799</v>
      </c>
      <c r="K37" s="11">
        <v>0.38058408972947161</v>
      </c>
      <c r="L37" s="11">
        <v>0.37735926631016264</v>
      </c>
      <c r="M37" s="11">
        <v>0.36509394152296765</v>
      </c>
      <c r="N37" s="11">
        <v>0.38022570063455302</v>
      </c>
      <c r="O37" s="11">
        <v>0.37137904126158566</v>
      </c>
      <c r="P37" s="11">
        <v>0.38048037369336057</v>
      </c>
      <c r="Q37" s="11">
        <v>0.36779673614139569</v>
      </c>
      <c r="R37" s="11">
        <v>0.35321975940447164</v>
      </c>
      <c r="S37" s="11">
        <v>0.34697942562514944</v>
      </c>
      <c r="T37" s="11">
        <v>0.35207840132877233</v>
      </c>
      <c r="U37" s="11"/>
      <c r="V37" s="35" t="str">
        <f t="shared" si="1"/>
        <v>Cape Verde</v>
      </c>
      <c r="W37" s="30">
        <f t="shared" si="2"/>
        <v>-1.7706988517788517E-3</v>
      </c>
      <c r="X37" s="10">
        <f t="shared" si="3"/>
        <v>-0.73503111354192219</v>
      </c>
      <c r="Y37" s="38">
        <f t="shared" si="4"/>
        <v>0.54027073787467805</v>
      </c>
      <c r="Z37" s="43">
        <f t="shared" si="5"/>
        <v>1.7706988517788518</v>
      </c>
      <c r="AA37" s="44">
        <f t="shared" si="6"/>
        <v>59</v>
      </c>
    </row>
    <row r="38" spans="1:33">
      <c r="A38" s="39"/>
      <c r="B38" s="40"/>
      <c r="C38" s="34" t="s">
        <v>103</v>
      </c>
      <c r="D38" s="35" t="s">
        <v>104</v>
      </c>
      <c r="E38" s="11">
        <v>0.70229563802134176</v>
      </c>
      <c r="F38" s="11">
        <v>0.71331261032601645</v>
      </c>
      <c r="G38" s="11">
        <v>0.69125013140479707</v>
      </c>
      <c r="H38" s="11">
        <v>0.70087354132345536</v>
      </c>
      <c r="I38" s="11">
        <v>0.72866038043821169</v>
      </c>
      <c r="J38" s="11">
        <v>0.73097501759065064</v>
      </c>
      <c r="K38" s="11">
        <v>0.73576958145569138</v>
      </c>
      <c r="L38" s="11">
        <v>0.73530851122154495</v>
      </c>
      <c r="M38" s="11">
        <v>0.74436989520813024</v>
      </c>
      <c r="N38" s="11">
        <v>0.73734771395203269</v>
      </c>
      <c r="O38" s="11">
        <v>0.73201469508983763</v>
      </c>
      <c r="P38" s="11">
        <v>0.74180849030487828</v>
      </c>
      <c r="Q38" s="11">
        <v>0.73502021404356388</v>
      </c>
      <c r="R38" s="11">
        <v>0.73207768574634169</v>
      </c>
      <c r="S38" s="11">
        <v>0.75320698465400282</v>
      </c>
      <c r="T38" s="11">
        <v>0.76011801612010244</v>
      </c>
      <c r="U38" s="11"/>
      <c r="V38" s="35" t="str">
        <f t="shared" si="1"/>
        <v>Central African Republic</v>
      </c>
      <c r="W38" s="30">
        <f t="shared" si="2"/>
        <v>3.3138479823844264E-3</v>
      </c>
      <c r="X38" s="10">
        <f t="shared" si="3"/>
        <v>0.83639273555845617</v>
      </c>
      <c r="Y38" s="38">
        <f t="shared" si="4"/>
        <v>0.69955280809495757</v>
      </c>
      <c r="Z38" s="43">
        <f t="shared" si="5"/>
        <v>-3.3138479823844262</v>
      </c>
      <c r="AA38" s="44">
        <f t="shared" si="6"/>
        <v>134</v>
      </c>
    </row>
    <row r="39" spans="1:33">
      <c r="A39" s="39"/>
      <c r="B39" s="40"/>
      <c r="C39" s="34" t="s">
        <v>105</v>
      </c>
      <c r="D39" s="35" t="s">
        <v>106</v>
      </c>
      <c r="E39" s="11">
        <v>0.68449069269065077</v>
      </c>
      <c r="F39" s="11">
        <v>0.67956719572276436</v>
      </c>
      <c r="G39" s="11">
        <v>0.6675170789</v>
      </c>
      <c r="H39" s="11">
        <v>0.68267516578983767</v>
      </c>
      <c r="I39" s="11">
        <v>0.68623608752479692</v>
      </c>
      <c r="J39" s="11">
        <v>0.69274792118983763</v>
      </c>
      <c r="K39" s="11">
        <v>0.69411376063658581</v>
      </c>
      <c r="L39" s="11">
        <v>0.67569534836626044</v>
      </c>
      <c r="M39" s="11">
        <v>0.6863244699487806</v>
      </c>
      <c r="N39" s="11">
        <v>0.68226490763414682</v>
      </c>
      <c r="O39" s="11">
        <v>0.68789809780813027</v>
      </c>
      <c r="P39" s="11">
        <v>0.68267581595447169</v>
      </c>
      <c r="Q39" s="11">
        <v>0.670971560989431</v>
      </c>
      <c r="R39" s="11">
        <v>0.66198388141300835</v>
      </c>
      <c r="S39" s="11">
        <v>0.66779779202746725</v>
      </c>
      <c r="T39" s="11">
        <v>0.67116117710906276</v>
      </c>
      <c r="U39" s="11"/>
      <c r="V39" s="35" t="str">
        <f t="shared" si="1"/>
        <v>Chad</v>
      </c>
      <c r="W39" s="30">
        <f t="shared" si="2"/>
        <v>-8.7239860683656042E-4</v>
      </c>
      <c r="X39" s="10">
        <f t="shared" si="3"/>
        <v>-0.43812347669551271</v>
      </c>
      <c r="Y39" s="38">
        <f t="shared" si="4"/>
        <v>0.19195218083176346</v>
      </c>
      <c r="Z39" s="43" t="str">
        <f t="shared" si="5"/>
        <v/>
      </c>
      <c r="AA39" s="44" t="str">
        <f t="shared" si="6"/>
        <v/>
      </c>
    </row>
    <row r="40" spans="1:33">
      <c r="A40" s="39"/>
      <c r="B40" s="40"/>
      <c r="C40" s="34" t="s">
        <v>107</v>
      </c>
      <c r="D40" s="35" t="s">
        <v>108</v>
      </c>
      <c r="E40" s="11">
        <v>0.26863230368695129</v>
      </c>
      <c r="F40" s="11">
        <v>0.26699190884499996</v>
      </c>
      <c r="G40" s="11">
        <v>0.26436157668178867</v>
      </c>
      <c r="H40" s="11">
        <v>0.26250949035321164</v>
      </c>
      <c r="I40" s="11">
        <v>0.26088615304678864</v>
      </c>
      <c r="J40" s="11">
        <v>0.25918669625711399</v>
      </c>
      <c r="K40" s="11">
        <v>0.25779934770792701</v>
      </c>
      <c r="L40" s="11">
        <v>0.25648058604000001</v>
      </c>
      <c r="M40" s="11">
        <v>0.25544044060914667</v>
      </c>
      <c r="N40" s="11">
        <v>0.2546387406024393</v>
      </c>
      <c r="O40" s="11">
        <v>0.25395498550028467</v>
      </c>
      <c r="P40" s="11">
        <v>0.25347104025101624</v>
      </c>
      <c r="Q40" s="11">
        <v>0.25292958927548803</v>
      </c>
      <c r="R40" s="11">
        <v>0.25256205479329269</v>
      </c>
      <c r="S40" s="11">
        <v>0.2578007018723566</v>
      </c>
      <c r="T40" s="11">
        <v>0.26308345844491193</v>
      </c>
      <c r="U40" s="11"/>
      <c r="V40" s="35" t="str">
        <f t="shared" si="1"/>
        <v>Chile</v>
      </c>
      <c r="W40" s="30">
        <f t="shared" si="2"/>
        <v>-7.4605666154381207E-4</v>
      </c>
      <c r="X40" s="10">
        <f t="shared" si="3"/>
        <v>-0.69432633929030274</v>
      </c>
      <c r="Y40" s="38">
        <f t="shared" si="4"/>
        <v>0.48208906543227259</v>
      </c>
      <c r="Z40" s="43">
        <f t="shared" si="5"/>
        <v>0.74605666154381212</v>
      </c>
      <c r="AA40" s="44">
        <f t="shared" si="6"/>
        <v>93</v>
      </c>
    </row>
    <row r="41" spans="1:33">
      <c r="A41" s="39"/>
      <c r="B41" s="40"/>
      <c r="C41" s="34" t="s">
        <v>109</v>
      </c>
      <c r="D41" s="35" t="s">
        <v>110</v>
      </c>
      <c r="E41" s="11">
        <v>0.35949287598378071</v>
      </c>
      <c r="F41" s="11">
        <v>0.35768705255386202</v>
      </c>
      <c r="G41" s="11">
        <v>0.35608941070227668</v>
      </c>
      <c r="H41" s="11">
        <v>0.35425348431483766</v>
      </c>
      <c r="I41" s="11">
        <v>0.35266691126825195</v>
      </c>
      <c r="J41" s="11">
        <v>0.35102418381666661</v>
      </c>
      <c r="K41" s="11">
        <v>0.34954206237215457</v>
      </c>
      <c r="L41" s="11">
        <v>0.34589124363512197</v>
      </c>
      <c r="M41" s="11">
        <v>0.34239894767930895</v>
      </c>
      <c r="N41" s="11">
        <v>0.34091326992334697</v>
      </c>
      <c r="O41" s="11">
        <v>0.33954931615193784</v>
      </c>
      <c r="P41" s="11">
        <v>0.33826204815411942</v>
      </c>
      <c r="Q41" s="11">
        <v>0.3371397788808943</v>
      </c>
      <c r="R41" s="11">
        <v>0.33596023584185658</v>
      </c>
      <c r="S41" s="11">
        <v>0.3401673230178261</v>
      </c>
      <c r="T41" s="11">
        <v>0.34509678837101793</v>
      </c>
      <c r="U41" s="11"/>
      <c r="V41" s="35" t="str">
        <f t="shared" si="1"/>
        <v>China</v>
      </c>
      <c r="W41" s="30">
        <f t="shared" si="2"/>
        <v>-1.4804840058159228E-3</v>
      </c>
      <c r="X41" s="10">
        <f t="shared" si="3"/>
        <v>-0.9005743963203735</v>
      </c>
      <c r="Y41" s="38">
        <f t="shared" si="4"/>
        <v>0.81103424330780516</v>
      </c>
      <c r="Z41" s="43">
        <f t="shared" si="5"/>
        <v>1.4804840058159228</v>
      </c>
      <c r="AA41" s="44">
        <f t="shared" si="6"/>
        <v>66</v>
      </c>
    </row>
    <row r="42" spans="1:33">
      <c r="A42" s="39"/>
      <c r="B42" s="40"/>
      <c r="C42" s="34" t="s">
        <v>111</v>
      </c>
      <c r="D42" s="35" t="s">
        <v>112</v>
      </c>
      <c r="E42" s="11">
        <v>0.30340879043150437</v>
      </c>
      <c r="F42" s="11">
        <v>0.30221954634186998</v>
      </c>
      <c r="G42" s="11">
        <v>0.30060612728780506</v>
      </c>
      <c r="H42" s="11">
        <v>0.29915001680150438</v>
      </c>
      <c r="I42" s="11">
        <v>0.29776158249991908</v>
      </c>
      <c r="J42" s="11">
        <v>0.29630340006252032</v>
      </c>
      <c r="K42" s="11">
        <v>0.29439103116723603</v>
      </c>
      <c r="L42" s="11">
        <v>0.29253453216792707</v>
      </c>
      <c r="M42" s="11">
        <v>0.2908930501501627</v>
      </c>
      <c r="N42" s="11">
        <v>0.28933006677520334</v>
      </c>
      <c r="O42" s="11">
        <v>0.28768018634020337</v>
      </c>
      <c r="P42" s="11">
        <v>0.28678135006201927</v>
      </c>
      <c r="Q42" s="11">
        <v>0.28591587485472908</v>
      </c>
      <c r="R42" s="11">
        <v>0.28497731522207337</v>
      </c>
      <c r="S42" s="11">
        <v>0.29002946424372428</v>
      </c>
      <c r="T42" s="11">
        <v>0.29507876913797204</v>
      </c>
      <c r="U42" s="11"/>
      <c r="V42" s="35" t="str">
        <f t="shared" si="1"/>
        <v>Colombia</v>
      </c>
      <c r="W42" s="30">
        <f t="shared" si="2"/>
        <v>-1.0459524526377224E-3</v>
      </c>
      <c r="X42" s="10">
        <f t="shared" si="3"/>
        <v>-0.83601681039486042</v>
      </c>
      <c r="Y42" s="38">
        <f t="shared" si="4"/>
        <v>0.69892410726279597</v>
      </c>
      <c r="Z42" s="43">
        <f t="shared" si="5"/>
        <v>1.0459524526377224</v>
      </c>
      <c r="AA42" s="44">
        <f t="shared" si="6"/>
        <v>83</v>
      </c>
    </row>
    <row r="43" spans="1:33">
      <c r="A43" s="39"/>
      <c r="B43" s="40"/>
      <c r="C43" s="34" t="s">
        <v>113</v>
      </c>
      <c r="D43" s="35" t="s">
        <v>114</v>
      </c>
      <c r="E43" s="11">
        <v>0.543626935169919</v>
      </c>
      <c r="F43" s="11">
        <v>0.53516330233495935</v>
      </c>
      <c r="G43" s="11">
        <v>0.53192966358617888</v>
      </c>
      <c r="H43" s="11">
        <v>0.52324505513739872</v>
      </c>
      <c r="I43" s="11">
        <v>0.51791898622276422</v>
      </c>
      <c r="J43" s="11">
        <v>0.50435329612357727</v>
      </c>
      <c r="K43" s="11">
        <v>0.49766752072357739</v>
      </c>
      <c r="L43" s="11">
        <v>0.5050826771906507</v>
      </c>
      <c r="M43" s="11">
        <v>0.53326096947398405</v>
      </c>
      <c r="N43" s="11">
        <v>0.53261850954105705</v>
      </c>
      <c r="O43" s="11">
        <v>0.50613028487479694</v>
      </c>
      <c r="P43" s="11">
        <v>0.49916687285616557</v>
      </c>
      <c r="Q43" s="11">
        <v>0.4739381461867212</v>
      </c>
      <c r="R43" s="11">
        <v>0.47017419506727665</v>
      </c>
      <c r="S43" s="11">
        <v>0.46738856803158901</v>
      </c>
      <c r="T43" s="11">
        <v>0.47317681178819954</v>
      </c>
      <c r="U43" s="11"/>
      <c r="V43" s="35" t="str">
        <f t="shared" si="1"/>
        <v>Comoros</v>
      </c>
      <c r="W43" s="30">
        <f t="shared" si="2"/>
        <v>-4.4856534147175711E-3</v>
      </c>
      <c r="X43" s="10">
        <f t="shared" si="3"/>
        <v>-0.83521480854091679</v>
      </c>
      <c r="Y43" s="38">
        <f t="shared" si="4"/>
        <v>0.6975837764060403</v>
      </c>
      <c r="Z43" s="43">
        <f t="shared" si="5"/>
        <v>4.4856534147175715</v>
      </c>
      <c r="AA43" s="44">
        <f t="shared" si="6"/>
        <v>14</v>
      </c>
    </row>
    <row r="44" spans="1:33">
      <c r="A44" s="39"/>
      <c r="B44" s="40"/>
      <c r="C44" s="34" t="s">
        <v>115</v>
      </c>
      <c r="D44" s="35" t="s">
        <v>116</v>
      </c>
      <c r="E44" s="11">
        <v>0.58275831210963436</v>
      </c>
      <c r="F44" s="11">
        <v>0.58545263599654507</v>
      </c>
      <c r="G44" s="11">
        <v>0.58965213676373995</v>
      </c>
      <c r="H44" s="11">
        <v>0.59245011649231738</v>
      </c>
      <c r="I44" s="11">
        <v>0.59501708409804899</v>
      </c>
      <c r="J44" s="11">
        <v>0.59651246924707324</v>
      </c>
      <c r="K44" s="11">
        <v>0.59602327544516265</v>
      </c>
      <c r="L44" s="11">
        <v>0.59610591930646362</v>
      </c>
      <c r="M44" s="11">
        <v>0.5957923422413417</v>
      </c>
      <c r="N44" s="11">
        <v>0.60157033279682925</v>
      </c>
      <c r="O44" s="11">
        <v>0.60109226666066407</v>
      </c>
      <c r="P44" s="11">
        <v>0.59486867469699201</v>
      </c>
      <c r="Q44" s="11">
        <v>0.59497448764640926</v>
      </c>
      <c r="R44" s="11">
        <v>0.58867577901406531</v>
      </c>
      <c r="S44" s="11">
        <v>0.5985160040518358</v>
      </c>
      <c r="T44" s="11">
        <v>0.60436116136833828</v>
      </c>
      <c r="U44" s="11"/>
      <c r="V44" s="35" t="str">
        <f t="shared" si="1"/>
        <v>Congo</v>
      </c>
      <c r="W44" s="30">
        <f t="shared" si="2"/>
        <v>8.0004947792673155E-4</v>
      </c>
      <c r="X44" s="10">
        <f t="shared" si="3"/>
        <v>0.66026214928202132</v>
      </c>
      <c r="Y44" s="38">
        <f t="shared" si="4"/>
        <v>0.4359461057745142</v>
      </c>
      <c r="Z44" s="43">
        <f t="shared" si="5"/>
        <v>-0.80004947792673153</v>
      </c>
      <c r="AA44" s="44">
        <f t="shared" si="6"/>
        <v>116</v>
      </c>
    </row>
    <row r="45" spans="1:33">
      <c r="A45" s="39"/>
      <c r="B45" s="40"/>
      <c r="C45" s="34" t="s">
        <v>117</v>
      </c>
      <c r="D45" s="35" t="s">
        <v>603</v>
      </c>
      <c r="E45" s="11">
        <v>0.67932234884930576</v>
      </c>
      <c r="F45" s="11">
        <v>0.67421801357097244</v>
      </c>
      <c r="G45" s="11">
        <v>0.68285573617430584</v>
      </c>
      <c r="H45" s="11">
        <v>0.67815757579763913</v>
      </c>
      <c r="I45" s="11">
        <v>0.6763341727109724</v>
      </c>
      <c r="J45" s="11">
        <v>0.67504348234097244</v>
      </c>
      <c r="K45" s="11">
        <v>0.67674892839263912</v>
      </c>
      <c r="L45" s="11">
        <v>0.68318638786430574</v>
      </c>
      <c r="M45" s="11">
        <v>0.69526920540097237</v>
      </c>
      <c r="N45" s="11">
        <v>0.70513173668430573</v>
      </c>
      <c r="O45" s="11">
        <v>0.70442611725097237</v>
      </c>
      <c r="P45" s="11">
        <v>0.72376085083430564</v>
      </c>
      <c r="Q45" s="11">
        <v>0.71058019963430574</v>
      </c>
      <c r="R45" s="11">
        <v>0.7010959284843058</v>
      </c>
      <c r="S45" s="11">
        <v>0.72934750905097234</v>
      </c>
      <c r="T45" s="11">
        <v>0.72994411928063718</v>
      </c>
      <c r="U45" s="11"/>
      <c r="V45" s="35" t="str">
        <f t="shared" si="1"/>
        <v>Congo,DRC</v>
      </c>
      <c r="W45" s="30">
        <f t="shared" si="2"/>
        <v>3.7420395462867176E-3</v>
      </c>
      <c r="X45" s="10">
        <f t="shared" si="3"/>
        <v>0.88887161604798159</v>
      </c>
      <c r="Y45" s="38">
        <f t="shared" si="4"/>
        <v>0.79009274981575039</v>
      </c>
      <c r="Z45" s="43">
        <f t="shared" si="5"/>
        <v>-3.7420395462867178</v>
      </c>
      <c r="AA45" s="44">
        <f t="shared" si="6"/>
        <v>136</v>
      </c>
    </row>
    <row r="46" spans="1:33">
      <c r="A46" s="39"/>
      <c r="B46" s="40"/>
      <c r="C46" s="34" t="s">
        <v>119</v>
      </c>
      <c r="D46" s="35" t="s">
        <v>120</v>
      </c>
      <c r="E46" s="11">
        <v>0.25169136884077947</v>
      </c>
      <c r="F46" s="11">
        <v>0.25077112926231732</v>
      </c>
      <c r="G46" s="11">
        <v>0.25133528280886203</v>
      </c>
      <c r="H46" s="11">
        <v>0.24918551872207331</v>
      </c>
      <c r="I46" s="11">
        <v>0.24812556056195137</v>
      </c>
      <c r="J46" s="11">
        <v>0.24740930565182931</v>
      </c>
      <c r="K46" s="11">
        <v>0.24821042976504068</v>
      </c>
      <c r="L46" s="11">
        <v>0.24708400725658533</v>
      </c>
      <c r="M46" s="11">
        <v>0.24529280520813032</v>
      </c>
      <c r="N46" s="11">
        <v>0.244556811764675</v>
      </c>
      <c r="O46" s="11">
        <v>0.24314220021621968</v>
      </c>
      <c r="P46" s="11">
        <v>0.24251142485387547</v>
      </c>
      <c r="Q46" s="11">
        <v>0.24213682738153122</v>
      </c>
      <c r="R46" s="11">
        <v>0.24164319778085364</v>
      </c>
      <c r="S46" s="11">
        <v>0.24704268907751847</v>
      </c>
      <c r="T46" s="11">
        <v>0.25238497909615859</v>
      </c>
      <c r="U46" s="11"/>
      <c r="V46" s="35" t="str">
        <f t="shared" si="1"/>
        <v>Costa Rica</v>
      </c>
      <c r="W46" s="30">
        <f t="shared" si="2"/>
        <v>-4.139753810717658E-4</v>
      </c>
      <c r="X46" s="10">
        <f t="shared" si="3"/>
        <v>-0.55679144518856905</v>
      </c>
      <c r="Y46" s="38">
        <f t="shared" si="4"/>
        <v>0.31001671343517528</v>
      </c>
      <c r="Z46" s="43">
        <f t="shared" si="5"/>
        <v>0.41397538107176579</v>
      </c>
      <c r="AA46" s="44">
        <f t="shared" si="6"/>
        <v>112</v>
      </c>
    </row>
    <row r="47" spans="1:33">
      <c r="A47" s="39"/>
      <c r="B47" s="40"/>
      <c r="C47" s="34" t="s">
        <v>121</v>
      </c>
      <c r="D47" s="35" t="s">
        <v>593</v>
      </c>
      <c r="E47" s="11">
        <v>0.62024247838191071</v>
      </c>
      <c r="F47" s="11">
        <v>0.61862159717556942</v>
      </c>
      <c r="G47" s="11">
        <v>0.61452463117459366</v>
      </c>
      <c r="H47" s="11">
        <v>0.61026741337020318</v>
      </c>
      <c r="I47" s="11">
        <v>0.60750073231402457</v>
      </c>
      <c r="J47" s="11">
        <v>0.60691794518975628</v>
      </c>
      <c r="K47" s="11">
        <v>0.60314560482231727</v>
      </c>
      <c r="L47" s="11">
        <v>0.60662776503199189</v>
      </c>
      <c r="M47" s="11">
        <v>0.60934369182825232</v>
      </c>
      <c r="N47" s="11">
        <v>0.59577637827894325</v>
      </c>
      <c r="O47" s="11">
        <v>0.59288842680979703</v>
      </c>
      <c r="P47" s="11">
        <v>0.58569330112829299</v>
      </c>
      <c r="Q47" s="11">
        <v>0.57782915737195129</v>
      </c>
      <c r="R47" s="11">
        <v>0.57412294636703276</v>
      </c>
      <c r="S47" s="11">
        <v>0.58776194112367819</v>
      </c>
      <c r="T47" s="11">
        <v>0.59364251867652973</v>
      </c>
      <c r="U47" s="11"/>
      <c r="V47" s="35" t="str">
        <f t="shared" si="1"/>
        <v>C™te d'Ivoire</v>
      </c>
      <c r="W47" s="30">
        <f t="shared" si="2"/>
        <v>-2.6157781237595838E-3</v>
      </c>
      <c r="X47" s="10">
        <f t="shared" si="3"/>
        <v>-0.88937636469551151</v>
      </c>
      <c r="Y47" s="38">
        <f t="shared" si="4"/>
        <v>0.79099031807900344</v>
      </c>
      <c r="Z47" s="43">
        <f t="shared" si="5"/>
        <v>2.6157781237595836</v>
      </c>
      <c r="AA47" s="44">
        <f t="shared" si="6"/>
        <v>37</v>
      </c>
    </row>
    <row r="48" spans="1:33">
      <c r="A48" s="39"/>
      <c r="B48" s="40"/>
      <c r="C48" s="34" t="s">
        <v>123</v>
      </c>
      <c r="D48" s="35" t="s">
        <v>124</v>
      </c>
      <c r="E48" s="11">
        <v>0.16363066733865864</v>
      </c>
      <c r="F48" s="11">
        <v>0.16365173843280498</v>
      </c>
      <c r="G48" s="11">
        <v>0.16324723153760168</v>
      </c>
      <c r="H48" s="11">
        <v>0.16355363495089434</v>
      </c>
      <c r="I48" s="11">
        <v>0.1623457227549597</v>
      </c>
      <c r="J48" s="11">
        <v>0.16159028994817101</v>
      </c>
      <c r="K48" s="11">
        <v>0.15593050244243903</v>
      </c>
      <c r="L48" s="11">
        <v>0.15542491450109766</v>
      </c>
      <c r="M48" s="11">
        <v>0.15563403366658535</v>
      </c>
      <c r="N48" s="11">
        <v>0.15109282758020331</v>
      </c>
      <c r="O48" s="11">
        <v>0.15293827617552866</v>
      </c>
      <c r="P48" s="11">
        <v>0.15067392006402433</v>
      </c>
      <c r="Q48" s="11">
        <v>0.14864836142800833</v>
      </c>
      <c r="R48" s="11">
        <v>0.147917899608496</v>
      </c>
      <c r="S48" s="11">
        <v>0.15296985093314991</v>
      </c>
      <c r="T48" s="11">
        <v>0.15804668952280382</v>
      </c>
      <c r="U48" s="11"/>
      <c r="V48" s="35" t="str">
        <f t="shared" si="1"/>
        <v>Croatia</v>
      </c>
      <c r="W48" s="30">
        <f t="shared" si="2"/>
        <v>-9.7744251585360812E-4</v>
      </c>
      <c r="X48" s="10">
        <f t="shared" si="3"/>
        <v>-0.81844938561670888</v>
      </c>
      <c r="Y48" s="38">
        <f t="shared" si="4"/>
        <v>0.66985939681636819</v>
      </c>
      <c r="Z48" s="43">
        <f t="shared" si="5"/>
        <v>0.97744251585360808</v>
      </c>
      <c r="AA48" s="44">
        <f t="shared" si="6"/>
        <v>85</v>
      </c>
    </row>
    <row r="49" spans="1:27">
      <c r="A49" s="39"/>
      <c r="B49" s="40"/>
      <c r="C49" s="34" t="s">
        <v>125</v>
      </c>
      <c r="D49" s="35" t="s">
        <v>126</v>
      </c>
      <c r="E49" s="11">
        <v>0.25681782683829263</v>
      </c>
      <c r="F49" s="11">
        <v>0.25585122906922764</v>
      </c>
      <c r="G49" s="11">
        <v>0.25512953860032533</v>
      </c>
      <c r="H49" s="11">
        <v>0.25417755277995963</v>
      </c>
      <c r="I49" s="11">
        <v>0.25354766088061004</v>
      </c>
      <c r="J49" s="11">
        <v>0.25267247257052866</v>
      </c>
      <c r="K49" s="11">
        <v>0.25194164397999996</v>
      </c>
      <c r="L49" s="11">
        <v>0.25069741230056936</v>
      </c>
      <c r="M49" s="11">
        <v>0.24669171052260164</v>
      </c>
      <c r="N49" s="11">
        <v>0.24309498749524402</v>
      </c>
      <c r="O49" s="11">
        <v>0.23868729974268299</v>
      </c>
      <c r="P49" s="11">
        <v>0.23456518011433622</v>
      </c>
      <c r="Q49" s="11">
        <v>0.23067978451558277</v>
      </c>
      <c r="R49" s="11">
        <v>0.22997501351528463</v>
      </c>
      <c r="S49" s="11">
        <v>0.23518474546419263</v>
      </c>
      <c r="T49" s="11">
        <v>0.2404950820164917</v>
      </c>
      <c r="U49" s="11"/>
      <c r="V49" s="35" t="str">
        <f t="shared" si="1"/>
        <v>Cuba</v>
      </c>
      <c r="W49" s="30">
        <f t="shared" si="2"/>
        <v>-1.8162265444745434E-3</v>
      </c>
      <c r="X49" s="10">
        <f t="shared" si="3"/>
        <v>-0.91046401633398066</v>
      </c>
      <c r="Y49" s="38">
        <f t="shared" si="4"/>
        <v>0.82894472503900296</v>
      </c>
      <c r="Z49" s="43">
        <f t="shared" si="5"/>
        <v>1.8162265444745433</v>
      </c>
      <c r="AA49" s="44">
        <f t="shared" si="6"/>
        <v>57</v>
      </c>
    </row>
    <row r="50" spans="1:27">
      <c r="A50" s="39"/>
      <c r="B50" s="40"/>
      <c r="C50" s="34" t="s">
        <v>127</v>
      </c>
      <c r="D50" s="35" t="s">
        <v>128</v>
      </c>
      <c r="E50" s="11">
        <v>0.16063397541971566</v>
      </c>
      <c r="F50" s="11">
        <v>0.15983409339308965</v>
      </c>
      <c r="G50" s="11">
        <v>0.15899803250467501</v>
      </c>
      <c r="H50" s="11">
        <v>0.15814922314314378</v>
      </c>
      <c r="I50" s="11">
        <v>0.15729561703364522</v>
      </c>
      <c r="J50" s="11">
        <v>0.15646591336317103</v>
      </c>
      <c r="K50" s="11">
        <v>0.15843316505674801</v>
      </c>
      <c r="L50" s="11">
        <v>0.15750519987447167</v>
      </c>
      <c r="M50" s="11">
        <v>0.15598316419869934</v>
      </c>
      <c r="N50" s="11">
        <v>0.15471977623524402</v>
      </c>
      <c r="O50" s="11">
        <v>0.15510595456158538</v>
      </c>
      <c r="P50" s="11">
        <v>0.15343251478150435</v>
      </c>
      <c r="Q50" s="11">
        <v>0.15304540752845536</v>
      </c>
      <c r="R50" s="11">
        <v>0.15266496694207332</v>
      </c>
      <c r="S50" s="11">
        <v>0.15798831258924578</v>
      </c>
      <c r="T50" s="11">
        <v>0.16331165823641827</v>
      </c>
      <c r="U50" s="11"/>
      <c r="V50" s="35" t="str">
        <f t="shared" si="1"/>
        <v>Cyprus</v>
      </c>
      <c r="W50" s="30">
        <f t="shared" si="2"/>
        <v>-2.1460541446094737E-4</v>
      </c>
      <c r="X50" s="10">
        <f t="shared" si="3"/>
        <v>-0.35131556271910491</v>
      </c>
      <c r="Y50" s="38">
        <f t="shared" si="4"/>
        <v>0.12342262460864134</v>
      </c>
      <c r="Z50" s="43" t="str">
        <f t="shared" si="5"/>
        <v/>
      </c>
      <c r="AA50" s="44" t="str">
        <f t="shared" si="6"/>
        <v/>
      </c>
    </row>
    <row r="51" spans="1:27">
      <c r="A51" s="39"/>
      <c r="B51" s="40"/>
      <c r="C51" s="34" t="s">
        <v>129</v>
      </c>
      <c r="D51" s="35" t="s">
        <v>130</v>
      </c>
      <c r="E51" s="11">
        <v>0.12659970312906499</v>
      </c>
      <c r="F51" s="11">
        <v>0.12444299864552867</v>
      </c>
      <c r="G51" s="11">
        <v>0.12405133481239831</v>
      </c>
      <c r="H51" s="11">
        <v>0.12204178480040669</v>
      </c>
      <c r="I51" s="11">
        <v>0.12140947056077267</v>
      </c>
      <c r="J51" s="11">
        <v>0.12016740022357732</v>
      </c>
      <c r="K51" s="11">
        <v>0.1193836288550813</v>
      </c>
      <c r="L51" s="11">
        <v>0.11901449163292699</v>
      </c>
      <c r="M51" s="11">
        <v>0.11902340319126031</v>
      </c>
      <c r="N51" s="11">
        <v>0.11823618466829265</v>
      </c>
      <c r="O51" s="11">
        <v>0.11608425069817098</v>
      </c>
      <c r="P51" s="11">
        <v>0.11371708460806242</v>
      </c>
      <c r="Q51" s="11">
        <v>0.11230985347730356</v>
      </c>
      <c r="R51" s="11">
        <v>0.11381140283434965</v>
      </c>
      <c r="S51" s="11">
        <v>0.11896861843738994</v>
      </c>
      <c r="T51" s="11">
        <v>0.12412583404043016</v>
      </c>
      <c r="U51" s="11"/>
      <c r="V51" s="35" t="str">
        <f t="shared" si="1"/>
        <v>Czech Republic</v>
      </c>
      <c r="W51" s="30">
        <f t="shared" si="2"/>
        <v>-5.6793747499974323E-4</v>
      </c>
      <c r="X51" s="10">
        <f t="shared" si="3"/>
        <v>-0.65082994894647583</v>
      </c>
      <c r="Y51" s="38">
        <f t="shared" si="4"/>
        <v>0.42357962244567232</v>
      </c>
      <c r="Z51" s="43">
        <f t="shared" si="5"/>
        <v>0.56793747499974323</v>
      </c>
      <c r="AA51" s="44">
        <f t="shared" si="6"/>
        <v>103</v>
      </c>
    </row>
    <row r="52" spans="1:27">
      <c r="A52" s="39"/>
      <c r="B52" s="40"/>
      <c r="C52" s="34" t="s">
        <v>131</v>
      </c>
      <c r="D52" s="35" t="s">
        <v>132</v>
      </c>
      <c r="E52" s="11">
        <v>0.12320998916056931</v>
      </c>
      <c r="F52" s="11">
        <v>0.1218560076678863</v>
      </c>
      <c r="G52" s="11">
        <v>0.12058576601260164</v>
      </c>
      <c r="H52" s="11">
        <v>0.11914560565813033</v>
      </c>
      <c r="I52" s="11">
        <v>0.118610323352439</v>
      </c>
      <c r="J52" s="11">
        <v>0.11761650446138232</v>
      </c>
      <c r="K52" s="11">
        <v>0.11696948370325233</v>
      </c>
      <c r="L52" s="11">
        <v>0.11646067432723599</v>
      </c>
      <c r="M52" s="11">
        <v>0.11089719828455298</v>
      </c>
      <c r="N52" s="11">
        <v>0.10632559216056932</v>
      </c>
      <c r="O52" s="11">
        <v>0.10788754701219529</v>
      </c>
      <c r="P52" s="11">
        <v>0.11117383271375343</v>
      </c>
      <c r="Q52" s="11">
        <v>7.599081760230357E-2</v>
      </c>
      <c r="R52" s="11">
        <v>7.4776257775406682E-2</v>
      </c>
      <c r="S52" s="11">
        <v>8.0030581187455249E-2</v>
      </c>
      <c r="T52" s="11">
        <v>8.528490459950383E-2</v>
      </c>
      <c r="U52" s="11"/>
      <c r="V52" s="35" t="str">
        <f t="shared" si="1"/>
        <v>Denmark</v>
      </c>
      <c r="W52" s="30">
        <f t="shared" si="2"/>
        <v>-3.1516174531774081E-3</v>
      </c>
      <c r="X52" s="10">
        <f t="shared" si="3"/>
        <v>-0.86794092380942611</v>
      </c>
      <c r="Y52" s="38">
        <f t="shared" si="4"/>
        <v>0.75332144722316008</v>
      </c>
      <c r="Z52" s="43">
        <f t="shared" si="5"/>
        <v>3.1516174531774079</v>
      </c>
      <c r="AA52" s="44">
        <f t="shared" si="6"/>
        <v>29</v>
      </c>
    </row>
    <row r="53" spans="1:27">
      <c r="A53" s="39"/>
      <c r="B53" s="40"/>
      <c r="C53" s="34" t="s">
        <v>133</v>
      </c>
      <c r="D53" s="35" t="s">
        <v>134</v>
      </c>
      <c r="E53" s="11">
        <v>0.67493220739776427</v>
      </c>
      <c r="F53" s="11">
        <v>0.67306551765304901</v>
      </c>
      <c r="G53" s="11">
        <v>0.65898411155264236</v>
      </c>
      <c r="H53" s="11">
        <v>0.64324128769654498</v>
      </c>
      <c r="I53" s="11">
        <v>0.62828465878394335</v>
      </c>
      <c r="J53" s="11">
        <v>0.62727654758353657</v>
      </c>
      <c r="K53" s="11">
        <v>0.62714201599613839</v>
      </c>
      <c r="L53" s="11">
        <v>0.62277328942418697</v>
      </c>
      <c r="M53" s="11">
        <v>0.61495195152012194</v>
      </c>
      <c r="N53" s="11">
        <v>0.62143485411727661</v>
      </c>
      <c r="O53" s="11">
        <v>0.60774210073434964</v>
      </c>
      <c r="P53" s="11">
        <v>0.6028312472403794</v>
      </c>
      <c r="Q53" s="11">
        <v>0.59056303013177514</v>
      </c>
      <c r="R53" s="11">
        <v>0.60270099025853663</v>
      </c>
      <c r="S53" s="11">
        <v>0.60245060775446946</v>
      </c>
      <c r="T53" s="11">
        <v>0.60754303471714077</v>
      </c>
      <c r="U53" s="11"/>
      <c r="V53" s="35" t="str">
        <f t="shared" si="1"/>
        <v>Djibouti</v>
      </c>
      <c r="W53" s="30">
        <f t="shared" si="2"/>
        <v>-4.886527955588988E-3</v>
      </c>
      <c r="X53" s="10">
        <f t="shared" si="3"/>
        <v>-0.91420631328923607</v>
      </c>
      <c r="Y53" s="38">
        <f t="shared" si="4"/>
        <v>0.83577318325789685</v>
      </c>
      <c r="Z53" s="43">
        <f t="shared" si="5"/>
        <v>4.8865279555889884</v>
      </c>
      <c r="AA53" s="44">
        <f t="shared" si="6"/>
        <v>13</v>
      </c>
    </row>
    <row r="54" spans="1:27">
      <c r="A54" s="39"/>
      <c r="B54" s="40"/>
      <c r="C54" s="34" t="s">
        <v>135</v>
      </c>
      <c r="D54" s="35" t="s">
        <v>136</v>
      </c>
      <c r="E54" s="11">
        <v>0.33635608298601638</v>
      </c>
      <c r="F54" s="11">
        <v>0.3427878831243496</v>
      </c>
      <c r="G54" s="11">
        <v>0.34384338253101637</v>
      </c>
      <c r="H54" s="11">
        <v>0.33966321804873995</v>
      </c>
      <c r="I54" s="11">
        <v>0.33818308911313011</v>
      </c>
      <c r="J54" s="11">
        <v>0.33844345756585364</v>
      </c>
      <c r="K54" s="11">
        <v>0.33790185863857736</v>
      </c>
      <c r="L54" s="11">
        <v>0.33593570568130104</v>
      </c>
      <c r="M54" s="11">
        <v>0.34206451262886906</v>
      </c>
      <c r="N54" s="11">
        <v>0.34671622585977041</v>
      </c>
      <c r="O54" s="11">
        <v>0.35088724001400523</v>
      </c>
      <c r="P54" s="11">
        <v>0.3531659876065732</v>
      </c>
      <c r="Q54" s="11">
        <v>0.36341302464080788</v>
      </c>
      <c r="R54" s="11">
        <v>0.36291323946837606</v>
      </c>
      <c r="S54" s="11">
        <v>0.36796615121427739</v>
      </c>
      <c r="T54" s="11">
        <v>0.3730803473931068</v>
      </c>
      <c r="U54" s="11"/>
      <c r="V54" s="35" t="str">
        <f t="shared" si="1"/>
        <v>Dominica</v>
      </c>
      <c r="W54" s="30">
        <f t="shared" si="2"/>
        <v>2.2078959517955769E-3</v>
      </c>
      <c r="X54" s="10">
        <f t="shared" si="3"/>
        <v>0.85970700349891327</v>
      </c>
      <c r="Y54" s="38">
        <f t="shared" si="4"/>
        <v>0.7390961318650805</v>
      </c>
      <c r="Z54" s="43">
        <f t="shared" si="5"/>
        <v>-2.2078959517955767</v>
      </c>
      <c r="AA54" s="44">
        <f t="shared" si="6"/>
        <v>127</v>
      </c>
    </row>
    <row r="55" spans="1:27">
      <c r="A55" s="39"/>
      <c r="B55" s="40"/>
      <c r="C55" s="34" t="s">
        <v>137</v>
      </c>
      <c r="D55" s="35" t="s">
        <v>138</v>
      </c>
      <c r="E55" s="11">
        <v>0.32239795051174808</v>
      </c>
      <c r="F55" s="11">
        <v>0.32083896126121969</v>
      </c>
      <c r="G55" s="11">
        <v>0.3175281178319514</v>
      </c>
      <c r="H55" s="11">
        <v>0.31705251329178874</v>
      </c>
      <c r="I55" s="11">
        <v>0.31434185333817105</v>
      </c>
      <c r="J55" s="11">
        <v>0.31090320634853669</v>
      </c>
      <c r="K55" s="11">
        <v>0.30863122435451229</v>
      </c>
      <c r="L55" s="11">
        <v>0.31007724372654499</v>
      </c>
      <c r="M55" s="11">
        <v>0.31789566230548799</v>
      </c>
      <c r="N55" s="11">
        <v>0.31333257612552867</v>
      </c>
      <c r="O55" s="11">
        <v>0.30494002815211402</v>
      </c>
      <c r="P55" s="11">
        <v>0.30605500708609773</v>
      </c>
      <c r="Q55" s="11">
        <v>0.30476273383544733</v>
      </c>
      <c r="R55" s="11">
        <v>0.30137465637979699</v>
      </c>
      <c r="S55" s="11">
        <v>0.3061431685282362</v>
      </c>
      <c r="T55" s="11">
        <v>0.31126189180996122</v>
      </c>
      <c r="U55" s="11"/>
      <c r="V55" s="35" t="str">
        <f t="shared" si="1"/>
        <v>Dominican Republic</v>
      </c>
      <c r="W55" s="30">
        <f t="shared" si="2"/>
        <v>-1.0474759088102852E-3</v>
      </c>
      <c r="X55" s="10">
        <f t="shared" si="3"/>
        <v>-0.79878549753308614</v>
      </c>
      <c r="Y55" s="38">
        <f t="shared" si="4"/>
        <v>0.63805827106918001</v>
      </c>
      <c r="Z55" s="43">
        <f t="shared" si="5"/>
        <v>1.0474759088102852</v>
      </c>
      <c r="AA55" s="44">
        <f t="shared" si="6"/>
        <v>82</v>
      </c>
    </row>
    <row r="56" spans="1:27">
      <c r="C56" s="34" t="s">
        <v>139</v>
      </c>
      <c r="D56" s="35" t="s">
        <v>140</v>
      </c>
      <c r="E56" s="11">
        <v>0.30809688268134167</v>
      </c>
      <c r="F56" s="11">
        <v>0.30564116422548804</v>
      </c>
      <c r="G56" s="11">
        <v>0.30567058536878067</v>
      </c>
      <c r="H56" s="11">
        <v>0.30380944859536602</v>
      </c>
      <c r="I56" s="11">
        <v>0.30270571065443097</v>
      </c>
      <c r="J56" s="11">
        <v>0.30193906730687003</v>
      </c>
      <c r="K56" s="11">
        <v>0.29590404692817096</v>
      </c>
      <c r="L56" s="11">
        <v>0.29254332602918703</v>
      </c>
      <c r="M56" s="11">
        <v>0.29043515523955299</v>
      </c>
      <c r="N56" s="11">
        <v>0.28814103611967501</v>
      </c>
      <c r="O56" s="11">
        <v>0.28578558883329269</v>
      </c>
      <c r="P56" s="11">
        <v>0.28512343252829297</v>
      </c>
      <c r="Q56" s="11">
        <v>0.28420604794504073</v>
      </c>
      <c r="R56" s="11">
        <v>0.28347892096386201</v>
      </c>
      <c r="S56" s="11">
        <v>0.28845304234965446</v>
      </c>
      <c r="T56" s="11">
        <v>0.29379022658231524</v>
      </c>
      <c r="U56" s="11"/>
      <c r="V56" s="35" t="str">
        <f t="shared" si="1"/>
        <v>Ecuador</v>
      </c>
      <c r="W56" s="30">
        <f t="shared" si="2"/>
        <v>-1.5997424744768232E-3</v>
      </c>
      <c r="X56" s="10">
        <f t="shared" si="3"/>
        <v>-0.87619902647241421</v>
      </c>
      <c r="Y56" s="38">
        <f t="shared" si="4"/>
        <v>0.76772473399120644</v>
      </c>
      <c r="Z56" s="43">
        <f t="shared" si="5"/>
        <v>1.5997424744768232</v>
      </c>
      <c r="AA56" s="44">
        <f t="shared" si="6"/>
        <v>63</v>
      </c>
    </row>
    <row r="57" spans="1:27">
      <c r="C57" s="34" t="s">
        <v>141</v>
      </c>
      <c r="D57" s="35" t="s">
        <v>142</v>
      </c>
      <c r="E57" s="11">
        <v>0.39080640336158567</v>
      </c>
      <c r="F57" s="11">
        <v>0.38621465331617899</v>
      </c>
      <c r="G57" s="11">
        <v>0.38179985756865858</v>
      </c>
      <c r="H57" s="11">
        <v>0.37805372454406533</v>
      </c>
      <c r="I57" s="11">
        <v>0.37457212235329268</v>
      </c>
      <c r="J57" s="11">
        <v>0.3713250262605286</v>
      </c>
      <c r="K57" s="11">
        <v>0.3691680427841057</v>
      </c>
      <c r="L57" s="11">
        <v>0.36719067258695132</v>
      </c>
      <c r="M57" s="11">
        <v>0.3652539545252847</v>
      </c>
      <c r="N57" s="11">
        <v>0.35168168450077225</v>
      </c>
      <c r="O57" s="11">
        <v>0.33804735403589431</v>
      </c>
      <c r="P57" s="11">
        <v>0.33558529788827918</v>
      </c>
      <c r="Q57" s="11">
        <v>0.33360675456277783</v>
      </c>
      <c r="R57" s="11">
        <v>0.32847364468853668</v>
      </c>
      <c r="S57" s="11">
        <v>0.33315407339680658</v>
      </c>
      <c r="T57" s="11">
        <v>0.33807254508924944</v>
      </c>
      <c r="U57" s="11"/>
      <c r="V57" s="35" t="str">
        <f t="shared" si="1"/>
        <v>Egypt</v>
      </c>
      <c r="W57" s="30">
        <f t="shared" si="2"/>
        <v>-4.3545564850584499E-3</v>
      </c>
      <c r="X57" s="10">
        <f t="shared" si="3"/>
        <v>-0.96227496332674056</v>
      </c>
      <c r="Y57" s="38">
        <f t="shared" si="4"/>
        <v>0.92597310504547992</v>
      </c>
      <c r="Z57" s="43">
        <f t="shared" si="5"/>
        <v>4.3545564850584499</v>
      </c>
      <c r="AA57" s="44">
        <f t="shared" si="6"/>
        <v>15</v>
      </c>
    </row>
    <row r="58" spans="1:27">
      <c r="C58" s="34" t="s">
        <v>143</v>
      </c>
      <c r="D58" s="35" t="s">
        <v>144</v>
      </c>
      <c r="E58" s="11">
        <v>0.34041992224910572</v>
      </c>
      <c r="F58" s="11">
        <v>0.34070466521288639</v>
      </c>
      <c r="G58" s="11">
        <v>0.33602016746845531</v>
      </c>
      <c r="H58" s="11">
        <v>0.33295304535231734</v>
      </c>
      <c r="I58" s="11">
        <v>0.32840552053207334</v>
      </c>
      <c r="J58" s="11">
        <v>0.32486040555962087</v>
      </c>
      <c r="K58" s="11">
        <v>0.32497685117399738</v>
      </c>
      <c r="L58" s="11">
        <v>0.32229361921593508</v>
      </c>
      <c r="M58" s="11">
        <v>0.31879061300372624</v>
      </c>
      <c r="N58" s="11">
        <v>0.31717613610651779</v>
      </c>
      <c r="O58" s="11">
        <v>0.3146516776176424</v>
      </c>
      <c r="P58" s="11">
        <v>0.31592634785498658</v>
      </c>
      <c r="Q58" s="11">
        <v>0.31549502118021677</v>
      </c>
      <c r="R58" s="11">
        <v>0.31411041902792702</v>
      </c>
      <c r="S58" s="11">
        <v>0.32642661574441872</v>
      </c>
      <c r="T58" s="11">
        <v>0.33154816719965124</v>
      </c>
      <c r="U58" s="11"/>
      <c r="V58" s="35" t="str">
        <f t="shared" si="1"/>
        <v>El Salvador</v>
      </c>
      <c r="W58" s="30">
        <f t="shared" si="2"/>
        <v>-1.2972403221922948E-3</v>
      </c>
      <c r="X58" s="10">
        <f t="shared" si="3"/>
        <v>-0.68212991022977987</v>
      </c>
      <c r="Y58" s="38">
        <f t="shared" si="4"/>
        <v>0.46530121443008754</v>
      </c>
      <c r="Z58" s="43">
        <f t="shared" si="5"/>
        <v>1.2972403221922948</v>
      </c>
      <c r="AA58" s="44">
        <f t="shared" si="6"/>
        <v>71</v>
      </c>
    </row>
    <row r="59" spans="1:27">
      <c r="C59" s="34" t="s">
        <v>145</v>
      </c>
      <c r="D59" s="35" t="s">
        <v>146</v>
      </c>
      <c r="E59" s="11">
        <v>0.63019143607711403</v>
      </c>
      <c r="F59" s="11">
        <v>0.62977222723475634</v>
      </c>
      <c r="G59" s="11">
        <v>0.63654600013252027</v>
      </c>
      <c r="H59" s="11">
        <v>0.6381787224912604</v>
      </c>
      <c r="I59" s="11">
        <v>0.61810661059430894</v>
      </c>
      <c r="J59" s="11">
        <v>0.57961158061626028</v>
      </c>
      <c r="K59" s="11">
        <v>0.57214942125000001</v>
      </c>
      <c r="L59" s="11">
        <v>0.56053544133841471</v>
      </c>
      <c r="M59" s="11">
        <v>0.54574290515187007</v>
      </c>
      <c r="N59" s="11">
        <v>0.53456719534613828</v>
      </c>
      <c r="O59" s="11">
        <v>0.52488168752784559</v>
      </c>
      <c r="P59" s="11">
        <v>0.52493804263650434</v>
      </c>
      <c r="Q59" s="11">
        <v>0.52197706048833326</v>
      </c>
      <c r="R59" s="11">
        <v>0.51326536953040669</v>
      </c>
      <c r="S59" s="11">
        <v>0.51862739580115724</v>
      </c>
      <c r="T59" s="11">
        <v>0.52317355397293464</v>
      </c>
      <c r="U59" s="11"/>
      <c r="V59" s="35" t="str">
        <f t="shared" si="1"/>
        <v>Equatorial Guinea</v>
      </c>
      <c r="W59" s="30">
        <f t="shared" si="2"/>
        <v>-9.5667964557263341E-3</v>
      </c>
      <c r="X59" s="10">
        <f t="shared" si="3"/>
        <v>-0.94429261399439024</v>
      </c>
      <c r="Y59" s="38">
        <f t="shared" si="4"/>
        <v>0.89168854084435845</v>
      </c>
      <c r="Z59" s="43">
        <f t="shared" si="5"/>
        <v>9.5667964557263332</v>
      </c>
      <c r="AA59" s="44">
        <f t="shared" si="6"/>
        <v>2</v>
      </c>
    </row>
    <row r="60" spans="1:27">
      <c r="C60" s="34" t="s">
        <v>147</v>
      </c>
      <c r="D60" s="35" t="s">
        <v>148</v>
      </c>
      <c r="E60" s="11">
        <v>0.60262450499878073</v>
      </c>
      <c r="F60" s="11">
        <v>0.60013254671239868</v>
      </c>
      <c r="G60" s="11">
        <v>0.56526777154150432</v>
      </c>
      <c r="H60" s="11">
        <v>0.57549288529654508</v>
      </c>
      <c r="I60" s="11">
        <v>0.57353804956544741</v>
      </c>
      <c r="J60" s="11">
        <v>0.55997154757906542</v>
      </c>
      <c r="K60" s="11">
        <v>0.56480606683739876</v>
      </c>
      <c r="L60" s="11">
        <v>0.56313973100874004</v>
      </c>
      <c r="M60" s="11">
        <v>0.6066724925097563</v>
      </c>
      <c r="N60" s="11">
        <v>0.64301285155914634</v>
      </c>
      <c r="O60" s="11">
        <v>0.62186263929024399</v>
      </c>
      <c r="P60" s="11">
        <v>0.6028936473681572</v>
      </c>
      <c r="Q60" s="11">
        <v>0.58540840392981042</v>
      </c>
      <c r="R60" s="11">
        <v>0.5690585126093497</v>
      </c>
      <c r="S60" s="11">
        <v>0.58225144933409634</v>
      </c>
      <c r="T60" s="11">
        <v>0.58846315059923371</v>
      </c>
      <c r="U60" s="11"/>
      <c r="V60" s="35" t="str">
        <f t="shared" si="1"/>
        <v>Eritrea</v>
      </c>
      <c r="W60" s="30">
        <f t="shared" si="2"/>
        <v>7.0464852408187045E-4</v>
      </c>
      <c r="X60" s="10">
        <f t="shared" si="3"/>
        <v>0.14238957840894156</v>
      </c>
      <c r="Y60" s="38">
        <f t="shared" si="4"/>
        <v>2.0274792039476117E-2</v>
      </c>
      <c r="Z60" s="43" t="str">
        <f t="shared" si="5"/>
        <v/>
      </c>
      <c r="AA60" s="44" t="str">
        <f t="shared" si="6"/>
        <v/>
      </c>
    </row>
    <row r="61" spans="1:27">
      <c r="C61" s="34" t="s">
        <v>149</v>
      </c>
      <c r="D61" s="35" t="s">
        <v>150</v>
      </c>
      <c r="E61" s="11">
        <v>0.28071269982028463</v>
      </c>
      <c r="F61" s="11">
        <v>0.27186046345560994</v>
      </c>
      <c r="G61" s="11">
        <v>0.26999121633776429</v>
      </c>
      <c r="H61" s="11">
        <v>0.27107786184020333</v>
      </c>
      <c r="I61" s="11">
        <v>0.27148958197585366</v>
      </c>
      <c r="J61" s="11">
        <v>0.26574774627691061</v>
      </c>
      <c r="K61" s="11">
        <v>0.26945891088313029</v>
      </c>
      <c r="L61" s="11">
        <v>0.27166480433841461</v>
      </c>
      <c r="M61" s="11">
        <v>0.27492176561256104</v>
      </c>
      <c r="N61" s="11">
        <v>0.27777317332699197</v>
      </c>
      <c r="O61" s="11">
        <v>0.27620336979536592</v>
      </c>
      <c r="P61" s="11">
        <v>0.27447648862027124</v>
      </c>
      <c r="Q61" s="11">
        <v>0.27566367619895682</v>
      </c>
      <c r="R61" s="11">
        <v>0.27183735758597566</v>
      </c>
      <c r="S61" s="11">
        <v>0.28069457694917466</v>
      </c>
      <c r="T61" s="11">
        <v>0.28570667771517594</v>
      </c>
      <c r="U61" s="11"/>
      <c r="V61" s="35" t="str">
        <f t="shared" si="1"/>
        <v>Estonia</v>
      </c>
      <c r="W61" s="30">
        <f t="shared" si="2"/>
        <v>5.1870476398198318E-4</v>
      </c>
      <c r="X61" s="10">
        <f t="shared" si="3"/>
        <v>0.48906643054603294</v>
      </c>
      <c r="Y61" s="38">
        <f t="shared" si="4"/>
        <v>0.23918597348703766</v>
      </c>
      <c r="Z61" s="43" t="str">
        <f t="shared" si="5"/>
        <v/>
      </c>
      <c r="AA61" s="44" t="str">
        <f t="shared" si="6"/>
        <v/>
      </c>
    </row>
    <row r="62" spans="1:27">
      <c r="C62" s="34" t="s">
        <v>151</v>
      </c>
      <c r="D62" s="35" t="s">
        <v>152</v>
      </c>
      <c r="E62" s="11">
        <v>0.67041341277483768</v>
      </c>
      <c r="F62" s="11">
        <v>0.67060165096422775</v>
      </c>
      <c r="G62" s="11">
        <v>0.67189533370203269</v>
      </c>
      <c r="H62" s="11">
        <v>0.66750840298455305</v>
      </c>
      <c r="I62" s="11">
        <v>0.67111214544552877</v>
      </c>
      <c r="J62" s="11">
        <v>0.67520278685203261</v>
      </c>
      <c r="K62" s="11">
        <v>0.67921378612113836</v>
      </c>
      <c r="L62" s="11">
        <v>0.66055562296321169</v>
      </c>
      <c r="M62" s="11">
        <v>0.66558680297987838</v>
      </c>
      <c r="N62" s="11">
        <v>0.68513561122472921</v>
      </c>
      <c r="O62" s="11">
        <v>0.66803899408868583</v>
      </c>
      <c r="P62" s="11">
        <v>0.6584743832971548</v>
      </c>
      <c r="Q62" s="11">
        <v>0.65345055261361795</v>
      </c>
      <c r="R62" s="11">
        <v>0.6406936143166666</v>
      </c>
      <c r="S62" s="11">
        <v>0.64433678908274139</v>
      </c>
      <c r="T62" s="11">
        <v>0.65076271390977736</v>
      </c>
      <c r="U62" s="11"/>
      <c r="V62" s="35" t="str">
        <f t="shared" si="1"/>
        <v>Ethiopia</v>
      </c>
      <c r="W62" s="30">
        <f t="shared" si="2"/>
        <v>-1.7756322022655633E-3</v>
      </c>
      <c r="X62" s="10">
        <f t="shared" si="3"/>
        <v>-0.68476303072364186</v>
      </c>
      <c r="Y62" s="38">
        <f t="shared" si="4"/>
        <v>0.46890040824582729</v>
      </c>
      <c r="Z62" s="43">
        <f t="shared" si="5"/>
        <v>1.7756322022655633</v>
      </c>
      <c r="AA62" s="44">
        <f t="shared" si="6"/>
        <v>58</v>
      </c>
    </row>
    <row r="63" spans="1:27">
      <c r="C63" s="34" t="s">
        <v>153</v>
      </c>
      <c r="D63" s="35" t="s">
        <v>154</v>
      </c>
      <c r="E63" s="11">
        <v>0.41051924808967494</v>
      </c>
      <c r="F63" s="11">
        <v>0.40113674920495962</v>
      </c>
      <c r="G63" s="11">
        <v>0.40025311794187002</v>
      </c>
      <c r="H63" s="11">
        <v>0.40081131175626034</v>
      </c>
      <c r="I63" s="11">
        <v>0.41134351260768298</v>
      </c>
      <c r="J63" s="11">
        <v>0.40966806469699196</v>
      </c>
      <c r="K63" s="11">
        <v>0.41121523435878071</v>
      </c>
      <c r="L63" s="11">
        <v>0.40842215670390264</v>
      </c>
      <c r="M63" s="11">
        <v>0.40474982625735806</v>
      </c>
      <c r="N63" s="11">
        <v>0.41407168338455297</v>
      </c>
      <c r="O63" s="11">
        <v>0.4070615093905286</v>
      </c>
      <c r="P63" s="11">
        <v>0.40238757749235798</v>
      </c>
      <c r="Q63" s="11">
        <v>0.40097764492459365</v>
      </c>
      <c r="R63" s="11">
        <v>0.40201436736394336</v>
      </c>
      <c r="S63" s="11">
        <v>0.40051366892958445</v>
      </c>
      <c r="T63" s="11">
        <v>0.40522265559981818</v>
      </c>
      <c r="U63" s="11"/>
      <c r="V63" s="35" t="str">
        <f t="shared" si="1"/>
        <v>Fiji</v>
      </c>
      <c r="W63" s="30">
        <f t="shared" si="2"/>
        <v>-2.0221396246873757E-4</v>
      </c>
      <c r="X63" s="10">
        <f t="shared" si="3"/>
        <v>-0.20531098571345832</v>
      </c>
      <c r="Y63" s="38">
        <f t="shared" si="4"/>
        <v>4.2152600854631884E-2</v>
      </c>
      <c r="Z63" s="43" t="str">
        <f t="shared" si="5"/>
        <v/>
      </c>
      <c r="AA63" s="44" t="str">
        <f t="shared" si="6"/>
        <v/>
      </c>
    </row>
    <row r="64" spans="1:27">
      <c r="C64" s="34" t="s">
        <v>155</v>
      </c>
      <c r="D64" s="35" t="s">
        <v>156</v>
      </c>
      <c r="E64" s="11">
        <v>0.11354961430792698</v>
      </c>
      <c r="F64" s="11">
        <v>0.11260094162784569</v>
      </c>
      <c r="G64" s="11">
        <v>0.11198153724044735</v>
      </c>
      <c r="H64" s="11">
        <v>0.11127188895060998</v>
      </c>
      <c r="I64" s="11">
        <v>0.11060126505101632</v>
      </c>
      <c r="J64" s="11">
        <v>0.10989893383434964</v>
      </c>
      <c r="K64" s="11">
        <v>0.10833793822926829</v>
      </c>
      <c r="L64" s="11">
        <v>0.10786149546971567</v>
      </c>
      <c r="M64" s="11">
        <v>0.10679939417357731</v>
      </c>
      <c r="N64" s="11">
        <v>0.10539826848719534</v>
      </c>
      <c r="O64" s="11">
        <v>0.10460302897967498</v>
      </c>
      <c r="P64" s="11">
        <v>0.10182305542276432</v>
      </c>
      <c r="Q64" s="11">
        <v>5.7429553410569351E-2</v>
      </c>
      <c r="R64" s="11">
        <v>6.4116376601626016E-2</v>
      </c>
      <c r="S64" s="11">
        <v>6.9446872997114273E-2</v>
      </c>
      <c r="T64" s="11">
        <v>7.4777369392602516E-2</v>
      </c>
      <c r="U64" s="11"/>
      <c r="V64" s="35" t="str">
        <f t="shared" si="1"/>
        <v>Finland</v>
      </c>
      <c r="W64" s="30">
        <f t="shared" si="2"/>
        <v>-3.311018316191574E-3</v>
      </c>
      <c r="X64" s="10">
        <f t="shared" si="3"/>
        <v>-0.810811748660618</v>
      </c>
      <c r="Y64" s="38">
        <f t="shared" si="4"/>
        <v>0.65741569176608916</v>
      </c>
      <c r="Z64" s="43">
        <f t="shared" si="5"/>
        <v>3.3110183161915741</v>
      </c>
      <c r="AA64" s="44">
        <f t="shared" si="6"/>
        <v>28</v>
      </c>
    </row>
    <row r="65" spans="3:27">
      <c r="C65" s="34" t="s">
        <v>157</v>
      </c>
      <c r="D65" s="35" t="s">
        <v>158</v>
      </c>
      <c r="E65" s="11">
        <v>0.12581565092784566</v>
      </c>
      <c r="F65" s="11">
        <v>0.12503795047906499</v>
      </c>
      <c r="G65" s="11">
        <v>0.12359772970508136</v>
      </c>
      <c r="H65" s="11">
        <v>0.12349084226443102</v>
      </c>
      <c r="I65" s="11">
        <v>0.12254655644979702</v>
      </c>
      <c r="J65" s="11">
        <v>0.12094373404979698</v>
      </c>
      <c r="K65" s="11">
        <v>0.12003096948313034</v>
      </c>
      <c r="L65" s="11">
        <v>0.11911007483516266</v>
      </c>
      <c r="M65" s="11">
        <v>0.11902657856117899</v>
      </c>
      <c r="N65" s="11">
        <v>0.11578048066117901</v>
      </c>
      <c r="O65" s="11">
        <v>0.11513205755792699</v>
      </c>
      <c r="P65" s="11">
        <v>0.11299278016565067</v>
      </c>
      <c r="Q65" s="11">
        <v>0.10723420196036598</v>
      </c>
      <c r="R65" s="11">
        <v>0.10888232294207334</v>
      </c>
      <c r="S65" s="11">
        <v>0.10868307092647267</v>
      </c>
      <c r="T65" s="11">
        <v>0.11413048557753867</v>
      </c>
      <c r="U65" s="11"/>
      <c r="V65" s="35" t="str">
        <f t="shared" si="1"/>
        <v>France</v>
      </c>
      <c r="W65" s="30">
        <f t="shared" si="2"/>
        <v>-1.1835881334649862E-3</v>
      </c>
      <c r="X65" s="10">
        <f t="shared" si="3"/>
        <v>-0.93489269970143585</v>
      </c>
      <c r="Y65" s="38">
        <f t="shared" si="4"/>
        <v>0.87402435995503913</v>
      </c>
      <c r="Z65" s="43">
        <f t="shared" si="5"/>
        <v>1.1835881334649863</v>
      </c>
      <c r="AA65" s="44">
        <f t="shared" si="6"/>
        <v>76</v>
      </c>
    </row>
    <row r="66" spans="3:27">
      <c r="C66" s="34" t="s">
        <v>159</v>
      </c>
      <c r="D66" s="35" t="s">
        <v>160</v>
      </c>
      <c r="E66" s="11">
        <v>0.45399633135483763</v>
      </c>
      <c r="F66" s="11">
        <v>0.44453022187361801</v>
      </c>
      <c r="G66" s="11">
        <v>0.4414974394393904</v>
      </c>
      <c r="H66" s="11">
        <v>0.44050351991345543</v>
      </c>
      <c r="I66" s="11">
        <v>0.44086573708459365</v>
      </c>
      <c r="J66" s="11">
        <v>0.44032434710906526</v>
      </c>
      <c r="K66" s="11">
        <v>0.43953121967524394</v>
      </c>
      <c r="L66" s="11">
        <v>0.43811349672219535</v>
      </c>
      <c r="M66" s="11">
        <v>0.43676249147983759</v>
      </c>
      <c r="N66" s="11">
        <v>0.43605687133808974</v>
      </c>
      <c r="O66" s="11">
        <v>0.43526138713934964</v>
      </c>
      <c r="P66" s="11">
        <v>0.43398977354712737</v>
      </c>
      <c r="Q66" s="11">
        <v>0.43118236611234434</v>
      </c>
      <c r="R66" s="11">
        <v>0.42796699500410568</v>
      </c>
      <c r="S66" s="11">
        <v>0.43184174405848669</v>
      </c>
      <c r="T66" s="11">
        <v>0.43664561689672965</v>
      </c>
      <c r="U66" s="11"/>
      <c r="V66" s="35" t="str">
        <f t="shared" si="1"/>
        <v>Gabon</v>
      </c>
      <c r="W66" s="30">
        <f t="shared" si="2"/>
        <v>-1.0928776416634137E-3</v>
      </c>
      <c r="X66" s="10">
        <f t="shared" si="3"/>
        <v>-0.86027473426906187</v>
      </c>
      <c r="Y66" s="38">
        <f t="shared" si="4"/>
        <v>0.74007261842170502</v>
      </c>
      <c r="Z66" s="43">
        <f t="shared" si="5"/>
        <v>1.0928776416634136</v>
      </c>
      <c r="AA66" s="44">
        <f t="shared" si="6"/>
        <v>81</v>
      </c>
    </row>
    <row r="67" spans="3:27">
      <c r="C67" s="34" t="s">
        <v>161</v>
      </c>
      <c r="D67" s="35" t="s">
        <v>162</v>
      </c>
      <c r="E67" s="11">
        <v>0.60160058687150431</v>
      </c>
      <c r="F67" s="11">
        <v>0.59898767987504054</v>
      </c>
      <c r="G67" s="11">
        <v>0.59143822775691068</v>
      </c>
      <c r="H67" s="11">
        <v>0.59556555473252037</v>
      </c>
      <c r="I67" s="11">
        <v>0.60472481895853669</v>
      </c>
      <c r="J67" s="11">
        <v>0.59756490393455308</v>
      </c>
      <c r="K67" s="11">
        <v>0.5847738636689026</v>
      </c>
      <c r="L67" s="11">
        <v>0.58288849840243939</v>
      </c>
      <c r="M67" s="11">
        <v>0.57380621065264237</v>
      </c>
      <c r="N67" s="11">
        <v>0.56557655693617903</v>
      </c>
      <c r="O67" s="11">
        <v>0.61935636645426828</v>
      </c>
      <c r="P67" s="11">
        <v>0.61528418791802175</v>
      </c>
      <c r="Q67" s="11">
        <v>0.5853072936679542</v>
      </c>
      <c r="R67" s="11">
        <v>0.5743970397203253</v>
      </c>
      <c r="S67" s="11">
        <v>0.56035835549150759</v>
      </c>
      <c r="T67" s="11">
        <v>0.56624309507673365</v>
      </c>
      <c r="U67" s="11"/>
      <c r="V67" s="35" t="str">
        <f t="shared" si="1"/>
        <v>Gambia</v>
      </c>
      <c r="W67" s="30">
        <f t="shared" si="2"/>
        <v>-1.7590034184176756E-3</v>
      </c>
      <c r="X67" s="10">
        <f t="shared" si="3"/>
        <v>-0.47625368998867301</v>
      </c>
      <c r="Y67" s="38">
        <f t="shared" si="4"/>
        <v>0.22681757722782706</v>
      </c>
      <c r="Z67" s="43" t="str">
        <f t="shared" si="5"/>
        <v/>
      </c>
      <c r="AA67" s="44" t="str">
        <f t="shared" si="6"/>
        <v/>
      </c>
    </row>
    <row r="68" spans="3:27">
      <c r="C68" s="34" t="s">
        <v>163</v>
      </c>
      <c r="D68" s="35" t="s">
        <v>164</v>
      </c>
      <c r="E68" s="11">
        <v>0.18589707810516265</v>
      </c>
      <c r="F68" s="11">
        <v>0.18363016687686998</v>
      </c>
      <c r="G68" s="11">
        <v>0.18312741676788635</v>
      </c>
      <c r="H68" s="11">
        <v>0.18223605415061003</v>
      </c>
      <c r="I68" s="11">
        <v>0.18374504620162599</v>
      </c>
      <c r="J68" s="11">
        <v>0.18658678117752028</v>
      </c>
      <c r="K68" s="11">
        <v>0.19219966979532532</v>
      </c>
      <c r="L68" s="11">
        <v>0.19738096444085362</v>
      </c>
      <c r="M68" s="11">
        <v>0.18940198322329305</v>
      </c>
      <c r="N68" s="11">
        <v>0.18539847118056932</v>
      </c>
      <c r="O68" s="11">
        <v>0.17552944045065066</v>
      </c>
      <c r="P68" s="11">
        <v>0.17786565738124685</v>
      </c>
      <c r="Q68" s="11">
        <v>0.18689201479688342</v>
      </c>
      <c r="R68" s="11">
        <v>0.1886277989126017</v>
      </c>
      <c r="S68" s="11">
        <v>0.18561542472133077</v>
      </c>
      <c r="T68" s="11">
        <v>0.19054429906049317</v>
      </c>
      <c r="U68" s="11"/>
      <c r="V68" s="35" t="str">
        <f t="shared" si="1"/>
        <v>Georgia</v>
      </c>
      <c r="W68" s="30">
        <f t="shared" si="2"/>
        <v>1.0749928423153931E-4</v>
      </c>
      <c r="X68" s="10">
        <f t="shared" si="3"/>
        <v>9.7002749229927895E-2</v>
      </c>
      <c r="Y68" s="38">
        <f t="shared" si="4"/>
        <v>9.4095333581642772E-3</v>
      </c>
      <c r="Z68" s="43" t="str">
        <f t="shared" si="5"/>
        <v/>
      </c>
      <c r="AA68" s="44" t="str">
        <f t="shared" si="6"/>
        <v/>
      </c>
    </row>
    <row r="69" spans="3:27">
      <c r="C69" s="34" t="s">
        <v>165</v>
      </c>
      <c r="D69" s="35" t="s">
        <v>166</v>
      </c>
      <c r="E69" s="11">
        <v>0.1245854842682927</v>
      </c>
      <c r="F69" s="11">
        <v>0.12372416052764233</v>
      </c>
      <c r="G69" s="11">
        <v>0.12236690182764237</v>
      </c>
      <c r="H69" s="11">
        <v>0.12100151304634167</v>
      </c>
      <c r="I69" s="11">
        <v>0.12014018930569133</v>
      </c>
      <c r="J69" s="11">
        <v>0.11944959727235803</v>
      </c>
      <c r="K69" s="11">
        <v>0.11810533137439035</v>
      </c>
      <c r="L69" s="11">
        <v>0.11843586222439033</v>
      </c>
      <c r="M69" s="11">
        <v>0.11759566136707338</v>
      </c>
      <c r="N69" s="11">
        <v>0.11733285888374002</v>
      </c>
      <c r="O69" s="11">
        <v>0.114414609245935</v>
      </c>
      <c r="P69" s="11">
        <v>0.11255462910230356</v>
      </c>
      <c r="Q69" s="11">
        <v>0.10180204733265615</v>
      </c>
      <c r="R69" s="11">
        <v>9.1359709465447317E-2</v>
      </c>
      <c r="S69" s="11">
        <v>9.6706459926629185E-2</v>
      </c>
      <c r="T69" s="11">
        <v>0.10205321038781108</v>
      </c>
      <c r="U69" s="11"/>
      <c r="V69" s="35" t="str">
        <f t="shared" si="1"/>
        <v>Germany</v>
      </c>
      <c r="W69" s="30">
        <f t="shared" si="2"/>
        <v>-1.8890000048717764E-3</v>
      </c>
      <c r="X69" s="10">
        <f t="shared" si="3"/>
        <v>-0.88225260060629307</v>
      </c>
      <c r="Y69" s="38">
        <f t="shared" si="4"/>
        <v>0.77836965127656732</v>
      </c>
      <c r="Z69" s="43">
        <f t="shared" si="5"/>
        <v>1.8890000048717763</v>
      </c>
      <c r="AA69" s="44">
        <f t="shared" si="6"/>
        <v>54</v>
      </c>
    </row>
    <row r="70" spans="3:27">
      <c r="C70" s="34" t="s">
        <v>167</v>
      </c>
      <c r="D70" s="35" t="s">
        <v>168</v>
      </c>
      <c r="E70" s="11">
        <v>0.54905413874597564</v>
      </c>
      <c r="F70" s="11">
        <v>0.54534843694402468</v>
      </c>
      <c r="G70" s="11">
        <v>0.5420369408747564</v>
      </c>
      <c r="H70" s="11">
        <v>0.53981505880394332</v>
      </c>
      <c r="I70" s="11">
        <v>0.53747762042077263</v>
      </c>
      <c r="J70" s="11">
        <v>0.54298839180577241</v>
      </c>
      <c r="K70" s="11">
        <v>0.54684996475487835</v>
      </c>
      <c r="L70" s="11">
        <v>0.54551415139532533</v>
      </c>
      <c r="M70" s="11">
        <v>0.56371022604552878</v>
      </c>
      <c r="N70" s="11">
        <v>0.56383591152012202</v>
      </c>
      <c r="O70" s="11">
        <v>0.54560979743739868</v>
      </c>
      <c r="P70" s="11">
        <v>0.53904400894424143</v>
      </c>
      <c r="Q70" s="11">
        <v>0.52532984801693783</v>
      </c>
      <c r="R70" s="11">
        <v>0.51789973317662596</v>
      </c>
      <c r="S70" s="11">
        <v>0.52738259588627256</v>
      </c>
      <c r="T70" s="11">
        <v>0.53269501100599836</v>
      </c>
      <c r="U70" s="11"/>
      <c r="V70" s="35" t="str">
        <f t="shared" si="1"/>
        <v>Ghana</v>
      </c>
      <c r="W70" s="30">
        <f t="shared" si="2"/>
        <v>-1.1494020130067256E-3</v>
      </c>
      <c r="X70" s="10">
        <f t="shared" si="3"/>
        <v>-0.4469565923032765</v>
      </c>
      <c r="Y70" s="38">
        <f t="shared" si="4"/>
        <v>0.19977019540335733</v>
      </c>
      <c r="Z70" s="43" t="str">
        <f t="shared" si="5"/>
        <v/>
      </c>
      <c r="AA70" s="44" t="str">
        <f t="shared" si="6"/>
        <v/>
      </c>
    </row>
    <row r="71" spans="3:27">
      <c r="C71" s="34" t="s">
        <v>169</v>
      </c>
      <c r="D71" s="35" t="s">
        <v>170</v>
      </c>
      <c r="E71" s="11">
        <v>0.13920046952947165</v>
      </c>
      <c r="F71" s="11">
        <v>0.13890128307113833</v>
      </c>
      <c r="G71" s="11">
        <v>0.13743136490548799</v>
      </c>
      <c r="H71" s="11">
        <v>0.13845738169918698</v>
      </c>
      <c r="I71" s="11">
        <v>0.13799559361483765</v>
      </c>
      <c r="J71" s="11">
        <v>0.13802974048983765</v>
      </c>
      <c r="K71" s="11">
        <v>0.13801292870447171</v>
      </c>
      <c r="L71" s="11">
        <v>0.13325648548279154</v>
      </c>
      <c r="M71" s="11">
        <v>0.13036183087899741</v>
      </c>
      <c r="N71" s="11">
        <v>0.12762977790121965</v>
      </c>
      <c r="O71" s="11">
        <v>0.12576324253861798</v>
      </c>
      <c r="P71" s="11">
        <v>0.12072260715074541</v>
      </c>
      <c r="Q71" s="11">
        <v>0.11749806932384858</v>
      </c>
      <c r="R71" s="11">
        <v>0.10871743393597567</v>
      </c>
      <c r="S71" s="11">
        <v>0.11405093135304321</v>
      </c>
      <c r="T71" s="11">
        <v>0.1193844287701107</v>
      </c>
      <c r="U71" s="11"/>
      <c r="V71" s="35" t="str">
        <f t="shared" ref="V71:V134" si="10">D71</f>
        <v>Greece</v>
      </c>
      <c r="W71" s="30">
        <f t="shared" ref="W71:W134" si="11">SLOPE(E71:T71,$E$5:$T$5)</f>
        <v>-1.9721613790979796E-3</v>
      </c>
      <c r="X71" s="10">
        <f t="shared" ref="X71:X134" si="12">PEARSON(E71:T71,$E$5:$T$5)</f>
        <v>-0.91875217290003863</v>
      </c>
      <c r="Y71" s="38">
        <f t="shared" ref="Y71:Y134" si="13">IF(ISERROR(X71),0,X71*X71)</f>
        <v>0.84410555520854247</v>
      </c>
      <c r="Z71" s="43">
        <f t="shared" ref="Z71:Z134" si="14">IF(Y71&gt;=$Z$4,-1000*W71,"")</f>
        <v>1.9721613790979797</v>
      </c>
      <c r="AA71" s="44">
        <f t="shared" ref="AA71:AA134" si="15">IF(ISNUMBER(Z71),RANK(Z71,$Z$6:$Z$197),"")</f>
        <v>50</v>
      </c>
    </row>
    <row r="72" spans="3:27">
      <c r="C72" s="34" t="s">
        <v>171</v>
      </c>
      <c r="D72" s="35" t="s">
        <v>172</v>
      </c>
      <c r="E72" s="11">
        <v>0.35952781693613839</v>
      </c>
      <c r="F72" s="11">
        <v>0.3578602499489027</v>
      </c>
      <c r="G72" s="11">
        <v>0.3535301673940654</v>
      </c>
      <c r="H72" s="11">
        <v>0.34591303931556938</v>
      </c>
      <c r="I72" s="11">
        <v>0.34354965595121967</v>
      </c>
      <c r="J72" s="11">
        <v>0.34244884294308964</v>
      </c>
      <c r="K72" s="11">
        <v>0.34138453399999996</v>
      </c>
      <c r="L72" s="11">
        <v>0.35750801753292699</v>
      </c>
      <c r="M72" s="11">
        <v>0.33947802993495935</v>
      </c>
      <c r="N72" s="11">
        <v>0.34091261910695136</v>
      </c>
      <c r="O72" s="11">
        <v>0.33981661777105704</v>
      </c>
      <c r="P72" s="11">
        <v>0.34043572301479702</v>
      </c>
      <c r="Q72" s="11">
        <v>0.33953053986979703</v>
      </c>
      <c r="R72" s="11">
        <v>0.34015023169398401</v>
      </c>
      <c r="S72" s="11">
        <v>0.34242018893259946</v>
      </c>
      <c r="T72" s="11">
        <v>0.34745494223230083</v>
      </c>
      <c r="U72" s="11"/>
      <c r="V72" s="35" t="str">
        <f t="shared" si="10"/>
        <v>Grenada</v>
      </c>
      <c r="W72" s="30">
        <f t="shared" si="11"/>
        <v>-9.4241189731556873E-4</v>
      </c>
      <c r="X72" s="10">
        <f t="shared" si="12"/>
        <v>-0.62208096236366117</v>
      </c>
      <c r="Y72" s="38">
        <f t="shared" si="13"/>
        <v>0.38698472373529885</v>
      </c>
      <c r="Z72" s="43">
        <f t="shared" si="14"/>
        <v>0.94241189731556874</v>
      </c>
      <c r="AA72" s="44">
        <f t="shared" si="15"/>
        <v>89</v>
      </c>
    </row>
    <row r="73" spans="3:27">
      <c r="C73" s="34" t="s">
        <v>173</v>
      </c>
      <c r="D73" s="35" t="s">
        <v>174</v>
      </c>
      <c r="E73" s="11">
        <v>0.35680174686499999</v>
      </c>
      <c r="F73" s="11">
        <v>0.35700500309394334</v>
      </c>
      <c r="G73" s="11">
        <v>0.35602941356658535</v>
      </c>
      <c r="H73" s="11">
        <v>0.35014202248504073</v>
      </c>
      <c r="I73" s="11">
        <v>0.34538672857012198</v>
      </c>
      <c r="J73" s="11">
        <v>0.34373102573678871</v>
      </c>
      <c r="K73" s="11">
        <v>0.34003998164158561</v>
      </c>
      <c r="L73" s="11">
        <v>0.337999807949797</v>
      </c>
      <c r="M73" s="11">
        <v>0.33816336149882131</v>
      </c>
      <c r="N73" s="11">
        <v>0.33298718693731733</v>
      </c>
      <c r="O73" s="11">
        <v>0.33134630125487835</v>
      </c>
      <c r="P73" s="11">
        <v>0.3297776345828729</v>
      </c>
      <c r="Q73" s="11">
        <v>0.32870845280082678</v>
      </c>
      <c r="R73" s="11">
        <v>0.328049617674187</v>
      </c>
      <c r="S73" s="11">
        <v>0.33402253924135517</v>
      </c>
      <c r="T73" s="11">
        <v>0.33915458099009466</v>
      </c>
      <c r="U73" s="11"/>
      <c r="V73" s="35" t="str">
        <f t="shared" si="10"/>
        <v>Guatemala</v>
      </c>
      <c r="W73" s="30">
        <f t="shared" si="11"/>
        <v>-1.8475610456847203E-3</v>
      </c>
      <c r="X73" s="10">
        <f t="shared" si="12"/>
        <v>-0.87627856182758079</v>
      </c>
      <c r="Y73" s="38">
        <f t="shared" si="13"/>
        <v>0.76786411791861331</v>
      </c>
      <c r="Z73" s="43">
        <f t="shared" si="14"/>
        <v>1.8475610456847202</v>
      </c>
      <c r="AA73" s="44">
        <f t="shared" si="15"/>
        <v>55</v>
      </c>
    </row>
    <row r="74" spans="3:27">
      <c r="C74" s="34" t="s">
        <v>175</v>
      </c>
      <c r="D74" s="35" t="s">
        <v>176</v>
      </c>
      <c r="E74" s="11">
        <v>0.62684215081715466</v>
      </c>
      <c r="F74" s="11">
        <v>0.62479020779865868</v>
      </c>
      <c r="G74" s="11">
        <v>0.62356287015105705</v>
      </c>
      <c r="H74" s="11">
        <v>0.62387685858187003</v>
      </c>
      <c r="I74" s="11">
        <v>0.62663274370524402</v>
      </c>
      <c r="J74" s="11">
        <v>0.62372570384455306</v>
      </c>
      <c r="K74" s="11">
        <v>0.61970493085975631</v>
      </c>
      <c r="L74" s="11">
        <v>0.61711562636459372</v>
      </c>
      <c r="M74" s="11">
        <v>0.62049426523699203</v>
      </c>
      <c r="N74" s="11">
        <v>0.61744139358902472</v>
      </c>
      <c r="O74" s="11">
        <v>0.61865866777235801</v>
      </c>
      <c r="P74" s="11">
        <v>0.62370281585406528</v>
      </c>
      <c r="Q74" s="11">
        <v>0.62594893211544733</v>
      </c>
      <c r="R74" s="11">
        <v>0.60425793506686987</v>
      </c>
      <c r="S74" s="11">
        <v>0.62033764670797698</v>
      </c>
      <c r="T74" s="11">
        <v>0.62760173886944115</v>
      </c>
      <c r="U74" s="11"/>
      <c r="V74" s="35" t="str">
        <f t="shared" si="10"/>
        <v>Guinea</v>
      </c>
      <c r="W74" s="30">
        <f t="shared" si="11"/>
        <v>-4.2566433202566328E-4</v>
      </c>
      <c r="X74" s="10">
        <f t="shared" si="12"/>
        <v>-0.35491749099216546</v>
      </c>
      <c r="Y74" s="38">
        <f t="shared" si="13"/>
        <v>0.12596642541217384</v>
      </c>
      <c r="Z74" s="43" t="str">
        <f t="shared" si="14"/>
        <v/>
      </c>
      <c r="AA74" s="44" t="str">
        <f t="shared" si="15"/>
        <v/>
      </c>
    </row>
    <row r="75" spans="3:27">
      <c r="C75" s="34" t="s">
        <v>177</v>
      </c>
      <c r="D75" s="35" t="s">
        <v>178</v>
      </c>
      <c r="E75" s="11">
        <v>0.66167561132020336</v>
      </c>
      <c r="F75" s="11">
        <v>0.71270031174186999</v>
      </c>
      <c r="G75" s="11">
        <v>0.6965387803813009</v>
      </c>
      <c r="H75" s="11">
        <v>0.7325471863747971</v>
      </c>
      <c r="I75" s="11">
        <v>0.67672291975731724</v>
      </c>
      <c r="J75" s="11">
        <v>0.73262784320853669</v>
      </c>
      <c r="K75" s="11">
        <v>0.68189693667682938</v>
      </c>
      <c r="L75" s="11">
        <v>0.71345002594268303</v>
      </c>
      <c r="M75" s="11">
        <v>0.71394950005487834</v>
      </c>
      <c r="N75" s="11">
        <v>0.72054912781219527</v>
      </c>
      <c r="O75" s="11">
        <v>0.74262715434796778</v>
      </c>
      <c r="P75" s="11">
        <v>0.74393245381219542</v>
      </c>
      <c r="Q75" s="11">
        <v>0.75481969415772365</v>
      </c>
      <c r="R75" s="11">
        <v>0.77468996610203267</v>
      </c>
      <c r="S75" s="11">
        <v>0.71901425144906284</v>
      </c>
      <c r="T75" s="11">
        <v>0.72290194470712554</v>
      </c>
      <c r="U75" s="11"/>
      <c r="V75" s="35" t="str">
        <f t="shared" si="10"/>
        <v>Guinea-Bissau</v>
      </c>
      <c r="W75" s="30">
        <f t="shared" si="11"/>
        <v>3.9669281934872416E-3</v>
      </c>
      <c r="X75" s="10">
        <f t="shared" si="12"/>
        <v>0.64151208368309587</v>
      </c>
      <c r="Y75" s="38">
        <f t="shared" si="13"/>
        <v>0.41153775351142741</v>
      </c>
      <c r="Z75" s="43">
        <f t="shared" si="14"/>
        <v>-3.9669281934872416</v>
      </c>
      <c r="AA75" s="44">
        <f t="shared" si="15"/>
        <v>138</v>
      </c>
    </row>
    <row r="76" spans="3:27">
      <c r="C76" s="34" t="s">
        <v>179</v>
      </c>
      <c r="D76" s="35" t="s">
        <v>180</v>
      </c>
      <c r="E76" s="11">
        <v>0.37542099567593495</v>
      </c>
      <c r="F76" s="11">
        <v>0.37150566665422763</v>
      </c>
      <c r="G76" s="11">
        <v>0.3698960940437806</v>
      </c>
      <c r="H76" s="11">
        <v>0.36464586586747966</v>
      </c>
      <c r="I76" s="11">
        <v>0.36195009790272364</v>
      </c>
      <c r="J76" s="11">
        <v>0.35735169704528474</v>
      </c>
      <c r="K76" s="11">
        <v>0.35958384923048797</v>
      </c>
      <c r="L76" s="11">
        <v>0.35883870675821167</v>
      </c>
      <c r="M76" s="11">
        <v>0.35905556358585367</v>
      </c>
      <c r="N76" s="11">
        <v>0.37167080820000004</v>
      </c>
      <c r="O76" s="11">
        <v>0.40572412549186998</v>
      </c>
      <c r="P76" s="11">
        <v>0.38944371012920082</v>
      </c>
      <c r="Q76" s="11">
        <v>0.39488304412303554</v>
      </c>
      <c r="R76" s="11">
        <v>0.38971930600589433</v>
      </c>
      <c r="S76" s="11">
        <v>0.40670524159601285</v>
      </c>
      <c r="T76" s="11">
        <v>0.4122343645723095</v>
      </c>
      <c r="U76" s="11"/>
      <c r="V76" s="35" t="str">
        <f t="shared" si="10"/>
        <v>Guyana</v>
      </c>
      <c r="W76" s="30">
        <f t="shared" si="11"/>
        <v>2.8982060369507714E-3</v>
      </c>
      <c r="X76" s="10">
        <f t="shared" si="12"/>
        <v>0.72723220183085191</v>
      </c>
      <c r="Y76" s="38">
        <f t="shared" si="13"/>
        <v>0.52886667537974896</v>
      </c>
      <c r="Z76" s="43">
        <f t="shared" si="14"/>
        <v>-2.8982060369507714</v>
      </c>
      <c r="AA76" s="44">
        <f t="shared" si="15"/>
        <v>132</v>
      </c>
    </row>
    <row r="77" spans="3:27">
      <c r="C77" s="34" t="s">
        <v>181</v>
      </c>
      <c r="D77" s="35" t="s">
        <v>182</v>
      </c>
      <c r="E77" s="11">
        <v>0.59511022870528463</v>
      </c>
      <c r="F77" s="11">
        <v>0.56741287418902464</v>
      </c>
      <c r="G77" s="11">
        <v>0.57934697333699203</v>
      </c>
      <c r="H77" s="11">
        <v>0.56228941982398406</v>
      </c>
      <c r="I77" s="11">
        <v>0.53512388610813044</v>
      </c>
      <c r="J77" s="11">
        <v>0.5203292537842682</v>
      </c>
      <c r="K77" s="11">
        <v>0.51406167445020345</v>
      </c>
      <c r="L77" s="11">
        <v>0.5068099940280083</v>
      </c>
      <c r="M77" s="11">
        <v>0.49694887342922761</v>
      </c>
      <c r="N77" s="11">
        <v>0.50313206415121969</v>
      </c>
      <c r="O77" s="11">
        <v>0.49187057005028462</v>
      </c>
      <c r="P77" s="11">
        <v>0.51219983992127371</v>
      </c>
      <c r="Q77" s="11">
        <v>0.53113985723604351</v>
      </c>
      <c r="R77" s="11">
        <v>0.52222763554471563</v>
      </c>
      <c r="S77" s="11">
        <v>0.53180661109265326</v>
      </c>
      <c r="T77" s="11">
        <v>0.53740445994930386</v>
      </c>
      <c r="U77" s="11"/>
      <c r="V77" s="35" t="str">
        <f t="shared" si="10"/>
        <v>Haiti</v>
      </c>
      <c r="W77" s="30">
        <f t="shared" si="11"/>
        <v>-3.7978506236363112E-3</v>
      </c>
      <c r="X77" s="10">
        <f t="shared" si="12"/>
        <v>-0.59858461518509432</v>
      </c>
      <c r="Y77" s="38">
        <f t="shared" si="13"/>
        <v>0.35830354153628746</v>
      </c>
      <c r="Z77" s="43">
        <f t="shared" si="14"/>
        <v>3.797850623636311</v>
      </c>
      <c r="AA77" s="44">
        <f t="shared" si="15"/>
        <v>23</v>
      </c>
    </row>
    <row r="78" spans="3:27">
      <c r="C78" s="34" t="s">
        <v>183</v>
      </c>
      <c r="D78" s="35" t="s">
        <v>184</v>
      </c>
      <c r="E78" s="11">
        <v>0.3630738917042276</v>
      </c>
      <c r="F78" s="11">
        <v>0.36343929399577263</v>
      </c>
      <c r="G78" s="11">
        <v>0.35676620295585365</v>
      </c>
      <c r="H78" s="11">
        <v>0.357635070802439</v>
      </c>
      <c r="I78" s="11">
        <v>0.35986626254390264</v>
      </c>
      <c r="J78" s="11">
        <v>0.34035565012313035</v>
      </c>
      <c r="K78" s="11">
        <v>0.33274025361219534</v>
      </c>
      <c r="L78" s="11">
        <v>0.33028324894390271</v>
      </c>
      <c r="M78" s="11">
        <v>0.33251950299983773</v>
      </c>
      <c r="N78" s="11">
        <v>0.33268265464617902</v>
      </c>
      <c r="O78" s="11">
        <v>0.33583139385410571</v>
      </c>
      <c r="P78" s="11">
        <v>0.33669166844913295</v>
      </c>
      <c r="Q78" s="11">
        <v>0.32609823425611112</v>
      </c>
      <c r="R78" s="11">
        <v>0.33450281402337406</v>
      </c>
      <c r="S78" s="11">
        <v>0.33538506240086313</v>
      </c>
      <c r="T78" s="11">
        <v>0.34067826911428317</v>
      </c>
      <c r="U78" s="11"/>
      <c r="V78" s="35" t="str">
        <f t="shared" si="10"/>
        <v>Honduras</v>
      </c>
      <c r="W78" s="30">
        <f t="shared" si="11"/>
        <v>-2.0766884405997669E-3</v>
      </c>
      <c r="X78" s="10">
        <f t="shared" si="12"/>
        <v>-0.76492734202052814</v>
      </c>
      <c r="Y78" s="38">
        <f t="shared" si="13"/>
        <v>0.58511383857059007</v>
      </c>
      <c r="Z78" s="43">
        <f t="shared" si="14"/>
        <v>2.0766884405997668</v>
      </c>
      <c r="AA78" s="44">
        <f t="shared" si="15"/>
        <v>48</v>
      </c>
    </row>
    <row r="79" spans="3:27">
      <c r="C79" s="34" t="s">
        <v>185</v>
      </c>
      <c r="D79" s="35" t="s">
        <v>186</v>
      </c>
      <c r="E79" s="11">
        <v>0.26669599112808967</v>
      </c>
      <c r="F79" s="11">
        <v>0.2647236255556506</v>
      </c>
      <c r="G79" s="11">
        <v>0.26329597543036592</v>
      </c>
      <c r="H79" s="11">
        <v>0.26361396094650436</v>
      </c>
      <c r="I79" s="11">
        <v>0.26304834347089434</v>
      </c>
      <c r="J79" s="11">
        <v>0.2609827956452847</v>
      </c>
      <c r="K79" s="11">
        <v>0.257812209931301</v>
      </c>
      <c r="L79" s="11">
        <v>0.25730841717231734</v>
      </c>
      <c r="M79" s="11">
        <v>0.25695927670731733</v>
      </c>
      <c r="N79" s="11">
        <v>0.25495265249898397</v>
      </c>
      <c r="O79" s="11">
        <v>0.26306001203048796</v>
      </c>
      <c r="P79" s="11">
        <v>0.2578597041880083</v>
      </c>
      <c r="Q79" s="11">
        <v>0.26061016057317105</v>
      </c>
      <c r="R79" s="11">
        <v>0.27386520232418704</v>
      </c>
      <c r="S79" s="11">
        <v>0.2788143920320803</v>
      </c>
      <c r="T79" s="11">
        <v>0.28376358173997357</v>
      </c>
      <c r="U79" s="11"/>
      <c r="V79" s="35" t="str">
        <f t="shared" si="10"/>
        <v>Hungary</v>
      </c>
      <c r="W79" s="30">
        <f t="shared" si="11"/>
        <v>7.2582192651138235E-4</v>
      </c>
      <c r="X79" s="10">
        <f t="shared" si="12"/>
        <v>0.42542086212560437</v>
      </c>
      <c r="Y79" s="38">
        <f t="shared" si="13"/>
        <v>0.18098290993169247</v>
      </c>
      <c r="Z79" s="43" t="str">
        <f t="shared" si="14"/>
        <v/>
      </c>
      <c r="AA79" s="44" t="str">
        <f t="shared" si="15"/>
        <v/>
      </c>
    </row>
    <row r="80" spans="3:27">
      <c r="C80" s="34" t="s">
        <v>187</v>
      </c>
      <c r="D80" s="35" t="s">
        <v>188</v>
      </c>
      <c r="E80" s="11">
        <v>0.10359248025101635</v>
      </c>
      <c r="F80" s="11">
        <v>0.10138849702073165</v>
      </c>
      <c r="G80" s="11">
        <v>0.10171296907499999</v>
      </c>
      <c r="H80" s="11">
        <v>0.10119191267398399</v>
      </c>
      <c r="I80" s="11">
        <v>9.9467604240447358E-2</v>
      </c>
      <c r="J80" s="11">
        <v>9.8458742961382337E-2</v>
      </c>
      <c r="K80" s="11">
        <v>9.6934100472764309E-2</v>
      </c>
      <c r="L80" s="11">
        <v>9.6775311642683007E-2</v>
      </c>
      <c r="M80" s="11">
        <v>9.6104327690650651E-2</v>
      </c>
      <c r="N80" s="11">
        <v>9.1896758372764328E-2</v>
      </c>
      <c r="O80" s="11">
        <v>7.7689384176829343E-2</v>
      </c>
      <c r="P80" s="11">
        <v>6.7792902666328189E-2</v>
      </c>
      <c r="Q80" s="11">
        <v>5.5134860180217127E-2</v>
      </c>
      <c r="R80" s="11">
        <v>4.312283395426833E-2</v>
      </c>
      <c r="S80" s="11">
        <v>4.8570057511761335E-2</v>
      </c>
      <c r="T80" s="11">
        <v>5.401728106925438E-2</v>
      </c>
      <c r="U80" s="11"/>
      <c r="V80" s="35" t="str">
        <f t="shared" si="10"/>
        <v>Iceland</v>
      </c>
      <c r="W80" s="30">
        <f t="shared" si="11"/>
        <v>-4.1626843754538605E-3</v>
      </c>
      <c r="X80" s="10">
        <f t="shared" si="12"/>
        <v>-0.90222356064670783</v>
      </c>
      <c r="Y80" s="38">
        <f t="shared" si="13"/>
        <v>0.8140073533860237</v>
      </c>
      <c r="Z80" s="43">
        <f t="shared" si="14"/>
        <v>4.1626843754538605</v>
      </c>
      <c r="AA80" s="44">
        <f t="shared" si="15"/>
        <v>17</v>
      </c>
    </row>
    <row r="81" spans="3:27">
      <c r="C81" s="34" t="s">
        <v>189</v>
      </c>
      <c r="D81" s="35" t="s">
        <v>190</v>
      </c>
      <c r="E81" s="11">
        <v>0.4953234575962604</v>
      </c>
      <c r="F81" s="11">
        <v>0.48847559705869931</v>
      </c>
      <c r="G81" s="11">
        <v>0.48553147362784571</v>
      </c>
      <c r="H81" s="11">
        <v>0.4804227285394716</v>
      </c>
      <c r="I81" s="11">
        <v>0.47479977484272357</v>
      </c>
      <c r="J81" s="11">
        <v>0.46853848686386201</v>
      </c>
      <c r="K81" s="11">
        <v>0.46621819285036598</v>
      </c>
      <c r="L81" s="11">
        <v>0.45772150797308969</v>
      </c>
      <c r="M81" s="11">
        <v>0.45577309098585367</v>
      </c>
      <c r="N81" s="11">
        <v>0.45078086369239861</v>
      </c>
      <c r="O81" s="11">
        <v>0.44403334215361795</v>
      </c>
      <c r="P81" s="11">
        <v>0.44016505060314376</v>
      </c>
      <c r="Q81" s="11">
        <v>0.43661004545031185</v>
      </c>
      <c r="R81" s="11">
        <v>0.433420887253049</v>
      </c>
      <c r="S81" s="11">
        <v>0.43749460854909977</v>
      </c>
      <c r="T81" s="11">
        <v>0.44234780992837791</v>
      </c>
      <c r="U81" s="11"/>
      <c r="V81" s="35" t="str">
        <f t="shared" si="10"/>
        <v>India</v>
      </c>
      <c r="W81" s="30">
        <f t="shared" si="11"/>
        <v>-4.1737461194965436E-3</v>
      </c>
      <c r="X81" s="10">
        <f t="shared" si="12"/>
        <v>-0.97069623059054999</v>
      </c>
      <c r="Y81" s="38">
        <f t="shared" si="13"/>
        <v>0.94225117208270215</v>
      </c>
      <c r="Z81" s="43">
        <f t="shared" si="14"/>
        <v>4.1737461194965437</v>
      </c>
      <c r="AA81" s="44">
        <f t="shared" si="15"/>
        <v>16</v>
      </c>
    </row>
    <row r="82" spans="3:27">
      <c r="C82" s="34" t="s">
        <v>191</v>
      </c>
      <c r="D82" s="35" t="s">
        <v>192</v>
      </c>
      <c r="E82" s="11">
        <v>0.3789768786331304</v>
      </c>
      <c r="F82" s="11">
        <v>0.37375583785528471</v>
      </c>
      <c r="G82" s="11">
        <v>0.36855959382540671</v>
      </c>
      <c r="H82" s="11">
        <v>0.36344969125894333</v>
      </c>
      <c r="I82" s="11">
        <v>0.35844946348922768</v>
      </c>
      <c r="J82" s="11">
        <v>0.35357078043495943</v>
      </c>
      <c r="K82" s="11">
        <v>0.34973046944776431</v>
      </c>
      <c r="L82" s="11">
        <v>0.34758495638260167</v>
      </c>
      <c r="M82" s="11">
        <v>0.34446742154191073</v>
      </c>
      <c r="N82" s="11">
        <v>0.33845415564028469</v>
      </c>
      <c r="O82" s="11">
        <v>0.33303252928646371</v>
      </c>
      <c r="P82" s="11">
        <v>0.32714987019078606</v>
      </c>
      <c r="Q82" s="11">
        <v>0.32145144916258817</v>
      </c>
      <c r="R82" s="11">
        <v>0.31883117764191066</v>
      </c>
      <c r="S82" s="11">
        <v>0.32425077793112828</v>
      </c>
      <c r="T82" s="11">
        <v>0.32944742150718603</v>
      </c>
      <c r="U82" s="11"/>
      <c r="V82" s="35" t="str">
        <f t="shared" si="10"/>
        <v>Indonesia</v>
      </c>
      <c r="W82" s="30">
        <f t="shared" si="11"/>
        <v>-3.9268224674758115E-3</v>
      </c>
      <c r="X82" s="10">
        <f t="shared" si="12"/>
        <v>-0.97025812558367575</v>
      </c>
      <c r="Y82" s="38">
        <f t="shared" si="13"/>
        <v>0.94140083026114785</v>
      </c>
      <c r="Z82" s="43">
        <f t="shared" si="14"/>
        <v>3.9268224674758114</v>
      </c>
      <c r="AA82" s="44">
        <f t="shared" si="15"/>
        <v>21</v>
      </c>
    </row>
    <row r="83" spans="3:27">
      <c r="C83" s="34" t="s">
        <v>193</v>
      </c>
      <c r="D83" s="35" t="s">
        <v>194</v>
      </c>
      <c r="E83" s="11">
        <v>0.265195286595935</v>
      </c>
      <c r="F83" s="11">
        <v>0.26219243959073169</v>
      </c>
      <c r="G83" s="11">
        <v>0.25946250799142301</v>
      </c>
      <c r="H83" s="11">
        <v>0.25676728921048803</v>
      </c>
      <c r="I83" s="11">
        <v>0.25415902615914637</v>
      </c>
      <c r="J83" s="11">
        <v>0.251601715187805</v>
      </c>
      <c r="K83" s="11">
        <v>0.24995370494646366</v>
      </c>
      <c r="L83" s="11">
        <v>0.24835579825800838</v>
      </c>
      <c r="M83" s="11">
        <v>0.24678770651369938</v>
      </c>
      <c r="N83" s="11">
        <v>0.24517959070890269</v>
      </c>
      <c r="O83" s="11">
        <v>0.24345704913528463</v>
      </c>
      <c r="P83" s="11">
        <v>0.24231271684280506</v>
      </c>
      <c r="Q83" s="11">
        <v>0.24117591111061007</v>
      </c>
      <c r="R83" s="11">
        <v>0.24005867829747965</v>
      </c>
      <c r="S83" s="11">
        <v>0.24491966703794879</v>
      </c>
      <c r="T83" s="11">
        <v>0.24973802423335054</v>
      </c>
      <c r="U83" s="11"/>
      <c r="V83" s="35" t="str">
        <f t="shared" si="10"/>
        <v>Iran, Islamic Republic of</v>
      </c>
      <c r="W83" s="30">
        <f t="shared" si="11"/>
        <v>-1.3966285854282441E-3</v>
      </c>
      <c r="X83" s="10">
        <f t="shared" si="12"/>
        <v>-0.87040628615473803</v>
      </c>
      <c r="Y83" s="38">
        <f t="shared" si="13"/>
        <v>0.75760710297768374</v>
      </c>
      <c r="Z83" s="43">
        <f t="shared" si="14"/>
        <v>1.3966285854282441</v>
      </c>
      <c r="AA83" s="44">
        <f t="shared" si="15"/>
        <v>68</v>
      </c>
    </row>
    <row r="84" spans="3:27">
      <c r="C84" s="34" t="s">
        <v>195</v>
      </c>
      <c r="D84" s="35" t="s">
        <v>196</v>
      </c>
      <c r="E84" s="11">
        <v>0.41519735251677653</v>
      </c>
      <c r="F84" s="11">
        <v>0.41157303767280501</v>
      </c>
      <c r="G84" s="11">
        <v>0.40432134414109772</v>
      </c>
      <c r="H84" s="11">
        <v>0.50024213078191071</v>
      </c>
      <c r="I84" s="11">
        <v>0.47686977983617895</v>
      </c>
      <c r="J84" s="11">
        <v>0.43993315725873999</v>
      </c>
      <c r="K84" s="11">
        <v>0.43597805405853668</v>
      </c>
      <c r="L84" s="11">
        <v>0.41989684436361796</v>
      </c>
      <c r="M84" s="11">
        <v>0.42852054076300833</v>
      </c>
      <c r="N84" s="11">
        <v>0.40355960501548793</v>
      </c>
      <c r="O84" s="11">
        <v>0.40798407585695129</v>
      </c>
      <c r="P84" s="11">
        <v>0.44828135358970189</v>
      </c>
      <c r="Q84" s="11">
        <v>0.43733555874688373</v>
      </c>
      <c r="R84" s="11">
        <v>0.41442951381304899</v>
      </c>
      <c r="S84" s="11">
        <v>0.40864633560971192</v>
      </c>
      <c r="T84" s="11">
        <v>0.41350500019035136</v>
      </c>
      <c r="U84" s="11"/>
      <c r="V84" s="35" t="str">
        <f t="shared" si="10"/>
        <v>Iraq</v>
      </c>
      <c r="W84" s="30">
        <f t="shared" si="11"/>
        <v>-1.4219084339770669E-3</v>
      </c>
      <c r="X84" s="10">
        <f t="shared" si="12"/>
        <v>-0.24865523863548097</v>
      </c>
      <c r="Y84" s="38">
        <f t="shared" si="13"/>
        <v>6.1829427700867988E-2</v>
      </c>
      <c r="Z84" s="43" t="str">
        <f t="shared" si="14"/>
        <v/>
      </c>
      <c r="AA84" s="44" t="str">
        <f t="shared" si="15"/>
        <v/>
      </c>
    </row>
    <row r="85" spans="3:27">
      <c r="C85" s="34" t="s">
        <v>197</v>
      </c>
      <c r="D85" s="35" t="s">
        <v>198</v>
      </c>
      <c r="E85" s="11">
        <v>6.3758129653455356E-2</v>
      </c>
      <c r="F85" s="11">
        <v>6.3959024871138317E-2</v>
      </c>
      <c r="G85" s="11">
        <v>6.3382684316463656E-2</v>
      </c>
      <c r="H85" s="11">
        <v>6.2668945387805E-2</v>
      </c>
      <c r="I85" s="11">
        <v>6.3112930036382339E-2</v>
      </c>
      <c r="J85" s="11">
        <v>6.1594313058943369E-2</v>
      </c>
      <c r="K85" s="11">
        <v>5.9524928791463656E-2</v>
      </c>
      <c r="L85" s="11">
        <v>5.718399980853666E-2</v>
      </c>
      <c r="M85" s="11">
        <v>5.5562583020731998E-2</v>
      </c>
      <c r="N85" s="11">
        <v>5.3590759728862014E-2</v>
      </c>
      <c r="O85" s="11">
        <v>5.1579912046748021E-2</v>
      </c>
      <c r="P85" s="11">
        <v>5.0653396776423019E-2</v>
      </c>
      <c r="Q85" s="11">
        <v>7.1364442481707341E-2</v>
      </c>
      <c r="R85" s="11">
        <v>6.9664024772358016E-2</v>
      </c>
      <c r="S85" s="11">
        <v>7.5289169337810088E-2</v>
      </c>
      <c r="T85" s="11">
        <v>8.0617647236595508E-2</v>
      </c>
      <c r="U85" s="11"/>
      <c r="V85" s="35" t="str">
        <f t="shared" si="10"/>
        <v>Ireland</v>
      </c>
      <c r="W85" s="30">
        <f t="shared" si="11"/>
        <v>5.7474441002572461E-4</v>
      </c>
      <c r="X85" s="10">
        <f t="shared" si="12"/>
        <v>0.32691963547077624</v>
      </c>
      <c r="Y85" s="38">
        <f t="shared" si="13"/>
        <v>0.10687644805634522</v>
      </c>
      <c r="Z85" s="43" t="str">
        <f t="shared" si="14"/>
        <v/>
      </c>
      <c r="AA85" s="44" t="str">
        <f t="shared" si="15"/>
        <v/>
      </c>
    </row>
    <row r="86" spans="3:27">
      <c r="C86" s="34" t="s">
        <v>199</v>
      </c>
      <c r="D86" s="35" t="s">
        <v>200</v>
      </c>
      <c r="E86" s="11">
        <v>0.12826437581934969</v>
      </c>
      <c r="F86" s="11">
        <v>0.12904076859573166</v>
      </c>
      <c r="G86" s="11">
        <v>0.130676880385</v>
      </c>
      <c r="H86" s="11">
        <v>0.13182321389731735</v>
      </c>
      <c r="I86" s="11">
        <v>0.13252855626378071</v>
      </c>
      <c r="J86" s="11">
        <v>0.13249051831638234</v>
      </c>
      <c r="K86" s="11">
        <v>0.13200488210443098</v>
      </c>
      <c r="L86" s="11">
        <v>0.13389100720268302</v>
      </c>
      <c r="M86" s="11">
        <v>0.13456362671065067</v>
      </c>
      <c r="N86" s="11">
        <v>0.13357980368861799</v>
      </c>
      <c r="O86" s="11">
        <v>0.13411970823934968</v>
      </c>
      <c r="P86" s="11">
        <v>0.13438403798128759</v>
      </c>
      <c r="Q86" s="11">
        <v>0.13425120811517607</v>
      </c>
      <c r="R86" s="11">
        <v>0.12897605154369932</v>
      </c>
      <c r="S86" s="11">
        <v>0.13439248677009194</v>
      </c>
      <c r="T86" s="11">
        <v>0.13980892199648451</v>
      </c>
      <c r="U86" s="11"/>
      <c r="V86" s="35" t="str">
        <f t="shared" si="10"/>
        <v>Israel</v>
      </c>
      <c r="W86" s="30">
        <f t="shared" si="11"/>
        <v>4.0061039048241249E-4</v>
      </c>
      <c r="X86" s="10">
        <f t="shared" si="12"/>
        <v>0.67853560328703244</v>
      </c>
      <c r="Y86" s="38">
        <f t="shared" si="13"/>
        <v>0.46041056492809707</v>
      </c>
      <c r="Z86" s="43">
        <f t="shared" si="14"/>
        <v>-0.40061039048241248</v>
      </c>
      <c r="AA86" s="44">
        <f t="shared" si="15"/>
        <v>115</v>
      </c>
    </row>
    <row r="87" spans="3:27">
      <c r="C87" s="34" t="s">
        <v>201</v>
      </c>
      <c r="D87" s="35" t="s">
        <v>202</v>
      </c>
      <c r="E87" s="11">
        <v>0.11319345277032535</v>
      </c>
      <c r="F87" s="11">
        <v>0.112119227551626</v>
      </c>
      <c r="G87" s="11">
        <v>0.11111492103211401</v>
      </c>
      <c r="H87" s="11">
        <v>0.11077972020365866</v>
      </c>
      <c r="I87" s="11">
        <v>0.10946159254593497</v>
      </c>
      <c r="J87" s="11">
        <v>0.10808818033536603</v>
      </c>
      <c r="K87" s="11">
        <v>0.10758506088800833</v>
      </c>
      <c r="L87" s="11">
        <v>0.10725917721300836</v>
      </c>
      <c r="M87" s="11">
        <v>0.10772308073948435</v>
      </c>
      <c r="N87" s="11">
        <v>0.104349152739264</v>
      </c>
      <c r="O87" s="11">
        <v>0.10911001399288633</v>
      </c>
      <c r="P87" s="11">
        <v>0.10904347557689721</v>
      </c>
      <c r="Q87" s="11">
        <v>0.10596498052134168</v>
      </c>
      <c r="R87" s="11">
        <v>0.10135581879911947</v>
      </c>
      <c r="S87" s="11">
        <v>0.10773985997368464</v>
      </c>
      <c r="T87" s="11">
        <v>0.11320834559269433</v>
      </c>
      <c r="U87" s="11"/>
      <c r="V87" s="35" t="str">
        <f t="shared" si="10"/>
        <v>Italy</v>
      </c>
      <c r="W87" s="30">
        <f t="shared" si="11"/>
        <v>-3.1537152837781709E-4</v>
      </c>
      <c r="X87" s="10">
        <f t="shared" si="12"/>
        <v>-0.47628288852667228</v>
      </c>
      <c r="Y87" s="38">
        <f t="shared" si="13"/>
        <v>0.22684538990331052</v>
      </c>
      <c r="Z87" s="43" t="str">
        <f t="shared" si="14"/>
        <v/>
      </c>
      <c r="AA87" s="44" t="str">
        <f t="shared" si="15"/>
        <v/>
      </c>
    </row>
    <row r="88" spans="3:27">
      <c r="C88" s="34" t="s">
        <v>203</v>
      </c>
      <c r="D88" s="35" t="s">
        <v>204</v>
      </c>
      <c r="E88" s="11">
        <v>0.34025785801117903</v>
      </c>
      <c r="F88" s="11">
        <v>0.33711371557784564</v>
      </c>
      <c r="G88" s="11">
        <v>0.3269745375817073</v>
      </c>
      <c r="H88" s="11">
        <v>0.32771742137955301</v>
      </c>
      <c r="I88" s="11">
        <v>0.32817211686357733</v>
      </c>
      <c r="J88" s="11">
        <v>0.3271405699331304</v>
      </c>
      <c r="K88" s="11">
        <v>0.329431419935935</v>
      </c>
      <c r="L88" s="11">
        <v>0.32442444219959371</v>
      </c>
      <c r="M88" s="11">
        <v>0.32518663602130099</v>
      </c>
      <c r="N88" s="11">
        <v>0.32442005322357736</v>
      </c>
      <c r="O88" s="11">
        <v>0.32430624586434964</v>
      </c>
      <c r="P88" s="11">
        <v>0.32388391905101638</v>
      </c>
      <c r="Q88" s="11">
        <v>0.32333981108048798</v>
      </c>
      <c r="R88" s="11">
        <v>0.32223042829678866</v>
      </c>
      <c r="S88" s="11">
        <v>0.32773517817586878</v>
      </c>
      <c r="T88" s="11">
        <v>0.33273992677516812</v>
      </c>
      <c r="U88" s="11"/>
      <c r="V88" s="35" t="str">
        <f t="shared" si="10"/>
        <v>Jamaica</v>
      </c>
      <c r="W88" s="30">
        <f t="shared" si="11"/>
        <v>-5.6578611902757239E-4</v>
      </c>
      <c r="X88" s="10">
        <f t="shared" si="12"/>
        <v>-0.53632985748761752</v>
      </c>
      <c r="Y88" s="38">
        <f t="shared" si="13"/>
        <v>0.28764971603268813</v>
      </c>
      <c r="Z88" s="43">
        <f t="shared" si="14"/>
        <v>0.56578611902757237</v>
      </c>
      <c r="AA88" s="44">
        <f t="shared" si="15"/>
        <v>104</v>
      </c>
    </row>
    <row r="89" spans="3:27">
      <c r="C89" s="34" t="s">
        <v>205</v>
      </c>
      <c r="D89" s="35" t="s">
        <v>206</v>
      </c>
      <c r="E89" s="11">
        <v>0.27661003245528459</v>
      </c>
      <c r="F89" s="11">
        <v>0.27440051682520333</v>
      </c>
      <c r="G89" s="11">
        <v>0.27331766786178863</v>
      </c>
      <c r="H89" s="11">
        <v>0.27272343678455296</v>
      </c>
      <c r="I89" s="11">
        <v>0.27217736830894329</v>
      </c>
      <c r="J89" s="11">
        <v>0.27017764129674798</v>
      </c>
      <c r="K89" s="11">
        <v>0.26869654332256099</v>
      </c>
      <c r="L89" s="11">
        <v>0.26786422583617897</v>
      </c>
      <c r="M89" s="11">
        <v>0.26681242867499994</v>
      </c>
      <c r="N89" s="11">
        <v>0.26551510305853665</v>
      </c>
      <c r="O89" s="11">
        <v>0.28395166362093499</v>
      </c>
      <c r="P89" s="11">
        <v>0.30072979987940379</v>
      </c>
      <c r="Q89" s="11">
        <v>0.30009696052811646</v>
      </c>
      <c r="R89" s="11">
        <v>0.29981290166463431</v>
      </c>
      <c r="S89" s="11">
        <v>0.30532554649812432</v>
      </c>
      <c r="T89" s="11">
        <v>0.31083819133161444</v>
      </c>
      <c r="U89" s="11"/>
      <c r="V89" s="35" t="str">
        <f t="shared" si="10"/>
        <v>Japan</v>
      </c>
      <c r="W89" s="30">
        <f t="shared" si="11"/>
        <v>2.5167618662900017E-3</v>
      </c>
      <c r="X89" s="10">
        <f t="shared" si="12"/>
        <v>0.75900454821933339</v>
      </c>
      <c r="Y89" s="38">
        <f t="shared" si="13"/>
        <v>0.57608790421763434</v>
      </c>
      <c r="Z89" s="43">
        <f t="shared" si="14"/>
        <v>-2.5167618662900018</v>
      </c>
      <c r="AA89" s="44">
        <f t="shared" si="15"/>
        <v>130</v>
      </c>
    </row>
    <row r="90" spans="3:27">
      <c r="C90" s="34" t="s">
        <v>207</v>
      </c>
      <c r="D90" s="35" t="s">
        <v>208</v>
      </c>
      <c r="E90" s="11">
        <v>0.23959660271552866</v>
      </c>
      <c r="F90" s="11">
        <v>0.23716470666430903</v>
      </c>
      <c r="G90" s="11">
        <v>0.23445836777463433</v>
      </c>
      <c r="H90" s="11">
        <v>0.23169312622605698</v>
      </c>
      <c r="I90" s="11">
        <v>0.23236761954272367</v>
      </c>
      <c r="J90" s="11">
        <v>0.23199332621711402</v>
      </c>
      <c r="K90" s="11">
        <v>0.23059599451886204</v>
      </c>
      <c r="L90" s="11">
        <v>0.22592752349382136</v>
      </c>
      <c r="M90" s="11">
        <v>0.22451855187081335</v>
      </c>
      <c r="N90" s="11">
        <v>0.22666443783154502</v>
      </c>
      <c r="O90" s="11">
        <v>0.22086332341560999</v>
      </c>
      <c r="P90" s="11">
        <v>0.21779960341178869</v>
      </c>
      <c r="Q90" s="11">
        <v>0.21250331591271021</v>
      </c>
      <c r="R90" s="11">
        <v>0.20509845803907881</v>
      </c>
      <c r="S90" s="11">
        <v>0.20877576455847988</v>
      </c>
      <c r="T90" s="11">
        <v>0.21381660687689885</v>
      </c>
      <c r="U90" s="11"/>
      <c r="V90" s="35" t="str">
        <f t="shared" si="10"/>
        <v>Jordan</v>
      </c>
      <c r="W90" s="30">
        <f t="shared" si="11"/>
        <v>-2.0915489021698262E-3</v>
      </c>
      <c r="X90" s="10">
        <f t="shared" si="12"/>
        <v>-0.95209875685802581</v>
      </c>
      <c r="Y90" s="38">
        <f t="shared" si="13"/>
        <v>0.90649204281059814</v>
      </c>
      <c r="Z90" s="43">
        <f t="shared" si="14"/>
        <v>2.0915489021698264</v>
      </c>
      <c r="AA90" s="44">
        <f t="shared" si="15"/>
        <v>47</v>
      </c>
    </row>
    <row r="91" spans="3:27">
      <c r="C91" s="34" t="s">
        <v>209</v>
      </c>
      <c r="D91" s="35" t="s">
        <v>210</v>
      </c>
      <c r="E91" s="11">
        <v>0.31550625880126032</v>
      </c>
      <c r="F91" s="11">
        <v>0.31712538333479695</v>
      </c>
      <c r="G91" s="11">
        <v>0.31528296816784568</v>
      </c>
      <c r="H91" s="11">
        <v>0.31455202338081301</v>
      </c>
      <c r="I91" s="11">
        <v>0.31394656151292705</v>
      </c>
      <c r="J91" s="11">
        <v>0.32211707070756096</v>
      </c>
      <c r="K91" s="11">
        <v>0.30978695879191065</v>
      </c>
      <c r="L91" s="11">
        <v>0.31025088463524403</v>
      </c>
      <c r="M91" s="11">
        <v>0.30941330194987837</v>
      </c>
      <c r="N91" s="11">
        <v>0.30929509298317098</v>
      </c>
      <c r="O91" s="11">
        <v>0.3057387260881303</v>
      </c>
      <c r="P91" s="11">
        <v>0.30299199152025741</v>
      </c>
      <c r="Q91" s="11">
        <v>0.30209907716153117</v>
      </c>
      <c r="R91" s="11">
        <v>0.30083127198678866</v>
      </c>
      <c r="S91" s="11">
        <v>0.30556798826775039</v>
      </c>
      <c r="T91" s="11">
        <v>0.3100908029216885</v>
      </c>
      <c r="U91" s="11"/>
      <c r="V91" s="35" t="str">
        <f t="shared" si="10"/>
        <v>Kazakhstan</v>
      </c>
      <c r="W91" s="30">
        <f t="shared" si="11"/>
        <v>-9.7560300174672312E-4</v>
      </c>
      <c r="X91" s="10">
        <f t="shared" si="12"/>
        <v>-0.78499463470631747</v>
      </c>
      <c r="Y91" s="38">
        <f t="shared" si="13"/>
        <v>0.61621657651770478</v>
      </c>
      <c r="Z91" s="43">
        <f t="shared" si="14"/>
        <v>0.9756030017467231</v>
      </c>
      <c r="AA91" s="44">
        <f t="shared" si="15"/>
        <v>86</v>
      </c>
    </row>
    <row r="92" spans="3:27">
      <c r="C92" s="34" t="s">
        <v>211</v>
      </c>
      <c r="D92" s="35" t="s">
        <v>212</v>
      </c>
      <c r="E92" s="11">
        <v>0.57288875276869933</v>
      </c>
      <c r="F92" s="11">
        <v>0.58358144739617901</v>
      </c>
      <c r="G92" s="11">
        <v>0.59394632538963432</v>
      </c>
      <c r="H92" s="11">
        <v>0.59879312580691069</v>
      </c>
      <c r="I92" s="11">
        <v>0.60983928156199207</v>
      </c>
      <c r="J92" s="11">
        <v>0.60520403372930909</v>
      </c>
      <c r="K92" s="11">
        <v>0.62000380957276435</v>
      </c>
      <c r="L92" s="11">
        <v>0.62406258596260167</v>
      </c>
      <c r="M92" s="11">
        <v>0.61658771977276439</v>
      </c>
      <c r="N92" s="11">
        <v>0.62789809782276429</v>
      </c>
      <c r="O92" s="11">
        <v>0.63482531078292703</v>
      </c>
      <c r="P92" s="11">
        <v>0.62869798151991896</v>
      </c>
      <c r="Q92" s="11">
        <v>0.63316693162804893</v>
      </c>
      <c r="R92" s="11">
        <v>0.62861266895203272</v>
      </c>
      <c r="S92" s="11">
        <v>0.6498835406985819</v>
      </c>
      <c r="T92" s="11">
        <v>0.65630418864369522</v>
      </c>
      <c r="U92" s="11"/>
      <c r="V92" s="35" t="str">
        <f t="shared" si="10"/>
        <v>Kenya</v>
      </c>
      <c r="W92" s="30">
        <f t="shared" si="11"/>
        <v>4.5590853914213858E-3</v>
      </c>
      <c r="X92" s="10">
        <f t="shared" si="12"/>
        <v>0.95422120142548783</v>
      </c>
      <c r="Y92" s="38">
        <f t="shared" si="13"/>
        <v>0.91053810124990142</v>
      </c>
      <c r="Z92" s="43">
        <f t="shared" si="14"/>
        <v>-4.5590853914213856</v>
      </c>
      <c r="AA92" s="44">
        <f t="shared" si="15"/>
        <v>144</v>
      </c>
    </row>
    <row r="93" spans="3:27">
      <c r="C93" s="34" t="s">
        <v>213</v>
      </c>
      <c r="D93" s="35" t="s">
        <v>214</v>
      </c>
      <c r="E93" s="11">
        <v>0.57520127576585367</v>
      </c>
      <c r="F93" s="11">
        <v>0.57337365264918694</v>
      </c>
      <c r="G93" s="11">
        <v>0.57183285648252025</v>
      </c>
      <c r="H93" s="11">
        <v>0.57206975624295398</v>
      </c>
      <c r="I93" s="11">
        <v>0.57380082510338759</v>
      </c>
      <c r="J93" s="11">
        <v>0.57468910636382131</v>
      </c>
      <c r="K93" s="11">
        <v>0.56965307953373989</v>
      </c>
      <c r="L93" s="11">
        <v>0.5642859508703254</v>
      </c>
      <c r="M93" s="11">
        <v>0.56637012267710041</v>
      </c>
      <c r="N93" s="11">
        <v>0.5689486122838755</v>
      </c>
      <c r="O93" s="11">
        <v>0.54071284952398402</v>
      </c>
      <c r="P93" s="11">
        <v>0.55783676719901687</v>
      </c>
      <c r="Q93" s="11">
        <v>0.5858751763907164</v>
      </c>
      <c r="R93" s="11">
        <v>0.58104190001574929</v>
      </c>
      <c r="S93" s="11">
        <v>0.58391803824078214</v>
      </c>
      <c r="T93" s="11">
        <v>0.58843158257008366</v>
      </c>
      <c r="U93" s="11"/>
      <c r="V93" s="35" t="str">
        <f t="shared" si="10"/>
        <v>Kiribati</v>
      </c>
      <c r="W93" s="30">
        <f t="shared" si="11"/>
        <v>4.1091316981907222E-4</v>
      </c>
      <c r="X93" s="10">
        <f t="shared" si="12"/>
        <v>0.16970068392231896</v>
      </c>
      <c r="Y93" s="38">
        <f t="shared" si="13"/>
        <v>2.8798322123702806E-2</v>
      </c>
      <c r="Z93" s="43" t="str">
        <f t="shared" si="14"/>
        <v/>
      </c>
      <c r="AA93" s="44" t="str">
        <f t="shared" si="15"/>
        <v/>
      </c>
    </row>
    <row r="94" spans="3:27">
      <c r="C94" s="34" t="s">
        <v>215</v>
      </c>
      <c r="D94" s="35" t="s">
        <v>216</v>
      </c>
      <c r="E94" s="11">
        <v>0.4547228583808946</v>
      </c>
      <c r="F94" s="11">
        <v>0.45518891873760192</v>
      </c>
      <c r="G94" s="11">
        <v>0.45561213356585384</v>
      </c>
      <c r="H94" s="11">
        <v>0.45589494189004115</v>
      </c>
      <c r="I94" s="11">
        <v>0.45596165265325261</v>
      </c>
      <c r="J94" s="11">
        <v>0.45574210325386222</v>
      </c>
      <c r="K94" s="11">
        <v>0.45543118001768312</v>
      </c>
      <c r="L94" s="11">
        <v>0.45483887466768319</v>
      </c>
      <c r="M94" s="11">
        <v>0.45400469939898419</v>
      </c>
      <c r="N94" s="11">
        <v>0.45295093063434994</v>
      </c>
      <c r="O94" s="11">
        <v>0.4517077309754069</v>
      </c>
      <c r="P94" s="11">
        <v>0.45078138793238515</v>
      </c>
      <c r="Q94" s="11">
        <v>0.44975390667798126</v>
      </c>
      <c r="R94" s="11">
        <v>0.44867252298455318</v>
      </c>
      <c r="S94" s="11">
        <v>0.45350761283487478</v>
      </c>
      <c r="T94" s="11">
        <v>0.45834270268519645</v>
      </c>
      <c r="U94" s="11"/>
      <c r="V94" s="35" t="str">
        <f t="shared" si="10"/>
        <v>Korea, Democratic People's Republic of</v>
      </c>
      <c r="W94" s="30">
        <f t="shared" si="11"/>
        <v>-2.4098968136885117E-4</v>
      </c>
      <c r="X94" s="10">
        <f t="shared" si="12"/>
        <v>-0.4444982986984029</v>
      </c>
      <c r="Y94" s="38">
        <f t="shared" si="13"/>
        <v>0.1975787375457746</v>
      </c>
      <c r="Z94" s="43" t="str">
        <f t="shared" si="14"/>
        <v/>
      </c>
      <c r="AA94" s="44" t="str">
        <f t="shared" si="15"/>
        <v/>
      </c>
    </row>
    <row r="95" spans="3:27">
      <c r="C95" s="34" t="s">
        <v>217</v>
      </c>
      <c r="D95" s="35" t="s">
        <v>218</v>
      </c>
      <c r="E95" s="11">
        <v>0.32299932572865864</v>
      </c>
      <c r="F95" s="11">
        <v>0.32152730430508147</v>
      </c>
      <c r="G95" s="11">
        <v>0.32005528288150431</v>
      </c>
      <c r="H95" s="11">
        <v>0.31812960292134163</v>
      </c>
      <c r="I95" s="11">
        <v>0.316203922961179</v>
      </c>
      <c r="J95" s="11">
        <v>0.31454734869207335</v>
      </c>
      <c r="K95" s="11">
        <v>0.31289932637296763</v>
      </c>
      <c r="L95" s="11">
        <v>0.31123707641158571</v>
      </c>
      <c r="M95" s="11">
        <v>0.30974149311686999</v>
      </c>
      <c r="N95" s="11">
        <v>0.28945924315548799</v>
      </c>
      <c r="O95" s="11">
        <v>0.28511280620223595</v>
      </c>
      <c r="P95" s="11">
        <v>0.28096785095494581</v>
      </c>
      <c r="Q95" s="11">
        <v>0.2774440339190381</v>
      </c>
      <c r="R95" s="11">
        <v>0.27337712745223608</v>
      </c>
      <c r="S95" s="11">
        <v>0.27871713586549945</v>
      </c>
      <c r="T95" s="11">
        <v>0.28405714427876294</v>
      </c>
      <c r="U95" s="11"/>
      <c r="V95" s="35" t="str">
        <f t="shared" si="10"/>
        <v>Korea, Republic of</v>
      </c>
      <c r="W95" s="30">
        <f t="shared" si="11"/>
        <v>-3.6557879288906733E-3</v>
      </c>
      <c r="X95" s="10">
        <f t="shared" si="12"/>
        <v>-0.93590583330304578</v>
      </c>
      <c r="Y95" s="38">
        <f t="shared" si="13"/>
        <v>0.87591972881066849</v>
      </c>
      <c r="Z95" s="43">
        <f t="shared" si="14"/>
        <v>3.6557879288906734</v>
      </c>
      <c r="AA95" s="44">
        <f t="shared" si="15"/>
        <v>25</v>
      </c>
    </row>
    <row r="96" spans="3:27">
      <c r="C96" s="34" t="s">
        <v>219</v>
      </c>
      <c r="D96" s="35" t="s">
        <v>220</v>
      </c>
      <c r="E96" s="11">
        <v>0.20250465468089437</v>
      </c>
      <c r="F96" s="11">
        <v>0.20179764258455299</v>
      </c>
      <c r="G96" s="11">
        <v>0.2010876223581303</v>
      </c>
      <c r="H96" s="11">
        <v>0.20040459400162633</v>
      </c>
      <c r="I96" s="11">
        <v>0.19974693149878064</v>
      </c>
      <c r="J96" s="11">
        <v>0.19911935029674799</v>
      </c>
      <c r="K96" s="11">
        <v>0.19857663483516272</v>
      </c>
      <c r="L96" s="11">
        <v>0.19715300880447162</v>
      </c>
      <c r="M96" s="11">
        <v>0.19574718765182933</v>
      </c>
      <c r="N96" s="11">
        <v>0.19435600064552863</v>
      </c>
      <c r="O96" s="11">
        <v>0.192976033151423</v>
      </c>
      <c r="P96" s="11">
        <v>0.19848716523780499</v>
      </c>
      <c r="Q96" s="11">
        <v>0.19114896399085368</v>
      </c>
      <c r="R96" s="11">
        <v>0.18853425867886195</v>
      </c>
      <c r="S96" s="11">
        <v>0.19130738384202109</v>
      </c>
      <c r="T96" s="11">
        <v>0.19652384233851364</v>
      </c>
      <c r="U96" s="11"/>
      <c r="V96" s="35" t="str">
        <f t="shared" si="10"/>
        <v>Kuwait</v>
      </c>
      <c r="W96" s="30">
        <f t="shared" si="11"/>
        <v>-7.3687631269489778E-4</v>
      </c>
      <c r="X96" s="10">
        <f t="shared" si="12"/>
        <v>-0.84060692119360014</v>
      </c>
      <c r="Y96" s="38">
        <f t="shared" si="13"/>
        <v>0.70661999595858349</v>
      </c>
      <c r="Z96" s="43">
        <f t="shared" si="14"/>
        <v>0.73687631269489773</v>
      </c>
      <c r="AA96" s="44">
        <f t="shared" si="15"/>
        <v>96</v>
      </c>
    </row>
    <row r="97" spans="3:27">
      <c r="C97" s="34" t="s">
        <v>221</v>
      </c>
      <c r="D97" s="35" t="s">
        <v>222</v>
      </c>
      <c r="E97" s="11">
        <v>0.22139065425187002</v>
      </c>
      <c r="F97" s="11">
        <v>0.22349958503325204</v>
      </c>
      <c r="G97" s="11">
        <v>0.235894187127236</v>
      </c>
      <c r="H97" s="11">
        <v>0.21502483408601633</v>
      </c>
      <c r="I97" s="11">
        <v>0.2250268625636993</v>
      </c>
      <c r="J97" s="11">
        <v>0.22187040166544733</v>
      </c>
      <c r="K97" s="11">
        <v>0.21810403700443104</v>
      </c>
      <c r="L97" s="11">
        <v>0.23302772812276432</v>
      </c>
      <c r="M97" s="11">
        <v>0.22782268583008133</v>
      </c>
      <c r="N97" s="11">
        <v>0.24251474946138232</v>
      </c>
      <c r="O97" s="11">
        <v>0.22820332384674794</v>
      </c>
      <c r="P97" s="11">
        <v>0.23557678153204606</v>
      </c>
      <c r="Q97" s="11">
        <v>0.23050087249945819</v>
      </c>
      <c r="R97" s="11">
        <v>0.23336735304979697</v>
      </c>
      <c r="S97" s="11">
        <v>0.23720218743429522</v>
      </c>
      <c r="T97" s="11">
        <v>0.24207962724594667</v>
      </c>
      <c r="U97" s="11"/>
      <c r="V97" s="35" t="str">
        <f t="shared" si="10"/>
        <v>Kyrgyzstan</v>
      </c>
      <c r="W97" s="30">
        <f t="shared" si="11"/>
        <v>1.1374981408190585E-3</v>
      </c>
      <c r="X97" s="10">
        <f t="shared" si="12"/>
        <v>0.65770286606237571</v>
      </c>
      <c r="Y97" s="38">
        <f t="shared" si="13"/>
        <v>0.43257306002666335</v>
      </c>
      <c r="Z97" s="43">
        <f t="shared" si="14"/>
        <v>-1.1374981408190585</v>
      </c>
      <c r="AA97" s="44">
        <f t="shared" si="15"/>
        <v>119</v>
      </c>
    </row>
    <row r="98" spans="3:27">
      <c r="C98" s="34" t="s">
        <v>223</v>
      </c>
      <c r="D98" s="35" t="s">
        <v>436</v>
      </c>
      <c r="E98" s="11">
        <v>0.64263757895987828</v>
      </c>
      <c r="F98" s="11">
        <v>0.66873475145325256</v>
      </c>
      <c r="G98" s="11">
        <v>0.68803591016707344</v>
      </c>
      <c r="H98" s="11">
        <v>0.66013881694634169</v>
      </c>
      <c r="I98" s="11">
        <v>0.66534931705934952</v>
      </c>
      <c r="J98" s="11">
        <v>0.66288236109105692</v>
      </c>
      <c r="K98" s="11">
        <v>0.61820924307723601</v>
      </c>
      <c r="L98" s="11">
        <v>0.61015974833495967</v>
      </c>
      <c r="M98" s="11">
        <v>0.60717987069878065</v>
      </c>
      <c r="N98" s="11">
        <v>0.59027962931869926</v>
      </c>
      <c r="O98" s="11">
        <v>0.57867261702682926</v>
      </c>
      <c r="P98" s="11">
        <v>0.58627004115887538</v>
      </c>
      <c r="Q98" s="11">
        <v>0.5667317275092143</v>
      </c>
      <c r="R98" s="11">
        <v>0.56258088487662639</v>
      </c>
      <c r="S98" s="11">
        <v>0.54183058104411819</v>
      </c>
      <c r="T98" s="11">
        <v>0.54785437344494348</v>
      </c>
      <c r="U98" s="11"/>
      <c r="V98" s="35" t="str">
        <f t="shared" si="10"/>
        <v>Laos</v>
      </c>
      <c r="W98" s="30">
        <f t="shared" si="11"/>
        <v>-9.3434466936883533E-3</v>
      </c>
      <c r="X98" s="10">
        <f t="shared" si="12"/>
        <v>-0.94088288533439279</v>
      </c>
      <c r="Y98" s="38">
        <f t="shared" si="13"/>
        <v>0.88526060391517214</v>
      </c>
      <c r="Z98" s="43">
        <f t="shared" si="14"/>
        <v>9.3434466936883531</v>
      </c>
      <c r="AA98" s="44">
        <f t="shared" si="15"/>
        <v>3</v>
      </c>
    </row>
    <row r="99" spans="3:27">
      <c r="C99" s="34" t="s">
        <v>225</v>
      </c>
      <c r="D99" s="35" t="s">
        <v>226</v>
      </c>
      <c r="E99" s="11">
        <v>0.31347290577101633</v>
      </c>
      <c r="F99" s="11">
        <v>0.30506813508048797</v>
      </c>
      <c r="G99" s="11">
        <v>0.30309525778439034</v>
      </c>
      <c r="H99" s="11">
        <v>0.30486512874016269</v>
      </c>
      <c r="I99" s="11">
        <v>0.30204995539743928</v>
      </c>
      <c r="J99" s="11">
        <v>0.29950554980987837</v>
      </c>
      <c r="K99" s="11">
        <v>0.29976772692219533</v>
      </c>
      <c r="L99" s="11">
        <v>0.29933950931951231</v>
      </c>
      <c r="M99" s="11">
        <v>0.29770204193800837</v>
      </c>
      <c r="N99" s="11">
        <v>0.29378830210109769</v>
      </c>
      <c r="O99" s="11">
        <v>0.29496291082772369</v>
      </c>
      <c r="P99" s="11">
        <v>0.29519428539513576</v>
      </c>
      <c r="Q99" s="11">
        <v>0.29524277904848251</v>
      </c>
      <c r="R99" s="11">
        <v>0.29268573389024394</v>
      </c>
      <c r="S99" s="11">
        <v>0.30171165964427321</v>
      </c>
      <c r="T99" s="11">
        <v>0.30655091873163581</v>
      </c>
      <c r="U99" s="11"/>
      <c r="V99" s="35" t="str">
        <f t="shared" si="10"/>
        <v>Latvia</v>
      </c>
      <c r="W99" s="30">
        <f t="shared" si="11"/>
        <v>-6.4536547513812737E-4</v>
      </c>
      <c r="X99" s="10">
        <f t="shared" si="12"/>
        <v>-0.55596631246212869</v>
      </c>
      <c r="Y99" s="38">
        <f t="shared" si="13"/>
        <v>0.30909854059273728</v>
      </c>
      <c r="Z99" s="43">
        <f t="shared" si="14"/>
        <v>0.64536547513812736</v>
      </c>
      <c r="AA99" s="44">
        <f t="shared" si="15"/>
        <v>101</v>
      </c>
    </row>
    <row r="100" spans="3:27">
      <c r="C100" s="34" t="s">
        <v>227</v>
      </c>
      <c r="D100" s="35" t="s">
        <v>228</v>
      </c>
      <c r="E100" s="11">
        <v>0.20832494715089434</v>
      </c>
      <c r="F100" s="11">
        <v>0.20980617770707333</v>
      </c>
      <c r="G100" s="11">
        <v>0.20670715327849598</v>
      </c>
      <c r="H100" s="11">
        <v>0.20600828571646368</v>
      </c>
      <c r="I100" s="11">
        <v>0.20530500649056938</v>
      </c>
      <c r="J100" s="11">
        <v>0.20452611742252036</v>
      </c>
      <c r="K100" s="11">
        <v>0.20371358043609769</v>
      </c>
      <c r="L100" s="11">
        <v>0.20595940245089428</v>
      </c>
      <c r="M100" s="11">
        <v>0.20811635682528462</v>
      </c>
      <c r="N100" s="11">
        <v>0.21016735291638233</v>
      </c>
      <c r="O100" s="11">
        <v>0.21245227863292696</v>
      </c>
      <c r="P100" s="11">
        <v>0.197730210106179</v>
      </c>
      <c r="Q100" s="11">
        <v>0.20319330454987836</v>
      </c>
      <c r="R100" s="11">
        <v>0.19722491929943101</v>
      </c>
      <c r="S100" s="11">
        <v>0.19166110492352284</v>
      </c>
      <c r="T100" s="11">
        <v>0.19652818891356308</v>
      </c>
      <c r="U100" s="11"/>
      <c r="V100" s="35" t="str">
        <f t="shared" si="10"/>
        <v>Lebanon</v>
      </c>
      <c r="W100" s="30">
        <f t="shared" si="11"/>
        <v>-7.8581061888024009E-4</v>
      </c>
      <c r="X100" s="10">
        <f t="shared" si="12"/>
        <v>-0.65503776268691682</v>
      </c>
      <c r="Y100" s="38">
        <f t="shared" si="13"/>
        <v>0.42907447054588155</v>
      </c>
      <c r="Z100" s="43">
        <f t="shared" si="14"/>
        <v>0.78581061888024006</v>
      </c>
      <c r="AA100" s="44">
        <f t="shared" si="15"/>
        <v>92</v>
      </c>
    </row>
    <row r="101" spans="3:27">
      <c r="C101" s="34" t="s">
        <v>229</v>
      </c>
      <c r="D101" s="35" t="s">
        <v>230</v>
      </c>
      <c r="E101" s="11">
        <v>0.56083985386150437</v>
      </c>
      <c r="F101" s="11">
        <v>0.56265111391731726</v>
      </c>
      <c r="G101" s="11">
        <v>0.5674039792041059</v>
      </c>
      <c r="H101" s="11">
        <v>0.57604567059247958</v>
      </c>
      <c r="I101" s="11">
        <v>0.58529540353085374</v>
      </c>
      <c r="J101" s="11">
        <v>0.59223934355304897</v>
      </c>
      <c r="K101" s="11">
        <v>0.60328549611613835</v>
      </c>
      <c r="L101" s="11">
        <v>0.60678000253991893</v>
      </c>
      <c r="M101" s="11">
        <v>0.62270437390833322</v>
      </c>
      <c r="N101" s="11">
        <v>0.62666992869207327</v>
      </c>
      <c r="O101" s="11">
        <v>0.63422324563475629</v>
      </c>
      <c r="P101" s="11">
        <v>0.62414070029126023</v>
      </c>
      <c r="Q101" s="11">
        <v>0.62262012419817103</v>
      </c>
      <c r="R101" s="11">
        <v>0.62944897264410593</v>
      </c>
      <c r="S101" s="11">
        <v>0.65223347119303943</v>
      </c>
      <c r="T101" s="11">
        <v>0.65708813360548046</v>
      </c>
      <c r="U101" s="11"/>
      <c r="V101" s="35" t="str">
        <f t="shared" si="10"/>
        <v>Lesotho</v>
      </c>
      <c r="W101" s="30">
        <f t="shared" si="11"/>
        <v>6.290991335092434E-3</v>
      </c>
      <c r="X101" s="10">
        <f t="shared" si="12"/>
        <v>0.97040937720383935</v>
      </c>
      <c r="Y101" s="38">
        <f t="shared" si="13"/>
        <v>0.94169435936514334</v>
      </c>
      <c r="Z101" s="43">
        <f t="shared" si="14"/>
        <v>-6.2909913350924338</v>
      </c>
      <c r="AA101" s="44">
        <f t="shared" si="15"/>
        <v>145</v>
      </c>
    </row>
    <row r="102" spans="3:27">
      <c r="C102" s="34" t="s">
        <v>231</v>
      </c>
      <c r="D102" s="35" t="s">
        <v>232</v>
      </c>
      <c r="E102" s="11">
        <v>0.64996481261951755</v>
      </c>
      <c r="F102" s="11">
        <v>0.64774323451583016</v>
      </c>
      <c r="G102" s="11">
        <v>0.64550653446092332</v>
      </c>
      <c r="H102" s="11">
        <v>0.64325780188569137</v>
      </c>
      <c r="I102" s="11">
        <v>0.64952655426626038</v>
      </c>
      <c r="J102" s="11">
        <v>0.63844437372024399</v>
      </c>
      <c r="K102" s="11">
        <v>0.64081236356886206</v>
      </c>
      <c r="L102" s="11">
        <v>0.63767184667914634</v>
      </c>
      <c r="M102" s="11">
        <v>0.63984814219772368</v>
      </c>
      <c r="N102" s="11">
        <v>0.65445354905040665</v>
      </c>
      <c r="O102" s="11">
        <v>0.66633453118008135</v>
      </c>
      <c r="P102" s="11">
        <v>0.66044771476463437</v>
      </c>
      <c r="Q102" s="11">
        <v>0.71281242145284562</v>
      </c>
      <c r="R102" s="11">
        <v>0.69519052249593505</v>
      </c>
      <c r="S102" s="11">
        <v>0.69907473053919744</v>
      </c>
      <c r="T102" s="11">
        <v>0.70374227189828442</v>
      </c>
      <c r="U102" s="11"/>
      <c r="V102" s="35" t="str">
        <f t="shared" si="10"/>
        <v>Liberia</v>
      </c>
      <c r="W102" s="30">
        <f t="shared" si="11"/>
        <v>4.2727728598908983E-3</v>
      </c>
      <c r="X102" s="10">
        <f t="shared" si="12"/>
        <v>0.78438772993951866</v>
      </c>
      <c r="Y102" s="38">
        <f t="shared" si="13"/>
        <v>0.61526411087967126</v>
      </c>
      <c r="Z102" s="43">
        <f t="shared" si="14"/>
        <v>-4.2727728598908978</v>
      </c>
      <c r="AA102" s="44">
        <f t="shared" si="15"/>
        <v>141</v>
      </c>
    </row>
    <row r="103" spans="3:27">
      <c r="C103" s="34" t="s">
        <v>233</v>
      </c>
      <c r="D103" s="35" t="s">
        <v>234</v>
      </c>
      <c r="E103" s="11">
        <v>0.21898394462093498</v>
      </c>
      <c r="F103" s="11">
        <v>0.21688897129065066</v>
      </c>
      <c r="G103" s="11">
        <v>0.21494846950508131</v>
      </c>
      <c r="H103" s="11">
        <v>0.21327980047212547</v>
      </c>
      <c r="I103" s="11">
        <v>0.21180210704892596</v>
      </c>
      <c r="J103" s="11">
        <v>0.21049384452003514</v>
      </c>
      <c r="K103" s="11">
        <v>0.2096000159279329</v>
      </c>
      <c r="L103" s="11">
        <v>0.20876594343339139</v>
      </c>
      <c r="M103" s="11">
        <v>0.20793683028844387</v>
      </c>
      <c r="N103" s="11">
        <v>0.20709105047682932</v>
      </c>
      <c r="O103" s="11">
        <v>0.20163053547357732</v>
      </c>
      <c r="P103" s="11">
        <v>0.1961336888905828</v>
      </c>
      <c r="Q103" s="11">
        <v>0.19070289221466152</v>
      </c>
      <c r="R103" s="11">
        <v>0.18526286781500001</v>
      </c>
      <c r="S103" s="11">
        <v>0.18801819683993815</v>
      </c>
      <c r="T103" s="11">
        <v>0.19314608937160413</v>
      </c>
      <c r="U103" s="11"/>
      <c r="V103" s="35" t="str">
        <f t="shared" si="10"/>
        <v>Libyan Arab Jamahiriya</v>
      </c>
      <c r="W103" s="30">
        <f t="shared" si="11"/>
        <v>-2.13966642845036E-3</v>
      </c>
      <c r="X103" s="10">
        <f t="shared" si="12"/>
        <v>-0.94575071898070717</v>
      </c>
      <c r="Y103" s="38">
        <f t="shared" si="13"/>
        <v>0.89444442245252453</v>
      </c>
      <c r="Z103" s="43">
        <f t="shared" si="14"/>
        <v>2.1396664284503601</v>
      </c>
      <c r="AA103" s="44">
        <f t="shared" si="15"/>
        <v>45</v>
      </c>
    </row>
    <row r="104" spans="3:27">
      <c r="C104" s="34" t="s">
        <v>235</v>
      </c>
      <c r="D104" s="35" t="s">
        <v>236</v>
      </c>
      <c r="E104" s="11">
        <v>0.21463344123659908</v>
      </c>
      <c r="F104" s="11">
        <v>0.20925555517794245</v>
      </c>
      <c r="G104" s="11">
        <v>0.20387766911928576</v>
      </c>
      <c r="H104" s="11">
        <v>0.1984997830606291</v>
      </c>
      <c r="I104" s="11">
        <v>0.19312189700197244</v>
      </c>
      <c r="J104" s="11">
        <v>0.1877440109433158</v>
      </c>
      <c r="K104" s="11">
        <v>0.18236612488465911</v>
      </c>
      <c r="L104" s="11">
        <v>0.17698823882600245</v>
      </c>
      <c r="M104" s="11">
        <v>0.17161035276734574</v>
      </c>
      <c r="N104" s="11">
        <v>0.1662324667086891</v>
      </c>
      <c r="O104" s="11">
        <v>0.16085458065003244</v>
      </c>
      <c r="P104" s="11">
        <v>0.15991962130043913</v>
      </c>
      <c r="Q104" s="11">
        <v>0.15876514975572345</v>
      </c>
      <c r="R104" s="11">
        <v>0.1543017351215771</v>
      </c>
      <c r="S104" s="11">
        <v>0.1598106780878735</v>
      </c>
      <c r="T104" s="11">
        <v>0.16531962105416995</v>
      </c>
      <c r="U104" s="11"/>
      <c r="V104" s="35" t="str">
        <f t="shared" si="10"/>
        <v>Liechtenstein</v>
      </c>
      <c r="W104" s="30">
        <f t="shared" si="11"/>
        <v>-3.9795288538088175E-3</v>
      </c>
      <c r="X104" s="10">
        <f t="shared" si="12"/>
        <v>-0.95038857963150536</v>
      </c>
      <c r="Y104" s="38">
        <f t="shared" si="13"/>
        <v>0.90323845229399025</v>
      </c>
      <c r="Z104" s="43">
        <f t="shared" si="14"/>
        <v>3.9795288538088176</v>
      </c>
      <c r="AA104" s="44">
        <f t="shared" si="15"/>
        <v>20</v>
      </c>
    </row>
    <row r="105" spans="3:27">
      <c r="C105" s="34" t="s">
        <v>237</v>
      </c>
      <c r="D105" s="35" t="s">
        <v>238</v>
      </c>
      <c r="E105" s="11">
        <v>0.27771427806361798</v>
      </c>
      <c r="F105" s="11">
        <v>0.27396622334892945</v>
      </c>
      <c r="G105" s="11">
        <v>0.27122060765863137</v>
      </c>
      <c r="H105" s="11">
        <v>0.27022458546426831</v>
      </c>
      <c r="I105" s="11">
        <v>0.2689408013616667</v>
      </c>
      <c r="J105" s="11">
        <v>0.27023351506906534</v>
      </c>
      <c r="K105" s="11">
        <v>0.27126260062979701</v>
      </c>
      <c r="L105" s="11">
        <v>0.27040943440951232</v>
      </c>
      <c r="M105" s="11">
        <v>0.27078784994748001</v>
      </c>
      <c r="N105" s="11">
        <v>0.26910727101341464</v>
      </c>
      <c r="O105" s="11">
        <v>0.2735571511019107</v>
      </c>
      <c r="P105" s="11">
        <v>0.27350547972142297</v>
      </c>
      <c r="Q105" s="11">
        <v>0.27463676530585363</v>
      </c>
      <c r="R105" s="11">
        <v>0.27569659431808963</v>
      </c>
      <c r="S105" s="11">
        <v>0.2786210847068849</v>
      </c>
      <c r="T105" s="11">
        <v>0.2834235279706801</v>
      </c>
      <c r="U105" s="11"/>
      <c r="V105" s="35" t="str">
        <f t="shared" si="10"/>
        <v>Lithuania</v>
      </c>
      <c r="W105" s="30">
        <f t="shared" si="11"/>
        <v>4.0820701979265081E-4</v>
      </c>
      <c r="X105" s="10">
        <f t="shared" si="12"/>
        <v>0.48899442854121006</v>
      </c>
      <c r="Y105" s="38">
        <f t="shared" si="13"/>
        <v>0.2391155511443446</v>
      </c>
      <c r="Z105" s="43" t="str">
        <f t="shared" si="14"/>
        <v/>
      </c>
      <c r="AA105" s="44" t="str">
        <f t="shared" si="15"/>
        <v/>
      </c>
    </row>
    <row r="106" spans="3:27">
      <c r="C106" s="34" t="s">
        <v>239</v>
      </c>
      <c r="D106" s="35" t="s">
        <v>240</v>
      </c>
      <c r="E106" s="11">
        <v>0.12703581530182934</v>
      </c>
      <c r="F106" s="11">
        <v>0.12700288752459363</v>
      </c>
      <c r="G106" s="11">
        <v>0.12579109795873997</v>
      </c>
      <c r="H106" s="11">
        <v>0.12532727587256096</v>
      </c>
      <c r="I106" s="11">
        <v>0.12280654321727665</v>
      </c>
      <c r="J106" s="11">
        <v>0.12245654226930897</v>
      </c>
      <c r="K106" s="11">
        <v>0.12248962671077233</v>
      </c>
      <c r="L106" s="11">
        <v>0.1217666135912603</v>
      </c>
      <c r="M106" s="11">
        <v>0.12247449478069133</v>
      </c>
      <c r="N106" s="11">
        <v>0.11764914019776433</v>
      </c>
      <c r="O106" s="11">
        <v>0.11015448480182932</v>
      </c>
      <c r="P106" s="11">
        <v>0.1060087087170123</v>
      </c>
      <c r="Q106" s="11">
        <v>0.103840656209431</v>
      </c>
      <c r="R106" s="11">
        <v>0.10568515040052867</v>
      </c>
      <c r="S106" s="11">
        <v>0.10535881754646574</v>
      </c>
      <c r="T106" s="11">
        <v>0.11074925449740285</v>
      </c>
      <c r="U106" s="11"/>
      <c r="V106" s="35" t="str">
        <f t="shared" si="10"/>
        <v>Luxembourg</v>
      </c>
      <c r="W106" s="30">
        <f t="shared" si="11"/>
        <v>-1.6663603368814637E-3</v>
      </c>
      <c r="X106" s="10">
        <f t="shared" si="12"/>
        <v>-0.91152215797048353</v>
      </c>
      <c r="Y106" s="38">
        <f t="shared" si="13"/>
        <v>0.83087264447116715</v>
      </c>
      <c r="Z106" s="43">
        <f t="shared" si="14"/>
        <v>1.6663603368814637</v>
      </c>
      <c r="AA106" s="44">
        <f t="shared" si="15"/>
        <v>61</v>
      </c>
    </row>
    <row r="107" spans="3:27">
      <c r="C107" s="34" t="s">
        <v>241</v>
      </c>
      <c r="D107" s="35" t="s">
        <v>242</v>
      </c>
      <c r="E107" s="11">
        <v>0.59672028311394343</v>
      </c>
      <c r="F107" s="11">
        <v>0.59191251978170734</v>
      </c>
      <c r="G107" s="11">
        <v>0.57995990669288633</v>
      </c>
      <c r="H107" s="11">
        <v>0.57905422850288635</v>
      </c>
      <c r="I107" s="11">
        <v>0.58825195548211406</v>
      </c>
      <c r="J107" s="11">
        <v>0.58164221189430909</v>
      </c>
      <c r="K107" s="11">
        <v>0.58947029865569134</v>
      </c>
      <c r="L107" s="11">
        <v>0.58349288790040676</v>
      </c>
      <c r="M107" s="11">
        <v>0.58516857314471571</v>
      </c>
      <c r="N107" s="11">
        <v>0.57897144835731729</v>
      </c>
      <c r="O107" s="11">
        <v>0.57578470627113842</v>
      </c>
      <c r="P107" s="11">
        <v>0.56663853944688347</v>
      </c>
      <c r="Q107" s="11">
        <v>0.52496482025677527</v>
      </c>
      <c r="R107" s="11">
        <v>0.51482826415040661</v>
      </c>
      <c r="S107" s="11">
        <v>0.54109255285778557</v>
      </c>
      <c r="T107" s="11">
        <v>0.54743776559178425</v>
      </c>
      <c r="U107" s="11"/>
      <c r="V107" s="35" t="str">
        <f t="shared" si="10"/>
        <v>Madagascar</v>
      </c>
      <c r="W107" s="30">
        <f t="shared" si="11"/>
        <v>-4.1375770309395998E-3</v>
      </c>
      <c r="X107" s="10">
        <f t="shared" si="12"/>
        <v>-0.79647502179590346</v>
      </c>
      <c r="Y107" s="38">
        <f t="shared" si="13"/>
        <v>0.63437246034478489</v>
      </c>
      <c r="Z107" s="43">
        <f t="shared" si="14"/>
        <v>4.1375770309395996</v>
      </c>
      <c r="AA107" s="44">
        <f t="shared" si="15"/>
        <v>18</v>
      </c>
    </row>
    <row r="108" spans="3:27">
      <c r="C108" s="34" t="s">
        <v>243</v>
      </c>
      <c r="D108" s="35" t="s">
        <v>244</v>
      </c>
      <c r="E108" s="11">
        <v>0.72122340570650445</v>
      </c>
      <c r="F108" s="11">
        <v>0.71503173847398394</v>
      </c>
      <c r="G108" s="11">
        <v>0.72144347156341471</v>
      </c>
      <c r="H108" s="11">
        <v>0.7534260891516259</v>
      </c>
      <c r="I108" s="11">
        <v>0.74078048105203254</v>
      </c>
      <c r="J108" s="11">
        <v>0.7199900887764229</v>
      </c>
      <c r="K108" s="11">
        <v>0.7857558125573173</v>
      </c>
      <c r="L108" s="11">
        <v>0.78934985633089427</v>
      </c>
      <c r="M108" s="11">
        <v>0.8226972046286587</v>
      </c>
      <c r="N108" s="11">
        <v>0.78017412487052862</v>
      </c>
      <c r="O108" s="11">
        <v>0.76602838483841451</v>
      </c>
      <c r="P108" s="11">
        <v>0.73977119974634153</v>
      </c>
      <c r="Q108" s="11">
        <v>0.74401316202540657</v>
      </c>
      <c r="R108" s="11">
        <v>0.7625121364300812</v>
      </c>
      <c r="S108" s="11">
        <v>0.78854235041238174</v>
      </c>
      <c r="T108" s="11">
        <v>0.7957924585780155</v>
      </c>
      <c r="U108" s="11"/>
      <c r="V108" s="35" t="str">
        <f t="shared" si="10"/>
        <v>Malawi</v>
      </c>
      <c r="W108" s="30">
        <f t="shared" si="11"/>
        <v>3.9425610501128156E-3</v>
      </c>
      <c r="X108" s="10">
        <f t="shared" si="12"/>
        <v>0.58055052013144426</v>
      </c>
      <c r="Y108" s="38">
        <f t="shared" si="13"/>
        <v>0.33703890642489048</v>
      </c>
      <c r="Z108" s="43">
        <f t="shared" si="14"/>
        <v>-3.9425610501128157</v>
      </c>
      <c r="AA108" s="44">
        <f t="shared" si="15"/>
        <v>137</v>
      </c>
    </row>
    <row r="109" spans="3:27">
      <c r="C109" s="34" t="s">
        <v>245</v>
      </c>
      <c r="D109" s="35" t="s">
        <v>246</v>
      </c>
      <c r="E109" s="11">
        <v>0.40726704812678866</v>
      </c>
      <c r="F109" s="11">
        <v>0.40600498570743931</v>
      </c>
      <c r="G109" s="11">
        <v>0.40498081997093499</v>
      </c>
      <c r="H109" s="11">
        <v>0.40422439936524396</v>
      </c>
      <c r="I109" s="11">
        <v>0.40301322064036599</v>
      </c>
      <c r="J109" s="11">
        <v>0.40175869066247971</v>
      </c>
      <c r="K109" s="11">
        <v>0.4006628939476829</v>
      </c>
      <c r="L109" s="11">
        <v>0.39954564263536607</v>
      </c>
      <c r="M109" s="11">
        <v>0.39614843189096222</v>
      </c>
      <c r="N109" s="11">
        <v>0.39360308019761542</v>
      </c>
      <c r="O109" s="11">
        <v>0.3910795315869513</v>
      </c>
      <c r="P109" s="11">
        <v>0.38856455610112484</v>
      </c>
      <c r="Q109" s="11">
        <v>0.38605850168647721</v>
      </c>
      <c r="R109" s="11">
        <v>0.38361801802475631</v>
      </c>
      <c r="S109" s="11">
        <v>0.38862268038352665</v>
      </c>
      <c r="T109" s="11">
        <v>0.39364993540729687</v>
      </c>
      <c r="U109" s="11"/>
      <c r="V109" s="35" t="str">
        <f t="shared" si="10"/>
        <v>Malaysia</v>
      </c>
      <c r="W109" s="30">
        <f t="shared" si="11"/>
        <v>-1.4820936171574177E-3</v>
      </c>
      <c r="X109" s="10">
        <f t="shared" si="12"/>
        <v>-0.92170374496742635</v>
      </c>
      <c r="Y109" s="38">
        <f t="shared" si="13"/>
        <v>0.84953779348697855</v>
      </c>
      <c r="Z109" s="43">
        <f t="shared" si="14"/>
        <v>1.4820936171574177</v>
      </c>
      <c r="AA109" s="44">
        <f t="shared" si="15"/>
        <v>65</v>
      </c>
    </row>
    <row r="110" spans="3:27">
      <c r="C110" s="34" t="s">
        <v>247</v>
      </c>
      <c r="D110" s="35" t="s">
        <v>248</v>
      </c>
      <c r="E110" s="11">
        <v>0.37456817862365871</v>
      </c>
      <c r="F110" s="11">
        <v>0.36477235618540665</v>
      </c>
      <c r="G110" s="11">
        <v>0.35391092544939035</v>
      </c>
      <c r="H110" s="11">
        <v>0.35074309997329273</v>
      </c>
      <c r="I110" s="11">
        <v>0.33538790529117901</v>
      </c>
      <c r="J110" s="11">
        <v>0.32082758410658563</v>
      </c>
      <c r="K110" s="11">
        <v>0.31414121435804904</v>
      </c>
      <c r="L110" s="11">
        <v>0.31110982038243939</v>
      </c>
      <c r="M110" s="11">
        <v>0.30395449342459369</v>
      </c>
      <c r="N110" s="11">
        <v>0.29972525355817098</v>
      </c>
      <c r="O110" s="11">
        <v>0.29744138998631442</v>
      </c>
      <c r="P110" s="11">
        <v>0.27974294761784563</v>
      </c>
      <c r="Q110" s="11">
        <v>0.27071184042429552</v>
      </c>
      <c r="R110" s="11">
        <v>0.26905932824760165</v>
      </c>
      <c r="S110" s="11">
        <v>0.27342218641200133</v>
      </c>
      <c r="T110" s="11">
        <v>0.27828247105953002</v>
      </c>
      <c r="U110" s="11"/>
      <c r="V110" s="35" t="str">
        <f t="shared" si="10"/>
        <v>Maldives</v>
      </c>
      <c r="W110" s="30">
        <f t="shared" si="11"/>
        <v>-7.1210817784544394E-3</v>
      </c>
      <c r="X110" s="10">
        <f t="shared" si="12"/>
        <v>-0.97258428226489668</v>
      </c>
      <c r="Y110" s="38">
        <f t="shared" si="13"/>
        <v>0.94592018610872419</v>
      </c>
      <c r="Z110" s="43">
        <f t="shared" si="14"/>
        <v>7.1210817784544398</v>
      </c>
      <c r="AA110" s="44">
        <f t="shared" si="15"/>
        <v>7</v>
      </c>
    </row>
    <row r="111" spans="3:27">
      <c r="C111" s="34" t="s">
        <v>249</v>
      </c>
      <c r="D111" s="35" t="s">
        <v>250</v>
      </c>
      <c r="E111" s="11">
        <v>0.67089914793256111</v>
      </c>
      <c r="F111" s="11">
        <v>0.66945579648357734</v>
      </c>
      <c r="G111" s="11">
        <v>0.66822080831792707</v>
      </c>
      <c r="H111" s="11">
        <v>0.67124280124308966</v>
      </c>
      <c r="I111" s="11">
        <v>0.67510506160532524</v>
      </c>
      <c r="J111" s="11">
        <v>0.67368629799044744</v>
      </c>
      <c r="K111" s="11">
        <v>0.6892770486784553</v>
      </c>
      <c r="L111" s="11">
        <v>0.68315004760975639</v>
      </c>
      <c r="M111" s="11">
        <v>0.67688238387601629</v>
      </c>
      <c r="N111" s="11">
        <v>0.67914249817601624</v>
      </c>
      <c r="O111" s="11">
        <v>0.68127482306883491</v>
      </c>
      <c r="P111" s="11">
        <v>0.6919403987592142</v>
      </c>
      <c r="Q111" s="11">
        <v>0.69208451556219541</v>
      </c>
      <c r="R111" s="11">
        <v>0.69084568644918709</v>
      </c>
      <c r="S111" s="11">
        <v>0.69972544455303842</v>
      </c>
      <c r="T111" s="11">
        <v>0.70338068200702042</v>
      </c>
      <c r="U111" s="11"/>
      <c r="V111" s="35" t="str">
        <f t="shared" si="10"/>
        <v>Mali</v>
      </c>
      <c r="W111" s="30">
        <f t="shared" si="11"/>
        <v>2.112200286123233E-3</v>
      </c>
      <c r="X111" s="10">
        <f t="shared" si="12"/>
        <v>0.90773487300544653</v>
      </c>
      <c r="Y111" s="38">
        <f t="shared" si="13"/>
        <v>0.82398259967021414</v>
      </c>
      <c r="Z111" s="43">
        <f t="shared" si="14"/>
        <v>-2.1122002861232332</v>
      </c>
      <c r="AA111" s="44">
        <f t="shared" si="15"/>
        <v>125</v>
      </c>
    </row>
    <row r="112" spans="3:27">
      <c r="C112" s="34" t="s">
        <v>251</v>
      </c>
      <c r="D112" s="35" t="s">
        <v>252</v>
      </c>
      <c r="E112" s="11">
        <v>0.14245052853658532</v>
      </c>
      <c r="F112" s="11">
        <v>0.14192491479187</v>
      </c>
      <c r="G112" s="11">
        <v>0.14139930104715467</v>
      </c>
      <c r="H112" s="11">
        <v>0.14221515071707333</v>
      </c>
      <c r="I112" s="11">
        <v>0.14228303290731734</v>
      </c>
      <c r="J112" s="11">
        <v>0.13874115899999998</v>
      </c>
      <c r="K112" s="11">
        <v>0.13789406685955299</v>
      </c>
      <c r="L112" s="11">
        <v>0.13803071455650431</v>
      </c>
      <c r="M112" s="11">
        <v>0.13711045168434968</v>
      </c>
      <c r="N112" s="11">
        <v>0.13596505060081335</v>
      </c>
      <c r="O112" s="11">
        <v>0.13068212106199198</v>
      </c>
      <c r="P112" s="11">
        <v>0.125183056553862</v>
      </c>
      <c r="Q112" s="11">
        <v>0.12891768310264234</v>
      </c>
      <c r="R112" s="11">
        <v>0.13009741534247968</v>
      </c>
      <c r="S112" s="11">
        <v>0.13607588755175296</v>
      </c>
      <c r="T112" s="11">
        <v>0.14139435976102624</v>
      </c>
      <c r="U112" s="11"/>
      <c r="V112" s="35" t="str">
        <f t="shared" si="10"/>
        <v>Malta</v>
      </c>
      <c r="W112" s="30">
        <f t="shared" si="11"/>
        <v>-7.3908848948354793E-4</v>
      </c>
      <c r="X112" s="10">
        <f t="shared" si="12"/>
        <v>-0.64464242179302511</v>
      </c>
      <c r="Y112" s="38">
        <f t="shared" si="13"/>
        <v>0.41556385197517648</v>
      </c>
      <c r="Z112" s="43">
        <f t="shared" si="14"/>
        <v>0.73908848948354788</v>
      </c>
      <c r="AA112" s="44">
        <f t="shared" si="15"/>
        <v>95</v>
      </c>
    </row>
    <row r="113" spans="3:27">
      <c r="C113" s="34" t="s">
        <v>253</v>
      </c>
      <c r="D113" s="35" t="s">
        <v>254</v>
      </c>
      <c r="E113" s="11">
        <v>0.54738673958137973</v>
      </c>
      <c r="F113" s="11">
        <v>0.54230720569538449</v>
      </c>
      <c r="G113" s="11">
        <v>0.53492327700938913</v>
      </c>
      <c r="H113" s="11">
        <v>0.53279199312339387</v>
      </c>
      <c r="I113" s="11">
        <v>0.53782805722073201</v>
      </c>
      <c r="J113" s="11">
        <v>0.54653171319918703</v>
      </c>
      <c r="K113" s="11">
        <v>0.55404533516132293</v>
      </c>
      <c r="L113" s="11">
        <v>0.55931467902345877</v>
      </c>
      <c r="M113" s="11">
        <v>0.57869182443559464</v>
      </c>
      <c r="N113" s="11">
        <v>0.58003612439773045</v>
      </c>
      <c r="O113" s="11">
        <v>0.59177939134319957</v>
      </c>
      <c r="P113" s="11">
        <v>0.62253766772200214</v>
      </c>
      <c r="Q113" s="11">
        <v>0.6270946723174714</v>
      </c>
      <c r="R113" s="11">
        <v>0.63787027996294066</v>
      </c>
      <c r="S113" s="11">
        <v>0.62207055904174313</v>
      </c>
      <c r="T113" s="11">
        <v>0.62738109162822642</v>
      </c>
      <c r="U113" s="11"/>
      <c r="V113" s="35" t="str">
        <f t="shared" si="10"/>
        <v>Marshall Islands</v>
      </c>
      <c r="W113" s="30">
        <f t="shared" si="11"/>
        <v>7.550787054105057E-3</v>
      </c>
      <c r="X113" s="10">
        <f t="shared" si="12"/>
        <v>0.93467475842575909</v>
      </c>
      <c r="Y113" s="38">
        <f t="shared" si="13"/>
        <v>0.8736169040382511</v>
      </c>
      <c r="Z113" s="43">
        <f t="shared" si="14"/>
        <v>-7.550787054105057</v>
      </c>
      <c r="AA113" s="44">
        <f t="shared" si="15"/>
        <v>147</v>
      </c>
    </row>
    <row r="114" spans="3:27">
      <c r="C114" s="34" t="s">
        <v>255</v>
      </c>
      <c r="D114" s="35" t="s">
        <v>256</v>
      </c>
      <c r="E114" s="11">
        <v>0.61732869816097569</v>
      </c>
      <c r="F114" s="11">
        <v>0.59967731853699202</v>
      </c>
      <c r="G114" s="11">
        <v>0.59563539529634169</v>
      </c>
      <c r="H114" s="11">
        <v>0.58992605818821164</v>
      </c>
      <c r="I114" s="11">
        <v>0.59267521554634173</v>
      </c>
      <c r="J114" s="11">
        <v>0.59125718513780501</v>
      </c>
      <c r="K114" s="11">
        <v>0.61203086344471569</v>
      </c>
      <c r="L114" s="11">
        <v>0.58563919151829302</v>
      </c>
      <c r="M114" s="11">
        <v>0.61069021494065068</v>
      </c>
      <c r="N114" s="11">
        <v>0.58876859731341458</v>
      </c>
      <c r="O114" s="11">
        <v>0.59321665735406526</v>
      </c>
      <c r="P114" s="11">
        <v>0.56530679904315717</v>
      </c>
      <c r="Q114" s="11">
        <v>0.56015324693550139</v>
      </c>
      <c r="R114" s="11">
        <v>0.57226094969735797</v>
      </c>
      <c r="S114" s="11">
        <v>0.57494893883796416</v>
      </c>
      <c r="T114" s="11">
        <v>0.58118128200187991</v>
      </c>
      <c r="U114" s="11"/>
      <c r="V114" s="35" t="str">
        <f t="shared" si="10"/>
        <v>Mauritania</v>
      </c>
      <c r="W114" s="30">
        <f t="shared" si="11"/>
        <v>-2.3753995746316888E-3</v>
      </c>
      <c r="X114" s="10">
        <f t="shared" si="12"/>
        <v>-0.69784097625583685</v>
      </c>
      <c r="Y114" s="38">
        <f t="shared" si="13"/>
        <v>0.48698202814169944</v>
      </c>
      <c r="Z114" s="43">
        <f t="shared" si="14"/>
        <v>2.3753995746316887</v>
      </c>
      <c r="AA114" s="44">
        <f t="shared" si="15"/>
        <v>40</v>
      </c>
    </row>
    <row r="115" spans="3:27">
      <c r="C115" s="34" t="s">
        <v>257</v>
      </c>
      <c r="D115" s="35" t="s">
        <v>258</v>
      </c>
      <c r="E115" s="11">
        <v>0.24354418336821135</v>
      </c>
      <c r="F115" s="11">
        <v>0.242440678114106</v>
      </c>
      <c r="G115" s="11">
        <v>0.24213605879239863</v>
      </c>
      <c r="H115" s="11">
        <v>0.23999838082776428</v>
      </c>
      <c r="I115" s="11">
        <v>0.23785996632247963</v>
      </c>
      <c r="J115" s="11">
        <v>0.23433920086784563</v>
      </c>
      <c r="K115" s="11">
        <v>0.23406087121987829</v>
      </c>
      <c r="L115" s="11">
        <v>0.23366864924821165</v>
      </c>
      <c r="M115" s="11">
        <v>0.23308815476497313</v>
      </c>
      <c r="N115" s="11">
        <v>0.23196392999840121</v>
      </c>
      <c r="O115" s="11">
        <v>0.23121975134682934</v>
      </c>
      <c r="P115" s="11">
        <v>0.23117990961682935</v>
      </c>
      <c r="Q115" s="11">
        <v>0.23144669161227668</v>
      </c>
      <c r="R115" s="11">
        <v>0.23255903317561</v>
      </c>
      <c r="S115" s="11">
        <v>0.23686051349925938</v>
      </c>
      <c r="T115" s="11">
        <v>0.24177960494583026</v>
      </c>
      <c r="U115" s="11"/>
      <c r="V115" s="35" t="str">
        <f t="shared" si="10"/>
        <v>Mauritius</v>
      </c>
      <c r="W115" s="30">
        <f t="shared" si="11"/>
        <v>-5.1551803491924845E-4</v>
      </c>
      <c r="X115" s="10">
        <f t="shared" si="12"/>
        <v>-0.5445342975831321</v>
      </c>
      <c r="Y115" s="38">
        <f t="shared" si="13"/>
        <v>0.29651760124435506</v>
      </c>
      <c r="Z115" s="43">
        <f t="shared" si="14"/>
        <v>0.51551803491924841</v>
      </c>
      <c r="AA115" s="44">
        <f t="shared" si="15"/>
        <v>106</v>
      </c>
    </row>
    <row r="116" spans="3:27">
      <c r="C116" s="34" t="s">
        <v>259</v>
      </c>
      <c r="D116" s="35" t="s">
        <v>260</v>
      </c>
      <c r="E116" s="11">
        <v>0.27820365078975634</v>
      </c>
      <c r="F116" s="11">
        <v>0.27687571201918698</v>
      </c>
      <c r="G116" s="11">
        <v>0.27541490924906531</v>
      </c>
      <c r="H116" s="11">
        <v>0.27519600789357734</v>
      </c>
      <c r="I116" s="11">
        <v>0.27453397164044729</v>
      </c>
      <c r="J116" s="11">
        <v>0.27310679509264235</v>
      </c>
      <c r="K116" s="11">
        <v>0.26364183993849599</v>
      </c>
      <c r="L116" s="11">
        <v>0.25431266450471574</v>
      </c>
      <c r="M116" s="11">
        <v>0.24449875937109769</v>
      </c>
      <c r="N116" s="11">
        <v>0.23593822228743902</v>
      </c>
      <c r="O116" s="11">
        <v>0.23556786307873998</v>
      </c>
      <c r="P116" s="11">
        <v>0.23521558012019786</v>
      </c>
      <c r="Q116" s="11">
        <v>0.23349800744993246</v>
      </c>
      <c r="R116" s="11">
        <v>0.232723732315366</v>
      </c>
      <c r="S116" s="11">
        <v>0.23787540603454146</v>
      </c>
      <c r="T116" s="11">
        <v>0.24304823611306239</v>
      </c>
      <c r="U116" s="11"/>
      <c r="V116" s="35" t="str">
        <f t="shared" si="10"/>
        <v>Mexico</v>
      </c>
      <c r="W116" s="30">
        <f t="shared" si="11"/>
        <v>-3.580982804429918E-3</v>
      </c>
      <c r="X116" s="10">
        <f t="shared" si="12"/>
        <v>-0.91071018279509774</v>
      </c>
      <c r="Y116" s="38">
        <f t="shared" si="13"/>
        <v>0.82939303704668033</v>
      </c>
      <c r="Z116" s="43">
        <f t="shared" si="14"/>
        <v>3.5809828044299179</v>
      </c>
      <c r="AA116" s="44">
        <f t="shared" si="15"/>
        <v>26</v>
      </c>
    </row>
    <row r="117" spans="3:27">
      <c r="C117" s="34" t="s">
        <v>261</v>
      </c>
      <c r="D117" s="35" t="s">
        <v>262</v>
      </c>
      <c r="E117" s="11">
        <v>0.60417545310772369</v>
      </c>
      <c r="F117" s="11">
        <v>0.60380438422561</v>
      </c>
      <c r="G117" s="11">
        <v>0.61100043976219542</v>
      </c>
      <c r="H117" s="11">
        <v>0.608735486401626</v>
      </c>
      <c r="I117" s="11">
        <v>0.60745520799430897</v>
      </c>
      <c r="J117" s="11">
        <v>0.60488474345691068</v>
      </c>
      <c r="K117" s="11">
        <v>0.60683836955135517</v>
      </c>
      <c r="L117" s="11">
        <v>0.60582967734864523</v>
      </c>
      <c r="M117" s="11">
        <v>0.6062483526325203</v>
      </c>
      <c r="N117" s="11">
        <v>0.605848511473984</v>
      </c>
      <c r="O117" s="11">
        <v>0.60290016881707331</v>
      </c>
      <c r="P117" s="11">
        <v>0.60007947049390264</v>
      </c>
      <c r="Q117" s="11">
        <v>0.60288505823861804</v>
      </c>
      <c r="R117" s="11">
        <v>0.59388544194918702</v>
      </c>
      <c r="S117" s="11">
        <v>0.60098032743967333</v>
      </c>
      <c r="T117" s="11">
        <v>0.60669774788339526</v>
      </c>
      <c r="U117" s="11"/>
      <c r="V117" s="35" t="str">
        <f t="shared" si="10"/>
        <v>Micronesia, Federated States of</v>
      </c>
      <c r="W117" s="30">
        <f t="shared" si="11"/>
        <v>-4.4691335388608359E-4</v>
      </c>
      <c r="X117" s="10">
        <f t="shared" si="12"/>
        <v>-0.53600391527375235</v>
      </c>
      <c r="Y117" s="38">
        <f t="shared" si="13"/>
        <v>0.28730019718879191</v>
      </c>
      <c r="Z117" s="43">
        <f t="shared" si="14"/>
        <v>0.44691335388608361</v>
      </c>
      <c r="AA117" s="44">
        <f t="shared" si="15"/>
        <v>110</v>
      </c>
    </row>
    <row r="118" spans="3:27">
      <c r="C118" s="34" t="s">
        <v>263</v>
      </c>
      <c r="D118" s="35" t="s">
        <v>264</v>
      </c>
      <c r="E118" s="11">
        <v>0.32181929867276432</v>
      </c>
      <c r="F118" s="11">
        <v>0.32186556569288632</v>
      </c>
      <c r="G118" s="11">
        <v>0.32168931238780502</v>
      </c>
      <c r="H118" s="11">
        <v>0.32212778345247967</v>
      </c>
      <c r="I118" s="11">
        <v>0.32367274229398402</v>
      </c>
      <c r="J118" s="11">
        <v>0.34619669856687002</v>
      </c>
      <c r="K118" s="11">
        <v>0.36443054909654499</v>
      </c>
      <c r="L118" s="11">
        <v>0.32828869690670731</v>
      </c>
      <c r="M118" s="11">
        <v>0.324242688438171</v>
      </c>
      <c r="N118" s="11">
        <v>0.32180401245256102</v>
      </c>
      <c r="O118" s="11">
        <v>0.32331120296654497</v>
      </c>
      <c r="P118" s="11">
        <v>0.32150421030982385</v>
      </c>
      <c r="Q118" s="11">
        <v>0.3182308702881031</v>
      </c>
      <c r="R118" s="11">
        <v>0.3177052749784553</v>
      </c>
      <c r="S118" s="11">
        <v>0.3210603191158235</v>
      </c>
      <c r="T118" s="11">
        <v>0.32572916267181423</v>
      </c>
      <c r="U118" s="11"/>
      <c r="V118" s="35" t="str">
        <f t="shared" si="10"/>
        <v>Moldova, Republic of</v>
      </c>
      <c r="W118" s="30">
        <f t="shared" si="11"/>
        <v>-4.2977896439638043E-4</v>
      </c>
      <c r="X118" s="10">
        <f t="shared" si="12"/>
        <v>-0.17044592063623337</v>
      </c>
      <c r="Y118" s="38">
        <f t="shared" si="13"/>
        <v>2.9051811861533165E-2</v>
      </c>
      <c r="Z118" s="43" t="str">
        <f t="shared" si="14"/>
        <v/>
      </c>
      <c r="AA118" s="44" t="str">
        <f t="shared" si="15"/>
        <v/>
      </c>
    </row>
    <row r="119" spans="3:27">
      <c r="C119" s="34" t="s">
        <v>265</v>
      </c>
      <c r="D119" s="35" t="s">
        <v>266</v>
      </c>
      <c r="E119" s="11">
        <v>9.6814487144858338E-2</v>
      </c>
      <c r="F119" s="11">
        <v>9.6814487144858338E-2</v>
      </c>
      <c r="G119" s="11">
        <v>9.6814487144858338E-2</v>
      </c>
      <c r="H119" s="11">
        <v>9.6814487144858338E-2</v>
      </c>
      <c r="I119" s="11">
        <v>9.6814487144858338E-2</v>
      </c>
      <c r="J119" s="11">
        <v>9.6814487144858338E-2</v>
      </c>
      <c r="K119" s="11">
        <v>9.6814487144858338E-2</v>
      </c>
      <c r="L119" s="11">
        <v>9.6814487144858338E-2</v>
      </c>
      <c r="M119" s="11">
        <v>9.6814487144858338E-2</v>
      </c>
      <c r="N119" s="11">
        <v>9.6814487144858338E-2</v>
      </c>
      <c r="O119" s="11">
        <v>9.6814487144858338E-2</v>
      </c>
      <c r="P119" s="11">
        <v>9.6814487144858338E-2</v>
      </c>
      <c r="Q119" s="11">
        <v>9.6814487144858338E-2</v>
      </c>
      <c r="R119" s="11">
        <v>9.6814487144858338E-2</v>
      </c>
      <c r="S119" s="11">
        <v>9.6814487144858338E-2</v>
      </c>
      <c r="T119" s="11">
        <v>9.6814487144858338E-2</v>
      </c>
      <c r="U119" s="11"/>
      <c r="V119" s="35" t="str">
        <f t="shared" si="10"/>
        <v>Monaco</v>
      </c>
      <c r="W119" s="30">
        <f t="shared" si="11"/>
        <v>0</v>
      </c>
      <c r="X119" s="10">
        <f t="shared" si="12"/>
        <v>0</v>
      </c>
      <c r="Y119" s="38">
        <f t="shared" si="13"/>
        <v>0</v>
      </c>
      <c r="Z119" s="43" t="str">
        <f t="shared" si="14"/>
        <v/>
      </c>
      <c r="AA119" s="44" t="str">
        <f t="shared" si="15"/>
        <v/>
      </c>
    </row>
    <row r="120" spans="3:27">
      <c r="C120" s="34" t="s">
        <v>267</v>
      </c>
      <c r="D120" s="35" t="s">
        <v>594</v>
      </c>
      <c r="E120" s="11">
        <v>0.17843369751841465</v>
      </c>
      <c r="F120" s="11">
        <v>0.17729349153910598</v>
      </c>
      <c r="G120" s="11">
        <v>0.17969325442008133</v>
      </c>
      <c r="H120" s="11">
        <v>0.17837206573910599</v>
      </c>
      <c r="I120" s="11">
        <v>0.17576441206491869</v>
      </c>
      <c r="J120" s="11">
        <v>0.17757457607048802</v>
      </c>
      <c r="K120" s="11">
        <v>0.17382389099052867</v>
      </c>
      <c r="L120" s="11">
        <v>0.17500726597813035</v>
      </c>
      <c r="M120" s="11">
        <v>0.17316802635674799</v>
      </c>
      <c r="N120" s="11">
        <v>0.17338611298894335</v>
      </c>
      <c r="O120" s="11">
        <v>0.16792280341052868</v>
      </c>
      <c r="P120" s="11">
        <v>0.16638694958953956</v>
      </c>
      <c r="Q120" s="11">
        <v>0.16637630065781842</v>
      </c>
      <c r="R120" s="11">
        <v>0.16663144080109762</v>
      </c>
      <c r="S120" s="11">
        <v>0.17032976157597116</v>
      </c>
      <c r="T120" s="11">
        <v>0.17530543765955084</v>
      </c>
      <c r="U120" s="11"/>
      <c r="V120" s="35" t="str">
        <f t="shared" si="10"/>
        <v xml:space="preserve">Macedonia </v>
      </c>
      <c r="W120" s="30">
        <f t="shared" si="11"/>
        <v>-7.4433514293780541E-4</v>
      </c>
      <c r="X120" s="10">
        <f t="shared" si="12"/>
        <v>-0.76968559401935244</v>
      </c>
      <c r="Y120" s="38">
        <f t="shared" si="13"/>
        <v>0.59241591364092339</v>
      </c>
      <c r="Z120" s="43">
        <f t="shared" si="14"/>
        <v>0.74433514293780545</v>
      </c>
      <c r="AA120" s="44">
        <f t="shared" si="15"/>
        <v>94</v>
      </c>
    </row>
    <row r="121" spans="3:27">
      <c r="C121" s="34" t="s">
        <v>269</v>
      </c>
      <c r="D121" s="35" t="s">
        <v>270</v>
      </c>
      <c r="E121" s="11">
        <v>0.37500055542138228</v>
      </c>
      <c r="F121" s="11">
        <v>0.36572597446361793</v>
      </c>
      <c r="G121" s="11">
        <v>0.36391558898044729</v>
      </c>
      <c r="H121" s="11">
        <v>0.37343891275040658</v>
      </c>
      <c r="I121" s="11">
        <v>0.38489885943313035</v>
      </c>
      <c r="J121" s="11">
        <v>0.39485679755447162</v>
      </c>
      <c r="K121" s="11">
        <v>0.38883521759105705</v>
      </c>
      <c r="L121" s="11">
        <v>0.36929466655609766</v>
      </c>
      <c r="M121" s="11">
        <v>0.35214083174803523</v>
      </c>
      <c r="N121" s="11">
        <v>0.35178567487802176</v>
      </c>
      <c r="O121" s="11">
        <v>0.3479280945994716</v>
      </c>
      <c r="P121" s="11">
        <v>0.34704706155210058</v>
      </c>
      <c r="Q121" s="11">
        <v>0.34163909271139575</v>
      </c>
      <c r="R121" s="11">
        <v>0.3476929628795124</v>
      </c>
      <c r="S121" s="11">
        <v>0.33978526883505511</v>
      </c>
      <c r="T121" s="11">
        <v>0.34433675720059781</v>
      </c>
      <c r="U121" s="11"/>
      <c r="V121" s="35" t="str">
        <f t="shared" si="10"/>
        <v>Mongolia</v>
      </c>
      <c r="W121" s="30">
        <f t="shared" si="11"/>
        <v>-2.7790323188732965E-3</v>
      </c>
      <c r="X121" s="10">
        <f t="shared" si="12"/>
        <v>-0.74415752080300113</v>
      </c>
      <c r="Y121" s="38">
        <f t="shared" si="13"/>
        <v>0.55377041576766906</v>
      </c>
      <c r="Z121" s="43">
        <f t="shared" si="14"/>
        <v>2.7790323188732966</v>
      </c>
      <c r="AA121" s="44">
        <f t="shared" si="15"/>
        <v>35</v>
      </c>
    </row>
    <row r="122" spans="3:27">
      <c r="C122" s="34" t="s">
        <v>271</v>
      </c>
      <c r="D122" s="35" t="s">
        <v>272</v>
      </c>
      <c r="E122" s="11">
        <v>0.15473953266260165</v>
      </c>
      <c r="F122" s="11">
        <v>0.15514615301443099</v>
      </c>
      <c r="G122" s="11">
        <v>0.15571220426056931</v>
      </c>
      <c r="H122" s="11">
        <v>0.15637622298638235</v>
      </c>
      <c r="I122" s="11">
        <v>0.15709219293170731</v>
      </c>
      <c r="J122" s="11">
        <v>0.15782791897459364</v>
      </c>
      <c r="K122" s="11">
        <v>0.15850258490548802</v>
      </c>
      <c r="L122" s="11">
        <v>0.15915481181199198</v>
      </c>
      <c r="M122" s="11">
        <v>0.15974907123882134</v>
      </c>
      <c r="N122" s="11">
        <v>0.16172065911504066</v>
      </c>
      <c r="O122" s="11">
        <v>0.16353766850943102</v>
      </c>
      <c r="P122" s="11">
        <v>0.16275472283911943</v>
      </c>
      <c r="Q122" s="11">
        <v>0.16483401247994592</v>
      </c>
      <c r="R122" s="11">
        <v>0.16458477263711399</v>
      </c>
      <c r="S122" s="11">
        <v>0.16812912156275517</v>
      </c>
      <c r="T122" s="11">
        <v>0.1731080630248415</v>
      </c>
      <c r="U122" s="11"/>
      <c r="V122" s="35" t="str">
        <f t="shared" si="10"/>
        <v>Montenegro</v>
      </c>
      <c r="W122" s="30">
        <f t="shared" si="11"/>
        <v>1.0242056518050509E-3</v>
      </c>
      <c r="X122" s="10">
        <f t="shared" si="12"/>
        <v>0.95169359422489075</v>
      </c>
      <c r="Y122" s="38">
        <f t="shared" si="13"/>
        <v>0.90572069728869098</v>
      </c>
      <c r="Z122" s="43">
        <f t="shared" si="14"/>
        <v>-1.0242056518050509</v>
      </c>
      <c r="AA122" s="44">
        <f t="shared" si="15"/>
        <v>118</v>
      </c>
    </row>
    <row r="123" spans="3:27">
      <c r="C123" s="34" t="s">
        <v>273</v>
      </c>
      <c r="D123" s="35" t="s">
        <v>274</v>
      </c>
      <c r="E123" s="11">
        <v>0.42514803283443087</v>
      </c>
      <c r="F123" s="11">
        <v>0.42125333102613832</v>
      </c>
      <c r="G123" s="11">
        <v>0.41747510152333334</v>
      </c>
      <c r="H123" s="11">
        <v>0.41365952245764226</v>
      </c>
      <c r="I123" s="11">
        <v>0.4099800677565853</v>
      </c>
      <c r="J123" s="11">
        <v>0.40632815832719532</v>
      </c>
      <c r="K123" s="11">
        <v>0.40378518168113825</v>
      </c>
      <c r="L123" s="11">
        <v>0.40125319412882127</v>
      </c>
      <c r="M123" s="11">
        <v>0.39887971207227663</v>
      </c>
      <c r="N123" s="11">
        <v>0.39656397928321163</v>
      </c>
      <c r="O123" s="11">
        <v>0.39393576085662635</v>
      </c>
      <c r="P123" s="11">
        <v>0.39194251949489173</v>
      </c>
      <c r="Q123" s="11">
        <v>0.39001826754941749</v>
      </c>
      <c r="R123" s="11">
        <v>0.38798486411398397</v>
      </c>
      <c r="S123" s="11">
        <v>0.39243952553676281</v>
      </c>
      <c r="T123" s="11">
        <v>0.39742711828775162</v>
      </c>
      <c r="U123" s="11"/>
      <c r="V123" s="35" t="str">
        <f t="shared" si="10"/>
        <v>Morocco</v>
      </c>
      <c r="W123" s="30">
        <f t="shared" si="11"/>
        <v>-2.2644397201087661E-3</v>
      </c>
      <c r="X123" s="10">
        <f t="shared" si="12"/>
        <v>-0.93139033010707017</v>
      </c>
      <c r="Y123" s="38">
        <f t="shared" si="13"/>
        <v>0.86748794701695719</v>
      </c>
      <c r="Z123" s="43">
        <f t="shared" si="14"/>
        <v>2.2644397201087663</v>
      </c>
      <c r="AA123" s="44">
        <f t="shared" si="15"/>
        <v>41</v>
      </c>
    </row>
    <row r="124" spans="3:27">
      <c r="C124" s="34" t="s">
        <v>275</v>
      </c>
      <c r="D124" s="35" t="s">
        <v>276</v>
      </c>
      <c r="E124" s="11">
        <v>0.74516691685203273</v>
      </c>
      <c r="F124" s="11">
        <v>0.73966128917113816</v>
      </c>
      <c r="G124" s="11">
        <v>0.73507632316585381</v>
      </c>
      <c r="H124" s="11">
        <v>0.72486067249878072</v>
      </c>
      <c r="I124" s="11">
        <v>0.72650070251747956</v>
      </c>
      <c r="J124" s="11">
        <v>0.72549951355365871</v>
      </c>
      <c r="K124" s="11">
        <v>0.72145150333861796</v>
      </c>
      <c r="L124" s="11">
        <v>0.72677454324065061</v>
      </c>
      <c r="M124" s="11">
        <v>0.73723260037967497</v>
      </c>
      <c r="N124" s="11">
        <v>0.74418440474105696</v>
      </c>
      <c r="O124" s="11">
        <v>0.74516390337764227</v>
      </c>
      <c r="P124" s="11">
        <v>0.74630826369783232</v>
      </c>
      <c r="Q124" s="11">
        <v>0.74243651033224944</v>
      </c>
      <c r="R124" s="11">
        <v>0.7604939461845529</v>
      </c>
      <c r="S124" s="11">
        <v>0.75119445474912672</v>
      </c>
      <c r="T124" s="11">
        <v>0.75782508984289609</v>
      </c>
      <c r="U124" s="11"/>
      <c r="V124" s="35" t="str">
        <f t="shared" si="10"/>
        <v>Mozambique</v>
      </c>
      <c r="W124" s="30">
        <f t="shared" si="11"/>
        <v>1.6076643820771158E-3</v>
      </c>
      <c r="X124" s="10">
        <f t="shared" si="12"/>
        <v>0.63993240150425879</v>
      </c>
      <c r="Y124" s="38">
        <f t="shared" si="13"/>
        <v>0.40951347849500785</v>
      </c>
      <c r="Z124" s="43">
        <f t="shared" si="14"/>
        <v>-1.6076643820771157</v>
      </c>
      <c r="AA124" s="44">
        <f t="shared" si="15"/>
        <v>122</v>
      </c>
    </row>
    <row r="125" spans="3:27">
      <c r="C125" s="34" t="s">
        <v>277</v>
      </c>
      <c r="D125" s="35" t="s">
        <v>278</v>
      </c>
      <c r="E125" s="11">
        <v>0.46247938471008138</v>
      </c>
      <c r="F125" s="11">
        <v>0.45997849598792695</v>
      </c>
      <c r="G125" s="11">
        <v>0.45778099129308969</v>
      </c>
      <c r="H125" s="11">
        <v>0.45660002544646366</v>
      </c>
      <c r="I125" s="11">
        <v>0.45348401613813039</v>
      </c>
      <c r="J125" s="11">
        <v>0.45102079465853673</v>
      </c>
      <c r="K125" s="11">
        <v>0.45796137694024397</v>
      </c>
      <c r="L125" s="11">
        <v>0.45749803684203272</v>
      </c>
      <c r="M125" s="11">
        <v>0.45592655833930901</v>
      </c>
      <c r="N125" s="11">
        <v>0.46519435021626032</v>
      </c>
      <c r="O125" s="11">
        <v>0.45703542682495968</v>
      </c>
      <c r="P125" s="11">
        <v>0.46124217348577262</v>
      </c>
      <c r="Q125" s="11">
        <v>0.45163694795325232</v>
      </c>
      <c r="R125" s="11">
        <v>0.45408467183821166</v>
      </c>
      <c r="S125" s="11">
        <v>0.45781839941144731</v>
      </c>
      <c r="T125" s="11">
        <v>0.46256607631106422</v>
      </c>
      <c r="U125" s="11"/>
      <c r="V125" s="35" t="str">
        <f t="shared" si="10"/>
        <v>Myanmar</v>
      </c>
      <c r="W125" s="30">
        <f t="shared" si="11"/>
        <v>-1.1177043133996009E-5</v>
      </c>
      <c r="X125" s="10">
        <f t="shared" si="12"/>
        <v>-1.3372637074314695E-2</v>
      </c>
      <c r="Y125" s="38">
        <f t="shared" si="13"/>
        <v>1.7882742232133589E-4</v>
      </c>
      <c r="Z125" s="43" t="str">
        <f t="shared" si="14"/>
        <v/>
      </c>
      <c r="AA125" s="44" t="str">
        <f t="shared" si="15"/>
        <v/>
      </c>
    </row>
    <row r="126" spans="3:27">
      <c r="C126" s="34" t="s">
        <v>279</v>
      </c>
      <c r="D126" s="35" t="s">
        <v>280</v>
      </c>
      <c r="E126" s="11">
        <v>0.46138458793024401</v>
      </c>
      <c r="F126" s="11">
        <v>0.46102872064341466</v>
      </c>
      <c r="G126" s="11">
        <v>0.46437839085841465</v>
      </c>
      <c r="H126" s="11">
        <v>0.46818122007528468</v>
      </c>
      <c r="I126" s="11">
        <v>0.47198364995727671</v>
      </c>
      <c r="J126" s="11">
        <v>0.4780583426233333</v>
      </c>
      <c r="K126" s="11">
        <v>0.48022403341609765</v>
      </c>
      <c r="L126" s="11">
        <v>0.48060779554361793</v>
      </c>
      <c r="M126" s="11">
        <v>0.48022275779739859</v>
      </c>
      <c r="N126" s="11">
        <v>0.49000167314861803</v>
      </c>
      <c r="O126" s="11">
        <v>0.49987581185528462</v>
      </c>
      <c r="P126" s="11">
        <v>0.50323065840189718</v>
      </c>
      <c r="Q126" s="11">
        <v>0.49296635882899742</v>
      </c>
      <c r="R126" s="11">
        <v>0.49004073723048797</v>
      </c>
      <c r="S126" s="11">
        <v>0.48373767019089314</v>
      </c>
      <c r="T126" s="11">
        <v>0.488563948589741</v>
      </c>
      <c r="U126" s="11"/>
      <c r="V126" s="35" t="str">
        <f t="shared" si="10"/>
        <v>Namibia</v>
      </c>
      <c r="W126" s="30">
        <f t="shared" si="11"/>
        <v>2.3015045582490267E-3</v>
      </c>
      <c r="X126" s="10">
        <f t="shared" si="12"/>
        <v>0.84261650825048584</v>
      </c>
      <c r="Y126" s="38">
        <f t="shared" si="13"/>
        <v>0.71000257997624105</v>
      </c>
      <c r="Z126" s="43">
        <f t="shared" si="14"/>
        <v>-2.3015045582490266</v>
      </c>
      <c r="AA126" s="44">
        <f t="shared" si="15"/>
        <v>128</v>
      </c>
    </row>
    <row r="127" spans="3:27">
      <c r="C127" s="34" t="s">
        <v>281</v>
      </c>
      <c r="D127" s="35" t="s">
        <v>282</v>
      </c>
      <c r="E127" s="11">
        <v>0.4648064682564077</v>
      </c>
      <c r="F127" s="11">
        <v>0.4648064682564077</v>
      </c>
      <c r="G127" s="11">
        <v>0.4648064682564077</v>
      </c>
      <c r="H127" s="11">
        <v>0.4648064682564077</v>
      </c>
      <c r="I127" s="11">
        <v>0.4648064682564077</v>
      </c>
      <c r="J127" s="11">
        <v>0.4648064682564077</v>
      </c>
      <c r="K127" s="11">
        <v>0.4648064682564077</v>
      </c>
      <c r="L127" s="11">
        <v>0.4648064682564077</v>
      </c>
      <c r="M127" s="11">
        <v>0.4648064682564077</v>
      </c>
      <c r="N127" s="11">
        <v>0.4648064682564077</v>
      </c>
      <c r="O127" s="11">
        <v>0.4648064682564077</v>
      </c>
      <c r="P127" s="11">
        <v>0.4648064682564077</v>
      </c>
      <c r="Q127" s="11">
        <v>0.4648064682564077</v>
      </c>
      <c r="R127" s="11">
        <v>0.4648064682564077</v>
      </c>
      <c r="S127" s="11">
        <v>0.4648064682564077</v>
      </c>
      <c r="T127" s="11">
        <v>0.4648064682564077</v>
      </c>
      <c r="U127" s="11"/>
      <c r="V127" s="35" t="str">
        <f t="shared" si="10"/>
        <v>Nauru</v>
      </c>
      <c r="W127" s="30">
        <f t="shared" si="11"/>
        <v>0</v>
      </c>
      <c r="X127" s="10">
        <f t="shared" si="12"/>
        <v>0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0.60337839470833332</v>
      </c>
      <c r="F128" s="11">
        <v>0.59229006803353668</v>
      </c>
      <c r="G128" s="11">
        <v>0.57753812102012203</v>
      </c>
      <c r="H128" s="11">
        <v>0.5900135859855693</v>
      </c>
      <c r="I128" s="11">
        <v>0.56984665647865873</v>
      </c>
      <c r="J128" s="11">
        <v>0.54964613786646366</v>
      </c>
      <c r="K128" s="11">
        <v>0.53783412909065065</v>
      </c>
      <c r="L128" s="11">
        <v>0.5359228824778457</v>
      </c>
      <c r="M128" s="11">
        <v>0.51059790463800836</v>
      </c>
      <c r="N128" s="11">
        <v>0.52016551023150437</v>
      </c>
      <c r="O128" s="11">
        <v>0.50980812490081295</v>
      </c>
      <c r="P128" s="11">
        <v>0.50472454070785899</v>
      </c>
      <c r="Q128" s="11">
        <v>0.48748671841815727</v>
      </c>
      <c r="R128" s="11">
        <v>0.47789011998089442</v>
      </c>
      <c r="S128" s="11">
        <v>0.48788069502809095</v>
      </c>
      <c r="T128" s="11">
        <v>0.49359113484516809</v>
      </c>
      <c r="U128" s="11"/>
      <c r="V128" s="35" t="str">
        <f t="shared" si="10"/>
        <v>Nepal</v>
      </c>
      <c r="W128" s="30">
        <f t="shared" si="11"/>
        <v>-8.465259229702371E-3</v>
      </c>
      <c r="X128" s="10">
        <f t="shared" si="12"/>
        <v>-0.96722031405595377</v>
      </c>
      <c r="Y128" s="38">
        <f t="shared" si="13"/>
        <v>0.9355151359224978</v>
      </c>
      <c r="Z128" s="43">
        <f t="shared" si="14"/>
        <v>8.4652592297023705</v>
      </c>
      <c r="AA128" s="44">
        <f t="shared" si="15"/>
        <v>5</v>
      </c>
    </row>
    <row r="129" spans="3:27">
      <c r="C129" s="34" t="s">
        <v>285</v>
      </c>
      <c r="D129" s="35" t="s">
        <v>286</v>
      </c>
      <c r="E129" s="11">
        <v>8.6498650387195355E-2</v>
      </c>
      <c r="F129" s="11">
        <v>8.642455072967499E-2</v>
      </c>
      <c r="G129" s="11">
        <v>8.5257768145325333E-2</v>
      </c>
      <c r="H129" s="11">
        <v>8.5025131902439335E-2</v>
      </c>
      <c r="I129" s="11">
        <v>8.5188430618902702E-2</v>
      </c>
      <c r="J129" s="11">
        <v>8.4700509823170969E-2</v>
      </c>
      <c r="K129" s="11">
        <v>8.393698119593497E-2</v>
      </c>
      <c r="L129" s="11">
        <v>8.3572639560569331E-2</v>
      </c>
      <c r="M129" s="11">
        <v>8.2800167843902664E-2</v>
      </c>
      <c r="N129" s="11">
        <v>7.5850362793902643E-2</v>
      </c>
      <c r="O129" s="11">
        <v>7.2022541483740002E-2</v>
      </c>
      <c r="P129" s="11">
        <v>6.9346834894986567E-2</v>
      </c>
      <c r="Q129" s="11">
        <v>6.2864624241192463E-2</v>
      </c>
      <c r="R129" s="11">
        <v>0.16241623472561004</v>
      </c>
      <c r="S129" s="11">
        <v>0.16778809839436068</v>
      </c>
      <c r="T129" s="11">
        <v>0.17315996206311127</v>
      </c>
      <c r="U129" s="11"/>
      <c r="V129" s="35" t="str">
        <f t="shared" si="10"/>
        <v>Netherlands</v>
      </c>
      <c r="W129" s="30">
        <f t="shared" si="11"/>
        <v>4.1288691463591629E-3</v>
      </c>
      <c r="X129" s="10">
        <f t="shared" si="12"/>
        <v>0.54608265323205518</v>
      </c>
      <c r="Y129" s="38">
        <f t="shared" si="13"/>
        <v>0.29820626416096102</v>
      </c>
      <c r="Z129" s="43">
        <f t="shared" si="14"/>
        <v>-4.1288691463591629</v>
      </c>
      <c r="AA129" s="44">
        <f t="shared" si="15"/>
        <v>139</v>
      </c>
    </row>
    <row r="130" spans="3:27">
      <c r="C130" s="34" t="s">
        <v>287</v>
      </c>
      <c r="D130" s="35" t="s">
        <v>288</v>
      </c>
      <c r="E130" s="11">
        <v>0.25918474323678864</v>
      </c>
      <c r="F130" s="11">
        <v>0.25898172596483726</v>
      </c>
      <c r="G130" s="11">
        <v>0.25713643227012201</v>
      </c>
      <c r="H130" s="11">
        <v>0.25460821174613829</v>
      </c>
      <c r="I130" s="11">
        <v>0.25523446276686995</v>
      </c>
      <c r="J130" s="11">
        <v>0.25272250240548794</v>
      </c>
      <c r="K130" s="11">
        <v>0.25255441931056927</v>
      </c>
      <c r="L130" s="11">
        <v>0.25461913296361799</v>
      </c>
      <c r="M130" s="11">
        <v>0.25230910840528464</v>
      </c>
      <c r="N130" s="11">
        <v>0.24704095376565061</v>
      </c>
      <c r="O130" s="11">
        <v>0.24210613245934964</v>
      </c>
      <c r="P130" s="11">
        <v>0.23750365280453956</v>
      </c>
      <c r="Q130" s="11">
        <v>0.23321824632046076</v>
      </c>
      <c r="R130" s="11">
        <v>0.23321990325101635</v>
      </c>
      <c r="S130" s="11">
        <v>0.23858533410440264</v>
      </c>
      <c r="T130" s="11">
        <v>0.24395076495778889</v>
      </c>
      <c r="U130" s="11"/>
      <c r="V130" s="35" t="str">
        <f t="shared" si="10"/>
        <v>New Zealand</v>
      </c>
      <c r="W130" s="30">
        <f t="shared" si="11"/>
        <v>-1.6842679662823529E-3</v>
      </c>
      <c r="X130" s="10">
        <f t="shared" si="12"/>
        <v>-0.89028385610920058</v>
      </c>
      <c r="Y130" s="38">
        <f t="shared" si="13"/>
        <v>0.7926053444486677</v>
      </c>
      <c r="Z130" s="43">
        <f t="shared" si="14"/>
        <v>1.684267966282353</v>
      </c>
      <c r="AA130" s="44">
        <f t="shared" si="15"/>
        <v>60</v>
      </c>
    </row>
    <row r="131" spans="3:27">
      <c r="C131" s="34" t="s">
        <v>289</v>
      </c>
      <c r="D131" s="35" t="s">
        <v>290</v>
      </c>
      <c r="E131" s="11">
        <v>0.35543142169308967</v>
      </c>
      <c r="F131" s="11">
        <v>0.34565596136077237</v>
      </c>
      <c r="G131" s="11">
        <v>0.33807117560333338</v>
      </c>
      <c r="H131" s="11">
        <v>0.333076969543049</v>
      </c>
      <c r="I131" s="11">
        <v>0.32847873999504068</v>
      </c>
      <c r="J131" s="11">
        <v>0.32360422431150432</v>
      </c>
      <c r="K131" s="11">
        <v>0.32191151546922764</v>
      </c>
      <c r="L131" s="11">
        <v>0.32277588119369932</v>
      </c>
      <c r="M131" s="11">
        <v>0.32053279371788634</v>
      </c>
      <c r="N131" s="11">
        <v>0.31915354458353667</v>
      </c>
      <c r="O131" s="11">
        <v>0.31623651867276437</v>
      </c>
      <c r="P131" s="11">
        <v>0.30867058652723595</v>
      </c>
      <c r="Q131" s="11">
        <v>0.31078133820731735</v>
      </c>
      <c r="R131" s="11">
        <v>0.30778403857500003</v>
      </c>
      <c r="S131" s="11">
        <v>0.31535676908898508</v>
      </c>
      <c r="T131" s="11">
        <v>0.32070616427475007</v>
      </c>
      <c r="U131" s="11"/>
      <c r="V131" s="35" t="str">
        <f t="shared" si="10"/>
        <v>Nicaragua</v>
      </c>
      <c r="W131" s="30">
        <f t="shared" si="11"/>
        <v>-2.4038237540335281E-3</v>
      </c>
      <c r="X131" s="10">
        <f t="shared" si="12"/>
        <v>-0.86656255117490188</v>
      </c>
      <c r="Y131" s="38">
        <f t="shared" si="13"/>
        <v>0.75093065509875445</v>
      </c>
      <c r="Z131" s="43">
        <f t="shared" si="14"/>
        <v>2.4038237540335281</v>
      </c>
      <c r="AA131" s="44">
        <f t="shared" si="15"/>
        <v>39</v>
      </c>
    </row>
    <row r="132" spans="3:27">
      <c r="C132" s="34" t="s">
        <v>291</v>
      </c>
      <c r="D132" s="35" t="s">
        <v>292</v>
      </c>
      <c r="E132" s="11">
        <v>0.71423655052886204</v>
      </c>
      <c r="F132" s="11">
        <v>0.70648606605406528</v>
      </c>
      <c r="G132" s="11">
        <v>0.71133136593048796</v>
      </c>
      <c r="H132" s="11">
        <v>0.71357426080813047</v>
      </c>
      <c r="I132" s="11">
        <v>0.720001852420732</v>
      </c>
      <c r="J132" s="11">
        <v>0.72483371556707332</v>
      </c>
      <c r="K132" s="11">
        <v>0.7006888575817074</v>
      </c>
      <c r="L132" s="11">
        <v>0.69266596116382129</v>
      </c>
      <c r="M132" s="11">
        <v>0.69237488206300835</v>
      </c>
      <c r="N132" s="11">
        <v>0.68845696604512197</v>
      </c>
      <c r="O132" s="11">
        <v>0.70885632672601628</v>
      </c>
      <c r="P132" s="11">
        <v>0.70348128270447152</v>
      </c>
      <c r="Q132" s="11">
        <v>0.70047031722926834</v>
      </c>
      <c r="R132" s="11">
        <v>0.6891902839012195</v>
      </c>
      <c r="S132" s="11">
        <v>0.70322286445226778</v>
      </c>
      <c r="T132" s="11">
        <v>0.70719367170798897</v>
      </c>
      <c r="U132" s="11"/>
      <c r="V132" s="35" t="str">
        <f t="shared" si="10"/>
        <v>Niger</v>
      </c>
      <c r="W132" s="30">
        <f t="shared" si="11"/>
        <v>-1.0912792405850785E-3</v>
      </c>
      <c r="X132" s="10">
        <f t="shared" si="12"/>
        <v>-0.48541315311585986</v>
      </c>
      <c r="Y132" s="38">
        <f t="shared" si="13"/>
        <v>0.23562592921788122</v>
      </c>
      <c r="Z132" s="43" t="str">
        <f t="shared" si="14"/>
        <v/>
      </c>
      <c r="AA132" s="44" t="str">
        <f t="shared" si="15"/>
        <v/>
      </c>
    </row>
    <row r="133" spans="3:27">
      <c r="C133" s="34" t="s">
        <v>293</v>
      </c>
      <c r="D133" s="35" t="s">
        <v>294</v>
      </c>
      <c r="E133" s="11">
        <v>0.6495229329736586</v>
      </c>
      <c r="F133" s="11">
        <v>0.64860373896695134</v>
      </c>
      <c r="G133" s="11">
        <v>0.64807169741650428</v>
      </c>
      <c r="H133" s="11">
        <v>0.66851947000691059</v>
      </c>
      <c r="I133" s="11">
        <v>0.66886489677276428</v>
      </c>
      <c r="J133" s="11">
        <v>0.67181658807317091</v>
      </c>
      <c r="K133" s="11">
        <v>0.65305736102853673</v>
      </c>
      <c r="L133" s="11">
        <v>0.65301905255256099</v>
      </c>
      <c r="M133" s="11">
        <v>0.64890512736727668</v>
      </c>
      <c r="N133" s="11">
        <v>0.64815814826934959</v>
      </c>
      <c r="O133" s="11">
        <v>0.64580357739211403</v>
      </c>
      <c r="P133" s="11">
        <v>0.64344678910304898</v>
      </c>
      <c r="Q133" s="11">
        <v>0.6444134633709756</v>
      </c>
      <c r="R133" s="11">
        <v>0.64475252348715462</v>
      </c>
      <c r="S133" s="11">
        <v>0.64836873157848884</v>
      </c>
      <c r="T133" s="11">
        <v>0.65164361795479631</v>
      </c>
      <c r="U133" s="11"/>
      <c r="V133" s="35" t="str">
        <f t="shared" si="10"/>
        <v>Nigeria</v>
      </c>
      <c r="W133" s="30">
        <f t="shared" si="11"/>
        <v>-8.1104877181668411E-4</v>
      </c>
      <c r="X133" s="10">
        <f t="shared" si="12"/>
        <v>-0.42417782878669041</v>
      </c>
      <c r="Y133" s="38">
        <f t="shared" si="13"/>
        <v>0.17992683043419086</v>
      </c>
      <c r="Z133" s="43" t="str">
        <f t="shared" si="14"/>
        <v/>
      </c>
      <c r="AA133" s="44" t="str">
        <f t="shared" si="15"/>
        <v/>
      </c>
    </row>
    <row r="134" spans="3:27">
      <c r="C134" s="34" t="s">
        <v>295</v>
      </c>
      <c r="D134" s="35" t="s">
        <v>296</v>
      </c>
      <c r="E134" s="11">
        <v>7.3711767613821352E-2</v>
      </c>
      <c r="F134" s="11">
        <v>7.2397316275406701E-2</v>
      </c>
      <c r="G134" s="11">
        <v>7.2488555993902706E-2</v>
      </c>
      <c r="H134" s="11">
        <v>7.1896055875000017E-2</v>
      </c>
      <c r="I134" s="11">
        <v>7.2068596406504357E-2</v>
      </c>
      <c r="J134" s="11">
        <v>7.1146827994919046E-2</v>
      </c>
      <c r="K134" s="11">
        <v>7.047293455853669E-2</v>
      </c>
      <c r="L134" s="11">
        <v>7.0110423235975688E-2</v>
      </c>
      <c r="M134" s="11">
        <v>6.8234090775203343E-2</v>
      </c>
      <c r="N134" s="11">
        <v>6.1965270509552972E-2</v>
      </c>
      <c r="O134" s="11">
        <v>5.8507799837398344E-2</v>
      </c>
      <c r="P134" s="11">
        <v>5.629146577100292E-2</v>
      </c>
      <c r="Q134" s="11">
        <v>5.3805408127371446E-2</v>
      </c>
      <c r="R134" s="11">
        <v>6.1042765117886345E-2</v>
      </c>
      <c r="S134" s="11">
        <v>6.6436546874968236E-2</v>
      </c>
      <c r="T134" s="11">
        <v>7.1830328632050092E-2</v>
      </c>
      <c r="U134" s="11"/>
      <c r="V134" s="35" t="str">
        <f t="shared" si="10"/>
        <v>Norway</v>
      </c>
      <c r="W134" s="30">
        <f t="shared" si="11"/>
        <v>-8.7568455314844561E-4</v>
      </c>
      <c r="X134" s="10">
        <f t="shared" si="12"/>
        <v>-0.63836699029832378</v>
      </c>
      <c r="Y134" s="38">
        <f t="shared" si="13"/>
        <v>0.4075124143025402</v>
      </c>
      <c r="Z134" s="43">
        <f t="shared" si="14"/>
        <v>0.87568455314844562</v>
      </c>
      <c r="AA134" s="44">
        <f t="shared" si="15"/>
        <v>90</v>
      </c>
    </row>
    <row r="135" spans="3:27">
      <c r="C135" s="34" t="s">
        <v>297</v>
      </c>
      <c r="D135" s="35" t="s">
        <v>298</v>
      </c>
      <c r="E135" s="11">
        <v>0.20164602383638233</v>
      </c>
      <c r="F135" s="11">
        <v>0.20204186756768297</v>
      </c>
      <c r="G135" s="11">
        <v>0.20247958121768297</v>
      </c>
      <c r="H135" s="11">
        <v>0.20021388023353667</v>
      </c>
      <c r="I135" s="11">
        <v>0.19849372166176174</v>
      </c>
      <c r="J135" s="11">
        <v>0.19152868504120621</v>
      </c>
      <c r="K135" s="11">
        <v>0.18987178243142297</v>
      </c>
      <c r="L135" s="11">
        <v>0.18813182677247967</v>
      </c>
      <c r="M135" s="11">
        <v>0.18637660661341468</v>
      </c>
      <c r="N135" s="11">
        <v>0.18472725102215462</v>
      </c>
      <c r="O135" s="11">
        <v>0.17924643201626031</v>
      </c>
      <c r="P135" s="11">
        <v>0.17607352740718152</v>
      </c>
      <c r="Q135" s="11">
        <v>0.17296192361111107</v>
      </c>
      <c r="R135" s="11">
        <v>0.16972975070934967</v>
      </c>
      <c r="S135" s="11">
        <v>0.17484417741751299</v>
      </c>
      <c r="T135" s="11">
        <v>0.17995860412567632</v>
      </c>
      <c r="U135" s="11"/>
      <c r="V135" s="35" t="str">
        <f t="shared" ref="V135:V197" si="16">D135</f>
        <v>Oman</v>
      </c>
      <c r="W135" s="30">
        <f t="shared" ref="W135:W197" si="17">SLOPE(E135:T135,$E$5:$T$5)</f>
        <v>-2.2352036060293498E-3</v>
      </c>
      <c r="X135" s="10">
        <f t="shared" ref="X135:X197" si="18">PEARSON(E135:T135,$E$5:$T$5)</f>
        <v>-0.94744548912368509</v>
      </c>
      <c r="Y135" s="38">
        <f t="shared" ref="Y135:Y197" si="19">IF(ISERROR(X135),0,X135*X135)</f>
        <v>0.89765295486081886</v>
      </c>
      <c r="Z135" s="43">
        <f t="shared" ref="Z135:Z197" si="20">IF(Y135&gt;=$Z$4,-1000*W135,"")</f>
        <v>2.2352036060293496</v>
      </c>
      <c r="AA135" s="44">
        <f t="shared" ref="AA135:AA197" si="21">IF(ISNUMBER(Z135),RANK(Z135,$Z$6:$Z$197),"")</f>
        <v>42</v>
      </c>
    </row>
    <row r="136" spans="3:27">
      <c r="C136" s="34" t="s">
        <v>299</v>
      </c>
      <c r="D136" s="35" t="s">
        <v>300</v>
      </c>
      <c r="E136" s="11">
        <v>0.56563215151174795</v>
      </c>
      <c r="F136" s="11">
        <v>0.55918539688386204</v>
      </c>
      <c r="G136" s="11">
        <v>0.55280390018585368</v>
      </c>
      <c r="H136" s="11">
        <v>0.54635222637589431</v>
      </c>
      <c r="I136" s="11">
        <v>0.53997169509268306</v>
      </c>
      <c r="J136" s="11">
        <v>0.53376273922280504</v>
      </c>
      <c r="K136" s="11">
        <v>0.52976582544540674</v>
      </c>
      <c r="L136" s="11">
        <v>0.5254488407228185</v>
      </c>
      <c r="M136" s="11">
        <v>0.52087493470518986</v>
      </c>
      <c r="N136" s="11">
        <v>0.51674587462874</v>
      </c>
      <c r="O136" s="11">
        <v>0.51289082378231732</v>
      </c>
      <c r="P136" s="11">
        <v>0.50976727890803519</v>
      </c>
      <c r="Q136" s="11">
        <v>0.50798615156200544</v>
      </c>
      <c r="R136" s="11">
        <v>0.50598769779508135</v>
      </c>
      <c r="S136" s="11">
        <v>0.50859651379922843</v>
      </c>
      <c r="T136" s="11">
        <v>0.51398588587641492</v>
      </c>
      <c r="U136" s="11"/>
      <c r="V136" s="35" t="str">
        <f t="shared" si="16"/>
        <v>Pakistan</v>
      </c>
      <c r="W136" s="30">
        <f t="shared" si="17"/>
        <v>-3.9000685488475447E-3</v>
      </c>
      <c r="X136" s="10">
        <f t="shared" si="18"/>
        <v>-0.95061795001508875</v>
      </c>
      <c r="Y136" s="38">
        <f t="shared" si="19"/>
        <v>0.90367448689088981</v>
      </c>
      <c r="Z136" s="43">
        <f t="shared" si="20"/>
        <v>3.9000685488475448</v>
      </c>
      <c r="AA136" s="44">
        <f t="shared" si="21"/>
        <v>22</v>
      </c>
    </row>
    <row r="137" spans="3:27">
      <c r="C137" s="34" t="s">
        <v>301</v>
      </c>
      <c r="D137" s="35" t="s">
        <v>302</v>
      </c>
      <c r="E137" s="11">
        <v>0.51032441109552862</v>
      </c>
      <c r="F137" s="11">
        <v>0.50630219213536598</v>
      </c>
      <c r="G137" s="11">
        <v>0.50847097417520326</v>
      </c>
      <c r="H137" s="11">
        <v>0.50405014979837415</v>
      </c>
      <c r="I137" s="11">
        <v>0.50058353113821152</v>
      </c>
      <c r="J137" s="11">
        <v>0.48637919339471564</v>
      </c>
      <c r="K137" s="11">
        <v>0.48643306516842838</v>
      </c>
      <c r="L137" s="11">
        <v>0.49115343782547444</v>
      </c>
      <c r="M137" s="11">
        <v>0.50457612044918709</v>
      </c>
      <c r="N137" s="11">
        <v>0.50858238187289972</v>
      </c>
      <c r="O137" s="11">
        <v>0.51503488697994582</v>
      </c>
      <c r="P137" s="11">
        <v>0.51358816247422512</v>
      </c>
      <c r="Q137" s="11">
        <v>0.51248335165739345</v>
      </c>
      <c r="R137" s="11">
        <v>0.52080551737389491</v>
      </c>
      <c r="S137" s="11">
        <v>0.53208080182372985</v>
      </c>
      <c r="T137" s="11">
        <v>0.53745608625642849</v>
      </c>
      <c r="U137" s="11"/>
      <c r="V137" s="35" t="str">
        <f t="shared" si="16"/>
        <v>Palau</v>
      </c>
      <c r="W137" s="30">
        <f t="shared" si="17"/>
        <v>1.8644961254329162E-3</v>
      </c>
      <c r="X137" s="10">
        <f t="shared" si="18"/>
        <v>0.6262980284339742</v>
      </c>
      <c r="Y137" s="38">
        <f t="shared" si="19"/>
        <v>0.39224922042028315</v>
      </c>
      <c r="Z137" s="43">
        <f t="shared" si="20"/>
        <v>-1.8644961254329162</v>
      </c>
      <c r="AA137" s="44">
        <f t="shared" si="21"/>
        <v>123</v>
      </c>
    </row>
    <row r="138" spans="3:27">
      <c r="C138" s="34" t="s">
        <v>303</v>
      </c>
      <c r="D138" s="35" t="s">
        <v>304</v>
      </c>
      <c r="E138" s="11">
        <v>0.28834777009585366</v>
      </c>
      <c r="F138" s="11">
        <v>0.28741331263512199</v>
      </c>
      <c r="G138" s="11">
        <v>0.2865373996985367</v>
      </c>
      <c r="H138" s="11">
        <v>0.28558693742979696</v>
      </c>
      <c r="I138" s="11">
        <v>0.28482653936264241</v>
      </c>
      <c r="J138" s="11">
        <v>0.28384022825329297</v>
      </c>
      <c r="K138" s="11">
        <v>0.28233368873382131</v>
      </c>
      <c r="L138" s="11">
        <v>0.28236513936882129</v>
      </c>
      <c r="M138" s="11">
        <v>0.28030069476126035</v>
      </c>
      <c r="N138" s="11">
        <v>0.2794396110161384</v>
      </c>
      <c r="O138" s="11">
        <v>0.278819642028862</v>
      </c>
      <c r="P138" s="11">
        <v>0.27814506384128762</v>
      </c>
      <c r="Q138" s="11">
        <v>0.27745049371700542</v>
      </c>
      <c r="R138" s="11">
        <v>0.27685649572646365</v>
      </c>
      <c r="S138" s="11">
        <v>0.28190617513413846</v>
      </c>
      <c r="T138" s="11">
        <v>0.28711229363177665</v>
      </c>
      <c r="U138" s="11"/>
      <c r="V138" s="35" t="str">
        <f t="shared" si="16"/>
        <v>Panama</v>
      </c>
      <c r="W138" s="30">
        <f t="shared" si="17"/>
        <v>-5.1832766046193597E-4</v>
      </c>
      <c r="X138" s="10">
        <f t="shared" si="18"/>
        <v>-0.64879720411925812</v>
      </c>
      <c r="Y138" s="38">
        <f t="shared" si="19"/>
        <v>0.42093781207296627</v>
      </c>
      <c r="Z138" s="43">
        <f t="shared" si="20"/>
        <v>0.51832766046193601</v>
      </c>
      <c r="AA138" s="44">
        <f t="shared" si="21"/>
        <v>105</v>
      </c>
    </row>
    <row r="139" spans="3:27">
      <c r="C139" s="34" t="s">
        <v>305</v>
      </c>
      <c r="D139" s="35" t="s">
        <v>306</v>
      </c>
      <c r="E139" s="11">
        <v>0.56236640683235806</v>
      </c>
      <c r="F139" s="11">
        <v>0.55947055205556939</v>
      </c>
      <c r="G139" s="11">
        <v>0.60404106217479703</v>
      </c>
      <c r="H139" s="11">
        <v>0.57950691635975626</v>
      </c>
      <c r="I139" s="11">
        <v>0.58377852010162601</v>
      </c>
      <c r="J139" s="11">
        <v>0.580913819777236</v>
      </c>
      <c r="K139" s="11">
        <v>0.57769875289613837</v>
      </c>
      <c r="L139" s="11">
        <v>0.59398189583658567</v>
      </c>
      <c r="M139" s="11">
        <v>0.5981964062493903</v>
      </c>
      <c r="N139" s="11">
        <v>0.60997505934146368</v>
      </c>
      <c r="O139" s="11">
        <v>0.58820330141686994</v>
      </c>
      <c r="P139" s="11">
        <v>0.57056070769498668</v>
      </c>
      <c r="Q139" s="11">
        <v>0.56989814697594876</v>
      </c>
      <c r="R139" s="11">
        <v>0.5517844043325203</v>
      </c>
      <c r="S139" s="11">
        <v>0.55582554078761126</v>
      </c>
      <c r="T139" s="11">
        <v>0.56112157808458529</v>
      </c>
      <c r="U139" s="11"/>
      <c r="V139" s="35" t="str">
        <f t="shared" si="16"/>
        <v>Papua New Guinea</v>
      </c>
      <c r="W139" s="30">
        <f t="shared" si="17"/>
        <v>-1.0035199813512997E-3</v>
      </c>
      <c r="X139" s="10">
        <f t="shared" si="18"/>
        <v>-0.27034724340182981</v>
      </c>
      <c r="Y139" s="38">
        <f t="shared" si="19"/>
        <v>7.3087632014968207E-2</v>
      </c>
      <c r="Z139" s="43" t="str">
        <f t="shared" si="20"/>
        <v/>
      </c>
      <c r="AA139" s="44" t="str">
        <f t="shared" si="21"/>
        <v/>
      </c>
    </row>
    <row r="140" spans="3:27">
      <c r="C140" s="34" t="s">
        <v>307</v>
      </c>
      <c r="D140" s="35" t="s">
        <v>308</v>
      </c>
      <c r="E140" s="11">
        <v>0.31895373941268301</v>
      </c>
      <c r="F140" s="11">
        <v>0.32060189583317095</v>
      </c>
      <c r="G140" s="11">
        <v>0.31753568207378063</v>
      </c>
      <c r="H140" s="11">
        <v>0.31662106150369934</v>
      </c>
      <c r="I140" s="11">
        <v>0.32106303688040666</v>
      </c>
      <c r="J140" s="11">
        <v>0.31528562400760174</v>
      </c>
      <c r="K140" s="11">
        <v>0.3117979914593903</v>
      </c>
      <c r="L140" s="11">
        <v>0.31316425167487805</v>
      </c>
      <c r="M140" s="11">
        <v>0.30951970134191065</v>
      </c>
      <c r="N140" s="11">
        <v>0.30844289961674798</v>
      </c>
      <c r="O140" s="11">
        <v>0.30435711616353667</v>
      </c>
      <c r="P140" s="11">
        <v>0.30396921758524403</v>
      </c>
      <c r="Q140" s="11">
        <v>0.30258618659691067</v>
      </c>
      <c r="R140" s="11">
        <v>0.30219102133231734</v>
      </c>
      <c r="S140" s="11">
        <v>0.30753034114178429</v>
      </c>
      <c r="T140" s="11">
        <v>0.31261691826369414</v>
      </c>
      <c r="U140" s="11"/>
      <c r="V140" s="35" t="str">
        <f t="shared" si="16"/>
        <v>Paraguay</v>
      </c>
      <c r="W140" s="30">
        <f t="shared" si="17"/>
        <v>-1.1001423098344293E-3</v>
      </c>
      <c r="X140" s="10">
        <f t="shared" si="18"/>
        <v>-0.81899078867754527</v>
      </c>
      <c r="Y140" s="38">
        <f t="shared" si="19"/>
        <v>0.67074591193866762</v>
      </c>
      <c r="Z140" s="43">
        <f t="shared" si="20"/>
        <v>1.1001423098344294</v>
      </c>
      <c r="AA140" s="44">
        <f t="shared" si="21"/>
        <v>79</v>
      </c>
    </row>
    <row r="141" spans="3:27">
      <c r="C141" s="34" t="s">
        <v>309</v>
      </c>
      <c r="D141" s="35" t="s">
        <v>310</v>
      </c>
      <c r="E141" s="11">
        <v>0.37012191748780493</v>
      </c>
      <c r="F141" s="11">
        <v>0.36554699062642304</v>
      </c>
      <c r="G141" s="11">
        <v>0.36162726701707332</v>
      </c>
      <c r="H141" s="11">
        <v>0.35755754340772367</v>
      </c>
      <c r="I141" s="11">
        <v>0.35368781979837399</v>
      </c>
      <c r="J141" s="11">
        <v>0.34931289293699203</v>
      </c>
      <c r="K141" s="11">
        <v>0.34678374305024401</v>
      </c>
      <c r="L141" s="11">
        <v>0.34316641952357729</v>
      </c>
      <c r="M141" s="11">
        <v>0.34241273566239866</v>
      </c>
      <c r="N141" s="11">
        <v>0.34094197863048797</v>
      </c>
      <c r="O141" s="11">
        <v>0.33808585574491862</v>
      </c>
      <c r="P141" s="11">
        <v>0.33450494866609765</v>
      </c>
      <c r="Q141" s="11">
        <v>0.33176366824402465</v>
      </c>
      <c r="R141" s="11">
        <v>0.32948382619325228</v>
      </c>
      <c r="S141" s="11">
        <v>0.33471134139417003</v>
      </c>
      <c r="T141" s="11">
        <v>0.33983581514114741</v>
      </c>
      <c r="U141" s="11"/>
      <c r="V141" s="35" t="str">
        <f t="shared" si="16"/>
        <v>Peru</v>
      </c>
      <c r="W141" s="30">
        <f t="shared" si="17"/>
        <v>-2.4258411202370917E-3</v>
      </c>
      <c r="X141" s="10">
        <f t="shared" si="18"/>
        <v>-0.93395373126781667</v>
      </c>
      <c r="Y141" s="38">
        <f t="shared" si="19"/>
        <v>0.87226957214907708</v>
      </c>
      <c r="Z141" s="43">
        <f t="shared" si="20"/>
        <v>2.4258411202370915</v>
      </c>
      <c r="AA141" s="44">
        <f t="shared" si="21"/>
        <v>38</v>
      </c>
    </row>
    <row r="142" spans="3:27">
      <c r="C142" s="34" t="s">
        <v>311</v>
      </c>
      <c r="D142" s="35" t="s">
        <v>312</v>
      </c>
      <c r="E142" s="11">
        <v>0.41855641052975634</v>
      </c>
      <c r="F142" s="11">
        <v>0.41721936698772361</v>
      </c>
      <c r="G142" s="11">
        <v>0.41388271466560994</v>
      </c>
      <c r="H142" s="11">
        <v>0.41266678152215458</v>
      </c>
      <c r="I142" s="11">
        <v>0.41171208422109773</v>
      </c>
      <c r="J142" s="11">
        <v>0.40901867609829262</v>
      </c>
      <c r="K142" s="11">
        <v>0.40381195658292701</v>
      </c>
      <c r="L142" s="11">
        <v>0.39664501764004068</v>
      </c>
      <c r="M142" s="11">
        <v>0.39619826181467505</v>
      </c>
      <c r="N142" s="11">
        <v>0.39548483919349597</v>
      </c>
      <c r="O142" s="11">
        <v>0.39508699779402462</v>
      </c>
      <c r="P142" s="11">
        <v>0.39292687070903809</v>
      </c>
      <c r="Q142" s="11">
        <v>0.38802122852823856</v>
      </c>
      <c r="R142" s="11">
        <v>0.38540769035955297</v>
      </c>
      <c r="S142" s="11">
        <v>0.39513630004275435</v>
      </c>
      <c r="T142" s="11">
        <v>0.40025339940005389</v>
      </c>
      <c r="U142" s="11"/>
      <c r="V142" s="35" t="str">
        <f t="shared" si="16"/>
        <v>Philippines</v>
      </c>
      <c r="W142" s="30">
        <f t="shared" si="17"/>
        <v>-1.9459459935903295E-3</v>
      </c>
      <c r="X142" s="10">
        <f t="shared" si="18"/>
        <v>-0.87978642719386457</v>
      </c>
      <c r="Y142" s="38">
        <f t="shared" si="19"/>
        <v>0.77402415747454512</v>
      </c>
      <c r="Z142" s="43">
        <f t="shared" si="20"/>
        <v>1.9459459935903296</v>
      </c>
      <c r="AA142" s="44">
        <f t="shared" si="21"/>
        <v>51</v>
      </c>
    </row>
    <row r="143" spans="3:27">
      <c r="C143" s="34" t="s">
        <v>313</v>
      </c>
      <c r="D143" s="35" t="s">
        <v>314</v>
      </c>
      <c r="E143" s="11">
        <v>0.17130919265890268</v>
      </c>
      <c r="F143" s="11">
        <v>0.16999951928195131</v>
      </c>
      <c r="G143" s="11">
        <v>0.16855717386695132</v>
      </c>
      <c r="H143" s="11">
        <v>0.16728848024296764</v>
      </c>
      <c r="I143" s="11">
        <v>0.1670178372049187</v>
      </c>
      <c r="J143" s="11">
        <v>0.16456873921398399</v>
      </c>
      <c r="K143" s="11">
        <v>0.16302606990333332</v>
      </c>
      <c r="L143" s="11">
        <v>0.16198308059630098</v>
      </c>
      <c r="M143" s="11">
        <v>0.16164280438296766</v>
      </c>
      <c r="N143" s="11">
        <v>0.16531888856483765</v>
      </c>
      <c r="O143" s="11">
        <v>0.16716857051613832</v>
      </c>
      <c r="P143" s="11">
        <v>0.1657057993491601</v>
      </c>
      <c r="Q143" s="11">
        <v>0.16149701152592152</v>
      </c>
      <c r="R143" s="11">
        <v>0.159173807364309</v>
      </c>
      <c r="S143" s="11">
        <v>0.1641540006628959</v>
      </c>
      <c r="T143" s="11">
        <v>0.16919582688981613</v>
      </c>
      <c r="U143" s="11"/>
      <c r="V143" s="35" t="str">
        <f t="shared" si="16"/>
        <v>Poland</v>
      </c>
      <c r="W143" s="30">
        <f t="shared" si="17"/>
        <v>-3.7158736363949714E-4</v>
      </c>
      <c r="X143" s="10">
        <f t="shared" si="18"/>
        <v>-0.51436801322587211</v>
      </c>
      <c r="Y143" s="38">
        <f t="shared" si="19"/>
        <v>0.26457445302993093</v>
      </c>
      <c r="Z143" s="43">
        <f t="shared" si="20"/>
        <v>0.37158736363949713</v>
      </c>
      <c r="AA143" s="44">
        <f t="shared" si="21"/>
        <v>113</v>
      </c>
    </row>
    <row r="144" spans="3:27">
      <c r="C144" s="34" t="s">
        <v>315</v>
      </c>
      <c r="D144" s="35" t="s">
        <v>316</v>
      </c>
      <c r="E144" s="11">
        <v>0.168241376386179</v>
      </c>
      <c r="F144" s="11">
        <v>0.16839874689979697</v>
      </c>
      <c r="G144" s="11">
        <v>0.167027662128862</v>
      </c>
      <c r="H144" s="11">
        <v>0.16617690256117898</v>
      </c>
      <c r="I144" s="11">
        <v>0.16514728120487801</v>
      </c>
      <c r="J144" s="11">
        <v>0.16328839155589431</v>
      </c>
      <c r="K144" s="11">
        <v>0.16228151433922763</v>
      </c>
      <c r="L144" s="11">
        <v>0.16143723874857735</v>
      </c>
      <c r="M144" s="11">
        <v>0.16074743470264236</v>
      </c>
      <c r="N144" s="11">
        <v>0.15673727293313031</v>
      </c>
      <c r="O144" s="11">
        <v>0.15787829815548801</v>
      </c>
      <c r="P144" s="11">
        <v>0.15283794981334711</v>
      </c>
      <c r="Q144" s="11">
        <v>0.14953896732486457</v>
      </c>
      <c r="R144" s="11">
        <v>0.14593965963313033</v>
      </c>
      <c r="S144" s="11">
        <v>0.14996481620051957</v>
      </c>
      <c r="T144" s="11">
        <v>0.15525663943457554</v>
      </c>
      <c r="U144" s="11"/>
      <c r="V144" s="35" t="str">
        <f t="shared" si="16"/>
        <v>Portugal</v>
      </c>
      <c r="W144" s="30">
        <f t="shared" si="17"/>
        <v>-1.3921469308110454E-3</v>
      </c>
      <c r="X144" s="10">
        <f t="shared" si="18"/>
        <v>-0.92947415980726444</v>
      </c>
      <c r="Y144" s="38">
        <f t="shared" si="19"/>
        <v>0.86392221374942013</v>
      </c>
      <c r="Z144" s="43">
        <f t="shared" si="20"/>
        <v>1.3921469308110455</v>
      </c>
      <c r="AA144" s="44">
        <f t="shared" si="21"/>
        <v>69</v>
      </c>
    </row>
    <row r="145" spans="3:27">
      <c r="C145" s="34" t="s">
        <v>317</v>
      </c>
      <c r="D145" s="35" t="s">
        <v>318</v>
      </c>
      <c r="E145" s="11">
        <v>0.17880737716260164</v>
      </c>
      <c r="F145" s="11">
        <v>0.17736101478841462</v>
      </c>
      <c r="G145" s="11">
        <v>0.17588310769878066</v>
      </c>
      <c r="H145" s="11">
        <v>0.17438918434898398</v>
      </c>
      <c r="I145" s="11">
        <v>0.172904773194309</v>
      </c>
      <c r="J145" s="11">
        <v>0.17145385797459367</v>
      </c>
      <c r="K145" s="11">
        <v>0.17010710826178865</v>
      </c>
      <c r="L145" s="11">
        <v>0.16742316342703265</v>
      </c>
      <c r="M145" s="11">
        <v>0.164832389323984</v>
      </c>
      <c r="N145" s="11">
        <v>0.16234665587134167</v>
      </c>
      <c r="O145" s="11">
        <v>0.15996604436991865</v>
      </c>
      <c r="P145" s="11">
        <v>0.14844869288956647</v>
      </c>
      <c r="Q145" s="11">
        <v>0.14765093490514922</v>
      </c>
      <c r="R145" s="11">
        <v>0.1469191118800813</v>
      </c>
      <c r="S145" s="11">
        <v>0.15200071950556357</v>
      </c>
      <c r="T145" s="11">
        <v>0.15708232713104583</v>
      </c>
      <c r="U145" s="11"/>
      <c r="V145" s="35" t="str">
        <f t="shared" si="16"/>
        <v>Qatar</v>
      </c>
      <c r="W145" s="30">
        <f t="shared" si="17"/>
        <v>-2.1607522787964258E-3</v>
      </c>
      <c r="X145" s="10">
        <f t="shared" si="18"/>
        <v>-0.92821907328763809</v>
      </c>
      <c r="Y145" s="38">
        <f t="shared" si="19"/>
        <v>0.86159064801496166</v>
      </c>
      <c r="Z145" s="43">
        <f t="shared" si="20"/>
        <v>2.160752278796426</v>
      </c>
      <c r="AA145" s="44">
        <f t="shared" si="21"/>
        <v>44</v>
      </c>
    </row>
    <row r="146" spans="3:27">
      <c r="C146" s="34" t="s">
        <v>319</v>
      </c>
      <c r="D146" s="35" t="s">
        <v>320</v>
      </c>
      <c r="E146" s="11">
        <v>0.19514808446688633</v>
      </c>
      <c r="F146" s="11">
        <v>0.19072220069188631</v>
      </c>
      <c r="G146" s="11">
        <v>0.18915193197688632</v>
      </c>
      <c r="H146" s="11">
        <v>0.19178144772855299</v>
      </c>
      <c r="I146" s="11">
        <v>0.19199474511521966</v>
      </c>
      <c r="J146" s="11">
        <v>0.19591367062355303</v>
      </c>
      <c r="K146" s="11">
        <v>0.19820220485521967</v>
      </c>
      <c r="L146" s="11">
        <v>0.19242922515688635</v>
      </c>
      <c r="M146" s="11">
        <v>0.18908450254521966</v>
      </c>
      <c r="N146" s="11">
        <v>0.1865919627118863</v>
      </c>
      <c r="O146" s="11">
        <v>0.18588856341355298</v>
      </c>
      <c r="P146" s="11">
        <v>0.18492760493966409</v>
      </c>
      <c r="Q146" s="11">
        <v>0.18486682213410852</v>
      </c>
      <c r="R146" s="11">
        <v>0.18480603932855297</v>
      </c>
      <c r="S146" s="11">
        <v>0.18483660272286984</v>
      </c>
      <c r="T146" s="11">
        <v>0.18486716611718668</v>
      </c>
      <c r="U146" s="11"/>
      <c r="V146" s="35" t="str">
        <f t="shared" si="16"/>
        <v>Romania</v>
      </c>
      <c r="W146" s="30">
        <f t="shared" si="17"/>
        <v>-7.0372641859548846E-4</v>
      </c>
      <c r="X146" s="10">
        <f t="shared" si="18"/>
        <v>-0.7496259850977095</v>
      </c>
      <c r="Y146" s="38">
        <f t="shared" si="19"/>
        <v>0.5619391175337114</v>
      </c>
      <c r="Z146" s="43">
        <f t="shared" si="20"/>
        <v>0.70372641859548846</v>
      </c>
      <c r="AA146" s="44">
        <f t="shared" si="21"/>
        <v>99</v>
      </c>
    </row>
    <row r="147" spans="3:27">
      <c r="C147" s="34" t="s">
        <v>321</v>
      </c>
      <c r="D147" s="35" t="s">
        <v>322</v>
      </c>
      <c r="E147" s="11">
        <v>0.29203751548768292</v>
      </c>
      <c r="F147" s="11">
        <v>0.2892445301434553</v>
      </c>
      <c r="G147" s="11">
        <v>0.2862666063539433</v>
      </c>
      <c r="H147" s="11">
        <v>0.28698746526325197</v>
      </c>
      <c r="I147" s="11">
        <v>0.28949777136304894</v>
      </c>
      <c r="J147" s="11">
        <v>0.29067871381955296</v>
      </c>
      <c r="K147" s="11">
        <v>0.29005732825650427</v>
      </c>
      <c r="L147" s="11">
        <v>0.29124618901280491</v>
      </c>
      <c r="M147" s="11">
        <v>0.29132074015463433</v>
      </c>
      <c r="N147" s="11">
        <v>0.2895970338793496</v>
      </c>
      <c r="O147" s="11">
        <v>0.28940656279999999</v>
      </c>
      <c r="P147" s="11">
        <v>0.28478178908319784</v>
      </c>
      <c r="Q147" s="11">
        <v>0.28182299273407879</v>
      </c>
      <c r="R147" s="11">
        <v>0.28072028959552864</v>
      </c>
      <c r="S147" s="11">
        <v>0.28528813051818552</v>
      </c>
      <c r="T147" s="11">
        <v>0.28985597144084235</v>
      </c>
      <c r="U147" s="11"/>
      <c r="V147" s="35" t="str">
        <f t="shared" si="16"/>
        <v>Russian Federation</v>
      </c>
      <c r="W147" s="30">
        <f t="shared" si="17"/>
        <v>-3.4165449409204798E-4</v>
      </c>
      <c r="X147" s="10">
        <f t="shared" si="18"/>
        <v>-0.47773736176473813</v>
      </c>
      <c r="Y147" s="38">
        <f t="shared" si="19"/>
        <v>0.22823298682593227</v>
      </c>
      <c r="Z147" s="43" t="str">
        <f t="shared" si="20"/>
        <v/>
      </c>
      <c r="AA147" s="44" t="str">
        <f t="shared" si="21"/>
        <v/>
      </c>
    </row>
    <row r="148" spans="3:27">
      <c r="C148" s="34" t="s">
        <v>323</v>
      </c>
      <c r="D148" s="35" t="s">
        <v>324</v>
      </c>
      <c r="E148" s="11">
        <v>0.71165088635333318</v>
      </c>
      <c r="F148" s="11">
        <v>0.71871959521333328</v>
      </c>
      <c r="G148" s="11">
        <v>0.73347911415243916</v>
      </c>
      <c r="H148" s="11">
        <v>0.77387997188902469</v>
      </c>
      <c r="I148" s="11">
        <v>0.75464877710569134</v>
      </c>
      <c r="J148" s="11">
        <v>0.76328991054105699</v>
      </c>
      <c r="K148" s="11">
        <v>0.72861799390487825</v>
      </c>
      <c r="L148" s="11">
        <v>0.72355098934227657</v>
      </c>
      <c r="M148" s="11">
        <v>0.73387049239593505</v>
      </c>
      <c r="N148" s="11">
        <v>0.71168521442703259</v>
      </c>
      <c r="O148" s="11">
        <v>0.7501338310776422</v>
      </c>
      <c r="P148" s="11">
        <v>0.719282984646477</v>
      </c>
      <c r="Q148" s="11">
        <v>0.69646619205677529</v>
      </c>
      <c r="R148" s="11">
        <v>0.67698317120243934</v>
      </c>
      <c r="S148" s="11">
        <v>0.70033893037794626</v>
      </c>
      <c r="T148" s="11">
        <v>0.70695702991763809</v>
      </c>
      <c r="U148" s="11"/>
      <c r="V148" s="35" t="str">
        <f t="shared" si="16"/>
        <v>Rwanda</v>
      </c>
      <c r="W148" s="30">
        <f t="shared" si="17"/>
        <v>-2.9137583238928724E-3</v>
      </c>
      <c r="X148" s="10">
        <f t="shared" si="18"/>
        <v>-0.53694224218123399</v>
      </c>
      <c r="Y148" s="38">
        <f t="shared" si="19"/>
        <v>0.28830697143861095</v>
      </c>
      <c r="Z148" s="43">
        <f t="shared" si="20"/>
        <v>2.9137583238928726</v>
      </c>
      <c r="AA148" s="44">
        <f t="shared" si="21"/>
        <v>33</v>
      </c>
    </row>
    <row r="149" spans="3:27">
      <c r="C149" s="34" t="s">
        <v>325</v>
      </c>
      <c r="D149" s="35" t="s">
        <v>326</v>
      </c>
      <c r="E149" s="11">
        <v>0.34743803694191072</v>
      </c>
      <c r="F149" s="11">
        <v>0.34525996614443105</v>
      </c>
      <c r="G149" s="11">
        <v>0.34326316325195139</v>
      </c>
      <c r="H149" s="11">
        <v>0.34238011598865875</v>
      </c>
      <c r="I149" s="11">
        <v>0.34075681143369935</v>
      </c>
      <c r="J149" s="11">
        <v>0.33947183965874012</v>
      </c>
      <c r="K149" s="11">
        <v>0.33809940274211403</v>
      </c>
      <c r="L149" s="11">
        <v>0.33627748129215468</v>
      </c>
      <c r="M149" s="11">
        <v>0.34239760033691186</v>
      </c>
      <c r="N149" s="11">
        <v>0.33839102166333562</v>
      </c>
      <c r="O149" s="11">
        <v>0.3429964888680927</v>
      </c>
      <c r="P149" s="11">
        <v>0.34776120527284982</v>
      </c>
      <c r="Q149" s="11">
        <v>0.35252198777427357</v>
      </c>
      <c r="R149" s="11">
        <v>0.35729944036569733</v>
      </c>
      <c r="S149" s="11">
        <v>0.36201957787378786</v>
      </c>
      <c r="T149" s="11">
        <v>0.36677535012521156</v>
      </c>
      <c r="U149" s="11"/>
      <c r="V149" s="35" t="str">
        <f t="shared" si="16"/>
        <v>Saint Kitts and Nevis</v>
      </c>
      <c r="W149" s="30">
        <f t="shared" si="17"/>
        <v>1.2165581224737178E-3</v>
      </c>
      <c r="X149" s="10">
        <f t="shared" si="18"/>
        <v>0.65067213531007184</v>
      </c>
      <c r="Y149" s="38">
        <f t="shared" si="19"/>
        <v>0.42337422766896843</v>
      </c>
      <c r="Z149" s="43">
        <f t="shared" si="20"/>
        <v>-1.2165581224737179</v>
      </c>
      <c r="AA149" s="44">
        <f t="shared" si="21"/>
        <v>120</v>
      </c>
    </row>
    <row r="150" spans="3:27">
      <c r="C150" s="34" t="s">
        <v>327</v>
      </c>
      <c r="D150" s="35" t="s">
        <v>328</v>
      </c>
      <c r="E150" s="11">
        <v>0.30639831017512198</v>
      </c>
      <c r="F150" s="11">
        <v>0.30588340810565068</v>
      </c>
      <c r="G150" s="11">
        <v>0.30520631692500005</v>
      </c>
      <c r="H150" s="11">
        <v>0.30615650682971568</v>
      </c>
      <c r="I150" s="11">
        <v>0.30659852529573201</v>
      </c>
      <c r="J150" s="11">
        <v>0.33777612245634164</v>
      </c>
      <c r="K150" s="11">
        <v>0.35894139939532538</v>
      </c>
      <c r="L150" s="11">
        <v>0.36147123090109767</v>
      </c>
      <c r="M150" s="11">
        <v>0.36135778554455306</v>
      </c>
      <c r="N150" s="11">
        <v>0.36381273317743928</v>
      </c>
      <c r="O150" s="11">
        <v>0.36504905472439031</v>
      </c>
      <c r="P150" s="11">
        <v>0.37043759857551262</v>
      </c>
      <c r="Q150" s="11">
        <v>0.3783124182349682</v>
      </c>
      <c r="R150" s="11">
        <v>0.38088224013775712</v>
      </c>
      <c r="S150" s="11">
        <v>0.38719096748887932</v>
      </c>
      <c r="T150" s="11">
        <v>0.39207265262947733</v>
      </c>
      <c r="U150" s="11"/>
      <c r="V150" s="35" t="str">
        <f t="shared" si="16"/>
        <v>Saint Lucia</v>
      </c>
      <c r="W150" s="30">
        <f t="shared" si="17"/>
        <v>6.5024860251079531E-3</v>
      </c>
      <c r="X150" s="10">
        <f t="shared" si="18"/>
        <v>0.95135877560122539</v>
      </c>
      <c r="Y150" s="38">
        <f t="shared" si="19"/>
        <v>0.9050835199134627</v>
      </c>
      <c r="Z150" s="43">
        <f t="shared" si="20"/>
        <v>-6.5024860251079533</v>
      </c>
      <c r="AA150" s="44">
        <f t="shared" si="21"/>
        <v>146</v>
      </c>
    </row>
    <row r="151" spans="3:27">
      <c r="C151" s="34" t="s">
        <v>329</v>
      </c>
      <c r="D151" s="35" t="s">
        <v>330</v>
      </c>
      <c r="E151" s="11">
        <v>0.36622607044418692</v>
      </c>
      <c r="F151" s="11">
        <v>0.36594700364813032</v>
      </c>
      <c r="G151" s="11">
        <v>0.36568865654349597</v>
      </c>
      <c r="H151" s="11">
        <v>0.36602066435987829</v>
      </c>
      <c r="I151" s="11">
        <v>0.36632571919800833</v>
      </c>
      <c r="J151" s="11">
        <v>0.36661299496101635</v>
      </c>
      <c r="K151" s="11">
        <v>0.36630399843280498</v>
      </c>
      <c r="L151" s="11">
        <v>0.36588632574142305</v>
      </c>
      <c r="M151" s="11">
        <v>0.36514724701626039</v>
      </c>
      <c r="N151" s="11">
        <v>0.36460001124390268</v>
      </c>
      <c r="O151" s="11">
        <v>0.36421802518142304</v>
      </c>
      <c r="P151" s="11">
        <v>0.36541318157975633</v>
      </c>
      <c r="Q151" s="11">
        <v>0.36677415758536597</v>
      </c>
      <c r="R151" s="11">
        <v>0.3659725906630083</v>
      </c>
      <c r="S151" s="11">
        <v>0.37044566778163662</v>
      </c>
      <c r="T151" s="11">
        <v>0.37526035737867652</v>
      </c>
      <c r="U151" s="11"/>
      <c r="V151" s="35" t="str">
        <f t="shared" si="16"/>
        <v>Saint Vincent and the Grenadines</v>
      </c>
      <c r="W151" s="30">
        <f t="shared" si="17"/>
        <v>2.6424705820492737E-4</v>
      </c>
      <c r="X151" s="10">
        <f t="shared" si="18"/>
        <v>0.47389198572132479</v>
      </c>
      <c r="Y151" s="38">
        <f t="shared" si="19"/>
        <v>0.2245736141309003</v>
      </c>
      <c r="Z151" s="43" t="str">
        <f t="shared" si="20"/>
        <v/>
      </c>
      <c r="AA151" s="44" t="str">
        <f t="shared" si="21"/>
        <v/>
      </c>
    </row>
    <row r="152" spans="3:27">
      <c r="C152" s="34" t="s">
        <v>331</v>
      </c>
      <c r="D152" s="35" t="s">
        <v>332</v>
      </c>
      <c r="E152" s="11">
        <v>0.5088552843813009</v>
      </c>
      <c r="F152" s="11">
        <v>0.5045569464235774</v>
      </c>
      <c r="G152" s="11">
        <v>0.50149378518292698</v>
      </c>
      <c r="H152" s="11">
        <v>0.50983039035934963</v>
      </c>
      <c r="I152" s="11">
        <v>0.49056852827158531</v>
      </c>
      <c r="J152" s="11">
        <v>0.50997540571422773</v>
      </c>
      <c r="K152" s="11">
        <v>0.51150130165894336</v>
      </c>
      <c r="L152" s="11">
        <v>0.51939603035243931</v>
      </c>
      <c r="M152" s="11">
        <v>0.51585450821219536</v>
      </c>
      <c r="N152" s="11">
        <v>0.51637459201991898</v>
      </c>
      <c r="O152" s="11">
        <v>0.50414346892682926</v>
      </c>
      <c r="P152" s="11">
        <v>0.51636430846626036</v>
      </c>
      <c r="Q152" s="11">
        <v>0.50044786377195138</v>
      </c>
      <c r="R152" s="11">
        <v>0.4948639547734961</v>
      </c>
      <c r="S152" s="11">
        <v>0.50887212177803887</v>
      </c>
      <c r="T152" s="11">
        <v>0.51386542927405976</v>
      </c>
      <c r="U152" s="11"/>
      <c r="V152" s="35" t="str">
        <f t="shared" si="16"/>
        <v>Samoa</v>
      </c>
      <c r="W152" s="30">
        <f t="shared" si="17"/>
        <v>2.0054074349628524E-4</v>
      </c>
      <c r="X152" s="10">
        <f t="shared" si="18"/>
        <v>0.11755293910657978</v>
      </c>
      <c r="Y152" s="38">
        <f t="shared" si="19"/>
        <v>1.3818693492595254E-2</v>
      </c>
      <c r="Z152" s="43" t="str">
        <f t="shared" si="20"/>
        <v/>
      </c>
      <c r="AA152" s="44" t="str">
        <f t="shared" si="21"/>
        <v/>
      </c>
    </row>
    <row r="153" spans="3:27">
      <c r="C153" s="34" t="s">
        <v>333</v>
      </c>
      <c r="D153" s="35" t="s">
        <v>334</v>
      </c>
      <c r="E153" s="11">
        <v>0.27911968312195129</v>
      </c>
      <c r="F153" s="11">
        <v>0.27911968312195129</v>
      </c>
      <c r="G153" s="11">
        <v>0.27911968312195129</v>
      </c>
      <c r="H153" s="11">
        <v>0.27911968312195129</v>
      </c>
      <c r="I153" s="11">
        <v>0.27911968312195129</v>
      </c>
      <c r="J153" s="11">
        <v>0.27911968312195129</v>
      </c>
      <c r="K153" s="11">
        <v>0.27911968312195129</v>
      </c>
      <c r="L153" s="11">
        <v>0.27911968312195129</v>
      </c>
      <c r="M153" s="11">
        <v>0.27911968312195129</v>
      </c>
      <c r="N153" s="11">
        <v>0.27911968312195129</v>
      </c>
      <c r="O153" s="11">
        <v>0.27911968312195129</v>
      </c>
      <c r="P153" s="11">
        <v>0.27911968312195129</v>
      </c>
      <c r="Q153" s="11">
        <v>0.27911968312195129</v>
      </c>
      <c r="R153" s="11">
        <v>0.27911968312195129</v>
      </c>
      <c r="S153" s="11">
        <v>0.27911968312195129</v>
      </c>
      <c r="T153" s="11">
        <v>0.27911968312195129</v>
      </c>
      <c r="U153" s="11"/>
      <c r="V153" s="35" t="str">
        <f t="shared" si="16"/>
        <v>San Marino</v>
      </c>
      <c r="W153" s="30">
        <f t="shared" si="17"/>
        <v>0</v>
      </c>
      <c r="X153" s="10">
        <f t="shared" si="18"/>
        <v>0</v>
      </c>
      <c r="Y153" s="38">
        <f t="shared" si="19"/>
        <v>0</v>
      </c>
      <c r="Z153" s="43" t="str">
        <f t="shared" si="20"/>
        <v/>
      </c>
      <c r="AA153" s="44" t="str">
        <f t="shared" si="21"/>
        <v/>
      </c>
    </row>
    <row r="154" spans="3:27">
      <c r="C154" s="34" t="s">
        <v>335</v>
      </c>
      <c r="D154" s="35" t="s">
        <v>336</v>
      </c>
      <c r="E154" s="11">
        <v>0.49353629825000001</v>
      </c>
      <c r="F154" s="11">
        <v>0.50617486944227663</v>
      </c>
      <c r="G154" s="11">
        <v>0.51821623662032534</v>
      </c>
      <c r="H154" s="11">
        <v>0.49123736091666664</v>
      </c>
      <c r="I154" s="11">
        <v>0.49565278893048798</v>
      </c>
      <c r="J154" s="11">
        <v>0.48012832941056932</v>
      </c>
      <c r="K154" s="11">
        <v>0.50767916179024397</v>
      </c>
      <c r="L154" s="11">
        <v>0.51530627661829265</v>
      </c>
      <c r="M154" s="11">
        <v>0.49605137551138229</v>
      </c>
      <c r="N154" s="11">
        <v>0.49991478581829302</v>
      </c>
      <c r="O154" s="11">
        <v>0.47902623614024398</v>
      </c>
      <c r="P154" s="11">
        <v>0.48485323154390264</v>
      </c>
      <c r="Q154" s="11">
        <v>0.48193307947926828</v>
      </c>
      <c r="R154" s="11">
        <v>0.47241996514756096</v>
      </c>
      <c r="S154" s="11">
        <v>0.49947520454462752</v>
      </c>
      <c r="T154" s="11">
        <v>0.50448913332060619</v>
      </c>
      <c r="U154" s="11"/>
      <c r="V154" s="35" t="str">
        <f t="shared" si="16"/>
        <v>Sao Tome and Principe</v>
      </c>
      <c r="W154" s="30">
        <f t="shared" si="17"/>
        <v>-9.3228828504092129E-4</v>
      </c>
      <c r="X154" s="10">
        <f t="shared" si="18"/>
        <v>-0.33415308438725294</v>
      </c>
      <c r="Y154" s="38">
        <f t="shared" si="19"/>
        <v>0.11165828380551458</v>
      </c>
      <c r="Z154" s="43" t="str">
        <f t="shared" si="20"/>
        <v/>
      </c>
      <c r="AA154" s="44" t="str">
        <f t="shared" si="21"/>
        <v/>
      </c>
    </row>
    <row r="155" spans="3:27">
      <c r="C155" s="34" t="s">
        <v>337</v>
      </c>
      <c r="D155" s="35" t="s">
        <v>338</v>
      </c>
      <c r="E155" s="11">
        <v>0.24337098344512198</v>
      </c>
      <c r="F155" s="11">
        <v>0.2418825586113823</v>
      </c>
      <c r="G155" s="11">
        <v>0.24050421507845532</v>
      </c>
      <c r="H155" s="11">
        <v>0.23921587154552867</v>
      </c>
      <c r="I155" s="11">
        <v>0.23800240606138232</v>
      </c>
      <c r="J155" s="11">
        <v>0.23683552594308963</v>
      </c>
      <c r="K155" s="11">
        <v>0.23642939918028469</v>
      </c>
      <c r="L155" s="11">
        <v>0.2322136247210029</v>
      </c>
      <c r="M155" s="11">
        <v>0.22798923237554211</v>
      </c>
      <c r="N155" s="11">
        <v>0.22374288881056933</v>
      </c>
      <c r="O155" s="11">
        <v>0.22015622004234417</v>
      </c>
      <c r="P155" s="11">
        <v>0.21662220309349597</v>
      </c>
      <c r="Q155" s="11">
        <v>0.21308786094139576</v>
      </c>
      <c r="R155" s="11">
        <v>0.23147942664837404</v>
      </c>
      <c r="S155" s="11">
        <v>0.23642015874830591</v>
      </c>
      <c r="T155" s="11">
        <v>0.24136089084823775</v>
      </c>
      <c r="U155" s="11"/>
      <c r="V155" s="35" t="str">
        <f t="shared" si="16"/>
        <v>Saudi Arabia</v>
      </c>
      <c r="W155" s="30">
        <f t="shared" si="17"/>
        <v>-1.045484160404243E-3</v>
      </c>
      <c r="X155" s="10">
        <f t="shared" si="18"/>
        <v>-0.52405188767930411</v>
      </c>
      <c r="Y155" s="38">
        <f t="shared" si="19"/>
        <v>0.27463038098024195</v>
      </c>
      <c r="Z155" s="43">
        <f t="shared" si="20"/>
        <v>1.0454841604042431</v>
      </c>
      <c r="AA155" s="44">
        <f t="shared" si="21"/>
        <v>84</v>
      </c>
    </row>
    <row r="156" spans="3:27">
      <c r="C156" s="34" t="s">
        <v>339</v>
      </c>
      <c r="D156" s="35" t="s">
        <v>340</v>
      </c>
      <c r="E156" s="11">
        <v>0.62430727392987839</v>
      </c>
      <c r="F156" s="11">
        <v>0.62929045228048797</v>
      </c>
      <c r="G156" s="11">
        <v>0.61766026578943101</v>
      </c>
      <c r="H156" s="11">
        <v>0.6106164433075203</v>
      </c>
      <c r="I156" s="11">
        <v>0.61070191879186997</v>
      </c>
      <c r="J156" s="11">
        <v>0.60178429979329262</v>
      </c>
      <c r="K156" s="11">
        <v>0.59298921247012204</v>
      </c>
      <c r="L156" s="11">
        <v>0.58555187549573195</v>
      </c>
      <c r="M156" s="11">
        <v>0.57507994842134169</v>
      </c>
      <c r="N156" s="11">
        <v>0.57559351894695132</v>
      </c>
      <c r="O156" s="11">
        <v>0.57080030385670733</v>
      </c>
      <c r="P156" s="11">
        <v>0.56597135693753409</v>
      </c>
      <c r="Q156" s="11">
        <v>0.54331785235913277</v>
      </c>
      <c r="R156" s="11">
        <v>0.54211775202357726</v>
      </c>
      <c r="S156" s="11">
        <v>0.55191592697616632</v>
      </c>
      <c r="T156" s="11">
        <v>0.55764941403087476</v>
      </c>
      <c r="U156" s="11"/>
      <c r="V156" s="35" t="str">
        <f t="shared" si="16"/>
        <v>Senegal</v>
      </c>
      <c r="W156" s="30">
        <f t="shared" si="17"/>
        <v>-5.8427714966298467E-3</v>
      </c>
      <c r="X156" s="10">
        <f t="shared" si="18"/>
        <v>-0.96732885092168486</v>
      </c>
      <c r="Y156" s="38">
        <f t="shared" si="19"/>
        <v>0.9357251058254672</v>
      </c>
      <c r="Z156" s="43">
        <f t="shared" si="20"/>
        <v>5.8427714966298465</v>
      </c>
      <c r="AA156" s="44">
        <f t="shared" si="21"/>
        <v>10</v>
      </c>
    </row>
    <row r="157" spans="3:27">
      <c r="C157" s="34" t="s">
        <v>341</v>
      </c>
      <c r="D157" s="35" t="s">
        <v>342</v>
      </c>
      <c r="E157" s="11">
        <v>0.17653970140718164</v>
      </c>
      <c r="F157" s="11">
        <v>0.17613582844485096</v>
      </c>
      <c r="G157" s="11">
        <v>0.17575144448085364</v>
      </c>
      <c r="H157" s="11">
        <v>0.17553974830017624</v>
      </c>
      <c r="I157" s="11">
        <v>0.17543208260949872</v>
      </c>
      <c r="J157" s="11">
        <v>0.17691263349048794</v>
      </c>
      <c r="K157" s="11">
        <v>0.17698974742780502</v>
      </c>
      <c r="L157" s="11">
        <v>0.17539045974613829</v>
      </c>
      <c r="M157" s="11">
        <v>0.17697059820215466</v>
      </c>
      <c r="N157" s="11">
        <v>0.17565743060910563</v>
      </c>
      <c r="O157" s="11">
        <v>0.17485923046012197</v>
      </c>
      <c r="P157" s="11">
        <v>0.17299263754260163</v>
      </c>
      <c r="Q157" s="11">
        <v>0.17047551559910565</v>
      </c>
      <c r="R157" s="11">
        <v>0.16907563269548795</v>
      </c>
      <c r="S157" s="11">
        <v>0.17398240498740383</v>
      </c>
      <c r="T157" s="11">
        <v>0.17890981035104125</v>
      </c>
      <c r="U157" s="11"/>
      <c r="V157" s="35" t="str">
        <f t="shared" si="16"/>
        <v>Serbia</v>
      </c>
      <c r="W157" s="30">
        <f t="shared" si="17"/>
        <v>-2.0766887846730529E-4</v>
      </c>
      <c r="X157" s="10">
        <f t="shared" si="18"/>
        <v>-0.39800145256938702</v>
      </c>
      <c r="Y157" s="38">
        <f t="shared" si="19"/>
        <v>0.15840515624734203</v>
      </c>
      <c r="Z157" s="43" t="str">
        <f t="shared" si="20"/>
        <v/>
      </c>
      <c r="AA157" s="44" t="str">
        <f t="shared" si="21"/>
        <v/>
      </c>
    </row>
    <row r="158" spans="3:27">
      <c r="C158" s="34" t="s">
        <v>343</v>
      </c>
      <c r="D158" s="35" t="s">
        <v>344</v>
      </c>
      <c r="E158" s="11">
        <v>0.32232058613589432</v>
      </c>
      <c r="F158" s="11">
        <v>0.32329148436154487</v>
      </c>
      <c r="G158" s="11">
        <v>0.31989665084552871</v>
      </c>
      <c r="H158" s="11">
        <v>0.32206308131869937</v>
      </c>
      <c r="I158" s="11">
        <v>0.32739300609687</v>
      </c>
      <c r="J158" s="11">
        <v>0.32610963226837403</v>
      </c>
      <c r="K158" s="11">
        <v>0.32329320982321158</v>
      </c>
      <c r="L158" s="11">
        <v>0.32316743131304904</v>
      </c>
      <c r="M158" s="11">
        <v>0.32953721211605697</v>
      </c>
      <c r="N158" s="11">
        <v>0.32359184390313028</v>
      </c>
      <c r="O158" s="11">
        <v>0.32557442657475638</v>
      </c>
      <c r="P158" s="11">
        <v>0.32352732763256103</v>
      </c>
      <c r="Q158" s="11">
        <v>0.3178986798805693</v>
      </c>
      <c r="R158" s="11">
        <v>0.31680774530451233</v>
      </c>
      <c r="S158" s="11">
        <v>0.32132962970443341</v>
      </c>
      <c r="T158" s="11">
        <v>0.3262310374333382</v>
      </c>
      <c r="U158" s="11"/>
      <c r="V158" s="35" t="str">
        <f t="shared" si="16"/>
        <v>Seychelles</v>
      </c>
      <c r="W158" s="30">
        <f t="shared" si="17"/>
        <v>-8.9375014192100637E-5</v>
      </c>
      <c r="X158" s="10">
        <f t="shared" si="18"/>
        <v>-0.12763672503032641</v>
      </c>
      <c r="Y158" s="38">
        <f t="shared" si="19"/>
        <v>1.6291133576467155E-2</v>
      </c>
      <c r="Z158" s="43" t="str">
        <f t="shared" si="20"/>
        <v/>
      </c>
      <c r="AA158" s="44" t="str">
        <f t="shared" si="21"/>
        <v/>
      </c>
    </row>
    <row r="159" spans="3:27">
      <c r="C159" s="34" t="s">
        <v>345</v>
      </c>
      <c r="D159" s="35" t="s">
        <v>346</v>
      </c>
      <c r="E159" s="11">
        <v>0.68883236875995946</v>
      </c>
      <c r="F159" s="11">
        <v>0.68721925998</v>
      </c>
      <c r="G159" s="11">
        <v>0.69464857631760157</v>
      </c>
      <c r="H159" s="11">
        <v>0.69048524538008138</v>
      </c>
      <c r="I159" s="11">
        <v>0.68616920262731729</v>
      </c>
      <c r="J159" s="11">
        <v>0.68575246691414637</v>
      </c>
      <c r="K159" s="11">
        <v>0.68055562780626033</v>
      </c>
      <c r="L159" s="11">
        <v>0.68272175506065069</v>
      </c>
      <c r="M159" s="11">
        <v>0.68390530271016259</v>
      </c>
      <c r="N159" s="11">
        <v>0.68127501516056943</v>
      </c>
      <c r="O159" s="11">
        <v>0.68326483755894341</v>
      </c>
      <c r="P159" s="11">
        <v>0.69426969783739878</v>
      </c>
      <c r="Q159" s="11">
        <v>0.6868145973247971</v>
      </c>
      <c r="R159" s="11">
        <v>0.68619229705081297</v>
      </c>
      <c r="S159" s="11">
        <v>0.69504598492053393</v>
      </c>
      <c r="T159" s="11">
        <v>0.69855900893582878</v>
      </c>
      <c r="U159" s="11"/>
      <c r="V159" s="35" t="str">
        <f t="shared" si="16"/>
        <v>Sierra Leone</v>
      </c>
      <c r="W159" s="30">
        <f t="shared" si="17"/>
        <v>2.4882228211726878E-4</v>
      </c>
      <c r="X159" s="10">
        <f t="shared" si="18"/>
        <v>0.22059717541585491</v>
      </c>
      <c r="Y159" s="38">
        <f t="shared" si="19"/>
        <v>4.866311380145346E-2</v>
      </c>
      <c r="Z159" s="43" t="str">
        <f t="shared" si="20"/>
        <v/>
      </c>
      <c r="AA159" s="44" t="str">
        <f t="shared" si="21"/>
        <v/>
      </c>
    </row>
    <row r="160" spans="3:27">
      <c r="C160" s="34" t="s">
        <v>347</v>
      </c>
      <c r="D160" s="35" t="s">
        <v>348</v>
      </c>
      <c r="E160" s="11">
        <v>0.34502019907926834</v>
      </c>
      <c r="F160" s="11">
        <v>0.34393459168028467</v>
      </c>
      <c r="G160" s="11">
        <v>0.34301158590731734</v>
      </c>
      <c r="H160" s="11">
        <v>0.34192597850833328</v>
      </c>
      <c r="I160" s="11">
        <v>0.34150703777601632</v>
      </c>
      <c r="J160" s="11">
        <v>0.33965216208434962</v>
      </c>
      <c r="K160" s="11">
        <v>0.33830072842601638</v>
      </c>
      <c r="L160" s="11">
        <v>0.33640895330426845</v>
      </c>
      <c r="M160" s="11">
        <v>0.33451717818252069</v>
      </c>
      <c r="N160" s="11">
        <v>0.33120301281686998</v>
      </c>
      <c r="O160" s="11">
        <v>0.32705824582520332</v>
      </c>
      <c r="P160" s="11">
        <v>0.32456942813177525</v>
      </c>
      <c r="Q160" s="11">
        <v>0.32077134214566411</v>
      </c>
      <c r="R160" s="11">
        <v>0.31698658949288633</v>
      </c>
      <c r="S160" s="11">
        <v>0.31956438295086087</v>
      </c>
      <c r="T160" s="11">
        <v>0.32495550974216875</v>
      </c>
      <c r="U160" s="11"/>
      <c r="V160" s="35" t="str">
        <f t="shared" si="16"/>
        <v>Singapore</v>
      </c>
      <c r="W160" s="30">
        <f t="shared" si="17"/>
        <v>-1.9105404589946657E-3</v>
      </c>
      <c r="X160" s="10">
        <f t="shared" si="18"/>
        <v>-0.95411902348822331</v>
      </c>
      <c r="Y160" s="38">
        <f t="shared" si="19"/>
        <v>0.91034311098212084</v>
      </c>
      <c r="Z160" s="43">
        <f t="shared" si="20"/>
        <v>1.9105404589946657</v>
      </c>
      <c r="AA160" s="44">
        <f t="shared" si="21"/>
        <v>52</v>
      </c>
    </row>
    <row r="161" spans="3:27">
      <c r="C161" s="34" t="s">
        <v>349</v>
      </c>
      <c r="D161" s="35" t="s">
        <v>350</v>
      </c>
      <c r="E161" s="11">
        <v>0.15776002675304898</v>
      </c>
      <c r="F161" s="11">
        <v>0.15570281516638232</v>
      </c>
      <c r="G161" s="11">
        <v>0.15579061162573166</v>
      </c>
      <c r="H161" s="11">
        <v>0.15732154433361797</v>
      </c>
      <c r="I161" s="11">
        <v>0.15567688795134163</v>
      </c>
      <c r="J161" s="11">
        <v>0.15122336013666665</v>
      </c>
      <c r="K161" s="11">
        <v>0.15008510115601631</v>
      </c>
      <c r="L161" s="11">
        <v>0.14880687764638237</v>
      </c>
      <c r="M161" s="11">
        <v>0.14831489970138231</v>
      </c>
      <c r="N161" s="11">
        <v>0.14847668545211398</v>
      </c>
      <c r="O161" s="11">
        <v>0.14809329768360455</v>
      </c>
      <c r="P161" s="11">
        <v>0.14772191435738491</v>
      </c>
      <c r="Q161" s="11">
        <v>0.14802207574661252</v>
      </c>
      <c r="R161" s="11">
        <v>0.14680938076727665</v>
      </c>
      <c r="S161" s="11">
        <v>0.15180300802531485</v>
      </c>
      <c r="T161" s="11">
        <v>0.15679663528335308</v>
      </c>
      <c r="U161" s="11"/>
      <c r="V161" s="35" t="str">
        <f t="shared" si="16"/>
        <v>Slovakia</v>
      </c>
      <c r="W161" s="30">
        <f t="shared" si="17"/>
        <v>-4.7689628541924172E-4</v>
      </c>
      <c r="X161" s="10">
        <f t="shared" si="18"/>
        <v>-0.56512361611627893</v>
      </c>
      <c r="Y161" s="38">
        <f t="shared" si="19"/>
        <v>0.31936470149233936</v>
      </c>
      <c r="Z161" s="43">
        <f t="shared" si="20"/>
        <v>0.47689628541924173</v>
      </c>
      <c r="AA161" s="44">
        <f t="shared" si="21"/>
        <v>108</v>
      </c>
    </row>
    <row r="162" spans="3:27">
      <c r="C162" s="34" t="s">
        <v>351</v>
      </c>
      <c r="D162" s="35" t="s">
        <v>352</v>
      </c>
      <c r="E162" s="11">
        <v>0.14850937247200233</v>
      </c>
      <c r="F162" s="11">
        <v>0.14519757128858235</v>
      </c>
      <c r="G162" s="11">
        <v>0.14421910343849598</v>
      </c>
      <c r="H162" s="11">
        <v>0.14417646712773707</v>
      </c>
      <c r="I162" s="11">
        <v>0.14375903406901086</v>
      </c>
      <c r="J162" s="11">
        <v>0.14063021889646365</v>
      </c>
      <c r="K162" s="11">
        <v>0.13963805873369931</v>
      </c>
      <c r="L162" s="11">
        <v>0.13880168216304903</v>
      </c>
      <c r="M162" s="11">
        <v>0.13819423614073198</v>
      </c>
      <c r="N162" s="11">
        <v>0.13367630022182933</v>
      </c>
      <c r="O162" s="11">
        <v>0.133751753552175</v>
      </c>
      <c r="P162" s="11">
        <v>0.13204888895840122</v>
      </c>
      <c r="Q162" s="11">
        <v>0.13017204339277777</v>
      </c>
      <c r="R162" s="11">
        <v>0.12640328158658534</v>
      </c>
      <c r="S162" s="11">
        <v>0.13162721378772366</v>
      </c>
      <c r="T162" s="11">
        <v>0.13691225970552862</v>
      </c>
      <c r="U162" s="11"/>
      <c r="V162" s="35" t="str">
        <f t="shared" si="16"/>
        <v>Slovenia</v>
      </c>
      <c r="W162" s="30">
        <f t="shared" si="17"/>
        <v>-1.187119495658172E-3</v>
      </c>
      <c r="X162" s="10">
        <f t="shared" si="18"/>
        <v>-0.89947021928548365</v>
      </c>
      <c r="Y162" s="38">
        <f t="shared" si="19"/>
        <v>0.80904667538147601</v>
      </c>
      <c r="Z162" s="43">
        <f t="shared" si="20"/>
        <v>1.1871194956581721</v>
      </c>
      <c r="AA162" s="44">
        <f t="shared" si="21"/>
        <v>75</v>
      </c>
    </row>
    <row r="163" spans="3:27">
      <c r="C163" s="34" t="s">
        <v>353</v>
      </c>
      <c r="D163" s="35" t="s">
        <v>354</v>
      </c>
      <c r="E163" s="11">
        <v>0.49915791928394326</v>
      </c>
      <c r="F163" s="11">
        <v>0.48443320243528465</v>
      </c>
      <c r="G163" s="11">
        <v>0.47549015891073193</v>
      </c>
      <c r="H163" s="11">
        <v>0.46782656469735806</v>
      </c>
      <c r="I163" s="11">
        <v>0.46771076168097564</v>
      </c>
      <c r="J163" s="11">
        <v>0.48485185137906534</v>
      </c>
      <c r="K163" s="11">
        <v>0.53926334203495929</v>
      </c>
      <c r="L163" s="11">
        <v>0.550797439810366</v>
      </c>
      <c r="M163" s="11">
        <v>0.51674276055447155</v>
      </c>
      <c r="N163" s="11">
        <v>0.54776080760101631</v>
      </c>
      <c r="O163" s="11">
        <v>0.54257764476544734</v>
      </c>
      <c r="P163" s="11">
        <v>0.53858296104613823</v>
      </c>
      <c r="Q163" s="11">
        <v>0.51503249611056934</v>
      </c>
      <c r="R163" s="11">
        <v>0.49590591032418696</v>
      </c>
      <c r="S163" s="11">
        <v>0.49377223930764763</v>
      </c>
      <c r="T163" s="11">
        <v>0.49903659002082995</v>
      </c>
      <c r="U163" s="11"/>
      <c r="V163" s="35" t="str">
        <f t="shared" si="16"/>
        <v>Solomon Islands</v>
      </c>
      <c r="W163" s="30">
        <f t="shared" si="17"/>
        <v>2.2723327479283097E-3</v>
      </c>
      <c r="X163" s="10">
        <f t="shared" si="18"/>
        <v>0.37425252023727218</v>
      </c>
      <c r="Y163" s="38">
        <f t="shared" si="19"/>
        <v>0.14006494890394983</v>
      </c>
      <c r="Z163" s="43" t="str">
        <f t="shared" si="20"/>
        <v/>
      </c>
      <c r="AA163" s="44" t="str">
        <f t="shared" si="21"/>
        <v/>
      </c>
    </row>
    <row r="164" spans="3:27">
      <c r="C164" s="34" t="s">
        <v>355</v>
      </c>
      <c r="D164" s="35" t="s">
        <v>356</v>
      </c>
      <c r="E164" s="11">
        <v>0.77468257249110384</v>
      </c>
      <c r="F164" s="11">
        <v>0.77227013346671347</v>
      </c>
      <c r="G164" s="11">
        <v>0.76958777574313608</v>
      </c>
      <c r="H164" s="11">
        <v>0.76703029606833961</v>
      </c>
      <c r="I164" s="11">
        <v>0.76470761314151015</v>
      </c>
      <c r="J164" s="11">
        <v>0.76278948306020944</v>
      </c>
      <c r="K164" s="11">
        <v>0.76137232858866488</v>
      </c>
      <c r="L164" s="11">
        <v>0.76038940175939651</v>
      </c>
      <c r="M164" s="11">
        <v>0.75974582452362416</v>
      </c>
      <c r="N164" s="11">
        <v>0.75938671883256725</v>
      </c>
      <c r="O164" s="11">
        <v>0.75920240988947774</v>
      </c>
      <c r="P164" s="11">
        <v>0.75905159688134782</v>
      </c>
      <c r="Q164" s="11">
        <v>0.75873289769435592</v>
      </c>
      <c r="R164" s="11">
        <v>0.75820997086508746</v>
      </c>
      <c r="S164" s="11">
        <v>0.76153233339245296</v>
      </c>
      <c r="T164" s="11">
        <v>0.76485469591981836</v>
      </c>
      <c r="U164" s="11"/>
      <c r="V164" s="35" t="str">
        <f t="shared" si="16"/>
        <v>Somalia</v>
      </c>
      <c r="W164" s="30">
        <f t="shared" si="17"/>
        <v>-8.1024981579105415E-4</v>
      </c>
      <c r="X164" s="10">
        <f t="shared" si="18"/>
        <v>-0.75366959449239623</v>
      </c>
      <c r="Y164" s="38">
        <f t="shared" si="19"/>
        <v>0.56801785766233293</v>
      </c>
      <c r="Z164" s="43">
        <f t="shared" si="20"/>
        <v>0.81024981579105415</v>
      </c>
      <c r="AA164" s="44">
        <f t="shared" si="21"/>
        <v>91</v>
      </c>
    </row>
    <row r="165" spans="3:27">
      <c r="C165" s="34" t="s">
        <v>357</v>
      </c>
      <c r="D165" s="35" t="s">
        <v>358</v>
      </c>
      <c r="E165" s="11">
        <v>0.47975642941491903</v>
      </c>
      <c r="F165" s="11">
        <v>0.48416755990121052</v>
      </c>
      <c r="G165" s="11">
        <v>0.48915180025859994</v>
      </c>
      <c r="H165" s="11">
        <v>0.49475614236456639</v>
      </c>
      <c r="I165" s="11">
        <v>0.50043043519069563</v>
      </c>
      <c r="J165" s="11">
        <v>0.50659947057015831</v>
      </c>
      <c r="K165" s="11">
        <v>0.51017447897941759</v>
      </c>
      <c r="L165" s="11">
        <v>0.51389736010827003</v>
      </c>
      <c r="M165" s="11">
        <v>0.51680479301818005</v>
      </c>
      <c r="N165" s="11">
        <v>0.51939296578573202</v>
      </c>
      <c r="O165" s="11">
        <v>0.52086623307162594</v>
      </c>
      <c r="P165" s="11">
        <v>0.52060636009197858</v>
      </c>
      <c r="Q165" s="11">
        <v>0.51963092601383476</v>
      </c>
      <c r="R165" s="11">
        <v>0.51880820392186999</v>
      </c>
      <c r="S165" s="11">
        <v>0.5242499095651989</v>
      </c>
      <c r="T165" s="11">
        <v>0.52853933210846871</v>
      </c>
      <c r="U165" s="11"/>
      <c r="V165" s="35" t="str">
        <f t="shared" si="16"/>
        <v>South Africa</v>
      </c>
      <c r="W165" s="30">
        <f t="shared" si="17"/>
        <v>3.0088761166465468E-3</v>
      </c>
      <c r="X165" s="10">
        <f t="shared" si="18"/>
        <v>0.94589713681368004</v>
      </c>
      <c r="Y165" s="38">
        <f t="shared" si="19"/>
        <v>0.89472139343231771</v>
      </c>
      <c r="Z165" s="43">
        <f t="shared" si="20"/>
        <v>-3.008876116646547</v>
      </c>
      <c r="AA165" s="44">
        <f t="shared" si="21"/>
        <v>133</v>
      </c>
    </row>
    <row r="166" spans="3:27">
      <c r="C166" s="34" t="s">
        <v>359</v>
      </c>
      <c r="D166" s="35" t="s">
        <v>360</v>
      </c>
      <c r="E166" s="11">
        <v>0.12711629443394332</v>
      </c>
      <c r="F166" s="11">
        <v>0.12665989567540667</v>
      </c>
      <c r="G166" s="11">
        <v>0.1250571554534553</v>
      </c>
      <c r="H166" s="11">
        <v>0.12479831767052868</v>
      </c>
      <c r="I166" s="11">
        <v>0.12482321972499998</v>
      </c>
      <c r="J166" s="11">
        <v>0.12387982909654499</v>
      </c>
      <c r="K166" s="11">
        <v>0.12372051131422764</v>
      </c>
      <c r="L166" s="11">
        <v>0.12325225044247969</v>
      </c>
      <c r="M166" s="11">
        <v>0.121946591196748</v>
      </c>
      <c r="N166" s="11">
        <v>0.11864280186971569</v>
      </c>
      <c r="O166" s="11">
        <v>0.11664795563211404</v>
      </c>
      <c r="P166" s="11">
        <v>0.11263237854065065</v>
      </c>
      <c r="Q166" s="11">
        <v>0.11657506703184277</v>
      </c>
      <c r="R166" s="11">
        <v>0.1230441782872629</v>
      </c>
      <c r="S166" s="11">
        <v>0.13303512484941277</v>
      </c>
      <c r="T166" s="11">
        <v>0.13844829363378486</v>
      </c>
      <c r="U166" s="11"/>
      <c r="V166" s="35" t="str">
        <f t="shared" si="16"/>
        <v>Spain</v>
      </c>
      <c r="W166" s="30">
        <f t="shared" si="17"/>
        <v>2.7458705134625257E-5</v>
      </c>
      <c r="X166" s="10">
        <f t="shared" si="18"/>
        <v>2.0994099223899089E-2</v>
      </c>
      <c r="Y166" s="38">
        <f t="shared" si="19"/>
        <v>4.4075220222292031E-4</v>
      </c>
      <c r="Z166" s="43" t="str">
        <f t="shared" si="20"/>
        <v/>
      </c>
      <c r="AA166" s="44" t="str">
        <f t="shared" si="21"/>
        <v/>
      </c>
    </row>
    <row r="167" spans="3:27">
      <c r="C167" s="34" t="s">
        <v>361</v>
      </c>
      <c r="D167" s="35" t="s">
        <v>362</v>
      </c>
      <c r="E167" s="11">
        <v>0.25090418358426836</v>
      </c>
      <c r="F167" s="11">
        <v>0.25099597769264231</v>
      </c>
      <c r="G167" s="11">
        <v>0.25295822445642308</v>
      </c>
      <c r="H167" s="11">
        <v>0.24988290006333336</v>
      </c>
      <c r="I167" s="11">
        <v>0.24567120989939031</v>
      </c>
      <c r="J167" s="11">
        <v>0.24265896161979697</v>
      </c>
      <c r="K167" s="11">
        <v>0.24301750582227669</v>
      </c>
      <c r="L167" s="11">
        <v>0.23875038027079953</v>
      </c>
      <c r="M167" s="11">
        <v>0.23666189546237149</v>
      </c>
      <c r="N167" s="11">
        <v>0.23374238151951232</v>
      </c>
      <c r="O167" s="11">
        <v>0.23277380614006793</v>
      </c>
      <c r="P167" s="11">
        <v>0.23145220248472917</v>
      </c>
      <c r="Q167" s="11">
        <v>0.23125625766874</v>
      </c>
      <c r="R167" s="11">
        <v>0.23098729969593501</v>
      </c>
      <c r="S167" s="11">
        <v>0.2361914562238715</v>
      </c>
      <c r="T167" s="11">
        <v>0.2412412694769307</v>
      </c>
      <c r="U167" s="11"/>
      <c r="V167" s="35" t="str">
        <f t="shared" si="16"/>
        <v>Sri Lanka</v>
      </c>
      <c r="W167" s="30">
        <f t="shared" si="17"/>
        <v>-1.3611693112335129E-3</v>
      </c>
      <c r="X167" s="10">
        <f t="shared" si="18"/>
        <v>-0.836911151368116</v>
      </c>
      <c r="Y167" s="38">
        <f t="shared" si="19"/>
        <v>0.70042027528430562</v>
      </c>
      <c r="Z167" s="43">
        <f t="shared" si="20"/>
        <v>1.3611693112335128</v>
      </c>
      <c r="AA167" s="44">
        <f t="shared" si="21"/>
        <v>70</v>
      </c>
    </row>
    <row r="168" spans="3:27">
      <c r="C168" s="34" t="s">
        <v>363</v>
      </c>
      <c r="D168" s="35" t="s">
        <v>364</v>
      </c>
      <c r="E168" s="11">
        <v>0.64561097462024408</v>
      </c>
      <c r="F168" s="11">
        <v>0.64664262897658564</v>
      </c>
      <c r="G168" s="11">
        <v>0.64556046484963425</v>
      </c>
      <c r="H168" s="11">
        <v>0.64319875180857733</v>
      </c>
      <c r="I168" s="11">
        <v>0.64171629348467507</v>
      </c>
      <c r="J168" s="11">
        <v>0.64075833281463435</v>
      </c>
      <c r="K168" s="11">
        <v>0.63641687306345529</v>
      </c>
      <c r="L168" s="11">
        <v>0.63036673057195125</v>
      </c>
      <c r="M168" s="11">
        <v>0.62668268451012199</v>
      </c>
      <c r="N168" s="11">
        <v>0.62406781090126029</v>
      </c>
      <c r="O168" s="11">
        <v>0.62218400723243927</v>
      </c>
      <c r="P168" s="11">
        <v>0.61988918386094871</v>
      </c>
      <c r="Q168" s="11">
        <v>0.6104717919644177</v>
      </c>
      <c r="R168" s="11">
        <v>0.60300496304154494</v>
      </c>
      <c r="S168" s="11">
        <v>0.60763691928639729</v>
      </c>
      <c r="T168" s="11">
        <v>0.61417141655554219</v>
      </c>
      <c r="U168" s="11"/>
      <c r="V168" s="35" t="str">
        <f t="shared" si="16"/>
        <v>Sudan</v>
      </c>
      <c r="W168" s="30">
        <f t="shared" si="17"/>
        <v>-2.9819314459630449E-3</v>
      </c>
      <c r="X168" s="10">
        <f t="shared" si="18"/>
        <v>-0.9611822708649902</v>
      </c>
      <c r="Y168" s="38">
        <f t="shared" si="19"/>
        <v>0.92387135782517937</v>
      </c>
      <c r="Z168" s="43">
        <f t="shared" si="20"/>
        <v>2.981931445963045</v>
      </c>
      <c r="AA168" s="44">
        <f t="shared" si="21"/>
        <v>31</v>
      </c>
    </row>
    <row r="169" spans="3:27">
      <c r="C169" s="34" t="s">
        <v>365</v>
      </c>
      <c r="D169" s="35" t="s">
        <v>366</v>
      </c>
      <c r="E169" s="11">
        <v>0.35677547071463428</v>
      </c>
      <c r="F169" s="11">
        <v>0.35161943918861788</v>
      </c>
      <c r="G169" s="11">
        <v>0.35548470840487828</v>
      </c>
      <c r="H169" s="11">
        <v>0.35947859437967494</v>
      </c>
      <c r="I169" s="11">
        <v>0.35546725504552862</v>
      </c>
      <c r="J169" s="11">
        <v>0.34520103094878057</v>
      </c>
      <c r="K169" s="11">
        <v>0.34849507106199201</v>
      </c>
      <c r="L169" s="11">
        <v>0.33768435465902463</v>
      </c>
      <c r="M169" s="11">
        <v>0.3363440494562196</v>
      </c>
      <c r="N169" s="11">
        <v>0.33777700173735797</v>
      </c>
      <c r="O169" s="11">
        <v>0.33382866551621965</v>
      </c>
      <c r="P169" s="11">
        <v>0.33616025452639575</v>
      </c>
      <c r="Q169" s="11">
        <v>0.32477143167921413</v>
      </c>
      <c r="R169" s="11">
        <v>0.32553232890459366</v>
      </c>
      <c r="S169" s="11">
        <v>0.33104775507179346</v>
      </c>
      <c r="T169" s="11">
        <v>0.33591054926367631</v>
      </c>
      <c r="U169" s="11"/>
      <c r="V169" s="35" t="str">
        <f t="shared" si="16"/>
        <v>Suriname</v>
      </c>
      <c r="W169" s="30">
        <f t="shared" si="17"/>
        <v>-2.1290466147997167E-3</v>
      </c>
      <c r="X169" s="10">
        <f t="shared" si="18"/>
        <v>-0.89445486018015363</v>
      </c>
      <c r="Y169" s="38">
        <f t="shared" si="19"/>
        <v>0.80004949689989824</v>
      </c>
      <c r="Z169" s="43">
        <f t="shared" si="20"/>
        <v>2.1290466147997167</v>
      </c>
      <c r="AA169" s="44">
        <f t="shared" si="21"/>
        <v>46</v>
      </c>
    </row>
    <row r="170" spans="3:27">
      <c r="C170" s="34" t="s">
        <v>367</v>
      </c>
      <c r="D170" s="35" t="s">
        <v>368</v>
      </c>
      <c r="E170" s="11">
        <v>0.49747192573878068</v>
      </c>
      <c r="F170" s="11">
        <v>0.50233585613943099</v>
      </c>
      <c r="G170" s="11">
        <v>0.50865802430772367</v>
      </c>
      <c r="H170" s="11">
        <v>0.54487383949329271</v>
      </c>
      <c r="I170" s="11">
        <v>0.53871555177276431</v>
      </c>
      <c r="J170" s="11">
        <v>0.53875041280105707</v>
      </c>
      <c r="K170" s="11">
        <v>0.53740713618508129</v>
      </c>
      <c r="L170" s="11">
        <v>0.544140811870366</v>
      </c>
      <c r="M170" s="11">
        <v>0.55079628947821169</v>
      </c>
      <c r="N170" s="11">
        <v>0.56091986422715479</v>
      </c>
      <c r="O170" s="11">
        <v>0.55718462859191076</v>
      </c>
      <c r="P170" s="11">
        <v>0.57082572993069147</v>
      </c>
      <c r="Q170" s="11">
        <v>0.56000172302760165</v>
      </c>
      <c r="R170" s="11">
        <v>0.56156303710182931</v>
      </c>
      <c r="S170" s="11">
        <v>0.56761793205291577</v>
      </c>
      <c r="T170" s="11">
        <v>0.57197669370328663</v>
      </c>
      <c r="U170" s="11"/>
      <c r="V170" s="35" t="str">
        <f t="shared" si="16"/>
        <v>Swaziland</v>
      </c>
      <c r="W170" s="30">
        <f t="shared" si="17"/>
        <v>4.5271773333539099E-3</v>
      </c>
      <c r="X170" s="10">
        <f t="shared" si="18"/>
        <v>0.91215880222549395</v>
      </c>
      <c r="Y170" s="38">
        <f t="shared" si="19"/>
        <v>0.83203368047744775</v>
      </c>
      <c r="Z170" s="43">
        <f t="shared" si="20"/>
        <v>-4.5271773333539098</v>
      </c>
      <c r="AA170" s="44">
        <f t="shared" si="21"/>
        <v>143</v>
      </c>
    </row>
    <row r="171" spans="3:27">
      <c r="C171" s="34" t="s">
        <v>369</v>
      </c>
      <c r="D171" s="35" t="s">
        <v>370</v>
      </c>
      <c r="E171" s="11">
        <v>9.8779489192073341E-2</v>
      </c>
      <c r="F171" s="11">
        <v>9.8044478224187367E-2</v>
      </c>
      <c r="G171" s="11">
        <v>9.7242800589634318E-2</v>
      </c>
      <c r="H171" s="11">
        <v>9.6750879052642333E-2</v>
      </c>
      <c r="I171" s="11">
        <v>9.6451640442479669E-2</v>
      </c>
      <c r="J171" s="11">
        <v>9.5720694515244023E-2</v>
      </c>
      <c r="K171" s="11">
        <v>9.5350841804065348E-2</v>
      </c>
      <c r="L171" s="11">
        <v>9.503139559695134E-2</v>
      </c>
      <c r="M171" s="11">
        <v>9.3039038820732015E-2</v>
      </c>
      <c r="N171" s="11">
        <v>9.0666194239634346E-2</v>
      </c>
      <c r="O171" s="11">
        <v>8.7135430959349711E-2</v>
      </c>
      <c r="P171" s="11">
        <v>8.3347733471883456E-2</v>
      </c>
      <c r="Q171" s="11">
        <v>8.2928263626693879E-2</v>
      </c>
      <c r="R171" s="11">
        <v>8.2177574269309023E-2</v>
      </c>
      <c r="S171" s="11">
        <v>8.7600678477707014E-2</v>
      </c>
      <c r="T171" s="11">
        <v>9.3023782686105005E-2</v>
      </c>
      <c r="U171" s="11"/>
      <c r="V171" s="35" t="str">
        <f t="shared" si="16"/>
        <v>Sweden</v>
      </c>
      <c r="W171" s="30">
        <f t="shared" si="17"/>
        <v>-9.7489115984417834E-4</v>
      </c>
      <c r="X171" s="10">
        <f t="shared" si="18"/>
        <v>-0.81449812054353499</v>
      </c>
      <c r="Y171" s="38">
        <f t="shared" si="19"/>
        <v>0.66340718836895085</v>
      </c>
      <c r="Z171" s="43">
        <f t="shared" si="20"/>
        <v>0.97489115984417829</v>
      </c>
      <c r="AA171" s="44">
        <f t="shared" si="21"/>
        <v>87</v>
      </c>
    </row>
    <row r="172" spans="3:27">
      <c r="C172" s="34" t="s">
        <v>371</v>
      </c>
      <c r="D172" s="35" t="s">
        <v>372</v>
      </c>
      <c r="E172" s="11">
        <v>9.402151247256102E-2</v>
      </c>
      <c r="F172" s="11">
        <v>9.241034920508133E-2</v>
      </c>
      <c r="G172" s="11">
        <v>9.1784551791260369E-2</v>
      </c>
      <c r="H172" s="11">
        <v>9.0953063320528701E-2</v>
      </c>
      <c r="I172" s="11">
        <v>9.0119948833536648E-2</v>
      </c>
      <c r="J172" s="11">
        <v>8.9736427842479663E-2</v>
      </c>
      <c r="K172" s="11">
        <v>8.4262408026219662E-2</v>
      </c>
      <c r="L172" s="11">
        <v>7.9474567071748034E-2</v>
      </c>
      <c r="M172" s="11">
        <v>7.2980482214837647E-2</v>
      </c>
      <c r="N172" s="11">
        <v>6.5125421748170653E-2</v>
      </c>
      <c r="O172" s="11">
        <v>6.0048572663618009E-2</v>
      </c>
      <c r="P172" s="11">
        <v>5.3768975119919016E-2</v>
      </c>
      <c r="Q172" s="11">
        <v>4.875929627540667E-2</v>
      </c>
      <c r="R172" s="11">
        <v>4.3400836943089695E-2</v>
      </c>
      <c r="S172" s="11">
        <v>4.8062574894885822E-2</v>
      </c>
      <c r="T172" s="11">
        <v>5.3550979513348612E-2</v>
      </c>
      <c r="U172" s="11"/>
      <c r="V172" s="35" t="str">
        <f t="shared" si="16"/>
        <v>Switzerland</v>
      </c>
      <c r="W172" s="30">
        <f t="shared" si="17"/>
        <v>-3.7681543569667536E-3</v>
      </c>
      <c r="X172" s="10">
        <f t="shared" si="18"/>
        <v>-0.95498036523906382</v>
      </c>
      <c r="Y172" s="38">
        <f t="shared" si="19"/>
        <v>0.91198749799213574</v>
      </c>
      <c r="Z172" s="43">
        <f t="shared" si="20"/>
        <v>3.7681543569667535</v>
      </c>
      <c r="AA172" s="44">
        <f t="shared" si="21"/>
        <v>24</v>
      </c>
    </row>
    <row r="173" spans="3:27">
      <c r="C173" s="34" t="s">
        <v>373</v>
      </c>
      <c r="D173" s="35" t="s">
        <v>374</v>
      </c>
      <c r="E173" s="11">
        <v>0.24168751857081297</v>
      </c>
      <c r="F173" s="11">
        <v>0.2391652457506506</v>
      </c>
      <c r="G173" s="11">
        <v>0.23711902805052865</v>
      </c>
      <c r="H173" s="11">
        <v>0.23475267408796763</v>
      </c>
      <c r="I173" s="11">
        <v>0.23242621424252027</v>
      </c>
      <c r="J173" s="11">
        <v>0.22992331512378064</v>
      </c>
      <c r="K173" s="11">
        <v>0.22805190047378063</v>
      </c>
      <c r="L173" s="11">
        <v>0.22657965259999993</v>
      </c>
      <c r="M173" s="11">
        <v>0.22654139015780503</v>
      </c>
      <c r="N173" s="11">
        <v>0.22430240179264227</v>
      </c>
      <c r="O173" s="11">
        <v>0.22940556641739829</v>
      </c>
      <c r="P173" s="11">
        <v>0.23538151242726291</v>
      </c>
      <c r="Q173" s="11">
        <v>0.21882462964334712</v>
      </c>
      <c r="R173" s="11">
        <v>0.21631068152776431</v>
      </c>
      <c r="S173" s="11">
        <v>0.22220013443065809</v>
      </c>
      <c r="T173" s="11">
        <v>0.2273017134372903</v>
      </c>
      <c r="U173" s="11"/>
      <c r="V173" s="35" t="str">
        <f t="shared" si="16"/>
        <v>Syrian Arab Republic</v>
      </c>
      <c r="W173" s="30">
        <f t="shared" si="17"/>
        <v>-1.1790678685868502E-3</v>
      </c>
      <c r="X173" s="10">
        <f t="shared" si="18"/>
        <v>-0.78701540748880472</v>
      </c>
      <c r="Y173" s="38">
        <f t="shared" si="19"/>
        <v>0.61939325162476933</v>
      </c>
      <c r="Z173" s="43">
        <f t="shared" si="20"/>
        <v>1.1790678685868503</v>
      </c>
      <c r="AA173" s="44">
        <f t="shared" si="21"/>
        <v>77</v>
      </c>
    </row>
    <row r="174" spans="3:27">
      <c r="C174" s="34" t="s">
        <v>375</v>
      </c>
      <c r="D174" s="35" t="s">
        <v>376</v>
      </c>
      <c r="E174" s="11">
        <v>0.33538322656666669</v>
      </c>
      <c r="F174" s="11">
        <v>0.30689000861000004</v>
      </c>
      <c r="G174" s="11">
        <v>0.30208716986609763</v>
      </c>
      <c r="H174" s="11">
        <v>0.29850781771439033</v>
      </c>
      <c r="I174" s="11">
        <v>0.31493921473739867</v>
      </c>
      <c r="J174" s="11">
        <v>0.29134631305626035</v>
      </c>
      <c r="K174" s="11">
        <v>0.29764850213260169</v>
      </c>
      <c r="L174" s="11">
        <v>0.29449065202414637</v>
      </c>
      <c r="M174" s="11">
        <v>0.3027157162121954</v>
      </c>
      <c r="N174" s="11">
        <v>0.293571244311992</v>
      </c>
      <c r="O174" s="11">
        <v>0.29625862107561002</v>
      </c>
      <c r="P174" s="11">
        <v>0.28814162504403812</v>
      </c>
      <c r="Q174" s="11">
        <v>0.28469279907730355</v>
      </c>
      <c r="R174" s="11">
        <v>0.28416237388252036</v>
      </c>
      <c r="S174" s="11">
        <v>0.29081449325637188</v>
      </c>
      <c r="T174" s="11">
        <v>0.29565475744253311</v>
      </c>
      <c r="U174" s="11"/>
      <c r="V174" s="35" t="str">
        <f t="shared" si="16"/>
        <v>Tajikistan</v>
      </c>
      <c r="W174" s="30">
        <f t="shared" si="17"/>
        <v>-1.9021249368277302E-3</v>
      </c>
      <c r="X174" s="10">
        <f t="shared" si="18"/>
        <v>-0.71600804486637848</v>
      </c>
      <c r="Y174" s="38">
        <f t="shared" si="19"/>
        <v>0.51266752031337381</v>
      </c>
      <c r="Z174" s="43">
        <f t="shared" si="20"/>
        <v>1.9021249368277302</v>
      </c>
      <c r="AA174" s="44">
        <f t="shared" si="21"/>
        <v>53</v>
      </c>
    </row>
    <row r="175" spans="3:27">
      <c r="C175" s="34" t="s">
        <v>377</v>
      </c>
      <c r="D175" s="35" t="s">
        <v>378</v>
      </c>
      <c r="E175" s="11">
        <v>0.68931263673719523</v>
      </c>
      <c r="F175" s="11">
        <v>0.68681044693434978</v>
      </c>
      <c r="G175" s="11">
        <v>0.69859891952479691</v>
      </c>
      <c r="H175" s="11">
        <v>0.70275539124756092</v>
      </c>
      <c r="I175" s="11">
        <v>0.72467165691504076</v>
      </c>
      <c r="J175" s="11">
        <v>0.71749749674959362</v>
      </c>
      <c r="K175" s="11">
        <v>0.70142312672520324</v>
      </c>
      <c r="L175" s="11">
        <v>0.68830256999593509</v>
      </c>
      <c r="M175" s="11">
        <v>0.71579602506544726</v>
      </c>
      <c r="N175" s="11">
        <v>0.71519312390243928</v>
      </c>
      <c r="O175" s="11">
        <v>0.72303911944105703</v>
      </c>
      <c r="P175" s="11">
        <v>0.73135180672967504</v>
      </c>
      <c r="Q175" s="11">
        <v>0.73778006806463436</v>
      </c>
      <c r="R175" s="11">
        <v>0.75434178117317108</v>
      </c>
      <c r="S175" s="11">
        <v>0.75348035546545411</v>
      </c>
      <c r="T175" s="11">
        <v>0.75813129929486722</v>
      </c>
      <c r="U175" s="11"/>
      <c r="V175" s="35" t="str">
        <f t="shared" si="16"/>
        <v>Tanzania, United Republic of</v>
      </c>
      <c r="W175" s="30">
        <f t="shared" si="17"/>
        <v>4.3686101875238092E-3</v>
      </c>
      <c r="X175" s="10">
        <f t="shared" si="18"/>
        <v>0.87906818289476374</v>
      </c>
      <c r="Y175" s="38">
        <f t="shared" si="19"/>
        <v>0.77276087017790174</v>
      </c>
      <c r="Z175" s="43">
        <f t="shared" si="20"/>
        <v>-4.3686101875238093</v>
      </c>
      <c r="AA175" s="44">
        <f t="shared" si="21"/>
        <v>142</v>
      </c>
    </row>
    <row r="176" spans="3:27">
      <c r="C176" s="34" t="s">
        <v>379</v>
      </c>
      <c r="D176" s="35" t="s">
        <v>380</v>
      </c>
      <c r="E176" s="11">
        <v>0.27160514125247964</v>
      </c>
      <c r="F176" s="11">
        <v>0.27166854274658531</v>
      </c>
      <c r="G176" s="11">
        <v>0.27176419986597561</v>
      </c>
      <c r="H176" s="11">
        <v>0.27168909111443096</v>
      </c>
      <c r="I176" s="11">
        <v>0.27179127683991905</v>
      </c>
      <c r="J176" s="11">
        <v>0.27097069598008133</v>
      </c>
      <c r="K176" s="11">
        <v>0.27652324383386201</v>
      </c>
      <c r="L176" s="11">
        <v>0.28140414761991867</v>
      </c>
      <c r="M176" s="11">
        <v>0.28048758954560998</v>
      </c>
      <c r="N176" s="11">
        <v>0.27954428069776432</v>
      </c>
      <c r="O176" s="11">
        <v>0.27913236204687003</v>
      </c>
      <c r="P176" s="11">
        <v>0.27863220170085368</v>
      </c>
      <c r="Q176" s="11">
        <v>0.27807299885813036</v>
      </c>
      <c r="R176" s="11">
        <v>0.27742154830093496</v>
      </c>
      <c r="S176" s="11">
        <v>0.28252706536267153</v>
      </c>
      <c r="T176" s="11">
        <v>0.28719685519302485</v>
      </c>
      <c r="U176" s="11"/>
      <c r="V176" s="35" t="str">
        <f t="shared" si="16"/>
        <v>Thailand</v>
      </c>
      <c r="W176" s="30">
        <f t="shared" si="17"/>
        <v>8.6994685657798619E-4</v>
      </c>
      <c r="X176" s="10">
        <f t="shared" si="18"/>
        <v>0.84802844078915596</v>
      </c>
      <c r="Y176" s="38">
        <f t="shared" si="19"/>
        <v>0.71915223638728698</v>
      </c>
      <c r="Z176" s="43">
        <f t="shared" si="20"/>
        <v>-0.86994685657798621</v>
      </c>
      <c r="AA176" s="44">
        <f t="shared" si="21"/>
        <v>117</v>
      </c>
    </row>
    <row r="177" spans="3:27">
      <c r="C177" s="34" t="s">
        <v>381</v>
      </c>
      <c r="D177" s="35" t="s">
        <v>382</v>
      </c>
      <c r="E177" s="11">
        <v>0.57393819209254515</v>
      </c>
      <c r="F177" s="11">
        <v>0.5766747640092118</v>
      </c>
      <c r="G177" s="11">
        <v>0.64877111580921187</v>
      </c>
      <c r="H177" s="11">
        <v>0.73845323112587857</v>
      </c>
      <c r="I177" s="11">
        <v>0.6641162704258784</v>
      </c>
      <c r="J177" s="11">
        <v>0.68036882152587841</v>
      </c>
      <c r="K177" s="11">
        <v>0.66850279811754509</v>
      </c>
      <c r="L177" s="11">
        <v>0.64471089682587845</v>
      </c>
      <c r="M177" s="11">
        <v>0.63645020386754514</v>
      </c>
      <c r="N177" s="11">
        <v>0.62036797699254509</v>
      </c>
      <c r="O177" s="11">
        <v>0.61777889056754509</v>
      </c>
      <c r="P177" s="11">
        <v>0.60202683148143399</v>
      </c>
      <c r="Q177" s="11">
        <v>0.5823108478119895</v>
      </c>
      <c r="R177" s="11">
        <v>0.55948831022587842</v>
      </c>
      <c r="S177" s="11">
        <v>0.52498253196631162</v>
      </c>
      <c r="T177" s="11">
        <v>0.52686456909007817</v>
      </c>
      <c r="U177" s="11"/>
      <c r="V177" s="35" t="str">
        <f t="shared" si="16"/>
        <v>Timor-Leste</v>
      </c>
      <c r="W177" s="30">
        <f t="shared" si="17"/>
        <v>-6.8613772890771876E-3</v>
      </c>
      <c r="X177" s="10">
        <f t="shared" si="18"/>
        <v>-0.56237620265530652</v>
      </c>
      <c r="Y177" s="38">
        <f t="shared" si="19"/>
        <v>0.3162669933130024</v>
      </c>
      <c r="Z177" s="43">
        <f t="shared" si="20"/>
        <v>6.861377289077188</v>
      </c>
      <c r="AA177" s="44">
        <f t="shared" si="21"/>
        <v>8</v>
      </c>
    </row>
    <row r="178" spans="3:27">
      <c r="C178" s="34" t="s">
        <v>383</v>
      </c>
      <c r="D178" s="35" t="s">
        <v>384</v>
      </c>
      <c r="E178" s="11">
        <v>0.56669573667313033</v>
      </c>
      <c r="F178" s="11">
        <v>0.56089312084178866</v>
      </c>
      <c r="G178" s="11">
        <v>0.56020023165861799</v>
      </c>
      <c r="H178" s="11">
        <v>0.55213896572402466</v>
      </c>
      <c r="I178" s="11">
        <v>0.54677728592548791</v>
      </c>
      <c r="J178" s="11">
        <v>0.53826480249341457</v>
      </c>
      <c r="K178" s="11">
        <v>0.53687850507276424</v>
      </c>
      <c r="L178" s="11">
        <v>0.53250111757264229</v>
      </c>
      <c r="M178" s="11">
        <v>0.51884112630008128</v>
      </c>
      <c r="N178" s="11">
        <v>0.53642547726666656</v>
      </c>
      <c r="O178" s="11">
        <v>0.53521718189180245</v>
      </c>
      <c r="P178" s="11">
        <v>0.51472583818292694</v>
      </c>
      <c r="Q178" s="11">
        <v>0.50764500437811655</v>
      </c>
      <c r="R178" s="11">
        <v>0.50945204735121963</v>
      </c>
      <c r="S178" s="11">
        <v>0.52038772702276126</v>
      </c>
      <c r="T178" s="11">
        <v>0.52609586211131676</v>
      </c>
      <c r="U178" s="11"/>
      <c r="V178" s="35" t="str">
        <f t="shared" si="16"/>
        <v>Togo</v>
      </c>
      <c r="W178" s="30">
        <f t="shared" si="17"/>
        <v>-3.4542076903911127E-3</v>
      </c>
      <c r="X178" s="10">
        <f t="shared" si="18"/>
        <v>-0.88922494525929363</v>
      </c>
      <c r="Y178" s="38">
        <f t="shared" si="19"/>
        <v>0.79072100327139372</v>
      </c>
      <c r="Z178" s="43">
        <f t="shared" si="20"/>
        <v>3.4542076903911125</v>
      </c>
      <c r="AA178" s="44">
        <f t="shared" si="21"/>
        <v>27</v>
      </c>
    </row>
    <row r="179" spans="3:27">
      <c r="C179" s="34" t="s">
        <v>385</v>
      </c>
      <c r="D179" s="35" t="s">
        <v>386</v>
      </c>
      <c r="E179" s="11">
        <v>0.4698335720243903</v>
      </c>
      <c r="F179" s="11">
        <v>0.46915967917959361</v>
      </c>
      <c r="G179" s="11">
        <v>0.47773139596056929</v>
      </c>
      <c r="H179" s="11">
        <v>0.50442100573821136</v>
      </c>
      <c r="I179" s="11">
        <v>0.50616510823089433</v>
      </c>
      <c r="J179" s="11">
        <v>0.50811375713577234</v>
      </c>
      <c r="K179" s="11">
        <v>0.52170330534837406</v>
      </c>
      <c r="L179" s="11">
        <v>0.52321580597926831</v>
      </c>
      <c r="M179" s="11">
        <v>0.5283086375398377</v>
      </c>
      <c r="N179" s="11">
        <v>0.52748772690772372</v>
      </c>
      <c r="O179" s="11">
        <v>0.53136266377804897</v>
      </c>
      <c r="P179" s="11">
        <v>0.5190597157634147</v>
      </c>
      <c r="Q179" s="11">
        <v>0.49290150954837397</v>
      </c>
      <c r="R179" s="11">
        <v>0.47285881893707332</v>
      </c>
      <c r="S179" s="11">
        <v>0.47613982057362758</v>
      </c>
      <c r="T179" s="11">
        <v>0.48100129481039033</v>
      </c>
      <c r="U179" s="11"/>
      <c r="V179" s="35" t="str">
        <f t="shared" si="16"/>
        <v>Tonga</v>
      </c>
      <c r="W179" s="30">
        <f t="shared" si="17"/>
        <v>4.8520110165160916E-4</v>
      </c>
      <c r="X179" s="10">
        <f t="shared" si="18"/>
        <v>9.9370847592384307E-2</v>
      </c>
      <c r="Y179" s="38">
        <f t="shared" si="19"/>
        <v>9.8745653512288707E-3</v>
      </c>
      <c r="Z179" s="43" t="str">
        <f t="shared" si="20"/>
        <v/>
      </c>
      <c r="AA179" s="44" t="str">
        <f t="shared" si="21"/>
        <v/>
      </c>
    </row>
    <row r="180" spans="3:27">
      <c r="C180" s="34" t="s">
        <v>387</v>
      </c>
      <c r="D180" s="35" t="s">
        <v>388</v>
      </c>
      <c r="E180" s="11">
        <v>0.29185112724252033</v>
      </c>
      <c r="F180" s="11">
        <v>0.29143192905991905</v>
      </c>
      <c r="G180" s="11">
        <v>0.29107376616703268</v>
      </c>
      <c r="H180" s="11">
        <v>0.30083011110779162</v>
      </c>
      <c r="I180" s="11">
        <v>0.29692847319456644</v>
      </c>
      <c r="J180" s="11">
        <v>0.2983550788689841</v>
      </c>
      <c r="K180" s="11">
        <v>0.2929561381322629</v>
      </c>
      <c r="L180" s="11">
        <v>0.29101221374806246</v>
      </c>
      <c r="M180" s="11">
        <v>0.28827865353174803</v>
      </c>
      <c r="N180" s="11">
        <v>0.28619150837746615</v>
      </c>
      <c r="O180" s="11">
        <v>0.28338356816643645</v>
      </c>
      <c r="P180" s="11">
        <v>0.28212495183436342</v>
      </c>
      <c r="Q180" s="11">
        <v>0.27829234624376725</v>
      </c>
      <c r="R180" s="11">
        <v>0.27763645176439039</v>
      </c>
      <c r="S180" s="11">
        <v>0.28228639013048784</v>
      </c>
      <c r="T180" s="11">
        <v>0.28699151859413219</v>
      </c>
      <c r="U180" s="11"/>
      <c r="V180" s="35" t="str">
        <f t="shared" si="16"/>
        <v>Trinidad and Tobago</v>
      </c>
      <c r="W180" s="30">
        <f t="shared" si="17"/>
        <v>-1.0940384272479064E-3</v>
      </c>
      <c r="X180" s="10">
        <f t="shared" si="18"/>
        <v>-0.75853307449159735</v>
      </c>
      <c r="Y180" s="38">
        <f t="shared" si="19"/>
        <v>0.57537242509767517</v>
      </c>
      <c r="Z180" s="43">
        <f t="shared" si="20"/>
        <v>1.0940384272479065</v>
      </c>
      <c r="AA180" s="44">
        <f t="shared" si="21"/>
        <v>80</v>
      </c>
    </row>
    <row r="181" spans="3:27">
      <c r="C181" s="34" t="s">
        <v>389</v>
      </c>
      <c r="D181" s="35" t="s">
        <v>390</v>
      </c>
      <c r="E181" s="11">
        <v>0.27908155276804902</v>
      </c>
      <c r="F181" s="11">
        <v>0.27697708762804901</v>
      </c>
      <c r="G181" s="11">
        <v>0.27464838871703262</v>
      </c>
      <c r="H181" s="11">
        <v>0.27298518112434966</v>
      </c>
      <c r="I181" s="11">
        <v>0.27114363016833332</v>
      </c>
      <c r="J181" s="11">
        <v>0.26955791949666702</v>
      </c>
      <c r="K181" s="11">
        <v>0.26844821441898398</v>
      </c>
      <c r="L181" s="11">
        <v>0.2681384130633333</v>
      </c>
      <c r="M181" s="11">
        <v>0.26572571449601634</v>
      </c>
      <c r="N181" s="11">
        <v>0.25775664562036599</v>
      </c>
      <c r="O181" s="11">
        <v>0.256501932980366</v>
      </c>
      <c r="P181" s="11">
        <v>0.25539375487388888</v>
      </c>
      <c r="Q181" s="11">
        <v>0.25596557339314374</v>
      </c>
      <c r="R181" s="11">
        <v>0.25413398578703267</v>
      </c>
      <c r="S181" s="11">
        <v>0.2593293144916079</v>
      </c>
      <c r="T181" s="11">
        <v>0.26439969656593532</v>
      </c>
      <c r="U181" s="11"/>
      <c r="V181" s="35" t="str">
        <f t="shared" si="16"/>
        <v>Tunisia</v>
      </c>
      <c r="W181" s="30">
        <f t="shared" si="17"/>
        <v>-1.5272062650324703E-3</v>
      </c>
      <c r="X181" s="10">
        <f t="shared" si="18"/>
        <v>-0.88084129847989423</v>
      </c>
      <c r="Y181" s="38">
        <f t="shared" si="19"/>
        <v>0.77588139310774606</v>
      </c>
      <c r="Z181" s="43">
        <f t="shared" si="20"/>
        <v>1.5272062650324703</v>
      </c>
      <c r="AA181" s="44">
        <f t="shared" si="21"/>
        <v>64</v>
      </c>
    </row>
    <row r="182" spans="3:27">
      <c r="C182" s="34" t="s">
        <v>391</v>
      </c>
      <c r="D182" s="35" t="s">
        <v>392</v>
      </c>
      <c r="E182" s="11">
        <v>0.23504438313971565</v>
      </c>
      <c r="F182" s="11">
        <v>0.230506626048984</v>
      </c>
      <c r="G182" s="11">
        <v>0.22829011425451237</v>
      </c>
      <c r="H182" s="11">
        <v>0.22620680240170732</v>
      </c>
      <c r="I182" s="11">
        <v>0.22420697790723598</v>
      </c>
      <c r="J182" s="11">
        <v>0.22245061441817093</v>
      </c>
      <c r="K182" s="11">
        <v>0.22124558112329265</v>
      </c>
      <c r="L182" s="11">
        <v>0.21941803674467497</v>
      </c>
      <c r="M182" s="11">
        <v>0.21846485956357731</v>
      </c>
      <c r="N182" s="11">
        <v>0.21586314182085364</v>
      </c>
      <c r="O182" s="11">
        <v>0.21510346266024405</v>
      </c>
      <c r="P182" s="11">
        <v>0.21245755191512197</v>
      </c>
      <c r="Q182" s="11">
        <v>0.21753398640296764</v>
      </c>
      <c r="R182" s="11">
        <v>0.21934502484044735</v>
      </c>
      <c r="S182" s="11">
        <v>0.22418216334051999</v>
      </c>
      <c r="T182" s="11">
        <v>0.22901930184059252</v>
      </c>
      <c r="U182" s="11"/>
      <c r="V182" s="35" t="str">
        <f t="shared" si="16"/>
        <v>Turkey</v>
      </c>
      <c r="W182" s="30">
        <f t="shared" si="17"/>
        <v>-7.1342323244573316E-4</v>
      </c>
      <c r="X182" s="10">
        <f t="shared" si="18"/>
        <v>-0.54691982703607167</v>
      </c>
      <c r="Y182" s="38">
        <f t="shared" si="19"/>
        <v>0.29912129720516656</v>
      </c>
      <c r="Z182" s="43">
        <f t="shared" si="20"/>
        <v>0.71342323244573314</v>
      </c>
      <c r="AA182" s="44">
        <f t="shared" si="21"/>
        <v>98</v>
      </c>
    </row>
    <row r="183" spans="3:27">
      <c r="C183" s="34" t="s">
        <v>393</v>
      </c>
      <c r="D183" s="35" t="s">
        <v>394</v>
      </c>
      <c r="E183" s="11">
        <v>0.22641735353394332</v>
      </c>
      <c r="F183" s="11">
        <v>0.22763878723646366</v>
      </c>
      <c r="G183" s="11">
        <v>0.22321232148874001</v>
      </c>
      <c r="H183" s="11">
        <v>0.22732379908853664</v>
      </c>
      <c r="I183" s="11">
        <v>0.22102804332955298</v>
      </c>
      <c r="J183" s="11">
        <v>0.22070059272500001</v>
      </c>
      <c r="K183" s="11">
        <v>0.21868150787849602</v>
      </c>
      <c r="L183" s="11">
        <v>0.21754719564837402</v>
      </c>
      <c r="M183" s="11">
        <v>0.22686814740426831</v>
      </c>
      <c r="N183" s="11">
        <v>0.23622477186207333</v>
      </c>
      <c r="O183" s="11">
        <v>0.23638898141654496</v>
      </c>
      <c r="P183" s="11">
        <v>0.23664399016859081</v>
      </c>
      <c r="Q183" s="11">
        <v>0.2376534339601899</v>
      </c>
      <c r="R183" s="11">
        <v>0.236707137617683</v>
      </c>
      <c r="S183" s="11">
        <v>0.24171019323317744</v>
      </c>
      <c r="T183" s="11">
        <v>0.24620876409452289</v>
      </c>
      <c r="U183" s="11"/>
      <c r="V183" s="35" t="str">
        <f t="shared" si="16"/>
        <v>Turkmenistan</v>
      </c>
      <c r="W183" s="30">
        <f t="shared" si="17"/>
        <v>1.4278138862747656E-3</v>
      </c>
      <c r="X183" s="10">
        <f t="shared" si="18"/>
        <v>0.77344634407012658</v>
      </c>
      <c r="Y183" s="38">
        <f t="shared" si="19"/>
        <v>0.59821924715544461</v>
      </c>
      <c r="Z183" s="43">
        <f t="shared" si="20"/>
        <v>-1.4278138862747656</v>
      </c>
      <c r="AA183" s="44">
        <f t="shared" si="21"/>
        <v>121</v>
      </c>
    </row>
    <row r="184" spans="3:27">
      <c r="C184" s="34" t="s">
        <v>395</v>
      </c>
      <c r="D184" s="35" t="s">
        <v>396</v>
      </c>
      <c r="E184" s="11">
        <v>0.41701291004200525</v>
      </c>
      <c r="F184" s="11">
        <v>0.44955430520700523</v>
      </c>
      <c r="G184" s="11">
        <v>0.40788763854033855</v>
      </c>
      <c r="H184" s="11">
        <v>0.41573077579533857</v>
      </c>
      <c r="I184" s="11">
        <v>0.41402798941700519</v>
      </c>
      <c r="J184" s="11">
        <v>0.48104285482367187</v>
      </c>
      <c r="K184" s="11">
        <v>0.55966068819033854</v>
      </c>
      <c r="L184" s="11">
        <v>0.56782784780700524</v>
      </c>
      <c r="M184" s="11">
        <v>0.4776174678903386</v>
      </c>
      <c r="N184" s="11">
        <v>0.43191484259033852</v>
      </c>
      <c r="O184" s="11">
        <v>0.45968381157367189</v>
      </c>
      <c r="P184" s="11">
        <v>0.42781328127367185</v>
      </c>
      <c r="Q184" s="11">
        <v>0.40942238684033855</v>
      </c>
      <c r="R184" s="11">
        <v>0.40213490773367183</v>
      </c>
      <c r="S184" s="11">
        <v>0.42489623835700518</v>
      </c>
      <c r="T184" s="11">
        <v>0.42516272434921548</v>
      </c>
      <c r="U184" s="11"/>
      <c r="V184" s="35" t="str">
        <f t="shared" si="16"/>
        <v>Tuvalu</v>
      </c>
      <c r="W184" s="30">
        <f t="shared" si="17"/>
        <v>-1.1795724762943837E-3</v>
      </c>
      <c r="X184" s="10">
        <f t="shared" si="18"/>
        <v>-0.11011960945176427</v>
      </c>
      <c r="Y184" s="38">
        <f t="shared" si="19"/>
        <v>1.2126328385809092E-2</v>
      </c>
      <c r="Z184" s="43" t="str">
        <f t="shared" si="20"/>
        <v/>
      </c>
      <c r="AA184" s="44" t="str">
        <f t="shared" si="21"/>
        <v/>
      </c>
    </row>
    <row r="185" spans="3:27">
      <c r="C185" s="34" t="s">
        <v>397</v>
      </c>
      <c r="D185" s="35" t="s">
        <v>398</v>
      </c>
      <c r="E185" s="11">
        <v>0.69489954504430906</v>
      </c>
      <c r="F185" s="11">
        <v>0.70047157574634156</v>
      </c>
      <c r="G185" s="11">
        <v>0.71532237149390276</v>
      </c>
      <c r="H185" s="11">
        <v>0.72277106154552884</v>
      </c>
      <c r="I185" s="11">
        <v>0.71616191724146372</v>
      </c>
      <c r="J185" s="11">
        <v>0.715692366521545</v>
      </c>
      <c r="K185" s="11">
        <v>0.71013523067601636</v>
      </c>
      <c r="L185" s="11">
        <v>0.69131649632825232</v>
      </c>
      <c r="M185" s="11">
        <v>0.67370951673658575</v>
      </c>
      <c r="N185" s="11">
        <v>0.67543848903434967</v>
      </c>
      <c r="O185" s="11">
        <v>0.67765663611991911</v>
      </c>
      <c r="P185" s="11">
        <v>0.66032911316226295</v>
      </c>
      <c r="Q185" s="11">
        <v>0.65345524300176183</v>
      </c>
      <c r="R185" s="11">
        <v>0.64038817648231727</v>
      </c>
      <c r="S185" s="11">
        <v>0.63452236789114858</v>
      </c>
      <c r="T185" s="11">
        <v>0.64073996785452803</v>
      </c>
      <c r="U185" s="11"/>
      <c r="V185" s="35" t="str">
        <f t="shared" si="16"/>
        <v>Uganda</v>
      </c>
      <c r="W185" s="30">
        <f t="shared" si="17"/>
        <v>-5.6184667015658366E-3</v>
      </c>
      <c r="X185" s="10">
        <f t="shared" si="18"/>
        <v>-0.88978428690458555</v>
      </c>
      <c r="Y185" s="38">
        <f t="shared" si="19"/>
        <v>0.79171607722230186</v>
      </c>
      <c r="Z185" s="43">
        <f t="shared" si="20"/>
        <v>5.6184667015658363</v>
      </c>
      <c r="AA185" s="44">
        <f t="shared" si="21"/>
        <v>11</v>
      </c>
    </row>
    <row r="186" spans="3:27">
      <c r="C186" s="34" t="s">
        <v>399</v>
      </c>
      <c r="D186" s="35" t="s">
        <v>400</v>
      </c>
      <c r="E186" s="11">
        <v>0.30983185299089427</v>
      </c>
      <c r="F186" s="11">
        <v>0.30908557698727662</v>
      </c>
      <c r="G186" s="11">
        <v>0.30941868000613831</v>
      </c>
      <c r="H186" s="11">
        <v>0.30658611940691066</v>
      </c>
      <c r="I186" s="11">
        <v>0.30551757660158568</v>
      </c>
      <c r="J186" s="11">
        <v>0.30694948086284563</v>
      </c>
      <c r="K186" s="11">
        <v>0.30546501820422761</v>
      </c>
      <c r="L186" s="11">
        <v>0.30547666780467497</v>
      </c>
      <c r="M186" s="11">
        <v>0.30543635758227666</v>
      </c>
      <c r="N186" s="11">
        <v>0.30572643201280497</v>
      </c>
      <c r="O186" s="11">
        <v>0.30460844932069137</v>
      </c>
      <c r="P186" s="11">
        <v>0.30314286849130101</v>
      </c>
      <c r="Q186" s="11">
        <v>0.30268266946516265</v>
      </c>
      <c r="R186" s="11">
        <v>0.30285231983288635</v>
      </c>
      <c r="S186" s="11">
        <v>0.30763102355819499</v>
      </c>
      <c r="T186" s="11">
        <v>0.31221802806970972</v>
      </c>
      <c r="U186" s="11"/>
      <c r="V186" s="35" t="str">
        <f t="shared" si="16"/>
        <v>Ukraine</v>
      </c>
      <c r="W186" s="30">
        <f t="shared" si="17"/>
        <v>-1.7362023978935806E-4</v>
      </c>
      <c r="X186" s="10">
        <f t="shared" si="18"/>
        <v>-0.30818124457126778</v>
      </c>
      <c r="Y186" s="38">
        <f t="shared" si="19"/>
        <v>9.4975679505495569E-2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>
        <v>0.21088082496239868</v>
      </c>
      <c r="F187" s="11">
        <v>0.20938861638313036</v>
      </c>
      <c r="G187" s="11">
        <v>0.20807974113719538</v>
      </c>
      <c r="H187" s="11">
        <v>0.20694623174491902</v>
      </c>
      <c r="I187" s="11">
        <v>0.20597670609247964</v>
      </c>
      <c r="J187" s="11">
        <v>0.20514766824491901</v>
      </c>
      <c r="K187" s="11">
        <v>0.20453662923191065</v>
      </c>
      <c r="L187" s="11">
        <v>0.20841267964979696</v>
      </c>
      <c r="M187" s="11">
        <v>0.20505307153109767</v>
      </c>
      <c r="N187" s="11">
        <v>0.20169809755874002</v>
      </c>
      <c r="O187" s="11">
        <v>0.20288046775982391</v>
      </c>
      <c r="P187" s="11">
        <v>0.2009033134634147</v>
      </c>
      <c r="Q187" s="11">
        <v>0.19890721607757481</v>
      </c>
      <c r="R187" s="11">
        <v>0.19840336801422767</v>
      </c>
      <c r="S187" s="11">
        <v>0.203606516840977</v>
      </c>
      <c r="T187" s="11">
        <v>0.20880966566772632</v>
      </c>
      <c r="U187" s="11"/>
      <c r="V187" s="35" t="str">
        <f t="shared" si="16"/>
        <v>United Arab Emirates</v>
      </c>
      <c r="W187" s="30">
        <f t="shared" si="17"/>
        <v>-5.0551600410876933E-4</v>
      </c>
      <c r="X187" s="10">
        <f t="shared" si="18"/>
        <v>-0.64442778316819704</v>
      </c>
      <c r="Y187" s="38">
        <f t="shared" si="19"/>
        <v>0.41528716771907681</v>
      </c>
      <c r="Z187" s="43">
        <f t="shared" si="20"/>
        <v>0.50551600410876929</v>
      </c>
      <c r="AA187" s="44">
        <f t="shared" si="21"/>
        <v>107</v>
      </c>
    </row>
    <row r="188" spans="3:27">
      <c r="C188" s="34" t="s">
        <v>403</v>
      </c>
      <c r="D188" s="35" t="s">
        <v>404</v>
      </c>
      <c r="E188" s="11">
        <v>0.11621709448882134</v>
      </c>
      <c r="F188" s="11">
        <v>0.11539157598983767</v>
      </c>
      <c r="G188" s="11">
        <v>0.1149928867591463</v>
      </c>
      <c r="H188" s="11">
        <v>0.12968937368021713</v>
      </c>
      <c r="I188" s="11">
        <v>0.14420618580453956</v>
      </c>
      <c r="J188" s="11">
        <v>0.157734380042683</v>
      </c>
      <c r="K188" s="11">
        <v>0.1696797238701899</v>
      </c>
      <c r="L188" s="11">
        <v>0.18177921403916009</v>
      </c>
      <c r="M188" s="11">
        <v>0.19375057412682936</v>
      </c>
      <c r="N188" s="11">
        <v>0.17931206971585364</v>
      </c>
      <c r="O188" s="11">
        <v>0.16665811815040665</v>
      </c>
      <c r="P188" s="11">
        <v>0.15378409062940379</v>
      </c>
      <c r="Q188" s="11">
        <v>0.14183672977506787</v>
      </c>
      <c r="R188" s="11">
        <v>0.12891440957113834</v>
      </c>
      <c r="S188" s="11">
        <v>0.12192573257025319</v>
      </c>
      <c r="T188" s="11">
        <v>0.12727038890270134</v>
      </c>
      <c r="U188" s="11"/>
      <c r="V188" s="35" t="str">
        <f t="shared" si="16"/>
        <v>United Kingdom</v>
      </c>
      <c r="W188" s="30">
        <f t="shared" si="17"/>
        <v>9.7902769040661658E-4</v>
      </c>
      <c r="X188" s="10">
        <f t="shared" si="18"/>
        <v>0.17921349654744001</v>
      </c>
      <c r="Y188" s="38">
        <f t="shared" si="19"/>
        <v>3.2117477344759289E-2</v>
      </c>
      <c r="Z188" s="43" t="str">
        <f t="shared" si="20"/>
        <v/>
      </c>
      <c r="AA188" s="44" t="str">
        <f t="shared" si="21"/>
        <v/>
      </c>
    </row>
    <row r="189" spans="3:27">
      <c r="C189" s="34" t="s">
        <v>405</v>
      </c>
      <c r="D189" s="35" t="s">
        <v>406</v>
      </c>
      <c r="E189" s="11">
        <v>0.2810659680599597</v>
      </c>
      <c r="F189" s="11">
        <v>0.27941165777215465</v>
      </c>
      <c r="G189" s="11">
        <v>0.27857198163069136</v>
      </c>
      <c r="H189" s="11">
        <v>0.27663555752174795</v>
      </c>
      <c r="I189" s="11">
        <v>0.27506986512012194</v>
      </c>
      <c r="J189" s="11">
        <v>0.27433100198678873</v>
      </c>
      <c r="K189" s="11">
        <v>0.27352702053678873</v>
      </c>
      <c r="L189" s="11">
        <v>0.27204824233882136</v>
      </c>
      <c r="M189" s="11">
        <v>0.27156377308394336</v>
      </c>
      <c r="N189" s="11">
        <v>0.2698118241542683</v>
      </c>
      <c r="O189" s="11">
        <v>0.26834296465548796</v>
      </c>
      <c r="P189" s="11">
        <v>0.26752295941836057</v>
      </c>
      <c r="Q189" s="11">
        <v>0.26689807613245276</v>
      </c>
      <c r="R189" s="11">
        <v>0.26602929040766665</v>
      </c>
      <c r="S189" s="11">
        <v>0.27129810113007957</v>
      </c>
      <c r="T189" s="11">
        <v>0.27656691185249249</v>
      </c>
      <c r="U189" s="11"/>
      <c r="V189" s="35" t="str">
        <f t="shared" si="16"/>
        <v>United States</v>
      </c>
      <c r="W189" s="30">
        <f t="shared" si="17"/>
        <v>-7.249523535105668E-4</v>
      </c>
      <c r="X189" s="10">
        <f t="shared" si="18"/>
        <v>-0.74378599577978444</v>
      </c>
      <c r="Y189" s="38">
        <f t="shared" si="19"/>
        <v>0.55321760751812554</v>
      </c>
      <c r="Z189" s="43">
        <f t="shared" si="20"/>
        <v>0.72495235351056675</v>
      </c>
      <c r="AA189" s="44">
        <f t="shared" si="21"/>
        <v>97</v>
      </c>
    </row>
    <row r="190" spans="3:27">
      <c r="C190" s="34" t="s">
        <v>407</v>
      </c>
      <c r="D190" s="35" t="s">
        <v>408</v>
      </c>
      <c r="E190" s="11">
        <v>0.23729362740296767</v>
      </c>
      <c r="F190" s="11">
        <v>0.23688409360170737</v>
      </c>
      <c r="G190" s="11">
        <v>0.23538312001951231</v>
      </c>
      <c r="H190" s="11">
        <v>0.23416897206178866</v>
      </c>
      <c r="I190" s="11">
        <v>0.2332580761365857</v>
      </c>
      <c r="J190" s="11">
        <v>0.23056994443902468</v>
      </c>
      <c r="K190" s="11">
        <v>0.23063798013516268</v>
      </c>
      <c r="L190" s="11">
        <v>0.23077674753861799</v>
      </c>
      <c r="M190" s="11">
        <v>0.22531356738235805</v>
      </c>
      <c r="N190" s="11">
        <v>0.21881202282861803</v>
      </c>
      <c r="O190" s="11">
        <v>0.21210857951605702</v>
      </c>
      <c r="P190" s="11">
        <v>0.20628801518201925</v>
      </c>
      <c r="Q190" s="11">
        <v>0.2003969104270461</v>
      </c>
      <c r="R190" s="11">
        <v>0.19479128204227666</v>
      </c>
      <c r="S190" s="11">
        <v>0.19963735883262204</v>
      </c>
      <c r="T190" s="11">
        <v>0.20475205928493734</v>
      </c>
      <c r="U190" s="11"/>
      <c r="V190" s="35" t="str">
        <f t="shared" si="16"/>
        <v>Uruguay</v>
      </c>
      <c r="W190" s="30">
        <f t="shared" si="17"/>
        <v>-3.0071002200052007E-3</v>
      </c>
      <c r="X190" s="10">
        <f t="shared" si="18"/>
        <v>-0.9402697869219393</v>
      </c>
      <c r="Y190" s="38">
        <f t="shared" si="19"/>
        <v>0.88410727219822915</v>
      </c>
      <c r="Z190" s="43">
        <f t="shared" si="20"/>
        <v>3.0071002200052006</v>
      </c>
      <c r="AA190" s="44">
        <f t="shared" si="21"/>
        <v>30</v>
      </c>
    </row>
    <row r="191" spans="3:27">
      <c r="C191" s="34" t="s">
        <v>409</v>
      </c>
      <c r="D191" s="35" t="s">
        <v>410</v>
      </c>
      <c r="E191" s="11">
        <v>0.17292246669634159</v>
      </c>
      <c r="F191" s="11">
        <v>0.17280879756678869</v>
      </c>
      <c r="G191" s="11">
        <v>0.17200306326475637</v>
      </c>
      <c r="H191" s="11">
        <v>0.17586285590146369</v>
      </c>
      <c r="I191" s="11">
        <v>0.20880864344735797</v>
      </c>
      <c r="J191" s="11">
        <v>0.17942517817199199</v>
      </c>
      <c r="K191" s="11">
        <v>0.17863615973495936</v>
      </c>
      <c r="L191" s="11">
        <v>0.17114244261540668</v>
      </c>
      <c r="M191" s="11">
        <v>0.17220251013126031</v>
      </c>
      <c r="N191" s="11">
        <v>0.17073194364792701</v>
      </c>
      <c r="O191" s="11">
        <v>0.17139232557418738</v>
      </c>
      <c r="P191" s="11">
        <v>0.17214243580696478</v>
      </c>
      <c r="Q191" s="11">
        <v>0.17122621796352325</v>
      </c>
      <c r="R191" s="11">
        <v>0.17184044375260168</v>
      </c>
      <c r="S191" s="11">
        <v>0.17552099137701402</v>
      </c>
      <c r="T191" s="11">
        <v>0.18012971242478229</v>
      </c>
      <c r="U191" s="11"/>
      <c r="V191" s="35" t="str">
        <f t="shared" si="16"/>
        <v>Uzbekistan</v>
      </c>
      <c r="W191" s="30">
        <f t="shared" si="17"/>
        <v>-3.2298771740094784E-4</v>
      </c>
      <c r="X191" s="10">
        <f t="shared" si="18"/>
        <v>-0.16582058331778074</v>
      </c>
      <c r="Y191" s="38">
        <f t="shared" si="19"/>
        <v>2.7496465851849065E-2</v>
      </c>
      <c r="Z191" s="43" t="str">
        <f t="shared" si="20"/>
        <v/>
      </c>
      <c r="AA191" s="44" t="str">
        <f t="shared" si="21"/>
        <v/>
      </c>
    </row>
    <row r="192" spans="3:27">
      <c r="C192" s="34" t="s">
        <v>411</v>
      </c>
      <c r="D192" s="35" t="s">
        <v>412</v>
      </c>
      <c r="E192" s="11">
        <v>0.60920412639065069</v>
      </c>
      <c r="F192" s="11">
        <v>0.49653183589658573</v>
      </c>
      <c r="G192" s="11">
        <v>0.49402114674166669</v>
      </c>
      <c r="H192" s="11">
        <v>0.50707693601310699</v>
      </c>
      <c r="I192" s="11">
        <v>0.58311018652247415</v>
      </c>
      <c r="J192" s="11">
        <v>0.49312536207440211</v>
      </c>
      <c r="K192" s="11">
        <v>0.51337285507137043</v>
      </c>
      <c r="L192" s="11">
        <v>0.50209504791837989</v>
      </c>
      <c r="M192" s="11">
        <v>0.51446909599790958</v>
      </c>
      <c r="N192" s="11">
        <v>0.52344837785121967</v>
      </c>
      <c r="O192" s="11">
        <v>0.51109210952235806</v>
      </c>
      <c r="P192" s="11">
        <v>0.52001712899186991</v>
      </c>
      <c r="Q192" s="11">
        <v>0.50557715762804911</v>
      </c>
      <c r="R192" s="11">
        <v>0.49970727289593503</v>
      </c>
      <c r="S192" s="11">
        <v>0.50747847803793955</v>
      </c>
      <c r="T192" s="11">
        <v>0.51239795235322871</v>
      </c>
      <c r="U192" s="11"/>
      <c r="V192" s="35" t="str">
        <f t="shared" si="16"/>
        <v>Vanuatu</v>
      </c>
      <c r="W192" s="30">
        <f t="shared" si="17"/>
        <v>-2.3087557787465763E-3</v>
      </c>
      <c r="X192" s="10">
        <f t="shared" si="18"/>
        <v>-0.34383861343811822</v>
      </c>
      <c r="Y192" s="38">
        <f t="shared" si="19"/>
        <v>0.1182249920910477</v>
      </c>
      <c r="Z192" s="43" t="str">
        <f t="shared" si="20"/>
        <v/>
      </c>
      <c r="AA192" s="44" t="str">
        <f t="shared" si="21"/>
        <v/>
      </c>
    </row>
    <row r="193" spans="3:27">
      <c r="C193" s="34" t="s">
        <v>413</v>
      </c>
      <c r="D193" s="35" t="s">
        <v>414</v>
      </c>
      <c r="E193" s="11">
        <v>0.28119838401292702</v>
      </c>
      <c r="F193" s="11">
        <v>0.28204805637626029</v>
      </c>
      <c r="G193" s="11">
        <v>0.28155961824459369</v>
      </c>
      <c r="H193" s="11">
        <v>0.27983716676772363</v>
      </c>
      <c r="I193" s="11">
        <v>0.27820833330512201</v>
      </c>
      <c r="J193" s="11">
        <v>0.27610983939126033</v>
      </c>
      <c r="K193" s="11">
        <v>0.27488705207772363</v>
      </c>
      <c r="L193" s="11">
        <v>0.27298600569939035</v>
      </c>
      <c r="M193" s="11">
        <v>0.27513920813577236</v>
      </c>
      <c r="N193" s="11">
        <v>0.27400414021817071</v>
      </c>
      <c r="O193" s="11">
        <v>0.272854221082236</v>
      </c>
      <c r="P193" s="11">
        <v>0.27210932105630098</v>
      </c>
      <c r="Q193" s="11">
        <v>0.27132855292036601</v>
      </c>
      <c r="R193" s="11">
        <v>0.27126652053089434</v>
      </c>
      <c r="S193" s="11">
        <v>0.27632189229670551</v>
      </c>
      <c r="T193" s="11">
        <v>0.28138079862262894</v>
      </c>
      <c r="U193" s="11"/>
      <c r="V193" s="35" t="str">
        <f t="shared" si="16"/>
        <v>Venezuela, Bolivarian Republic of</v>
      </c>
      <c r="W193" s="30">
        <f t="shared" si="17"/>
        <v>-4.7201797616873604E-4</v>
      </c>
      <c r="X193" s="10">
        <f t="shared" si="18"/>
        <v>-0.57924323604491501</v>
      </c>
      <c r="Y193" s="38">
        <f t="shared" si="19"/>
        <v>0.33552272650378512</v>
      </c>
      <c r="Z193" s="43">
        <f t="shared" si="20"/>
        <v>0.47201797616873603</v>
      </c>
      <c r="AA193" s="44">
        <f t="shared" si="21"/>
        <v>109</v>
      </c>
    </row>
    <row r="194" spans="3:27">
      <c r="C194" s="34" t="s">
        <v>415</v>
      </c>
      <c r="D194" s="35" t="s">
        <v>416</v>
      </c>
      <c r="E194" s="11">
        <v>0.40809843817890262</v>
      </c>
      <c r="F194" s="11">
        <v>0.40049928078821173</v>
      </c>
      <c r="G194" s="11">
        <v>0.40369522447609762</v>
      </c>
      <c r="H194" s="11">
        <v>0.39710609108963441</v>
      </c>
      <c r="I194" s="11">
        <v>0.39491893093467501</v>
      </c>
      <c r="J194" s="11">
        <v>0.39075751233792699</v>
      </c>
      <c r="K194" s="11">
        <v>0.38886313762276431</v>
      </c>
      <c r="L194" s="11">
        <v>0.38748097880382132</v>
      </c>
      <c r="M194" s="11">
        <v>0.38192428957214125</v>
      </c>
      <c r="N194" s="11">
        <v>0.37683084714090809</v>
      </c>
      <c r="O194" s="11">
        <v>0.37235257893268298</v>
      </c>
      <c r="P194" s="11">
        <v>0.37049709346146376</v>
      </c>
      <c r="Q194" s="11">
        <v>0.36773427538321174</v>
      </c>
      <c r="R194" s="11">
        <v>0.36583380223288625</v>
      </c>
      <c r="S194" s="11">
        <v>0.37089429071918562</v>
      </c>
      <c r="T194" s="11">
        <v>0.37597859140153495</v>
      </c>
      <c r="U194" s="11"/>
      <c r="V194" s="35" t="str">
        <f t="shared" si="16"/>
        <v>Viet Nam</v>
      </c>
      <c r="W194" s="30">
        <f t="shared" si="17"/>
        <v>-2.7236994832454879E-3</v>
      </c>
      <c r="X194" s="10">
        <f t="shared" si="18"/>
        <v>-0.94707753277870843</v>
      </c>
      <c r="Y194" s="38">
        <f t="shared" si="19"/>
        <v>0.89695585309420556</v>
      </c>
      <c r="Z194" s="43">
        <f t="shared" si="20"/>
        <v>2.7236994832454879</v>
      </c>
      <c r="AA194" s="44">
        <f t="shared" si="21"/>
        <v>36</v>
      </c>
    </row>
    <row r="195" spans="3:27">
      <c r="C195" s="34" t="s">
        <v>417</v>
      </c>
      <c r="D195" s="35" t="s">
        <v>418</v>
      </c>
      <c r="E195" s="11">
        <v>0.59141784373040662</v>
      </c>
      <c r="F195" s="11">
        <v>0.57967595059061006</v>
      </c>
      <c r="G195" s="11">
        <v>0.57109439974378062</v>
      </c>
      <c r="H195" s="11">
        <v>0.56525284801876885</v>
      </c>
      <c r="I195" s="11">
        <v>0.55391954485009864</v>
      </c>
      <c r="J195" s="11">
        <v>0.54418458498362399</v>
      </c>
      <c r="K195" s="11">
        <v>0.53765799997812447</v>
      </c>
      <c r="L195" s="11">
        <v>0.5266771306427469</v>
      </c>
      <c r="M195" s="11">
        <v>0.51937025982915819</v>
      </c>
      <c r="N195" s="11">
        <v>0.5153511163531711</v>
      </c>
      <c r="O195" s="11">
        <v>0.50321560384512187</v>
      </c>
      <c r="P195" s="11">
        <v>0.4994124495878185</v>
      </c>
      <c r="Q195" s="11">
        <v>0.49041430839596217</v>
      </c>
      <c r="R195" s="11">
        <v>0.48427117924869933</v>
      </c>
      <c r="S195" s="11">
        <v>0.4905492918901963</v>
      </c>
      <c r="T195" s="11">
        <v>0.49575029714068752</v>
      </c>
      <c r="U195" s="11"/>
      <c r="V195" s="35" t="str">
        <f t="shared" si="16"/>
        <v>Yemen</v>
      </c>
      <c r="W195" s="30">
        <f t="shared" si="17"/>
        <v>-7.1807119679694713E-3</v>
      </c>
      <c r="X195" s="10">
        <f t="shared" si="18"/>
        <v>-0.97680268261581271</v>
      </c>
      <c r="Y195" s="38">
        <f t="shared" si="19"/>
        <v>0.95414348076544819</v>
      </c>
      <c r="Z195" s="43">
        <f t="shared" si="20"/>
        <v>7.1807119679694713</v>
      </c>
      <c r="AA195" s="44">
        <f t="shared" si="21"/>
        <v>6</v>
      </c>
    </row>
    <row r="196" spans="3:27">
      <c r="C196" s="34" t="s">
        <v>419</v>
      </c>
      <c r="D196" s="35" t="s">
        <v>420</v>
      </c>
      <c r="E196" s="11">
        <v>0.64082090374857736</v>
      </c>
      <c r="F196" s="11">
        <v>0.66000171046321165</v>
      </c>
      <c r="G196" s="11">
        <v>0.67412249773882138</v>
      </c>
      <c r="H196" s="11">
        <v>0.6831153673115854</v>
      </c>
      <c r="I196" s="11">
        <v>0.66365885807056924</v>
      </c>
      <c r="J196" s="11">
        <v>0.6842772489172767</v>
      </c>
      <c r="K196" s="11">
        <v>0.67650060169024384</v>
      </c>
      <c r="L196" s="11">
        <v>0.69623108722093496</v>
      </c>
      <c r="M196" s="11">
        <v>0.70404023910081337</v>
      </c>
      <c r="N196" s="11">
        <v>0.70493576626565069</v>
      </c>
      <c r="O196" s="11">
        <v>0.71996477028699202</v>
      </c>
      <c r="P196" s="11">
        <v>0.71948597448943097</v>
      </c>
      <c r="Q196" s="11">
        <v>0.68723754794268299</v>
      </c>
      <c r="R196" s="11">
        <v>0.69038710489146371</v>
      </c>
      <c r="S196" s="11">
        <v>0.71541065342744792</v>
      </c>
      <c r="T196" s="11">
        <v>0.72149185865552623</v>
      </c>
      <c r="U196" s="11"/>
      <c r="V196" s="35" t="str">
        <f t="shared" si="16"/>
        <v>Zambia</v>
      </c>
      <c r="W196" s="30">
        <f t="shared" si="17"/>
        <v>4.1304896380661123E-3</v>
      </c>
      <c r="X196" s="10">
        <f t="shared" si="18"/>
        <v>0.83108977072355061</v>
      </c>
      <c r="Y196" s="38">
        <f t="shared" si="19"/>
        <v>0.69071020700132391</v>
      </c>
      <c r="Z196" s="43">
        <f t="shared" si="20"/>
        <v>-4.1304896380661127</v>
      </c>
      <c r="AA196" s="44">
        <f t="shared" si="21"/>
        <v>140</v>
      </c>
    </row>
    <row r="197" spans="3:27">
      <c r="C197" s="34" t="s">
        <v>421</v>
      </c>
      <c r="D197" s="35" t="s">
        <v>422</v>
      </c>
      <c r="E197" s="11">
        <v>0.59051364683959362</v>
      </c>
      <c r="F197" s="11">
        <v>0.59570451504453958</v>
      </c>
      <c r="G197" s="11">
        <v>0.60717863341216816</v>
      </c>
      <c r="H197" s="11">
        <v>0.61312874383170735</v>
      </c>
      <c r="I197" s="11">
        <v>0.62254315502368585</v>
      </c>
      <c r="J197" s="11">
        <v>0.62515690337269669</v>
      </c>
      <c r="K197" s="11">
        <v>0.63800713770499995</v>
      </c>
      <c r="L197" s="11">
        <v>0.6427397940761308</v>
      </c>
      <c r="M197" s="11">
        <v>0.64621903581311513</v>
      </c>
      <c r="N197" s="11">
        <v>0.64845591982652251</v>
      </c>
      <c r="O197" s="11">
        <v>0.64953383365022777</v>
      </c>
      <c r="P197" s="11">
        <v>0.64686677371200885</v>
      </c>
      <c r="Q197" s="11">
        <v>0.64336369751362721</v>
      </c>
      <c r="R197" s="11">
        <v>0.63928915790061158</v>
      </c>
      <c r="S197" s="11">
        <v>0.64439160475510615</v>
      </c>
      <c r="T197" s="11">
        <v>0.64949405160960072</v>
      </c>
      <c r="U197" s="11"/>
      <c r="V197" s="35" t="str">
        <f t="shared" si="16"/>
        <v>Zimbabwe</v>
      </c>
      <c r="W197" s="30">
        <f t="shared" si="17"/>
        <v>3.6322708244192594E-3</v>
      </c>
      <c r="X197" s="10">
        <f t="shared" si="18"/>
        <v>0.86929123803154551</v>
      </c>
      <c r="Y197" s="38">
        <f t="shared" si="19"/>
        <v>0.75566725651841715</v>
      </c>
      <c r="Z197" s="43">
        <f t="shared" si="20"/>
        <v>-3.6322708244192592</v>
      </c>
      <c r="AA197" s="44">
        <f t="shared" si="21"/>
        <v>135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Vul_Health!E6:T6</xm:f>
              <xm:sqref>AB6</xm:sqref>
            </x14:sparkline>
            <x14:sparkline>
              <xm:f>Vul_Health!E7:T7</xm:f>
              <xm:sqref>AB7</xm:sqref>
            </x14:sparkline>
            <x14:sparkline>
              <xm:f>Vul_Health!E8:T8</xm:f>
              <xm:sqref>AB8</xm:sqref>
            </x14:sparkline>
            <x14:sparkline>
              <xm:f>Vul_Health!E9:T9</xm:f>
              <xm:sqref>AB9</xm:sqref>
            </x14:sparkline>
            <x14:sparkline>
              <xm:f>Vul_Health!E10:T10</xm:f>
              <xm:sqref>AB10</xm:sqref>
            </x14:sparkline>
            <x14:sparkline>
              <xm:f>Vul_Health!E11:T11</xm:f>
              <xm:sqref>AB11</xm:sqref>
            </x14:sparkline>
            <x14:sparkline>
              <xm:f>Vul_Health!E12:T12</xm:f>
              <xm:sqref>AB12</xm:sqref>
            </x14:sparkline>
            <x14:sparkline>
              <xm:f>Vul_Health!E13:T13</xm:f>
              <xm:sqref>AB13</xm:sqref>
            </x14:sparkline>
            <x14:sparkline>
              <xm:f>Vul_Health!E14:T14</xm:f>
              <xm:sqref>AB14</xm:sqref>
            </x14:sparkline>
            <x14:sparkline>
              <xm:f>Vul_Health!E15:T15</xm:f>
              <xm:sqref>AB15</xm:sqref>
            </x14:sparkline>
            <x14:sparkline>
              <xm:f>Vul_Health!E16:T16</xm:f>
              <xm:sqref>AB16</xm:sqref>
            </x14:sparkline>
            <x14:sparkline>
              <xm:f>Vul_Health!E17:T17</xm:f>
              <xm:sqref>AB17</xm:sqref>
            </x14:sparkline>
            <x14:sparkline>
              <xm:f>Vul_Health!E18:T18</xm:f>
              <xm:sqref>AB18</xm:sqref>
            </x14:sparkline>
            <x14:sparkline>
              <xm:f>Vul_Health!E19:T19</xm:f>
              <xm:sqref>AB19</xm:sqref>
            </x14:sparkline>
            <x14:sparkline>
              <xm:f>Vul_Health!E20:T20</xm:f>
              <xm:sqref>AB20</xm:sqref>
            </x14:sparkline>
            <x14:sparkline>
              <xm:f>Vul_Health!E21:T21</xm:f>
              <xm:sqref>AB21</xm:sqref>
            </x14:sparkline>
            <x14:sparkline>
              <xm:f>Vul_Health!E22:T22</xm:f>
              <xm:sqref>AB22</xm:sqref>
            </x14:sparkline>
            <x14:sparkline>
              <xm:f>Vul_Health!E23:T23</xm:f>
              <xm:sqref>AB23</xm:sqref>
            </x14:sparkline>
            <x14:sparkline>
              <xm:f>Vul_Health!E24:T24</xm:f>
              <xm:sqref>AB24</xm:sqref>
            </x14:sparkline>
            <x14:sparkline>
              <xm:f>Vul_Health!E25:T25</xm:f>
              <xm:sqref>AB25</xm:sqref>
            </x14:sparkline>
            <x14:sparkline>
              <xm:f>Vul_Health!E26:T26</xm:f>
              <xm:sqref>AB26</xm:sqref>
            </x14:sparkline>
            <x14:sparkline>
              <xm:f>Vul_Health!E27:T27</xm:f>
              <xm:sqref>AB27</xm:sqref>
            </x14:sparkline>
            <x14:sparkline>
              <xm:f>Vul_Health!E28:T28</xm:f>
              <xm:sqref>AB28</xm:sqref>
            </x14:sparkline>
            <x14:sparkline>
              <xm:f>Vul_Health!E29:T29</xm:f>
              <xm:sqref>AB29</xm:sqref>
            </x14:sparkline>
            <x14:sparkline>
              <xm:f>Vul_Health!E30:T30</xm:f>
              <xm:sqref>AB30</xm:sqref>
            </x14:sparkline>
            <x14:sparkline>
              <xm:f>Vul_Health!E31:T31</xm:f>
              <xm:sqref>AB31</xm:sqref>
            </x14:sparkline>
            <x14:sparkline>
              <xm:f>Vul_Health!E32:T32</xm:f>
              <xm:sqref>AB32</xm:sqref>
            </x14:sparkline>
            <x14:sparkline>
              <xm:f>Vul_Health!E33:T33</xm:f>
              <xm:sqref>AB33</xm:sqref>
            </x14:sparkline>
            <x14:sparkline>
              <xm:f>Vul_Health!E34:T34</xm:f>
              <xm:sqref>AB34</xm:sqref>
            </x14:sparkline>
            <x14:sparkline>
              <xm:f>Vul_Health!E35:T35</xm:f>
              <xm:sqref>AB35</xm:sqref>
            </x14:sparkline>
            <x14:sparkline>
              <xm:f>Vul_Health!E36:T36</xm:f>
              <xm:sqref>AB36</xm:sqref>
            </x14:sparkline>
            <x14:sparkline>
              <xm:f>Vul_Health!E37:T37</xm:f>
              <xm:sqref>AB37</xm:sqref>
            </x14:sparkline>
            <x14:sparkline>
              <xm:f>Vul_Health!E38:T38</xm:f>
              <xm:sqref>AB38</xm:sqref>
            </x14:sparkline>
            <x14:sparkline>
              <xm:f>Vul_Health!E39:T39</xm:f>
              <xm:sqref>AB39</xm:sqref>
            </x14:sparkline>
            <x14:sparkline>
              <xm:f>Vul_Health!E40:T40</xm:f>
              <xm:sqref>AB40</xm:sqref>
            </x14:sparkline>
            <x14:sparkline>
              <xm:f>Vul_Health!E41:T41</xm:f>
              <xm:sqref>AB41</xm:sqref>
            </x14:sparkline>
            <x14:sparkline>
              <xm:f>Vul_Health!E42:T42</xm:f>
              <xm:sqref>AB42</xm:sqref>
            </x14:sparkline>
            <x14:sparkline>
              <xm:f>Vul_Health!E43:T43</xm:f>
              <xm:sqref>AB43</xm:sqref>
            </x14:sparkline>
            <x14:sparkline>
              <xm:f>Vul_Health!E44:T44</xm:f>
              <xm:sqref>AB44</xm:sqref>
            </x14:sparkline>
            <x14:sparkline>
              <xm:f>Vul_Health!E45:T45</xm:f>
              <xm:sqref>AB45</xm:sqref>
            </x14:sparkline>
            <x14:sparkline>
              <xm:f>Vul_Health!E46:T46</xm:f>
              <xm:sqref>AB46</xm:sqref>
            </x14:sparkline>
            <x14:sparkline>
              <xm:f>Vul_Health!E47:T47</xm:f>
              <xm:sqref>AB47</xm:sqref>
            </x14:sparkline>
            <x14:sparkline>
              <xm:f>Vul_Health!E48:T48</xm:f>
              <xm:sqref>AB48</xm:sqref>
            </x14:sparkline>
            <x14:sparkline>
              <xm:f>Vul_Health!E49:T49</xm:f>
              <xm:sqref>AB49</xm:sqref>
            </x14:sparkline>
            <x14:sparkline>
              <xm:f>Vul_Health!E50:T50</xm:f>
              <xm:sqref>AB50</xm:sqref>
            </x14:sparkline>
            <x14:sparkline>
              <xm:f>Vul_Health!E51:T51</xm:f>
              <xm:sqref>AB51</xm:sqref>
            </x14:sparkline>
            <x14:sparkline>
              <xm:f>Vul_Health!E52:T52</xm:f>
              <xm:sqref>AB52</xm:sqref>
            </x14:sparkline>
            <x14:sparkline>
              <xm:f>Vul_Health!E53:T53</xm:f>
              <xm:sqref>AB53</xm:sqref>
            </x14:sparkline>
            <x14:sparkline>
              <xm:f>Vul_Health!E54:T54</xm:f>
              <xm:sqref>AB54</xm:sqref>
            </x14:sparkline>
            <x14:sparkline>
              <xm:f>Vul_Health!E55:T55</xm:f>
              <xm:sqref>AB55</xm:sqref>
            </x14:sparkline>
            <x14:sparkline>
              <xm:f>Vul_Health!E56:T56</xm:f>
              <xm:sqref>AB56</xm:sqref>
            </x14:sparkline>
            <x14:sparkline>
              <xm:f>Vul_Health!E57:T57</xm:f>
              <xm:sqref>AB57</xm:sqref>
            </x14:sparkline>
            <x14:sparkline>
              <xm:f>Vul_Health!E58:T58</xm:f>
              <xm:sqref>AB58</xm:sqref>
            </x14:sparkline>
            <x14:sparkline>
              <xm:f>Vul_Health!E59:T59</xm:f>
              <xm:sqref>AB59</xm:sqref>
            </x14:sparkline>
            <x14:sparkline>
              <xm:f>Vul_Health!E60:T60</xm:f>
              <xm:sqref>AB60</xm:sqref>
            </x14:sparkline>
            <x14:sparkline>
              <xm:f>Vul_Health!E61:T61</xm:f>
              <xm:sqref>AB61</xm:sqref>
            </x14:sparkline>
            <x14:sparkline>
              <xm:f>Vul_Health!E62:T62</xm:f>
              <xm:sqref>AB62</xm:sqref>
            </x14:sparkline>
            <x14:sparkline>
              <xm:f>Vul_Health!E63:T63</xm:f>
              <xm:sqref>AB63</xm:sqref>
            </x14:sparkline>
            <x14:sparkline>
              <xm:f>Vul_Health!E64:T64</xm:f>
              <xm:sqref>AB64</xm:sqref>
            </x14:sparkline>
            <x14:sparkline>
              <xm:f>Vul_Health!E65:T65</xm:f>
              <xm:sqref>AB65</xm:sqref>
            </x14:sparkline>
            <x14:sparkline>
              <xm:f>Vul_Health!E66:T66</xm:f>
              <xm:sqref>AB66</xm:sqref>
            </x14:sparkline>
            <x14:sparkline>
              <xm:f>Vul_Health!E67:T67</xm:f>
              <xm:sqref>AB67</xm:sqref>
            </x14:sparkline>
            <x14:sparkline>
              <xm:f>Vul_Health!E68:T68</xm:f>
              <xm:sqref>AB68</xm:sqref>
            </x14:sparkline>
            <x14:sparkline>
              <xm:f>Vul_Health!E69:T69</xm:f>
              <xm:sqref>AB69</xm:sqref>
            </x14:sparkline>
            <x14:sparkline>
              <xm:f>Vul_Health!E70:T70</xm:f>
              <xm:sqref>AB70</xm:sqref>
            </x14:sparkline>
            <x14:sparkline>
              <xm:f>Vul_Health!E71:T71</xm:f>
              <xm:sqref>AB71</xm:sqref>
            </x14:sparkline>
            <x14:sparkline>
              <xm:f>Vul_Health!E72:T72</xm:f>
              <xm:sqref>AB72</xm:sqref>
            </x14:sparkline>
            <x14:sparkline>
              <xm:f>Vul_Health!E73:T73</xm:f>
              <xm:sqref>AB73</xm:sqref>
            </x14:sparkline>
            <x14:sparkline>
              <xm:f>Vul_Health!E74:T74</xm:f>
              <xm:sqref>AB74</xm:sqref>
            </x14:sparkline>
            <x14:sparkline>
              <xm:f>Vul_Health!E75:T75</xm:f>
              <xm:sqref>AB75</xm:sqref>
            </x14:sparkline>
            <x14:sparkline>
              <xm:f>Vul_Health!E76:T76</xm:f>
              <xm:sqref>AB76</xm:sqref>
            </x14:sparkline>
            <x14:sparkline>
              <xm:f>Vul_Health!E77:T77</xm:f>
              <xm:sqref>AB77</xm:sqref>
            </x14:sparkline>
            <x14:sparkline>
              <xm:f>Vul_Health!E78:T78</xm:f>
              <xm:sqref>AB78</xm:sqref>
            </x14:sparkline>
            <x14:sparkline>
              <xm:f>Vul_Health!E79:T79</xm:f>
              <xm:sqref>AB79</xm:sqref>
            </x14:sparkline>
            <x14:sparkline>
              <xm:f>Vul_Health!E80:T80</xm:f>
              <xm:sqref>AB80</xm:sqref>
            </x14:sparkline>
            <x14:sparkline>
              <xm:f>Vul_Health!E81:T81</xm:f>
              <xm:sqref>AB81</xm:sqref>
            </x14:sparkline>
            <x14:sparkline>
              <xm:f>Vul_Health!E82:T82</xm:f>
              <xm:sqref>AB82</xm:sqref>
            </x14:sparkline>
            <x14:sparkline>
              <xm:f>Vul_Health!E83:T83</xm:f>
              <xm:sqref>AB83</xm:sqref>
            </x14:sparkline>
            <x14:sparkline>
              <xm:f>Vul_Health!E84:T84</xm:f>
              <xm:sqref>AB84</xm:sqref>
            </x14:sparkline>
            <x14:sparkline>
              <xm:f>Vul_Health!E85:T85</xm:f>
              <xm:sqref>AB85</xm:sqref>
            </x14:sparkline>
            <x14:sparkline>
              <xm:f>Vul_Health!E86:T86</xm:f>
              <xm:sqref>AB86</xm:sqref>
            </x14:sparkline>
            <x14:sparkline>
              <xm:f>Vul_Health!E87:T87</xm:f>
              <xm:sqref>AB87</xm:sqref>
            </x14:sparkline>
            <x14:sparkline>
              <xm:f>Vul_Health!E88:T88</xm:f>
              <xm:sqref>AB88</xm:sqref>
            </x14:sparkline>
            <x14:sparkline>
              <xm:f>Vul_Health!E89:T89</xm:f>
              <xm:sqref>AB89</xm:sqref>
            </x14:sparkline>
            <x14:sparkline>
              <xm:f>Vul_Health!E90:T90</xm:f>
              <xm:sqref>AB90</xm:sqref>
            </x14:sparkline>
            <x14:sparkline>
              <xm:f>Vul_Health!E91:T91</xm:f>
              <xm:sqref>AB91</xm:sqref>
            </x14:sparkline>
            <x14:sparkline>
              <xm:f>Vul_Health!E92:T92</xm:f>
              <xm:sqref>AB92</xm:sqref>
            </x14:sparkline>
            <x14:sparkline>
              <xm:f>Vul_Health!E93:T93</xm:f>
              <xm:sqref>AB93</xm:sqref>
            </x14:sparkline>
            <x14:sparkline>
              <xm:f>Vul_Health!E94:T94</xm:f>
              <xm:sqref>AB94</xm:sqref>
            </x14:sparkline>
            <x14:sparkline>
              <xm:f>Vul_Health!E95:T95</xm:f>
              <xm:sqref>AB95</xm:sqref>
            </x14:sparkline>
            <x14:sparkline>
              <xm:f>Vul_Health!E96:T96</xm:f>
              <xm:sqref>AB96</xm:sqref>
            </x14:sparkline>
            <x14:sparkline>
              <xm:f>Vul_Health!E97:T97</xm:f>
              <xm:sqref>AB97</xm:sqref>
            </x14:sparkline>
            <x14:sparkline>
              <xm:f>Vul_Health!E98:T98</xm:f>
              <xm:sqref>AB98</xm:sqref>
            </x14:sparkline>
            <x14:sparkline>
              <xm:f>Vul_Health!E99:T99</xm:f>
              <xm:sqref>AB99</xm:sqref>
            </x14:sparkline>
            <x14:sparkline>
              <xm:f>Vul_Health!E100:T100</xm:f>
              <xm:sqref>AB100</xm:sqref>
            </x14:sparkline>
            <x14:sparkline>
              <xm:f>Vul_Health!E101:T101</xm:f>
              <xm:sqref>AB101</xm:sqref>
            </x14:sparkline>
            <x14:sparkline>
              <xm:f>Vul_Health!E102:T102</xm:f>
              <xm:sqref>AB102</xm:sqref>
            </x14:sparkline>
            <x14:sparkline>
              <xm:f>Vul_Health!E103:T103</xm:f>
              <xm:sqref>AB103</xm:sqref>
            </x14:sparkline>
            <x14:sparkline>
              <xm:f>Vul_Health!E104:T104</xm:f>
              <xm:sqref>AB104</xm:sqref>
            </x14:sparkline>
            <x14:sparkline>
              <xm:f>Vul_Health!E105:T105</xm:f>
              <xm:sqref>AB105</xm:sqref>
            </x14:sparkline>
            <x14:sparkline>
              <xm:f>Vul_Health!E106:T106</xm:f>
              <xm:sqref>AB106</xm:sqref>
            </x14:sparkline>
            <x14:sparkline>
              <xm:f>Vul_Health!E107:T107</xm:f>
              <xm:sqref>AB107</xm:sqref>
            </x14:sparkline>
            <x14:sparkline>
              <xm:f>Vul_Health!E108:T108</xm:f>
              <xm:sqref>AB108</xm:sqref>
            </x14:sparkline>
            <x14:sparkline>
              <xm:f>Vul_Health!E109:T109</xm:f>
              <xm:sqref>AB109</xm:sqref>
            </x14:sparkline>
            <x14:sparkline>
              <xm:f>Vul_Health!E110:T110</xm:f>
              <xm:sqref>AB110</xm:sqref>
            </x14:sparkline>
            <x14:sparkline>
              <xm:f>Vul_Health!E111:T111</xm:f>
              <xm:sqref>AB111</xm:sqref>
            </x14:sparkline>
            <x14:sparkline>
              <xm:f>Vul_Health!E112:T112</xm:f>
              <xm:sqref>AB112</xm:sqref>
            </x14:sparkline>
            <x14:sparkline>
              <xm:f>Vul_Health!E113:T113</xm:f>
              <xm:sqref>AB113</xm:sqref>
            </x14:sparkline>
            <x14:sparkline>
              <xm:f>Vul_Health!E114:T114</xm:f>
              <xm:sqref>AB114</xm:sqref>
            </x14:sparkline>
            <x14:sparkline>
              <xm:f>Vul_Health!E115:T115</xm:f>
              <xm:sqref>AB115</xm:sqref>
            </x14:sparkline>
            <x14:sparkline>
              <xm:f>Vul_Health!E116:T116</xm:f>
              <xm:sqref>AB116</xm:sqref>
            </x14:sparkline>
            <x14:sparkline>
              <xm:f>Vul_Health!E117:T117</xm:f>
              <xm:sqref>AB117</xm:sqref>
            </x14:sparkline>
            <x14:sparkline>
              <xm:f>Vul_Health!E118:T118</xm:f>
              <xm:sqref>AB118</xm:sqref>
            </x14:sparkline>
            <x14:sparkline>
              <xm:f>Vul_Health!E119:T119</xm:f>
              <xm:sqref>AB119</xm:sqref>
            </x14:sparkline>
            <x14:sparkline>
              <xm:f>Vul_Health!E120:T120</xm:f>
              <xm:sqref>AB120</xm:sqref>
            </x14:sparkline>
            <x14:sparkline>
              <xm:f>Vul_Health!E121:T121</xm:f>
              <xm:sqref>AB121</xm:sqref>
            </x14:sparkline>
            <x14:sparkline>
              <xm:f>Vul_Health!E122:T122</xm:f>
              <xm:sqref>AB122</xm:sqref>
            </x14:sparkline>
            <x14:sparkline>
              <xm:f>Vul_Health!E123:T123</xm:f>
              <xm:sqref>AB123</xm:sqref>
            </x14:sparkline>
            <x14:sparkline>
              <xm:f>Vul_Health!E124:T124</xm:f>
              <xm:sqref>AB124</xm:sqref>
            </x14:sparkline>
            <x14:sparkline>
              <xm:f>Vul_Health!E125:T125</xm:f>
              <xm:sqref>AB125</xm:sqref>
            </x14:sparkline>
            <x14:sparkline>
              <xm:f>Vul_Health!E126:T126</xm:f>
              <xm:sqref>AB126</xm:sqref>
            </x14:sparkline>
            <x14:sparkline>
              <xm:f>Vul_Health!E127:T127</xm:f>
              <xm:sqref>AB127</xm:sqref>
            </x14:sparkline>
            <x14:sparkline>
              <xm:f>Vul_Health!E128:T128</xm:f>
              <xm:sqref>AB128</xm:sqref>
            </x14:sparkline>
            <x14:sparkline>
              <xm:f>Vul_Health!E129:T129</xm:f>
              <xm:sqref>AB129</xm:sqref>
            </x14:sparkline>
            <x14:sparkline>
              <xm:f>Vul_Health!E130:T130</xm:f>
              <xm:sqref>AB130</xm:sqref>
            </x14:sparkline>
            <x14:sparkline>
              <xm:f>Vul_Health!E131:T131</xm:f>
              <xm:sqref>AB131</xm:sqref>
            </x14:sparkline>
            <x14:sparkline>
              <xm:f>Vul_Health!E132:T132</xm:f>
              <xm:sqref>AB132</xm:sqref>
            </x14:sparkline>
            <x14:sparkline>
              <xm:f>Vul_Health!E133:T133</xm:f>
              <xm:sqref>AB133</xm:sqref>
            </x14:sparkline>
            <x14:sparkline>
              <xm:f>Vul_Health!E134:T134</xm:f>
              <xm:sqref>AB134</xm:sqref>
            </x14:sparkline>
            <x14:sparkline>
              <xm:f>Vul_Health!E135:T135</xm:f>
              <xm:sqref>AB135</xm:sqref>
            </x14:sparkline>
            <x14:sparkline>
              <xm:f>Vul_Health!E136:T136</xm:f>
              <xm:sqref>AB136</xm:sqref>
            </x14:sparkline>
            <x14:sparkline>
              <xm:f>Vul_Health!E137:T137</xm:f>
              <xm:sqref>AB137</xm:sqref>
            </x14:sparkline>
            <x14:sparkline>
              <xm:f>Vul_Health!E138:T138</xm:f>
              <xm:sqref>AB138</xm:sqref>
            </x14:sparkline>
            <x14:sparkline>
              <xm:f>Vul_Health!E139:T139</xm:f>
              <xm:sqref>AB139</xm:sqref>
            </x14:sparkline>
            <x14:sparkline>
              <xm:f>Vul_Health!E140:T140</xm:f>
              <xm:sqref>AB140</xm:sqref>
            </x14:sparkline>
            <x14:sparkline>
              <xm:f>Vul_Health!E141:T141</xm:f>
              <xm:sqref>AB141</xm:sqref>
            </x14:sparkline>
            <x14:sparkline>
              <xm:f>Vul_Health!E142:T142</xm:f>
              <xm:sqref>AB142</xm:sqref>
            </x14:sparkline>
            <x14:sparkline>
              <xm:f>Vul_Health!E143:T143</xm:f>
              <xm:sqref>AB143</xm:sqref>
            </x14:sparkline>
            <x14:sparkline>
              <xm:f>Vul_Health!E144:T144</xm:f>
              <xm:sqref>AB144</xm:sqref>
            </x14:sparkline>
            <x14:sparkline>
              <xm:f>Vul_Health!E145:T145</xm:f>
              <xm:sqref>AB145</xm:sqref>
            </x14:sparkline>
            <x14:sparkline>
              <xm:f>Vul_Health!E146:T146</xm:f>
              <xm:sqref>AB146</xm:sqref>
            </x14:sparkline>
            <x14:sparkline>
              <xm:f>Vul_Health!E147:T147</xm:f>
              <xm:sqref>AB147</xm:sqref>
            </x14:sparkline>
            <x14:sparkline>
              <xm:f>Vul_Health!E148:T148</xm:f>
              <xm:sqref>AB148</xm:sqref>
            </x14:sparkline>
            <x14:sparkline>
              <xm:f>Vul_Health!E149:T149</xm:f>
              <xm:sqref>AB149</xm:sqref>
            </x14:sparkline>
            <x14:sparkline>
              <xm:f>Vul_Health!E150:T150</xm:f>
              <xm:sqref>AB150</xm:sqref>
            </x14:sparkline>
            <x14:sparkline>
              <xm:f>Vul_Health!E151:T151</xm:f>
              <xm:sqref>AB151</xm:sqref>
            </x14:sparkline>
            <x14:sparkline>
              <xm:f>Vul_Health!E152:T152</xm:f>
              <xm:sqref>AB152</xm:sqref>
            </x14:sparkline>
            <x14:sparkline>
              <xm:f>Vul_Health!E153:T153</xm:f>
              <xm:sqref>AB153</xm:sqref>
            </x14:sparkline>
            <x14:sparkline>
              <xm:f>Vul_Health!E154:T154</xm:f>
              <xm:sqref>AB154</xm:sqref>
            </x14:sparkline>
            <x14:sparkline>
              <xm:f>Vul_Health!E155:T155</xm:f>
              <xm:sqref>AB155</xm:sqref>
            </x14:sparkline>
            <x14:sparkline>
              <xm:f>Vul_Health!E156:T156</xm:f>
              <xm:sqref>AB156</xm:sqref>
            </x14:sparkline>
            <x14:sparkline>
              <xm:f>Vul_Health!E157:T157</xm:f>
              <xm:sqref>AB157</xm:sqref>
            </x14:sparkline>
            <x14:sparkline>
              <xm:f>Vul_Health!E158:T158</xm:f>
              <xm:sqref>AB158</xm:sqref>
            </x14:sparkline>
            <x14:sparkline>
              <xm:f>Vul_Health!E159:T159</xm:f>
              <xm:sqref>AB159</xm:sqref>
            </x14:sparkline>
            <x14:sparkline>
              <xm:f>Vul_Health!E160:T160</xm:f>
              <xm:sqref>AB160</xm:sqref>
            </x14:sparkline>
            <x14:sparkline>
              <xm:f>Vul_Health!E161:T161</xm:f>
              <xm:sqref>AB161</xm:sqref>
            </x14:sparkline>
            <x14:sparkline>
              <xm:f>Vul_Health!E162:T162</xm:f>
              <xm:sqref>AB162</xm:sqref>
            </x14:sparkline>
            <x14:sparkline>
              <xm:f>Vul_Health!E163:T163</xm:f>
              <xm:sqref>AB163</xm:sqref>
            </x14:sparkline>
            <x14:sparkline>
              <xm:f>Vul_Health!E164:T164</xm:f>
              <xm:sqref>AB164</xm:sqref>
            </x14:sparkline>
            <x14:sparkline>
              <xm:f>Vul_Health!E165:T165</xm:f>
              <xm:sqref>AB165</xm:sqref>
            </x14:sparkline>
            <x14:sparkline>
              <xm:f>Vul_Health!E166:T166</xm:f>
              <xm:sqref>AB166</xm:sqref>
            </x14:sparkline>
            <x14:sparkline>
              <xm:f>Vul_Health!E167:T167</xm:f>
              <xm:sqref>AB167</xm:sqref>
            </x14:sparkline>
            <x14:sparkline>
              <xm:f>Vul_Health!E168:T168</xm:f>
              <xm:sqref>AB168</xm:sqref>
            </x14:sparkline>
            <x14:sparkline>
              <xm:f>Vul_Health!E169:T169</xm:f>
              <xm:sqref>AB169</xm:sqref>
            </x14:sparkline>
            <x14:sparkline>
              <xm:f>Vul_Health!E170:T170</xm:f>
              <xm:sqref>AB170</xm:sqref>
            </x14:sparkline>
            <x14:sparkline>
              <xm:f>Vul_Health!E171:T171</xm:f>
              <xm:sqref>AB171</xm:sqref>
            </x14:sparkline>
            <x14:sparkline>
              <xm:f>Vul_Health!E172:T172</xm:f>
              <xm:sqref>AB172</xm:sqref>
            </x14:sparkline>
            <x14:sparkline>
              <xm:f>Vul_Health!E173:T173</xm:f>
              <xm:sqref>AB173</xm:sqref>
            </x14:sparkline>
            <x14:sparkline>
              <xm:f>Vul_Health!E174:T174</xm:f>
              <xm:sqref>AB174</xm:sqref>
            </x14:sparkline>
            <x14:sparkline>
              <xm:f>Vul_Health!E175:T175</xm:f>
              <xm:sqref>AB175</xm:sqref>
            </x14:sparkline>
            <x14:sparkline>
              <xm:f>Vul_Health!E176:T176</xm:f>
              <xm:sqref>AB176</xm:sqref>
            </x14:sparkline>
            <x14:sparkline>
              <xm:f>Vul_Health!E177:T177</xm:f>
              <xm:sqref>AB177</xm:sqref>
            </x14:sparkline>
            <x14:sparkline>
              <xm:f>Vul_Health!E178:T178</xm:f>
              <xm:sqref>AB178</xm:sqref>
            </x14:sparkline>
            <x14:sparkline>
              <xm:f>Vul_Health!E179:T179</xm:f>
              <xm:sqref>AB179</xm:sqref>
            </x14:sparkline>
            <x14:sparkline>
              <xm:f>Vul_Health!E180:T180</xm:f>
              <xm:sqref>AB180</xm:sqref>
            </x14:sparkline>
            <x14:sparkline>
              <xm:f>Vul_Health!E181:T181</xm:f>
              <xm:sqref>AB181</xm:sqref>
            </x14:sparkline>
            <x14:sparkline>
              <xm:f>Vul_Health!E182:T182</xm:f>
              <xm:sqref>AB182</xm:sqref>
            </x14:sparkline>
            <x14:sparkline>
              <xm:f>Vul_Health!E183:T183</xm:f>
              <xm:sqref>AB183</xm:sqref>
            </x14:sparkline>
            <x14:sparkline>
              <xm:f>Vul_Health!E184:T184</xm:f>
              <xm:sqref>AB184</xm:sqref>
            </x14:sparkline>
            <x14:sparkline>
              <xm:f>Vul_Health!E185:T185</xm:f>
              <xm:sqref>AB185</xm:sqref>
            </x14:sparkline>
            <x14:sparkline>
              <xm:f>Vul_Health!E186:T186</xm:f>
              <xm:sqref>AB186</xm:sqref>
            </x14:sparkline>
            <x14:sparkline>
              <xm:f>Vul_Health!E187:T187</xm:f>
              <xm:sqref>AB187</xm:sqref>
            </x14:sparkline>
            <x14:sparkline>
              <xm:f>Vul_Health!E188:T188</xm:f>
              <xm:sqref>AB188</xm:sqref>
            </x14:sparkline>
            <x14:sparkline>
              <xm:f>Vul_Health!E189:T189</xm:f>
              <xm:sqref>AB189</xm:sqref>
            </x14:sparkline>
            <x14:sparkline>
              <xm:f>Vul_Health!E190:T190</xm:f>
              <xm:sqref>AB190</xm:sqref>
            </x14:sparkline>
            <x14:sparkline>
              <xm:f>Vul_Health!E191:T191</xm:f>
              <xm:sqref>AB191</xm:sqref>
            </x14:sparkline>
            <x14:sparkline>
              <xm:f>Vul_Health!E192:T192</xm:f>
              <xm:sqref>AB192</xm:sqref>
            </x14:sparkline>
            <x14:sparkline>
              <xm:f>Vul_Health!E193:T193</xm:f>
              <xm:sqref>AB193</xm:sqref>
            </x14:sparkline>
            <x14:sparkline>
              <xm:f>Vul_Health!E194:T194</xm:f>
              <xm:sqref>AB194</xm:sqref>
            </x14:sparkline>
            <x14:sparkline>
              <xm:f>Vul_Health!E195:T195</xm:f>
              <xm:sqref>AB195</xm:sqref>
            </x14:sparkline>
            <x14:sparkline>
              <xm:f>Vul_Health!E196:T196</xm:f>
              <xm:sqref>AB196</xm:sqref>
            </x14:sparkline>
            <x14:sparkline>
              <xm:f>Vul_Health!E197:T197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AG197"/>
  <sheetViews>
    <sheetView workbookViewId="0">
      <selection activeCell="AG53" sqref="AG53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636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123</v>
      </c>
    </row>
    <row r="3" spans="1:33">
      <c r="D3" s="37" t="s">
        <v>613</v>
      </c>
      <c r="E3" s="11">
        <f>AVERAGE(E6:E197)</f>
        <v>0.46964236429639539</v>
      </c>
      <c r="F3" s="11">
        <f t="shared" ref="F3:T3" si="0">AVERAGE(F6:F197)</f>
        <v>0.46655119262043937</v>
      </c>
      <c r="G3" s="11">
        <f t="shared" si="0"/>
        <v>0.46660867453972371</v>
      </c>
      <c r="H3" s="11">
        <f t="shared" si="0"/>
        <v>0.46651944570258608</v>
      </c>
      <c r="I3" s="11">
        <f t="shared" si="0"/>
        <v>0.4641673138382601</v>
      </c>
      <c r="J3" s="11">
        <f t="shared" si="0"/>
        <v>0.46366616987476644</v>
      </c>
      <c r="K3" s="11">
        <f t="shared" si="0"/>
        <v>0.46098528714313769</v>
      </c>
      <c r="L3" s="11">
        <f t="shared" si="0"/>
        <v>0.46368678355360227</v>
      </c>
      <c r="M3" s="11">
        <f t="shared" si="0"/>
        <v>0.45992653362059593</v>
      </c>
      <c r="N3" s="11">
        <f t="shared" si="0"/>
        <v>0.45876365199277958</v>
      </c>
      <c r="O3" s="11">
        <f t="shared" si="0"/>
        <v>0.46086439388076866</v>
      </c>
      <c r="P3" s="11">
        <f t="shared" si="0"/>
        <v>0.4644438907446406</v>
      </c>
      <c r="Q3" s="11">
        <f t="shared" si="0"/>
        <v>0.46471795532983279</v>
      </c>
      <c r="R3" s="11">
        <f t="shared" si="0"/>
        <v>0.46937256763015056</v>
      </c>
      <c r="S3" s="11">
        <f t="shared" si="0"/>
        <v>0.47532617324295279</v>
      </c>
      <c r="T3" s="11">
        <f t="shared" si="0"/>
        <v>0.47739498396254021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581</v>
      </c>
      <c r="B6" s="40">
        <v>1</v>
      </c>
      <c r="C6" s="34" t="s">
        <v>39</v>
      </c>
      <c r="D6" s="35" t="s">
        <v>40</v>
      </c>
      <c r="E6" s="11">
        <v>0.77359532941644671</v>
      </c>
      <c r="F6" s="11">
        <v>0.77309531062025438</v>
      </c>
      <c r="G6" s="11">
        <v>0.77259542916711821</v>
      </c>
      <c r="H6" s="11">
        <v>0.77209565059702034</v>
      </c>
      <c r="I6" s="11">
        <v>0.77159532941644671</v>
      </c>
      <c r="J6" s="11">
        <v>0.77109542295704492</v>
      </c>
      <c r="K6" s="11">
        <v>0.77056382505691923</v>
      </c>
      <c r="L6" s="11">
        <v>0.77176146094016451</v>
      </c>
      <c r="M6" s="11">
        <v>0.76680202096898642</v>
      </c>
      <c r="N6" s="11">
        <v>0.76876676499698304</v>
      </c>
      <c r="O6" s="11">
        <v>0.76828758194628932</v>
      </c>
      <c r="P6" s="11">
        <v>0.76626719412498756</v>
      </c>
      <c r="Q6" s="11">
        <v>0.76658653600965965</v>
      </c>
      <c r="R6" s="11">
        <v>0.76632252787764743</v>
      </c>
      <c r="S6" s="11">
        <v>0.76588699627213896</v>
      </c>
      <c r="T6" s="11">
        <v>0.76714666291064981</v>
      </c>
      <c r="U6" s="11"/>
      <c r="V6" s="35" t="str">
        <f>D6</f>
        <v>Afghanistan</v>
      </c>
      <c r="W6" s="30">
        <f>SLOPE(E6:T6,$E$5:$T$5)</f>
        <v>-5.4516000268802552E-4</v>
      </c>
      <c r="X6" s="10">
        <f>PEARSON(E6:T6,$E$5:$T$5)</f>
        <v>-0.93292780270966769</v>
      </c>
      <c r="Y6" s="38">
        <f>IF(ISERROR(X6),0,X6*X6)</f>
        <v>0.87035428506868862</v>
      </c>
      <c r="Z6" s="43">
        <f>IF(Y6&gt;=$Z$4,-1000*W6,"")</f>
        <v>0.54516000268802556</v>
      </c>
      <c r="AA6" s="44">
        <f>IF(ISNUMBER(Z6),RANK(Z6,$Z$6:$Z$197),"")</f>
        <v>53</v>
      </c>
      <c r="AD6">
        <v>1</v>
      </c>
      <c r="AE6" s="33" t="str">
        <f>INDEX($V$6:$V$197,MATCH(AD6,$AA$6:$AA$197,0))</f>
        <v>Rwanda</v>
      </c>
      <c r="AF6" s="46">
        <f>$AA$2-AD6+1</f>
        <v>123</v>
      </c>
      <c r="AG6" s="56" t="str">
        <f>INDEX($V$6:$V$197,MATCH(AF6,$AA$6:$AA$197,0))</f>
        <v>Austria</v>
      </c>
    </row>
    <row r="7" spans="1:33">
      <c r="A7" s="39" t="s">
        <v>563</v>
      </c>
      <c r="B7" s="40">
        <v>1</v>
      </c>
      <c r="C7" s="34" t="s">
        <v>41</v>
      </c>
      <c r="D7" s="35" t="s">
        <v>42</v>
      </c>
      <c r="E7" s="11">
        <v>0.3914435988586959</v>
      </c>
      <c r="F7" s="11">
        <v>0.47588224707097604</v>
      </c>
      <c r="G7" s="11">
        <v>0.42471917697334072</v>
      </c>
      <c r="H7" s="11">
        <v>0.42495307324712495</v>
      </c>
      <c r="I7" s="11">
        <v>0.43910864809140976</v>
      </c>
      <c r="J7" s="11">
        <v>0.44044212977994907</v>
      </c>
      <c r="K7" s="11">
        <v>0.4165108725711833</v>
      </c>
      <c r="L7" s="11">
        <v>0.40335816207522024</v>
      </c>
      <c r="M7" s="11">
        <v>0.4009157553085862</v>
      </c>
      <c r="N7" s="11">
        <v>0.39528034585069105</v>
      </c>
      <c r="O7" s="11">
        <v>0.39655126459940909</v>
      </c>
      <c r="P7" s="11">
        <v>0.3990271774081095</v>
      </c>
      <c r="Q7" s="11">
        <v>0.4043760974667831</v>
      </c>
      <c r="R7" s="11">
        <v>0.42344585179428534</v>
      </c>
      <c r="S7" s="11">
        <v>0.44486825611744107</v>
      </c>
      <c r="T7" s="11">
        <v>0.44791225604940244</v>
      </c>
      <c r="U7" s="11"/>
      <c r="V7" s="35" t="str">
        <f t="shared" ref="V7:V70" si="1">D7</f>
        <v>Albania</v>
      </c>
      <c r="W7" s="30">
        <f t="shared" ref="W7:W70" si="2">SLOPE(E7:T7,$E$5:$T$5)</f>
        <v>-4.7280881050287436E-4</v>
      </c>
      <c r="X7" s="10">
        <f t="shared" ref="X7:X70" si="3">PEARSON(E7:T7,$E$5:$T$5)</f>
        <v>-9.3625316849369852E-2</v>
      </c>
      <c r="Y7" s="38">
        <f t="shared" ref="Y7:Y70" si="4">IF(ISERROR(X7),0,X7*X7)</f>
        <v>8.765699955144899E-3</v>
      </c>
      <c r="Z7" s="43" t="str">
        <f t="shared" ref="Z7:Z70" si="5">IF(Y7&gt;=$Z$4,-1000*W7,"")</f>
        <v/>
      </c>
      <c r="AA7" s="44" t="str">
        <f t="shared" ref="AA7:AA70" si="6">IF(ISNUMBER(Z7),RANK(Z7,$Z$6:$Z$197),"")</f>
        <v/>
      </c>
      <c r="AD7">
        <v>2</v>
      </c>
      <c r="AE7" s="33" t="str">
        <f t="shared" ref="AE7:AE35" si="7">INDEX($V$6:$V$197,MATCH(AD7,$AA$6:$AA$197,0))</f>
        <v>Montenegro</v>
      </c>
      <c r="AF7" s="46">
        <f t="shared" ref="AF7:AF35" si="8">$AA$2-AD7+1</f>
        <v>122</v>
      </c>
      <c r="AG7" s="56" t="str">
        <f t="shared" ref="AG7:AG35" si="9">INDEX($V$6:$V$197,MATCH(AF7,$AA$6:$AA$197,0))</f>
        <v>Cyprus</v>
      </c>
    </row>
    <row r="8" spans="1:33">
      <c r="A8" s="39" t="s">
        <v>536</v>
      </c>
      <c r="B8" s="40">
        <v>1</v>
      </c>
      <c r="C8" s="34" t="s">
        <v>43</v>
      </c>
      <c r="D8" s="35" t="s">
        <v>44</v>
      </c>
      <c r="E8" s="11">
        <v>0.52415884321802408</v>
      </c>
      <c r="F8" s="11">
        <v>0.46680411862565935</v>
      </c>
      <c r="G8" s="11">
        <v>0.50466548857629001</v>
      </c>
      <c r="H8" s="11">
        <v>0.47570592935107125</v>
      </c>
      <c r="I8" s="11">
        <v>0.50662992687633601</v>
      </c>
      <c r="J8" s="11">
        <v>0.50252332181834869</v>
      </c>
      <c r="K8" s="11">
        <v>0.48858786289885603</v>
      </c>
      <c r="L8" s="11">
        <v>0.52314572923519076</v>
      </c>
      <c r="M8" s="11">
        <v>0.48101148669885513</v>
      </c>
      <c r="N8" s="11">
        <v>0.46653242582318072</v>
      </c>
      <c r="O8" s="11">
        <v>0.47981563720052378</v>
      </c>
      <c r="P8" s="11">
        <v>0.45254336155725383</v>
      </c>
      <c r="Q8" s="11">
        <v>0.4488492507326709</v>
      </c>
      <c r="R8" s="11">
        <v>0.45435935050951953</v>
      </c>
      <c r="S8" s="11">
        <v>0.46925667690429834</v>
      </c>
      <c r="T8" s="11">
        <v>0.47225901017052435</v>
      </c>
      <c r="U8" s="11"/>
      <c r="V8" s="35" t="str">
        <f t="shared" si="1"/>
        <v>Algeria</v>
      </c>
      <c r="W8" s="30">
        <f t="shared" si="2"/>
        <v>-3.1502011742298949E-3</v>
      </c>
      <c r="X8" s="10">
        <f t="shared" si="3"/>
        <v>-0.62792696689249139</v>
      </c>
      <c r="Y8" s="38">
        <f t="shared" si="4"/>
        <v>0.394292275750804</v>
      </c>
      <c r="Z8" s="43">
        <f t="shared" si="5"/>
        <v>3.150201174229895</v>
      </c>
      <c r="AA8" s="44">
        <f t="shared" si="6"/>
        <v>26</v>
      </c>
      <c r="AD8">
        <v>3</v>
      </c>
      <c r="AE8" s="33" t="str">
        <f t="shared" si="7"/>
        <v>Namibia</v>
      </c>
      <c r="AF8" s="46">
        <f t="shared" si="8"/>
        <v>121</v>
      </c>
      <c r="AG8" s="56" t="str">
        <f t="shared" si="9"/>
        <v>Italy</v>
      </c>
    </row>
    <row r="9" spans="1:33">
      <c r="A9" s="39" t="s">
        <v>564</v>
      </c>
      <c r="B9" s="40">
        <v>1</v>
      </c>
      <c r="C9" s="34" t="s">
        <v>45</v>
      </c>
      <c r="D9" s="35" t="s">
        <v>46</v>
      </c>
      <c r="E9" s="11">
        <v>0.45983888873913226</v>
      </c>
      <c r="F9" s="11">
        <v>0.46027222207246554</v>
      </c>
      <c r="G9" s="11">
        <v>0.46070555540579888</v>
      </c>
      <c r="H9" s="11">
        <v>0.46113888873913217</v>
      </c>
      <c r="I9" s="11">
        <v>0.46157222207246557</v>
      </c>
      <c r="J9" s="11">
        <v>0.46200555540579891</v>
      </c>
      <c r="K9" s="11">
        <v>0.46270555540579889</v>
      </c>
      <c r="L9" s="11">
        <v>0.46340555540579892</v>
      </c>
      <c r="M9" s="11">
        <v>0.4641055554057989</v>
      </c>
      <c r="N9" s="11">
        <v>0.46480555540579888</v>
      </c>
      <c r="O9" s="11">
        <v>0.46550555540579891</v>
      </c>
      <c r="P9" s="11">
        <v>0.46627222207246555</v>
      </c>
      <c r="Q9" s="11">
        <v>0.46703888873913219</v>
      </c>
      <c r="R9" s="11">
        <v>0.46780555540579888</v>
      </c>
      <c r="S9" s="11">
        <v>0.46857222207246552</v>
      </c>
      <c r="T9" s="11">
        <v>0.46876455540149992</v>
      </c>
      <c r="U9" s="11"/>
      <c r="V9" s="35" t="str">
        <f t="shared" si="1"/>
        <v>Andorra</v>
      </c>
      <c r="W9" s="30">
        <f t="shared" si="2"/>
        <v>6.3291911755222719E-4</v>
      </c>
      <c r="X9" s="10">
        <f t="shared" si="3"/>
        <v>0.99508628727414483</v>
      </c>
      <c r="Y9" s="38">
        <f t="shared" si="4"/>
        <v>0.9901967191210419</v>
      </c>
      <c r="Z9" s="43">
        <f t="shared" si="5"/>
        <v>-0.63291911755222718</v>
      </c>
      <c r="AA9" s="44">
        <f t="shared" si="6"/>
        <v>61</v>
      </c>
      <c r="AD9">
        <v>4</v>
      </c>
      <c r="AE9" s="33" t="str">
        <f t="shared" si="7"/>
        <v>Malawi</v>
      </c>
      <c r="AF9" s="46">
        <f t="shared" si="8"/>
        <v>120</v>
      </c>
      <c r="AG9" s="56" t="str">
        <f t="shared" si="9"/>
        <v>Ireland</v>
      </c>
    </row>
    <row r="10" spans="1:33">
      <c r="A10" s="39" t="s">
        <v>537</v>
      </c>
      <c r="B10" s="40">
        <v>1</v>
      </c>
      <c r="C10" s="34" t="s">
        <v>47</v>
      </c>
      <c r="D10" s="35" t="s">
        <v>48</v>
      </c>
      <c r="E10" s="11">
        <v>0.75360860215052783</v>
      </c>
      <c r="F10" s="11">
        <v>0.75527526881719442</v>
      </c>
      <c r="G10" s="11">
        <v>0.7236086021505278</v>
      </c>
      <c r="H10" s="11">
        <v>0.7286086021505277</v>
      </c>
      <c r="I10" s="11">
        <v>0.7186086021505278</v>
      </c>
      <c r="J10" s="11">
        <v>0.74027526881719441</v>
      </c>
      <c r="K10" s="11">
        <v>0.72527526881719451</v>
      </c>
      <c r="L10" s="11">
        <v>0.74027526881719441</v>
      </c>
      <c r="M10" s="11">
        <v>0.73357255892255557</v>
      </c>
      <c r="N10" s="11">
        <v>0.75281902356902775</v>
      </c>
      <c r="O10" s="11">
        <v>0.72844149831650007</v>
      </c>
      <c r="P10" s="11">
        <v>0.73155277777777783</v>
      </c>
      <c r="Q10" s="11">
        <v>0.72515138888888886</v>
      </c>
      <c r="R10" s="11">
        <v>0.72410866008974395</v>
      </c>
      <c r="S10" s="11">
        <v>0.72444199338209925</v>
      </c>
      <c r="T10" s="11">
        <v>0.72698199332532576</v>
      </c>
      <c r="U10" s="11"/>
      <c r="V10" s="35" t="str">
        <f t="shared" si="1"/>
        <v>Angola</v>
      </c>
      <c r="W10" s="30">
        <f t="shared" si="2"/>
        <v>-1.0565839173669129E-3</v>
      </c>
      <c r="X10" s="10">
        <f t="shared" si="3"/>
        <v>-0.42864544536562327</v>
      </c>
      <c r="Y10" s="38">
        <f t="shared" si="4"/>
        <v>0.18373691783269352</v>
      </c>
      <c r="Z10" s="43" t="str">
        <f t="shared" si="5"/>
        <v/>
      </c>
      <c r="AA10" s="44" t="str">
        <f t="shared" si="6"/>
        <v/>
      </c>
      <c r="AD10">
        <v>5</v>
      </c>
      <c r="AE10" s="33" t="str">
        <f t="shared" si="7"/>
        <v>Mozambique</v>
      </c>
      <c r="AF10" s="46">
        <f t="shared" si="8"/>
        <v>119</v>
      </c>
      <c r="AG10" s="56" t="str">
        <f t="shared" si="9"/>
        <v>Malta</v>
      </c>
    </row>
    <row r="11" spans="1:33">
      <c r="A11" s="39" t="s">
        <v>538</v>
      </c>
      <c r="B11" s="40">
        <v>1</v>
      </c>
      <c r="C11" s="34" t="s">
        <v>49</v>
      </c>
      <c r="D11" s="35" t="s">
        <v>50</v>
      </c>
      <c r="E11" s="11">
        <v>0.63693055555555567</v>
      </c>
      <c r="F11" s="11">
        <v>0.63756388888888882</v>
      </c>
      <c r="G11" s="11">
        <v>0.6398638888888889</v>
      </c>
      <c r="H11" s="11">
        <v>0.63883055555555546</v>
      </c>
      <c r="I11" s="11">
        <v>0.63946388888888883</v>
      </c>
      <c r="J11" s="11">
        <v>0.64176388888888891</v>
      </c>
      <c r="K11" s="11">
        <v>0.59556388888888889</v>
      </c>
      <c r="L11" s="11">
        <v>0.64269722222222214</v>
      </c>
      <c r="M11" s="11">
        <v>0.64149722222222216</v>
      </c>
      <c r="N11" s="11">
        <v>0.63696388888888889</v>
      </c>
      <c r="O11" s="11">
        <v>0.64326388888888886</v>
      </c>
      <c r="P11" s="11">
        <v>0.64360555555555554</v>
      </c>
      <c r="Q11" s="11">
        <v>0.63266250000000002</v>
      </c>
      <c r="R11" s="11">
        <v>0.63547916659737635</v>
      </c>
      <c r="S11" s="11">
        <v>0.6387124998614192</v>
      </c>
      <c r="T11" s="11">
        <v>0.64297283309952669</v>
      </c>
      <c r="U11" s="11"/>
      <c r="V11" s="35" t="str">
        <f t="shared" si="1"/>
        <v>Antigua and Barbuda</v>
      </c>
      <c r="W11" s="30">
        <f t="shared" si="2"/>
        <v>2.3722548126836769E-4</v>
      </c>
      <c r="X11" s="10">
        <f t="shared" si="3"/>
        <v>9.9011010754198978E-2</v>
      </c>
      <c r="Y11" s="38">
        <f t="shared" si="4"/>
        <v>9.8031802505681061E-3</v>
      </c>
      <c r="Z11" s="43" t="str">
        <f t="shared" si="5"/>
        <v/>
      </c>
      <c r="AA11" s="44" t="str">
        <f t="shared" si="6"/>
        <v/>
      </c>
      <c r="AD11">
        <v>6</v>
      </c>
      <c r="AE11" s="33" t="str">
        <f t="shared" si="7"/>
        <v>Uzbekistan</v>
      </c>
      <c r="AF11" s="46">
        <f t="shared" si="8"/>
        <v>118</v>
      </c>
      <c r="AG11" s="56" t="str">
        <f t="shared" si="9"/>
        <v>Norway</v>
      </c>
    </row>
    <row r="12" spans="1:33">
      <c r="A12" s="39"/>
      <c r="B12" s="40"/>
      <c r="C12" s="34" t="s">
        <v>51</v>
      </c>
      <c r="D12" s="35" t="s">
        <v>52</v>
      </c>
      <c r="E12" s="11">
        <v>0.25420329716062007</v>
      </c>
      <c r="F12" s="11">
        <v>0.25393186057251677</v>
      </c>
      <c r="G12" s="11">
        <v>0.25518337572403199</v>
      </c>
      <c r="H12" s="11">
        <v>0.25310155754221375</v>
      </c>
      <c r="I12" s="11">
        <v>0.25276792989887387</v>
      </c>
      <c r="J12" s="11">
        <v>0.25237882483883589</v>
      </c>
      <c r="K12" s="11">
        <v>0.25202249910065527</v>
      </c>
      <c r="L12" s="11">
        <v>0.25000286978655989</v>
      </c>
      <c r="M12" s="11">
        <v>0.25526098441963718</v>
      </c>
      <c r="N12" s="11">
        <v>0.25374570906944277</v>
      </c>
      <c r="O12" s="11">
        <v>0.25510511708402611</v>
      </c>
      <c r="P12" s="11">
        <v>0.25295045015713719</v>
      </c>
      <c r="Q12" s="11">
        <v>0.25000684820355384</v>
      </c>
      <c r="R12" s="11">
        <v>0.25423295263730389</v>
      </c>
      <c r="S12" s="11">
        <v>0.25389961930397048</v>
      </c>
      <c r="T12" s="11">
        <v>0.25402961930106477</v>
      </c>
      <c r="U12" s="11"/>
      <c r="V12" s="35" t="str">
        <f t="shared" si="1"/>
        <v>Argentina</v>
      </c>
      <c r="W12" s="30">
        <f t="shared" si="2"/>
        <v>-2.3521315901684345E-5</v>
      </c>
      <c r="X12" s="10">
        <f t="shared" si="3"/>
        <v>-6.9927783246064121E-2</v>
      </c>
      <c r="Y12" s="38">
        <f t="shared" si="4"/>
        <v>4.8898948697085262E-3</v>
      </c>
      <c r="Z12" s="43" t="str">
        <f t="shared" si="5"/>
        <v/>
      </c>
      <c r="AA12" s="44" t="str">
        <f t="shared" si="6"/>
        <v/>
      </c>
      <c r="AD12">
        <v>7</v>
      </c>
      <c r="AE12" s="33" t="str">
        <f t="shared" si="7"/>
        <v>Suriname</v>
      </c>
      <c r="AF12" s="46">
        <f t="shared" si="8"/>
        <v>117</v>
      </c>
      <c r="AG12" s="56" t="str">
        <f t="shared" si="9"/>
        <v>Portugal</v>
      </c>
    </row>
    <row r="13" spans="1:33">
      <c r="A13" s="39"/>
      <c r="B13" s="40"/>
      <c r="C13" s="34" t="s">
        <v>53</v>
      </c>
      <c r="D13" s="35" t="s">
        <v>54</v>
      </c>
      <c r="E13" s="11">
        <v>0.35077191165408622</v>
      </c>
      <c r="F13" s="11">
        <v>0.36080588356149396</v>
      </c>
      <c r="G13" s="11">
        <v>0.34515321771329838</v>
      </c>
      <c r="H13" s="11">
        <v>0.36720303456758568</v>
      </c>
      <c r="I13" s="11">
        <v>0.32250773542228645</v>
      </c>
      <c r="J13" s="11">
        <v>0.35677995764450876</v>
      </c>
      <c r="K13" s="11">
        <v>0.32671365727820839</v>
      </c>
      <c r="L13" s="11">
        <v>0.33945358401813502</v>
      </c>
      <c r="M13" s="11">
        <v>0.32144076350532863</v>
      </c>
      <c r="N13" s="11">
        <v>0.33982782089241231</v>
      </c>
      <c r="O13" s="11">
        <v>0.34307202113658924</v>
      </c>
      <c r="P13" s="11">
        <v>0.35639910037638511</v>
      </c>
      <c r="Q13" s="11">
        <v>0.38480943795936118</v>
      </c>
      <c r="R13" s="11">
        <v>0.38587759616154466</v>
      </c>
      <c r="S13" s="11">
        <v>0.42111072917048364</v>
      </c>
      <c r="T13" s="11">
        <v>0.42448106242848421</v>
      </c>
      <c r="U13" s="11"/>
      <c r="V13" s="35" t="str">
        <f t="shared" si="1"/>
        <v>Armenia</v>
      </c>
      <c r="W13" s="30">
        <f t="shared" si="2"/>
        <v>3.9500817506741507E-3</v>
      </c>
      <c r="X13" s="10">
        <f t="shared" si="3"/>
        <v>0.60148794164866382</v>
      </c>
      <c r="Y13" s="38">
        <f t="shared" si="4"/>
        <v>0.36178774394874641</v>
      </c>
      <c r="Z13" s="43">
        <f t="shared" si="5"/>
        <v>-3.9500817506741508</v>
      </c>
      <c r="AA13" s="44">
        <f t="shared" si="6"/>
        <v>99</v>
      </c>
      <c r="AD13">
        <v>8</v>
      </c>
      <c r="AE13" s="33" t="str">
        <f t="shared" si="7"/>
        <v>Guinea-Bissau</v>
      </c>
      <c r="AF13" s="46">
        <f t="shared" si="8"/>
        <v>116</v>
      </c>
      <c r="AG13" s="56" t="str">
        <f t="shared" si="9"/>
        <v>Greece</v>
      </c>
    </row>
    <row r="14" spans="1:33">
      <c r="A14" s="39"/>
      <c r="B14" s="40"/>
      <c r="C14" s="34" t="s">
        <v>55</v>
      </c>
      <c r="D14" s="35" t="s">
        <v>56</v>
      </c>
      <c r="E14" s="11">
        <v>0.31594711550908144</v>
      </c>
      <c r="F14" s="11">
        <v>0.31224711550908141</v>
      </c>
      <c r="G14" s="11">
        <v>0.31188044884241473</v>
      </c>
      <c r="H14" s="11">
        <v>0.3115137821757481</v>
      </c>
      <c r="I14" s="11">
        <v>0.31114711550908142</v>
      </c>
      <c r="J14" s="11">
        <v>0.31078044884241479</v>
      </c>
      <c r="K14" s="11">
        <v>0.31211378217574809</v>
      </c>
      <c r="L14" s="11">
        <v>0.3117480687835138</v>
      </c>
      <c r="M14" s="11">
        <v>0.31656991433637433</v>
      </c>
      <c r="N14" s="11">
        <v>0.30921566255711591</v>
      </c>
      <c r="O14" s="11">
        <v>0.31065211553361433</v>
      </c>
      <c r="P14" s="11">
        <v>0.31250391495680019</v>
      </c>
      <c r="Q14" s="11">
        <v>0.31371072177441689</v>
      </c>
      <c r="R14" s="11">
        <v>0.31558529483234105</v>
      </c>
      <c r="S14" s="11">
        <v>0.31538529483010597</v>
      </c>
      <c r="T14" s="11">
        <v>0.31566996149040977</v>
      </c>
      <c r="U14" s="11"/>
      <c r="V14" s="35" t="str">
        <f t="shared" si="1"/>
        <v>Australia</v>
      </c>
      <c r="W14" s="30">
        <f t="shared" si="2"/>
        <v>1.5021794037859676E-4</v>
      </c>
      <c r="X14" s="10">
        <f t="shared" si="3"/>
        <v>0.31741876244647466</v>
      </c>
      <c r="Y14" s="38">
        <f t="shared" si="4"/>
        <v>0.10075467075305151</v>
      </c>
      <c r="Z14" s="43" t="str">
        <f t="shared" si="5"/>
        <v/>
      </c>
      <c r="AA14" s="44" t="str">
        <f t="shared" si="6"/>
        <v/>
      </c>
      <c r="AD14">
        <v>9</v>
      </c>
      <c r="AE14" s="33" t="str">
        <f t="shared" si="7"/>
        <v>Liberia</v>
      </c>
      <c r="AF14" s="46">
        <f t="shared" si="8"/>
        <v>115</v>
      </c>
      <c r="AG14" s="56" t="str">
        <f t="shared" si="9"/>
        <v>Germany</v>
      </c>
    </row>
    <row r="15" spans="1:33">
      <c r="A15" s="39"/>
      <c r="B15" s="40"/>
      <c r="C15" s="34" t="s">
        <v>57</v>
      </c>
      <c r="D15" s="35" t="s">
        <v>58</v>
      </c>
      <c r="E15" s="11">
        <v>0.19796968478564669</v>
      </c>
      <c r="F15" s="11">
        <v>0.20296968478564667</v>
      </c>
      <c r="G15" s="11">
        <v>0.19963635145231337</v>
      </c>
      <c r="H15" s="11">
        <v>0.20463635145231338</v>
      </c>
      <c r="I15" s="11">
        <v>0.20796968478564667</v>
      </c>
      <c r="J15" s="11">
        <v>0.20963635145231332</v>
      </c>
      <c r="K15" s="11">
        <v>0.20940301811897999</v>
      </c>
      <c r="L15" s="11">
        <v>0.21916968478564666</v>
      </c>
      <c r="M15" s="11">
        <v>0.1973</v>
      </c>
      <c r="N15" s="11">
        <v>0.24037065532154814</v>
      </c>
      <c r="O15" s="11">
        <v>0.24521947652056075</v>
      </c>
      <c r="P15" s="11">
        <v>0.33649366885300847</v>
      </c>
      <c r="Q15" s="11">
        <v>0.34334016306062548</v>
      </c>
      <c r="R15" s="11">
        <v>0.34391306088164786</v>
      </c>
      <c r="S15" s="11">
        <v>0.34444639419486461</v>
      </c>
      <c r="T15" s="11">
        <v>0.34589006082926277</v>
      </c>
      <c r="U15" s="11"/>
      <c r="V15" s="35" t="str">
        <f t="shared" si="1"/>
        <v>Austria</v>
      </c>
      <c r="W15" s="30">
        <f t="shared" si="2"/>
        <v>1.1826467223244692E-2</v>
      </c>
      <c r="X15" s="10">
        <f t="shared" si="3"/>
        <v>0.88018029404730536</v>
      </c>
      <c r="Y15" s="38">
        <f t="shared" si="4"/>
        <v>0.77471735002920095</v>
      </c>
      <c r="Z15" s="43">
        <f t="shared" si="5"/>
        <v>-11.826467223244691</v>
      </c>
      <c r="AA15" s="44">
        <f t="shared" si="6"/>
        <v>123</v>
      </c>
      <c r="AD15">
        <v>10</v>
      </c>
      <c r="AE15" s="33" t="str">
        <f t="shared" si="7"/>
        <v>Cambodia</v>
      </c>
      <c r="AF15" s="46">
        <f t="shared" si="8"/>
        <v>114</v>
      </c>
      <c r="AG15" s="56" t="str">
        <f t="shared" si="9"/>
        <v>Lebanon</v>
      </c>
    </row>
    <row r="16" spans="1:33">
      <c r="A16" s="39"/>
      <c r="B16" s="40"/>
      <c r="C16" s="34" t="s">
        <v>59</v>
      </c>
      <c r="D16" s="35" t="s">
        <v>60</v>
      </c>
      <c r="E16" s="11">
        <v>0.30773510728681652</v>
      </c>
      <c r="F16" s="11">
        <v>0.33957342168457588</v>
      </c>
      <c r="G16" s="11">
        <v>0.34851097672408199</v>
      </c>
      <c r="H16" s="11">
        <v>0.369054868358414</v>
      </c>
      <c r="I16" s="11">
        <v>0.37797573422581476</v>
      </c>
      <c r="J16" s="11">
        <v>0.37846221416964121</v>
      </c>
      <c r="K16" s="11">
        <v>0.30842743145006341</v>
      </c>
      <c r="L16" s="11">
        <v>0.31364912111987453</v>
      </c>
      <c r="M16" s="11">
        <v>0.32220642633141239</v>
      </c>
      <c r="N16" s="11">
        <v>0.33487527829094893</v>
      </c>
      <c r="O16" s="11">
        <v>0.3345855367985438</v>
      </c>
      <c r="P16" s="11">
        <v>0.34012910983632255</v>
      </c>
      <c r="Q16" s="11">
        <v>0.35398307676641022</v>
      </c>
      <c r="R16" s="11">
        <v>0.34990914756864461</v>
      </c>
      <c r="S16" s="11">
        <v>0.36723110812404974</v>
      </c>
      <c r="T16" s="11">
        <v>0.37009677472666369</v>
      </c>
      <c r="U16" s="11"/>
      <c r="V16" s="35" t="str">
        <f t="shared" si="1"/>
        <v>Azerbaijan</v>
      </c>
      <c r="W16" s="30">
        <f t="shared" si="2"/>
        <v>1.1445584976842416E-3</v>
      </c>
      <c r="X16" s="10">
        <f t="shared" si="3"/>
        <v>0.22865716415444576</v>
      </c>
      <c r="Y16" s="38">
        <f t="shared" si="4"/>
        <v>5.2284098719153155E-2</v>
      </c>
      <c r="Z16" s="43" t="str">
        <f t="shared" si="5"/>
        <v/>
      </c>
      <c r="AA16" s="44" t="str">
        <f t="shared" si="6"/>
        <v/>
      </c>
      <c r="AD16">
        <v>11</v>
      </c>
      <c r="AE16" s="33" t="str">
        <f t="shared" si="7"/>
        <v>Qatar</v>
      </c>
      <c r="AF16" s="46">
        <f t="shared" si="8"/>
        <v>113</v>
      </c>
      <c r="AG16" s="56" t="str">
        <f t="shared" si="9"/>
        <v>Swaziland</v>
      </c>
    </row>
    <row r="17" spans="1:33">
      <c r="A17" s="39"/>
      <c r="B17" s="40"/>
      <c r="C17" s="34" t="s">
        <v>61</v>
      </c>
      <c r="D17" s="35" t="s">
        <v>62</v>
      </c>
      <c r="E17" s="11">
        <v>0.50581944444444449</v>
      </c>
      <c r="F17" s="11">
        <v>0.50965277777777784</v>
      </c>
      <c r="G17" s="11">
        <v>0.51293055555555556</v>
      </c>
      <c r="H17" s="11">
        <v>0.52259722222222227</v>
      </c>
      <c r="I17" s="11">
        <v>0.52226388888888886</v>
      </c>
      <c r="J17" s="11">
        <v>0.52193055555555556</v>
      </c>
      <c r="K17" s="11">
        <v>0.52156388888888883</v>
      </c>
      <c r="L17" s="11">
        <v>0.50453055555555548</v>
      </c>
      <c r="M17" s="11">
        <v>0.50416388888888897</v>
      </c>
      <c r="N17" s="11">
        <v>0.51546388888888883</v>
      </c>
      <c r="O17" s="11">
        <v>0.51843055555555562</v>
      </c>
      <c r="P17" s="11">
        <v>0.51976388888888891</v>
      </c>
      <c r="Q17" s="11">
        <v>0.51943055555555562</v>
      </c>
      <c r="R17" s="11">
        <v>0.51909722222222221</v>
      </c>
      <c r="S17" s="11">
        <v>0.51876388888888891</v>
      </c>
      <c r="T17" s="11">
        <v>0.51903222221622458</v>
      </c>
      <c r="U17" s="11"/>
      <c r="V17" s="35" t="str">
        <f t="shared" si="1"/>
        <v>Bahamas</v>
      </c>
      <c r="W17" s="30">
        <f t="shared" si="2"/>
        <v>4.4456290836443057E-4</v>
      </c>
      <c r="X17" s="10">
        <f t="shared" si="3"/>
        <v>0.32596444824476739</v>
      </c>
      <c r="Y17" s="38">
        <f t="shared" si="4"/>
        <v>0.10625282151951564</v>
      </c>
      <c r="Z17" s="43" t="str">
        <f t="shared" si="5"/>
        <v/>
      </c>
      <c r="AA17" s="44" t="str">
        <f t="shared" si="6"/>
        <v/>
      </c>
      <c r="AD17">
        <v>12</v>
      </c>
      <c r="AE17" s="33" t="str">
        <f t="shared" si="7"/>
        <v>Sierra Leone</v>
      </c>
      <c r="AF17" s="46">
        <f t="shared" si="8"/>
        <v>112</v>
      </c>
      <c r="AG17" s="56" t="str">
        <f t="shared" si="9"/>
        <v>Somalia</v>
      </c>
    </row>
    <row r="18" spans="1:33">
      <c r="A18" s="39"/>
      <c r="B18" s="40"/>
      <c r="C18" s="34" t="s">
        <v>63</v>
      </c>
      <c r="D18" s="35" t="s">
        <v>64</v>
      </c>
      <c r="E18" s="11">
        <v>0.48368055555555561</v>
      </c>
      <c r="F18" s="11">
        <v>0.48451388888888891</v>
      </c>
      <c r="G18" s="11">
        <v>0.48493055555555559</v>
      </c>
      <c r="H18" s="11">
        <v>0.48534722222222232</v>
      </c>
      <c r="I18" s="11">
        <v>0.48451388888888891</v>
      </c>
      <c r="J18" s="11">
        <v>0.48326388888888894</v>
      </c>
      <c r="K18" s="11">
        <v>0.48243055555555564</v>
      </c>
      <c r="L18" s="11">
        <v>0.48284722222222226</v>
      </c>
      <c r="M18" s="11">
        <v>0.48314133986928104</v>
      </c>
      <c r="N18" s="11">
        <v>0.48229166666666673</v>
      </c>
      <c r="O18" s="11">
        <v>0.48395833333333332</v>
      </c>
      <c r="P18" s="11">
        <v>0.484849521072797</v>
      </c>
      <c r="Q18" s="11">
        <v>0.48640436507936519</v>
      </c>
      <c r="R18" s="11">
        <v>0.48931388888888888</v>
      </c>
      <c r="S18" s="11">
        <v>0.48924722222222222</v>
      </c>
      <c r="T18" s="11">
        <v>0.48943788888462719</v>
      </c>
      <c r="U18" s="11"/>
      <c r="V18" s="35" t="str">
        <f t="shared" si="1"/>
        <v>Bahrain</v>
      </c>
      <c r="W18" s="30">
        <f t="shared" si="2"/>
        <v>3.1076968255930787E-4</v>
      </c>
      <c r="X18" s="10">
        <f t="shared" si="3"/>
        <v>0.61505862508198883</v>
      </c>
      <c r="Y18" s="38">
        <f t="shared" si="4"/>
        <v>0.37829711228774648</v>
      </c>
      <c r="Z18" s="43">
        <f t="shared" si="5"/>
        <v>-0.31076968255930787</v>
      </c>
      <c r="AA18" s="44">
        <f t="shared" si="6"/>
        <v>59</v>
      </c>
      <c r="AD18">
        <v>13</v>
      </c>
      <c r="AE18" s="33" t="str">
        <f t="shared" si="7"/>
        <v>Iraq</v>
      </c>
      <c r="AF18" s="46">
        <f t="shared" si="8"/>
        <v>111</v>
      </c>
      <c r="AG18" s="56" t="str">
        <f t="shared" si="9"/>
        <v>France</v>
      </c>
    </row>
    <row r="19" spans="1:33">
      <c r="A19" s="39"/>
      <c r="B19" s="40"/>
      <c r="C19" s="34" t="s">
        <v>65</v>
      </c>
      <c r="D19" s="35" t="s">
        <v>66</v>
      </c>
      <c r="E19" s="11">
        <v>0.58883122708468749</v>
      </c>
      <c r="F19" s="11">
        <v>0.58656517088894033</v>
      </c>
      <c r="G19" s="11">
        <v>0.58095458004718648</v>
      </c>
      <c r="H19" s="11">
        <v>0.58367851806464621</v>
      </c>
      <c r="I19" s="11">
        <v>0.59807225488289573</v>
      </c>
      <c r="J19" s="11">
        <v>0.58245668055812561</v>
      </c>
      <c r="K19" s="11">
        <v>0.5834431112311218</v>
      </c>
      <c r="L19" s="11">
        <v>0.58276271210663277</v>
      </c>
      <c r="M19" s="11">
        <v>0.59526932493254991</v>
      </c>
      <c r="N19" s="11">
        <v>0.5886564230634419</v>
      </c>
      <c r="O19" s="11">
        <v>0.5780510987138846</v>
      </c>
      <c r="P19" s="11">
        <v>0.58004026234770523</v>
      </c>
      <c r="Q19" s="11">
        <v>0.58232980777688881</v>
      </c>
      <c r="R19" s="11">
        <v>0.58902872713666554</v>
      </c>
      <c r="S19" s="11">
        <v>0.58859539379513648</v>
      </c>
      <c r="T19" s="11">
        <v>0.59016839375997721</v>
      </c>
      <c r="U19" s="11"/>
      <c r="V19" s="35" t="str">
        <f t="shared" si="1"/>
        <v>Bangladesh</v>
      </c>
      <c r="W19" s="30">
        <f t="shared" si="2"/>
        <v>4.4445803818935415E-6</v>
      </c>
      <c r="X19" s="10">
        <f t="shared" si="3"/>
        <v>3.8530813573504248E-3</v>
      </c>
      <c r="Y19" s="38">
        <f t="shared" si="4"/>
        <v>1.4846235946361392E-5</v>
      </c>
      <c r="Z19" s="43" t="str">
        <f t="shared" si="5"/>
        <v/>
      </c>
      <c r="AA19" s="44" t="str">
        <f t="shared" si="6"/>
        <v/>
      </c>
      <c r="AD19">
        <v>14</v>
      </c>
      <c r="AE19" s="33" t="str">
        <f t="shared" si="7"/>
        <v>Brunei Darussalam</v>
      </c>
      <c r="AF19" s="46">
        <f t="shared" si="8"/>
        <v>110</v>
      </c>
      <c r="AG19" s="56" t="str">
        <f t="shared" si="9"/>
        <v>Switzerland</v>
      </c>
    </row>
    <row r="20" spans="1:33">
      <c r="A20" s="39"/>
      <c r="B20" s="40"/>
      <c r="C20" s="34" t="s">
        <v>67</v>
      </c>
      <c r="D20" s="35" t="s">
        <v>68</v>
      </c>
      <c r="E20" s="11">
        <v>0.56328472222222226</v>
      </c>
      <c r="F20" s="11">
        <v>0.56268472222222221</v>
      </c>
      <c r="G20" s="11">
        <v>0.56208472222222217</v>
      </c>
      <c r="H20" s="11">
        <v>0.56148472222222223</v>
      </c>
      <c r="I20" s="11">
        <v>0.5608847222222223</v>
      </c>
      <c r="J20" s="11">
        <v>0.56028472222222225</v>
      </c>
      <c r="K20" s="11">
        <v>0.55958472222222222</v>
      </c>
      <c r="L20" s="11">
        <v>0.5588847222222223</v>
      </c>
      <c r="M20" s="11">
        <v>0.54995555555555553</v>
      </c>
      <c r="N20" s="11">
        <v>0.52027986111111113</v>
      </c>
      <c r="O20" s="11">
        <v>0.54331249999999998</v>
      </c>
      <c r="P20" s="11">
        <v>0.53575902777777784</v>
      </c>
      <c r="Q20" s="11">
        <v>0.53638263888888893</v>
      </c>
      <c r="R20" s="11">
        <v>0.53507916666666666</v>
      </c>
      <c r="S20" s="11">
        <v>0.53427916666666675</v>
      </c>
      <c r="T20" s="11">
        <v>0.53527383331110079</v>
      </c>
      <c r="U20" s="11"/>
      <c r="V20" s="35" t="str">
        <f t="shared" si="1"/>
        <v>Barbados</v>
      </c>
      <c r="W20" s="30">
        <f t="shared" si="2"/>
        <v>-2.5000002047387885E-3</v>
      </c>
      <c r="X20" s="10">
        <f t="shared" si="3"/>
        <v>-0.84345475612053433</v>
      </c>
      <c r="Y20" s="38">
        <f t="shared" si="4"/>
        <v>0.71141592562235001</v>
      </c>
      <c r="Z20" s="43">
        <f t="shared" si="5"/>
        <v>2.5000002047387886</v>
      </c>
      <c r="AA20" s="44">
        <f t="shared" si="6"/>
        <v>36</v>
      </c>
      <c r="AD20">
        <v>15</v>
      </c>
      <c r="AE20" s="33" t="str">
        <f t="shared" si="7"/>
        <v>Tanzania, United Republic of</v>
      </c>
      <c r="AF20" s="46">
        <f t="shared" si="8"/>
        <v>109</v>
      </c>
      <c r="AG20" s="56" t="str">
        <f t="shared" si="9"/>
        <v>Trinidad and Tobago</v>
      </c>
    </row>
    <row r="21" spans="1:33">
      <c r="A21" s="39"/>
      <c r="B21" s="40"/>
      <c r="C21" s="34" t="s">
        <v>69</v>
      </c>
      <c r="D21" s="35" t="s">
        <v>70</v>
      </c>
      <c r="E21" s="11">
        <v>0.2336763500060621</v>
      </c>
      <c r="F21" s="11">
        <v>0.25156315994162992</v>
      </c>
      <c r="G21" s="11">
        <v>0.24651744929509134</v>
      </c>
      <c r="H21" s="11">
        <v>0.24245187385470623</v>
      </c>
      <c r="I21" s="11">
        <v>0.2726427547507021</v>
      </c>
      <c r="J21" s="11">
        <v>0.27927436598194705</v>
      </c>
      <c r="K21" s="11">
        <v>0.23874117945421192</v>
      </c>
      <c r="L21" s="11">
        <v>0.24002060666925587</v>
      </c>
      <c r="M21" s="11">
        <v>0.24343077746556407</v>
      </c>
      <c r="N21" s="11">
        <v>0.2386806475639007</v>
      </c>
      <c r="O21" s="11">
        <v>0.22739102052320048</v>
      </c>
      <c r="P21" s="11">
        <v>0.21076452951720134</v>
      </c>
      <c r="Q21" s="11">
        <v>0.21079165407166614</v>
      </c>
      <c r="R21" s="11">
        <v>0.20717116336500863</v>
      </c>
      <c r="S21" s="11">
        <v>0.21540676348584886</v>
      </c>
      <c r="T21" s="11">
        <v>0.2161754301353345</v>
      </c>
      <c r="U21" s="11"/>
      <c r="V21" s="35" t="str">
        <f t="shared" si="1"/>
        <v>Belarus</v>
      </c>
      <c r="W21" s="30">
        <f t="shared" si="2"/>
        <v>-3.1465203000988267E-3</v>
      </c>
      <c r="X21" s="10">
        <f t="shared" si="3"/>
        <v>-0.70903709522423053</v>
      </c>
      <c r="Y21" s="38">
        <f t="shared" si="4"/>
        <v>0.50273360240401455</v>
      </c>
      <c r="Z21" s="43">
        <f t="shared" si="5"/>
        <v>3.1465203000988269</v>
      </c>
      <c r="AA21" s="44">
        <f t="shared" si="6"/>
        <v>27</v>
      </c>
      <c r="AD21">
        <v>16</v>
      </c>
      <c r="AE21" s="33" t="str">
        <f t="shared" si="7"/>
        <v>Honduras</v>
      </c>
      <c r="AF21" s="46">
        <f t="shared" si="8"/>
        <v>108</v>
      </c>
      <c r="AG21" s="56" t="str">
        <f t="shared" si="9"/>
        <v>Tajikistan</v>
      </c>
    </row>
    <row r="22" spans="1:33">
      <c r="A22" s="39"/>
      <c r="B22" s="40"/>
      <c r="C22" s="34" t="s">
        <v>71</v>
      </c>
      <c r="D22" s="35" t="s">
        <v>72</v>
      </c>
      <c r="E22" s="11">
        <v>0.43930023513470423</v>
      </c>
      <c r="F22" s="11">
        <v>0.43920023513470424</v>
      </c>
      <c r="G22" s="11">
        <v>0.43910023513470425</v>
      </c>
      <c r="H22" s="11">
        <v>0.43900023513470426</v>
      </c>
      <c r="I22" s="11">
        <v>0.43890023513470428</v>
      </c>
      <c r="J22" s="11">
        <v>0.35546690180137097</v>
      </c>
      <c r="K22" s="11">
        <v>0.35540023513470431</v>
      </c>
      <c r="L22" s="11">
        <v>0.3553335684680376</v>
      </c>
      <c r="M22" s="11">
        <v>0.35526690180137094</v>
      </c>
      <c r="N22" s="11">
        <v>0.35519834689319613</v>
      </c>
      <c r="O22" s="11">
        <v>0.35511647613317288</v>
      </c>
      <c r="P22" s="11">
        <v>0.43841072921691593</v>
      </c>
      <c r="Q22" s="11">
        <v>0.43823250202757502</v>
      </c>
      <c r="R22" s="11">
        <v>0.43819916869424169</v>
      </c>
      <c r="S22" s="11">
        <v>0.43816583536090836</v>
      </c>
      <c r="T22" s="11">
        <v>0.43820950202659897</v>
      </c>
      <c r="U22" s="11"/>
      <c r="V22" s="35" t="str">
        <f t="shared" si="1"/>
        <v>Belgium</v>
      </c>
      <c r="W22" s="30">
        <f t="shared" si="2"/>
        <v>-7.7177240657171732E-5</v>
      </c>
      <c r="X22" s="10">
        <f t="shared" si="3"/>
        <v>-8.8137562860630039E-3</v>
      </c>
      <c r="Y22" s="38">
        <f t="shared" si="4"/>
        <v>7.7682299870115114E-5</v>
      </c>
      <c r="Z22" s="43" t="str">
        <f t="shared" si="5"/>
        <v/>
      </c>
      <c r="AA22" s="44" t="str">
        <f t="shared" si="6"/>
        <v/>
      </c>
      <c r="AD22">
        <v>17</v>
      </c>
      <c r="AE22" s="33" t="str">
        <f t="shared" si="7"/>
        <v>Venezuela, Bolivarian Republic of</v>
      </c>
      <c r="AF22" s="46">
        <f t="shared" si="8"/>
        <v>107</v>
      </c>
      <c r="AG22" s="56" t="str">
        <f t="shared" si="9"/>
        <v>Finland</v>
      </c>
    </row>
    <row r="23" spans="1:33">
      <c r="A23" s="39"/>
      <c r="B23" s="40"/>
      <c r="C23" s="34" t="s">
        <v>73</v>
      </c>
      <c r="D23" s="35" t="s">
        <v>74</v>
      </c>
      <c r="E23" s="11">
        <v>0.39170833333333333</v>
      </c>
      <c r="F23" s="11">
        <v>0.39327499999999999</v>
      </c>
      <c r="G23" s="11">
        <v>0.37650833333333328</v>
      </c>
      <c r="H23" s="11">
        <v>0.39974166666666666</v>
      </c>
      <c r="I23" s="11">
        <v>0.38130833333333336</v>
      </c>
      <c r="J23" s="11">
        <v>0.39620833333333333</v>
      </c>
      <c r="K23" s="11">
        <v>0.39374166666666666</v>
      </c>
      <c r="L23" s="11">
        <v>0.40460833333333329</v>
      </c>
      <c r="M23" s="11">
        <v>0.33047500000000002</v>
      </c>
      <c r="N23" s="11">
        <v>0.32467500000000005</v>
      </c>
      <c r="O23" s="11">
        <v>0.39804166666666663</v>
      </c>
      <c r="P23" s="11">
        <v>0.37658134920636105</v>
      </c>
      <c r="Q23" s="11">
        <v>0.40554166666666663</v>
      </c>
      <c r="R23" s="11">
        <v>0.39195357140474146</v>
      </c>
      <c r="S23" s="11">
        <v>0.39218690471423295</v>
      </c>
      <c r="T23" s="11">
        <v>0.3940502380059176</v>
      </c>
      <c r="U23" s="11"/>
      <c r="V23" s="35" t="str">
        <f t="shared" si="1"/>
        <v>Belize</v>
      </c>
      <c r="W23" s="30">
        <f t="shared" si="2"/>
        <v>-9.1433243229691532E-5</v>
      </c>
      <c r="X23" s="10">
        <f t="shared" si="3"/>
        <v>-1.8335837863361171E-2</v>
      </c>
      <c r="Y23" s="38">
        <f t="shared" si="4"/>
        <v>3.3620295015146919E-4</v>
      </c>
      <c r="Z23" s="43" t="str">
        <f t="shared" si="5"/>
        <v/>
      </c>
      <c r="AA23" s="44" t="str">
        <f t="shared" si="6"/>
        <v/>
      </c>
      <c r="AD23">
        <v>18</v>
      </c>
      <c r="AE23" s="33" t="str">
        <f t="shared" si="7"/>
        <v>Zambia</v>
      </c>
      <c r="AF23" s="46">
        <f t="shared" si="8"/>
        <v>106</v>
      </c>
      <c r="AG23" s="56" t="str">
        <f t="shared" si="9"/>
        <v>Netherlands</v>
      </c>
    </row>
    <row r="24" spans="1:33">
      <c r="A24" s="39"/>
      <c r="B24" s="40"/>
      <c r="C24" s="34" t="s">
        <v>75</v>
      </c>
      <c r="D24" s="35" t="s">
        <v>76</v>
      </c>
      <c r="E24" s="11">
        <v>0.58152085138288656</v>
      </c>
      <c r="F24" s="11">
        <v>0.56689280626779703</v>
      </c>
      <c r="G24" s="11">
        <v>0.5533969576719483</v>
      </c>
      <c r="H24" s="11">
        <v>0.54323351851850921</v>
      </c>
      <c r="I24" s="11">
        <v>0.53313425925924995</v>
      </c>
      <c r="J24" s="11">
        <v>0.51963425925925011</v>
      </c>
      <c r="K24" s="11">
        <v>0.51606759259258339</v>
      </c>
      <c r="L24" s="11">
        <v>0.52450092592591668</v>
      </c>
      <c r="M24" s="11">
        <v>0.53225770440252784</v>
      </c>
      <c r="N24" s="11">
        <v>0.52756590909091672</v>
      </c>
      <c r="O24" s="11">
        <v>0.54267921810700004</v>
      </c>
      <c r="P24" s="11">
        <v>0.52601388888888889</v>
      </c>
      <c r="Q24" s="11">
        <v>0.52191388885387113</v>
      </c>
      <c r="R24" s="11">
        <v>0.52341388880544237</v>
      </c>
      <c r="S24" s="11">
        <v>0.52491388875701361</v>
      </c>
      <c r="T24" s="11">
        <v>0.52805388868682923</v>
      </c>
      <c r="U24" s="11"/>
      <c r="V24" s="35" t="str">
        <f t="shared" si="1"/>
        <v>Benin</v>
      </c>
      <c r="W24" s="30">
        <f t="shared" si="2"/>
        <v>-2.5908630337889986E-3</v>
      </c>
      <c r="X24" s="10">
        <f t="shared" si="3"/>
        <v>-0.67887293722004072</v>
      </c>
      <c r="Y24" s="38">
        <f t="shared" si="4"/>
        <v>0.46086846488976535</v>
      </c>
      <c r="Z24" s="43">
        <f t="shared" si="5"/>
        <v>2.5908630337889984</v>
      </c>
      <c r="AA24" s="44">
        <f t="shared" si="6"/>
        <v>32</v>
      </c>
      <c r="AD24">
        <v>19</v>
      </c>
      <c r="AE24" s="33" t="str">
        <f t="shared" si="7"/>
        <v>Lesotho</v>
      </c>
      <c r="AF24" s="46">
        <f t="shared" si="8"/>
        <v>105</v>
      </c>
      <c r="AG24" s="56" t="str">
        <f t="shared" si="9"/>
        <v>Djibouti</v>
      </c>
    </row>
    <row r="25" spans="1:33">
      <c r="A25" s="39"/>
      <c r="B25" s="40"/>
      <c r="C25" s="34" t="s">
        <v>77</v>
      </c>
      <c r="D25" s="35" t="s">
        <v>78</v>
      </c>
      <c r="E25" s="11">
        <v>0.60188454480859754</v>
      </c>
      <c r="F25" s="11">
        <v>0.60017713740119027</v>
      </c>
      <c r="G25" s="11">
        <v>0.59849442135180742</v>
      </c>
      <c r="H25" s="11">
        <v>0.59683639666044952</v>
      </c>
      <c r="I25" s="11">
        <v>0.59516602629007909</v>
      </c>
      <c r="J25" s="11">
        <v>0.59345244604316549</v>
      </c>
      <c r="K25" s="11">
        <v>0.59158577937649881</v>
      </c>
      <c r="L25" s="11">
        <v>0.58965911270983218</v>
      </c>
      <c r="M25" s="11">
        <v>0.58771911270983213</v>
      </c>
      <c r="N25" s="11">
        <v>0.58583535466269854</v>
      </c>
      <c r="O25" s="11">
        <v>0.58376804999505738</v>
      </c>
      <c r="P25" s="11">
        <v>0.58202333078025836</v>
      </c>
      <c r="Q25" s="11">
        <v>0.57986252588087928</v>
      </c>
      <c r="R25" s="11">
        <v>0.57805268541172394</v>
      </c>
      <c r="S25" s="11">
        <v>0.57789018541172399</v>
      </c>
      <c r="T25" s="11">
        <v>0.57896285205441467</v>
      </c>
      <c r="U25" s="11"/>
      <c r="V25" s="35" t="str">
        <f t="shared" si="1"/>
        <v>Bhutan</v>
      </c>
      <c r="W25" s="30">
        <f t="shared" si="2"/>
        <v>-1.7217526801228554E-3</v>
      </c>
      <c r="X25" s="10">
        <f t="shared" si="3"/>
        <v>-0.9929656857731165</v>
      </c>
      <c r="Y25" s="38">
        <f t="shared" si="4"/>
        <v>0.98598085312287553</v>
      </c>
      <c r="Z25" s="43">
        <f t="shared" si="5"/>
        <v>1.7217526801228553</v>
      </c>
      <c r="AA25" s="44">
        <f t="shared" si="6"/>
        <v>40</v>
      </c>
      <c r="AD25">
        <v>20</v>
      </c>
      <c r="AE25" s="33" t="str">
        <f t="shared" si="7"/>
        <v>Iran, Islamic Republic of</v>
      </c>
      <c r="AF25" s="46">
        <f t="shared" si="8"/>
        <v>104</v>
      </c>
      <c r="AG25" s="56" t="str">
        <f t="shared" si="9"/>
        <v>Saint Lucia</v>
      </c>
    </row>
    <row r="26" spans="1:33">
      <c r="A26" s="39"/>
      <c r="B26" s="40"/>
      <c r="C26" s="34" t="s">
        <v>79</v>
      </c>
      <c r="D26" s="35" t="s">
        <v>430</v>
      </c>
      <c r="E26" s="11">
        <v>0.50405734765683896</v>
      </c>
      <c r="F26" s="11">
        <v>0.48435554586844826</v>
      </c>
      <c r="G26" s="11">
        <v>0.47619592759330004</v>
      </c>
      <c r="H26" s="11">
        <v>0.46961928460718688</v>
      </c>
      <c r="I26" s="11">
        <v>0.48284068100358329</v>
      </c>
      <c r="J26" s="11">
        <v>0.49095734767024996</v>
      </c>
      <c r="K26" s="11">
        <v>0.48582401433691658</v>
      </c>
      <c r="L26" s="11">
        <v>0.48902401433691661</v>
      </c>
      <c r="M26" s="11">
        <v>0.49239844906088881</v>
      </c>
      <c r="N26" s="11">
        <v>0.47454603784422217</v>
      </c>
      <c r="O26" s="11">
        <v>0.47335473959244445</v>
      </c>
      <c r="P26" s="11">
        <v>0.4631545314936944</v>
      </c>
      <c r="Q26" s="11">
        <v>0.47021614713216664</v>
      </c>
      <c r="R26" s="11">
        <v>0.46883765430237356</v>
      </c>
      <c r="S26" s="11">
        <v>0.46917098761112003</v>
      </c>
      <c r="T26" s="11">
        <v>0.47083698757388198</v>
      </c>
      <c r="U26" s="11"/>
      <c r="V26" s="35" t="str">
        <f t="shared" si="1"/>
        <v>Bolivia</v>
      </c>
      <c r="W26" s="30">
        <f t="shared" si="2"/>
        <v>-1.5111021820255236E-3</v>
      </c>
      <c r="X26" s="10">
        <f t="shared" si="3"/>
        <v>-0.64210003334787635</v>
      </c>
      <c r="Y26" s="38">
        <f t="shared" si="4"/>
        <v>0.41229245282534394</v>
      </c>
      <c r="Z26" s="43">
        <f t="shared" si="5"/>
        <v>1.5111021820255237</v>
      </c>
      <c r="AA26" s="44">
        <f t="shared" si="6"/>
        <v>43</v>
      </c>
      <c r="AD26">
        <v>21</v>
      </c>
      <c r="AE26" s="33" t="str">
        <f t="shared" si="7"/>
        <v>Botswana</v>
      </c>
      <c r="AF26" s="46">
        <f t="shared" si="8"/>
        <v>103</v>
      </c>
      <c r="AG26" s="56" t="str">
        <f t="shared" si="9"/>
        <v>Sweden</v>
      </c>
    </row>
    <row r="27" spans="1:33">
      <c r="A27" s="39"/>
      <c r="B27" s="40"/>
      <c r="C27" s="34" t="s">
        <v>81</v>
      </c>
      <c r="D27" s="35" t="s">
        <v>82</v>
      </c>
      <c r="E27" s="11">
        <v>0.3459719345722953</v>
      </c>
      <c r="F27" s="11">
        <v>0.35165145527393343</v>
      </c>
      <c r="G27" s="11">
        <v>0.38093664046358899</v>
      </c>
      <c r="H27" s="11">
        <v>0.38836997380139265</v>
      </c>
      <c r="I27" s="11">
        <v>0.37746997380586295</v>
      </c>
      <c r="J27" s="11">
        <v>0.39323664047700002</v>
      </c>
      <c r="K27" s="11">
        <v>0.40673664047700003</v>
      </c>
      <c r="L27" s="11">
        <v>0.39356997381033332</v>
      </c>
      <c r="M27" s="11">
        <v>0.36291476838194442</v>
      </c>
      <c r="N27" s="11">
        <v>0.38341872027669449</v>
      </c>
      <c r="O27" s="11">
        <v>0.39630914634147224</v>
      </c>
      <c r="P27" s="11">
        <v>0.39301835172265864</v>
      </c>
      <c r="Q27" s="11">
        <v>0.40723600238587293</v>
      </c>
      <c r="R27" s="11">
        <v>0.41055554448942555</v>
      </c>
      <c r="S27" s="11">
        <v>0.41125554445217261</v>
      </c>
      <c r="T27" s="11">
        <v>0.41378854439555562</v>
      </c>
      <c r="U27" s="11"/>
      <c r="V27" s="35" t="str">
        <f t="shared" si="1"/>
        <v>Bosnia and Herzegovina</v>
      </c>
      <c r="W27" s="30">
        <f t="shared" si="2"/>
        <v>3.3989657601781829E-3</v>
      </c>
      <c r="X27" s="10">
        <f t="shared" si="3"/>
        <v>0.77841160871225412</v>
      </c>
      <c r="Y27" s="38">
        <f t="shared" si="4"/>
        <v>0.60592463257799944</v>
      </c>
      <c r="Z27" s="43">
        <f t="shared" si="5"/>
        <v>-3.3989657601781831</v>
      </c>
      <c r="AA27" s="44">
        <f t="shared" si="6"/>
        <v>93</v>
      </c>
      <c r="AD27">
        <v>22</v>
      </c>
      <c r="AE27" s="33" t="str">
        <f t="shared" si="7"/>
        <v>Gabon</v>
      </c>
      <c r="AF27" s="46">
        <f t="shared" si="8"/>
        <v>102</v>
      </c>
      <c r="AG27" s="56" t="str">
        <f t="shared" si="9"/>
        <v>Spain</v>
      </c>
    </row>
    <row r="28" spans="1:33">
      <c r="A28" s="39"/>
      <c r="B28" s="40"/>
      <c r="C28" s="34" t="s">
        <v>83</v>
      </c>
      <c r="D28" s="35" t="s">
        <v>84</v>
      </c>
      <c r="E28" s="11">
        <v>0.67534202895048956</v>
      </c>
      <c r="F28" s="11">
        <v>0.63082946859903377</v>
      </c>
      <c r="G28" s="11">
        <v>0.62859166666666666</v>
      </c>
      <c r="H28" s="11">
        <v>0.62730362318840582</v>
      </c>
      <c r="I28" s="11">
        <v>0.62581666666666658</v>
      </c>
      <c r="J28" s="11">
        <v>0.63109999999999999</v>
      </c>
      <c r="K28" s="11">
        <v>0.60041249998211865</v>
      </c>
      <c r="L28" s="11">
        <v>0.62571020404586986</v>
      </c>
      <c r="M28" s="11">
        <v>0.58649658114293701</v>
      </c>
      <c r="N28" s="11">
        <v>0.57892064889602601</v>
      </c>
      <c r="O28" s="11">
        <v>0.57787251742924839</v>
      </c>
      <c r="P28" s="11">
        <v>0.58607598963358931</v>
      </c>
      <c r="Q28" s="11">
        <v>0.59427043406015223</v>
      </c>
      <c r="R28" s="11">
        <v>0.59475043398117611</v>
      </c>
      <c r="S28" s="11">
        <v>0.60825376723553326</v>
      </c>
      <c r="T28" s="11">
        <v>0.61244810047511589</v>
      </c>
      <c r="U28" s="11"/>
      <c r="V28" s="35" t="str">
        <f t="shared" si="1"/>
        <v>Botswana</v>
      </c>
      <c r="W28" s="30">
        <f t="shared" si="2"/>
        <v>-3.7565538747019117E-3</v>
      </c>
      <c r="X28" s="10">
        <f t="shared" si="3"/>
        <v>-0.69413646799497952</v>
      </c>
      <c r="Y28" s="38">
        <f t="shared" si="4"/>
        <v>0.48182543620054524</v>
      </c>
      <c r="Z28" s="43">
        <f t="shared" si="5"/>
        <v>3.7565538747019116</v>
      </c>
      <c r="AA28" s="44">
        <f t="shared" si="6"/>
        <v>21</v>
      </c>
      <c r="AD28">
        <v>23</v>
      </c>
      <c r="AE28" s="33" t="str">
        <f t="shared" si="7"/>
        <v>Mauritania</v>
      </c>
      <c r="AF28" s="46">
        <f t="shared" si="8"/>
        <v>101</v>
      </c>
      <c r="AG28" s="56" t="str">
        <f t="shared" si="9"/>
        <v>Denmark</v>
      </c>
    </row>
    <row r="29" spans="1:33">
      <c r="A29" s="39"/>
      <c r="B29" s="40"/>
      <c r="C29" s="34" t="s">
        <v>85</v>
      </c>
      <c r="D29" s="35" t="s">
        <v>86</v>
      </c>
      <c r="E29" s="11">
        <v>0.4383218635222535</v>
      </c>
      <c r="F29" s="11">
        <v>0.43696912381095049</v>
      </c>
      <c r="G29" s="11">
        <v>0.42918012850224757</v>
      </c>
      <c r="H29" s="11">
        <v>0.43971607820530129</v>
      </c>
      <c r="I29" s="11">
        <v>0.43360540518392637</v>
      </c>
      <c r="J29" s="11">
        <v>0.43749473216255153</v>
      </c>
      <c r="K29" s="11">
        <v>0.42843064668860736</v>
      </c>
      <c r="L29" s="11">
        <v>0.4258117973303242</v>
      </c>
      <c r="M29" s="11">
        <v>0.41583678465253526</v>
      </c>
      <c r="N29" s="11">
        <v>0.40502590909090341</v>
      </c>
      <c r="O29" s="11">
        <v>0.41366827868851136</v>
      </c>
      <c r="P29" s="11">
        <v>0.41809489981785197</v>
      </c>
      <c r="Q29" s="11">
        <v>0.41594500910747229</v>
      </c>
      <c r="R29" s="11">
        <v>0.42114577412285686</v>
      </c>
      <c r="S29" s="11">
        <v>0.42091244077760259</v>
      </c>
      <c r="T29" s="11">
        <v>0.42167844076048117</v>
      </c>
      <c r="U29" s="11"/>
      <c r="V29" s="35" t="str">
        <f t="shared" si="1"/>
        <v>Brazil</v>
      </c>
      <c r="W29" s="30">
        <f t="shared" si="2"/>
        <v>-1.5714717225257184E-3</v>
      </c>
      <c r="X29" s="10">
        <f t="shared" si="3"/>
        <v>-0.72880717620746593</v>
      </c>
      <c r="Y29" s="38">
        <f t="shared" si="4"/>
        <v>0.53115990009150027</v>
      </c>
      <c r="Z29" s="43">
        <f t="shared" si="5"/>
        <v>1.5714717225257184</v>
      </c>
      <c r="AA29" s="44">
        <f t="shared" si="6"/>
        <v>42</v>
      </c>
      <c r="AD29">
        <v>24</v>
      </c>
      <c r="AE29" s="33" t="str">
        <f t="shared" si="7"/>
        <v>Myanmar</v>
      </c>
      <c r="AF29" s="46">
        <f t="shared" si="8"/>
        <v>100</v>
      </c>
      <c r="AG29" s="56" t="str">
        <f t="shared" si="9"/>
        <v>Zimbabwe</v>
      </c>
    </row>
    <row r="30" spans="1:33">
      <c r="A30" s="39"/>
      <c r="B30" s="40"/>
      <c r="C30" s="34" t="s">
        <v>87</v>
      </c>
      <c r="D30" s="35" t="s">
        <v>88</v>
      </c>
      <c r="E30" s="11">
        <v>0.48752777777777778</v>
      </c>
      <c r="F30" s="11">
        <v>0.48669444444444449</v>
      </c>
      <c r="G30" s="11">
        <v>0.48086111111111113</v>
      </c>
      <c r="H30" s="11">
        <v>0.48502777777777778</v>
      </c>
      <c r="I30" s="11">
        <v>0.48419444444444443</v>
      </c>
      <c r="J30" s="11">
        <v>0.48336111111111113</v>
      </c>
      <c r="K30" s="11">
        <v>0.48256111111111116</v>
      </c>
      <c r="L30" s="11">
        <v>0.47842777777777773</v>
      </c>
      <c r="M30" s="11">
        <v>0.43262777777777778</v>
      </c>
      <c r="N30" s="11">
        <v>0.43641111111111108</v>
      </c>
      <c r="O30" s="11">
        <v>0.39436111111111111</v>
      </c>
      <c r="P30" s="11">
        <v>0.44862777777777785</v>
      </c>
      <c r="Q30" s="11">
        <v>0.38789444444444449</v>
      </c>
      <c r="R30" s="11">
        <v>0.44637962955811328</v>
      </c>
      <c r="S30" s="11">
        <v>0.44884629615325439</v>
      </c>
      <c r="T30" s="11">
        <v>0.4495252962870892</v>
      </c>
      <c r="U30" s="11"/>
      <c r="V30" s="35" t="str">
        <f t="shared" si="1"/>
        <v>Brunei Darussalam</v>
      </c>
      <c r="W30" s="30">
        <f t="shared" si="2"/>
        <v>-4.6967295792580037E-3</v>
      </c>
      <c r="X30" s="10">
        <f t="shared" si="3"/>
        <v>-0.690339372543051</v>
      </c>
      <c r="Y30" s="38">
        <f t="shared" si="4"/>
        <v>0.47656844928313336</v>
      </c>
      <c r="Z30" s="43">
        <f t="shared" si="5"/>
        <v>4.6967295792580037</v>
      </c>
      <c r="AA30" s="44">
        <f t="shared" si="6"/>
        <v>14</v>
      </c>
      <c r="AD30">
        <v>25</v>
      </c>
      <c r="AE30" s="33" t="str">
        <f t="shared" si="7"/>
        <v>Gambia</v>
      </c>
      <c r="AF30" s="46">
        <f t="shared" si="8"/>
        <v>99</v>
      </c>
      <c r="AG30" s="56" t="str">
        <f t="shared" si="9"/>
        <v>Armenia</v>
      </c>
    </row>
    <row r="31" spans="1:33">
      <c r="A31" s="39"/>
      <c r="B31" s="40"/>
      <c r="C31" s="34" t="s">
        <v>89</v>
      </c>
      <c r="D31" s="35" t="s">
        <v>90</v>
      </c>
      <c r="E31" s="11">
        <v>0.33845631963136852</v>
      </c>
      <c r="F31" s="11">
        <v>0.35503664656618966</v>
      </c>
      <c r="G31" s="11">
        <v>0.3514002658405519</v>
      </c>
      <c r="H31" s="11">
        <v>0.33591263021501633</v>
      </c>
      <c r="I31" s="11">
        <v>0.33544747116950013</v>
      </c>
      <c r="J31" s="11">
        <v>0.34306970098171469</v>
      </c>
      <c r="K31" s="11">
        <v>0.33966987880014621</v>
      </c>
      <c r="L31" s="11">
        <v>0.34077350668987538</v>
      </c>
      <c r="M31" s="11">
        <v>0.33439145994056196</v>
      </c>
      <c r="N31" s="11">
        <v>0.35665772114501221</v>
      </c>
      <c r="O31" s="11">
        <v>0.34709302818114202</v>
      </c>
      <c r="P31" s="11">
        <v>0.34142411318281085</v>
      </c>
      <c r="Q31" s="11">
        <v>0.3582747971902478</v>
      </c>
      <c r="R31" s="11">
        <v>0.35259961573725257</v>
      </c>
      <c r="S31" s="11">
        <v>0.36930050252764807</v>
      </c>
      <c r="T31" s="11">
        <v>0.3701438358421314</v>
      </c>
      <c r="U31" s="11"/>
      <c r="V31" s="35" t="str">
        <f t="shared" si="1"/>
        <v>Bulgaria</v>
      </c>
      <c r="W31" s="30">
        <f t="shared" si="2"/>
        <v>1.443720342171749E-3</v>
      </c>
      <c r="X31" s="10">
        <f t="shared" si="3"/>
        <v>0.59877712762546254</v>
      </c>
      <c r="Y31" s="38">
        <f t="shared" si="4"/>
        <v>0.35853404856739945</v>
      </c>
      <c r="Z31" s="43">
        <f t="shared" si="5"/>
        <v>-1.443720342171749</v>
      </c>
      <c r="AA31" s="44">
        <f t="shared" si="6"/>
        <v>73</v>
      </c>
      <c r="AD31">
        <v>26</v>
      </c>
      <c r="AE31" s="33" t="str">
        <f t="shared" si="7"/>
        <v>Algeria</v>
      </c>
      <c r="AF31" s="46">
        <f t="shared" si="8"/>
        <v>98</v>
      </c>
      <c r="AG31" s="56" t="str">
        <f t="shared" si="9"/>
        <v>Morocco</v>
      </c>
    </row>
    <row r="32" spans="1:33">
      <c r="A32" s="39"/>
      <c r="B32" s="40"/>
      <c r="C32" s="34" t="s">
        <v>91</v>
      </c>
      <c r="D32" s="35" t="s">
        <v>92</v>
      </c>
      <c r="E32" s="11">
        <v>0.63650171968771485</v>
      </c>
      <c r="F32" s="11">
        <v>0.64147689176244438</v>
      </c>
      <c r="G32" s="11">
        <v>0.63931022509577773</v>
      </c>
      <c r="H32" s="11">
        <v>0.63714355842911108</v>
      </c>
      <c r="I32" s="11">
        <v>0.64164355842911114</v>
      </c>
      <c r="J32" s="11">
        <v>0.63947689176244449</v>
      </c>
      <c r="K32" s="11">
        <v>0.63724355842911107</v>
      </c>
      <c r="L32" s="11">
        <v>0.63501022509577776</v>
      </c>
      <c r="M32" s="11">
        <v>0.62652233700641669</v>
      </c>
      <c r="N32" s="11">
        <v>0.62568644398530548</v>
      </c>
      <c r="O32" s="11">
        <v>0.62748588201602773</v>
      </c>
      <c r="P32" s="11">
        <v>0.62901605555555551</v>
      </c>
      <c r="Q32" s="11">
        <v>0.62562777777777778</v>
      </c>
      <c r="R32" s="11">
        <v>0.62548174602653461</v>
      </c>
      <c r="S32" s="11">
        <v>0.62501507935465239</v>
      </c>
      <c r="T32" s="11">
        <v>0.62658207931962728</v>
      </c>
      <c r="U32" s="11"/>
      <c r="V32" s="35" t="str">
        <f t="shared" si="1"/>
        <v>Burkina Faso</v>
      </c>
      <c r="W32" s="30">
        <f t="shared" si="2"/>
        <v>-1.1912650922265211E-3</v>
      </c>
      <c r="X32" s="10">
        <f t="shared" si="3"/>
        <v>-0.87337287613907022</v>
      </c>
      <c r="Y32" s="38">
        <f t="shared" si="4"/>
        <v>0.76278018077543164</v>
      </c>
      <c r="Z32" s="43">
        <f t="shared" si="5"/>
        <v>1.1912650922265211</v>
      </c>
      <c r="AA32" s="44">
        <f t="shared" si="6"/>
        <v>47</v>
      </c>
      <c r="AD32">
        <v>27</v>
      </c>
      <c r="AE32" s="33" t="str">
        <f t="shared" si="7"/>
        <v>Belarus</v>
      </c>
      <c r="AF32" s="46">
        <f t="shared" si="8"/>
        <v>97</v>
      </c>
      <c r="AG32" s="56" t="str">
        <f t="shared" si="9"/>
        <v>South Africa</v>
      </c>
    </row>
    <row r="33" spans="1:33">
      <c r="A33" s="39"/>
      <c r="B33" s="40"/>
      <c r="C33" s="34" t="s">
        <v>93</v>
      </c>
      <c r="D33" s="35" t="s">
        <v>94</v>
      </c>
      <c r="E33" s="11">
        <v>0.66858505183683337</v>
      </c>
      <c r="F33" s="11">
        <v>0.64821838517016672</v>
      </c>
      <c r="G33" s="11">
        <v>0.64951838517016669</v>
      </c>
      <c r="H33" s="11">
        <v>0.65748505183683337</v>
      </c>
      <c r="I33" s="11">
        <v>0.65045171850350003</v>
      </c>
      <c r="J33" s="11">
        <v>0.65841838517016671</v>
      </c>
      <c r="K33" s="11">
        <v>0.66301838517016665</v>
      </c>
      <c r="L33" s="11">
        <v>0.65595171850349998</v>
      </c>
      <c r="M33" s="11">
        <v>0.6708405443322224</v>
      </c>
      <c r="N33" s="11">
        <v>0.69021620135363893</v>
      </c>
      <c r="O33" s="11">
        <v>0.67079624735730559</v>
      </c>
      <c r="P33" s="11">
        <v>0.67036296296297226</v>
      </c>
      <c r="Q33" s="11">
        <v>0.68526203703702782</v>
      </c>
      <c r="R33" s="11">
        <v>0.68575617281565815</v>
      </c>
      <c r="S33" s="11">
        <v>0.68632283945848294</v>
      </c>
      <c r="T33" s="11">
        <v>0.68887783940137437</v>
      </c>
      <c r="U33" s="11"/>
      <c r="V33" s="35" t="str">
        <f t="shared" si="1"/>
        <v>Burundi</v>
      </c>
      <c r="W33" s="30">
        <f t="shared" si="2"/>
        <v>2.5678066862492958E-3</v>
      </c>
      <c r="X33" s="10">
        <f t="shared" si="3"/>
        <v>0.82368747720416524</v>
      </c>
      <c r="Y33" s="38">
        <f t="shared" si="4"/>
        <v>0.67846106010296225</v>
      </c>
      <c r="Z33" s="43">
        <f t="shared" si="5"/>
        <v>-2.5678066862492956</v>
      </c>
      <c r="AA33" s="44">
        <f t="shared" si="6"/>
        <v>86</v>
      </c>
      <c r="AD33">
        <v>28</v>
      </c>
      <c r="AE33" s="33" t="str">
        <f t="shared" si="7"/>
        <v>Korea, Democratic People's Republic of</v>
      </c>
      <c r="AF33" s="46">
        <f t="shared" si="8"/>
        <v>96</v>
      </c>
      <c r="AG33" s="56" t="str">
        <f t="shared" si="9"/>
        <v>Chile</v>
      </c>
    </row>
    <row r="34" spans="1:33">
      <c r="A34" s="39"/>
      <c r="B34" s="40"/>
      <c r="C34" s="34" t="s">
        <v>95</v>
      </c>
      <c r="D34" s="35" t="s">
        <v>96</v>
      </c>
      <c r="E34" s="11">
        <v>0.58385367867867644</v>
      </c>
      <c r="F34" s="11">
        <v>0.57795367867867642</v>
      </c>
      <c r="G34" s="11">
        <v>0.57704534534534313</v>
      </c>
      <c r="H34" s="11">
        <v>0.57940818318318099</v>
      </c>
      <c r="I34" s="11">
        <v>0.57843723723723495</v>
      </c>
      <c r="J34" s="11">
        <v>0.5791338588588566</v>
      </c>
      <c r="K34" s="11">
        <v>0.57476899399399173</v>
      </c>
      <c r="L34" s="11">
        <v>0.57534669669669447</v>
      </c>
      <c r="M34" s="11">
        <v>0.55954331831831006</v>
      </c>
      <c r="N34" s="11">
        <v>0.5416418918918896</v>
      </c>
      <c r="O34" s="11">
        <v>0.51602342342343388</v>
      </c>
      <c r="P34" s="11">
        <v>0.51684897655677375</v>
      </c>
      <c r="Q34" s="11">
        <v>0.51821388878605923</v>
      </c>
      <c r="R34" s="11">
        <v>0.51915348987277643</v>
      </c>
      <c r="S34" s="11">
        <v>0.52147207956346708</v>
      </c>
      <c r="T34" s="11">
        <v>0.52513574614824432</v>
      </c>
      <c r="U34" s="11"/>
      <c r="V34" s="35" t="str">
        <f t="shared" si="1"/>
        <v>Cambodia</v>
      </c>
      <c r="W34" s="30">
        <f t="shared" si="2"/>
        <v>-5.3888875336052435E-3</v>
      </c>
      <c r="X34" s="10">
        <f t="shared" si="3"/>
        <v>-0.90241336621198587</v>
      </c>
      <c r="Y34" s="38">
        <f t="shared" si="4"/>
        <v>0.81434988351804771</v>
      </c>
      <c r="Z34" s="43">
        <f t="shared" si="5"/>
        <v>5.3888875336052431</v>
      </c>
      <c r="AA34" s="44">
        <f t="shared" si="6"/>
        <v>10</v>
      </c>
      <c r="AD34">
        <v>29</v>
      </c>
      <c r="AE34" s="33" t="str">
        <f t="shared" si="7"/>
        <v>Indonesia</v>
      </c>
      <c r="AF34" s="46">
        <f t="shared" si="8"/>
        <v>95</v>
      </c>
      <c r="AG34" s="56" t="str">
        <f t="shared" si="9"/>
        <v>Iceland</v>
      </c>
    </row>
    <row r="35" spans="1:33">
      <c r="A35" s="39"/>
      <c r="B35" s="40"/>
      <c r="C35" s="34" t="s">
        <v>97</v>
      </c>
      <c r="D35" s="35" t="s">
        <v>98</v>
      </c>
      <c r="E35" s="11">
        <v>0.47834012852804503</v>
      </c>
      <c r="F35" s="11">
        <v>0.45187346189714112</v>
      </c>
      <c r="G35" s="11">
        <v>0.4737401285995706</v>
      </c>
      <c r="H35" s="11">
        <v>0.47060679530200006</v>
      </c>
      <c r="I35" s="11">
        <v>0.46990679530199997</v>
      </c>
      <c r="J35" s="11">
        <v>0.46587346196866669</v>
      </c>
      <c r="K35" s="11">
        <v>0.47190679530200003</v>
      </c>
      <c r="L35" s="11">
        <v>0.47627346196866666</v>
      </c>
      <c r="M35" s="11">
        <v>0.46016063571961108</v>
      </c>
      <c r="N35" s="11">
        <v>0.45815780201341672</v>
      </c>
      <c r="O35" s="11">
        <v>0.48048040695400002</v>
      </c>
      <c r="P35" s="11">
        <v>0.4862725156986667</v>
      </c>
      <c r="Q35" s="11">
        <v>0.46847387589992362</v>
      </c>
      <c r="R35" s="11">
        <v>0.46971827556528628</v>
      </c>
      <c r="S35" s="11">
        <v>0.47098494217309339</v>
      </c>
      <c r="T35" s="11">
        <v>0.47432527543176445</v>
      </c>
      <c r="U35" s="11"/>
      <c r="V35" s="35" t="str">
        <f t="shared" si="1"/>
        <v>Cameroon</v>
      </c>
      <c r="W35" s="30">
        <f t="shared" si="2"/>
        <v>3.7503639814100539E-4</v>
      </c>
      <c r="X35" s="10">
        <f t="shared" si="3"/>
        <v>0.20820806255323673</v>
      </c>
      <c r="Y35" s="38">
        <f t="shared" si="4"/>
        <v>4.3350597312172542E-2</v>
      </c>
      <c r="Z35" s="43" t="str">
        <f t="shared" si="5"/>
        <v/>
      </c>
      <c r="AA35" s="44" t="str">
        <f t="shared" si="6"/>
        <v/>
      </c>
      <c r="AD35">
        <v>30</v>
      </c>
      <c r="AE35" s="33" t="str">
        <f t="shared" si="7"/>
        <v>Kiribati</v>
      </c>
      <c r="AF35" s="46">
        <f t="shared" si="8"/>
        <v>94</v>
      </c>
      <c r="AG35" s="56" t="str">
        <f t="shared" si="9"/>
        <v>Moldova, Republic of</v>
      </c>
    </row>
    <row r="36" spans="1:33">
      <c r="A36" s="39"/>
      <c r="B36" s="40"/>
      <c r="C36" s="34" t="s">
        <v>99</v>
      </c>
      <c r="D36" s="35" t="s">
        <v>100</v>
      </c>
      <c r="E36" s="11">
        <v>0.27736570592293014</v>
      </c>
      <c r="F36" s="11">
        <v>0.27683048858636844</v>
      </c>
      <c r="G36" s="11">
        <v>0.27785016344176705</v>
      </c>
      <c r="H36" s="11">
        <v>0.27719720285927368</v>
      </c>
      <c r="I36" s="11">
        <v>0.27652618506407822</v>
      </c>
      <c r="J36" s="11">
        <v>0.27918900713560429</v>
      </c>
      <c r="K36" s="11">
        <v>0.28894528708546346</v>
      </c>
      <c r="L36" s="11">
        <v>0.29369841833053389</v>
      </c>
      <c r="M36" s="11">
        <v>0.2880901713855788</v>
      </c>
      <c r="N36" s="11">
        <v>0.28236923528548802</v>
      </c>
      <c r="O36" s="11">
        <v>0.28012386105342679</v>
      </c>
      <c r="P36" s="11">
        <v>0.27402290575271548</v>
      </c>
      <c r="Q36" s="11">
        <v>0.2938449371766389</v>
      </c>
      <c r="R36" s="11">
        <v>0.29824181447664755</v>
      </c>
      <c r="S36" s="11">
        <v>0.29850848113362849</v>
      </c>
      <c r="T36" s="11">
        <v>0.29926681445001174</v>
      </c>
      <c r="U36" s="11"/>
      <c r="V36" s="35" t="str">
        <f t="shared" si="1"/>
        <v>Canada</v>
      </c>
      <c r="W36" s="30">
        <f t="shared" si="2"/>
        <v>1.3915929607724543E-3</v>
      </c>
      <c r="X36" s="10">
        <f t="shared" si="3"/>
        <v>0.73048473015599591</v>
      </c>
      <c r="Y36" s="38">
        <f t="shared" si="4"/>
        <v>0.53360794099107811</v>
      </c>
      <c r="Z36" s="43">
        <f t="shared" si="5"/>
        <v>-1.3915929607724542</v>
      </c>
      <c r="AA36" s="44">
        <f t="shared" si="6"/>
        <v>72</v>
      </c>
    </row>
    <row r="37" spans="1:33">
      <c r="A37" s="39"/>
      <c r="B37" s="40"/>
      <c r="C37" s="34" t="s">
        <v>101</v>
      </c>
      <c r="D37" s="35" t="s">
        <v>102</v>
      </c>
      <c r="E37" s="11">
        <v>0.57457341269841278</v>
      </c>
      <c r="F37" s="11">
        <v>0.51300039682539689</v>
      </c>
      <c r="G37" s="11">
        <v>0.57146616161616171</v>
      </c>
      <c r="H37" s="11">
        <v>0.54989494949494955</v>
      </c>
      <c r="I37" s="11">
        <v>0.5650093434343435</v>
      </c>
      <c r="J37" s="11">
        <v>0.52177146464646473</v>
      </c>
      <c r="K37" s="11">
        <v>0.52718055555555565</v>
      </c>
      <c r="L37" s="11">
        <v>0.53414722222222222</v>
      </c>
      <c r="M37" s="11">
        <v>0.56278055555555562</v>
      </c>
      <c r="N37" s="11">
        <v>0.53308055555555567</v>
      </c>
      <c r="O37" s="11">
        <v>0.5276805555555556</v>
      </c>
      <c r="P37" s="11">
        <v>0.51644722222222228</v>
      </c>
      <c r="Q37" s="11">
        <v>0.52854722222222228</v>
      </c>
      <c r="R37" s="11">
        <v>0.53004722216112754</v>
      </c>
      <c r="S37" s="11">
        <v>0.53154722210003269</v>
      </c>
      <c r="T37" s="11">
        <v>0.53494122202417094</v>
      </c>
      <c r="U37" s="11"/>
      <c r="V37" s="35" t="str">
        <f t="shared" si="1"/>
        <v>Cape Verde</v>
      </c>
      <c r="W37" s="30">
        <f t="shared" si="2"/>
        <v>-1.8605412817784474E-3</v>
      </c>
      <c r="X37" s="10">
        <f t="shared" si="3"/>
        <v>-0.45245165100003809</v>
      </c>
      <c r="Y37" s="38">
        <f t="shared" si="4"/>
        <v>0.20471249649266027</v>
      </c>
      <c r="Z37" s="43" t="str">
        <f t="shared" si="5"/>
        <v/>
      </c>
      <c r="AA37" s="44" t="str">
        <f t="shared" si="6"/>
        <v/>
      </c>
    </row>
    <row r="38" spans="1:33">
      <c r="A38" s="39"/>
      <c r="B38" s="40"/>
      <c r="C38" s="34" t="s">
        <v>103</v>
      </c>
      <c r="D38" s="35" t="s">
        <v>104</v>
      </c>
      <c r="E38" s="11">
        <v>0.76633333333333342</v>
      </c>
      <c r="F38" s="11">
        <v>0.73953333333333326</v>
      </c>
      <c r="G38" s="11">
        <v>0.74106666666666665</v>
      </c>
      <c r="H38" s="11">
        <v>0.75093333333333334</v>
      </c>
      <c r="I38" s="11">
        <v>0.74246666666666672</v>
      </c>
      <c r="J38" s="11">
        <v>0.7406666666666667</v>
      </c>
      <c r="K38" s="11">
        <v>0.74022222222222223</v>
      </c>
      <c r="L38" s="11">
        <v>0.74477777777777776</v>
      </c>
      <c r="M38" s="11">
        <v>0.75266666666666671</v>
      </c>
      <c r="N38" s="11">
        <v>0.75555555555555554</v>
      </c>
      <c r="O38" s="11">
        <v>0.76677777777777767</v>
      </c>
      <c r="P38" s="11">
        <v>0.77623333333333333</v>
      </c>
      <c r="Q38" s="11">
        <v>0.78039999993816023</v>
      </c>
      <c r="R38" s="11">
        <v>0.78363333319326234</v>
      </c>
      <c r="S38" s="11">
        <v>0.78686666644836467</v>
      </c>
      <c r="T38" s="11">
        <v>0.79138766634731239</v>
      </c>
      <c r="U38" s="11"/>
      <c r="V38" s="35" t="str">
        <f t="shared" si="1"/>
        <v>Central African Republic</v>
      </c>
      <c r="W38" s="30">
        <f t="shared" si="2"/>
        <v>3.1549893647826429E-3</v>
      </c>
      <c r="X38" s="10">
        <f t="shared" si="3"/>
        <v>0.80148849075352468</v>
      </c>
      <c r="Y38" s="38">
        <f t="shared" si="4"/>
        <v>0.64238380081036284</v>
      </c>
      <c r="Z38" s="43">
        <f t="shared" si="5"/>
        <v>-3.1549893647826428</v>
      </c>
      <c r="AA38" s="44">
        <f t="shared" si="6"/>
        <v>91</v>
      </c>
    </row>
    <row r="39" spans="1:33">
      <c r="A39" s="39"/>
      <c r="B39" s="40"/>
      <c r="C39" s="34" t="s">
        <v>105</v>
      </c>
      <c r="D39" s="35" t="s">
        <v>106</v>
      </c>
      <c r="E39" s="11">
        <v>0.59175</v>
      </c>
      <c r="F39" s="11">
        <v>0.59291666666666665</v>
      </c>
      <c r="G39" s="11">
        <v>0.5924166666666667</v>
      </c>
      <c r="H39" s="11">
        <v>0.58691666666666664</v>
      </c>
      <c r="I39" s="11">
        <v>0.5880833333333334</v>
      </c>
      <c r="J39" s="11">
        <v>0.57924999999999993</v>
      </c>
      <c r="K39" s="11">
        <v>0.58861666666666668</v>
      </c>
      <c r="L39" s="11">
        <v>0.5879833333333333</v>
      </c>
      <c r="M39" s="11">
        <v>0.58734999999999993</v>
      </c>
      <c r="N39" s="11">
        <v>0.58671666666666666</v>
      </c>
      <c r="O39" s="11">
        <v>0.58774999999999999</v>
      </c>
      <c r="P39" s="11">
        <v>0.58865000000000001</v>
      </c>
      <c r="Q39" s="11">
        <v>0.58955000000000002</v>
      </c>
      <c r="R39" s="11">
        <v>0.58904999999403962</v>
      </c>
      <c r="S39" s="11">
        <v>0.58854999998807911</v>
      </c>
      <c r="T39" s="11">
        <v>0.5900309999549761</v>
      </c>
      <c r="U39" s="11"/>
      <c r="V39" s="35" t="str">
        <f t="shared" si="1"/>
        <v>Chad</v>
      </c>
      <c r="W39" s="30">
        <f t="shared" si="2"/>
        <v>-8.1987746415530729E-5</v>
      </c>
      <c r="X39" s="10">
        <f t="shared" si="3"/>
        <v>-0.12652685270119454</v>
      </c>
      <c r="Y39" s="38">
        <f t="shared" si="4"/>
        <v>1.6009044454469781E-2</v>
      </c>
      <c r="Z39" s="43" t="str">
        <f t="shared" si="5"/>
        <v/>
      </c>
      <c r="AA39" s="44" t="str">
        <f t="shared" si="6"/>
        <v/>
      </c>
    </row>
    <row r="40" spans="1:33">
      <c r="A40" s="39"/>
      <c r="B40" s="40"/>
      <c r="C40" s="34" t="s">
        <v>107</v>
      </c>
      <c r="D40" s="35" t="s">
        <v>108</v>
      </c>
      <c r="E40" s="11">
        <v>0.25108380275329101</v>
      </c>
      <c r="F40" s="11">
        <v>0.253982204484831</v>
      </c>
      <c r="G40" s="11">
        <v>0.24281625290211464</v>
      </c>
      <c r="H40" s="11">
        <v>0.24560693141397652</v>
      </c>
      <c r="I40" s="11">
        <v>0.27284773531793111</v>
      </c>
      <c r="J40" s="11">
        <v>0.26162723267242838</v>
      </c>
      <c r="K40" s="11">
        <v>0.24105104219623788</v>
      </c>
      <c r="L40" s="11">
        <v>0.24392189356708935</v>
      </c>
      <c r="M40" s="11">
        <v>0.24062643902163475</v>
      </c>
      <c r="N40" s="11">
        <v>0.22671532791052365</v>
      </c>
      <c r="O40" s="11">
        <v>0.22677222446224785</v>
      </c>
      <c r="P40" s="11">
        <v>0.2606665624784249</v>
      </c>
      <c r="Q40" s="11">
        <v>0.26630958804743782</v>
      </c>
      <c r="R40" s="11">
        <v>0.31264933057871508</v>
      </c>
      <c r="S40" s="11">
        <v>0.31411599720216837</v>
      </c>
      <c r="T40" s="11">
        <v>0.31623733048808622</v>
      </c>
      <c r="U40" s="11"/>
      <c r="V40" s="35" t="str">
        <f t="shared" si="1"/>
        <v>Chile</v>
      </c>
      <c r="W40" s="30">
        <f t="shared" si="2"/>
        <v>3.5407119664132751E-3</v>
      </c>
      <c r="X40" s="10">
        <f t="shared" si="3"/>
        <v>0.57536024221981064</v>
      </c>
      <c r="Y40" s="38">
        <f t="shared" si="4"/>
        <v>0.33103940832723916</v>
      </c>
      <c r="Z40" s="43">
        <f t="shared" si="5"/>
        <v>-3.5407119664132751</v>
      </c>
      <c r="AA40" s="44">
        <f t="shared" si="6"/>
        <v>96</v>
      </c>
    </row>
    <row r="41" spans="1:33">
      <c r="A41" s="39"/>
      <c r="B41" s="40"/>
      <c r="C41" s="34" t="s">
        <v>109</v>
      </c>
      <c r="D41" s="35" t="s">
        <v>110</v>
      </c>
      <c r="E41" s="11">
        <v>0.26141396555730823</v>
      </c>
      <c r="F41" s="11">
        <v>0.25490141268845995</v>
      </c>
      <c r="G41" s="11">
        <v>0.24974755339740962</v>
      </c>
      <c r="H41" s="11">
        <v>0.24791291187696332</v>
      </c>
      <c r="I41" s="11">
        <v>0.2455743185827787</v>
      </c>
      <c r="J41" s="11">
        <v>0.24147638730061169</v>
      </c>
      <c r="K41" s="11">
        <v>0.23780685358385498</v>
      </c>
      <c r="L41" s="11">
        <v>0.23917479827381313</v>
      </c>
      <c r="M41" s="11">
        <v>0.23639828241139896</v>
      </c>
      <c r="N41" s="11">
        <v>0.2362262503356547</v>
      </c>
      <c r="O41" s="11">
        <v>0.22792047188233058</v>
      </c>
      <c r="P41" s="11">
        <v>0.22009139054008084</v>
      </c>
      <c r="Q41" s="11">
        <v>0.20934205220188953</v>
      </c>
      <c r="R41" s="11">
        <v>0.19934342843712458</v>
      </c>
      <c r="S41" s="11">
        <v>0.23792243592923135</v>
      </c>
      <c r="T41" s="11">
        <v>0.23892243590687956</v>
      </c>
      <c r="U41" s="11"/>
      <c r="V41" s="35" t="str">
        <f t="shared" si="1"/>
        <v>China</v>
      </c>
      <c r="W41" s="30">
        <f t="shared" si="2"/>
        <v>-2.5196487547978043E-3</v>
      </c>
      <c r="X41" s="10">
        <f t="shared" si="3"/>
        <v>-0.74876816492889187</v>
      </c>
      <c r="Y41" s="38">
        <f t="shared" si="4"/>
        <v>0.56065376481098017</v>
      </c>
      <c r="Z41" s="43">
        <f t="shared" si="5"/>
        <v>2.5196487547978044</v>
      </c>
      <c r="AA41" s="44">
        <f t="shared" si="6"/>
        <v>34</v>
      </c>
    </row>
    <row r="42" spans="1:33">
      <c r="A42" s="39"/>
      <c r="B42" s="40"/>
      <c r="C42" s="34" t="s">
        <v>111</v>
      </c>
      <c r="D42" s="35" t="s">
        <v>112</v>
      </c>
      <c r="E42" s="11">
        <v>0.31089944884442594</v>
      </c>
      <c r="F42" s="11">
        <v>0.327496122756542</v>
      </c>
      <c r="G42" s="11">
        <v>0.3235964115356002</v>
      </c>
      <c r="H42" s="11">
        <v>0.34295555555555562</v>
      </c>
      <c r="I42" s="11">
        <v>0.32542222222222222</v>
      </c>
      <c r="J42" s="11">
        <v>0.32122222222222224</v>
      </c>
      <c r="K42" s="11">
        <v>0.3250555555555556</v>
      </c>
      <c r="L42" s="11">
        <v>0.32388888888888895</v>
      </c>
      <c r="M42" s="11">
        <v>0.31438888888888888</v>
      </c>
      <c r="N42" s="11">
        <v>0.31155555555555559</v>
      </c>
      <c r="O42" s="11">
        <v>0.31872222222222224</v>
      </c>
      <c r="P42" s="11">
        <v>0.33175555555108521</v>
      </c>
      <c r="Q42" s="11">
        <v>0.32978888887994817</v>
      </c>
      <c r="R42" s="11">
        <v>0.33152222216336269</v>
      </c>
      <c r="S42" s="11">
        <v>0.33325555544677704</v>
      </c>
      <c r="T42" s="11">
        <v>0.33590888872080377</v>
      </c>
      <c r="U42" s="11"/>
      <c r="V42" s="35" t="str">
        <f t="shared" si="1"/>
        <v>Colombia</v>
      </c>
      <c r="W42" s="30">
        <f t="shared" si="2"/>
        <v>5.890168724201236E-4</v>
      </c>
      <c r="X42" s="10">
        <f t="shared" si="3"/>
        <v>0.31715804381624424</v>
      </c>
      <c r="Y42" s="38">
        <f t="shared" si="4"/>
        <v>0.1005892247573467</v>
      </c>
      <c r="Z42" s="43" t="str">
        <f t="shared" si="5"/>
        <v/>
      </c>
      <c r="AA42" s="44" t="str">
        <f t="shared" si="6"/>
        <v/>
      </c>
    </row>
    <row r="43" spans="1:33">
      <c r="A43" s="39"/>
      <c r="B43" s="40"/>
      <c r="C43" s="34" t="s">
        <v>113</v>
      </c>
      <c r="D43" s="35" t="s">
        <v>114</v>
      </c>
      <c r="E43" s="11">
        <v>0.65791111105225153</v>
      </c>
      <c r="F43" s="11">
        <v>0.60701111111111106</v>
      </c>
      <c r="G43" s="11">
        <v>0.62624444444444449</v>
      </c>
      <c r="H43" s="11">
        <v>0.62214444444444439</v>
      </c>
      <c r="I43" s="11">
        <v>0.64804444444444453</v>
      </c>
      <c r="J43" s="11">
        <v>0.5956111111111112</v>
      </c>
      <c r="K43" s="11">
        <v>0.62017777771444782</v>
      </c>
      <c r="L43" s="11">
        <v>0.68474444431778458</v>
      </c>
      <c r="M43" s="11">
        <v>0.60097777758778792</v>
      </c>
      <c r="N43" s="11">
        <v>0.62721111085779135</v>
      </c>
      <c r="O43" s="11">
        <v>0.66177777746112809</v>
      </c>
      <c r="P43" s="11">
        <v>0.65117777739779814</v>
      </c>
      <c r="Q43" s="11">
        <v>0.65724444400113491</v>
      </c>
      <c r="R43" s="11">
        <v>0.66247777721525891</v>
      </c>
      <c r="S43" s="11">
        <v>0.66721111099935249</v>
      </c>
      <c r="T43" s="11">
        <v>0.67090877758336964</v>
      </c>
      <c r="U43" s="11"/>
      <c r="V43" s="35" t="str">
        <f t="shared" si="1"/>
        <v>Comoros</v>
      </c>
      <c r="W43" s="30">
        <f t="shared" si="2"/>
        <v>2.9148994825392311E-3</v>
      </c>
      <c r="X43" s="10">
        <f t="shared" si="3"/>
        <v>0.51006541625891832</v>
      </c>
      <c r="Y43" s="38">
        <f t="shared" si="4"/>
        <v>0.2601667288633836</v>
      </c>
      <c r="Z43" s="43">
        <f t="shared" si="5"/>
        <v>-2.9148994825392309</v>
      </c>
      <c r="AA43" s="44">
        <f t="shared" si="6"/>
        <v>88</v>
      </c>
    </row>
    <row r="44" spans="1:33">
      <c r="A44" s="39"/>
      <c r="B44" s="40"/>
      <c r="C44" s="34" t="s">
        <v>115</v>
      </c>
      <c r="D44" s="35" t="s">
        <v>116</v>
      </c>
      <c r="E44" s="11">
        <v>0.62999999991059308</v>
      </c>
      <c r="F44" s="11">
        <v>0.59169999993294475</v>
      </c>
      <c r="G44" s="11">
        <v>0.6217333332886299</v>
      </c>
      <c r="H44" s="11">
        <v>0.6250999999776482</v>
      </c>
      <c r="I44" s="11">
        <v>0.62346666666666661</v>
      </c>
      <c r="J44" s="11">
        <v>0.622</v>
      </c>
      <c r="K44" s="11">
        <v>0.61386666666666667</v>
      </c>
      <c r="L44" s="11">
        <v>0.61906666666666665</v>
      </c>
      <c r="M44" s="11">
        <v>0.59260000000000002</v>
      </c>
      <c r="N44" s="11">
        <v>0.58039693877550003</v>
      </c>
      <c r="O44" s="11">
        <v>0.59631519274377776</v>
      </c>
      <c r="P44" s="11">
        <v>0.61491859408418892</v>
      </c>
      <c r="Q44" s="11">
        <v>0.5862079364677113</v>
      </c>
      <c r="R44" s="11">
        <v>0.59129331053464873</v>
      </c>
      <c r="S44" s="11">
        <v>0.59435997711861399</v>
      </c>
      <c r="T44" s="11">
        <v>0.59869797702165217</v>
      </c>
      <c r="U44" s="11"/>
      <c r="V44" s="35" t="str">
        <f t="shared" si="1"/>
        <v>Congo</v>
      </c>
      <c r="W44" s="30">
        <f t="shared" si="2"/>
        <v>-2.1102292007386179E-3</v>
      </c>
      <c r="X44" s="10">
        <f t="shared" si="3"/>
        <v>-0.61602335011160636</v>
      </c>
      <c r="Y44" s="38">
        <f t="shared" si="4"/>
        <v>0.37948476788272673</v>
      </c>
      <c r="Z44" s="43">
        <f t="shared" si="5"/>
        <v>2.1102292007386181</v>
      </c>
      <c r="AA44" s="44">
        <f t="shared" si="6"/>
        <v>38</v>
      </c>
    </row>
    <row r="45" spans="1:33">
      <c r="A45" s="39"/>
      <c r="B45" s="40"/>
      <c r="C45" s="34" t="s">
        <v>117</v>
      </c>
      <c r="D45" s="35" t="s">
        <v>603</v>
      </c>
      <c r="E45" s="11">
        <v>0.70666666666666667</v>
      </c>
      <c r="F45" s="11">
        <v>0.69666666666666666</v>
      </c>
      <c r="G45" s="11">
        <v>0.7022222222222223</v>
      </c>
      <c r="H45" s="11">
        <v>0.70000000000000007</v>
      </c>
      <c r="I45" s="11">
        <v>0.69277777777777771</v>
      </c>
      <c r="J45" s="11">
        <v>0.69055555555555559</v>
      </c>
      <c r="K45" s="11">
        <v>0.69499999999999995</v>
      </c>
      <c r="L45" s="11">
        <v>0.69472222222222213</v>
      </c>
      <c r="M45" s="11">
        <v>0.70444444444444443</v>
      </c>
      <c r="N45" s="11">
        <v>0.69416666666666671</v>
      </c>
      <c r="O45" s="11">
        <v>0.68555555555555558</v>
      </c>
      <c r="P45" s="11">
        <v>0.70694444444444449</v>
      </c>
      <c r="Q45" s="11">
        <v>0.68166666666666664</v>
      </c>
      <c r="R45" s="11">
        <v>0.68529999991878876</v>
      </c>
      <c r="S45" s="11">
        <v>0.68893333317091077</v>
      </c>
      <c r="T45" s="11">
        <v>0.69256666642303266</v>
      </c>
      <c r="U45" s="11"/>
      <c r="V45" s="35" t="str">
        <f t="shared" si="1"/>
        <v>Congo,DRC</v>
      </c>
      <c r="W45" s="30">
        <f t="shared" si="2"/>
        <v>-8.5557190521796532E-4</v>
      </c>
      <c r="X45" s="10">
        <f t="shared" si="3"/>
        <v>-0.5327270160391866</v>
      </c>
      <c r="Y45" s="38">
        <f t="shared" si="4"/>
        <v>0.28379807361801579</v>
      </c>
      <c r="Z45" s="43">
        <f t="shared" si="5"/>
        <v>0.85557190521796533</v>
      </c>
      <c r="AA45" s="44">
        <f t="shared" si="6"/>
        <v>50</v>
      </c>
    </row>
    <row r="46" spans="1:33">
      <c r="A46" s="39"/>
      <c r="B46" s="40"/>
      <c r="C46" s="34" t="s">
        <v>119</v>
      </c>
      <c r="D46" s="35" t="s">
        <v>120</v>
      </c>
      <c r="E46" s="11">
        <v>0.547875</v>
      </c>
      <c r="F46" s="11">
        <v>0.55847499999999994</v>
      </c>
      <c r="G46" s="11">
        <v>0.54907500000000009</v>
      </c>
      <c r="H46" s="11">
        <v>0.55300833333333332</v>
      </c>
      <c r="I46" s="11">
        <v>0.54860833333333325</v>
      </c>
      <c r="J46" s="11">
        <v>0.5542083333333333</v>
      </c>
      <c r="K46" s="11">
        <v>0.54830833333333329</v>
      </c>
      <c r="L46" s="11">
        <v>0.55740833333333339</v>
      </c>
      <c r="M46" s="11">
        <v>0.56150833333333339</v>
      </c>
      <c r="N46" s="11">
        <v>0.57060833333333338</v>
      </c>
      <c r="O46" s="11">
        <v>0.54470833333333335</v>
      </c>
      <c r="P46" s="11">
        <v>0.56550833333333339</v>
      </c>
      <c r="Q46" s="11">
        <v>0.56297499999999989</v>
      </c>
      <c r="R46" s="11">
        <v>0.565341666594396</v>
      </c>
      <c r="S46" s="11">
        <v>0.56624166666666664</v>
      </c>
      <c r="T46" s="11">
        <v>0.56684533331984033</v>
      </c>
      <c r="U46" s="11"/>
      <c r="V46" s="35" t="str">
        <f t="shared" si="1"/>
        <v>Costa Rica</v>
      </c>
      <c r="W46" s="30">
        <f t="shared" si="2"/>
        <v>1.1705220573568053E-3</v>
      </c>
      <c r="X46" s="10">
        <f t="shared" si="3"/>
        <v>0.67251832495705943</v>
      </c>
      <c r="Y46" s="38">
        <f t="shared" si="4"/>
        <v>0.452280897403049</v>
      </c>
      <c r="Z46" s="43">
        <f t="shared" si="5"/>
        <v>-1.1705220573568054</v>
      </c>
      <c r="AA46" s="44">
        <f t="shared" si="6"/>
        <v>68</v>
      </c>
    </row>
    <row r="47" spans="1:33">
      <c r="A47" s="39"/>
      <c r="B47" s="40"/>
      <c r="C47" s="34" t="s">
        <v>121</v>
      </c>
      <c r="D47" s="35" t="s">
        <v>593</v>
      </c>
      <c r="E47" s="11">
        <v>0.49465585303454024</v>
      </c>
      <c r="F47" s="11">
        <v>0.47555029751400241</v>
      </c>
      <c r="G47" s="11">
        <v>0.4963157190049588</v>
      </c>
      <c r="H47" s="11">
        <v>0.50048583398250523</v>
      </c>
      <c r="I47" s="11">
        <v>0.48628105158730955</v>
      </c>
      <c r="J47" s="11">
        <v>0.48520307539683333</v>
      </c>
      <c r="K47" s="11">
        <v>0.50026349206350007</v>
      </c>
      <c r="L47" s="11">
        <v>0.50983640873016667</v>
      </c>
      <c r="M47" s="11">
        <v>0.5018993827160555</v>
      </c>
      <c r="N47" s="11">
        <v>0.49802529761905551</v>
      </c>
      <c r="O47" s="11">
        <v>0.50704712301586108</v>
      </c>
      <c r="P47" s="11">
        <v>0.50539374999999997</v>
      </c>
      <c r="Q47" s="11">
        <v>0.49515089282510144</v>
      </c>
      <c r="R47" s="11">
        <v>0.49891339275357582</v>
      </c>
      <c r="S47" s="11">
        <v>0.50101339268205025</v>
      </c>
      <c r="T47" s="11">
        <v>0.50505605925835628</v>
      </c>
      <c r="U47" s="11"/>
      <c r="V47" s="35" t="str">
        <f t="shared" si="1"/>
        <v>C™te d'Ivoire</v>
      </c>
      <c r="W47" s="30">
        <f t="shared" si="2"/>
        <v>1.0234423367596213E-3</v>
      </c>
      <c r="X47" s="10">
        <f t="shared" si="3"/>
        <v>0.5477280592111895</v>
      </c>
      <c r="Y47" s="38">
        <f t="shared" si="4"/>
        <v>0.3000060268472563</v>
      </c>
      <c r="Z47" s="43">
        <f t="shared" si="5"/>
        <v>-1.0234423367596213</v>
      </c>
      <c r="AA47" s="44">
        <f t="shared" si="6"/>
        <v>65</v>
      </c>
    </row>
    <row r="48" spans="1:33">
      <c r="A48" s="39"/>
      <c r="B48" s="40"/>
      <c r="C48" s="34" t="s">
        <v>123</v>
      </c>
      <c r="D48" s="35" t="s">
        <v>124</v>
      </c>
      <c r="E48" s="11">
        <v>0.27296974698460424</v>
      </c>
      <c r="F48" s="11">
        <v>0.27277931961679353</v>
      </c>
      <c r="G48" s="11">
        <v>0.27926157970151994</v>
      </c>
      <c r="H48" s="11">
        <v>0.27286424422087729</v>
      </c>
      <c r="I48" s="11">
        <v>0.27617795994467986</v>
      </c>
      <c r="J48" s="11">
        <v>0.27214910564734962</v>
      </c>
      <c r="K48" s="11">
        <v>0.28346110985401068</v>
      </c>
      <c r="L48" s="11">
        <v>0.27137205190141228</v>
      </c>
      <c r="M48" s="11">
        <v>0.27149801847207666</v>
      </c>
      <c r="N48" s="11">
        <v>0.27208543083900227</v>
      </c>
      <c r="O48" s="11">
        <v>0.26947613226440997</v>
      </c>
      <c r="P48" s="11">
        <v>0.26941517392161246</v>
      </c>
      <c r="Q48" s="11">
        <v>0.27317684877056764</v>
      </c>
      <c r="R48" s="11">
        <v>0.27311018209570526</v>
      </c>
      <c r="S48" s="11">
        <v>0.27304351542084299</v>
      </c>
      <c r="T48" s="11">
        <v>0.27411784873016309</v>
      </c>
      <c r="U48" s="11"/>
      <c r="V48" s="35" t="str">
        <f t="shared" si="1"/>
        <v>Croatia</v>
      </c>
      <c r="W48" s="30">
        <f t="shared" si="2"/>
        <v>-2.0426661857537288E-4</v>
      </c>
      <c r="X48" s="10">
        <f t="shared" si="3"/>
        <v>-0.27556264781026535</v>
      </c>
      <c r="Y48" s="38">
        <f t="shared" si="4"/>
        <v>7.5934772868204339E-2</v>
      </c>
      <c r="Z48" s="43" t="str">
        <f t="shared" si="5"/>
        <v/>
      </c>
      <c r="AA48" s="44" t="str">
        <f t="shared" si="6"/>
        <v/>
      </c>
    </row>
    <row r="49" spans="1:27">
      <c r="A49" s="39"/>
      <c r="B49" s="40"/>
      <c r="C49" s="34" t="s">
        <v>125</v>
      </c>
      <c r="D49" s="35" t="s">
        <v>126</v>
      </c>
      <c r="E49" s="11">
        <v>0.48525436921578846</v>
      </c>
      <c r="F49" s="11">
        <v>0.47552183563642886</v>
      </c>
      <c r="G49" s="11">
        <v>0.46915875403032253</v>
      </c>
      <c r="H49" s="11">
        <v>0.47848032498655496</v>
      </c>
      <c r="I49" s="11">
        <v>0.4699094183514283</v>
      </c>
      <c r="J49" s="11">
        <v>0.46729818373023813</v>
      </c>
      <c r="K49" s="11">
        <v>0.46921270805601778</v>
      </c>
      <c r="L49" s="11">
        <v>0.46539745333801069</v>
      </c>
      <c r="M49" s="11">
        <v>0.4712125533049048</v>
      </c>
      <c r="N49" s="11">
        <v>0.4654590229058031</v>
      </c>
      <c r="O49" s="11">
        <v>0.48091754417817589</v>
      </c>
      <c r="P49" s="11">
        <v>0.47737455054119221</v>
      </c>
      <c r="Q49" s="11">
        <v>0.47486744954443472</v>
      </c>
      <c r="R49" s="11">
        <v>0.49230394485542622</v>
      </c>
      <c r="S49" s="11">
        <v>0.49477061146621354</v>
      </c>
      <c r="T49" s="11">
        <v>0.49767594473460758</v>
      </c>
      <c r="U49" s="11"/>
      <c r="V49" s="35" t="str">
        <f t="shared" si="1"/>
        <v>Cuba</v>
      </c>
      <c r="W49" s="30">
        <f t="shared" si="2"/>
        <v>1.1375672216924005E-3</v>
      </c>
      <c r="X49" s="10">
        <f t="shared" si="3"/>
        <v>0.51837111738235975</v>
      </c>
      <c r="Y49" s="38">
        <f t="shared" si="4"/>
        <v>0.26870861533623619</v>
      </c>
      <c r="Z49" s="43">
        <f t="shared" si="5"/>
        <v>-1.1375672216924004</v>
      </c>
      <c r="AA49" s="44">
        <f t="shared" si="6"/>
        <v>67</v>
      </c>
    </row>
    <row r="50" spans="1:27">
      <c r="A50" s="39"/>
      <c r="B50" s="40"/>
      <c r="C50" s="34" t="s">
        <v>127</v>
      </c>
      <c r="D50" s="35" t="s">
        <v>128</v>
      </c>
      <c r="E50" s="11">
        <v>0.26600000000000001</v>
      </c>
      <c r="F50" s="11">
        <v>0.28079999999999999</v>
      </c>
      <c r="G50" s="11">
        <v>0.29726666666666662</v>
      </c>
      <c r="H50" s="11">
        <v>0.29706666666666665</v>
      </c>
      <c r="I50" s="11">
        <v>0.28353333333333336</v>
      </c>
      <c r="J50" s="11">
        <v>0.30833333333333335</v>
      </c>
      <c r="K50" s="11">
        <v>0.30809999999999998</v>
      </c>
      <c r="L50" s="11">
        <v>0.30786666666666668</v>
      </c>
      <c r="M50" s="11">
        <v>0.30763333333333337</v>
      </c>
      <c r="N50" s="11">
        <v>0.39113175251493598</v>
      </c>
      <c r="O50" s="11">
        <v>0.3998744759802863</v>
      </c>
      <c r="P50" s="11">
        <v>0.38464931228651977</v>
      </c>
      <c r="Q50" s="11">
        <v>0.39072111898665823</v>
      </c>
      <c r="R50" s="11">
        <v>0.40611825828751585</v>
      </c>
      <c r="S50" s="11">
        <v>0.40578492495418256</v>
      </c>
      <c r="T50" s="11">
        <v>0.40628325827637718</v>
      </c>
      <c r="U50" s="11"/>
      <c r="V50" s="35" t="str">
        <f t="shared" si="1"/>
        <v>Cyprus</v>
      </c>
      <c r="W50" s="30">
        <f t="shared" si="2"/>
        <v>1.0564249952026237E-2</v>
      </c>
      <c r="X50" s="10">
        <f t="shared" si="3"/>
        <v>0.93079545010403009</v>
      </c>
      <c r="Y50" s="38">
        <f t="shared" si="4"/>
        <v>0.86638016993436395</v>
      </c>
      <c r="Z50" s="43">
        <f t="shared" si="5"/>
        <v>-10.564249952026238</v>
      </c>
      <c r="AA50" s="44">
        <f t="shared" si="6"/>
        <v>122</v>
      </c>
    </row>
    <row r="51" spans="1:27">
      <c r="A51" s="39"/>
      <c r="B51" s="40"/>
      <c r="C51" s="34" t="s">
        <v>129</v>
      </c>
      <c r="D51" s="35" t="s">
        <v>130</v>
      </c>
      <c r="E51" s="11">
        <v>0.27584870038612525</v>
      </c>
      <c r="F51" s="11">
        <v>0.28267462372703173</v>
      </c>
      <c r="G51" s="11">
        <v>0.28475911111160063</v>
      </c>
      <c r="H51" s="11">
        <v>0.27863420428397456</v>
      </c>
      <c r="I51" s="11">
        <v>0.27812634796466879</v>
      </c>
      <c r="J51" s="11">
        <v>0.27352140263178937</v>
      </c>
      <c r="K51" s="11">
        <v>0.27416209250801465</v>
      </c>
      <c r="L51" s="11">
        <v>0.27269530510294332</v>
      </c>
      <c r="M51" s="11">
        <v>0.27748581225239299</v>
      </c>
      <c r="N51" s="11">
        <v>0.28360015473345096</v>
      </c>
      <c r="O51" s="11">
        <v>0.28600795923220729</v>
      </c>
      <c r="P51" s="11">
        <v>0.30650558725200594</v>
      </c>
      <c r="Q51" s="11">
        <v>0.29360591542260511</v>
      </c>
      <c r="R51" s="11">
        <v>0.32598718587982672</v>
      </c>
      <c r="S51" s="11">
        <v>0.326387185870886</v>
      </c>
      <c r="T51" s="11">
        <v>0.32722885251873995</v>
      </c>
      <c r="U51" s="11"/>
      <c r="V51" s="35" t="str">
        <f t="shared" si="1"/>
        <v>Czech Republic</v>
      </c>
      <c r="W51" s="30">
        <f t="shared" si="2"/>
        <v>3.2667823005833774E-3</v>
      </c>
      <c r="X51" s="10">
        <f t="shared" si="3"/>
        <v>0.78593595713350684</v>
      </c>
      <c r="Y51" s="38">
        <f t="shared" si="4"/>
        <v>0.61769532871536148</v>
      </c>
      <c r="Z51" s="43">
        <f t="shared" si="5"/>
        <v>-3.2667823005833774</v>
      </c>
      <c r="AA51" s="44">
        <f t="shared" si="6"/>
        <v>92</v>
      </c>
    </row>
    <row r="52" spans="1:27">
      <c r="A52" s="39"/>
      <c r="B52" s="40"/>
      <c r="C52" s="34" t="s">
        <v>131</v>
      </c>
      <c r="D52" s="35" t="s">
        <v>132</v>
      </c>
      <c r="E52" s="11">
        <v>0.13244873068161689</v>
      </c>
      <c r="F52" s="11">
        <v>0.13326539961395462</v>
      </c>
      <c r="G52" s="11">
        <v>0.13521992288281895</v>
      </c>
      <c r="H52" s="11">
        <v>0.14085182741239788</v>
      </c>
      <c r="I52" s="11">
        <v>0.14294104422580831</v>
      </c>
      <c r="J52" s="11">
        <v>0.14322220236843705</v>
      </c>
      <c r="K52" s="11">
        <v>0.14888639181541782</v>
      </c>
      <c r="L52" s="11">
        <v>0.15392438157012281</v>
      </c>
      <c r="M52" s="11">
        <v>0.13999767756903442</v>
      </c>
      <c r="N52" s="11">
        <v>0.1380647680775334</v>
      </c>
      <c r="O52" s="11">
        <v>0.13187601838409585</v>
      </c>
      <c r="P52" s="11">
        <v>0.18677728766827753</v>
      </c>
      <c r="Q52" s="11">
        <v>0.18889350512347472</v>
      </c>
      <c r="R52" s="11">
        <v>0.1904096696339137</v>
      </c>
      <c r="S52" s="11">
        <v>0.19044300295681624</v>
      </c>
      <c r="T52" s="11">
        <v>0.19112733627485348</v>
      </c>
      <c r="U52" s="11"/>
      <c r="V52" s="35" t="str">
        <f t="shared" si="1"/>
        <v>Denmark</v>
      </c>
      <c r="W52" s="30">
        <f t="shared" si="2"/>
        <v>4.2157080146740019E-3</v>
      </c>
      <c r="X52" s="10">
        <f t="shared" si="3"/>
        <v>0.82346447157365832</v>
      </c>
      <c r="Y52" s="38">
        <f t="shared" si="4"/>
        <v>0.67809373594408429</v>
      </c>
      <c r="Z52" s="43">
        <f t="shared" si="5"/>
        <v>-4.2157080146740018</v>
      </c>
      <c r="AA52" s="44">
        <f t="shared" si="6"/>
        <v>101</v>
      </c>
    </row>
    <row r="53" spans="1:27">
      <c r="A53" s="39"/>
      <c r="B53" s="40"/>
      <c r="C53" s="34" t="s">
        <v>133</v>
      </c>
      <c r="D53" s="35" t="s">
        <v>134</v>
      </c>
      <c r="E53" s="11">
        <v>0.55027222217826377</v>
      </c>
      <c r="F53" s="11">
        <v>0.5171055555555556</v>
      </c>
      <c r="G53" s="11">
        <v>0.53090555555555563</v>
      </c>
      <c r="H53" s="11">
        <v>0.55803888888888886</v>
      </c>
      <c r="I53" s="11">
        <v>0.56350555555555559</v>
      </c>
      <c r="J53" s="11">
        <v>0.52397222222222217</v>
      </c>
      <c r="K53" s="11">
        <v>0.50137222222222222</v>
      </c>
      <c r="L53" s="11">
        <v>0.58043888888888884</v>
      </c>
      <c r="M53" s="11">
        <v>0.58783888888888891</v>
      </c>
      <c r="N53" s="11">
        <v>0.58190555555555556</v>
      </c>
      <c r="O53" s="11">
        <v>0.60430555555555554</v>
      </c>
      <c r="P53" s="11">
        <v>0.60812606837606842</v>
      </c>
      <c r="Q53" s="11">
        <v>0.57963888888888893</v>
      </c>
      <c r="R53" s="11">
        <v>0.58167222216187253</v>
      </c>
      <c r="S53" s="11">
        <v>0.58370555543485614</v>
      </c>
      <c r="T53" s="11">
        <v>0.58661055536992424</v>
      </c>
      <c r="U53" s="11"/>
      <c r="V53" s="35" t="str">
        <f t="shared" si="1"/>
        <v>Djibouti</v>
      </c>
      <c r="W53" s="30">
        <f t="shared" si="2"/>
        <v>4.5981155667434662E-3</v>
      </c>
      <c r="X53" s="10">
        <f t="shared" si="3"/>
        <v>0.68734981333876877</v>
      </c>
      <c r="Y53" s="38">
        <f t="shared" si="4"/>
        <v>0.47244976589684029</v>
      </c>
      <c r="Z53" s="43">
        <f t="shared" si="5"/>
        <v>-4.5981155667434663</v>
      </c>
      <c r="AA53" s="44">
        <f t="shared" si="6"/>
        <v>105</v>
      </c>
    </row>
    <row r="54" spans="1:27">
      <c r="A54" s="39"/>
      <c r="B54" s="40"/>
      <c r="C54" s="34" t="s">
        <v>135</v>
      </c>
      <c r="D54" s="35" t="s">
        <v>136</v>
      </c>
      <c r="E54" s="11">
        <v>0.54220833333333329</v>
      </c>
      <c r="F54" s="11">
        <v>0.54164166666666669</v>
      </c>
      <c r="G54" s="11">
        <v>0.54107499999999997</v>
      </c>
      <c r="H54" s="11">
        <v>0.53550833333333336</v>
      </c>
      <c r="I54" s="11">
        <v>0.52327499999999993</v>
      </c>
      <c r="J54" s="11">
        <v>0.53937500000000005</v>
      </c>
      <c r="K54" s="11">
        <v>0.53044166666666659</v>
      </c>
      <c r="L54" s="11">
        <v>0.53484166666666666</v>
      </c>
      <c r="M54" s="11">
        <v>0.51046388888888883</v>
      </c>
      <c r="N54" s="11">
        <v>0.49419722222222223</v>
      </c>
      <c r="O54" s="11">
        <v>0.50104166666666661</v>
      </c>
      <c r="P54" s="11">
        <v>0.51925277777777767</v>
      </c>
      <c r="Q54" s="11">
        <v>0.47929722222222221</v>
      </c>
      <c r="R54" s="11">
        <v>0.54633055548253984</v>
      </c>
      <c r="S54" s="11">
        <v>0.54583055555555549</v>
      </c>
      <c r="T54" s="11">
        <v>0.54625955554596661</v>
      </c>
      <c r="U54" s="11"/>
      <c r="V54" s="35" t="str">
        <f t="shared" si="1"/>
        <v>Dominica</v>
      </c>
      <c r="W54" s="30">
        <f t="shared" si="2"/>
        <v>-1.0085269621769731E-3</v>
      </c>
      <c r="X54" s="10">
        <f t="shared" si="3"/>
        <v>-0.2321905551917075</v>
      </c>
      <c r="Y54" s="38">
        <f t="shared" si="4"/>
        <v>5.3912453920233368E-2</v>
      </c>
      <c r="Z54" s="43" t="str">
        <f t="shared" si="5"/>
        <v/>
      </c>
      <c r="AA54" s="44" t="str">
        <f t="shared" si="6"/>
        <v/>
      </c>
    </row>
    <row r="55" spans="1:27">
      <c r="A55" s="39"/>
      <c r="B55" s="40"/>
      <c r="C55" s="34" t="s">
        <v>137</v>
      </c>
      <c r="D55" s="35" t="s">
        <v>138</v>
      </c>
      <c r="E55" s="11">
        <v>0.4841747790964534</v>
      </c>
      <c r="F55" s="11">
        <v>0.48405440873278843</v>
      </c>
      <c r="G55" s="11">
        <v>0.48956457238481255</v>
      </c>
      <c r="H55" s="11">
        <v>0.47682968866388237</v>
      </c>
      <c r="I55" s="11">
        <v>0.4956833649617447</v>
      </c>
      <c r="J55" s="11">
        <v>0.48791620806268071</v>
      </c>
      <c r="K55" s="11">
        <v>0.48918589021427</v>
      </c>
      <c r="L55" s="11">
        <v>0.4768096808040645</v>
      </c>
      <c r="M55" s="11">
        <v>0.46476565686664023</v>
      </c>
      <c r="N55" s="11">
        <v>0.46813096609720567</v>
      </c>
      <c r="O55" s="11">
        <v>0.48208096609720563</v>
      </c>
      <c r="P55" s="11">
        <v>0.48293096609720565</v>
      </c>
      <c r="Q55" s="11">
        <v>0.47336429943053898</v>
      </c>
      <c r="R55" s="11">
        <v>0.47493096603462082</v>
      </c>
      <c r="S55" s="11">
        <v>0.47649763263870265</v>
      </c>
      <c r="T55" s="11">
        <v>0.47980163256485248</v>
      </c>
      <c r="U55" s="11"/>
      <c r="V55" s="35" t="str">
        <f t="shared" si="1"/>
        <v>Dominican Republic</v>
      </c>
      <c r="W55" s="30">
        <f t="shared" si="2"/>
        <v>-8.0830185046631552E-4</v>
      </c>
      <c r="X55" s="10">
        <f t="shared" si="3"/>
        <v>-0.47045165386179727</v>
      </c>
      <c r="Y55" s="38">
        <f t="shared" si="4"/>
        <v>0.2213247586213003</v>
      </c>
      <c r="Z55" s="43" t="str">
        <f t="shared" si="5"/>
        <v/>
      </c>
      <c r="AA55" s="44" t="str">
        <f t="shared" si="6"/>
        <v/>
      </c>
    </row>
    <row r="56" spans="1:27">
      <c r="C56" s="34" t="s">
        <v>139</v>
      </c>
      <c r="D56" s="35" t="s">
        <v>140</v>
      </c>
      <c r="E56" s="11">
        <v>0.34462768239885877</v>
      </c>
      <c r="F56" s="11">
        <v>0.35003273617109937</v>
      </c>
      <c r="G56" s="11">
        <v>0.3667106698267753</v>
      </c>
      <c r="H56" s="11">
        <v>0.38845968912928219</v>
      </c>
      <c r="I56" s="11">
        <v>0.36701647918073643</v>
      </c>
      <c r="J56" s="11">
        <v>0.35418563134440001</v>
      </c>
      <c r="K56" s="11">
        <v>0.38453035081634718</v>
      </c>
      <c r="L56" s="11">
        <v>0.37143035081634723</v>
      </c>
      <c r="M56" s="11">
        <v>0.37019000999884771</v>
      </c>
      <c r="N56" s="11">
        <v>0.34479899710558021</v>
      </c>
      <c r="O56" s="11">
        <v>0.3651584790712587</v>
      </c>
      <c r="P56" s="11">
        <v>0.36000890732627266</v>
      </c>
      <c r="Q56" s="11">
        <v>0.35087177720126644</v>
      </c>
      <c r="R56" s="11">
        <v>0.34822052729858805</v>
      </c>
      <c r="S56" s="11">
        <v>0.34878719392800178</v>
      </c>
      <c r="T56" s="11">
        <v>0.35101652721150561</v>
      </c>
      <c r="U56" s="11"/>
      <c r="V56" s="35" t="str">
        <f t="shared" si="1"/>
        <v>Ecuador</v>
      </c>
      <c r="W56" s="30">
        <f t="shared" si="2"/>
        <v>-8.4803723298458968E-4</v>
      </c>
      <c r="X56" s="10">
        <f t="shared" si="3"/>
        <v>-0.29583920777152573</v>
      </c>
      <c r="Y56" s="38">
        <f t="shared" si="4"/>
        <v>8.7520836854883974E-2</v>
      </c>
      <c r="Z56" s="43" t="str">
        <f t="shared" si="5"/>
        <v/>
      </c>
      <c r="AA56" s="44" t="str">
        <f t="shared" si="6"/>
        <v/>
      </c>
    </row>
    <row r="57" spans="1:27">
      <c r="C57" s="34" t="s">
        <v>141</v>
      </c>
      <c r="D57" s="35" t="s">
        <v>142</v>
      </c>
      <c r="E57" s="11">
        <v>0.28398142231688561</v>
      </c>
      <c r="F57" s="11">
        <v>0.30606193853427893</v>
      </c>
      <c r="G57" s="11">
        <v>0.29684516584333098</v>
      </c>
      <c r="H57" s="11">
        <v>0.28357849917666439</v>
      </c>
      <c r="I57" s="11">
        <v>0.28032990425295029</v>
      </c>
      <c r="J57" s="11">
        <v>0.27733803403546348</v>
      </c>
      <c r="K57" s="11">
        <v>0.26814371431900269</v>
      </c>
      <c r="L57" s="11">
        <v>0.26884037238873748</v>
      </c>
      <c r="M57" s="11">
        <v>0.25023938976829552</v>
      </c>
      <c r="N57" s="11">
        <v>0.2402774030354132</v>
      </c>
      <c r="O57" s="11">
        <v>0.2568856991898556</v>
      </c>
      <c r="P57" s="11">
        <v>0.25446646692515568</v>
      </c>
      <c r="Q57" s="11">
        <v>0.25840099786172482</v>
      </c>
      <c r="R57" s="11">
        <v>0.2606902632252277</v>
      </c>
      <c r="S57" s="11">
        <v>0.29329999993517991</v>
      </c>
      <c r="T57" s="11">
        <v>0.29592066654327015</v>
      </c>
      <c r="U57" s="11"/>
      <c r="V57" s="35" t="str">
        <f t="shared" si="1"/>
        <v>Egypt</v>
      </c>
      <c r="W57" s="30">
        <f t="shared" si="2"/>
        <v>-1.465622986794005E-3</v>
      </c>
      <c r="X57" s="10">
        <f t="shared" si="3"/>
        <v>-0.36445585878482256</v>
      </c>
      <c r="Y57" s="38">
        <f t="shared" si="4"/>
        <v>0.13282807300258254</v>
      </c>
      <c r="Z57" s="43" t="str">
        <f t="shared" si="5"/>
        <v/>
      </c>
      <c r="AA57" s="44" t="str">
        <f t="shared" si="6"/>
        <v/>
      </c>
    </row>
    <row r="58" spans="1:27">
      <c r="C58" s="34" t="s">
        <v>143</v>
      </c>
      <c r="D58" s="35" t="s">
        <v>144</v>
      </c>
      <c r="E58" s="11">
        <v>0.38631583073185177</v>
      </c>
      <c r="F58" s="11">
        <v>0.37958249740447897</v>
      </c>
      <c r="G58" s="11">
        <v>0.40118249741043949</v>
      </c>
      <c r="H58" s="11">
        <v>0.37778249741639991</v>
      </c>
      <c r="I58" s="11">
        <v>0.37064916408306653</v>
      </c>
      <c r="J58" s="11">
        <v>0.40684916408306665</v>
      </c>
      <c r="K58" s="11">
        <v>0.40904916408306663</v>
      </c>
      <c r="L58" s="11">
        <v>0.40624916408306655</v>
      </c>
      <c r="M58" s="11">
        <v>0.41109443493276099</v>
      </c>
      <c r="N58" s="11">
        <v>0.40873539499026057</v>
      </c>
      <c r="O58" s="11">
        <v>0.39376061708141891</v>
      </c>
      <c r="P58" s="11">
        <v>0.40573489114160255</v>
      </c>
      <c r="Q58" s="11">
        <v>0.39342222050813608</v>
      </c>
      <c r="R58" s="11">
        <v>0.40133978413581345</v>
      </c>
      <c r="S58" s="11">
        <v>0.40297311742146308</v>
      </c>
      <c r="T58" s="11">
        <v>0.40575645069258398</v>
      </c>
      <c r="U58" s="11"/>
      <c r="V58" s="35" t="str">
        <f t="shared" si="1"/>
        <v>El Salvador</v>
      </c>
      <c r="W58" s="30">
        <f t="shared" si="2"/>
        <v>1.3562299108960372E-3</v>
      </c>
      <c r="X58" s="10">
        <f t="shared" si="3"/>
        <v>0.51163063970793432</v>
      </c>
      <c r="Y58" s="38">
        <f t="shared" si="4"/>
        <v>0.26176591148795009</v>
      </c>
      <c r="Z58" s="43">
        <f t="shared" si="5"/>
        <v>-1.3562299108960372</v>
      </c>
      <c r="AA58" s="44">
        <f t="shared" si="6"/>
        <v>70</v>
      </c>
    </row>
    <row r="59" spans="1:27">
      <c r="C59" s="34" t="s">
        <v>145</v>
      </c>
      <c r="D59" s="35" t="s">
        <v>146</v>
      </c>
      <c r="E59" s="11">
        <v>0.70366666666666677</v>
      </c>
      <c r="F59" s="11">
        <v>0.70366666666666677</v>
      </c>
      <c r="G59" s="11">
        <v>0.70366666666666677</v>
      </c>
      <c r="H59" s="11">
        <v>0.70366666666666677</v>
      </c>
      <c r="I59" s="11">
        <v>0.70366666666666677</v>
      </c>
      <c r="J59" s="11">
        <v>0.70366666666666677</v>
      </c>
      <c r="K59" s="11">
        <v>0.70363333333333333</v>
      </c>
      <c r="L59" s="11">
        <v>0.70360000000000011</v>
      </c>
      <c r="M59" s="11">
        <v>0.70356666666666667</v>
      </c>
      <c r="N59" s="11">
        <v>0.70353333333333345</v>
      </c>
      <c r="O59" s="11">
        <v>0.70350000000000001</v>
      </c>
      <c r="P59" s="11">
        <v>0.70323333333333338</v>
      </c>
      <c r="Q59" s="11">
        <v>0.70296666666666674</v>
      </c>
      <c r="R59" s="11">
        <v>0.70269999999999999</v>
      </c>
      <c r="S59" s="11">
        <v>0.70243333333333335</v>
      </c>
      <c r="T59" s="11">
        <v>0.70344099997747689</v>
      </c>
      <c r="U59" s="11"/>
      <c r="V59" s="35" t="str">
        <f t="shared" si="1"/>
        <v>Equatorial Guinea</v>
      </c>
      <c r="W59" s="30">
        <f t="shared" si="2"/>
        <v>-5.9634804418409249E-5</v>
      </c>
      <c r="X59" s="10">
        <f t="shared" si="3"/>
        <v>-0.73873461840577648</v>
      </c>
      <c r="Y59" s="38">
        <f t="shared" si="4"/>
        <v>0.54572883643112824</v>
      </c>
      <c r="Z59" s="43">
        <f t="shared" si="5"/>
        <v>5.9634804418409251E-2</v>
      </c>
      <c r="AA59" s="44">
        <f t="shared" si="6"/>
        <v>56</v>
      </c>
    </row>
    <row r="60" spans="1:27">
      <c r="C60" s="34" t="s">
        <v>147</v>
      </c>
      <c r="D60" s="35" t="s">
        <v>148</v>
      </c>
      <c r="E60" s="11">
        <v>0.65351626407643104</v>
      </c>
      <c r="F60" s="11">
        <v>0.68793952452364737</v>
      </c>
      <c r="G60" s="11">
        <v>0.70901594058789341</v>
      </c>
      <c r="H60" s="11">
        <v>0.70019460391982291</v>
      </c>
      <c r="I60" s="11">
        <v>0.62321662533883238</v>
      </c>
      <c r="J60" s="11">
        <v>0.69306471890356747</v>
      </c>
      <c r="K60" s="11">
        <v>0.70822037366547219</v>
      </c>
      <c r="L60" s="11">
        <v>0.67268704033213889</v>
      </c>
      <c r="M60" s="11">
        <v>0.71343384980458335</v>
      </c>
      <c r="N60" s="11">
        <v>0.76335138424377769</v>
      </c>
      <c r="O60" s="11">
        <v>0.73717607526880558</v>
      </c>
      <c r="P60" s="11">
        <v>0.64541488391377777</v>
      </c>
      <c r="Q60" s="11">
        <v>0.64038345771144434</v>
      </c>
      <c r="R60" s="11">
        <v>0.64155277775691621</v>
      </c>
      <c r="S60" s="11">
        <v>0.64175277773605444</v>
      </c>
      <c r="T60" s="11">
        <v>0.644000111019156</v>
      </c>
      <c r="U60" s="11"/>
      <c r="V60" s="35" t="str">
        <f t="shared" si="1"/>
        <v>Eritrea</v>
      </c>
      <c r="W60" s="30">
        <f t="shared" si="2"/>
        <v>-2.1198245265526779E-3</v>
      </c>
      <c r="X60" s="10">
        <f t="shared" si="3"/>
        <v>-0.24924162750168022</v>
      </c>
      <c r="Y60" s="38">
        <f t="shared" si="4"/>
        <v>6.2121388879686316E-2</v>
      </c>
      <c r="Z60" s="43" t="str">
        <f t="shared" si="5"/>
        <v/>
      </c>
      <c r="AA60" s="44" t="str">
        <f t="shared" si="6"/>
        <v/>
      </c>
    </row>
    <row r="61" spans="1:27">
      <c r="C61" s="34" t="s">
        <v>149</v>
      </c>
      <c r="D61" s="35" t="s">
        <v>150</v>
      </c>
      <c r="E61" s="11">
        <v>0.39895064132953467</v>
      </c>
      <c r="F61" s="11">
        <v>0.41373026863900447</v>
      </c>
      <c r="G61" s="11">
        <v>0.40394814143261254</v>
      </c>
      <c r="H61" s="11">
        <v>0.40881181123262683</v>
      </c>
      <c r="I61" s="11">
        <v>0.40429604007339542</v>
      </c>
      <c r="J61" s="11">
        <v>0.4053295333672518</v>
      </c>
      <c r="K61" s="11">
        <v>0.38082231488597734</v>
      </c>
      <c r="L61" s="11">
        <v>0.41300217509514942</v>
      </c>
      <c r="M61" s="11">
        <v>0.38993017329255969</v>
      </c>
      <c r="N61" s="11">
        <v>0.37432282282283263</v>
      </c>
      <c r="O61" s="11">
        <v>0.38347311524723976</v>
      </c>
      <c r="P61" s="11">
        <v>0.3744604938271639</v>
      </c>
      <c r="Q61" s="11">
        <v>0.41808978075063891</v>
      </c>
      <c r="R61" s="11">
        <v>0.41180849125601854</v>
      </c>
      <c r="S61" s="11">
        <v>0.41227515791150937</v>
      </c>
      <c r="T61" s="11">
        <v>0.41328382455563056</v>
      </c>
      <c r="U61" s="11"/>
      <c r="V61" s="35" t="str">
        <f t="shared" si="1"/>
        <v>Estonia</v>
      </c>
      <c r="W61" s="30">
        <f t="shared" si="2"/>
        <v>7.8610152027528832E-6</v>
      </c>
      <c r="X61" s="10">
        <f t="shared" si="3"/>
        <v>2.5066626777528471E-3</v>
      </c>
      <c r="Y61" s="38">
        <f t="shared" si="4"/>
        <v>6.2833577800390741E-6</v>
      </c>
      <c r="Z61" s="43" t="str">
        <f t="shared" si="5"/>
        <v/>
      </c>
      <c r="AA61" s="44" t="str">
        <f t="shared" si="6"/>
        <v/>
      </c>
    </row>
    <row r="62" spans="1:27">
      <c r="C62" s="34" t="s">
        <v>151</v>
      </c>
      <c r="D62" s="35" t="s">
        <v>152</v>
      </c>
      <c r="E62" s="11">
        <v>0.63995351947092205</v>
      </c>
      <c r="F62" s="11">
        <v>0.63295351947092204</v>
      </c>
      <c r="G62" s="11">
        <v>0.62928685280425534</v>
      </c>
      <c r="H62" s="11">
        <v>0.63562018613758875</v>
      </c>
      <c r="I62" s="11">
        <v>0.63695351947092205</v>
      </c>
      <c r="J62" s="11">
        <v>0.64495351947092205</v>
      </c>
      <c r="K62" s="11">
        <v>0.64122018613758869</v>
      </c>
      <c r="L62" s="11">
        <v>0.63415351947092213</v>
      </c>
      <c r="M62" s="11">
        <v>0.65518908782256091</v>
      </c>
      <c r="N62" s="11">
        <v>0.63483254603223149</v>
      </c>
      <c r="O62" s="11">
        <v>0.63561929099920811</v>
      </c>
      <c r="P62" s="11">
        <v>0.63343079708926486</v>
      </c>
      <c r="Q62" s="11">
        <v>0.63276365741696794</v>
      </c>
      <c r="R62" s="11">
        <v>0.63239433568844206</v>
      </c>
      <c r="S62" s="11">
        <v>0.63209433568397178</v>
      </c>
      <c r="T62" s="11">
        <v>0.63367266898202657</v>
      </c>
      <c r="U62" s="11"/>
      <c r="V62" s="35" t="str">
        <f t="shared" si="1"/>
        <v>Ethiopia</v>
      </c>
      <c r="W62" s="30">
        <f t="shared" si="2"/>
        <v>-2.4465609458517937E-4</v>
      </c>
      <c r="X62" s="10">
        <f t="shared" si="3"/>
        <v>-0.18460696065670634</v>
      </c>
      <c r="Y62" s="38">
        <f t="shared" si="4"/>
        <v>3.4079729922906726E-2</v>
      </c>
      <c r="Z62" s="43" t="str">
        <f t="shared" si="5"/>
        <v/>
      </c>
      <c r="AA62" s="44" t="str">
        <f t="shared" si="6"/>
        <v/>
      </c>
    </row>
    <row r="63" spans="1:27">
      <c r="C63" s="34" t="s">
        <v>153</v>
      </c>
      <c r="D63" s="35" t="s">
        <v>154</v>
      </c>
      <c r="E63" s="11">
        <v>0.53108360566448143</v>
      </c>
      <c r="F63" s="11">
        <v>0.51732156862744438</v>
      </c>
      <c r="G63" s="11">
        <v>0.53022619825707407</v>
      </c>
      <c r="H63" s="11">
        <v>0.5280823529411699</v>
      </c>
      <c r="I63" s="11">
        <v>0.52768333333332673</v>
      </c>
      <c r="J63" s="11">
        <v>0.52728431372548368</v>
      </c>
      <c r="K63" s="11">
        <v>0.52698529411764039</v>
      </c>
      <c r="L63" s="11">
        <v>0.52668627450979733</v>
      </c>
      <c r="M63" s="11">
        <v>0.49642973856208333</v>
      </c>
      <c r="N63" s="11">
        <v>0.51669771241830553</v>
      </c>
      <c r="O63" s="11">
        <v>0.53378267973857174</v>
      </c>
      <c r="P63" s="11">
        <v>0.53642745098038225</v>
      </c>
      <c r="Q63" s="11">
        <v>0.53554607843137259</v>
      </c>
      <c r="R63" s="11">
        <v>0.52789509803922874</v>
      </c>
      <c r="S63" s="11">
        <v>0.55635686274511109</v>
      </c>
      <c r="T63" s="11">
        <v>0.55714219606089077</v>
      </c>
      <c r="U63" s="11"/>
      <c r="V63" s="35" t="str">
        <f t="shared" si="1"/>
        <v>Fiji</v>
      </c>
      <c r="W63" s="30">
        <f t="shared" si="2"/>
        <v>1.4300742338830047E-3</v>
      </c>
      <c r="X63" s="10">
        <f t="shared" si="3"/>
        <v>0.47957041832271563</v>
      </c>
      <c r="Y63" s="38">
        <f t="shared" si="4"/>
        <v>0.22998778613022447</v>
      </c>
      <c r="Z63" s="43" t="str">
        <f t="shared" si="5"/>
        <v/>
      </c>
      <c r="AA63" s="44" t="str">
        <f t="shared" si="6"/>
        <v/>
      </c>
    </row>
    <row r="64" spans="1:27">
      <c r="C64" s="34" t="s">
        <v>155</v>
      </c>
      <c r="D64" s="35" t="s">
        <v>156</v>
      </c>
      <c r="E64" s="11">
        <v>0.18849391144446026</v>
      </c>
      <c r="F64" s="11">
        <v>0.19642126355694547</v>
      </c>
      <c r="G64" s="11">
        <v>0.1980051443764855</v>
      </c>
      <c r="H64" s="11">
        <v>0.20959974752716337</v>
      </c>
      <c r="I64" s="11">
        <v>0.20921980278137811</v>
      </c>
      <c r="J64" s="11">
        <v>0.20818023920806605</v>
      </c>
      <c r="K64" s="11">
        <v>0.20101601864939189</v>
      </c>
      <c r="L64" s="11">
        <v>0.20546773910843172</v>
      </c>
      <c r="M64" s="11">
        <v>0.20166317099344178</v>
      </c>
      <c r="N64" s="11">
        <v>0.20220881368485102</v>
      </c>
      <c r="O64" s="11">
        <v>0.19813273082673136</v>
      </c>
      <c r="P64" s="11">
        <v>0.2693081734898834</v>
      </c>
      <c r="Q64" s="11">
        <v>0.26852992521257774</v>
      </c>
      <c r="R64" s="11">
        <v>0.26537684807595058</v>
      </c>
      <c r="S64" s="11">
        <v>0.26514351473665687</v>
      </c>
      <c r="T64" s="11">
        <v>0.26601684805046966</v>
      </c>
      <c r="U64" s="11"/>
      <c r="V64" s="35" t="str">
        <f t="shared" si="1"/>
        <v>Finland</v>
      </c>
      <c r="W64" s="30">
        <f t="shared" si="2"/>
        <v>5.4380125357845373E-3</v>
      </c>
      <c r="X64" s="10">
        <f t="shared" si="3"/>
        <v>0.81782399846660014</v>
      </c>
      <c r="Y64" s="38">
        <f t="shared" si="4"/>
        <v>0.66883609246789755</v>
      </c>
      <c r="Z64" s="43">
        <f t="shared" si="5"/>
        <v>-5.4380125357845372</v>
      </c>
      <c r="AA64" s="44">
        <f t="shared" si="6"/>
        <v>107</v>
      </c>
    </row>
    <row r="65" spans="3:27">
      <c r="C65" s="34" t="s">
        <v>157</v>
      </c>
      <c r="D65" s="35" t="s">
        <v>158</v>
      </c>
      <c r="E65" s="11">
        <v>0.16144177954316583</v>
      </c>
      <c r="F65" s="11">
        <v>0.16205877220335416</v>
      </c>
      <c r="G65" s="11">
        <v>0.16402847825538153</v>
      </c>
      <c r="H65" s="11">
        <v>0.16403489055037596</v>
      </c>
      <c r="I65" s="11">
        <v>0.16401538805279711</v>
      </c>
      <c r="J65" s="11">
        <v>0.16418495553564369</v>
      </c>
      <c r="K65" s="11">
        <v>0.16390663143887138</v>
      </c>
      <c r="L65" s="11">
        <v>0.16361282153288362</v>
      </c>
      <c r="M65" s="11">
        <v>0.16141686831269153</v>
      </c>
      <c r="N65" s="11">
        <v>0.16679287810997823</v>
      </c>
      <c r="O65" s="11">
        <v>0.17479152851066115</v>
      </c>
      <c r="P65" s="11">
        <v>0.23693758020409039</v>
      </c>
      <c r="Q65" s="11">
        <v>0.23635938820625704</v>
      </c>
      <c r="R65" s="11">
        <v>0.25345724433031142</v>
      </c>
      <c r="S65" s="11">
        <v>0.25345724432211575</v>
      </c>
      <c r="T65" s="11">
        <v>0.25419757763890133</v>
      </c>
      <c r="U65" s="11"/>
      <c r="V65" s="35" t="str">
        <f t="shared" si="1"/>
        <v>France</v>
      </c>
      <c r="W65" s="30">
        <f t="shared" si="2"/>
        <v>7.0354485462270008E-3</v>
      </c>
      <c r="X65" s="10">
        <f t="shared" si="3"/>
        <v>0.8413116324713138</v>
      </c>
      <c r="Y65" s="38">
        <f t="shared" si="4"/>
        <v>0.707805262931547</v>
      </c>
      <c r="Z65" s="43">
        <f t="shared" si="5"/>
        <v>-7.0354485462270011</v>
      </c>
      <c r="AA65" s="44">
        <f t="shared" si="6"/>
        <v>111</v>
      </c>
    </row>
    <row r="66" spans="3:27">
      <c r="C66" s="34" t="s">
        <v>159</v>
      </c>
      <c r="D66" s="35" t="s">
        <v>160</v>
      </c>
      <c r="E66" s="11">
        <v>0.58945042735041664</v>
      </c>
      <c r="F66" s="11">
        <v>0.5595504273504166</v>
      </c>
      <c r="G66" s="11">
        <v>0.56631709401708341</v>
      </c>
      <c r="H66" s="11">
        <v>0.57308376068375</v>
      </c>
      <c r="I66" s="11">
        <v>0.58818376068375</v>
      </c>
      <c r="J66" s="11">
        <v>0.55495042735041678</v>
      </c>
      <c r="K66" s="11">
        <v>0.58045042735041663</v>
      </c>
      <c r="L66" s="11">
        <v>0.58428376068374999</v>
      </c>
      <c r="M66" s="11">
        <v>0.48866324786324999</v>
      </c>
      <c r="N66" s="11">
        <v>0.54208119658119447</v>
      </c>
      <c r="O66" s="11">
        <v>0.5483487179487222</v>
      </c>
      <c r="P66" s="11">
        <v>0.53585042735041666</v>
      </c>
      <c r="Q66" s="11">
        <v>0.5344854700854722</v>
      </c>
      <c r="R66" s="11">
        <v>0.53346068370630517</v>
      </c>
      <c r="S66" s="11">
        <v>0.53509401698524928</v>
      </c>
      <c r="T66" s="11">
        <v>0.53776868359213259</v>
      </c>
      <c r="U66" s="11"/>
      <c r="V66" s="35" t="str">
        <f t="shared" si="1"/>
        <v>Gabon</v>
      </c>
      <c r="W66" s="30">
        <f t="shared" si="2"/>
        <v>-3.5471098608742201E-3</v>
      </c>
      <c r="X66" s="10">
        <f t="shared" si="3"/>
        <v>-0.63005020008198931</v>
      </c>
      <c r="Y66" s="38">
        <f t="shared" si="4"/>
        <v>0.39696325462335474</v>
      </c>
      <c r="Z66" s="43">
        <f t="shared" si="5"/>
        <v>3.5471098608742202</v>
      </c>
      <c r="AA66" s="44">
        <f t="shared" si="6"/>
        <v>22</v>
      </c>
    </row>
    <row r="67" spans="3:27">
      <c r="C67" s="34" t="s">
        <v>161</v>
      </c>
      <c r="D67" s="35" t="s">
        <v>162</v>
      </c>
      <c r="E67" s="11">
        <v>0.57378055551606755</v>
      </c>
      <c r="F67" s="11">
        <v>0.58358055555555566</v>
      </c>
      <c r="G67" s="11">
        <v>0.58264722222222221</v>
      </c>
      <c r="H67" s="11">
        <v>0.51171388888888891</v>
      </c>
      <c r="I67" s="11">
        <v>0.52244722222222217</v>
      </c>
      <c r="J67" s="11">
        <v>0.52484722222222235</v>
      </c>
      <c r="K67" s="11">
        <v>0.49102499999999999</v>
      </c>
      <c r="L67" s="11">
        <v>0.51386944444444449</v>
      </c>
      <c r="M67" s="11">
        <v>0.5058113387978056</v>
      </c>
      <c r="N67" s="11">
        <v>0.48914539800994444</v>
      </c>
      <c r="O67" s="11">
        <v>0.52640025252525002</v>
      </c>
      <c r="P67" s="11">
        <v>0.49992387278583345</v>
      </c>
      <c r="Q67" s="11">
        <v>0.51858496729119274</v>
      </c>
      <c r="R67" s="11">
        <v>0.52113568366681717</v>
      </c>
      <c r="S67" s="11">
        <v>0.52263568360199708</v>
      </c>
      <c r="T67" s="11">
        <v>0.52624801685458855</v>
      </c>
      <c r="U67" s="11"/>
      <c r="V67" s="35" t="str">
        <f t="shared" si="1"/>
        <v>Gambia</v>
      </c>
      <c r="W67" s="30">
        <f t="shared" si="2"/>
        <v>-3.358314470534641E-3</v>
      </c>
      <c r="X67" s="10">
        <f t="shared" si="3"/>
        <v>-0.54454732423723706</v>
      </c>
      <c r="Y67" s="38">
        <f t="shared" si="4"/>
        <v>0.29653178833393457</v>
      </c>
      <c r="Z67" s="43">
        <f t="shared" si="5"/>
        <v>3.358314470534641</v>
      </c>
      <c r="AA67" s="44">
        <f t="shared" si="6"/>
        <v>25</v>
      </c>
    </row>
    <row r="68" spans="3:27">
      <c r="C68" s="34" t="s">
        <v>163</v>
      </c>
      <c r="D68" s="35" t="s">
        <v>164</v>
      </c>
      <c r="E68" s="11">
        <v>0.40501955225851621</v>
      </c>
      <c r="F68" s="11">
        <v>0.4005826175597953</v>
      </c>
      <c r="G68" s="11">
        <v>0.38422276533851046</v>
      </c>
      <c r="H68" s="11">
        <v>0.3974885548701213</v>
      </c>
      <c r="I68" s="11">
        <v>0.38515254711471764</v>
      </c>
      <c r="J68" s="11">
        <v>0.4152322927973166</v>
      </c>
      <c r="K68" s="11">
        <v>0.38661906119268385</v>
      </c>
      <c r="L68" s="11">
        <v>0.3895289530123851</v>
      </c>
      <c r="M68" s="11">
        <v>0.40293094864112416</v>
      </c>
      <c r="N68" s="11">
        <v>0.40383902843032188</v>
      </c>
      <c r="O68" s="11">
        <v>0.38770403536590475</v>
      </c>
      <c r="P68" s="11">
        <v>0.40761525120876535</v>
      </c>
      <c r="Q68" s="11">
        <v>0.38569695681584903</v>
      </c>
      <c r="R68" s="11">
        <v>0.44617334770283423</v>
      </c>
      <c r="S68" s="11">
        <v>0.44860668097879808</v>
      </c>
      <c r="T68" s="11">
        <v>0.45195968090385263</v>
      </c>
      <c r="U68" s="11"/>
      <c r="V68" s="35" t="str">
        <f t="shared" si="1"/>
        <v>Georgia</v>
      </c>
      <c r="W68" s="30">
        <f t="shared" si="2"/>
        <v>2.9241269360134139E-3</v>
      </c>
      <c r="X68" s="10">
        <f t="shared" si="3"/>
        <v>0.60100176478183276</v>
      </c>
      <c r="Y68" s="38">
        <f t="shared" si="4"/>
        <v>0.36120312127087745</v>
      </c>
      <c r="Z68" s="43">
        <f t="shared" si="5"/>
        <v>-2.9241269360134141</v>
      </c>
      <c r="AA68" s="44">
        <f t="shared" si="6"/>
        <v>89</v>
      </c>
    </row>
    <row r="69" spans="3:27">
      <c r="C69" s="34" t="s">
        <v>165</v>
      </c>
      <c r="D69" s="35" t="s">
        <v>166</v>
      </c>
      <c r="E69" s="11">
        <v>0.16952110013286112</v>
      </c>
      <c r="F69" s="11">
        <v>0.17125443346619443</v>
      </c>
      <c r="G69" s="11">
        <v>0.17271907455251401</v>
      </c>
      <c r="H69" s="11">
        <v>0.17450355937466036</v>
      </c>
      <c r="I69" s="11">
        <v>0.18046172213703413</v>
      </c>
      <c r="J69" s="11">
        <v>0.18499901722311304</v>
      </c>
      <c r="K69" s="11">
        <v>0.18453151521229336</v>
      </c>
      <c r="L69" s="11">
        <v>0.18788034023124123</v>
      </c>
      <c r="M69" s="11">
        <v>0.19402134687110387</v>
      </c>
      <c r="N69" s="11">
        <v>0.19325567742476513</v>
      </c>
      <c r="O69" s="11">
        <v>0.2008369735663118</v>
      </c>
      <c r="P69" s="11">
        <v>0.20858919555404676</v>
      </c>
      <c r="Q69" s="11">
        <v>0.21308518401579901</v>
      </c>
      <c r="R69" s="11">
        <v>0.28459517838710874</v>
      </c>
      <c r="S69" s="11">
        <v>0.28519517837071745</v>
      </c>
      <c r="T69" s="11">
        <v>0.28636651167786942</v>
      </c>
      <c r="U69" s="11"/>
      <c r="V69" s="35" t="str">
        <f t="shared" si="1"/>
        <v>Germany</v>
      </c>
      <c r="W69" s="30">
        <f t="shared" si="2"/>
        <v>7.5296738379368733E-3</v>
      </c>
      <c r="X69" s="10">
        <f t="shared" si="3"/>
        <v>0.86410918771622724</v>
      </c>
      <c r="Y69" s="38">
        <f t="shared" si="4"/>
        <v>0.74668468829559809</v>
      </c>
      <c r="Z69" s="43">
        <f t="shared" si="5"/>
        <v>-7.5296738379368735</v>
      </c>
      <c r="AA69" s="44">
        <f t="shared" si="6"/>
        <v>115</v>
      </c>
    </row>
    <row r="70" spans="3:27">
      <c r="C70" s="34" t="s">
        <v>167</v>
      </c>
      <c r="D70" s="35" t="s">
        <v>168</v>
      </c>
      <c r="E70" s="11">
        <v>0.46359457893185435</v>
      </c>
      <c r="F70" s="11">
        <v>0.45226270397059731</v>
      </c>
      <c r="G70" s="11">
        <v>0.45761883826859967</v>
      </c>
      <c r="H70" s="11">
        <v>0.4662766843112412</v>
      </c>
      <c r="I70" s="11">
        <v>0.45496206822557256</v>
      </c>
      <c r="J70" s="11">
        <v>0.46534111913247161</v>
      </c>
      <c r="K70" s="11">
        <v>0.47242053963921632</v>
      </c>
      <c r="L70" s="11">
        <v>0.46283363429802349</v>
      </c>
      <c r="M70" s="11">
        <v>0.48404297424666076</v>
      </c>
      <c r="N70" s="11">
        <v>0.46099319444444437</v>
      </c>
      <c r="O70" s="11">
        <v>0.45841555555555558</v>
      </c>
      <c r="P70" s="11">
        <v>0.44031951058199997</v>
      </c>
      <c r="Q70" s="11">
        <v>0.44117739896604702</v>
      </c>
      <c r="R70" s="11">
        <v>0.44320479790753503</v>
      </c>
      <c r="S70" s="11">
        <v>0.4441381311924395</v>
      </c>
      <c r="T70" s="11">
        <v>0.44712546445900075</v>
      </c>
      <c r="U70" s="11"/>
      <c r="V70" s="35" t="str">
        <f t="shared" si="1"/>
        <v>Ghana</v>
      </c>
      <c r="W70" s="30">
        <f t="shared" si="2"/>
        <v>-1.3048567534008544E-3</v>
      </c>
      <c r="X70" s="10">
        <f t="shared" si="3"/>
        <v>-0.5096707627865763</v>
      </c>
      <c r="Y70" s="38">
        <f t="shared" si="4"/>
        <v>0.25976428643945054</v>
      </c>
      <c r="Z70" s="43">
        <f t="shared" si="5"/>
        <v>1.3048567534008544</v>
      </c>
      <c r="AA70" s="44">
        <f t="shared" si="6"/>
        <v>46</v>
      </c>
    </row>
    <row r="71" spans="3:27">
      <c r="C71" s="34" t="s">
        <v>169</v>
      </c>
      <c r="D71" s="35" t="s">
        <v>170</v>
      </c>
      <c r="E71" s="11">
        <v>0.1736388888888889</v>
      </c>
      <c r="F71" s="11">
        <v>0.1718388888888889</v>
      </c>
      <c r="G71" s="11">
        <v>0.17670555555555556</v>
      </c>
      <c r="H71" s="11">
        <v>0.17490555555555556</v>
      </c>
      <c r="I71" s="11">
        <v>0.1764388888888889</v>
      </c>
      <c r="J71" s="11">
        <v>0.17130555555555557</v>
      </c>
      <c r="K71" s="11">
        <v>0.18107222222222222</v>
      </c>
      <c r="L71" s="11">
        <v>0.19750555555555557</v>
      </c>
      <c r="M71" s="11">
        <v>0.18560555555555558</v>
      </c>
      <c r="N71" s="11">
        <v>0.18370555555555557</v>
      </c>
      <c r="O71" s="11">
        <v>0.18847222222222224</v>
      </c>
      <c r="P71" s="11">
        <v>0.18980555555555556</v>
      </c>
      <c r="Q71" s="11">
        <v>0.28174222472320842</v>
      </c>
      <c r="R71" s="11">
        <v>0.27482178329903018</v>
      </c>
      <c r="S71" s="11">
        <v>0.27572178327146296</v>
      </c>
      <c r="T71" s="11">
        <v>0.27760178322944168</v>
      </c>
      <c r="U71" s="11"/>
      <c r="V71" s="35" t="str">
        <f t="shared" ref="V71:V134" si="10">D71</f>
        <v>Greece</v>
      </c>
      <c r="W71" s="30">
        <f t="shared" ref="W71:W134" si="11">SLOPE(E71:T71,$E$5:$T$5)</f>
        <v>7.5384258378953699E-3</v>
      </c>
      <c r="X71" s="10">
        <f t="shared" ref="X71:X134" si="12">PEARSON(E71:T71,$E$5:$T$5)</f>
        <v>0.81993257733013436</v>
      </c>
      <c r="Y71" s="38">
        <f t="shared" ref="Y71:Y134" si="13">IF(ISERROR(X71),0,X71*X71)</f>
        <v>0.67228943136723673</v>
      </c>
      <c r="Z71" s="43">
        <f t="shared" ref="Z71:Z134" si="14">IF(Y71&gt;=$Z$4,-1000*W71,"")</f>
        <v>-7.5384258378953701</v>
      </c>
      <c r="AA71" s="44">
        <f t="shared" ref="AA71:AA134" si="15">IF(ISNUMBER(Z71),RANK(Z71,$Z$6:$Z$197),"")</f>
        <v>116</v>
      </c>
    </row>
    <row r="72" spans="3:27">
      <c r="C72" s="34" t="s">
        <v>171</v>
      </c>
      <c r="D72" s="35" t="s">
        <v>172</v>
      </c>
      <c r="E72" s="11">
        <v>0.62384722222222222</v>
      </c>
      <c r="F72" s="11">
        <v>0.62446388888888882</v>
      </c>
      <c r="G72" s="11">
        <v>0.6246638888888888</v>
      </c>
      <c r="H72" s="11">
        <v>0.62486388888888889</v>
      </c>
      <c r="I72" s="11">
        <v>0.62006388888888886</v>
      </c>
      <c r="J72" s="11">
        <v>0.63026388888888885</v>
      </c>
      <c r="K72" s="11">
        <v>0.63039722222222216</v>
      </c>
      <c r="L72" s="11">
        <v>0.63053055555555548</v>
      </c>
      <c r="M72" s="11">
        <v>0.6306638888888888</v>
      </c>
      <c r="N72" s="11">
        <v>0.63079722222222223</v>
      </c>
      <c r="O72" s="11">
        <v>0.63093055555555555</v>
      </c>
      <c r="P72" s="11">
        <v>0.63079722222222223</v>
      </c>
      <c r="Q72" s="11">
        <v>0.6306638888888888</v>
      </c>
      <c r="R72" s="11">
        <v>0.63053055555555548</v>
      </c>
      <c r="S72" s="11">
        <v>0.63039722222222216</v>
      </c>
      <c r="T72" s="11">
        <v>0.63154855552982125</v>
      </c>
      <c r="U72" s="11"/>
      <c r="V72" s="35" t="str">
        <f t="shared" si="10"/>
        <v>Grenada</v>
      </c>
      <c r="W72" s="30">
        <f t="shared" si="11"/>
        <v>5.7233333276566535E-4</v>
      </c>
      <c r="X72" s="10">
        <f t="shared" si="12"/>
        <v>0.7642109862926536</v>
      </c>
      <c r="Y72" s="38">
        <f t="shared" si="13"/>
        <v>0.58401843157039035</v>
      </c>
      <c r="Z72" s="43">
        <f t="shared" si="14"/>
        <v>-0.57233333276566534</v>
      </c>
      <c r="AA72" s="44">
        <f t="shared" si="15"/>
        <v>60</v>
      </c>
    </row>
    <row r="73" spans="3:27">
      <c r="C73" s="34" t="s">
        <v>173</v>
      </c>
      <c r="D73" s="35" t="s">
        <v>174</v>
      </c>
      <c r="E73" s="11">
        <v>0.46965550682261109</v>
      </c>
      <c r="F73" s="11">
        <v>0.4773221734892778</v>
      </c>
      <c r="G73" s="11">
        <v>0.4699888401559445</v>
      </c>
      <c r="H73" s="11">
        <v>0.46932217348927785</v>
      </c>
      <c r="I73" s="11">
        <v>0.46365550682261114</v>
      </c>
      <c r="J73" s="11">
        <v>0.45243328460038884</v>
      </c>
      <c r="K73" s="11">
        <v>0.46617772904483329</v>
      </c>
      <c r="L73" s="11">
        <v>0.47158884015594443</v>
      </c>
      <c r="M73" s="11">
        <v>0.46937727035426619</v>
      </c>
      <c r="N73" s="11">
        <v>0.46233437494486568</v>
      </c>
      <c r="O73" s="11">
        <v>0.46654980150460412</v>
      </c>
      <c r="P73" s="11">
        <v>0.46025171525050917</v>
      </c>
      <c r="Q73" s="11">
        <v>0.46579347842955321</v>
      </c>
      <c r="R73" s="11">
        <v>0.47695172935262392</v>
      </c>
      <c r="S73" s="11">
        <v>0.47928506261666676</v>
      </c>
      <c r="T73" s="11">
        <v>0.48323439586172562</v>
      </c>
      <c r="U73" s="11"/>
      <c r="V73" s="35" t="str">
        <f t="shared" si="10"/>
        <v>Guatemala</v>
      </c>
      <c r="W73" s="30">
        <f t="shared" si="11"/>
        <v>4.5154239894633499E-4</v>
      </c>
      <c r="X73" s="10">
        <f t="shared" si="12"/>
        <v>0.2779240823930661</v>
      </c>
      <c r="Y73" s="38">
        <f t="shared" si="13"/>
        <v>7.7241795574027786E-2</v>
      </c>
      <c r="Z73" s="43" t="str">
        <f t="shared" si="14"/>
        <v/>
      </c>
      <c r="AA73" s="44" t="str">
        <f t="shared" si="15"/>
        <v/>
      </c>
    </row>
    <row r="74" spans="3:27">
      <c r="C74" s="34" t="s">
        <v>175</v>
      </c>
      <c r="D74" s="35" t="s">
        <v>176</v>
      </c>
      <c r="E74" s="11">
        <v>0.55230322405435728</v>
      </c>
      <c r="F74" s="11">
        <v>0.53509191321709704</v>
      </c>
      <c r="G74" s="11">
        <v>0.53288181392032086</v>
      </c>
      <c r="H74" s="11">
        <v>0.52067128056463863</v>
      </c>
      <c r="I74" s="11">
        <v>0.52679754901960785</v>
      </c>
      <c r="J74" s="11">
        <v>0.52684762773722638</v>
      </c>
      <c r="K74" s="11">
        <v>0.5400138888888889</v>
      </c>
      <c r="L74" s="11">
        <v>0.54990277777777774</v>
      </c>
      <c r="M74" s="11">
        <v>0.55489496527777771</v>
      </c>
      <c r="N74" s="11">
        <v>0.53613022875816674</v>
      </c>
      <c r="O74" s="11">
        <v>0.54797865497075005</v>
      </c>
      <c r="P74" s="11">
        <v>0.55000357142858336</v>
      </c>
      <c r="Q74" s="11">
        <v>0.55520707070708342</v>
      </c>
      <c r="R74" s="11">
        <v>0.55615289350437169</v>
      </c>
      <c r="S74" s="11">
        <v>0.55841956010249305</v>
      </c>
      <c r="T74" s="11">
        <v>0.56257089334303678</v>
      </c>
      <c r="U74" s="11"/>
      <c r="V74" s="35" t="str">
        <f t="shared" si="10"/>
        <v>Guinea</v>
      </c>
      <c r="W74" s="30">
        <f t="shared" si="11"/>
        <v>1.8904660818899756E-3</v>
      </c>
      <c r="X74" s="10">
        <f t="shared" si="12"/>
        <v>0.6950345285447026</v>
      </c>
      <c r="Y74" s="38">
        <f t="shared" si="13"/>
        <v>0.48307299586935704</v>
      </c>
      <c r="Z74" s="43">
        <f t="shared" si="14"/>
        <v>-1.8904660818899757</v>
      </c>
      <c r="AA74" s="44">
        <f t="shared" si="15"/>
        <v>79</v>
      </c>
    </row>
    <row r="75" spans="3:27">
      <c r="C75" s="34" t="s">
        <v>177</v>
      </c>
      <c r="D75" s="35" t="s">
        <v>178</v>
      </c>
      <c r="E75" s="11">
        <v>0.566124007694364</v>
      </c>
      <c r="F75" s="11">
        <v>0.56565524671986511</v>
      </c>
      <c r="G75" s="11">
        <v>0.59691388874360263</v>
      </c>
      <c r="H75" s="11">
        <v>0.54811388879203138</v>
      </c>
      <c r="I75" s="11">
        <v>0.56431388884046008</v>
      </c>
      <c r="J75" s="11">
        <v>0.57384722222222229</v>
      </c>
      <c r="K75" s="11">
        <v>0.55860277777777778</v>
      </c>
      <c r="L75" s="11">
        <v>0.565025</v>
      </c>
      <c r="M75" s="11">
        <v>0.56478055555555551</v>
      </c>
      <c r="N75" s="11">
        <v>0.55620277777777771</v>
      </c>
      <c r="O75" s="11">
        <v>0.53929166666666672</v>
      </c>
      <c r="P75" s="11">
        <v>0.50221388888888885</v>
      </c>
      <c r="Q75" s="11">
        <v>0.4967472221924199</v>
      </c>
      <c r="R75" s="11">
        <v>0.49858055548179486</v>
      </c>
      <c r="S75" s="11">
        <v>0.50041388877116966</v>
      </c>
      <c r="T75" s="11">
        <v>0.5035485553677711</v>
      </c>
      <c r="U75" s="11"/>
      <c r="V75" s="35" t="str">
        <f t="shared" si="10"/>
        <v>Guinea-Bissau</v>
      </c>
      <c r="W75" s="30">
        <f t="shared" si="11"/>
        <v>-5.8024387138110945E-3</v>
      </c>
      <c r="X75" s="10">
        <f t="shared" si="12"/>
        <v>-0.84812560105545343</v>
      </c>
      <c r="Y75" s="38">
        <f t="shared" si="13"/>
        <v>0.71931703516567413</v>
      </c>
      <c r="Z75" s="43">
        <f t="shared" si="14"/>
        <v>5.8024387138110942</v>
      </c>
      <c r="AA75" s="44">
        <f t="shared" si="15"/>
        <v>8</v>
      </c>
    </row>
    <row r="76" spans="3:27">
      <c r="C76" s="34" t="s">
        <v>179</v>
      </c>
      <c r="D76" s="35" t="s">
        <v>180</v>
      </c>
      <c r="E76" s="11">
        <v>0.51929135798893167</v>
      </c>
      <c r="F76" s="11">
        <v>0.50532469134014635</v>
      </c>
      <c r="G76" s="11">
        <v>0.51302469135802775</v>
      </c>
      <c r="H76" s="11">
        <v>0.51819135802469452</v>
      </c>
      <c r="I76" s="11">
        <v>0.52669135802469436</v>
      </c>
      <c r="J76" s="11">
        <v>0.53352469135802771</v>
      </c>
      <c r="K76" s="11">
        <v>0.52004691358025001</v>
      </c>
      <c r="L76" s="11">
        <v>0.52656913580247222</v>
      </c>
      <c r="M76" s="11">
        <v>0.51255123456788887</v>
      </c>
      <c r="N76" s="11">
        <v>0.50969074074074994</v>
      </c>
      <c r="O76" s="11">
        <v>0.51919510582011108</v>
      </c>
      <c r="P76" s="11">
        <v>0.5025719576719444</v>
      </c>
      <c r="Q76" s="11">
        <v>0.5115514550093081</v>
      </c>
      <c r="R76" s="11">
        <v>0.5066791004687613</v>
      </c>
      <c r="S76" s="11">
        <v>0.50851243375888133</v>
      </c>
      <c r="T76" s="11">
        <v>0.51163843368900974</v>
      </c>
      <c r="U76" s="11"/>
      <c r="V76" s="35" t="str">
        <f t="shared" si="10"/>
        <v>Guyana</v>
      </c>
      <c r="W76" s="30">
        <f t="shared" si="11"/>
        <v>-7.1835880865823412E-4</v>
      </c>
      <c r="X76" s="10">
        <f t="shared" si="12"/>
        <v>-0.3985741126742387</v>
      </c>
      <c r="Y76" s="38">
        <f t="shared" si="13"/>
        <v>0.15886132329405672</v>
      </c>
      <c r="Z76" s="43" t="str">
        <f t="shared" si="14"/>
        <v/>
      </c>
      <c r="AA76" s="44" t="str">
        <f t="shared" si="15"/>
        <v/>
      </c>
    </row>
    <row r="77" spans="3:27">
      <c r="C77" s="34" t="s">
        <v>181</v>
      </c>
      <c r="D77" s="35" t="s">
        <v>182</v>
      </c>
      <c r="E77" s="11">
        <v>0.64578472222222227</v>
      </c>
      <c r="F77" s="11">
        <v>0.62178993055555554</v>
      </c>
      <c r="G77" s="11">
        <v>0.60613796296296296</v>
      </c>
      <c r="H77" s="11">
        <v>0.59879537037037034</v>
      </c>
      <c r="I77" s="11">
        <v>0.58326388888888892</v>
      </c>
      <c r="J77" s="11">
        <v>0.56426388888888901</v>
      </c>
      <c r="K77" s="11">
        <v>0.55828611111111115</v>
      </c>
      <c r="L77" s="11">
        <v>0.58064166666666661</v>
      </c>
      <c r="M77" s="11">
        <v>0.58633055555555558</v>
      </c>
      <c r="N77" s="11">
        <v>0.58535277777777772</v>
      </c>
      <c r="O77" s="11">
        <v>0.59437499999999999</v>
      </c>
      <c r="P77" s="11">
        <v>0.61179722222222221</v>
      </c>
      <c r="Q77" s="11">
        <v>0.58316388884418535</v>
      </c>
      <c r="R77" s="11">
        <v>0.58469722209183705</v>
      </c>
      <c r="S77" s="11">
        <v>0.58623055533948876</v>
      </c>
      <c r="T77" s="11">
        <v>0.59092688856785081</v>
      </c>
      <c r="U77" s="11"/>
      <c r="V77" s="35" t="str">
        <f t="shared" si="10"/>
        <v>Haiti</v>
      </c>
      <c r="W77" s="30">
        <f t="shared" si="11"/>
        <v>-1.8007251296539902E-3</v>
      </c>
      <c r="X77" s="10">
        <f t="shared" si="12"/>
        <v>-0.40350857204361001</v>
      </c>
      <c r="Y77" s="38">
        <f t="shared" si="13"/>
        <v>0.16281916771267321</v>
      </c>
      <c r="Z77" s="43" t="str">
        <f t="shared" si="14"/>
        <v/>
      </c>
      <c r="AA77" s="44" t="str">
        <f t="shared" si="15"/>
        <v/>
      </c>
    </row>
    <row r="78" spans="3:27">
      <c r="C78" s="34" t="s">
        <v>183</v>
      </c>
      <c r="D78" s="35" t="s">
        <v>184</v>
      </c>
      <c r="E78" s="11">
        <v>0.47562077023133659</v>
      </c>
      <c r="F78" s="11">
        <v>0.46689212442780553</v>
      </c>
      <c r="G78" s="11">
        <v>0.49002107179622661</v>
      </c>
      <c r="H78" s="11">
        <v>0.46162425162078796</v>
      </c>
      <c r="I78" s="11">
        <v>0.49146526248411798</v>
      </c>
      <c r="J78" s="11">
        <v>0.46199302954640725</v>
      </c>
      <c r="K78" s="11">
        <v>0.4960171244278056</v>
      </c>
      <c r="L78" s="11">
        <v>0.47931712442780555</v>
      </c>
      <c r="M78" s="11">
        <v>0.46085916562630552</v>
      </c>
      <c r="N78" s="11">
        <v>0.4469175925925834</v>
      </c>
      <c r="O78" s="11">
        <v>0.44802738095238892</v>
      </c>
      <c r="P78" s="11">
        <v>0.41848743386244447</v>
      </c>
      <c r="Q78" s="11">
        <v>0.40619854496312474</v>
      </c>
      <c r="R78" s="11">
        <v>0.42698309861253736</v>
      </c>
      <c r="S78" s="11">
        <v>0.42824976523375541</v>
      </c>
      <c r="T78" s="11">
        <v>0.43114409850239538</v>
      </c>
      <c r="U78" s="11"/>
      <c r="V78" s="35" t="str">
        <f t="shared" si="10"/>
        <v>Honduras</v>
      </c>
      <c r="W78" s="30">
        <f t="shared" si="11"/>
        <v>-4.5708520706254311E-3</v>
      </c>
      <c r="X78" s="10">
        <f t="shared" si="12"/>
        <v>-0.78882441022711414</v>
      </c>
      <c r="Y78" s="38">
        <f t="shared" si="13"/>
        <v>0.62224395017015444</v>
      </c>
      <c r="Z78" s="43">
        <f t="shared" si="14"/>
        <v>4.5708520706254312</v>
      </c>
      <c r="AA78" s="44">
        <f t="shared" si="15"/>
        <v>16</v>
      </c>
    </row>
    <row r="79" spans="3:27">
      <c r="C79" s="34" t="s">
        <v>185</v>
      </c>
      <c r="D79" s="35" t="s">
        <v>186</v>
      </c>
      <c r="E79" s="11">
        <v>0.24003013949774524</v>
      </c>
      <c r="F79" s="11">
        <v>0.24191082296002978</v>
      </c>
      <c r="G79" s="11">
        <v>0.240467930116779</v>
      </c>
      <c r="H79" s="11">
        <v>0.24066116194147472</v>
      </c>
      <c r="I79" s="11">
        <v>0.24084271464070647</v>
      </c>
      <c r="J79" s="11">
        <v>0.23816623829717806</v>
      </c>
      <c r="K79" s="11">
        <v>0.23735794551554024</v>
      </c>
      <c r="L79" s="11">
        <v>0.2348649870555605</v>
      </c>
      <c r="M79" s="11">
        <v>0.24063108168880709</v>
      </c>
      <c r="N79" s="11">
        <v>0.2385384904285536</v>
      </c>
      <c r="O79" s="11">
        <v>0.24159843495268743</v>
      </c>
      <c r="P79" s="11">
        <v>0.26381045908204376</v>
      </c>
      <c r="Q79" s="11">
        <v>0.26617127475528241</v>
      </c>
      <c r="R79" s="11">
        <v>0.27354100483223659</v>
      </c>
      <c r="S79" s="11">
        <v>0.27304100482851129</v>
      </c>
      <c r="T79" s="11">
        <v>0.27374267147949449</v>
      </c>
      <c r="U79" s="11"/>
      <c r="V79" s="35" t="str">
        <f t="shared" si="10"/>
        <v>Hungary</v>
      </c>
      <c r="W79" s="30">
        <f t="shared" si="11"/>
        <v>2.4867913308088165E-3</v>
      </c>
      <c r="X79" s="10">
        <f t="shared" si="12"/>
        <v>0.794248270716581</v>
      </c>
      <c r="Y79" s="38">
        <f t="shared" si="13"/>
        <v>0.63083031553627933</v>
      </c>
      <c r="Z79" s="43">
        <f t="shared" si="14"/>
        <v>-2.4867913308088165</v>
      </c>
      <c r="AA79" s="44">
        <f t="shared" si="15"/>
        <v>84</v>
      </c>
    </row>
    <row r="80" spans="3:27">
      <c r="C80" s="34" t="s">
        <v>187</v>
      </c>
      <c r="D80" s="35" t="s">
        <v>188</v>
      </c>
      <c r="E80" s="11">
        <v>0.38811111111111113</v>
      </c>
      <c r="F80" s="11">
        <v>0.3812444444444445</v>
      </c>
      <c r="G80" s="11">
        <v>0.38771111111111112</v>
      </c>
      <c r="H80" s="11">
        <v>0.38751111111111114</v>
      </c>
      <c r="I80" s="11">
        <v>0.38731111111111111</v>
      </c>
      <c r="J80" s="11">
        <v>0.38711111111111113</v>
      </c>
      <c r="K80" s="11">
        <v>0.38711111111111113</v>
      </c>
      <c r="L80" s="11">
        <v>0.38711111111111113</v>
      </c>
      <c r="M80" s="11">
        <v>0.38711111111111113</v>
      </c>
      <c r="N80" s="11">
        <v>0.38211111111111107</v>
      </c>
      <c r="O80" s="11">
        <v>0.38711111111111113</v>
      </c>
      <c r="P80" s="11">
        <v>0.3870777777777778</v>
      </c>
      <c r="Q80" s="11">
        <v>0.38704444444444447</v>
      </c>
      <c r="R80" s="11">
        <v>0.38701111111111114</v>
      </c>
      <c r="S80" s="11">
        <v>0.47031111111111112</v>
      </c>
      <c r="T80" s="11">
        <v>0.47043977777490187</v>
      </c>
      <c r="U80" s="11"/>
      <c r="V80" s="35" t="str">
        <f t="shared" si="10"/>
        <v>Iceland</v>
      </c>
      <c r="W80" s="30">
        <f t="shared" si="11"/>
        <v>3.4768578430738151E-3</v>
      </c>
      <c r="X80" s="10">
        <f t="shared" si="12"/>
        <v>0.57634602036841243</v>
      </c>
      <c r="Y80" s="38">
        <f t="shared" si="13"/>
        <v>0.33217473519450647</v>
      </c>
      <c r="Z80" s="43">
        <f t="shared" si="14"/>
        <v>-3.4768578430738151</v>
      </c>
      <c r="AA80" s="44">
        <f t="shared" si="15"/>
        <v>95</v>
      </c>
    </row>
    <row r="81" spans="3:27">
      <c r="C81" s="34" t="s">
        <v>189</v>
      </c>
      <c r="D81" s="35" t="s">
        <v>190</v>
      </c>
      <c r="E81" s="11">
        <v>0.6425452321233639</v>
      </c>
      <c r="F81" s="11">
        <v>0.64063861942114142</v>
      </c>
      <c r="G81" s="11">
        <v>0.64041307329299235</v>
      </c>
      <c r="H81" s="11">
        <v>0.63853138449759939</v>
      </c>
      <c r="I81" s="11">
        <v>0.63658173249061234</v>
      </c>
      <c r="J81" s="11">
        <v>0.63325481959736929</v>
      </c>
      <c r="K81" s="11">
        <v>0.63106842654239459</v>
      </c>
      <c r="L81" s="11">
        <v>0.63157237283145118</v>
      </c>
      <c r="M81" s="11">
        <v>0.62670380763907174</v>
      </c>
      <c r="N81" s="11">
        <v>0.64991470610449742</v>
      </c>
      <c r="O81" s="11">
        <v>0.64614769530371963</v>
      </c>
      <c r="P81" s="11">
        <v>0.64828034526224743</v>
      </c>
      <c r="Q81" s="11">
        <v>0.6427254845339696</v>
      </c>
      <c r="R81" s="11">
        <v>0.63931011212686351</v>
      </c>
      <c r="S81" s="11">
        <v>0.63887677879278515</v>
      </c>
      <c r="T81" s="11">
        <v>0.64007977876589595</v>
      </c>
      <c r="U81" s="11"/>
      <c r="V81" s="35" t="str">
        <f t="shared" si="10"/>
        <v>India</v>
      </c>
      <c r="W81" s="30">
        <f t="shared" si="11"/>
        <v>2.4081402999469152E-4</v>
      </c>
      <c r="X81" s="10">
        <f t="shared" si="12"/>
        <v>0.18178401903401198</v>
      </c>
      <c r="Y81" s="38">
        <f t="shared" si="13"/>
        <v>3.3045429576158032E-2</v>
      </c>
      <c r="Z81" s="43" t="str">
        <f t="shared" si="14"/>
        <v/>
      </c>
      <c r="AA81" s="44" t="str">
        <f t="shared" si="15"/>
        <v/>
      </c>
    </row>
    <row r="82" spans="3:27">
      <c r="C82" s="34" t="s">
        <v>191</v>
      </c>
      <c r="D82" s="35" t="s">
        <v>192</v>
      </c>
      <c r="E82" s="11">
        <v>0.48568363918394636</v>
      </c>
      <c r="F82" s="11">
        <v>0.47699479292351127</v>
      </c>
      <c r="G82" s="11">
        <v>0.46492832659298916</v>
      </c>
      <c r="H82" s="11">
        <v>0.45445721779982157</v>
      </c>
      <c r="I82" s="11">
        <v>0.44403877312615142</v>
      </c>
      <c r="J82" s="11">
        <v>0.42194593089925192</v>
      </c>
      <c r="K82" s="11">
        <v>0.3982629501377612</v>
      </c>
      <c r="L82" s="11">
        <v>0.42369881822185551</v>
      </c>
      <c r="M82" s="11">
        <v>0.44440783954791363</v>
      </c>
      <c r="N82" s="11">
        <v>0.4383695649351611</v>
      </c>
      <c r="O82" s="11">
        <v>0.42909031943611287</v>
      </c>
      <c r="P82" s="11">
        <v>0.43468237214731564</v>
      </c>
      <c r="Q82" s="11">
        <v>0.4328704147189073</v>
      </c>
      <c r="R82" s="11">
        <v>0.42852229595754038</v>
      </c>
      <c r="S82" s="11">
        <v>0.42998896254970126</v>
      </c>
      <c r="T82" s="11">
        <v>0.43411262912419679</v>
      </c>
      <c r="U82" s="11"/>
      <c r="V82" s="35" t="str">
        <f t="shared" si="10"/>
        <v>Indonesia</v>
      </c>
      <c r="W82" s="30">
        <f t="shared" si="11"/>
        <v>-2.7472536895929807E-3</v>
      </c>
      <c r="X82" s="10">
        <f t="shared" si="12"/>
        <v>-0.60023233129965659</v>
      </c>
      <c r="Y82" s="38">
        <f t="shared" si="13"/>
        <v>0.36027885153742067</v>
      </c>
      <c r="Z82" s="43">
        <f t="shared" si="14"/>
        <v>2.7472536895929807</v>
      </c>
      <c r="AA82" s="44">
        <f t="shared" si="15"/>
        <v>29</v>
      </c>
    </row>
    <row r="83" spans="3:27">
      <c r="C83" s="34" t="s">
        <v>193</v>
      </c>
      <c r="D83" s="35" t="s">
        <v>194</v>
      </c>
      <c r="E83" s="11">
        <v>0.3678397561406393</v>
      </c>
      <c r="F83" s="11">
        <v>0.36000286697904021</v>
      </c>
      <c r="G83" s="11">
        <v>0.35723981806926436</v>
      </c>
      <c r="H83" s="11">
        <v>0.3279841013467118</v>
      </c>
      <c r="I83" s="11">
        <v>0.35165800154130816</v>
      </c>
      <c r="J83" s="11">
        <v>0.35862241013211854</v>
      </c>
      <c r="K83" s="11">
        <v>0.35299826798756168</v>
      </c>
      <c r="L83" s="11">
        <v>0.32961060873566056</v>
      </c>
      <c r="M83" s="11">
        <v>0.31709330667356367</v>
      </c>
      <c r="N83" s="11">
        <v>0.30258913291634359</v>
      </c>
      <c r="O83" s="11">
        <v>0.29636028008274368</v>
      </c>
      <c r="P83" s="11">
        <v>0.28780071515505279</v>
      </c>
      <c r="Q83" s="11">
        <v>0.29633731619575027</v>
      </c>
      <c r="R83" s="11">
        <v>0.32581775593930518</v>
      </c>
      <c r="S83" s="11">
        <v>0.32608442258063991</v>
      </c>
      <c r="T83" s="11">
        <v>0.32773475587708539</v>
      </c>
      <c r="U83" s="11"/>
      <c r="V83" s="35" t="str">
        <f t="shared" si="10"/>
        <v>Iran, Islamic Republic of</v>
      </c>
      <c r="W83" s="30">
        <f t="shared" si="11"/>
        <v>-3.8162277840398978E-3</v>
      </c>
      <c r="X83" s="10">
        <f t="shared" si="12"/>
        <v>-0.70740593836417187</v>
      </c>
      <c r="Y83" s="38">
        <f t="shared" si="13"/>
        <v>0.50042316163289458</v>
      </c>
      <c r="Z83" s="43">
        <f t="shared" si="14"/>
        <v>3.8162277840398979</v>
      </c>
      <c r="AA83" s="44">
        <f t="shared" si="15"/>
        <v>20</v>
      </c>
    </row>
    <row r="84" spans="3:27">
      <c r="C84" s="34" t="s">
        <v>195</v>
      </c>
      <c r="D84" s="35" t="s">
        <v>196</v>
      </c>
      <c r="E84" s="11">
        <v>0.6257651349486143</v>
      </c>
      <c r="F84" s="11">
        <v>0.62380876068376068</v>
      </c>
      <c r="G84" s="11">
        <v>0.60687136552440302</v>
      </c>
      <c r="H84" s="11">
        <v>0.5900496031746032</v>
      </c>
      <c r="I84" s="11">
        <v>0.57274873737373744</v>
      </c>
      <c r="J84" s="11">
        <v>0.55541755555555561</v>
      </c>
      <c r="K84" s="11">
        <v>0.55400588235294113</v>
      </c>
      <c r="L84" s="11">
        <v>0.5686972222222223</v>
      </c>
      <c r="M84" s="11">
        <v>0.57149722222222221</v>
      </c>
      <c r="N84" s="11">
        <v>0.56865771604938897</v>
      </c>
      <c r="O84" s="11">
        <v>0.55366858585858336</v>
      </c>
      <c r="P84" s="11">
        <v>0.54242944444444452</v>
      </c>
      <c r="Q84" s="11">
        <v>0.54546346152804148</v>
      </c>
      <c r="R84" s="11">
        <v>0.54386388886802728</v>
      </c>
      <c r="S84" s="11">
        <v>0.54449722219092977</v>
      </c>
      <c r="T84" s="11">
        <v>0.54552222216801927</v>
      </c>
      <c r="U84" s="11"/>
      <c r="V84" s="35" t="str">
        <f t="shared" si="10"/>
        <v>Iraq</v>
      </c>
      <c r="W84" s="30">
        <f t="shared" si="11"/>
        <v>-5.1518758941992409E-3</v>
      </c>
      <c r="X84" s="10">
        <f t="shared" si="12"/>
        <v>-0.87425548663218433</v>
      </c>
      <c r="Y84" s="38">
        <f t="shared" si="13"/>
        <v>0.76432265590647741</v>
      </c>
      <c r="Z84" s="43">
        <f t="shared" si="14"/>
        <v>5.1518758941992413</v>
      </c>
      <c r="AA84" s="44">
        <f t="shared" si="15"/>
        <v>13</v>
      </c>
    </row>
    <row r="85" spans="3:27">
      <c r="C85" s="34" t="s">
        <v>197</v>
      </c>
      <c r="D85" s="35" t="s">
        <v>198</v>
      </c>
      <c r="E85" s="11">
        <v>0.26950000000000002</v>
      </c>
      <c r="F85" s="11">
        <v>0.26910000000000001</v>
      </c>
      <c r="G85" s="11">
        <v>0.26369999999999999</v>
      </c>
      <c r="H85" s="11">
        <v>0.28663333333333335</v>
      </c>
      <c r="I85" s="11">
        <v>0.28289999999999998</v>
      </c>
      <c r="J85" s="11">
        <v>0.27750000000000002</v>
      </c>
      <c r="K85" s="11">
        <v>0.27203333333333335</v>
      </c>
      <c r="L85" s="11">
        <v>0.27489999999999998</v>
      </c>
      <c r="M85" s="11">
        <v>0.28610000000000002</v>
      </c>
      <c r="N85" s="11">
        <v>0.27063333333333334</v>
      </c>
      <c r="O85" s="11">
        <v>0.27350000000000002</v>
      </c>
      <c r="P85" s="11">
        <v>0.36636666666666673</v>
      </c>
      <c r="Q85" s="11">
        <v>0.37256666666666671</v>
      </c>
      <c r="R85" s="11">
        <v>0.37359999996647236</v>
      </c>
      <c r="S85" s="11">
        <v>0.37463333326627818</v>
      </c>
      <c r="T85" s="11">
        <v>0.37677299988511953</v>
      </c>
      <c r="U85" s="11"/>
      <c r="V85" s="35" t="str">
        <f t="shared" si="10"/>
        <v>Ireland</v>
      </c>
      <c r="W85" s="30">
        <f t="shared" si="11"/>
        <v>8.139110289759225E-3</v>
      </c>
      <c r="X85" s="10">
        <f t="shared" si="12"/>
        <v>0.82130565003160438</v>
      </c>
      <c r="Y85" s="38">
        <f t="shared" si="13"/>
        <v>0.67454297077383618</v>
      </c>
      <c r="Z85" s="43">
        <f t="shared" si="14"/>
        <v>-8.1391102897592251</v>
      </c>
      <c r="AA85" s="44">
        <f t="shared" si="15"/>
        <v>120</v>
      </c>
    </row>
    <row r="86" spans="3:27">
      <c r="C86" s="34" t="s">
        <v>199</v>
      </c>
      <c r="D86" s="35" t="s">
        <v>200</v>
      </c>
      <c r="E86" s="11">
        <v>0.27868055555555554</v>
      </c>
      <c r="F86" s="11">
        <v>0.28184722222222219</v>
      </c>
      <c r="G86" s="11">
        <v>0.28834722222222225</v>
      </c>
      <c r="H86" s="11">
        <v>0.29484722222222221</v>
      </c>
      <c r="I86" s="11">
        <v>0.29468055555555556</v>
      </c>
      <c r="J86" s="11">
        <v>0.2878472222222222</v>
      </c>
      <c r="K86" s="11">
        <v>0.27611388888888894</v>
      </c>
      <c r="L86" s="11">
        <v>0.28438055555555558</v>
      </c>
      <c r="M86" s="11">
        <v>0.26264722222222225</v>
      </c>
      <c r="N86" s="11">
        <v>0.29424722222222227</v>
      </c>
      <c r="O86" s="11">
        <v>0.26584722222222223</v>
      </c>
      <c r="P86" s="11">
        <v>0.26748055555555555</v>
      </c>
      <c r="Q86" s="11">
        <v>0.25744722222222222</v>
      </c>
      <c r="R86" s="11">
        <v>0.26001388883077436</v>
      </c>
      <c r="S86" s="11">
        <v>0.30757945941999359</v>
      </c>
      <c r="T86" s="11">
        <v>0.31031812602544623</v>
      </c>
      <c r="U86" s="11"/>
      <c r="V86" s="35" t="str">
        <f t="shared" si="10"/>
        <v>Israel</v>
      </c>
      <c r="W86" s="30">
        <f t="shared" si="11"/>
        <v>-1.5723141179392827E-4</v>
      </c>
      <c r="X86" s="10">
        <f t="shared" si="12"/>
        <v>-4.5895676634099637E-2</v>
      </c>
      <c r="Y86" s="38">
        <f t="shared" si="13"/>
        <v>2.1064131337018392E-3</v>
      </c>
      <c r="Z86" s="43" t="str">
        <f t="shared" si="14"/>
        <v/>
      </c>
      <c r="AA86" s="44" t="str">
        <f t="shared" si="15"/>
        <v/>
      </c>
    </row>
    <row r="87" spans="3:27">
      <c r="C87" s="34" t="s">
        <v>201</v>
      </c>
      <c r="D87" s="35" t="s">
        <v>202</v>
      </c>
      <c r="E87" s="11">
        <v>0.21337500000000001</v>
      </c>
      <c r="F87" s="11">
        <v>0.22160833333333332</v>
      </c>
      <c r="G87" s="11">
        <v>0.22150833333333333</v>
      </c>
      <c r="H87" s="11">
        <v>0.22140833333333335</v>
      </c>
      <c r="I87" s="11">
        <v>0.217975</v>
      </c>
      <c r="J87" s="11">
        <v>0.22120833333333334</v>
      </c>
      <c r="K87" s="11">
        <v>0.22440833333333332</v>
      </c>
      <c r="L87" s="11">
        <v>0.22594166666666668</v>
      </c>
      <c r="M87" s="11">
        <v>0.31422375342703901</v>
      </c>
      <c r="N87" s="11">
        <v>0.30855962282879418</v>
      </c>
      <c r="O87" s="11">
        <v>0.30994566861771605</v>
      </c>
      <c r="P87" s="11">
        <v>0.31199246424359806</v>
      </c>
      <c r="Q87" s="11">
        <v>0.30684015069514675</v>
      </c>
      <c r="R87" s="11">
        <v>0.31741264986470558</v>
      </c>
      <c r="S87" s="11">
        <v>0.31847931650156996</v>
      </c>
      <c r="T87" s="11">
        <v>0.32034198312660273</v>
      </c>
      <c r="U87" s="11"/>
      <c r="V87" s="35" t="str">
        <f t="shared" si="10"/>
        <v>Italy</v>
      </c>
      <c r="W87" s="30">
        <f t="shared" si="11"/>
        <v>9.0150091875902758E-3</v>
      </c>
      <c r="X87" s="10">
        <f t="shared" si="12"/>
        <v>0.89450709131726458</v>
      </c>
      <c r="Y87" s="38">
        <f t="shared" si="13"/>
        <v>0.80014293641687306</v>
      </c>
      <c r="Z87" s="43">
        <f t="shared" si="14"/>
        <v>-9.0150091875902767</v>
      </c>
      <c r="AA87" s="44">
        <f t="shared" si="15"/>
        <v>121</v>
      </c>
    </row>
    <row r="88" spans="3:27">
      <c r="C88" s="34" t="s">
        <v>203</v>
      </c>
      <c r="D88" s="35" t="s">
        <v>204</v>
      </c>
      <c r="E88" s="11">
        <v>0.5696322016460833</v>
      </c>
      <c r="F88" s="11">
        <v>0.54423220164608332</v>
      </c>
      <c r="G88" s="11">
        <v>0.5738322016460834</v>
      </c>
      <c r="H88" s="11">
        <v>0.57343220164608333</v>
      </c>
      <c r="I88" s="11">
        <v>0.57303220164608326</v>
      </c>
      <c r="J88" s="11">
        <v>0.57263220164608331</v>
      </c>
      <c r="K88" s="11">
        <v>0.57233220164608334</v>
      </c>
      <c r="L88" s="11">
        <v>0.55869886831274995</v>
      </c>
      <c r="M88" s="11">
        <v>0.58975689300411116</v>
      </c>
      <c r="N88" s="11">
        <v>0.56345319548872219</v>
      </c>
      <c r="O88" s="11">
        <v>0.56547960069444436</v>
      </c>
      <c r="P88" s="11">
        <v>0.57445399305555556</v>
      </c>
      <c r="Q88" s="11">
        <v>0.58822611111111112</v>
      </c>
      <c r="R88" s="11">
        <v>0.58218611111111107</v>
      </c>
      <c r="S88" s="11">
        <v>0.58185277777777777</v>
      </c>
      <c r="T88" s="11">
        <v>0.58262777776045516</v>
      </c>
      <c r="U88" s="11"/>
      <c r="V88" s="35" t="str">
        <f t="shared" si="10"/>
        <v>Jamaica</v>
      </c>
      <c r="W88" s="30">
        <f t="shared" si="11"/>
        <v>1.3053674441993372E-3</v>
      </c>
      <c r="X88" s="10">
        <f t="shared" si="12"/>
        <v>0.54333235733896279</v>
      </c>
      <c r="Y88" s="38">
        <f t="shared" si="13"/>
        <v>0.29521005053151433</v>
      </c>
      <c r="Z88" s="43">
        <f t="shared" si="14"/>
        <v>-1.3053674441993373</v>
      </c>
      <c r="AA88" s="44">
        <f t="shared" si="15"/>
        <v>69</v>
      </c>
    </row>
    <row r="89" spans="3:27">
      <c r="C89" s="34" t="s">
        <v>205</v>
      </c>
      <c r="D89" s="35" t="s">
        <v>206</v>
      </c>
      <c r="E89" s="11">
        <v>0.24994444444444444</v>
      </c>
      <c r="F89" s="11">
        <v>0.24974444444444446</v>
      </c>
      <c r="G89" s="11">
        <v>0.25287777777777776</v>
      </c>
      <c r="H89" s="11">
        <v>0.24934444444444445</v>
      </c>
      <c r="I89" s="11">
        <v>0.25581111111111116</v>
      </c>
      <c r="J89" s="11">
        <v>0.25394444444444447</v>
      </c>
      <c r="K89" s="11">
        <v>0.25201111111111113</v>
      </c>
      <c r="L89" s="11">
        <v>0.25174444444444449</v>
      </c>
      <c r="M89" s="11">
        <v>0.25147777777777774</v>
      </c>
      <c r="N89" s="11">
        <v>0.25121111111111111</v>
      </c>
      <c r="O89" s="11">
        <v>0.25261111111111112</v>
      </c>
      <c r="P89" s="11">
        <v>0.27392404909726681</v>
      </c>
      <c r="Q89" s="11">
        <v>0.27392365591397844</v>
      </c>
      <c r="R89" s="11">
        <v>0.28364091888685578</v>
      </c>
      <c r="S89" s="11">
        <v>0.28597425216207456</v>
      </c>
      <c r="T89" s="11">
        <v>0.28913025209153248</v>
      </c>
      <c r="U89" s="11"/>
      <c r="V89" s="35" t="str">
        <f t="shared" si="10"/>
        <v>Japan</v>
      </c>
      <c r="W89" s="30">
        <f t="shared" si="11"/>
        <v>2.552704857398429E-3</v>
      </c>
      <c r="X89" s="10">
        <f t="shared" si="12"/>
        <v>0.83047843764978746</v>
      </c>
      <c r="Y89" s="38">
        <f t="shared" si="13"/>
        <v>0.68969443540123188</v>
      </c>
      <c r="Z89" s="43">
        <f t="shared" si="14"/>
        <v>-2.552704857398429</v>
      </c>
      <c r="AA89" s="44">
        <f t="shared" si="15"/>
        <v>85</v>
      </c>
    </row>
    <row r="90" spans="3:27">
      <c r="C90" s="34" t="s">
        <v>207</v>
      </c>
      <c r="D90" s="35" t="s">
        <v>208</v>
      </c>
      <c r="E90" s="11">
        <v>0.42344775131530077</v>
      </c>
      <c r="F90" s="11">
        <v>0.4413165343878091</v>
      </c>
      <c r="G90" s="11">
        <v>0.44660574017485782</v>
      </c>
      <c r="H90" s="11">
        <v>0.45845649540517969</v>
      </c>
      <c r="I90" s="11">
        <v>0.43228281119465328</v>
      </c>
      <c r="J90" s="11">
        <v>0.44763544277360062</v>
      </c>
      <c r="K90" s="11">
        <v>0.44439905753968256</v>
      </c>
      <c r="L90" s="11">
        <v>0.44368201480091723</v>
      </c>
      <c r="M90" s="11">
        <v>0.44745600036167937</v>
      </c>
      <c r="N90" s="11">
        <v>0.45554238861767288</v>
      </c>
      <c r="O90" s="11">
        <v>0.44715346626358854</v>
      </c>
      <c r="P90" s="11">
        <v>0.44081318746427489</v>
      </c>
      <c r="Q90" s="11">
        <v>0.44622870782128282</v>
      </c>
      <c r="R90" s="11">
        <v>0.44583350684783535</v>
      </c>
      <c r="S90" s="11">
        <v>0.47649649458101084</v>
      </c>
      <c r="T90" s="11">
        <v>0.47702216123592783</v>
      </c>
      <c r="U90" s="11"/>
      <c r="V90" s="35" t="str">
        <f t="shared" si="10"/>
        <v>Jordan</v>
      </c>
      <c r="W90" s="30">
        <f t="shared" si="11"/>
        <v>1.8189966273540199E-3</v>
      </c>
      <c r="X90" s="10">
        <f t="shared" si="12"/>
        <v>0.63309939736910414</v>
      </c>
      <c r="Y90" s="38">
        <f t="shared" si="13"/>
        <v>0.40081484694912284</v>
      </c>
      <c r="Z90" s="43">
        <f t="shared" si="14"/>
        <v>-1.8189966273540199</v>
      </c>
      <c r="AA90" s="44">
        <f t="shared" si="15"/>
        <v>78</v>
      </c>
    </row>
    <row r="91" spans="3:27">
      <c r="C91" s="34" t="s">
        <v>209</v>
      </c>
      <c r="D91" s="35" t="s">
        <v>210</v>
      </c>
      <c r="E91" s="11">
        <v>0.38061802466338751</v>
      </c>
      <c r="F91" s="11">
        <v>0.37627781615578643</v>
      </c>
      <c r="G91" s="11">
        <v>0.37391925022648692</v>
      </c>
      <c r="H91" s="11">
        <v>0.37039064089632873</v>
      </c>
      <c r="I91" s="11">
        <v>0.36579512360056271</v>
      </c>
      <c r="J91" s="11">
        <v>0.3666895172806211</v>
      </c>
      <c r="K91" s="11">
        <v>0.36747761667377005</v>
      </c>
      <c r="L91" s="11">
        <v>0.3698988958122898</v>
      </c>
      <c r="M91" s="11">
        <v>0.36889063368879965</v>
      </c>
      <c r="N91" s="11">
        <v>0.36905339749501048</v>
      </c>
      <c r="O91" s="11">
        <v>0.3726102928583333</v>
      </c>
      <c r="P91" s="11">
        <v>0.37257294419971382</v>
      </c>
      <c r="Q91" s="11">
        <v>0.37438972099256035</v>
      </c>
      <c r="R91" s="11">
        <v>0.37630910424428837</v>
      </c>
      <c r="S91" s="11">
        <v>0.37620910423609266</v>
      </c>
      <c r="T91" s="11">
        <v>0.37727210421233282</v>
      </c>
      <c r="U91" s="11"/>
      <c r="V91" s="35" t="str">
        <f t="shared" si="10"/>
        <v>Kazakhstan</v>
      </c>
      <c r="W91" s="30">
        <f t="shared" si="11"/>
        <v>1.3524375847486926E-4</v>
      </c>
      <c r="X91" s="10">
        <f t="shared" si="12"/>
        <v>0.14991344995989478</v>
      </c>
      <c r="Y91" s="38">
        <f t="shared" si="13"/>
        <v>2.2474042478877874E-2</v>
      </c>
      <c r="Z91" s="43" t="str">
        <f t="shared" si="14"/>
        <v/>
      </c>
      <c r="AA91" s="44" t="str">
        <f t="shared" si="15"/>
        <v/>
      </c>
    </row>
    <row r="92" spans="3:27">
      <c r="C92" s="34" t="s">
        <v>211</v>
      </c>
      <c r="D92" s="35" t="s">
        <v>212</v>
      </c>
      <c r="E92" s="11">
        <v>0.5106588131458154</v>
      </c>
      <c r="F92" s="11">
        <v>0.51684130472183798</v>
      </c>
      <c r="G92" s="11">
        <v>0.56003376502900104</v>
      </c>
      <c r="H92" s="11">
        <v>0.52977309261867334</v>
      </c>
      <c r="I92" s="11">
        <v>0.52717947380238306</v>
      </c>
      <c r="J92" s="11">
        <v>0.5509964826700039</v>
      </c>
      <c r="K92" s="11">
        <v>0.5384771932757878</v>
      </c>
      <c r="L92" s="11">
        <v>0.5142569804253232</v>
      </c>
      <c r="M92" s="11">
        <v>0.50705095373392584</v>
      </c>
      <c r="N92" s="11">
        <v>0.51222905996005708</v>
      </c>
      <c r="O92" s="11">
        <v>0.51227194886400285</v>
      </c>
      <c r="P92" s="11">
        <v>0.51596797433590291</v>
      </c>
      <c r="Q92" s="11">
        <v>0.51763450742711048</v>
      </c>
      <c r="R92" s="11">
        <v>0.52023115307949719</v>
      </c>
      <c r="S92" s="11">
        <v>0.52196448636291159</v>
      </c>
      <c r="T92" s="11">
        <v>0.5254994862838982</v>
      </c>
      <c r="U92" s="11"/>
      <c r="V92" s="35" t="str">
        <f t="shared" si="10"/>
        <v>Kenya</v>
      </c>
      <c r="W92" s="30">
        <f t="shared" si="11"/>
        <v>-9.0576195837847786E-4</v>
      </c>
      <c r="X92" s="10">
        <f t="shared" si="12"/>
        <v>-0.29104806186315663</v>
      </c>
      <c r="Y92" s="38">
        <f t="shared" si="13"/>
        <v>8.4708974314299842E-2</v>
      </c>
      <c r="Z92" s="43" t="str">
        <f t="shared" si="14"/>
        <v/>
      </c>
      <c r="AA92" s="44" t="str">
        <f t="shared" si="15"/>
        <v/>
      </c>
    </row>
    <row r="93" spans="3:27">
      <c r="C93" s="34" t="s">
        <v>213</v>
      </c>
      <c r="D93" s="35" t="s">
        <v>214</v>
      </c>
      <c r="E93" s="11">
        <v>0.59677777777777774</v>
      </c>
      <c r="F93" s="11">
        <v>0.59457777777777776</v>
      </c>
      <c r="G93" s="11">
        <v>0.59237777777777778</v>
      </c>
      <c r="H93" s="11">
        <v>0.5901777777777778</v>
      </c>
      <c r="I93" s="11">
        <v>0.58797777777777782</v>
      </c>
      <c r="J93" s="11">
        <v>0.58577777777777784</v>
      </c>
      <c r="K93" s="11">
        <v>0.58557777777777775</v>
      </c>
      <c r="L93" s="11">
        <v>0.57704444444444436</v>
      </c>
      <c r="M93" s="11">
        <v>0.57851111111111109</v>
      </c>
      <c r="N93" s="11">
        <v>0.52997777777777777</v>
      </c>
      <c r="O93" s="11">
        <v>0.58477777777777773</v>
      </c>
      <c r="P93" s="11">
        <v>0.58464444444444441</v>
      </c>
      <c r="Q93" s="11">
        <v>0.55451111111111107</v>
      </c>
      <c r="R93" s="11">
        <v>0.55711111105001632</v>
      </c>
      <c r="S93" s="11">
        <v>0.55971111098892157</v>
      </c>
      <c r="T93" s="11">
        <v>0.56337911090693538</v>
      </c>
      <c r="U93" s="11"/>
      <c r="V93" s="35" t="str">
        <f t="shared" si="10"/>
        <v>Kiribati</v>
      </c>
      <c r="W93" s="30">
        <f t="shared" si="11"/>
        <v>-2.7306568705732508E-3</v>
      </c>
      <c r="X93" s="10">
        <f t="shared" si="12"/>
        <v>-0.70544656183164467</v>
      </c>
      <c r="Y93" s="38">
        <f t="shared" si="13"/>
        <v>0.49765485160008849</v>
      </c>
      <c r="Z93" s="43">
        <f t="shared" si="14"/>
        <v>2.7306568705732506</v>
      </c>
      <c r="AA93" s="44">
        <f t="shared" si="15"/>
        <v>30</v>
      </c>
    </row>
    <row r="94" spans="3:27">
      <c r="C94" s="34" t="s">
        <v>215</v>
      </c>
      <c r="D94" s="35" t="s">
        <v>216</v>
      </c>
      <c r="E94" s="11">
        <v>0.58781944444444445</v>
      </c>
      <c r="F94" s="11">
        <v>0.59078611111111112</v>
      </c>
      <c r="G94" s="11">
        <v>0.6037527777777778</v>
      </c>
      <c r="H94" s="11">
        <v>0.60505277777777777</v>
      </c>
      <c r="I94" s="11">
        <v>0.59301944444444443</v>
      </c>
      <c r="J94" s="11">
        <v>0.63265277777777784</v>
      </c>
      <c r="K94" s="11">
        <v>0.60218611111111109</v>
      </c>
      <c r="L94" s="11">
        <v>0.56505277777777774</v>
      </c>
      <c r="M94" s="11">
        <v>0.56958611111111113</v>
      </c>
      <c r="N94" s="11">
        <v>0.57578611111111111</v>
      </c>
      <c r="O94" s="11">
        <v>0.57301944438409469</v>
      </c>
      <c r="P94" s="11">
        <v>0.54011944432374503</v>
      </c>
      <c r="Q94" s="11">
        <v>0.56221944426339532</v>
      </c>
      <c r="R94" s="11">
        <v>0.56508611085257598</v>
      </c>
      <c r="S94" s="11">
        <v>0.56795277744175665</v>
      </c>
      <c r="T94" s="11">
        <v>0.57203544401716855</v>
      </c>
      <c r="U94" s="11"/>
      <c r="V94" s="35" t="str">
        <f t="shared" si="10"/>
        <v>Korea, Democratic People's Republic of</v>
      </c>
      <c r="W94" s="30">
        <f t="shared" si="11"/>
        <v>-3.0699412005843916E-3</v>
      </c>
      <c r="X94" s="10">
        <f t="shared" si="12"/>
        <v>-0.65378622246670604</v>
      </c>
      <c r="Y94" s="38">
        <f t="shared" si="13"/>
        <v>0.42743642468728521</v>
      </c>
      <c r="Z94" s="43">
        <f t="shared" si="14"/>
        <v>3.0699412005843918</v>
      </c>
      <c r="AA94" s="44">
        <f t="shared" si="15"/>
        <v>28</v>
      </c>
    </row>
    <row r="95" spans="3:27">
      <c r="C95" s="34" t="s">
        <v>217</v>
      </c>
      <c r="D95" s="35" t="s">
        <v>218</v>
      </c>
      <c r="E95" s="11">
        <v>0.30559722222222224</v>
      </c>
      <c r="F95" s="11">
        <v>0.30679722222222222</v>
      </c>
      <c r="G95" s="11">
        <v>0.30966388888888891</v>
      </c>
      <c r="H95" s="11">
        <v>0.31419722222222218</v>
      </c>
      <c r="I95" s="11">
        <v>0.31706388888888887</v>
      </c>
      <c r="J95" s="11">
        <v>0.31659722222222225</v>
      </c>
      <c r="K95" s="11">
        <v>0.30953055555555553</v>
      </c>
      <c r="L95" s="11">
        <v>0.31579722222222223</v>
      </c>
      <c r="M95" s="11">
        <v>0.32039722222222222</v>
      </c>
      <c r="N95" s="11">
        <v>0.31166388888888891</v>
      </c>
      <c r="O95" s="11">
        <v>0.31293055555555555</v>
      </c>
      <c r="P95" s="11">
        <v>0.31589722222222222</v>
      </c>
      <c r="Q95" s="11">
        <v>0.31553055555555559</v>
      </c>
      <c r="R95" s="11">
        <v>0.31773055549818607</v>
      </c>
      <c r="S95" s="11">
        <v>0.31993055544081667</v>
      </c>
      <c r="T95" s="11">
        <v>0.32280255537662245</v>
      </c>
      <c r="U95" s="11"/>
      <c r="V95" s="35" t="str">
        <f t="shared" si="10"/>
        <v>Korea, Republic of</v>
      </c>
      <c r="W95" s="30">
        <f t="shared" si="11"/>
        <v>7.5595097332352998E-4</v>
      </c>
      <c r="X95" s="10">
        <f t="shared" si="12"/>
        <v>0.73816806074262908</v>
      </c>
      <c r="Y95" s="38">
        <f t="shared" si="13"/>
        <v>0.54489208590053373</v>
      </c>
      <c r="Z95" s="43">
        <f t="shared" si="14"/>
        <v>-0.75595097332353001</v>
      </c>
      <c r="AA95" s="44">
        <f t="shared" si="15"/>
        <v>63</v>
      </c>
    </row>
    <row r="96" spans="3:27">
      <c r="C96" s="34" t="s">
        <v>219</v>
      </c>
      <c r="D96" s="35" t="s">
        <v>220</v>
      </c>
      <c r="E96" s="11">
        <v>0.47868055555555561</v>
      </c>
      <c r="F96" s="11">
        <v>0.4810916666666667</v>
      </c>
      <c r="G96" s="11">
        <v>0.48119722222222228</v>
      </c>
      <c r="H96" s="11">
        <v>0.48019166666666663</v>
      </c>
      <c r="I96" s="11">
        <v>0.4811900793650794</v>
      </c>
      <c r="J96" s="11">
        <v>0.48409722222222223</v>
      </c>
      <c r="K96" s="11">
        <v>0.48558311965811968</v>
      </c>
      <c r="L96" s="11">
        <v>0.46790555555555557</v>
      </c>
      <c r="M96" s="11">
        <v>0.47078888888888892</v>
      </c>
      <c r="N96" s="11">
        <v>0.48408888888888896</v>
      </c>
      <c r="O96" s="11">
        <v>0.48405555555555563</v>
      </c>
      <c r="P96" s="11">
        <v>0.48388333333333339</v>
      </c>
      <c r="Q96" s="11">
        <v>0.4833127192982456</v>
      </c>
      <c r="R96" s="11">
        <v>0.48327938596491232</v>
      </c>
      <c r="S96" s="11">
        <v>0.49121388888888889</v>
      </c>
      <c r="T96" s="11">
        <v>0.49124088888828538</v>
      </c>
      <c r="U96" s="11"/>
      <c r="V96" s="35" t="str">
        <f t="shared" si="10"/>
        <v>Kuwait</v>
      </c>
      <c r="W96" s="30">
        <f t="shared" si="11"/>
        <v>5.706356605937094E-4</v>
      </c>
      <c r="X96" s="10">
        <f t="shared" si="12"/>
        <v>0.45121967625154968</v>
      </c>
      <c r="Y96" s="38">
        <f t="shared" si="13"/>
        <v>0.20359919623655331</v>
      </c>
      <c r="Z96" s="43" t="str">
        <f t="shared" si="14"/>
        <v/>
      </c>
      <c r="AA96" s="44" t="str">
        <f t="shared" si="15"/>
        <v/>
      </c>
    </row>
    <row r="97" spans="3:27">
      <c r="C97" s="34" t="s">
        <v>221</v>
      </c>
      <c r="D97" s="35" t="s">
        <v>222</v>
      </c>
      <c r="E97" s="11">
        <v>0.42748610908163176</v>
      </c>
      <c r="F97" s="11">
        <v>0.42990295182892185</v>
      </c>
      <c r="G97" s="11">
        <v>0.42654871473433587</v>
      </c>
      <c r="H97" s="11">
        <v>0.42026923524781051</v>
      </c>
      <c r="I97" s="11">
        <v>0.41800154303934806</v>
      </c>
      <c r="J97" s="11">
        <v>0.42415938300553696</v>
      </c>
      <c r="K97" s="11">
        <v>0.40642057891027533</v>
      </c>
      <c r="L97" s="11">
        <v>0.41413754617709753</v>
      </c>
      <c r="M97" s="11">
        <v>0.3963251767532503</v>
      </c>
      <c r="N97" s="11">
        <v>0.39476157774565862</v>
      </c>
      <c r="O97" s="11">
        <v>0.4097518685387555</v>
      </c>
      <c r="P97" s="11">
        <v>0.40939366789919746</v>
      </c>
      <c r="Q97" s="11">
        <v>0.42404848547359969</v>
      </c>
      <c r="R97" s="11">
        <v>0.42681563586688404</v>
      </c>
      <c r="S97" s="11">
        <v>0.44880707347058318</v>
      </c>
      <c r="T97" s="11">
        <v>0.45093307342306338</v>
      </c>
      <c r="U97" s="11"/>
      <c r="V97" s="35" t="str">
        <f t="shared" si="10"/>
        <v>Kyrgyzstan</v>
      </c>
      <c r="W97" s="30">
        <f t="shared" si="11"/>
        <v>6.6077258782433121E-4</v>
      </c>
      <c r="X97" s="10">
        <f t="shared" si="12"/>
        <v>0.20036119053791579</v>
      </c>
      <c r="Y97" s="38">
        <f t="shared" si="13"/>
        <v>4.0144606673770997E-2</v>
      </c>
      <c r="Z97" s="43" t="str">
        <f t="shared" si="14"/>
        <v/>
      </c>
      <c r="AA97" s="44" t="str">
        <f t="shared" si="15"/>
        <v/>
      </c>
    </row>
    <row r="98" spans="3:27">
      <c r="C98" s="34" t="s">
        <v>223</v>
      </c>
      <c r="D98" s="35" t="s">
        <v>436</v>
      </c>
      <c r="E98" s="11">
        <v>0.60119444444444448</v>
      </c>
      <c r="F98" s="11">
        <v>0.60132777777777779</v>
      </c>
      <c r="G98" s="11">
        <v>0.59979444444444452</v>
      </c>
      <c r="H98" s="11">
        <v>0.59992777777777773</v>
      </c>
      <c r="I98" s="11">
        <v>0.59339444444444445</v>
      </c>
      <c r="J98" s="11">
        <v>0.59186111111111106</v>
      </c>
      <c r="K98" s="11">
        <v>0.59172777777777774</v>
      </c>
      <c r="L98" s="11">
        <v>0.59159444444444442</v>
      </c>
      <c r="M98" s="11">
        <v>0.58812777777777769</v>
      </c>
      <c r="N98" s="11">
        <v>0.58799444444444449</v>
      </c>
      <c r="O98" s="11">
        <v>0.5786944444444444</v>
      </c>
      <c r="P98" s="11">
        <v>0.5659277777777777</v>
      </c>
      <c r="Q98" s="11">
        <v>0.56699444437738911</v>
      </c>
      <c r="R98" s="11">
        <v>0.56816111097476552</v>
      </c>
      <c r="S98" s="11">
        <v>0.56932777757214181</v>
      </c>
      <c r="T98" s="11">
        <v>0.57356044414420093</v>
      </c>
      <c r="U98" s="11"/>
      <c r="V98" s="35" t="str">
        <f t="shared" si="10"/>
        <v>Laos</v>
      </c>
      <c r="W98" s="30">
        <f t="shared" si="11"/>
        <v>-2.5700637391375806E-3</v>
      </c>
      <c r="X98" s="10">
        <f t="shared" si="12"/>
        <v>-0.93342059439676206</v>
      </c>
      <c r="Y98" s="38">
        <f t="shared" si="13"/>
        <v>0.87127400604400462</v>
      </c>
      <c r="Z98" s="43">
        <f t="shared" si="14"/>
        <v>2.5700637391375807</v>
      </c>
      <c r="AA98" s="44">
        <f t="shared" si="15"/>
        <v>33</v>
      </c>
    </row>
    <row r="99" spans="3:27">
      <c r="C99" s="34" t="s">
        <v>225</v>
      </c>
      <c r="D99" s="35" t="s">
        <v>226</v>
      </c>
      <c r="E99" s="11">
        <v>0.23755759122385578</v>
      </c>
      <c r="F99" s="11">
        <v>0.25026195733440204</v>
      </c>
      <c r="G99" s="11">
        <v>0.2377159002468355</v>
      </c>
      <c r="H99" s="11">
        <v>0.23659623970592847</v>
      </c>
      <c r="I99" s="11">
        <v>0.23412163375682429</v>
      </c>
      <c r="J99" s="11">
        <v>0.23943922829335937</v>
      </c>
      <c r="K99" s="11">
        <v>0.23068733646545328</v>
      </c>
      <c r="L99" s="11">
        <v>0.23240211259563781</v>
      </c>
      <c r="M99" s="11">
        <v>0.2329806455358078</v>
      </c>
      <c r="N99" s="11">
        <v>0.23776404580992594</v>
      </c>
      <c r="O99" s="11">
        <v>0.25323300773300578</v>
      </c>
      <c r="P99" s="11">
        <v>0.24414702627937782</v>
      </c>
      <c r="Q99" s="11">
        <v>0.24421837822672476</v>
      </c>
      <c r="R99" s="11">
        <v>0.27072853750068526</v>
      </c>
      <c r="S99" s="11">
        <v>0.27116187082284271</v>
      </c>
      <c r="T99" s="11">
        <v>0.27219253746647215</v>
      </c>
      <c r="U99" s="11"/>
      <c r="V99" s="35" t="str">
        <f t="shared" si="10"/>
        <v>Latvia</v>
      </c>
      <c r="W99" s="30">
        <f t="shared" si="11"/>
        <v>2.0351715166149749E-3</v>
      </c>
      <c r="X99" s="10">
        <f t="shared" si="12"/>
        <v>0.67732181201560193</v>
      </c>
      <c r="Y99" s="38">
        <f t="shared" si="13"/>
        <v>0.45876483703209842</v>
      </c>
      <c r="Z99" s="43">
        <f t="shared" si="14"/>
        <v>-2.0351715166149749</v>
      </c>
      <c r="AA99" s="44">
        <f t="shared" si="15"/>
        <v>81</v>
      </c>
    </row>
    <row r="100" spans="3:27">
      <c r="C100" s="34" t="s">
        <v>227</v>
      </c>
      <c r="D100" s="35" t="s">
        <v>228</v>
      </c>
      <c r="E100" s="11">
        <v>0.32221511164274325</v>
      </c>
      <c r="F100" s="11">
        <v>0.3029444376901021</v>
      </c>
      <c r="G100" s="11">
        <v>0.28920790443553607</v>
      </c>
      <c r="H100" s="11">
        <v>0.29768177830940995</v>
      </c>
      <c r="I100" s="11">
        <v>0.29891388888888887</v>
      </c>
      <c r="J100" s="11">
        <v>0.35021511164274322</v>
      </c>
      <c r="K100" s="11">
        <v>0.34334844497607658</v>
      </c>
      <c r="L100" s="11">
        <v>0.3414817783094099</v>
      </c>
      <c r="M100" s="11">
        <v>0.40284427830940978</v>
      </c>
      <c r="N100" s="11">
        <v>0.4002811054272733</v>
      </c>
      <c r="O100" s="11">
        <v>0.33407846265101232</v>
      </c>
      <c r="P100" s="11">
        <v>0.32589076999289707</v>
      </c>
      <c r="Q100" s="11">
        <v>0.34221576634486323</v>
      </c>
      <c r="R100" s="11">
        <v>0.41271005640199743</v>
      </c>
      <c r="S100" s="11">
        <v>0.415476723002354</v>
      </c>
      <c r="T100" s="11">
        <v>0.41865872293123069</v>
      </c>
      <c r="U100" s="11"/>
      <c r="V100" s="35" t="str">
        <f t="shared" si="10"/>
        <v>Lebanon</v>
      </c>
      <c r="W100" s="30">
        <f t="shared" si="11"/>
        <v>7.3664983036172572E-3</v>
      </c>
      <c r="X100" s="10">
        <f t="shared" si="12"/>
        <v>0.76782209850146965</v>
      </c>
      <c r="Y100" s="38">
        <f t="shared" si="13"/>
        <v>0.58955077494720054</v>
      </c>
      <c r="Z100" s="43">
        <f t="shared" si="14"/>
        <v>-7.3664983036172575</v>
      </c>
      <c r="AA100" s="44">
        <f t="shared" si="15"/>
        <v>114</v>
      </c>
    </row>
    <row r="101" spans="3:27">
      <c r="C101" s="34" t="s">
        <v>229</v>
      </c>
      <c r="D101" s="35" t="s">
        <v>230</v>
      </c>
      <c r="E101" s="11">
        <v>0.65481944441464213</v>
      </c>
      <c r="F101" s="11">
        <v>0.6876944444444445</v>
      </c>
      <c r="G101" s="11">
        <v>0.64586111111111111</v>
      </c>
      <c r="H101" s="11">
        <v>0.65569444444444447</v>
      </c>
      <c r="I101" s="11">
        <v>0.61719444444444438</v>
      </c>
      <c r="J101" s="11">
        <v>0.60036111111111123</v>
      </c>
      <c r="K101" s="11">
        <v>0.59176111111111107</v>
      </c>
      <c r="L101" s="11">
        <v>0.61816111111111116</v>
      </c>
      <c r="M101" s="11">
        <v>0.60789444444444463</v>
      </c>
      <c r="N101" s="11">
        <v>0.59096111111111105</v>
      </c>
      <c r="O101" s="11">
        <v>0.57606111108428903</v>
      </c>
      <c r="P101" s="11">
        <v>0.59439444439080025</v>
      </c>
      <c r="Q101" s="11">
        <v>0.60772777769731146</v>
      </c>
      <c r="R101" s="11">
        <v>0.60952777763025623</v>
      </c>
      <c r="S101" s="11">
        <v>0.611327777563201</v>
      </c>
      <c r="T101" s="11">
        <v>0.6155581108019792</v>
      </c>
      <c r="U101" s="11"/>
      <c r="V101" s="35" t="str">
        <f t="shared" si="10"/>
        <v>Lesotho</v>
      </c>
      <c r="W101" s="30">
        <f t="shared" si="11"/>
        <v>-3.980617661523524E-3</v>
      </c>
      <c r="X101" s="10">
        <f t="shared" si="12"/>
        <v>-0.64909312249859608</v>
      </c>
      <c r="Y101" s="38">
        <f t="shared" si="13"/>
        <v>0.42132188167497747</v>
      </c>
      <c r="Z101" s="43">
        <f t="shared" si="14"/>
        <v>3.980617661523524</v>
      </c>
      <c r="AA101" s="44">
        <f t="shared" si="15"/>
        <v>19</v>
      </c>
    </row>
    <row r="102" spans="3:27">
      <c r="C102" s="34" t="s">
        <v>231</v>
      </c>
      <c r="D102" s="35" t="s">
        <v>232</v>
      </c>
      <c r="E102" s="11">
        <v>0.73484722192792429</v>
      </c>
      <c r="F102" s="11">
        <v>0.72244722198678391</v>
      </c>
      <c r="G102" s="11">
        <v>0.6850472220456435</v>
      </c>
      <c r="H102" s="11">
        <v>0.69431388877116973</v>
      </c>
      <c r="I102" s="11">
        <v>0.65858055549669603</v>
      </c>
      <c r="J102" s="11">
        <v>0.69451388888888888</v>
      </c>
      <c r="K102" s="11">
        <v>0.65015198412698416</v>
      </c>
      <c r="L102" s="11">
        <v>0.65912341269841279</v>
      </c>
      <c r="M102" s="11">
        <v>0.67142817460317461</v>
      </c>
      <c r="N102" s="11">
        <v>0.67539960317460324</v>
      </c>
      <c r="O102" s="11">
        <v>0.66937103174603163</v>
      </c>
      <c r="P102" s="11">
        <v>0.66847579365079357</v>
      </c>
      <c r="Q102" s="11">
        <v>0.62424722222222229</v>
      </c>
      <c r="R102" s="11">
        <v>0.62711388879948193</v>
      </c>
      <c r="S102" s="11">
        <v>0.62998055537674169</v>
      </c>
      <c r="T102" s="11">
        <v>0.63463355527273901</v>
      </c>
      <c r="U102" s="11"/>
      <c r="V102" s="35" t="str">
        <f t="shared" si="10"/>
        <v>Liberia</v>
      </c>
      <c r="W102" s="30">
        <f t="shared" si="11"/>
        <v>-5.7963798970509083E-3</v>
      </c>
      <c r="X102" s="10">
        <f t="shared" si="12"/>
        <v>-0.85002217595736473</v>
      </c>
      <c r="Y102" s="38">
        <f t="shared" si="13"/>
        <v>0.72253769961929315</v>
      </c>
      <c r="Z102" s="43">
        <f t="shared" si="14"/>
        <v>5.7963798970509082</v>
      </c>
      <c r="AA102" s="44">
        <f t="shared" si="15"/>
        <v>9</v>
      </c>
    </row>
    <row r="103" spans="3:27">
      <c r="C103" s="34" t="s">
        <v>233</v>
      </c>
      <c r="D103" s="35" t="s">
        <v>234</v>
      </c>
      <c r="E103" s="11">
        <v>0.49471597436035486</v>
      </c>
      <c r="F103" s="11">
        <v>0.4805942309956252</v>
      </c>
      <c r="G103" s="11">
        <v>0.51354562810279147</v>
      </c>
      <c r="H103" s="11">
        <v>0.47965915212732946</v>
      </c>
      <c r="I103" s="11">
        <v>0.49057816039179225</v>
      </c>
      <c r="J103" s="11">
        <v>0.5103148913376141</v>
      </c>
      <c r="K103" s="11">
        <v>0.51835777471686117</v>
      </c>
      <c r="L103" s="11">
        <v>0.5248244413835278</v>
      </c>
      <c r="M103" s="11">
        <v>0.46218611876338894</v>
      </c>
      <c r="N103" s="11">
        <v>0.53182317460316664</v>
      </c>
      <c r="O103" s="11">
        <v>0.52065888888888889</v>
      </c>
      <c r="P103" s="11">
        <v>0.4972531746031667</v>
      </c>
      <c r="Q103" s="11">
        <v>0.50177222222222218</v>
      </c>
      <c r="R103" s="11">
        <v>0.51363095231835965</v>
      </c>
      <c r="S103" s="11">
        <v>0.51613095225577466</v>
      </c>
      <c r="T103" s="11">
        <v>0.51930228551822322</v>
      </c>
      <c r="U103" s="11"/>
      <c r="V103" s="35" t="str">
        <f t="shared" si="10"/>
        <v>Libyan Arab Jamahiriya</v>
      </c>
      <c r="W103" s="30">
        <f t="shared" si="11"/>
        <v>1.6278400077206255E-3</v>
      </c>
      <c r="X103" s="10">
        <f t="shared" si="12"/>
        <v>0.40495495792538583</v>
      </c>
      <c r="Y103" s="38">
        <f t="shared" si="13"/>
        <v>0.16398851794835101</v>
      </c>
      <c r="Z103" s="43" t="str">
        <f t="shared" si="14"/>
        <v/>
      </c>
      <c r="AA103" s="44" t="str">
        <f t="shared" si="15"/>
        <v/>
      </c>
    </row>
    <row r="104" spans="3:27">
      <c r="C104" s="34" t="s">
        <v>235</v>
      </c>
      <c r="D104" s="35" t="s">
        <v>236</v>
      </c>
      <c r="E104" s="11">
        <v>0.51689999981224533</v>
      </c>
      <c r="F104" s="11">
        <v>0.51736666647891216</v>
      </c>
      <c r="G104" s="11">
        <v>0.51783333314557878</v>
      </c>
      <c r="H104" s="11">
        <v>0.51829999981224539</v>
      </c>
      <c r="I104" s="11">
        <v>0.51876666647891212</v>
      </c>
      <c r="J104" s="11">
        <v>0.51923333314557873</v>
      </c>
      <c r="K104" s="11">
        <v>0.51943333314557871</v>
      </c>
      <c r="L104" s="11">
        <v>0.5196333331455788</v>
      </c>
      <c r="M104" s="11">
        <v>0.51983333314557878</v>
      </c>
      <c r="N104" s="11">
        <v>0.52003333314557876</v>
      </c>
      <c r="O104" s="11">
        <v>0.52023333314557874</v>
      </c>
      <c r="P104" s="11">
        <v>0.52033333314557872</v>
      </c>
      <c r="Q104" s="11">
        <v>0.52043333314557871</v>
      </c>
      <c r="R104" s="11">
        <v>0.52053333314557881</v>
      </c>
      <c r="S104" s="11">
        <v>0.52063333314557869</v>
      </c>
      <c r="T104" s="11">
        <v>0.52206233311363814</v>
      </c>
      <c r="U104" s="11"/>
      <c r="V104" s="35" t="str">
        <f t="shared" si="10"/>
        <v>Liechtenstein</v>
      </c>
      <c r="W104" s="30">
        <f t="shared" si="11"/>
        <v>2.7465931302091731E-4</v>
      </c>
      <c r="X104" s="10">
        <f t="shared" si="12"/>
        <v>0.96462213503755212</v>
      </c>
      <c r="Y104" s="38">
        <f t="shared" si="13"/>
        <v>0.93049586340440549</v>
      </c>
      <c r="Z104" s="43">
        <f t="shared" si="14"/>
        <v>-0.27465931302091728</v>
      </c>
      <c r="AA104" s="44">
        <f t="shared" si="15"/>
        <v>58</v>
      </c>
    </row>
    <row r="105" spans="3:27">
      <c r="C105" s="34" t="s">
        <v>237</v>
      </c>
      <c r="D105" s="35" t="s">
        <v>238</v>
      </c>
      <c r="E105" s="11">
        <v>0.29678257043191475</v>
      </c>
      <c r="F105" s="11">
        <v>0.29907697610765321</v>
      </c>
      <c r="G105" s="11">
        <v>0.29001642238222841</v>
      </c>
      <c r="H105" s="11">
        <v>0.28442265756894092</v>
      </c>
      <c r="I105" s="11">
        <v>0.28407369963473844</v>
      </c>
      <c r="J105" s="11">
        <v>0.28814477540516098</v>
      </c>
      <c r="K105" s="11">
        <v>0.26224792557061277</v>
      </c>
      <c r="L105" s="11">
        <v>0.27057651006712363</v>
      </c>
      <c r="M105" s="11">
        <v>0.25847540983606049</v>
      </c>
      <c r="N105" s="11">
        <v>0.24663487585582222</v>
      </c>
      <c r="O105" s="11">
        <v>0.27367475303785344</v>
      </c>
      <c r="P105" s="11">
        <v>0.28557427672509689</v>
      </c>
      <c r="Q105" s="11">
        <v>0.28012131304325821</v>
      </c>
      <c r="R105" s="11">
        <v>0.28249312083074235</v>
      </c>
      <c r="S105" s="11">
        <v>0.33536321662193402</v>
      </c>
      <c r="T105" s="11">
        <v>0.33634521659998456</v>
      </c>
      <c r="U105" s="11"/>
      <c r="V105" s="35" t="str">
        <f t="shared" si="10"/>
        <v>Lithuania</v>
      </c>
      <c r="W105" s="30">
        <f t="shared" si="11"/>
        <v>1.2101559997496226E-3</v>
      </c>
      <c r="X105" s="10">
        <f t="shared" si="12"/>
        <v>0.24071039785750167</v>
      </c>
      <c r="Y105" s="38">
        <f t="shared" si="13"/>
        <v>5.7941495636716744E-2</v>
      </c>
      <c r="Z105" s="43" t="str">
        <f t="shared" si="14"/>
        <v/>
      </c>
      <c r="AA105" s="44" t="str">
        <f t="shared" si="15"/>
        <v/>
      </c>
    </row>
    <row r="106" spans="3:27">
      <c r="C106" s="34" t="s">
        <v>239</v>
      </c>
      <c r="D106" s="35" t="s">
        <v>240</v>
      </c>
      <c r="E106" s="11">
        <v>0.2968333331321677</v>
      </c>
      <c r="F106" s="11">
        <v>0.2947333331724008</v>
      </c>
      <c r="G106" s="11">
        <v>0.29263333321263391</v>
      </c>
      <c r="H106" s="11">
        <v>0.29053333325286707</v>
      </c>
      <c r="I106" s="11">
        <v>0.28843333329310022</v>
      </c>
      <c r="J106" s="11">
        <v>0.20299999999999999</v>
      </c>
      <c r="K106" s="11">
        <v>0.22166666666666668</v>
      </c>
      <c r="L106" s="11">
        <v>0.18533333333333335</v>
      </c>
      <c r="M106" s="11">
        <v>0.22303673835125001</v>
      </c>
      <c r="N106" s="11">
        <v>0.221</v>
      </c>
      <c r="O106" s="11">
        <v>0.21466666666666667</v>
      </c>
      <c r="P106" s="11">
        <v>0.21163518518519445</v>
      </c>
      <c r="Q106" s="11">
        <v>0.27661948998177777</v>
      </c>
      <c r="R106" s="11">
        <v>0.27984516122104292</v>
      </c>
      <c r="S106" s="11">
        <v>0.3664784944850859</v>
      </c>
      <c r="T106" s="11">
        <v>0.36987316107587587</v>
      </c>
      <c r="U106" s="11"/>
      <c r="V106" s="35" t="str">
        <f t="shared" si="10"/>
        <v>Luxembourg</v>
      </c>
      <c r="W106" s="30">
        <f t="shared" si="11"/>
        <v>1.9394702006899022E-3</v>
      </c>
      <c r="X106" s="10">
        <f t="shared" si="12"/>
        <v>0.16555865988042651</v>
      </c>
      <c r="Y106" s="38">
        <f t="shared" si="13"/>
        <v>2.7409669861402745E-2</v>
      </c>
      <c r="Z106" s="43" t="str">
        <f t="shared" si="14"/>
        <v/>
      </c>
      <c r="AA106" s="44" t="str">
        <f t="shared" si="15"/>
        <v/>
      </c>
    </row>
    <row r="107" spans="3:27">
      <c r="C107" s="34" t="s">
        <v>241</v>
      </c>
      <c r="D107" s="35" t="s">
        <v>242</v>
      </c>
      <c r="E107" s="11">
        <v>0.56883350478156147</v>
      </c>
      <c r="F107" s="11">
        <v>0.56509902202294071</v>
      </c>
      <c r="G107" s="11">
        <v>0.56803120593098677</v>
      </c>
      <c r="H107" s="11">
        <v>0.56929672317236613</v>
      </c>
      <c r="I107" s="11">
        <v>0.56889557374707866</v>
      </c>
      <c r="J107" s="11">
        <v>0.58016109098845803</v>
      </c>
      <c r="K107" s="11">
        <v>0.57640026885715068</v>
      </c>
      <c r="L107" s="11">
        <v>0.56596524060856312</v>
      </c>
      <c r="M107" s="11">
        <v>0.57884857394189226</v>
      </c>
      <c r="N107" s="11">
        <v>0.57006495812266589</v>
      </c>
      <c r="O107" s="11">
        <v>0.57898124814149821</v>
      </c>
      <c r="P107" s="11">
        <v>0.57092428015658148</v>
      </c>
      <c r="Q107" s="11">
        <v>0.57348840445035931</v>
      </c>
      <c r="R107" s="11">
        <v>0.57305261240545058</v>
      </c>
      <c r="S107" s="11">
        <v>0.57291927906243145</v>
      </c>
      <c r="T107" s="11">
        <v>0.57452161235994981</v>
      </c>
      <c r="U107" s="11"/>
      <c r="V107" s="35" t="str">
        <f t="shared" si="10"/>
        <v>Madagascar</v>
      </c>
      <c r="W107" s="30">
        <f t="shared" si="11"/>
        <v>4.1488924951741258E-4</v>
      </c>
      <c r="X107" s="10">
        <f t="shared" si="12"/>
        <v>0.42563997674106219</v>
      </c>
      <c r="Y107" s="38">
        <f t="shared" si="13"/>
        <v>0.18116938980013195</v>
      </c>
      <c r="Z107" s="43" t="str">
        <f t="shared" si="14"/>
        <v/>
      </c>
      <c r="AA107" s="44" t="str">
        <f t="shared" si="15"/>
        <v/>
      </c>
    </row>
    <row r="108" spans="3:27">
      <c r="C108" s="34" t="s">
        <v>243</v>
      </c>
      <c r="D108" s="35" t="s">
        <v>244</v>
      </c>
      <c r="E108" s="11">
        <v>0.59469064327486121</v>
      </c>
      <c r="F108" s="11">
        <v>0.57305730994152781</v>
      </c>
      <c r="G108" s="11">
        <v>0.56309064327486114</v>
      </c>
      <c r="H108" s="11">
        <v>0.56979064327486106</v>
      </c>
      <c r="I108" s="11">
        <v>0.53815730994152777</v>
      </c>
      <c r="J108" s="11">
        <v>0.52319064327486109</v>
      </c>
      <c r="K108" s="11">
        <v>0.51832397660819451</v>
      </c>
      <c r="L108" s="11">
        <v>0.54345730994152774</v>
      </c>
      <c r="M108" s="11">
        <v>0.50942417153997221</v>
      </c>
      <c r="N108" s="11">
        <v>0.50075388888888894</v>
      </c>
      <c r="O108" s="11">
        <v>0.49807648148147216</v>
      </c>
      <c r="P108" s="11">
        <v>0.48419249999999997</v>
      </c>
      <c r="Q108" s="11">
        <v>0.4808895370102057</v>
      </c>
      <c r="R108" s="11">
        <v>0.49254928565690831</v>
      </c>
      <c r="S108" s="11">
        <v>0.49308261895969435</v>
      </c>
      <c r="T108" s="11">
        <v>0.49579428556575045</v>
      </c>
      <c r="U108" s="11"/>
      <c r="V108" s="35" t="str">
        <f t="shared" si="10"/>
        <v>Malawi</v>
      </c>
      <c r="W108" s="30">
        <f t="shared" si="11"/>
        <v>-6.8959545863190985E-3</v>
      </c>
      <c r="X108" s="10">
        <f t="shared" si="12"/>
        <v>-0.91653549856312533</v>
      </c>
      <c r="Y108" s="38">
        <f t="shared" si="13"/>
        <v>0.84003732012635668</v>
      </c>
      <c r="Z108" s="43">
        <f t="shared" si="14"/>
        <v>6.8959545863190987</v>
      </c>
      <c r="AA108" s="44">
        <f t="shared" si="15"/>
        <v>4</v>
      </c>
    </row>
    <row r="109" spans="3:27">
      <c r="C109" s="34" t="s">
        <v>245</v>
      </c>
      <c r="D109" s="35" t="s">
        <v>246</v>
      </c>
      <c r="E109" s="11">
        <v>0.4604540598290599</v>
      </c>
      <c r="F109" s="11">
        <v>0.49151111111111107</v>
      </c>
      <c r="G109" s="11">
        <v>0.48718888888888889</v>
      </c>
      <c r="H109" s="11">
        <v>0.48120000000000002</v>
      </c>
      <c r="I109" s="11">
        <v>0.49354444444444451</v>
      </c>
      <c r="J109" s="11">
        <v>0.48227777777777781</v>
      </c>
      <c r="K109" s="11">
        <v>0.47791111111111112</v>
      </c>
      <c r="L109" s="11">
        <v>0.49104444444444445</v>
      </c>
      <c r="M109" s="11">
        <v>0.46251111111111104</v>
      </c>
      <c r="N109" s="11">
        <v>0.50314444444444451</v>
      </c>
      <c r="O109" s="11">
        <v>0.47044444444444444</v>
      </c>
      <c r="P109" s="11">
        <v>0.47244444443997408</v>
      </c>
      <c r="Q109" s="11">
        <v>0.46944444443550376</v>
      </c>
      <c r="R109" s="11">
        <v>0.47087777770252687</v>
      </c>
      <c r="S109" s="11">
        <v>0.47231111096955009</v>
      </c>
      <c r="T109" s="11">
        <v>0.47575644422587415</v>
      </c>
      <c r="U109" s="11"/>
      <c r="V109" s="35" t="str">
        <f t="shared" si="10"/>
        <v>Malaysia</v>
      </c>
      <c r="W109" s="30">
        <f t="shared" si="11"/>
        <v>-6.8380361624973632E-4</v>
      </c>
      <c r="X109" s="10">
        <f t="shared" si="12"/>
        <v>-0.27357072744125993</v>
      </c>
      <c r="Y109" s="38">
        <f t="shared" si="13"/>
        <v>7.4840942912740127E-2</v>
      </c>
      <c r="Z109" s="43" t="str">
        <f t="shared" si="14"/>
        <v/>
      </c>
      <c r="AA109" s="44" t="str">
        <f t="shared" si="15"/>
        <v/>
      </c>
    </row>
    <row r="110" spans="3:27">
      <c r="C110" s="34" t="s">
        <v>247</v>
      </c>
      <c r="D110" s="35" t="s">
        <v>248</v>
      </c>
      <c r="E110" s="11">
        <v>0.70026388888888891</v>
      </c>
      <c r="F110" s="11">
        <v>0.70317499999999999</v>
      </c>
      <c r="G110" s="11">
        <v>0.68108611111111106</v>
      </c>
      <c r="H110" s="11">
        <v>0.67733055555555566</v>
      </c>
      <c r="I110" s="11">
        <v>0.67690833333333333</v>
      </c>
      <c r="J110" s="11">
        <v>0.66815277777777782</v>
      </c>
      <c r="K110" s="11">
        <v>0.65803055555555556</v>
      </c>
      <c r="L110" s="11">
        <v>0.65836388883524466</v>
      </c>
      <c r="M110" s="11">
        <v>0.65821111100382268</v>
      </c>
      <c r="N110" s="11">
        <v>0.65805833317240081</v>
      </c>
      <c r="O110" s="11">
        <v>0.65436388867431217</v>
      </c>
      <c r="P110" s="11">
        <v>0.65886944417622362</v>
      </c>
      <c r="Q110" s="11">
        <v>0.65948611078924602</v>
      </c>
      <c r="R110" s="11">
        <v>0.65968611073560179</v>
      </c>
      <c r="S110" s="11">
        <v>0.65988611068195768</v>
      </c>
      <c r="T110" s="11">
        <v>0.66329977727232292</v>
      </c>
      <c r="U110" s="11"/>
      <c r="V110" s="35" t="str">
        <f t="shared" si="10"/>
        <v>Maldives</v>
      </c>
      <c r="W110" s="30">
        <f t="shared" si="11"/>
        <v>-2.5125049367770761E-3</v>
      </c>
      <c r="X110" s="10">
        <f t="shared" si="12"/>
        <v>-0.78326355476565279</v>
      </c>
      <c r="Y110" s="38">
        <f t="shared" si="13"/>
        <v>0.61350179622412682</v>
      </c>
      <c r="Z110" s="43">
        <f t="shared" si="14"/>
        <v>2.5125049367770762</v>
      </c>
      <c r="AA110" s="44">
        <f t="shared" si="15"/>
        <v>35</v>
      </c>
    </row>
    <row r="111" spans="3:27">
      <c r="C111" s="34" t="s">
        <v>249</v>
      </c>
      <c r="D111" s="35" t="s">
        <v>250</v>
      </c>
      <c r="E111" s="11">
        <v>0.72024731706099632</v>
      </c>
      <c r="F111" s="11">
        <v>0.72130402990517861</v>
      </c>
      <c r="G111" s="11">
        <v>0.71719759948886441</v>
      </c>
      <c r="H111" s="11">
        <v>0.72474918765972973</v>
      </c>
      <c r="I111" s="11">
        <v>0.72230990324936106</v>
      </c>
      <c r="J111" s="11">
        <v>0.71819936260623229</v>
      </c>
      <c r="K111" s="11">
        <v>0.72402566811123137</v>
      </c>
      <c r="L111" s="11">
        <v>0.72983812056737596</v>
      </c>
      <c r="M111" s="11">
        <v>0.72582752525252514</v>
      </c>
      <c r="N111" s="11">
        <v>0.70560368217054903</v>
      </c>
      <c r="O111" s="11">
        <v>0.72699531063321954</v>
      </c>
      <c r="P111" s="11">
        <v>0.72204143026004841</v>
      </c>
      <c r="Q111" s="11">
        <v>0.71606795532646095</v>
      </c>
      <c r="R111" s="11">
        <v>0.71586348796579458</v>
      </c>
      <c r="S111" s="11">
        <v>0.71523015462575545</v>
      </c>
      <c r="T111" s="11">
        <v>0.71665115459399376</v>
      </c>
      <c r="U111" s="11"/>
      <c r="V111" s="35" t="str">
        <f t="shared" si="10"/>
        <v>Mali</v>
      </c>
      <c r="W111" s="30">
        <f t="shared" si="11"/>
        <v>-3.5718420193805431E-4</v>
      </c>
      <c r="X111" s="10">
        <f t="shared" si="12"/>
        <v>-0.29041602736005856</v>
      </c>
      <c r="Y111" s="38">
        <f t="shared" si="13"/>
        <v>8.434146894759828E-2</v>
      </c>
      <c r="Z111" s="43" t="str">
        <f t="shared" si="14"/>
        <v/>
      </c>
      <c r="AA111" s="44" t="str">
        <f t="shared" si="15"/>
        <v/>
      </c>
    </row>
    <row r="112" spans="3:27">
      <c r="C112" s="34" t="s">
        <v>251</v>
      </c>
      <c r="D112" s="35" t="s">
        <v>252</v>
      </c>
      <c r="E112" s="11">
        <v>0.29714536041418999</v>
      </c>
      <c r="F112" s="11">
        <v>0.29281202708085668</v>
      </c>
      <c r="G112" s="11">
        <v>0.27836758263641226</v>
      </c>
      <c r="H112" s="11">
        <v>0.25966666666666666</v>
      </c>
      <c r="I112" s="11">
        <v>0.26583333333333337</v>
      </c>
      <c r="J112" s="11">
        <v>0.26533333333333337</v>
      </c>
      <c r="K112" s="11">
        <v>0.25993333333333335</v>
      </c>
      <c r="L112" s="11">
        <v>0.26453333333333334</v>
      </c>
      <c r="M112" s="11">
        <v>0.37062437275985666</v>
      </c>
      <c r="N112" s="11">
        <v>0.3284465949820789</v>
      </c>
      <c r="O112" s="11">
        <v>0.3414883293994122</v>
      </c>
      <c r="P112" s="11">
        <v>0.32111742831541223</v>
      </c>
      <c r="Q112" s="11">
        <v>0.36266048387096772</v>
      </c>
      <c r="R112" s="11">
        <v>0.37622026143791665</v>
      </c>
      <c r="S112" s="11">
        <v>0.37585359477125002</v>
      </c>
      <c r="T112" s="11">
        <v>0.37594559476919365</v>
      </c>
      <c r="U112" s="11"/>
      <c r="V112" s="35" t="str">
        <f t="shared" si="10"/>
        <v>Malta</v>
      </c>
      <c r="W112" s="30">
        <f t="shared" si="11"/>
        <v>7.8592090978428421E-3</v>
      </c>
      <c r="X112" s="10">
        <f t="shared" si="12"/>
        <v>0.79619654272060125</v>
      </c>
      <c r="Y112" s="38">
        <f t="shared" si="13"/>
        <v>0.63392893464023825</v>
      </c>
      <c r="Z112" s="43">
        <f t="shared" si="14"/>
        <v>-7.8592090978428422</v>
      </c>
      <c r="AA112" s="44">
        <f t="shared" si="15"/>
        <v>119</v>
      </c>
    </row>
    <row r="113" spans="3:27">
      <c r="C113" s="34" t="s">
        <v>253</v>
      </c>
      <c r="D113" s="35" t="s">
        <v>254</v>
      </c>
      <c r="E113" s="11">
        <v>0.54572222222222211</v>
      </c>
      <c r="F113" s="11">
        <v>0.5451555555555555</v>
      </c>
      <c r="G113" s="11">
        <v>0.54458888888888879</v>
      </c>
      <c r="H113" s="11">
        <v>0.5440222222222223</v>
      </c>
      <c r="I113" s="11">
        <v>0.54345555555555558</v>
      </c>
      <c r="J113" s="11">
        <v>0.54288888888888887</v>
      </c>
      <c r="K113" s="11">
        <v>0.54235555555555548</v>
      </c>
      <c r="L113" s="11">
        <v>0.54182222222222221</v>
      </c>
      <c r="M113" s="11">
        <v>0.54128888888888882</v>
      </c>
      <c r="N113" s="11">
        <v>0.54117222222222228</v>
      </c>
      <c r="O113" s="11">
        <v>0.54063888888888878</v>
      </c>
      <c r="P113" s="11">
        <v>0.54017777777777776</v>
      </c>
      <c r="Q113" s="11">
        <v>0.53957777777777771</v>
      </c>
      <c r="R113" s="11">
        <v>0.53897777777777778</v>
      </c>
      <c r="S113" s="11">
        <v>0.53837777777777773</v>
      </c>
      <c r="T113" s="11">
        <v>0.53885377776713828</v>
      </c>
      <c r="U113" s="11"/>
      <c r="V113" s="35" t="str">
        <f t="shared" si="10"/>
        <v>Marshall Islands</v>
      </c>
      <c r="W113" s="30">
        <f t="shared" si="11"/>
        <v>-4.8696732049613103E-4</v>
      </c>
      <c r="X113" s="10">
        <f t="shared" si="12"/>
        <v>-0.99450041062130368</v>
      </c>
      <c r="Y113" s="38">
        <f t="shared" si="13"/>
        <v>0.98903106672594165</v>
      </c>
      <c r="Z113" s="43">
        <f t="shared" si="14"/>
        <v>0.48696732049613101</v>
      </c>
      <c r="AA113" s="44">
        <f t="shared" si="15"/>
        <v>54</v>
      </c>
    </row>
    <row r="114" spans="3:27">
      <c r="C114" s="34" t="s">
        <v>255</v>
      </c>
      <c r="D114" s="35" t="s">
        <v>256</v>
      </c>
      <c r="E114" s="11">
        <v>0.70109779109611325</v>
      </c>
      <c r="F114" s="11">
        <v>0.70961980874316932</v>
      </c>
      <c r="G114" s="11">
        <v>0.73980109289617479</v>
      </c>
      <c r="H114" s="11">
        <v>0.78006775956284147</v>
      </c>
      <c r="I114" s="11">
        <v>0.74033442622950829</v>
      </c>
      <c r="J114" s="11">
        <v>0.7156010928961748</v>
      </c>
      <c r="K114" s="11">
        <v>0.71574629629629627</v>
      </c>
      <c r="L114" s="11">
        <v>0.73802500000000004</v>
      </c>
      <c r="M114" s="11">
        <v>0.70039166666666663</v>
      </c>
      <c r="N114" s="11">
        <v>0.68609166666666666</v>
      </c>
      <c r="O114" s="11">
        <v>0.7117916666666666</v>
      </c>
      <c r="P114" s="11">
        <v>0.68560416666666668</v>
      </c>
      <c r="Q114" s="11">
        <v>0.68025000000000002</v>
      </c>
      <c r="R114" s="11">
        <v>0.6853833332856496</v>
      </c>
      <c r="S114" s="11">
        <v>0.68961666651691</v>
      </c>
      <c r="T114" s="11">
        <v>0.69516333305959899</v>
      </c>
      <c r="U114" s="11"/>
      <c r="V114" s="35" t="str">
        <f t="shared" si="10"/>
        <v>Mauritania</v>
      </c>
      <c r="W114" s="30">
        <f t="shared" si="11"/>
        <v>-3.4923074729118968E-3</v>
      </c>
      <c r="X114" s="10">
        <f t="shared" si="12"/>
        <v>-0.61335193404412336</v>
      </c>
      <c r="Y114" s="38">
        <f t="shared" si="13"/>
        <v>0.37620059499566666</v>
      </c>
      <c r="Z114" s="43">
        <f t="shared" si="14"/>
        <v>3.4923074729118966</v>
      </c>
      <c r="AA114" s="44">
        <f t="shared" si="15"/>
        <v>23</v>
      </c>
    </row>
    <row r="115" spans="3:27">
      <c r="C115" s="34" t="s">
        <v>257</v>
      </c>
      <c r="D115" s="35" t="s">
        <v>258</v>
      </c>
      <c r="E115" s="11">
        <v>0.47607469932694396</v>
      </c>
      <c r="F115" s="11">
        <v>0.47627469932694394</v>
      </c>
      <c r="G115" s="11">
        <v>0.47647469932694397</v>
      </c>
      <c r="H115" s="11">
        <v>0.47667469932694395</v>
      </c>
      <c r="I115" s="11">
        <v>0.47687469932694393</v>
      </c>
      <c r="J115" s="11">
        <v>0.47707469932694391</v>
      </c>
      <c r="K115" s="11">
        <v>0.47720803266027723</v>
      </c>
      <c r="L115" s="11">
        <v>0.4773413659936106</v>
      </c>
      <c r="M115" s="11">
        <v>0.48170061789694651</v>
      </c>
      <c r="N115" s="11">
        <v>0.47986873449132056</v>
      </c>
      <c r="O115" s="11">
        <v>0.47662393162393163</v>
      </c>
      <c r="P115" s="11">
        <v>0.49490794404578375</v>
      </c>
      <c r="Q115" s="11">
        <v>0.48820209020902094</v>
      </c>
      <c r="R115" s="11">
        <v>0.49924433497538107</v>
      </c>
      <c r="S115" s="11">
        <v>0.49914433497538102</v>
      </c>
      <c r="T115" s="11">
        <v>0.50010200162064222</v>
      </c>
      <c r="U115" s="11"/>
      <c r="V115" s="35" t="str">
        <f t="shared" si="10"/>
        <v>Mauritius</v>
      </c>
      <c r="W115" s="30">
        <f t="shared" si="11"/>
        <v>1.688599323264618E-3</v>
      </c>
      <c r="X115" s="10">
        <f t="shared" si="12"/>
        <v>0.84745786436733817</v>
      </c>
      <c r="Y115" s="38">
        <f t="shared" si="13"/>
        <v>0.71818483187804971</v>
      </c>
      <c r="Z115" s="43">
        <f t="shared" si="14"/>
        <v>-1.6885993232646179</v>
      </c>
      <c r="AA115" s="44">
        <f t="shared" si="15"/>
        <v>75</v>
      </c>
    </row>
    <row r="116" spans="3:27">
      <c r="C116" s="34" t="s">
        <v>259</v>
      </c>
      <c r="D116" s="35" t="s">
        <v>260</v>
      </c>
      <c r="E116" s="11">
        <v>0.42581219920954444</v>
      </c>
      <c r="F116" s="11">
        <v>0.44050283174606503</v>
      </c>
      <c r="G116" s="11">
        <v>0.42523299841273171</v>
      </c>
      <c r="H116" s="11">
        <v>0.43833407835961086</v>
      </c>
      <c r="I116" s="11">
        <v>0.44973026029852181</v>
      </c>
      <c r="J116" s="11">
        <v>0.44945980877129749</v>
      </c>
      <c r="K116" s="11">
        <v>0.44908932404354179</v>
      </c>
      <c r="L116" s="11">
        <v>0.4537188393157861</v>
      </c>
      <c r="M116" s="11">
        <v>0.45095387694305833</v>
      </c>
      <c r="N116" s="11">
        <v>0.44406401435563253</v>
      </c>
      <c r="O116" s="11">
        <v>0.43836997069243161</v>
      </c>
      <c r="P116" s="11">
        <v>0.44115183645816841</v>
      </c>
      <c r="Q116" s="11">
        <v>0.43901402723708993</v>
      </c>
      <c r="R116" s="11">
        <v>0.46282418831442357</v>
      </c>
      <c r="S116" s="11">
        <v>0.46362418828536639</v>
      </c>
      <c r="T116" s="11">
        <v>0.46529918824792715</v>
      </c>
      <c r="U116" s="11"/>
      <c r="V116" s="35" t="str">
        <f t="shared" si="10"/>
        <v>Mexico</v>
      </c>
      <c r="W116" s="30">
        <f t="shared" si="11"/>
        <v>1.7340677216019437E-3</v>
      </c>
      <c r="X116" s="10">
        <f t="shared" si="12"/>
        <v>0.68995784279842043</v>
      </c>
      <c r="Y116" s="38">
        <f t="shared" si="13"/>
        <v>0.47604182483904983</v>
      </c>
      <c r="Z116" s="43">
        <f t="shared" si="14"/>
        <v>-1.7340677216019438</v>
      </c>
      <c r="AA116" s="44">
        <f t="shared" si="15"/>
        <v>76</v>
      </c>
    </row>
    <row r="117" spans="3:27">
      <c r="C117" s="34" t="s">
        <v>261</v>
      </c>
      <c r="D117" s="35" t="s">
        <v>262</v>
      </c>
      <c r="E117" s="11">
        <v>0.59561111111111109</v>
      </c>
      <c r="F117" s="11">
        <v>0.59654444444444443</v>
      </c>
      <c r="G117" s="11">
        <v>0.59747777777777777</v>
      </c>
      <c r="H117" s="11">
        <v>0.59841111111111112</v>
      </c>
      <c r="I117" s="11">
        <v>0.59934444444444435</v>
      </c>
      <c r="J117" s="11">
        <v>0.6002777777777778</v>
      </c>
      <c r="K117" s="11">
        <v>0.6002777777777778</v>
      </c>
      <c r="L117" s="11">
        <v>0.6002777777777778</v>
      </c>
      <c r="M117" s="11">
        <v>0.6002777777777778</v>
      </c>
      <c r="N117" s="11">
        <v>0.6002777777777778</v>
      </c>
      <c r="O117" s="11">
        <v>0.6002777777777778</v>
      </c>
      <c r="P117" s="11">
        <v>0.60014444444444448</v>
      </c>
      <c r="Q117" s="11">
        <v>0.60001111111111116</v>
      </c>
      <c r="R117" s="11">
        <v>0.59987777777777773</v>
      </c>
      <c r="S117" s="11">
        <v>0.59974444444444441</v>
      </c>
      <c r="T117" s="11">
        <v>0.60103411108228477</v>
      </c>
      <c r="U117" s="11"/>
      <c r="V117" s="35" t="str">
        <f t="shared" si="10"/>
        <v>Micronesia, Federated States of</v>
      </c>
      <c r="W117" s="30">
        <f t="shared" si="11"/>
        <v>2.490367640700086E-4</v>
      </c>
      <c r="X117" s="10">
        <f t="shared" si="12"/>
        <v>0.76815772183210185</v>
      </c>
      <c r="Y117" s="38">
        <f t="shared" si="13"/>
        <v>0.59006628561028474</v>
      </c>
      <c r="Z117" s="43">
        <f t="shared" si="14"/>
        <v>-0.2490367640700086</v>
      </c>
      <c r="AA117" s="44">
        <f t="shared" si="15"/>
        <v>57</v>
      </c>
    </row>
    <row r="118" spans="3:27">
      <c r="C118" s="34" t="s">
        <v>263</v>
      </c>
      <c r="D118" s="35" t="s">
        <v>264</v>
      </c>
      <c r="E118" s="11">
        <v>0.29134787792779837</v>
      </c>
      <c r="F118" s="11">
        <v>0.28468200522829845</v>
      </c>
      <c r="G118" s="11">
        <v>0.28451466704512368</v>
      </c>
      <c r="H118" s="11">
        <v>0.28780619287363135</v>
      </c>
      <c r="I118" s="11">
        <v>0.28605617580782111</v>
      </c>
      <c r="J118" s="11">
        <v>0.29024206106344835</v>
      </c>
      <c r="K118" s="11">
        <v>0.2898428313235405</v>
      </c>
      <c r="L118" s="11">
        <v>0.29754318955985121</v>
      </c>
      <c r="M118" s="11">
        <v>0.31525224766173843</v>
      </c>
      <c r="N118" s="11">
        <v>0.30402031233921561</v>
      </c>
      <c r="O118" s="11">
        <v>0.29775701950854488</v>
      </c>
      <c r="P118" s="11">
        <v>0.30383738607643263</v>
      </c>
      <c r="Q118" s="11">
        <v>0.31816345370740834</v>
      </c>
      <c r="R118" s="11">
        <v>0.31904088739152531</v>
      </c>
      <c r="S118" s="11">
        <v>0.3399264465948964</v>
      </c>
      <c r="T118" s="11">
        <v>0.34140177989525355</v>
      </c>
      <c r="U118" s="11"/>
      <c r="V118" s="35" t="str">
        <f t="shared" si="10"/>
        <v>Moldova, Republic of</v>
      </c>
      <c r="W118" s="30">
        <f t="shared" si="11"/>
        <v>3.447462946833364E-3</v>
      </c>
      <c r="X118" s="10">
        <f t="shared" si="12"/>
        <v>0.88146812150742182</v>
      </c>
      <c r="Y118" s="38">
        <f t="shared" si="13"/>
        <v>0.77698604923382297</v>
      </c>
      <c r="Z118" s="43">
        <f t="shared" si="14"/>
        <v>-3.447462946833364</v>
      </c>
      <c r="AA118" s="44">
        <f t="shared" si="15"/>
        <v>94</v>
      </c>
    </row>
    <row r="119" spans="3:27">
      <c r="C119" s="34" t="s">
        <v>265</v>
      </c>
      <c r="D119" s="35" t="s">
        <v>266</v>
      </c>
      <c r="E119" s="11">
        <v>0.44933333333333331</v>
      </c>
      <c r="F119" s="11">
        <v>0.44933333333333331</v>
      </c>
      <c r="G119" s="11">
        <v>0.44933333333333331</v>
      </c>
      <c r="H119" s="11">
        <v>0.44933333333333331</v>
      </c>
      <c r="I119" s="11">
        <v>0.44933333333333331</v>
      </c>
      <c r="J119" s="11">
        <v>0.44933333333333331</v>
      </c>
      <c r="K119" s="11">
        <v>0.44933333333333331</v>
      </c>
      <c r="L119" s="11">
        <v>0.44933333333333331</v>
      </c>
      <c r="M119" s="11">
        <v>0.44933333333333331</v>
      </c>
      <c r="N119" s="11">
        <v>0.44933333333333331</v>
      </c>
      <c r="O119" s="11">
        <v>0.44933333333333331</v>
      </c>
      <c r="P119" s="11">
        <v>0.44933333333333331</v>
      </c>
      <c r="Q119" s="11">
        <v>0.44933333333333331</v>
      </c>
      <c r="R119" s="11">
        <v>0.44933333333333331</v>
      </c>
      <c r="S119" s="11">
        <v>0.44933333333333331</v>
      </c>
      <c r="T119" s="11">
        <v>0.44933333333333331</v>
      </c>
      <c r="U119" s="11"/>
      <c r="V119" s="35" t="str">
        <f t="shared" si="10"/>
        <v>Monaco</v>
      </c>
      <c r="W119" s="30">
        <f t="shared" si="11"/>
        <v>0</v>
      </c>
      <c r="X119" s="10">
        <f t="shared" si="12"/>
        <v>0</v>
      </c>
      <c r="Y119" s="38">
        <f t="shared" si="13"/>
        <v>0</v>
      </c>
      <c r="Z119" s="43" t="str">
        <f t="shared" si="14"/>
        <v/>
      </c>
      <c r="AA119" s="44" t="str">
        <f t="shared" si="15"/>
        <v/>
      </c>
    </row>
    <row r="120" spans="3:27">
      <c r="C120" s="34" t="s">
        <v>267</v>
      </c>
      <c r="D120" s="35" t="s">
        <v>594</v>
      </c>
      <c r="E120" s="11">
        <v>0.28630427826775701</v>
      </c>
      <c r="F120" s="11">
        <v>0.28053845023696683</v>
      </c>
      <c r="G120" s="11">
        <v>0.34166340919127913</v>
      </c>
      <c r="H120" s="11">
        <v>0.29890242112153714</v>
      </c>
      <c r="I120" s="11">
        <v>0.277932796956812</v>
      </c>
      <c r="J120" s="11">
        <v>0.28989661383491461</v>
      </c>
      <c r="K120" s="11">
        <v>0.27996662851760529</v>
      </c>
      <c r="L120" s="11">
        <v>0.29407293301123377</v>
      </c>
      <c r="M120" s="11">
        <v>0.28008028776049171</v>
      </c>
      <c r="N120" s="11">
        <v>0.27255099266669408</v>
      </c>
      <c r="O120" s="11">
        <v>0.26339284515695205</v>
      </c>
      <c r="P120" s="11">
        <v>0.25336523217559886</v>
      </c>
      <c r="Q120" s="11">
        <v>0.26474375147722479</v>
      </c>
      <c r="R120" s="11">
        <v>0.35551986005314801</v>
      </c>
      <c r="S120" s="11">
        <v>0.35571986003005124</v>
      </c>
      <c r="T120" s="11">
        <v>0.35729652666147665</v>
      </c>
      <c r="U120" s="11"/>
      <c r="V120" s="35" t="str">
        <f t="shared" si="10"/>
        <v xml:space="preserve">Macedonia </v>
      </c>
      <c r="W120" s="30">
        <f t="shared" si="11"/>
        <v>2.2742700532880269E-3</v>
      </c>
      <c r="X120" s="10">
        <f t="shared" si="12"/>
        <v>0.30779423683031309</v>
      </c>
      <c r="Y120" s="38">
        <f t="shared" si="13"/>
        <v>9.4737292225954867E-2</v>
      </c>
      <c r="Z120" s="43" t="str">
        <f t="shared" si="14"/>
        <v/>
      </c>
      <c r="AA120" s="44" t="str">
        <f t="shared" si="15"/>
        <v/>
      </c>
    </row>
    <row r="121" spans="3:27">
      <c r="C121" s="34" t="s">
        <v>269</v>
      </c>
      <c r="D121" s="35" t="s">
        <v>270</v>
      </c>
      <c r="E121" s="11">
        <v>0.44032978382985227</v>
      </c>
      <c r="F121" s="11">
        <v>0.47299200943739067</v>
      </c>
      <c r="G121" s="11">
        <v>0.46876664398946755</v>
      </c>
      <c r="H121" s="11">
        <v>0.46814157215492697</v>
      </c>
      <c r="I121" s="11">
        <v>0.45117333868569975</v>
      </c>
      <c r="J121" s="11">
        <v>0.52727862266000647</v>
      </c>
      <c r="K121" s="11">
        <v>0.50304889682560061</v>
      </c>
      <c r="L121" s="11">
        <v>0.51401557220373384</v>
      </c>
      <c r="M121" s="11">
        <v>0.47525635198135702</v>
      </c>
      <c r="N121" s="11">
        <v>0.48589988207546336</v>
      </c>
      <c r="O121" s="11">
        <v>0.49501191883371648</v>
      </c>
      <c r="P121" s="11">
        <v>0.49406763786194113</v>
      </c>
      <c r="Q121" s="11">
        <v>0.4965631185369524</v>
      </c>
      <c r="R121" s="11">
        <v>0.49901617639383417</v>
      </c>
      <c r="S121" s="11">
        <v>0.50461813711779813</v>
      </c>
      <c r="T121" s="11">
        <v>0.5080291370415565</v>
      </c>
      <c r="U121" s="11"/>
      <c r="V121" s="35" t="str">
        <f t="shared" si="10"/>
        <v>Mongolia</v>
      </c>
      <c r="W121" s="30">
        <f t="shared" si="11"/>
        <v>3.0351309449067258E-3</v>
      </c>
      <c r="X121" s="10">
        <f t="shared" si="12"/>
        <v>0.61847691906994162</v>
      </c>
      <c r="Y121" s="38">
        <f t="shared" si="13"/>
        <v>0.38251369942224711</v>
      </c>
      <c r="Z121" s="43">
        <f t="shared" si="14"/>
        <v>-3.0351309449067259</v>
      </c>
      <c r="AA121" s="44">
        <f t="shared" si="15"/>
        <v>90</v>
      </c>
    </row>
    <row r="122" spans="3:27">
      <c r="C122" s="34" t="s">
        <v>271</v>
      </c>
      <c r="D122" s="35" t="s">
        <v>272</v>
      </c>
      <c r="E122" s="11">
        <v>0.55322222222222217</v>
      </c>
      <c r="F122" s="11">
        <v>0.55152222222222214</v>
      </c>
      <c r="G122" s="11">
        <v>0.54982222222222221</v>
      </c>
      <c r="H122" s="11">
        <v>0.54812222222222218</v>
      </c>
      <c r="I122" s="11">
        <v>0.54642222222222225</v>
      </c>
      <c r="J122" s="11">
        <v>0.54472222222222222</v>
      </c>
      <c r="K122" s="11">
        <v>0.54382222222222221</v>
      </c>
      <c r="L122" s="11">
        <v>0.54292222222222219</v>
      </c>
      <c r="M122" s="11">
        <v>0.54202222222222218</v>
      </c>
      <c r="N122" s="11">
        <v>0.54112222222222217</v>
      </c>
      <c r="O122" s="11">
        <v>0.54022222222222216</v>
      </c>
      <c r="P122" s="11">
        <v>0.54078888888888887</v>
      </c>
      <c r="Q122" s="11">
        <v>0.44802222222222216</v>
      </c>
      <c r="R122" s="11">
        <v>0.45005555552277299</v>
      </c>
      <c r="S122" s="11">
        <v>0.45208888882332371</v>
      </c>
      <c r="T122" s="11">
        <v>0.45422488877558043</v>
      </c>
      <c r="U122" s="11"/>
      <c r="V122" s="35" t="str">
        <f t="shared" si="10"/>
        <v>Montenegro</v>
      </c>
      <c r="W122" s="30">
        <f t="shared" si="11"/>
        <v>-7.1277352984008557E-3</v>
      </c>
      <c r="X122" s="10">
        <f t="shared" si="12"/>
        <v>-0.80118191542752637</v>
      </c>
      <c r="Y122" s="38">
        <f t="shared" si="13"/>
        <v>0.64189246160811997</v>
      </c>
      <c r="Z122" s="43">
        <f t="shared" si="14"/>
        <v>7.1277352984008555</v>
      </c>
      <c r="AA122" s="44">
        <f t="shared" si="15"/>
        <v>2</v>
      </c>
    </row>
    <row r="123" spans="3:27">
      <c r="C123" s="34" t="s">
        <v>273</v>
      </c>
      <c r="D123" s="35" t="s">
        <v>274</v>
      </c>
      <c r="E123" s="11">
        <v>0.5182376617663339</v>
      </c>
      <c r="F123" s="11">
        <v>0.49391836429205105</v>
      </c>
      <c r="G123" s="11">
        <v>0.49394151441786538</v>
      </c>
      <c r="H123" s="11">
        <v>0.51393144341661079</v>
      </c>
      <c r="I123" s="11">
        <v>0.52034650728321441</v>
      </c>
      <c r="J123" s="11">
        <v>0.54512606208994085</v>
      </c>
      <c r="K123" s="11">
        <v>0.54336891923279795</v>
      </c>
      <c r="L123" s="11">
        <v>0.53661177637565516</v>
      </c>
      <c r="M123" s="11">
        <v>0.50936659560617892</v>
      </c>
      <c r="N123" s="11">
        <v>0.51937434069600841</v>
      </c>
      <c r="O123" s="11">
        <v>0.53700924572758157</v>
      </c>
      <c r="P123" s="11">
        <v>0.5121164414475593</v>
      </c>
      <c r="Q123" s="11">
        <v>0.55890766455927932</v>
      </c>
      <c r="R123" s="11">
        <v>0.56197405218298557</v>
      </c>
      <c r="S123" s="11">
        <v>0.5641740521211458</v>
      </c>
      <c r="T123" s="11">
        <v>0.56766805204304882</v>
      </c>
      <c r="U123" s="11"/>
      <c r="V123" s="35" t="str">
        <f t="shared" si="10"/>
        <v>Morocco</v>
      </c>
      <c r="W123" s="30">
        <f t="shared" si="11"/>
        <v>3.8389709449824522E-3</v>
      </c>
      <c r="X123" s="10">
        <f t="shared" si="12"/>
        <v>0.75121743480609693</v>
      </c>
      <c r="Y123" s="38">
        <f t="shared" si="13"/>
        <v>0.56432763435665245</v>
      </c>
      <c r="Z123" s="43">
        <f t="shared" si="14"/>
        <v>-3.8389709449824521</v>
      </c>
      <c r="AA123" s="44">
        <f t="shared" si="15"/>
        <v>98</v>
      </c>
    </row>
    <row r="124" spans="3:27">
      <c r="C124" s="34" t="s">
        <v>275</v>
      </c>
      <c r="D124" s="35" t="s">
        <v>276</v>
      </c>
      <c r="E124" s="11">
        <v>0.74093679775280563</v>
      </c>
      <c r="F124" s="11">
        <v>0.72110346441947215</v>
      </c>
      <c r="G124" s="11">
        <v>0.6996034644194723</v>
      </c>
      <c r="H124" s="11">
        <v>0.70727013108613879</v>
      </c>
      <c r="I124" s="11">
        <v>0.67993679775280558</v>
      </c>
      <c r="J124" s="11">
        <v>0.67260346441947227</v>
      </c>
      <c r="K124" s="11">
        <v>0.67717013108613899</v>
      </c>
      <c r="L124" s="11">
        <v>0.67840346441947219</v>
      </c>
      <c r="M124" s="11">
        <v>0.66911222222222211</v>
      </c>
      <c r="N124" s="11">
        <v>0.66906950483091665</v>
      </c>
      <c r="O124" s="11">
        <v>0.66432333333333338</v>
      </c>
      <c r="P124" s="11">
        <v>0.6717567028985556</v>
      </c>
      <c r="Q124" s="11">
        <v>0.63396688514358335</v>
      </c>
      <c r="R124" s="11">
        <v>0.62763055553096869</v>
      </c>
      <c r="S124" s="11">
        <v>0.62886388880767752</v>
      </c>
      <c r="T124" s="11">
        <v>0.63243688872781478</v>
      </c>
      <c r="U124" s="11"/>
      <c r="V124" s="35" t="str">
        <f t="shared" si="10"/>
        <v>Mozambique</v>
      </c>
      <c r="W124" s="30">
        <f t="shared" si="11"/>
        <v>-6.4857334852324909E-3</v>
      </c>
      <c r="X124" s="10">
        <f t="shared" si="12"/>
        <v>-0.93998066451264228</v>
      </c>
      <c r="Y124" s="38">
        <f t="shared" si="13"/>
        <v>0.88356364965762857</v>
      </c>
      <c r="Z124" s="43">
        <f t="shared" si="14"/>
        <v>6.4857334852324913</v>
      </c>
      <c r="AA124" s="44">
        <f t="shared" si="15"/>
        <v>5</v>
      </c>
    </row>
    <row r="125" spans="3:27">
      <c r="C125" s="34" t="s">
        <v>277</v>
      </c>
      <c r="D125" s="35" t="s">
        <v>278</v>
      </c>
      <c r="E125" s="11">
        <v>0.62044540193746534</v>
      </c>
      <c r="F125" s="11">
        <v>0.61979324664829749</v>
      </c>
      <c r="G125" s="11">
        <v>0.6174365351139004</v>
      </c>
      <c r="H125" s="11">
        <v>0.61670677628775883</v>
      </c>
      <c r="I125" s="11">
        <v>0.60882812678510045</v>
      </c>
      <c r="J125" s="11">
        <v>0.58206969923786744</v>
      </c>
      <c r="K125" s="11">
        <v>0.57845767867961628</v>
      </c>
      <c r="L125" s="11">
        <v>0.57492916548447692</v>
      </c>
      <c r="M125" s="11">
        <v>0.5708933521826004</v>
      </c>
      <c r="N125" s="11">
        <v>0.56760219592775585</v>
      </c>
      <c r="O125" s="11">
        <v>0.57311146076394948</v>
      </c>
      <c r="P125" s="11">
        <v>0.57123154942165089</v>
      </c>
      <c r="Q125" s="11">
        <v>0.57071237558883536</v>
      </c>
      <c r="R125" s="11">
        <v>0.57433767060132246</v>
      </c>
      <c r="S125" s="11">
        <v>0.57755386551399657</v>
      </c>
      <c r="T125" s="11">
        <v>0.58116653209991387</v>
      </c>
      <c r="U125" s="11"/>
      <c r="V125" s="35" t="str">
        <f t="shared" si="10"/>
        <v>Myanmar</v>
      </c>
      <c r="W125" s="30">
        <f t="shared" si="11"/>
        <v>-3.4866200201603644E-3</v>
      </c>
      <c r="X125" s="10">
        <f t="shared" si="12"/>
        <v>-0.80758437257871007</v>
      </c>
      <c r="Y125" s="38">
        <f t="shared" si="13"/>
        <v>0.65219251883334883</v>
      </c>
      <c r="Z125" s="43">
        <f t="shared" si="14"/>
        <v>3.4866200201603643</v>
      </c>
      <c r="AA125" s="44">
        <f t="shared" si="15"/>
        <v>24</v>
      </c>
    </row>
    <row r="126" spans="3:27">
      <c r="C126" s="34" t="s">
        <v>279</v>
      </c>
      <c r="D126" s="35" t="s">
        <v>280</v>
      </c>
      <c r="E126" s="11">
        <v>0.66274911472258446</v>
      </c>
      <c r="F126" s="11">
        <v>0.65841578142948431</v>
      </c>
      <c r="G126" s="11">
        <v>0.66408244813638395</v>
      </c>
      <c r="H126" s="11">
        <v>0.65308244817661709</v>
      </c>
      <c r="I126" s="11">
        <v>0.66708244821685014</v>
      </c>
      <c r="J126" s="11">
        <v>0.62274911492374996</v>
      </c>
      <c r="K126" s="11">
        <v>0.6160157815904167</v>
      </c>
      <c r="L126" s="11">
        <v>0.58428244825708342</v>
      </c>
      <c r="M126" s="11">
        <v>0.55657471029311123</v>
      </c>
      <c r="N126" s="11">
        <v>0.58600974778458326</v>
      </c>
      <c r="O126" s="11">
        <v>0.58796901446902783</v>
      </c>
      <c r="P126" s="11">
        <v>0.57090937542708342</v>
      </c>
      <c r="Q126" s="11">
        <v>0.57448194441985756</v>
      </c>
      <c r="R126" s="11">
        <v>0.57722048601723375</v>
      </c>
      <c r="S126" s="11">
        <v>0.57935381928127672</v>
      </c>
      <c r="T126" s="11">
        <v>0.58349681918867347</v>
      </c>
      <c r="U126" s="11"/>
      <c r="V126" s="35" t="str">
        <f t="shared" si="10"/>
        <v>Namibia</v>
      </c>
      <c r="W126" s="30">
        <f t="shared" si="11"/>
        <v>-7.1239910430004423E-3</v>
      </c>
      <c r="X126" s="10">
        <f t="shared" si="12"/>
        <v>-0.85814180593086486</v>
      </c>
      <c r="Y126" s="38">
        <f t="shared" si="13"/>
        <v>0.73640735908628618</v>
      </c>
      <c r="Z126" s="43">
        <f t="shared" si="14"/>
        <v>7.1239910430004425</v>
      </c>
      <c r="AA126" s="44">
        <f t="shared" si="15"/>
        <v>3</v>
      </c>
    </row>
    <row r="127" spans="3:27">
      <c r="C127" s="34" t="s">
        <v>281</v>
      </c>
      <c r="D127" s="35" t="s">
        <v>282</v>
      </c>
      <c r="E127" s="11">
        <v>0.68411111111111111</v>
      </c>
      <c r="F127" s="11">
        <v>0.68411111111111111</v>
      </c>
      <c r="G127" s="11">
        <v>0.68411111111111111</v>
      </c>
      <c r="H127" s="11">
        <v>0.68411111111111111</v>
      </c>
      <c r="I127" s="11">
        <v>0.68411111111111111</v>
      </c>
      <c r="J127" s="11">
        <v>0.68411111111111111</v>
      </c>
      <c r="K127" s="11">
        <v>0.68411111111111111</v>
      </c>
      <c r="L127" s="11">
        <v>0.68411111111111111</v>
      </c>
      <c r="M127" s="11">
        <v>0.68411111111111111</v>
      </c>
      <c r="N127" s="11">
        <v>0.68411111111111111</v>
      </c>
      <c r="O127" s="11">
        <v>0.68411111111111111</v>
      </c>
      <c r="P127" s="11">
        <v>0.68411111111111111</v>
      </c>
      <c r="Q127" s="11">
        <v>0.68411111111111111</v>
      </c>
      <c r="R127" s="11">
        <v>0.68411111111111111</v>
      </c>
      <c r="S127" s="11">
        <v>0.68411111111111111</v>
      </c>
      <c r="T127" s="11">
        <v>0.68411111111111111</v>
      </c>
      <c r="U127" s="11"/>
      <c r="V127" s="35" t="str">
        <f t="shared" si="10"/>
        <v>Nauru</v>
      </c>
      <c r="W127" s="30">
        <f t="shared" si="11"/>
        <v>0</v>
      </c>
      <c r="X127" s="10" t="e">
        <f t="shared" si="12"/>
        <v>#DIV/0!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0.57158150035984423</v>
      </c>
      <c r="F128" s="11">
        <v>0.56909871206380291</v>
      </c>
      <c r="G128" s="11">
        <v>0.56696559497416754</v>
      </c>
      <c r="H128" s="11">
        <v>0.5636229386345234</v>
      </c>
      <c r="I128" s="11">
        <v>0.56529821115316936</v>
      </c>
      <c r="J128" s="11">
        <v>0.56709366947632722</v>
      </c>
      <c r="K128" s="11">
        <v>0.56036116962381788</v>
      </c>
      <c r="L128" s="11">
        <v>0.55926462624786732</v>
      </c>
      <c r="M128" s="11">
        <v>0.559884946316483</v>
      </c>
      <c r="N128" s="11">
        <v>0.55095691162076077</v>
      </c>
      <c r="O128" s="11">
        <v>0.55939393608687193</v>
      </c>
      <c r="P128" s="11">
        <v>0.56088781248342745</v>
      </c>
      <c r="Q128" s="11">
        <v>0.56511303286714964</v>
      </c>
      <c r="R128" s="11">
        <v>0.57008640296670221</v>
      </c>
      <c r="S128" s="11">
        <v>0.58184370273197994</v>
      </c>
      <c r="T128" s="11">
        <v>0.58338170269760303</v>
      </c>
      <c r="U128" s="11"/>
      <c r="V128" s="35" t="str">
        <f t="shared" si="10"/>
        <v>Nepal</v>
      </c>
      <c r="W128" s="30">
        <f t="shared" si="11"/>
        <v>4.31564320864964E-4</v>
      </c>
      <c r="X128" s="10">
        <f t="shared" si="12"/>
        <v>0.2479274366841682</v>
      </c>
      <c r="Y128" s="38">
        <f t="shared" si="13"/>
        <v>6.1468013860782232E-2</v>
      </c>
      <c r="Z128" s="43" t="str">
        <f t="shared" si="14"/>
        <v/>
      </c>
      <c r="AA128" s="44" t="str">
        <f t="shared" si="15"/>
        <v/>
      </c>
    </row>
    <row r="129" spans="3:27">
      <c r="C129" s="34" t="s">
        <v>285</v>
      </c>
      <c r="D129" s="35" t="s">
        <v>286</v>
      </c>
      <c r="E129" s="11">
        <v>0.26595833333333335</v>
      </c>
      <c r="F129" s="11">
        <v>0.264625</v>
      </c>
      <c r="G129" s="11">
        <v>0.26329166666666665</v>
      </c>
      <c r="H129" s="11">
        <v>0.26195833333333335</v>
      </c>
      <c r="I129" s="11">
        <v>0.260625</v>
      </c>
      <c r="J129" s="11">
        <v>0.23095833333333329</v>
      </c>
      <c r="K129" s="11">
        <v>0.25815833333333332</v>
      </c>
      <c r="L129" s="11">
        <v>0.257025</v>
      </c>
      <c r="M129" s="11">
        <v>0.25589166666666668</v>
      </c>
      <c r="N129" s="11">
        <v>0.25475833333333336</v>
      </c>
      <c r="O129" s="11">
        <v>0.25362499999999999</v>
      </c>
      <c r="P129" s="11">
        <v>0.31847231856804564</v>
      </c>
      <c r="Q129" s="11">
        <v>0.31757231856804563</v>
      </c>
      <c r="R129" s="11">
        <v>0.32525436536262903</v>
      </c>
      <c r="S129" s="11">
        <v>0.32435436536262902</v>
      </c>
      <c r="T129" s="11">
        <v>0.32464836535605762</v>
      </c>
      <c r="U129" s="11"/>
      <c r="V129" s="35" t="str">
        <f t="shared" si="10"/>
        <v>Netherlands</v>
      </c>
      <c r="W129" s="30">
        <f t="shared" si="11"/>
        <v>4.9204103129402328E-3</v>
      </c>
      <c r="X129" s="10">
        <f t="shared" si="12"/>
        <v>0.72819124939852931</v>
      </c>
      <c r="Y129" s="38">
        <f t="shared" si="13"/>
        <v>0.53026249570059114</v>
      </c>
      <c r="Z129" s="43">
        <f t="shared" si="14"/>
        <v>-4.9204103129402332</v>
      </c>
      <c r="AA129" s="44">
        <f t="shared" si="15"/>
        <v>106</v>
      </c>
    </row>
    <row r="130" spans="3:27">
      <c r="C130" s="34" t="s">
        <v>287</v>
      </c>
      <c r="D130" s="35" t="s">
        <v>288</v>
      </c>
      <c r="E130" s="11">
        <v>0.20190475108135661</v>
      </c>
      <c r="F130" s="11">
        <v>0.1934380844146899</v>
      </c>
      <c r="G130" s="11">
        <v>0.18830475108135658</v>
      </c>
      <c r="H130" s="11">
        <v>0.17983808441468993</v>
      </c>
      <c r="I130" s="11">
        <v>0.20470475108135658</v>
      </c>
      <c r="J130" s="11">
        <v>0.19123808441468992</v>
      </c>
      <c r="K130" s="11">
        <v>0.20607141774802326</v>
      </c>
      <c r="L130" s="11">
        <v>0.21090475108135656</v>
      </c>
      <c r="M130" s="11">
        <v>0.1957380844146899</v>
      </c>
      <c r="N130" s="11">
        <v>0.21723808441468992</v>
      </c>
      <c r="O130" s="11">
        <v>0.21540475108135659</v>
      </c>
      <c r="P130" s="11">
        <v>0.21353808441468991</v>
      </c>
      <c r="Q130" s="11">
        <v>0.21333808441468993</v>
      </c>
      <c r="R130" s="11">
        <v>0.21453808438339747</v>
      </c>
      <c r="S130" s="11">
        <v>0.21573808435210504</v>
      </c>
      <c r="T130" s="11">
        <v>0.21736008431585052</v>
      </c>
      <c r="U130" s="11"/>
      <c r="V130" s="35" t="str">
        <f t="shared" si="10"/>
        <v>New Zealand</v>
      </c>
      <c r="W130" s="30">
        <f t="shared" si="11"/>
        <v>1.9305833294503752E-3</v>
      </c>
      <c r="X130" s="10">
        <f t="shared" si="12"/>
        <v>0.77207695723880942</v>
      </c>
      <c r="Y130" s="38">
        <f t="shared" si="13"/>
        <v>0.59610282789913838</v>
      </c>
      <c r="Z130" s="43">
        <f t="shared" si="14"/>
        <v>-1.9305833294503751</v>
      </c>
      <c r="AA130" s="44">
        <f t="shared" si="15"/>
        <v>80</v>
      </c>
    </row>
    <row r="131" spans="3:27">
      <c r="C131" s="34" t="s">
        <v>289</v>
      </c>
      <c r="D131" s="35" t="s">
        <v>290</v>
      </c>
      <c r="E131" s="11">
        <v>0.41268622470500643</v>
      </c>
      <c r="F131" s="11">
        <v>0.41331955805249582</v>
      </c>
      <c r="G131" s="11">
        <v>0.40569748014457407</v>
      </c>
      <c r="H131" s="11">
        <v>0.41094986111111109</v>
      </c>
      <c r="I131" s="11">
        <v>0.41499430555555555</v>
      </c>
      <c r="J131" s="11">
        <v>0.40737208333333325</v>
      </c>
      <c r="K131" s="11">
        <v>0.41308319444444447</v>
      </c>
      <c r="L131" s="11">
        <v>0.4053498611111111</v>
      </c>
      <c r="M131" s="11">
        <v>0.39663584010838887</v>
      </c>
      <c r="N131" s="11">
        <v>0.40197193094627776</v>
      </c>
      <c r="O131" s="11">
        <v>0.39898042005419443</v>
      </c>
      <c r="P131" s="11">
        <v>0.39004637619852778</v>
      </c>
      <c r="Q131" s="11">
        <v>0.40372386039439073</v>
      </c>
      <c r="R131" s="11">
        <v>0.40407850873317369</v>
      </c>
      <c r="S131" s="11">
        <v>0.40514517536556766</v>
      </c>
      <c r="T131" s="11">
        <v>0.40739484198195036</v>
      </c>
      <c r="U131" s="11"/>
      <c r="V131" s="35" t="str">
        <f t="shared" si="10"/>
        <v>Nicaragua</v>
      </c>
      <c r="W131" s="30">
        <f t="shared" si="11"/>
        <v>-7.7517947227044928E-4</v>
      </c>
      <c r="X131" s="10">
        <f t="shared" si="12"/>
        <v>-0.55048827035421533</v>
      </c>
      <c r="Y131" s="38">
        <f t="shared" si="13"/>
        <v>0.30303733579757569</v>
      </c>
      <c r="Z131" s="43">
        <f t="shared" si="14"/>
        <v>0.77517947227044925</v>
      </c>
      <c r="AA131" s="44">
        <f t="shared" si="15"/>
        <v>51</v>
      </c>
    </row>
    <row r="132" spans="3:27">
      <c r="C132" s="34" t="s">
        <v>291</v>
      </c>
      <c r="D132" s="35" t="s">
        <v>292</v>
      </c>
      <c r="E132" s="11">
        <v>0.59673819825361263</v>
      </c>
      <c r="F132" s="11">
        <v>0.59660516285854648</v>
      </c>
      <c r="G132" s="11">
        <v>0.60147212746348033</v>
      </c>
      <c r="H132" s="11">
        <v>0.60467242484780048</v>
      </c>
      <c r="I132" s="11">
        <v>0.5995468384633611</v>
      </c>
      <c r="J132" s="11">
        <v>0.60441350513002778</v>
      </c>
      <c r="K132" s="11">
        <v>0.60604683846336116</v>
      </c>
      <c r="L132" s="11">
        <v>0.60768017179669442</v>
      </c>
      <c r="M132" s="11">
        <v>0.60273520887624998</v>
      </c>
      <c r="N132" s="11">
        <v>0.60771676499508331</v>
      </c>
      <c r="O132" s="11">
        <v>0.61097583875225003</v>
      </c>
      <c r="P132" s="11">
        <v>0.60413708187258341</v>
      </c>
      <c r="Q132" s="11">
        <v>0.60236945403716669</v>
      </c>
      <c r="R132" s="11">
        <v>0.60249637870559514</v>
      </c>
      <c r="S132" s="11">
        <v>0.60262971203296789</v>
      </c>
      <c r="T132" s="11">
        <v>0.60428604532927932</v>
      </c>
      <c r="U132" s="11"/>
      <c r="V132" s="35" t="str">
        <f t="shared" si="10"/>
        <v>Niger</v>
      </c>
      <c r="W132" s="30">
        <f t="shared" si="11"/>
        <v>3.6336038297121601E-4</v>
      </c>
      <c r="X132" s="10">
        <f t="shared" si="12"/>
        <v>0.45445751798070322</v>
      </c>
      <c r="Y132" s="38">
        <f t="shared" si="13"/>
        <v>0.2065316356491812</v>
      </c>
      <c r="Z132" s="43" t="str">
        <f t="shared" si="14"/>
        <v/>
      </c>
      <c r="AA132" s="44" t="str">
        <f t="shared" si="15"/>
        <v/>
      </c>
    </row>
    <row r="133" spans="3:27">
      <c r="C133" s="34" t="s">
        <v>293</v>
      </c>
      <c r="D133" s="35" t="s">
        <v>294</v>
      </c>
      <c r="E133" s="11">
        <v>0.54879488582629998</v>
      </c>
      <c r="F133" s="11">
        <v>0.54921898349787079</v>
      </c>
      <c r="G133" s="11">
        <v>0.55079387519315559</v>
      </c>
      <c r="H133" s="11">
        <v>0.54831006911289359</v>
      </c>
      <c r="I133" s="11">
        <v>0.54746145806809265</v>
      </c>
      <c r="J133" s="11">
        <v>0.54661284702329171</v>
      </c>
      <c r="K133" s="11">
        <v>0.55072934708960197</v>
      </c>
      <c r="L133" s="11">
        <v>0.54320486104480104</v>
      </c>
      <c r="M133" s="11">
        <v>0.53842719618055568</v>
      </c>
      <c r="N133" s="11">
        <v>0.53726651515152524</v>
      </c>
      <c r="O133" s="11">
        <v>0.54005507936507546</v>
      </c>
      <c r="P133" s="11">
        <v>0.53274507507506541</v>
      </c>
      <c r="Q133" s="11">
        <v>0.52958900740741666</v>
      </c>
      <c r="R133" s="11">
        <v>0.52664113332439266</v>
      </c>
      <c r="S133" s="11">
        <v>0.52884113324839677</v>
      </c>
      <c r="T133" s="11">
        <v>0.53308979982009841</v>
      </c>
      <c r="U133" s="11"/>
      <c r="V133" s="35" t="str">
        <f t="shared" si="10"/>
        <v>Nigeria</v>
      </c>
      <c r="W133" s="30">
        <f t="shared" si="11"/>
        <v>-1.6406290281803207E-3</v>
      </c>
      <c r="X133" s="10">
        <f t="shared" si="12"/>
        <v>-0.91809997383256625</v>
      </c>
      <c r="Y133" s="38">
        <f t="shared" si="13"/>
        <v>0.84290756195135885</v>
      </c>
      <c r="Z133" s="43">
        <f t="shared" si="14"/>
        <v>1.6406290281803206</v>
      </c>
      <c r="AA133" s="44">
        <f t="shared" si="15"/>
        <v>41</v>
      </c>
    </row>
    <row r="134" spans="3:27">
      <c r="C134" s="34" t="s">
        <v>295</v>
      </c>
      <c r="D134" s="35" t="s">
        <v>296</v>
      </c>
      <c r="E134" s="11">
        <v>0.12670862293868593</v>
      </c>
      <c r="F134" s="11">
        <v>0.14260862293868592</v>
      </c>
      <c r="G134" s="11">
        <v>0.12184195627201926</v>
      </c>
      <c r="H134" s="11">
        <v>0.12440862293868593</v>
      </c>
      <c r="I134" s="11">
        <v>0.13197528960535257</v>
      </c>
      <c r="J134" s="11">
        <v>0.11454195627201925</v>
      </c>
      <c r="K134" s="11">
        <v>0.11914195627201925</v>
      </c>
      <c r="L134" s="11">
        <v>0.13040862293868591</v>
      </c>
      <c r="M134" s="11">
        <v>0.127806474040047</v>
      </c>
      <c r="N134" s="11">
        <v>0.11526128323154701</v>
      </c>
      <c r="O134" s="11">
        <v>0.10355171868476183</v>
      </c>
      <c r="P134" s="11">
        <v>0.21451606026823833</v>
      </c>
      <c r="Q134" s="11">
        <v>0.22663917536696054</v>
      </c>
      <c r="R134" s="11">
        <v>0.22841352122803907</v>
      </c>
      <c r="S134" s="11">
        <v>0.22978018786192322</v>
      </c>
      <c r="T134" s="11">
        <v>0.23162118782077365</v>
      </c>
      <c r="U134" s="11"/>
      <c r="V134" s="35" t="str">
        <f t="shared" si="10"/>
        <v>Norway</v>
      </c>
      <c r="W134" s="30">
        <f t="shared" si="11"/>
        <v>7.8056927092469809E-3</v>
      </c>
      <c r="X134" s="10">
        <f t="shared" si="12"/>
        <v>0.74291604618849971</v>
      </c>
      <c r="Y134" s="38">
        <f t="shared" si="13"/>
        <v>0.551924251684353</v>
      </c>
      <c r="Z134" s="43">
        <f t="shared" si="14"/>
        <v>-7.8056927092469808</v>
      </c>
      <c r="AA134" s="44">
        <f t="shared" si="15"/>
        <v>118</v>
      </c>
    </row>
    <row r="135" spans="3:27">
      <c r="C135" s="34" t="s">
        <v>297</v>
      </c>
      <c r="D135" s="35" t="s">
        <v>298</v>
      </c>
      <c r="E135" s="11">
        <v>0.47856150793650792</v>
      </c>
      <c r="F135" s="11">
        <v>0.46405515873015868</v>
      </c>
      <c r="G135" s="11">
        <v>0.44965925925925926</v>
      </c>
      <c r="H135" s="11">
        <v>0.43515555555555557</v>
      </c>
      <c r="I135" s="11">
        <v>0.43561659158190585</v>
      </c>
      <c r="J135" s="11">
        <v>0.43609985378179811</v>
      </c>
      <c r="K135" s="11">
        <v>0.43647880114053333</v>
      </c>
      <c r="L135" s="11">
        <v>0.43685774849926867</v>
      </c>
      <c r="M135" s="11">
        <v>0.46781358854016886</v>
      </c>
      <c r="N135" s="11">
        <v>0.46116568094546517</v>
      </c>
      <c r="O135" s="11">
        <v>0.44238055548775529</v>
      </c>
      <c r="P135" s="11">
        <v>0.44274722214473616</v>
      </c>
      <c r="Q135" s="11">
        <v>0.47500782819566156</v>
      </c>
      <c r="R135" s="11">
        <v>0.44348055545869802</v>
      </c>
      <c r="S135" s="11">
        <v>0.44384722211567884</v>
      </c>
      <c r="T135" s="11">
        <v>0.44475288876210239</v>
      </c>
      <c r="U135" s="11"/>
      <c r="V135" s="35" t="str">
        <f t="shared" ref="V135:V197" si="16">D135</f>
        <v>Oman</v>
      </c>
      <c r="W135" s="30">
        <f t="shared" ref="W135:W197" si="17">SLOPE(E135:T135,$E$5:$T$5)</f>
        <v>-4.3057845547683348E-4</v>
      </c>
      <c r="X135" s="10">
        <f t="shared" ref="X135:X197" si="18">PEARSON(E135:T135,$E$5:$T$5)</f>
        <v>-0.1387803455510444</v>
      </c>
      <c r="Y135" s="38">
        <f t="shared" ref="Y135:Y197" si="19">IF(ISERROR(X135),0,X135*X135)</f>
        <v>1.9259984311267291E-2</v>
      </c>
      <c r="Z135" s="43" t="str">
        <f t="shared" ref="Z135:Z197" si="20">IF(Y135&gt;=$Z$4,-1000*W135,"")</f>
        <v/>
      </c>
      <c r="AA135" s="44" t="str">
        <f t="shared" ref="AA135:AA197" si="21">IF(ISNUMBER(Z135),RANK(Z135,$Z$6:$Z$197),"")</f>
        <v/>
      </c>
    </row>
    <row r="136" spans="3:27">
      <c r="C136" s="34" t="s">
        <v>299</v>
      </c>
      <c r="D136" s="35" t="s">
        <v>300</v>
      </c>
      <c r="E136" s="11">
        <v>0.4366807295909525</v>
      </c>
      <c r="F136" s="11">
        <v>0.4284501667067005</v>
      </c>
      <c r="G136" s="11">
        <v>0.43080025579655201</v>
      </c>
      <c r="H136" s="11">
        <v>0.42944864159731394</v>
      </c>
      <c r="I136" s="11">
        <v>0.43302916022260601</v>
      </c>
      <c r="J136" s="11">
        <v>0.41800680094507986</v>
      </c>
      <c r="K136" s="11">
        <v>0.41172015231130416</v>
      </c>
      <c r="L136" s="11">
        <v>0.41034907638824364</v>
      </c>
      <c r="M136" s="11">
        <v>0.40737990906377169</v>
      </c>
      <c r="N136" s="11">
        <v>0.40019248519473988</v>
      </c>
      <c r="O136" s="11">
        <v>0.40155654178748978</v>
      </c>
      <c r="P136" s="11">
        <v>0.39582777777777783</v>
      </c>
      <c r="Q136" s="11">
        <v>0.4262515985387223</v>
      </c>
      <c r="R136" s="11">
        <v>0.42742444722869938</v>
      </c>
      <c r="S136" s="11">
        <v>0.42675778056128766</v>
      </c>
      <c r="T136" s="11">
        <v>0.42784811387025012</v>
      </c>
      <c r="U136" s="11"/>
      <c r="V136" s="35" t="str">
        <f t="shared" si="16"/>
        <v>Pakistan</v>
      </c>
      <c r="W136" s="30">
        <f t="shared" si="17"/>
        <v>-8.832509986037041E-4</v>
      </c>
      <c r="X136" s="10">
        <f t="shared" si="18"/>
        <v>-0.3216203623338571</v>
      </c>
      <c r="Y136" s="38">
        <f t="shared" si="19"/>
        <v>0.10343965746776153</v>
      </c>
      <c r="Z136" s="43" t="str">
        <f t="shared" si="20"/>
        <v/>
      </c>
      <c r="AA136" s="44" t="str">
        <f t="shared" si="21"/>
        <v/>
      </c>
    </row>
    <row r="137" spans="3:27">
      <c r="C137" s="34" t="s">
        <v>301</v>
      </c>
      <c r="D137" s="35" t="s">
        <v>302</v>
      </c>
      <c r="E137" s="11">
        <v>0.51511111111111108</v>
      </c>
      <c r="F137" s="11">
        <v>0.51561111111111113</v>
      </c>
      <c r="G137" s="11">
        <v>0.51611111111111108</v>
      </c>
      <c r="H137" s="11">
        <v>0.51661111111111113</v>
      </c>
      <c r="I137" s="11">
        <v>0.51711111111111108</v>
      </c>
      <c r="J137" s="11">
        <v>0.51761111111111113</v>
      </c>
      <c r="K137" s="11">
        <v>0.51521111111111118</v>
      </c>
      <c r="L137" s="11">
        <v>0.51281111111111111</v>
      </c>
      <c r="M137" s="11">
        <v>0.51041111111111104</v>
      </c>
      <c r="N137" s="11">
        <v>0.50801111111111108</v>
      </c>
      <c r="O137" s="11">
        <v>0.50561111111111112</v>
      </c>
      <c r="P137" s="11">
        <v>0.50374444444444444</v>
      </c>
      <c r="Q137" s="11">
        <v>0.50187777777777776</v>
      </c>
      <c r="R137" s="11">
        <v>0.50001111111111107</v>
      </c>
      <c r="S137" s="11">
        <v>0.49814444444444445</v>
      </c>
      <c r="T137" s="11">
        <v>0.49845144443758244</v>
      </c>
      <c r="U137" s="11"/>
      <c r="V137" s="35" t="str">
        <f t="shared" si="16"/>
        <v>Palau</v>
      </c>
      <c r="W137" s="30">
        <f t="shared" si="17"/>
        <v>-1.4179828432886233E-3</v>
      </c>
      <c r="X137" s="10">
        <f t="shared" si="18"/>
        <v>-0.9356815184249454</v>
      </c>
      <c r="Y137" s="38">
        <f t="shared" si="19"/>
        <v>0.87549990392201149</v>
      </c>
      <c r="Z137" s="43">
        <f t="shared" si="20"/>
        <v>1.4179828432886232</v>
      </c>
      <c r="AA137" s="44">
        <f t="shared" si="21"/>
        <v>45</v>
      </c>
    </row>
    <row r="138" spans="3:27">
      <c r="C138" s="34" t="s">
        <v>303</v>
      </c>
      <c r="D138" s="35" t="s">
        <v>304</v>
      </c>
      <c r="E138" s="11">
        <v>0.45095186536902782</v>
      </c>
      <c r="F138" s="11">
        <v>0.4502185320356944</v>
      </c>
      <c r="G138" s="11">
        <v>0.4446250679834069</v>
      </c>
      <c r="H138" s="11">
        <v>0.46575090383056628</v>
      </c>
      <c r="I138" s="11">
        <v>0.46012607920550574</v>
      </c>
      <c r="J138" s="11">
        <v>0.46105271695053629</v>
      </c>
      <c r="K138" s="11">
        <v>0.45665186536902774</v>
      </c>
      <c r="L138" s="11">
        <v>0.45831853203569445</v>
      </c>
      <c r="M138" s="11">
        <v>0.45366474047038885</v>
      </c>
      <c r="N138" s="11">
        <v>0.45283039334955549</v>
      </c>
      <c r="O138" s="11">
        <v>0.46164730332522219</v>
      </c>
      <c r="P138" s="11">
        <v>0.45936506488238887</v>
      </c>
      <c r="Q138" s="11">
        <v>0.47587844687752784</v>
      </c>
      <c r="R138" s="11">
        <v>0.47661159767248668</v>
      </c>
      <c r="S138" s="11">
        <v>0.47781159761586228</v>
      </c>
      <c r="T138" s="11">
        <v>0.48077826421621878</v>
      </c>
      <c r="U138" s="11"/>
      <c r="V138" s="35" t="str">
        <f t="shared" si="16"/>
        <v>Panama</v>
      </c>
      <c r="W138" s="30">
        <f t="shared" si="17"/>
        <v>1.8097546665300993E-3</v>
      </c>
      <c r="X138" s="10">
        <f t="shared" si="18"/>
        <v>0.78858160207109929</v>
      </c>
      <c r="Y138" s="38">
        <f t="shared" si="19"/>
        <v>0.6218609431250216</v>
      </c>
      <c r="Z138" s="43">
        <f t="shared" si="20"/>
        <v>-1.8097546665300994</v>
      </c>
      <c r="AA138" s="44">
        <f t="shared" si="21"/>
        <v>77</v>
      </c>
    </row>
    <row r="139" spans="3:27">
      <c r="C139" s="34" t="s">
        <v>305</v>
      </c>
      <c r="D139" s="35" t="s">
        <v>306</v>
      </c>
      <c r="E139" s="11">
        <v>0.62259804227844973</v>
      </c>
      <c r="F139" s="11">
        <v>0.62288041958041462</v>
      </c>
      <c r="G139" s="11">
        <v>0.62318801210069741</v>
      </c>
      <c r="H139" s="11">
        <v>0.62839494949494445</v>
      </c>
      <c r="I139" s="11">
        <v>0.62869494949494442</v>
      </c>
      <c r="J139" s="11">
        <v>0.62899494949494439</v>
      </c>
      <c r="K139" s="11">
        <v>0.62919494949494448</v>
      </c>
      <c r="L139" s="11">
        <v>0.62939494949494446</v>
      </c>
      <c r="M139" s="11">
        <v>0.5904611111111111</v>
      </c>
      <c r="N139" s="11">
        <v>0.65265386473430564</v>
      </c>
      <c r="O139" s="11">
        <v>0.65435879629630556</v>
      </c>
      <c r="P139" s="11">
        <v>0.65787000000000007</v>
      </c>
      <c r="Q139" s="11">
        <v>0.65319222222222229</v>
      </c>
      <c r="R139" s="11">
        <v>0.65247242798352778</v>
      </c>
      <c r="S139" s="11">
        <v>0.65250576131686111</v>
      </c>
      <c r="T139" s="11">
        <v>0.65396376128427225</v>
      </c>
      <c r="U139" s="11"/>
      <c r="V139" s="35" t="str">
        <f t="shared" si="16"/>
        <v>Papua New Guinea</v>
      </c>
      <c r="W139" s="30">
        <f t="shared" si="17"/>
        <v>2.5932452232267983E-3</v>
      </c>
      <c r="X139" s="10">
        <f t="shared" si="18"/>
        <v>0.67002169209944196</v>
      </c>
      <c r="Y139" s="38">
        <f t="shared" si="19"/>
        <v>0.44892906788379938</v>
      </c>
      <c r="Z139" s="43">
        <f t="shared" si="20"/>
        <v>-2.5932452232267984</v>
      </c>
      <c r="AA139" s="44">
        <f t="shared" si="21"/>
        <v>87</v>
      </c>
    </row>
    <row r="140" spans="3:27">
      <c r="C140" s="34" t="s">
        <v>307</v>
      </c>
      <c r="D140" s="35" t="s">
        <v>308</v>
      </c>
      <c r="E140" s="11">
        <v>0.5045586208962286</v>
      </c>
      <c r="F140" s="11">
        <v>0.50997272346033118</v>
      </c>
      <c r="G140" s="11">
        <v>0.49538522346033115</v>
      </c>
      <c r="H140" s="11">
        <v>0.50802584986608912</v>
      </c>
      <c r="I140" s="11">
        <v>0.49532661307354281</v>
      </c>
      <c r="J140" s="11">
        <v>0.51756641084358812</v>
      </c>
      <c r="K140" s="11">
        <v>0.49649298814188625</v>
      </c>
      <c r="L140" s="11">
        <v>0.48714249740393689</v>
      </c>
      <c r="M140" s="11">
        <v>0.48175996732027121</v>
      </c>
      <c r="N140" s="11">
        <v>0.48188098290598719</v>
      </c>
      <c r="O140" s="11">
        <v>0.4849729344729316</v>
      </c>
      <c r="P140" s="11">
        <v>0.48168981481480561</v>
      </c>
      <c r="Q140" s="11">
        <v>0.47827665343915077</v>
      </c>
      <c r="R140" s="11">
        <v>0.4816001322684334</v>
      </c>
      <c r="S140" s="11">
        <v>0.48602374337283893</v>
      </c>
      <c r="T140" s="11">
        <v>0.48697541001823419</v>
      </c>
      <c r="U140" s="11"/>
      <c r="V140" s="35" t="str">
        <f t="shared" si="16"/>
        <v>Paraguay</v>
      </c>
      <c r="W140" s="30">
        <f t="shared" si="17"/>
        <v>-1.914863515759473E-3</v>
      </c>
      <c r="X140" s="10">
        <f t="shared" si="18"/>
        <v>-0.75693335033759224</v>
      </c>
      <c r="Y140" s="38">
        <f t="shared" si="19"/>
        <v>0.57294809685329218</v>
      </c>
      <c r="Z140" s="43">
        <f t="shared" si="20"/>
        <v>1.9148635157594731</v>
      </c>
      <c r="AA140" s="44">
        <f t="shared" si="21"/>
        <v>39</v>
      </c>
    </row>
    <row r="141" spans="3:27">
      <c r="C141" s="34" t="s">
        <v>309</v>
      </c>
      <c r="D141" s="35" t="s">
        <v>310</v>
      </c>
      <c r="E141" s="11">
        <v>0.46698359017444324</v>
      </c>
      <c r="F141" s="11">
        <v>0.46787039573819439</v>
      </c>
      <c r="G141" s="11">
        <v>0.46482039573819445</v>
      </c>
      <c r="H141" s="11">
        <v>0.4601037290715278</v>
      </c>
      <c r="I141" s="11">
        <v>0.44705372907152774</v>
      </c>
      <c r="J141" s="11">
        <v>0.43900372907152779</v>
      </c>
      <c r="K141" s="11">
        <v>0.43720372907152777</v>
      </c>
      <c r="L141" s="11">
        <v>0.43873706240486104</v>
      </c>
      <c r="M141" s="11">
        <v>0.4312473363774722</v>
      </c>
      <c r="N141" s="11">
        <v>0.43634382716050002</v>
      </c>
      <c r="O141" s="11">
        <v>0.43955380517502779</v>
      </c>
      <c r="P141" s="11">
        <v>0.43902283105022222</v>
      </c>
      <c r="Q141" s="11">
        <v>0.43579832571924698</v>
      </c>
      <c r="R141" s="11">
        <v>0.44554505322699595</v>
      </c>
      <c r="S141" s="11">
        <v>0.44724505318527258</v>
      </c>
      <c r="T141" s="11">
        <v>0.44958671979959902</v>
      </c>
      <c r="U141" s="11"/>
      <c r="V141" s="35" t="str">
        <f t="shared" si="16"/>
        <v>Peru</v>
      </c>
      <c r="W141" s="30">
        <f t="shared" si="17"/>
        <v>-1.5049930058771595E-3</v>
      </c>
      <c r="X141" s="10">
        <f t="shared" si="18"/>
        <v>-0.59636280295566269</v>
      </c>
      <c r="Y141" s="38">
        <f t="shared" si="19"/>
        <v>0.35564859274913457</v>
      </c>
      <c r="Z141" s="43">
        <f t="shared" si="20"/>
        <v>1.5049930058771595</v>
      </c>
      <c r="AA141" s="44">
        <f t="shared" si="21"/>
        <v>44</v>
      </c>
    </row>
    <row r="142" spans="3:27">
      <c r="C142" s="34" t="s">
        <v>311</v>
      </c>
      <c r="D142" s="35" t="s">
        <v>312</v>
      </c>
      <c r="E142" s="11">
        <v>0.37355782177133418</v>
      </c>
      <c r="F142" s="11">
        <v>0.37833307713746406</v>
      </c>
      <c r="G142" s="11">
        <v>0.37808471158490803</v>
      </c>
      <c r="H142" s="11">
        <v>0.38949493027994908</v>
      </c>
      <c r="I142" s="11">
        <v>0.3692301614698123</v>
      </c>
      <c r="J142" s="11">
        <v>0.37397144151281575</v>
      </c>
      <c r="K142" s="11">
        <v>0.37045600066786483</v>
      </c>
      <c r="L142" s="11">
        <v>0.37360839243499488</v>
      </c>
      <c r="M142" s="11">
        <v>0.36648424036280552</v>
      </c>
      <c r="N142" s="11">
        <v>0.36329388888888886</v>
      </c>
      <c r="O142" s="11">
        <v>0.36672011111111108</v>
      </c>
      <c r="P142" s="11">
        <v>0.38005506535947225</v>
      </c>
      <c r="Q142" s="11">
        <v>0.37232271241830556</v>
      </c>
      <c r="R142" s="11">
        <v>0.37639114253901246</v>
      </c>
      <c r="S142" s="11">
        <v>0.37599114252038596</v>
      </c>
      <c r="T142" s="11">
        <v>0.37739680915563351</v>
      </c>
      <c r="U142" s="11"/>
      <c r="V142" s="35" t="str">
        <f t="shared" si="16"/>
        <v>Philippines</v>
      </c>
      <c r="W142" s="30">
        <f t="shared" si="17"/>
        <v>-1.9872407603998424E-4</v>
      </c>
      <c r="X142" s="10">
        <f t="shared" si="18"/>
        <v>-0.15010841372354344</v>
      </c>
      <c r="Y142" s="38">
        <f t="shared" si="19"/>
        <v>2.2532535870598485E-2</v>
      </c>
      <c r="Z142" s="43" t="str">
        <f t="shared" si="20"/>
        <v/>
      </c>
      <c r="AA142" s="44" t="str">
        <f t="shared" si="21"/>
        <v/>
      </c>
    </row>
    <row r="143" spans="3:27">
      <c r="C143" s="34" t="s">
        <v>313</v>
      </c>
      <c r="D143" s="35" t="s">
        <v>314</v>
      </c>
      <c r="E143" s="11">
        <v>0.18116248897239773</v>
      </c>
      <c r="F143" s="11">
        <v>0.19260497755998862</v>
      </c>
      <c r="G143" s="11">
        <v>0.17709767096219473</v>
      </c>
      <c r="H143" s="11">
        <v>0.17731330250860663</v>
      </c>
      <c r="I143" s="11">
        <v>0.17429221241673409</v>
      </c>
      <c r="J143" s="11">
        <v>0.1820515353018021</v>
      </c>
      <c r="K143" s="11">
        <v>0.17466351239220387</v>
      </c>
      <c r="L143" s="11">
        <v>0.16667020654218423</v>
      </c>
      <c r="M143" s="11">
        <v>0.16505058466631872</v>
      </c>
      <c r="N143" s="11">
        <v>0.16687853884156434</v>
      </c>
      <c r="O143" s="11">
        <v>0.15633462388125441</v>
      </c>
      <c r="P143" s="11">
        <v>0.16215908098086709</v>
      </c>
      <c r="Q143" s="11">
        <v>0.16559624919400759</v>
      </c>
      <c r="R143" s="11">
        <v>0.16076734908258977</v>
      </c>
      <c r="S143" s="11">
        <v>0.24530914297932085</v>
      </c>
      <c r="T143" s="11">
        <v>0.24632147629002679</v>
      </c>
      <c r="U143" s="11"/>
      <c r="V143" s="35" t="str">
        <f t="shared" si="16"/>
        <v>Poland</v>
      </c>
      <c r="W143" s="30">
        <f t="shared" si="17"/>
        <v>1.6749425294516436E-3</v>
      </c>
      <c r="X143" s="10">
        <f t="shared" si="18"/>
        <v>0.29553060271182097</v>
      </c>
      <c r="Y143" s="38">
        <f t="shared" si="19"/>
        <v>8.7338337139212158E-2</v>
      </c>
      <c r="Z143" s="43" t="str">
        <f t="shared" si="20"/>
        <v/>
      </c>
      <c r="AA143" s="44" t="str">
        <f t="shared" si="21"/>
        <v/>
      </c>
    </row>
    <row r="144" spans="3:27">
      <c r="C144" s="34" t="s">
        <v>315</v>
      </c>
      <c r="D144" s="35" t="s">
        <v>316</v>
      </c>
      <c r="E144" s="11">
        <v>0.27679506236794299</v>
      </c>
      <c r="F144" s="11">
        <v>0.28045392596911967</v>
      </c>
      <c r="G144" s="11">
        <v>0.27265670669883985</v>
      </c>
      <c r="H144" s="11">
        <v>0.27482499999999999</v>
      </c>
      <c r="I144" s="11">
        <v>0.27539166666666665</v>
      </c>
      <c r="J144" s="11">
        <v>0.26595833333333335</v>
      </c>
      <c r="K144" s="11">
        <v>0.27989166666666665</v>
      </c>
      <c r="L144" s="11">
        <v>0.28382499999999999</v>
      </c>
      <c r="M144" s="11">
        <v>0.27942499999999998</v>
      </c>
      <c r="N144" s="11">
        <v>0.27835833333333332</v>
      </c>
      <c r="O144" s="11">
        <v>0.30229166666666668</v>
      </c>
      <c r="P144" s="11">
        <v>0.37855705003001483</v>
      </c>
      <c r="Q144" s="11">
        <v>0.3665056281531503</v>
      </c>
      <c r="R144" s="11">
        <v>0.36613327909163401</v>
      </c>
      <c r="S144" s="11">
        <v>0.36779994569795088</v>
      </c>
      <c r="T144" s="11">
        <v>0.37116527895606327</v>
      </c>
      <c r="U144" s="11"/>
      <c r="V144" s="35" t="str">
        <f t="shared" si="16"/>
        <v>Portugal</v>
      </c>
      <c r="W144" s="30">
        <f t="shared" si="17"/>
        <v>7.7930055958908839E-3</v>
      </c>
      <c r="X144" s="10">
        <f t="shared" si="18"/>
        <v>0.8386519636250872</v>
      </c>
      <c r="Y144" s="38">
        <f t="shared" si="19"/>
        <v>0.70333711609221461</v>
      </c>
      <c r="Z144" s="43">
        <f t="shared" si="20"/>
        <v>-7.7930055958908842</v>
      </c>
      <c r="AA144" s="44">
        <f t="shared" si="21"/>
        <v>117</v>
      </c>
    </row>
    <row r="145" spans="3:27">
      <c r="C145" s="34" t="s">
        <v>317</v>
      </c>
      <c r="D145" s="35" t="s">
        <v>318</v>
      </c>
      <c r="E145" s="11">
        <v>0.46467200854700641</v>
      </c>
      <c r="F145" s="11">
        <v>0.4649822649572628</v>
      </c>
      <c r="G145" s="11">
        <v>0.46401047008546792</v>
      </c>
      <c r="H145" s="11">
        <v>0.46348739316239101</v>
      </c>
      <c r="I145" s="11">
        <v>0.46290021367521156</v>
      </c>
      <c r="J145" s="11">
        <v>0.46250534188033976</v>
      </c>
      <c r="K145" s="11">
        <v>0.46233867521367306</v>
      </c>
      <c r="L145" s="11">
        <v>0.46217200854700646</v>
      </c>
      <c r="M145" s="11">
        <v>0.47292414529914534</v>
      </c>
      <c r="N145" s="11">
        <v>0.3908344017094017</v>
      </c>
      <c r="O145" s="11">
        <v>0.38983440170940176</v>
      </c>
      <c r="P145" s="11">
        <v>0.47771388888888894</v>
      </c>
      <c r="Q145" s="11">
        <v>0.39424722222222225</v>
      </c>
      <c r="R145" s="11">
        <v>0.40052414529913888</v>
      </c>
      <c r="S145" s="11">
        <v>0.4003908119658055</v>
      </c>
      <c r="T145" s="11">
        <v>0.40046214529754448</v>
      </c>
      <c r="U145" s="11"/>
      <c r="V145" s="35" t="str">
        <f t="shared" si="16"/>
        <v>Qatar</v>
      </c>
      <c r="W145" s="30">
        <f t="shared" si="17"/>
        <v>-5.2761288336200529E-3</v>
      </c>
      <c r="X145" s="10">
        <f t="shared" si="18"/>
        <v>-0.71326194026593182</v>
      </c>
      <c r="Y145" s="38">
        <f t="shared" si="19"/>
        <v>0.50874259543192168</v>
      </c>
      <c r="Z145" s="43">
        <f t="shared" si="20"/>
        <v>5.2761288336200529</v>
      </c>
      <c r="AA145" s="44">
        <f t="shared" si="21"/>
        <v>11</v>
      </c>
    </row>
    <row r="146" spans="3:27">
      <c r="C146" s="34" t="s">
        <v>319</v>
      </c>
      <c r="D146" s="35" t="s">
        <v>320</v>
      </c>
      <c r="E146" s="11">
        <v>0.36851388888888886</v>
      </c>
      <c r="F146" s="11">
        <v>0.36701388888888881</v>
      </c>
      <c r="G146" s="11">
        <v>0.36884722222222227</v>
      </c>
      <c r="H146" s="11">
        <v>0.36901388888888892</v>
      </c>
      <c r="I146" s="11">
        <v>0.36918055555555557</v>
      </c>
      <c r="J146" s="11">
        <v>0.37268055555555563</v>
      </c>
      <c r="K146" s="11">
        <v>0.37761388888888886</v>
      </c>
      <c r="L146" s="11">
        <v>0.37088055555555549</v>
      </c>
      <c r="M146" s="11">
        <v>0.39081388888888885</v>
      </c>
      <c r="N146" s="11">
        <v>0.38074722222222218</v>
      </c>
      <c r="O146" s="11">
        <v>0.36901388888888892</v>
      </c>
      <c r="P146" s="11">
        <v>0.37038055555555555</v>
      </c>
      <c r="Q146" s="11">
        <v>0.38674722222222219</v>
      </c>
      <c r="R146" s="11">
        <v>0.38688055554586981</v>
      </c>
      <c r="S146" s="11">
        <v>0.38701388886951738</v>
      </c>
      <c r="T146" s="11">
        <v>0.38820688884285176</v>
      </c>
      <c r="U146" s="11"/>
      <c r="V146" s="35" t="str">
        <f t="shared" si="16"/>
        <v>Romania</v>
      </c>
      <c r="W146" s="30">
        <f t="shared" si="17"/>
        <v>1.3717083317907894E-3</v>
      </c>
      <c r="X146" s="10">
        <f t="shared" si="18"/>
        <v>0.74711604641193141</v>
      </c>
      <c r="Y146" s="38">
        <f t="shared" si="19"/>
        <v>0.55818238680619525</v>
      </c>
      <c r="Z146" s="43">
        <f t="shared" si="20"/>
        <v>-1.3717083317907894</v>
      </c>
      <c r="AA146" s="44">
        <f t="shared" si="21"/>
        <v>71</v>
      </c>
    </row>
    <row r="147" spans="3:27">
      <c r="C147" s="34" t="s">
        <v>321</v>
      </c>
      <c r="D147" s="35" t="s">
        <v>322</v>
      </c>
      <c r="E147" s="11">
        <v>0.42069812324617778</v>
      </c>
      <c r="F147" s="11">
        <v>0.42785277459176657</v>
      </c>
      <c r="G147" s="11">
        <v>0.4267790287338285</v>
      </c>
      <c r="H147" s="11">
        <v>0.42358116463823325</v>
      </c>
      <c r="I147" s="11">
        <v>0.43732835726030084</v>
      </c>
      <c r="J147" s="11">
        <v>0.4309028944801252</v>
      </c>
      <c r="K147" s="11">
        <v>0.42304513084700063</v>
      </c>
      <c r="L147" s="11">
        <v>0.42193502936976857</v>
      </c>
      <c r="M147" s="11">
        <v>0.42513903719525814</v>
      </c>
      <c r="N147" s="11">
        <v>0.42876674484798766</v>
      </c>
      <c r="O147" s="11">
        <v>0.42410716309547536</v>
      </c>
      <c r="P147" s="11">
        <v>0.42618075379076092</v>
      </c>
      <c r="Q147" s="11">
        <v>0.42458338565395143</v>
      </c>
      <c r="R147" s="11">
        <v>0.42491430044796474</v>
      </c>
      <c r="S147" s="11">
        <v>0.43003953671291356</v>
      </c>
      <c r="T147" s="11">
        <v>0.43059253670055303</v>
      </c>
      <c r="U147" s="11"/>
      <c r="V147" s="35" t="str">
        <f t="shared" si="16"/>
        <v>Russian Federation</v>
      </c>
      <c r="W147" s="30">
        <f t="shared" si="17"/>
        <v>1.0839567059694694E-4</v>
      </c>
      <c r="X147" s="10">
        <f t="shared" si="18"/>
        <v>0.1236199332873843</v>
      </c>
      <c r="Y147" s="38">
        <f t="shared" si="19"/>
        <v>1.5281887905977344E-2</v>
      </c>
      <c r="Z147" s="43" t="str">
        <f t="shared" si="20"/>
        <v/>
      </c>
      <c r="AA147" s="44" t="str">
        <f t="shared" si="21"/>
        <v/>
      </c>
    </row>
    <row r="148" spans="3:27">
      <c r="C148" s="34" t="s">
        <v>323</v>
      </c>
      <c r="D148" s="35" t="s">
        <v>324</v>
      </c>
      <c r="E148" s="11">
        <v>0.76370238095238097</v>
      </c>
      <c r="F148" s="11">
        <v>0.66021166666666675</v>
      </c>
      <c r="G148" s="11">
        <v>0.65671979166666661</v>
      </c>
      <c r="H148" s="11">
        <v>0.65155792682926839</v>
      </c>
      <c r="I148" s="11">
        <v>0.60639770977675134</v>
      </c>
      <c r="J148" s="11">
        <v>0.59456944444444437</v>
      </c>
      <c r="K148" s="11">
        <v>0.57901083333333336</v>
      </c>
      <c r="L148" s="11">
        <v>0.58678318399044205</v>
      </c>
      <c r="M148" s="11">
        <v>0.57292500000000002</v>
      </c>
      <c r="N148" s="11">
        <v>0.57186678743961117</v>
      </c>
      <c r="O148" s="11">
        <v>0.56430374396136107</v>
      </c>
      <c r="P148" s="11">
        <v>0.57518635262421747</v>
      </c>
      <c r="Q148" s="11">
        <v>0.58174907400851827</v>
      </c>
      <c r="R148" s="11">
        <v>0.58337642107017462</v>
      </c>
      <c r="S148" s="11">
        <v>0.58527642101727562</v>
      </c>
      <c r="T148" s="11">
        <v>0.58899942093405999</v>
      </c>
      <c r="U148" s="11"/>
      <c r="V148" s="35" t="str">
        <f t="shared" si="16"/>
        <v>Rwanda</v>
      </c>
      <c r="W148" s="30">
        <f t="shared" si="17"/>
        <v>-7.992437749735036E-3</v>
      </c>
      <c r="X148" s="10">
        <f t="shared" si="18"/>
        <v>-0.73314906483296027</v>
      </c>
      <c r="Y148" s="38">
        <f t="shared" si="19"/>
        <v>0.53750755126544414</v>
      </c>
      <c r="Z148" s="43">
        <f t="shared" si="20"/>
        <v>7.9924377497350356</v>
      </c>
      <c r="AA148" s="44">
        <f t="shared" si="21"/>
        <v>1</v>
      </c>
    </row>
    <row r="149" spans="3:27">
      <c r="C149" s="34" t="s">
        <v>325</v>
      </c>
      <c r="D149" s="35" t="s">
        <v>326</v>
      </c>
      <c r="E149" s="11">
        <v>0.65290674603174603</v>
      </c>
      <c r="F149" s="11">
        <v>0.63356388888888882</v>
      </c>
      <c r="G149" s="11">
        <v>0.6421972222222222</v>
      </c>
      <c r="H149" s="11">
        <v>0.64249722222222216</v>
      </c>
      <c r="I149" s="11">
        <v>0.63351150793650801</v>
      </c>
      <c r="J149" s="11">
        <v>0.64166865079365076</v>
      </c>
      <c r="K149" s="11">
        <v>0.64734484126984126</v>
      </c>
      <c r="L149" s="11">
        <v>0.63135436507936504</v>
      </c>
      <c r="M149" s="11">
        <v>0.64869722222222215</v>
      </c>
      <c r="N149" s="11">
        <v>0.63056388888888493</v>
      </c>
      <c r="O149" s="11">
        <v>0.61506944444444434</v>
      </c>
      <c r="P149" s="11">
        <v>0.64389166666666664</v>
      </c>
      <c r="Q149" s="11">
        <v>0.62139444444444447</v>
      </c>
      <c r="R149" s="11">
        <v>0.6240999999411404</v>
      </c>
      <c r="S149" s="11">
        <v>0.63124999988228081</v>
      </c>
      <c r="T149" s="11">
        <v>0.63501066646489002</v>
      </c>
      <c r="U149" s="11"/>
      <c r="V149" s="35" t="str">
        <f t="shared" si="16"/>
        <v>Saint Kitts and Nevis</v>
      </c>
      <c r="W149" s="30">
        <f t="shared" si="17"/>
        <v>-1.148310465169966E-3</v>
      </c>
      <c r="X149" s="10">
        <f t="shared" si="18"/>
        <v>-0.52436153095387483</v>
      </c>
      <c r="Y149" s="38">
        <f t="shared" si="19"/>
        <v>0.27495501514429144</v>
      </c>
      <c r="Z149" s="43">
        <f t="shared" si="20"/>
        <v>1.148310465169966</v>
      </c>
      <c r="AA149" s="44">
        <f t="shared" si="21"/>
        <v>48</v>
      </c>
    </row>
    <row r="150" spans="3:27">
      <c r="C150" s="34" t="s">
        <v>327</v>
      </c>
      <c r="D150" s="35" t="s">
        <v>328</v>
      </c>
      <c r="E150" s="11">
        <v>0.64493055555555545</v>
      </c>
      <c r="F150" s="11">
        <v>0.60229722222222215</v>
      </c>
      <c r="G150" s="11">
        <v>0.60949722222222213</v>
      </c>
      <c r="H150" s="11">
        <v>0.61253055555555547</v>
      </c>
      <c r="I150" s="11">
        <v>0.61389722222222221</v>
      </c>
      <c r="J150" s="11">
        <v>0.61568055555555545</v>
      </c>
      <c r="K150" s="11">
        <v>0.61873055555555545</v>
      </c>
      <c r="L150" s="11">
        <v>0.62053055555555547</v>
      </c>
      <c r="M150" s="11">
        <v>0.62649722222222215</v>
      </c>
      <c r="N150" s="11">
        <v>0.63288055555555545</v>
      </c>
      <c r="O150" s="11">
        <v>0.63718055555555553</v>
      </c>
      <c r="P150" s="11">
        <v>0.65301944444444437</v>
      </c>
      <c r="Q150" s="11">
        <v>0.66844166666666671</v>
      </c>
      <c r="R150" s="11">
        <v>0.67219722222222222</v>
      </c>
      <c r="S150" s="11">
        <v>0.67206388888888879</v>
      </c>
      <c r="T150" s="11">
        <v>0.67326522219537033</v>
      </c>
      <c r="U150" s="11"/>
      <c r="V150" s="35" t="str">
        <f t="shared" si="16"/>
        <v>Saint Lucia</v>
      </c>
      <c r="W150" s="30">
        <f t="shared" si="17"/>
        <v>4.3450866007148743E-3</v>
      </c>
      <c r="X150" s="10">
        <f t="shared" si="18"/>
        <v>0.82855173256251979</v>
      </c>
      <c r="Y150" s="38">
        <f t="shared" si="19"/>
        <v>0.68649797353235331</v>
      </c>
      <c r="Z150" s="43">
        <f t="shared" si="20"/>
        <v>-4.3450866007148745</v>
      </c>
      <c r="AA150" s="44">
        <f t="shared" si="21"/>
        <v>104</v>
      </c>
    </row>
    <row r="151" spans="3:27">
      <c r="C151" s="34" t="s">
        <v>329</v>
      </c>
      <c r="D151" s="35" t="s">
        <v>330</v>
      </c>
      <c r="E151" s="11">
        <v>0.63076388888888879</v>
      </c>
      <c r="F151" s="11">
        <v>0.63013055555555553</v>
      </c>
      <c r="G151" s="11">
        <v>0.6293305555555555</v>
      </c>
      <c r="H151" s="11">
        <v>0.62869722222222213</v>
      </c>
      <c r="I151" s="11">
        <v>0.62789722222222222</v>
      </c>
      <c r="J151" s="11">
        <v>0.62726388888888884</v>
      </c>
      <c r="K151" s="11">
        <v>0.62643055555555549</v>
      </c>
      <c r="L151" s="11">
        <v>0.62476388888888879</v>
      </c>
      <c r="M151" s="11">
        <v>0.62443055555555549</v>
      </c>
      <c r="N151" s="11">
        <v>0.64259722222222215</v>
      </c>
      <c r="O151" s="11">
        <v>0.64209722222222221</v>
      </c>
      <c r="P151" s="11">
        <v>0.64146388888888883</v>
      </c>
      <c r="Q151" s="11">
        <v>0.64083055555555546</v>
      </c>
      <c r="R151" s="11">
        <v>0.6401972222222222</v>
      </c>
      <c r="S151" s="11">
        <v>0.63956388888888882</v>
      </c>
      <c r="T151" s="11">
        <v>0.64044022220263452</v>
      </c>
      <c r="U151" s="11"/>
      <c r="V151" s="35" t="str">
        <f t="shared" si="16"/>
        <v>Saint Vincent and the Grenadines</v>
      </c>
      <c r="W151" s="30">
        <f t="shared" si="17"/>
        <v>1.0497230387836061E-3</v>
      </c>
      <c r="X151" s="10">
        <f t="shared" si="18"/>
        <v>0.71072529252105421</v>
      </c>
      <c r="Y151" s="38">
        <f t="shared" si="19"/>
        <v>0.5051304414291381</v>
      </c>
      <c r="Z151" s="43">
        <f t="shared" si="20"/>
        <v>-1.0497230387836061</v>
      </c>
      <c r="AA151" s="44">
        <f t="shared" si="21"/>
        <v>66</v>
      </c>
    </row>
    <row r="152" spans="3:27">
      <c r="C152" s="34" t="s">
        <v>331</v>
      </c>
      <c r="D152" s="35" t="s">
        <v>332</v>
      </c>
      <c r="E152" s="11">
        <v>0.59915432098765431</v>
      </c>
      <c r="F152" s="11">
        <v>0.59902098765432099</v>
      </c>
      <c r="G152" s="11">
        <v>0.59722098765432097</v>
      </c>
      <c r="H152" s="11">
        <v>0.59875432098765435</v>
      </c>
      <c r="I152" s="11">
        <v>0.57340256410256407</v>
      </c>
      <c r="J152" s="11">
        <v>0.59803333333333331</v>
      </c>
      <c r="K152" s="11">
        <v>0.59770000000000001</v>
      </c>
      <c r="L152" s="11">
        <v>0.59736666666666671</v>
      </c>
      <c r="M152" s="11">
        <v>0.6001777777777777</v>
      </c>
      <c r="N152" s="11">
        <v>0.59983333333333333</v>
      </c>
      <c r="O152" s="11">
        <v>0.59948888888888885</v>
      </c>
      <c r="P152" s="11">
        <v>0.59951111111111111</v>
      </c>
      <c r="Q152" s="11">
        <v>0.59902222222222223</v>
      </c>
      <c r="R152" s="11">
        <v>0.59859999999999991</v>
      </c>
      <c r="S152" s="11">
        <v>0.59826666666666661</v>
      </c>
      <c r="T152" s="11">
        <v>0.59954666663805645</v>
      </c>
      <c r="U152" s="11"/>
      <c r="V152" s="35" t="str">
        <f t="shared" si="16"/>
        <v>Samoa</v>
      </c>
      <c r="W152" s="30">
        <f t="shared" si="17"/>
        <v>3.1309996585120935E-4</v>
      </c>
      <c r="X152" s="10">
        <f t="shared" si="18"/>
        <v>0.23277299052667358</v>
      </c>
      <c r="Y152" s="38">
        <f t="shared" si="19"/>
        <v>5.4183265118730867E-2</v>
      </c>
      <c r="Z152" s="43" t="str">
        <f t="shared" si="20"/>
        <v/>
      </c>
      <c r="AA152" s="44" t="str">
        <f t="shared" si="21"/>
        <v/>
      </c>
    </row>
    <row r="153" spans="3:27">
      <c r="C153" s="34" t="s">
        <v>333</v>
      </c>
      <c r="D153" s="35" t="s">
        <v>334</v>
      </c>
      <c r="E153" s="11">
        <v>0.39983333333333332</v>
      </c>
      <c r="F153" s="11">
        <v>0.39926666666666666</v>
      </c>
      <c r="G153" s="11">
        <v>0.3987</v>
      </c>
      <c r="H153" s="11">
        <v>0.39813333333333328</v>
      </c>
      <c r="I153" s="11">
        <v>0.39756666666666668</v>
      </c>
      <c r="J153" s="11">
        <v>0.39700000000000002</v>
      </c>
      <c r="K153" s="11">
        <v>0.39676666666666671</v>
      </c>
      <c r="L153" s="11">
        <v>0.39653333333333335</v>
      </c>
      <c r="M153" s="11">
        <v>0.39630000000000004</v>
      </c>
      <c r="N153" s="11">
        <v>0.39606666666666673</v>
      </c>
      <c r="O153" s="11">
        <v>0.39583333333333331</v>
      </c>
      <c r="P153" s="11">
        <v>0.39576666666666666</v>
      </c>
      <c r="Q153" s="11">
        <v>0.3957</v>
      </c>
      <c r="R153" s="11">
        <v>0.39563333333333334</v>
      </c>
      <c r="S153" s="11">
        <v>0.39556666666666668</v>
      </c>
      <c r="T153" s="11">
        <v>0.39566233333119505</v>
      </c>
      <c r="U153" s="11"/>
      <c r="V153" s="35" t="str">
        <f t="shared" si="16"/>
        <v>San Marino</v>
      </c>
      <c r="W153" s="30">
        <f t="shared" si="17"/>
        <v>-2.750955882824612E-4</v>
      </c>
      <c r="X153" s="10">
        <f t="shared" si="18"/>
        <v>-0.93545284692187725</v>
      </c>
      <c r="Y153" s="38">
        <f t="shared" si="19"/>
        <v>0.87507202881424506</v>
      </c>
      <c r="Z153" s="43">
        <f t="shared" si="20"/>
        <v>0.27509558828246122</v>
      </c>
      <c r="AA153" s="44">
        <f t="shared" si="21"/>
        <v>55</v>
      </c>
    </row>
    <row r="154" spans="3:27">
      <c r="C154" s="34" t="s">
        <v>335</v>
      </c>
      <c r="D154" s="35" t="s">
        <v>336</v>
      </c>
      <c r="E154" s="11">
        <v>0.52551388881810845</v>
      </c>
      <c r="F154" s="11">
        <v>0.52994722216559775</v>
      </c>
      <c r="G154" s="11">
        <v>0.47938055551308723</v>
      </c>
      <c r="H154" s="11">
        <v>0.54048055552724328</v>
      </c>
      <c r="I154" s="11">
        <v>0.52158055554139948</v>
      </c>
      <c r="J154" s="11">
        <v>0.5310138888888889</v>
      </c>
      <c r="K154" s="11">
        <v>0.53750277777777777</v>
      </c>
      <c r="L154" s="11">
        <v>0.54732499999999995</v>
      </c>
      <c r="M154" s="11">
        <v>0.51048055555555549</v>
      </c>
      <c r="N154" s="11">
        <v>0.50196944444444458</v>
      </c>
      <c r="O154" s="11">
        <v>0.52845833333333336</v>
      </c>
      <c r="P154" s="11">
        <v>0.51514722222222231</v>
      </c>
      <c r="Q154" s="11">
        <v>0.53751388887994811</v>
      </c>
      <c r="R154" s="11">
        <v>0.53654722220434081</v>
      </c>
      <c r="S154" s="11">
        <v>0.53558055552873352</v>
      </c>
      <c r="T154" s="11">
        <v>0.5366242221720724</v>
      </c>
      <c r="U154" s="11"/>
      <c r="V154" s="35" t="str">
        <f t="shared" si="16"/>
        <v>Sao Tome and Principe</v>
      </c>
      <c r="W154" s="30">
        <f t="shared" si="17"/>
        <v>9.4230310639984566E-4</v>
      </c>
      <c r="X154" s="10">
        <f t="shared" si="18"/>
        <v>0.26131288752410464</v>
      </c>
      <c r="Y154" s="38">
        <f t="shared" si="19"/>
        <v>6.8284425186185368E-2</v>
      </c>
      <c r="Z154" s="43" t="str">
        <f t="shared" si="20"/>
        <v/>
      </c>
      <c r="AA154" s="44" t="str">
        <f t="shared" si="21"/>
        <v/>
      </c>
    </row>
    <row r="155" spans="3:27">
      <c r="C155" s="34" t="s">
        <v>337</v>
      </c>
      <c r="D155" s="35" t="s">
        <v>338</v>
      </c>
      <c r="E155" s="11">
        <v>0.43937449576515114</v>
      </c>
      <c r="F155" s="11">
        <v>0.44214462739356547</v>
      </c>
      <c r="G155" s="11">
        <v>0.45693500433829609</v>
      </c>
      <c r="H155" s="11">
        <v>0.45152313645845621</v>
      </c>
      <c r="I155" s="11">
        <v>0.45340007716049996</v>
      </c>
      <c r="J155" s="11">
        <v>0.46136674382716669</v>
      </c>
      <c r="K155" s="11">
        <v>0.44596674382716661</v>
      </c>
      <c r="L155" s="11">
        <v>0.44390007716049995</v>
      </c>
      <c r="M155" s="11">
        <v>0.47441620370369447</v>
      </c>
      <c r="N155" s="11">
        <v>0.42615793650794442</v>
      </c>
      <c r="O155" s="11">
        <v>0.44327142857141671</v>
      </c>
      <c r="P155" s="11">
        <v>0.46261594202897222</v>
      </c>
      <c r="Q155" s="11">
        <v>0.45108202102277778</v>
      </c>
      <c r="R155" s="11">
        <v>0.46640396588529592</v>
      </c>
      <c r="S155" s="11">
        <v>0.46960396581973085</v>
      </c>
      <c r="T155" s="11">
        <v>0.47283296574755712</v>
      </c>
      <c r="U155" s="11"/>
      <c r="V155" s="35" t="str">
        <f t="shared" si="16"/>
        <v>Saudi Arabia</v>
      </c>
      <c r="W155" s="30">
        <f t="shared" si="17"/>
        <v>1.3296487790561997E-3</v>
      </c>
      <c r="X155" s="10">
        <f t="shared" si="18"/>
        <v>0.46909518318947269</v>
      </c>
      <c r="Y155" s="38">
        <f t="shared" si="19"/>
        <v>0.22005029089156494</v>
      </c>
      <c r="Z155" s="43" t="str">
        <f t="shared" si="20"/>
        <v/>
      </c>
      <c r="AA155" s="44" t="str">
        <f t="shared" si="21"/>
        <v/>
      </c>
    </row>
    <row r="156" spans="3:27">
      <c r="C156" s="34" t="s">
        <v>339</v>
      </c>
      <c r="D156" s="35" t="s">
        <v>340</v>
      </c>
      <c r="E156" s="11">
        <v>0.64195998282100697</v>
      </c>
      <c r="F156" s="11">
        <v>0.64698958029400022</v>
      </c>
      <c r="G156" s="11">
        <v>0.63201771615268332</v>
      </c>
      <c r="H156" s="11">
        <v>0.65537809828478932</v>
      </c>
      <c r="I156" s="11">
        <v>0.64373911555911367</v>
      </c>
      <c r="J156" s="11">
        <v>0.63377210884625923</v>
      </c>
      <c r="K156" s="11">
        <v>0.64644037268756083</v>
      </c>
      <c r="L156" s="11">
        <v>0.65576779895731152</v>
      </c>
      <c r="M156" s="11">
        <v>0.64867590696086952</v>
      </c>
      <c r="N156" s="11">
        <v>0.64075078865623736</v>
      </c>
      <c r="O156" s="11">
        <v>0.64109286615114158</v>
      </c>
      <c r="P156" s="11">
        <v>0.63379752409796375</v>
      </c>
      <c r="Q156" s="11">
        <v>0.6627375210139731</v>
      </c>
      <c r="R156" s="11">
        <v>0.66557856770697221</v>
      </c>
      <c r="S156" s="11">
        <v>0.66851190096505464</v>
      </c>
      <c r="T156" s="11">
        <v>0.67283456753510229</v>
      </c>
      <c r="U156" s="11"/>
      <c r="V156" s="35" t="str">
        <f t="shared" si="16"/>
        <v>Senegal</v>
      </c>
      <c r="W156" s="30">
        <f t="shared" si="17"/>
        <v>1.6487722254425277E-3</v>
      </c>
      <c r="X156" s="10">
        <f t="shared" si="18"/>
        <v>0.61215482590057713</v>
      </c>
      <c r="Y156" s="38">
        <f t="shared" si="19"/>
        <v>0.37473353087336592</v>
      </c>
      <c r="Z156" s="43">
        <f t="shared" si="20"/>
        <v>-1.6487722254425277</v>
      </c>
      <c r="AA156" s="44">
        <f t="shared" si="21"/>
        <v>74</v>
      </c>
    </row>
    <row r="157" spans="3:27">
      <c r="C157" s="34" t="s">
        <v>341</v>
      </c>
      <c r="D157" s="35" t="s">
        <v>342</v>
      </c>
      <c r="E157" s="11">
        <v>0.31781298207178121</v>
      </c>
      <c r="F157" s="11">
        <v>0.3194129820717812</v>
      </c>
      <c r="G157" s="11">
        <v>0.32434631540511455</v>
      </c>
      <c r="H157" s="11">
        <v>0.31761298207178118</v>
      </c>
      <c r="I157" s="11">
        <v>0.31921298207178123</v>
      </c>
      <c r="J157" s="11">
        <v>0.31914631540511457</v>
      </c>
      <c r="K157" s="11">
        <v>0.32234631540511455</v>
      </c>
      <c r="L157" s="11">
        <v>0.31887964873844787</v>
      </c>
      <c r="M157" s="11">
        <v>0.3204129820717812</v>
      </c>
      <c r="N157" s="11">
        <v>0.32194631540511454</v>
      </c>
      <c r="O157" s="11">
        <v>0.31847964873844786</v>
      </c>
      <c r="P157" s="11">
        <v>0.31565150831267147</v>
      </c>
      <c r="Q157" s="11">
        <v>0.30736149677370811</v>
      </c>
      <c r="R157" s="11">
        <v>0.31594807643101513</v>
      </c>
      <c r="S157" s="11">
        <v>0.31801334099311013</v>
      </c>
      <c r="T157" s="11">
        <v>0.3188430076412323</v>
      </c>
      <c r="U157" s="11"/>
      <c r="V157" s="35" t="str">
        <f t="shared" si="16"/>
        <v>Serbia</v>
      </c>
      <c r="W157" s="30">
        <f t="shared" si="17"/>
        <v>-3.16645975283055E-4</v>
      </c>
      <c r="X157" s="10">
        <f t="shared" si="18"/>
        <v>-0.40611001449525014</v>
      </c>
      <c r="Y157" s="38">
        <f t="shared" si="19"/>
        <v>0.16492534387333227</v>
      </c>
      <c r="Z157" s="43" t="str">
        <f t="shared" si="20"/>
        <v/>
      </c>
      <c r="AA157" s="44" t="str">
        <f t="shared" si="21"/>
        <v/>
      </c>
    </row>
    <row r="158" spans="3:27">
      <c r="C158" s="34" t="s">
        <v>343</v>
      </c>
      <c r="D158" s="35" t="s">
        <v>344</v>
      </c>
      <c r="E158" s="11">
        <v>0.54094444444444445</v>
      </c>
      <c r="F158" s="11">
        <v>0.53724444444444441</v>
      </c>
      <c r="G158" s="11">
        <v>0.54021111111111109</v>
      </c>
      <c r="H158" s="11">
        <v>0.51651111111111103</v>
      </c>
      <c r="I158" s="11">
        <v>0.52614444444444441</v>
      </c>
      <c r="J158" s="11">
        <v>0.53411111111111109</v>
      </c>
      <c r="K158" s="11">
        <v>0.53681111111111113</v>
      </c>
      <c r="L158" s="11">
        <v>0.53784444444444446</v>
      </c>
      <c r="M158" s="11">
        <v>0.53721111111111108</v>
      </c>
      <c r="N158" s="11">
        <v>0.53352222222222212</v>
      </c>
      <c r="O158" s="11">
        <v>0.52316666666666667</v>
      </c>
      <c r="P158" s="11">
        <v>0.52875555555555553</v>
      </c>
      <c r="Q158" s="11">
        <v>0.50434444444444437</v>
      </c>
      <c r="R158" s="11">
        <v>0.52548888888888889</v>
      </c>
      <c r="S158" s="11">
        <v>0.52468888888888887</v>
      </c>
      <c r="T158" s="11">
        <v>0.525441888872058</v>
      </c>
      <c r="U158" s="11"/>
      <c r="V158" s="35" t="str">
        <f t="shared" si="16"/>
        <v>Seychelles</v>
      </c>
      <c r="W158" s="30">
        <f t="shared" si="17"/>
        <v>-1.0502197716130992E-3</v>
      </c>
      <c r="X158" s="10">
        <f t="shared" si="18"/>
        <v>-0.51124010535131803</v>
      </c>
      <c r="Y158" s="38">
        <f t="shared" si="19"/>
        <v>0.26136644531962677</v>
      </c>
      <c r="Z158" s="43">
        <f t="shared" si="20"/>
        <v>1.0502197716130992</v>
      </c>
      <c r="AA158" s="44">
        <f t="shared" si="21"/>
        <v>49</v>
      </c>
    </row>
    <row r="159" spans="3:27">
      <c r="C159" s="34" t="s">
        <v>345</v>
      </c>
      <c r="D159" s="35" t="s">
        <v>346</v>
      </c>
      <c r="E159" s="11">
        <v>0.67567540059227993</v>
      </c>
      <c r="F159" s="11">
        <v>0.67069258278768429</v>
      </c>
      <c r="G159" s="11">
        <v>0.64404109255117803</v>
      </c>
      <c r="H159" s="11">
        <v>0.66084722209258218</v>
      </c>
      <c r="I159" s="11">
        <v>0.62751388882406889</v>
      </c>
      <c r="J159" s="11">
        <v>0.60918055555555561</v>
      </c>
      <c r="K159" s="11">
        <v>0.62608055555555553</v>
      </c>
      <c r="L159" s="11">
        <v>0.65798055555555546</v>
      </c>
      <c r="M159" s="11">
        <v>0.62654722222222226</v>
      </c>
      <c r="N159" s="11">
        <v>0.58011388888888893</v>
      </c>
      <c r="O159" s="11">
        <v>0.59034722222222225</v>
      </c>
      <c r="P159" s="11">
        <v>0.59261388882630406</v>
      </c>
      <c r="Q159" s="11">
        <v>0.59488055543038576</v>
      </c>
      <c r="R159" s="11">
        <v>0.59784722201882146</v>
      </c>
      <c r="S159" s="11">
        <v>0.60081388860725682</v>
      </c>
      <c r="T159" s="11">
        <v>0.60534588850595883</v>
      </c>
      <c r="U159" s="11"/>
      <c r="V159" s="35" t="str">
        <f t="shared" si="16"/>
        <v>Sierra Leone</v>
      </c>
      <c r="W159" s="30">
        <f t="shared" si="17"/>
        <v>-5.2544092374123786E-3</v>
      </c>
      <c r="X159" s="10">
        <f t="shared" si="18"/>
        <v>-0.80643663658830333</v>
      </c>
      <c r="Y159" s="38">
        <f t="shared" si="19"/>
        <v>0.65034004883185526</v>
      </c>
      <c r="Z159" s="43">
        <f t="shared" si="20"/>
        <v>5.2544092374123785</v>
      </c>
      <c r="AA159" s="44">
        <f t="shared" si="21"/>
        <v>12</v>
      </c>
    </row>
    <row r="160" spans="3:27">
      <c r="C160" s="34" t="s">
        <v>347</v>
      </c>
      <c r="D160" s="35" t="s">
        <v>348</v>
      </c>
      <c r="E160" s="11">
        <v>0.43186111111111108</v>
      </c>
      <c r="F160" s="11">
        <v>0.43186111111111108</v>
      </c>
      <c r="G160" s="11">
        <v>0.43186111111111108</v>
      </c>
      <c r="H160" s="11">
        <v>0.43186111111111108</v>
      </c>
      <c r="I160" s="11">
        <v>0.43186111111111108</v>
      </c>
      <c r="J160" s="11">
        <v>0.43186111111111108</v>
      </c>
      <c r="K160" s="11">
        <v>0.43186111111111108</v>
      </c>
      <c r="L160" s="11">
        <v>0.43186111111111108</v>
      </c>
      <c r="M160" s="11">
        <v>0.43186111111111108</v>
      </c>
      <c r="N160" s="11">
        <v>0.43186111111111108</v>
      </c>
      <c r="O160" s="11">
        <v>0.43186111111111108</v>
      </c>
      <c r="P160" s="11">
        <v>0.43186111111111108</v>
      </c>
      <c r="Q160" s="11">
        <v>0.43186111111111108</v>
      </c>
      <c r="R160" s="11">
        <v>0.43186111111111108</v>
      </c>
      <c r="S160" s="11">
        <v>0.43186111111111108</v>
      </c>
      <c r="T160" s="11">
        <v>0.43186111111111108</v>
      </c>
      <c r="U160" s="11"/>
      <c r="V160" s="35" t="str">
        <f t="shared" si="16"/>
        <v>Singapore</v>
      </c>
      <c r="W160" s="30">
        <f t="shared" si="17"/>
        <v>0</v>
      </c>
      <c r="X160" s="10" t="e">
        <f t="shared" si="18"/>
        <v>#DIV/0!</v>
      </c>
      <c r="Y160" s="38">
        <f t="shared" si="19"/>
        <v>0</v>
      </c>
      <c r="Z160" s="43" t="str">
        <f t="shared" si="20"/>
        <v/>
      </c>
      <c r="AA160" s="44" t="str">
        <f t="shared" si="21"/>
        <v/>
      </c>
    </row>
    <row r="161" spans="3:27">
      <c r="C161" s="34" t="s">
        <v>349</v>
      </c>
      <c r="D161" s="35" t="s">
        <v>350</v>
      </c>
      <c r="E161" s="11">
        <v>0.3246412087631117</v>
      </c>
      <c r="F161" s="11">
        <v>0.33025773555644111</v>
      </c>
      <c r="G161" s="11">
        <v>0.33079349845724365</v>
      </c>
      <c r="H161" s="11">
        <v>0.32952166466169064</v>
      </c>
      <c r="I161" s="11">
        <v>0.32847633817302052</v>
      </c>
      <c r="J161" s="11">
        <v>0.34201981650599667</v>
      </c>
      <c r="K161" s="11">
        <v>0.34817401088770911</v>
      </c>
      <c r="L161" s="11">
        <v>0.33709409763724213</v>
      </c>
      <c r="M161" s="11">
        <v>0.33931787134909247</v>
      </c>
      <c r="N161" s="11">
        <v>0.33835197591344057</v>
      </c>
      <c r="O161" s="11">
        <v>0.34297571765106505</v>
      </c>
      <c r="P161" s="11">
        <v>0.3474416972707019</v>
      </c>
      <c r="Q161" s="11">
        <v>0.35160025315143745</v>
      </c>
      <c r="R161" s="11">
        <v>0.34885459825711046</v>
      </c>
      <c r="S161" s="11">
        <v>0.36437885482479798</v>
      </c>
      <c r="T161" s="11">
        <v>0.365700854795249</v>
      </c>
      <c r="U161" s="11"/>
      <c r="V161" s="35" t="str">
        <f t="shared" si="16"/>
        <v>Slovakia</v>
      </c>
      <c r="W161" s="30">
        <f t="shared" si="17"/>
        <v>2.3046225343751636E-3</v>
      </c>
      <c r="X161" s="10">
        <f t="shared" si="18"/>
        <v>0.90231989817545544</v>
      </c>
      <c r="Y161" s="38">
        <f t="shared" si="19"/>
        <v>0.81418119864336425</v>
      </c>
      <c r="Z161" s="43">
        <f t="shared" si="20"/>
        <v>-2.3046225343751634</v>
      </c>
      <c r="AA161" s="44">
        <f t="shared" si="21"/>
        <v>82</v>
      </c>
    </row>
    <row r="162" spans="3:27">
      <c r="C162" s="34" t="s">
        <v>351</v>
      </c>
      <c r="D162" s="35" t="s">
        <v>352</v>
      </c>
      <c r="E162" s="11">
        <v>0.34067238562091506</v>
      </c>
      <c r="F162" s="11">
        <v>0.3389390522875817</v>
      </c>
      <c r="G162" s="11">
        <v>0.3438723856209151</v>
      </c>
      <c r="H162" s="11">
        <v>0.34213905228758174</v>
      </c>
      <c r="I162" s="11">
        <v>0.39707238562091507</v>
      </c>
      <c r="J162" s="11">
        <v>0.3270057189542484</v>
      </c>
      <c r="K162" s="11">
        <v>0.34910571895424836</v>
      </c>
      <c r="L162" s="11">
        <v>0.3331927117711771</v>
      </c>
      <c r="M162" s="11">
        <v>0.34997238562091509</v>
      </c>
      <c r="N162" s="11">
        <v>0.3440419376693768</v>
      </c>
      <c r="O162" s="11">
        <v>0.33949918300653598</v>
      </c>
      <c r="P162" s="11">
        <v>0.35963651761517618</v>
      </c>
      <c r="Q162" s="11">
        <v>0.35148611111111111</v>
      </c>
      <c r="R162" s="11">
        <v>0.35835974782616037</v>
      </c>
      <c r="S162" s="11">
        <v>0.36065974778592719</v>
      </c>
      <c r="T162" s="11">
        <v>0.36332141439310095</v>
      </c>
      <c r="U162" s="11"/>
      <c r="V162" s="35" t="str">
        <f t="shared" si="16"/>
        <v>Slovenia</v>
      </c>
      <c r="W162" s="30">
        <f t="shared" si="17"/>
        <v>9.817552366869571E-4</v>
      </c>
      <c r="X162" s="10">
        <f t="shared" si="18"/>
        <v>0.28846288884369276</v>
      </c>
      <c r="Y162" s="38">
        <f t="shared" si="19"/>
        <v>8.3210838240048643E-2</v>
      </c>
      <c r="Z162" s="43" t="str">
        <f t="shared" si="20"/>
        <v/>
      </c>
      <c r="AA162" s="44" t="str">
        <f t="shared" si="21"/>
        <v/>
      </c>
    </row>
    <row r="163" spans="3:27">
      <c r="C163" s="34" t="s">
        <v>353</v>
      </c>
      <c r="D163" s="35" t="s">
        <v>354</v>
      </c>
      <c r="E163" s="11">
        <v>0.62627777777777782</v>
      </c>
      <c r="F163" s="11">
        <v>0.64261111111111102</v>
      </c>
      <c r="G163" s="11">
        <v>0.64227777777777773</v>
      </c>
      <c r="H163" s="11">
        <v>0.64194444444444443</v>
      </c>
      <c r="I163" s="11">
        <v>0.64161111111111113</v>
      </c>
      <c r="J163" s="11">
        <v>0.6129444444444444</v>
      </c>
      <c r="K163" s="11">
        <v>0.64084444444444444</v>
      </c>
      <c r="L163" s="11">
        <v>0.5737444444444445</v>
      </c>
      <c r="M163" s="11">
        <v>0.59664444444444442</v>
      </c>
      <c r="N163" s="11">
        <v>0.60621111111111103</v>
      </c>
      <c r="O163" s="11">
        <v>0.63744444444444437</v>
      </c>
      <c r="P163" s="11">
        <v>0.62857777777777779</v>
      </c>
      <c r="Q163" s="11">
        <v>0.6380444444444443</v>
      </c>
      <c r="R163" s="11">
        <v>0.63751111111111103</v>
      </c>
      <c r="S163" s="11">
        <v>0.63697777777777775</v>
      </c>
      <c r="T163" s="11">
        <v>0.63833977774733464</v>
      </c>
      <c r="U163" s="11"/>
      <c r="V163" s="35" t="str">
        <f t="shared" si="16"/>
        <v>Solomon Islands</v>
      </c>
      <c r="W163" s="30">
        <f t="shared" si="17"/>
        <v>-4.3485294789189595E-5</v>
      </c>
      <c r="X163" s="10">
        <f t="shared" si="18"/>
        <v>-1.0300702164498911E-2</v>
      </c>
      <c r="Y163" s="38">
        <f t="shared" si="19"/>
        <v>1.0610446508171255E-4</v>
      </c>
      <c r="Z163" s="43" t="str">
        <f t="shared" si="20"/>
        <v/>
      </c>
      <c r="AA163" s="44" t="str">
        <f t="shared" si="21"/>
        <v/>
      </c>
    </row>
    <row r="164" spans="3:27">
      <c r="C164" s="34" t="s">
        <v>355</v>
      </c>
      <c r="D164" s="35" t="s">
        <v>356</v>
      </c>
      <c r="E164" s="11">
        <v>0.58542552328983177</v>
      </c>
      <c r="F164" s="11">
        <v>0.58353632228866625</v>
      </c>
      <c r="G164" s="11">
        <v>0.5816867316501545</v>
      </c>
      <c r="H164" s="11">
        <v>0.60537324491317779</v>
      </c>
      <c r="I164" s="11">
        <v>0.62893991157984452</v>
      </c>
      <c r="J164" s="11">
        <v>0.63953038777032067</v>
      </c>
      <c r="K164" s="11">
        <v>0.65005572643730536</v>
      </c>
      <c r="L164" s="11">
        <v>0.66064781746031753</v>
      </c>
      <c r="M164" s="11">
        <v>0.67111412698412698</v>
      </c>
      <c r="N164" s="11">
        <v>0.67734259259259255</v>
      </c>
      <c r="O164" s="11">
        <v>0.67662592592592607</v>
      </c>
      <c r="P164" s="11">
        <v>0.6757366959064327</v>
      </c>
      <c r="Q164" s="11">
        <v>0.67600555555555564</v>
      </c>
      <c r="R164" s="11">
        <v>0.67527222222222216</v>
      </c>
      <c r="S164" s="11">
        <v>0.6745388888888888</v>
      </c>
      <c r="T164" s="11">
        <v>0.67558955553207134</v>
      </c>
      <c r="U164" s="11"/>
      <c r="V164" s="35" t="str">
        <f t="shared" si="16"/>
        <v>Somalia</v>
      </c>
      <c r="W164" s="30">
        <f t="shared" si="17"/>
        <v>7.0676575449477152E-3</v>
      </c>
      <c r="X164" s="10">
        <f t="shared" si="18"/>
        <v>0.90352796159157234</v>
      </c>
      <c r="Y164" s="38">
        <f t="shared" si="19"/>
        <v>0.81636277737782181</v>
      </c>
      <c r="Z164" s="43">
        <f t="shared" si="20"/>
        <v>-7.067657544947715</v>
      </c>
      <c r="AA164" s="44">
        <f t="shared" si="21"/>
        <v>112</v>
      </c>
    </row>
    <row r="165" spans="3:27">
      <c r="C165" s="34" t="s">
        <v>357</v>
      </c>
      <c r="D165" s="35" t="s">
        <v>358</v>
      </c>
      <c r="E165" s="11">
        <v>0.46272962077127572</v>
      </c>
      <c r="F165" s="11">
        <v>0.46651120845160432</v>
      </c>
      <c r="G165" s="11">
        <v>0.45694362342974948</v>
      </c>
      <c r="H165" s="11">
        <v>0.45556248221241002</v>
      </c>
      <c r="I165" s="11">
        <v>0.46087244948295886</v>
      </c>
      <c r="J165" s="11">
        <v>0.46608653701317876</v>
      </c>
      <c r="K165" s="11">
        <v>0.46291504195002781</v>
      </c>
      <c r="L165" s="11">
        <v>0.48641021355354347</v>
      </c>
      <c r="M165" s="11">
        <v>0.48490440607183688</v>
      </c>
      <c r="N165" s="11">
        <v>0.48915725621423406</v>
      </c>
      <c r="O165" s="11">
        <v>0.49127477319942559</v>
      </c>
      <c r="P165" s="11">
        <v>0.49484496162101332</v>
      </c>
      <c r="Q165" s="11">
        <v>0.50032894627373992</v>
      </c>
      <c r="R165" s="11">
        <v>0.50225467420284009</v>
      </c>
      <c r="S165" s="11">
        <v>0.50325467416260694</v>
      </c>
      <c r="T165" s="11">
        <v>0.50570100744126056</v>
      </c>
      <c r="U165" s="11"/>
      <c r="V165" s="35" t="str">
        <f t="shared" si="16"/>
        <v>South Africa</v>
      </c>
      <c r="W165" s="30">
        <f t="shared" si="17"/>
        <v>3.6243017508195596E-3</v>
      </c>
      <c r="X165" s="10">
        <f t="shared" si="18"/>
        <v>0.93941228622555617</v>
      </c>
      <c r="Y165" s="38">
        <f t="shared" si="19"/>
        <v>0.88249544351152631</v>
      </c>
      <c r="Z165" s="43">
        <f t="shared" si="20"/>
        <v>-3.6243017508195599</v>
      </c>
      <c r="AA165" s="44">
        <f t="shared" si="21"/>
        <v>97</v>
      </c>
    </row>
    <row r="166" spans="3:27">
      <c r="C166" s="34" t="s">
        <v>359</v>
      </c>
      <c r="D166" s="35" t="s">
        <v>360</v>
      </c>
      <c r="E166" s="11">
        <v>0.24699322418679337</v>
      </c>
      <c r="F166" s="11">
        <v>0.22216058213535461</v>
      </c>
      <c r="G166" s="11">
        <v>0.21874306190236489</v>
      </c>
      <c r="H166" s="11">
        <v>0.21355529453825864</v>
      </c>
      <c r="I166" s="11">
        <v>0.21633223533823345</v>
      </c>
      <c r="J166" s="11">
        <v>0.21150672512283938</v>
      </c>
      <c r="K166" s="11">
        <v>0.21494327583529069</v>
      </c>
      <c r="L166" s="11">
        <v>0.23704128965671334</v>
      </c>
      <c r="M166" s="11">
        <v>0.21041961916336691</v>
      </c>
      <c r="N166" s="11">
        <v>0.21275196990099773</v>
      </c>
      <c r="O166" s="11">
        <v>0.25248390425807776</v>
      </c>
      <c r="P166" s="11">
        <v>0.23359076586044003</v>
      </c>
      <c r="Q166" s="11">
        <v>0.21782909271059334</v>
      </c>
      <c r="R166" s="11">
        <v>0.23162130869023523</v>
      </c>
      <c r="S166" s="11">
        <v>0.32106448763710022</v>
      </c>
      <c r="T166" s="11">
        <v>0.32267682093439509</v>
      </c>
      <c r="U166" s="11"/>
      <c r="V166" s="35" t="str">
        <f t="shared" si="16"/>
        <v>Spain</v>
      </c>
      <c r="W166" s="30">
        <f t="shared" si="17"/>
        <v>4.2553377088084075E-3</v>
      </c>
      <c r="X166" s="10">
        <f t="shared" si="18"/>
        <v>0.5675715427942345</v>
      </c>
      <c r="Y166" s="38">
        <f t="shared" si="19"/>
        <v>0.32213745618982759</v>
      </c>
      <c r="Z166" s="43">
        <f t="shared" si="20"/>
        <v>-4.2553377088084074</v>
      </c>
      <c r="AA166" s="44">
        <f t="shared" si="21"/>
        <v>102</v>
      </c>
    </row>
    <row r="167" spans="3:27">
      <c r="C167" s="34" t="s">
        <v>361</v>
      </c>
      <c r="D167" s="35" t="s">
        <v>362</v>
      </c>
      <c r="E167" s="11">
        <v>0.47188888888888886</v>
      </c>
      <c r="F167" s="11">
        <v>0.48045555555555547</v>
      </c>
      <c r="G167" s="11">
        <v>0.48235555555555559</v>
      </c>
      <c r="H167" s="11">
        <v>0.47925555555555555</v>
      </c>
      <c r="I167" s="11">
        <v>0.4728222222222222</v>
      </c>
      <c r="J167" s="11">
        <v>0.4680555555555555</v>
      </c>
      <c r="K167" s="11">
        <v>0.45992222222222218</v>
      </c>
      <c r="L167" s="11">
        <v>0.48012222222222217</v>
      </c>
      <c r="M167" s="11">
        <v>0.48332660818713885</v>
      </c>
      <c r="N167" s="11">
        <v>0.48579722222222216</v>
      </c>
      <c r="O167" s="11">
        <v>0.48814116161616661</v>
      </c>
      <c r="P167" s="11">
        <v>0.48051111111111111</v>
      </c>
      <c r="Q167" s="11">
        <v>0.4750786111111111</v>
      </c>
      <c r="R167" s="11">
        <v>0.47801911108279893</v>
      </c>
      <c r="S167" s="11">
        <v>0.47928577772115338</v>
      </c>
      <c r="T167" s="11">
        <v>0.48196744432788008</v>
      </c>
      <c r="U167" s="11"/>
      <c r="V167" s="35" t="str">
        <f t="shared" si="16"/>
        <v>Sri Lanka</v>
      </c>
      <c r="W167" s="30">
        <f t="shared" si="17"/>
        <v>4.2023157209928306E-4</v>
      </c>
      <c r="X167" s="10">
        <f t="shared" si="18"/>
        <v>0.2838672607537453</v>
      </c>
      <c r="Y167" s="38">
        <f t="shared" si="19"/>
        <v>8.0580621727834825E-2</v>
      </c>
      <c r="Z167" s="43" t="str">
        <f t="shared" si="20"/>
        <v/>
      </c>
      <c r="AA167" s="44" t="str">
        <f t="shared" si="21"/>
        <v/>
      </c>
    </row>
    <row r="168" spans="3:27">
      <c r="C168" s="34" t="s">
        <v>363</v>
      </c>
      <c r="D168" s="35" t="s">
        <v>364</v>
      </c>
      <c r="E168" s="11">
        <v>0.62463001048837419</v>
      </c>
      <c r="F168" s="11">
        <v>0.6247229659512662</v>
      </c>
      <c r="G168" s="11">
        <v>0.62644356697339698</v>
      </c>
      <c r="H168" s="11">
        <v>0.6264955080711212</v>
      </c>
      <c r="I168" s="11">
        <v>0.62821673314234638</v>
      </c>
      <c r="J168" s="11">
        <v>0.64652267906025862</v>
      </c>
      <c r="K168" s="11">
        <v>0.63823443224199461</v>
      </c>
      <c r="L168" s="11">
        <v>0.64328490882849831</v>
      </c>
      <c r="M168" s="11">
        <v>0.62677055363991585</v>
      </c>
      <c r="N168" s="11">
        <v>0.64445432597336472</v>
      </c>
      <c r="O168" s="11">
        <v>0.65857904538186463</v>
      </c>
      <c r="P168" s="11">
        <v>0.63727338373250686</v>
      </c>
      <c r="Q168" s="11">
        <v>0.62360321736154012</v>
      </c>
      <c r="R168" s="11">
        <v>0.62527293696038644</v>
      </c>
      <c r="S168" s="11">
        <v>0.62973145245711304</v>
      </c>
      <c r="T168" s="11">
        <v>0.63202611929600738</v>
      </c>
      <c r="U168" s="11"/>
      <c r="V168" s="35" t="str">
        <f t="shared" si="16"/>
        <v>Sudan</v>
      </c>
      <c r="W168" s="30">
        <f t="shared" si="17"/>
        <v>3.8671782633212118E-4</v>
      </c>
      <c r="X168" s="10">
        <f t="shared" si="18"/>
        <v>0.18049794239013503</v>
      </c>
      <c r="Y168" s="38">
        <f t="shared" si="19"/>
        <v>3.2579507207072506E-2</v>
      </c>
      <c r="Z168" s="43" t="str">
        <f t="shared" si="20"/>
        <v/>
      </c>
      <c r="AA168" s="44" t="str">
        <f t="shared" si="21"/>
        <v/>
      </c>
    </row>
    <row r="169" spans="3:27">
      <c r="C169" s="34" t="s">
        <v>365</v>
      </c>
      <c r="D169" s="35" t="s">
        <v>366</v>
      </c>
      <c r="E169" s="11">
        <v>0.39480734235191223</v>
      </c>
      <c r="F169" s="11">
        <v>0.38208512014533619</v>
      </c>
      <c r="G169" s="11">
        <v>0.40102956460542688</v>
      </c>
      <c r="H169" s="11">
        <v>0.40330734239885085</v>
      </c>
      <c r="I169" s="11">
        <v>0.39891845352560812</v>
      </c>
      <c r="J169" s="11">
        <v>0.4011962313190322</v>
      </c>
      <c r="K169" s="11">
        <v>0.39559623131903221</v>
      </c>
      <c r="L169" s="11">
        <v>0.39323209876542586</v>
      </c>
      <c r="M169" s="11">
        <v>0.38591717171718432</v>
      </c>
      <c r="N169" s="11">
        <v>0.37033270440250371</v>
      </c>
      <c r="O169" s="11">
        <v>0.37984126984126304</v>
      </c>
      <c r="P169" s="11">
        <v>0.35367850241544568</v>
      </c>
      <c r="Q169" s="11">
        <v>0.34214661835152627</v>
      </c>
      <c r="R169" s="11">
        <v>0.29969433103446719</v>
      </c>
      <c r="S169" s="11">
        <v>0.3174888888322645</v>
      </c>
      <c r="T169" s="11">
        <v>0.31903455546438281</v>
      </c>
      <c r="U169" s="11"/>
      <c r="V169" s="35" t="str">
        <f t="shared" si="16"/>
        <v>Suriname</v>
      </c>
      <c r="W169" s="30">
        <f t="shared" si="17"/>
        <v>-6.1000542191870007E-3</v>
      </c>
      <c r="X169" s="10">
        <f t="shared" si="18"/>
        <v>-0.85008491269279507</v>
      </c>
      <c r="Y169" s="38">
        <f t="shared" si="19"/>
        <v>0.722644358787917</v>
      </c>
      <c r="Z169" s="43">
        <f t="shared" si="20"/>
        <v>6.1000542191870011</v>
      </c>
      <c r="AA169" s="44">
        <f t="shared" si="21"/>
        <v>7</v>
      </c>
    </row>
    <row r="170" spans="3:27">
      <c r="C170" s="34" t="s">
        <v>367</v>
      </c>
      <c r="D170" s="35" t="s">
        <v>368</v>
      </c>
      <c r="E170" s="11">
        <v>0.5212038077403246</v>
      </c>
      <c r="F170" s="11">
        <v>0.51295305867665419</v>
      </c>
      <c r="G170" s="11">
        <v>0.51555905118601753</v>
      </c>
      <c r="H170" s="11">
        <v>0.50472403245942576</v>
      </c>
      <c r="I170" s="11">
        <v>0.52548077403245952</v>
      </c>
      <c r="J170" s="11">
        <v>0.5282084893882647</v>
      </c>
      <c r="K170" s="11">
        <v>0.55807759051186023</v>
      </c>
      <c r="L170" s="11">
        <v>0.5875627965043696</v>
      </c>
      <c r="M170" s="11">
        <v>0.59370998751560555</v>
      </c>
      <c r="N170" s="11">
        <v>0.59010998751560562</v>
      </c>
      <c r="O170" s="11">
        <v>0.6047356429463171</v>
      </c>
      <c r="P170" s="11">
        <v>0.56760230961298386</v>
      </c>
      <c r="Q170" s="11">
        <v>0.5903378901373284</v>
      </c>
      <c r="R170" s="11">
        <v>0.59986111105001638</v>
      </c>
      <c r="S170" s="11">
        <v>0.60212777765558834</v>
      </c>
      <c r="T170" s="11">
        <v>0.60610744423330243</v>
      </c>
      <c r="U170" s="11"/>
      <c r="V170" s="35" t="str">
        <f t="shared" si="16"/>
        <v>Swaziland</v>
      </c>
      <c r="W170" s="30">
        <f t="shared" si="17"/>
        <v>7.2211826038269524E-3</v>
      </c>
      <c r="X170" s="10">
        <f t="shared" si="18"/>
        <v>0.89607326964482203</v>
      </c>
      <c r="Y170" s="38">
        <f t="shared" si="19"/>
        <v>0.80294730457196195</v>
      </c>
      <c r="Z170" s="43">
        <f t="shared" si="20"/>
        <v>-7.2211826038269527</v>
      </c>
      <c r="AA170" s="44">
        <f t="shared" si="21"/>
        <v>113</v>
      </c>
    </row>
    <row r="171" spans="3:27">
      <c r="C171" s="34" t="s">
        <v>369</v>
      </c>
      <c r="D171" s="35" t="s">
        <v>370</v>
      </c>
      <c r="E171" s="11">
        <v>0.21502205620489109</v>
      </c>
      <c r="F171" s="11">
        <v>0.21744617552057008</v>
      </c>
      <c r="G171" s="11">
        <v>0.21717137616235216</v>
      </c>
      <c r="H171" s="11">
        <v>0.22019086174791416</v>
      </c>
      <c r="I171" s="11">
        <v>0.22118579103518873</v>
      </c>
      <c r="J171" s="11">
        <v>0.21915156645586906</v>
      </c>
      <c r="K171" s="11">
        <v>0.22416536571795775</v>
      </c>
      <c r="L171" s="11">
        <v>0.22580901714189686</v>
      </c>
      <c r="M171" s="11">
        <v>0.21561937567725717</v>
      </c>
      <c r="N171" s="11">
        <v>0.21995650937082264</v>
      </c>
      <c r="O171" s="11">
        <v>0.22961890621133615</v>
      </c>
      <c r="P171" s="11">
        <v>0.27983140743536111</v>
      </c>
      <c r="Q171" s="11">
        <v>0.28030673024294445</v>
      </c>
      <c r="R171" s="11">
        <v>0.26600355842234702</v>
      </c>
      <c r="S171" s="11">
        <v>0.26633689174524949</v>
      </c>
      <c r="T171" s="11">
        <v>0.26705989172908917</v>
      </c>
      <c r="U171" s="11"/>
      <c r="V171" s="35" t="str">
        <f t="shared" si="16"/>
        <v>Sweden</v>
      </c>
      <c r="W171" s="30">
        <f t="shared" si="17"/>
        <v>4.3152698061345836E-3</v>
      </c>
      <c r="X171" s="10">
        <f t="shared" si="18"/>
        <v>0.81576198658422427</v>
      </c>
      <c r="Y171" s="38">
        <f t="shared" si="19"/>
        <v>0.66546761875584015</v>
      </c>
      <c r="Z171" s="43">
        <f t="shared" si="20"/>
        <v>-4.3152698061345838</v>
      </c>
      <c r="AA171" s="44">
        <f t="shared" si="21"/>
        <v>103</v>
      </c>
    </row>
    <row r="172" spans="3:27">
      <c r="C172" s="34" t="s">
        <v>371</v>
      </c>
      <c r="D172" s="35" t="s">
        <v>372</v>
      </c>
      <c r="E172" s="11">
        <v>0.2005915512089167</v>
      </c>
      <c r="F172" s="11">
        <v>0.19069155120891668</v>
      </c>
      <c r="G172" s="11">
        <v>0.19412488454224999</v>
      </c>
      <c r="H172" s="11">
        <v>0.19422488454225004</v>
      </c>
      <c r="I172" s="11">
        <v>0.20099155120891668</v>
      </c>
      <c r="J172" s="11">
        <v>0.20775821787558335</v>
      </c>
      <c r="K172" s="11">
        <v>0.20775821787558335</v>
      </c>
      <c r="L172" s="11">
        <v>0.21442488454225003</v>
      </c>
      <c r="M172" s="11">
        <v>0.22721661193213891</v>
      </c>
      <c r="N172" s="11">
        <v>0.21068736063522223</v>
      </c>
      <c r="O172" s="11">
        <v>0.20089733028844445</v>
      </c>
      <c r="P172" s="11">
        <v>0.2089241274493889</v>
      </c>
      <c r="Q172" s="11">
        <v>0.22013437950055556</v>
      </c>
      <c r="R172" s="11">
        <v>0.3058023511721002</v>
      </c>
      <c r="S172" s="11">
        <v>0.30750235113186708</v>
      </c>
      <c r="T172" s="11">
        <v>0.30974335108177681</v>
      </c>
      <c r="U172" s="11"/>
      <c r="V172" s="35" t="str">
        <f t="shared" si="16"/>
        <v>Switzerland</v>
      </c>
      <c r="W172" s="30">
        <f t="shared" si="17"/>
        <v>6.853320200089376E-3</v>
      </c>
      <c r="X172" s="10">
        <f t="shared" si="18"/>
        <v>0.77560868859530241</v>
      </c>
      <c r="Y172" s="38">
        <f t="shared" si="19"/>
        <v>0.60156883782452475</v>
      </c>
      <c r="Z172" s="43">
        <f t="shared" si="20"/>
        <v>-6.8533202000893763</v>
      </c>
      <c r="AA172" s="44">
        <f t="shared" si="21"/>
        <v>110</v>
      </c>
    </row>
    <row r="173" spans="3:27">
      <c r="C173" s="34" t="s">
        <v>373</v>
      </c>
      <c r="D173" s="35" t="s">
        <v>374</v>
      </c>
      <c r="E173" s="11">
        <v>0.376355661156133</v>
      </c>
      <c r="F173" s="11">
        <v>0.36229717945385237</v>
      </c>
      <c r="G173" s="11">
        <v>0.36872560670433269</v>
      </c>
      <c r="H173" s="11">
        <v>0.35283452025085094</v>
      </c>
      <c r="I173" s="11">
        <v>0.36722813315944219</v>
      </c>
      <c r="J173" s="11">
        <v>0.36609895053052716</v>
      </c>
      <c r="K173" s="11">
        <v>0.3318309252390727</v>
      </c>
      <c r="L173" s="11">
        <v>0.3502580946265676</v>
      </c>
      <c r="M173" s="11">
        <v>0.35083001182136209</v>
      </c>
      <c r="N173" s="11">
        <v>0.36278863696303798</v>
      </c>
      <c r="O173" s="11">
        <v>0.37990270773811513</v>
      </c>
      <c r="P173" s="11">
        <v>0.36452443958794328</v>
      </c>
      <c r="Q173" s="11">
        <v>0.35768309431693773</v>
      </c>
      <c r="R173" s="11">
        <v>0.35712803532503762</v>
      </c>
      <c r="S173" s="11">
        <v>0.39381089016705806</v>
      </c>
      <c r="T173" s="11">
        <v>0.39606822344993597</v>
      </c>
      <c r="U173" s="11"/>
      <c r="V173" s="35" t="str">
        <f t="shared" si="16"/>
        <v>Syrian Arab Republic</v>
      </c>
      <c r="W173" s="30">
        <f t="shared" si="17"/>
        <v>1.1249537330961642E-3</v>
      </c>
      <c r="X173" s="10">
        <f t="shared" si="18"/>
        <v>0.32961094257906942</v>
      </c>
      <c r="Y173" s="38">
        <f t="shared" si="19"/>
        <v>0.1086433734678626</v>
      </c>
      <c r="Z173" s="43" t="str">
        <f t="shared" si="20"/>
        <v/>
      </c>
      <c r="AA173" s="44" t="str">
        <f t="shared" si="21"/>
        <v/>
      </c>
    </row>
    <row r="174" spans="3:27">
      <c r="C174" s="34" t="s">
        <v>375</v>
      </c>
      <c r="D174" s="35" t="s">
        <v>376</v>
      </c>
      <c r="E174" s="11">
        <v>0.49833516036066094</v>
      </c>
      <c r="F174" s="11">
        <v>0.44980359339687404</v>
      </c>
      <c r="G174" s="11">
        <v>0.46253552930532371</v>
      </c>
      <c r="H174" s="11">
        <v>0.47763929426290241</v>
      </c>
      <c r="I174" s="11">
        <v>0.46708835891557476</v>
      </c>
      <c r="J174" s="11">
        <v>0.46820409023491388</v>
      </c>
      <c r="K174" s="11">
        <v>0.46018874422868672</v>
      </c>
      <c r="L174" s="11">
        <v>0.477009193363719</v>
      </c>
      <c r="M174" s="11">
        <v>0.46026990631569326</v>
      </c>
      <c r="N174" s="11">
        <v>0.44954165661334233</v>
      </c>
      <c r="O174" s="11">
        <v>0.46968757321411858</v>
      </c>
      <c r="P174" s="11">
        <v>0.49574144575379092</v>
      </c>
      <c r="Q174" s="11">
        <v>0.51887941014227668</v>
      </c>
      <c r="R174" s="11">
        <v>0.53963832011327817</v>
      </c>
      <c r="S174" s="11">
        <v>0.56131650431241953</v>
      </c>
      <c r="T174" s="11">
        <v>0.56624183753566315</v>
      </c>
      <c r="U174" s="11"/>
      <c r="V174" s="35" t="str">
        <f t="shared" si="16"/>
        <v>Tajikistan</v>
      </c>
      <c r="W174" s="30">
        <f t="shared" si="17"/>
        <v>5.6571591385271612E-3</v>
      </c>
      <c r="X174" s="10">
        <f t="shared" si="18"/>
        <v>0.70660982300780417</v>
      </c>
      <c r="Y174" s="38">
        <f t="shared" si="19"/>
        <v>0.49929744197112036</v>
      </c>
      <c r="Z174" s="43">
        <f t="shared" si="20"/>
        <v>-5.6571591385271613</v>
      </c>
      <c r="AA174" s="44">
        <f t="shared" si="21"/>
        <v>108</v>
      </c>
    </row>
    <row r="175" spans="3:27">
      <c r="C175" s="34" t="s">
        <v>377</v>
      </c>
      <c r="D175" s="35" t="s">
        <v>378</v>
      </c>
      <c r="E175" s="11">
        <v>0.56214032859470953</v>
      </c>
      <c r="F175" s="11">
        <v>0.56051856939356481</v>
      </c>
      <c r="G175" s="11">
        <v>0.55917692310078493</v>
      </c>
      <c r="H175" s="11">
        <v>0.56283253110808829</v>
      </c>
      <c r="I175" s="11">
        <v>0.53648633461641471</v>
      </c>
      <c r="J175" s="11">
        <v>0.53802686063935601</v>
      </c>
      <c r="K175" s="11">
        <v>0.52956115158249528</v>
      </c>
      <c r="L175" s="11">
        <v>0.514361721611717</v>
      </c>
      <c r="M175" s="11">
        <v>0.5145255690484446</v>
      </c>
      <c r="N175" s="11">
        <v>0.50753912280702784</v>
      </c>
      <c r="O175" s="11">
        <v>0.49515277775021055</v>
      </c>
      <c r="P175" s="11">
        <v>0.5065504970208935</v>
      </c>
      <c r="Q175" s="11">
        <v>0.50413783617460406</v>
      </c>
      <c r="R175" s="11">
        <v>0.50495642348966674</v>
      </c>
      <c r="S175" s="11">
        <v>0.50595642345092362</v>
      </c>
      <c r="T175" s="11">
        <v>0.508923756717932</v>
      </c>
      <c r="U175" s="11"/>
      <c r="V175" s="35" t="str">
        <f t="shared" si="16"/>
        <v>Tanzania, United Republic of</v>
      </c>
      <c r="W175" s="30">
        <f t="shared" si="17"/>
        <v>-4.5912613853436859E-3</v>
      </c>
      <c r="X175" s="10">
        <f t="shared" si="18"/>
        <v>-0.90387748006072965</v>
      </c>
      <c r="Y175" s="38">
        <f t="shared" si="19"/>
        <v>0.81699449896093468</v>
      </c>
      <c r="Z175" s="43">
        <f t="shared" si="20"/>
        <v>4.5912613853436861</v>
      </c>
      <c r="AA175" s="44">
        <f t="shared" si="21"/>
        <v>15</v>
      </c>
    </row>
    <row r="176" spans="3:27">
      <c r="C176" s="34" t="s">
        <v>379</v>
      </c>
      <c r="D176" s="35" t="s">
        <v>380</v>
      </c>
      <c r="E176" s="11">
        <v>0.45475285880132837</v>
      </c>
      <c r="F176" s="11">
        <v>0.45077605600365817</v>
      </c>
      <c r="G176" s="11">
        <v>0.44505492539543462</v>
      </c>
      <c r="H176" s="11">
        <v>0.44106557581121225</v>
      </c>
      <c r="I176" s="11">
        <v>0.43527527795831711</v>
      </c>
      <c r="J176" s="11">
        <v>0.42824138724284683</v>
      </c>
      <c r="K176" s="11">
        <v>0.41976976834247348</v>
      </c>
      <c r="L176" s="11">
        <v>0.40935690049169776</v>
      </c>
      <c r="M176" s="11">
        <v>0.43418044590644445</v>
      </c>
      <c r="N176" s="11">
        <v>0.44013742690058338</v>
      </c>
      <c r="O176" s="11">
        <v>0.44483974780702779</v>
      </c>
      <c r="P176" s="11">
        <v>0.44287149122510311</v>
      </c>
      <c r="Q176" s="11">
        <v>0.43879519370748404</v>
      </c>
      <c r="R176" s="11">
        <v>0.44056359647334081</v>
      </c>
      <c r="S176" s="11">
        <v>0.44053026312808652</v>
      </c>
      <c r="T176" s="11">
        <v>0.44216926309145205</v>
      </c>
      <c r="U176" s="11"/>
      <c r="V176" s="35" t="str">
        <f t="shared" si="16"/>
        <v>Thailand</v>
      </c>
      <c r="W176" s="30">
        <f t="shared" si="17"/>
        <v>-2.4955218136717475E-4</v>
      </c>
      <c r="X176" s="10">
        <f t="shared" si="18"/>
        <v>-0.10615058471301139</v>
      </c>
      <c r="Y176" s="38">
        <f t="shared" si="19"/>
        <v>1.1267946634914207E-2</v>
      </c>
      <c r="Z176" s="43" t="str">
        <f t="shared" si="20"/>
        <v/>
      </c>
      <c r="AA176" s="44" t="str">
        <f t="shared" si="21"/>
        <v/>
      </c>
    </row>
    <row r="177" spans="3:27">
      <c r="C177" s="34" t="s">
        <v>381</v>
      </c>
      <c r="D177" s="35" t="s">
        <v>382</v>
      </c>
      <c r="E177" s="11">
        <v>0.58915277777777775</v>
      </c>
      <c r="F177" s="11">
        <v>0.59021944444444452</v>
      </c>
      <c r="G177" s="11">
        <v>0.59461944444444448</v>
      </c>
      <c r="H177" s="11">
        <v>0.61235277777777775</v>
      </c>
      <c r="I177" s="11">
        <v>0.60341944444444451</v>
      </c>
      <c r="J177" s="11">
        <v>0.60781944444444436</v>
      </c>
      <c r="K177" s="11">
        <v>0.60721944444444442</v>
      </c>
      <c r="L177" s="11">
        <v>0.59995277777777778</v>
      </c>
      <c r="M177" s="11">
        <v>0.59601944444444444</v>
      </c>
      <c r="N177" s="11">
        <v>0.61208611111111111</v>
      </c>
      <c r="O177" s="11">
        <v>0.60315277777777776</v>
      </c>
      <c r="P177" s="11">
        <v>0.60748611111111106</v>
      </c>
      <c r="Q177" s="11">
        <v>0.60515277777777776</v>
      </c>
      <c r="R177" s="11">
        <v>0.60558611108652427</v>
      </c>
      <c r="S177" s="11">
        <v>0.60601944439527056</v>
      </c>
      <c r="T177" s="11">
        <v>0.60832444434374988</v>
      </c>
      <c r="U177" s="11"/>
      <c r="V177" s="35" t="str">
        <f t="shared" si="16"/>
        <v>Timor-Leste</v>
      </c>
      <c r="W177" s="30">
        <f t="shared" si="17"/>
        <v>8.3030636898999703E-4</v>
      </c>
      <c r="X177" s="10">
        <f t="shared" si="18"/>
        <v>0.55408446147836576</v>
      </c>
      <c r="Y177" s="38">
        <f t="shared" si="19"/>
        <v>0.30700959045177062</v>
      </c>
      <c r="Z177" s="43">
        <f t="shared" si="20"/>
        <v>-0.83030636898999699</v>
      </c>
      <c r="AA177" s="44">
        <f t="shared" si="21"/>
        <v>64</v>
      </c>
    </row>
    <row r="178" spans="3:27">
      <c r="C178" s="34" t="s">
        <v>383</v>
      </c>
      <c r="D178" s="35" t="s">
        <v>384</v>
      </c>
      <c r="E178" s="11">
        <v>0.63128879680305627</v>
      </c>
      <c r="F178" s="11">
        <v>0.63552425467212081</v>
      </c>
      <c r="G178" s="11">
        <v>0.65692571483259854</v>
      </c>
      <c r="H178" s="11">
        <v>0.69165999795193323</v>
      </c>
      <c r="I178" s="11">
        <v>0.68243610004425548</v>
      </c>
      <c r="J178" s="11">
        <v>0.67321110004425544</v>
      </c>
      <c r="K178" s="11">
        <v>0.68728610004425539</v>
      </c>
      <c r="L178" s="11">
        <v>0.69302511066842543</v>
      </c>
      <c r="M178" s="11">
        <v>0.68484335989374723</v>
      </c>
      <c r="N178" s="11">
        <v>0.68832199999999999</v>
      </c>
      <c r="O178" s="11">
        <v>0.68100078090138128</v>
      </c>
      <c r="P178" s="11">
        <v>0.67933875338753047</v>
      </c>
      <c r="Q178" s="11">
        <v>0.64449819331525815</v>
      </c>
      <c r="R178" s="11">
        <v>0.61418782744895317</v>
      </c>
      <c r="S178" s="11">
        <v>0.61469819326610398</v>
      </c>
      <c r="T178" s="11">
        <v>0.61728652654158356</v>
      </c>
      <c r="U178" s="11"/>
      <c r="V178" s="35" t="str">
        <f t="shared" si="16"/>
        <v>Togo</v>
      </c>
      <c r="W178" s="30">
        <f t="shared" si="17"/>
        <v>-2.0046366593667272E-3</v>
      </c>
      <c r="X178" s="10">
        <f t="shared" si="18"/>
        <v>-0.31951633787763123</v>
      </c>
      <c r="Y178" s="38">
        <f t="shared" si="19"/>
        <v>0.10209069017073261</v>
      </c>
      <c r="Z178" s="43" t="str">
        <f t="shared" si="20"/>
        <v/>
      </c>
      <c r="AA178" s="44" t="str">
        <f t="shared" si="21"/>
        <v/>
      </c>
    </row>
    <row r="179" spans="3:27">
      <c r="C179" s="34" t="s">
        <v>385</v>
      </c>
      <c r="D179" s="35" t="s">
        <v>386</v>
      </c>
      <c r="E179" s="11">
        <v>0.6014143518518611</v>
      </c>
      <c r="F179" s="11">
        <v>0.60131435185186111</v>
      </c>
      <c r="G179" s="11">
        <v>0.60104074074074998</v>
      </c>
      <c r="H179" s="11">
        <v>0.60121851851852781</v>
      </c>
      <c r="I179" s="11">
        <v>0.60150740740741659</v>
      </c>
      <c r="J179" s="11">
        <v>0.60185185185186107</v>
      </c>
      <c r="K179" s="11">
        <v>0.60214074074074997</v>
      </c>
      <c r="L179" s="11">
        <v>0.59842962962963886</v>
      </c>
      <c r="M179" s="11">
        <v>0.51603333333333323</v>
      </c>
      <c r="N179" s="11">
        <v>0.57030370370369443</v>
      </c>
      <c r="O179" s="11">
        <v>0.58438888888888896</v>
      </c>
      <c r="P179" s="11">
        <v>0.59675185185186108</v>
      </c>
      <c r="Q179" s="11">
        <v>0.60709629629630557</v>
      </c>
      <c r="R179" s="11">
        <v>0.59075555555555559</v>
      </c>
      <c r="S179" s="11">
        <v>0.59032222222222219</v>
      </c>
      <c r="T179" s="11">
        <v>0.59157155552763074</v>
      </c>
      <c r="U179" s="11"/>
      <c r="V179" s="35" t="str">
        <f t="shared" si="16"/>
        <v>Tonga</v>
      </c>
      <c r="W179" s="30">
        <f t="shared" si="17"/>
        <v>-9.5483496793694273E-4</v>
      </c>
      <c r="X179" s="10">
        <f t="shared" si="18"/>
        <v>-0.20731037961929866</v>
      </c>
      <c r="Y179" s="38">
        <f t="shared" si="19"/>
        <v>4.2977593497897718E-2</v>
      </c>
      <c r="Z179" s="43" t="str">
        <f t="shared" si="20"/>
        <v/>
      </c>
      <c r="AA179" s="44" t="str">
        <f t="shared" si="21"/>
        <v/>
      </c>
    </row>
    <row r="180" spans="3:27">
      <c r="C180" s="34" t="s">
        <v>387</v>
      </c>
      <c r="D180" s="35" t="s">
        <v>388</v>
      </c>
      <c r="E180" s="11">
        <v>0.52759722222222216</v>
      </c>
      <c r="F180" s="11">
        <v>0.52719722222222221</v>
      </c>
      <c r="G180" s="11">
        <v>0.52679722222222225</v>
      </c>
      <c r="H180" s="11">
        <v>0.52639722222222218</v>
      </c>
      <c r="I180" s="11">
        <v>0.52599722222222223</v>
      </c>
      <c r="J180" s="11">
        <v>0.52559722222222216</v>
      </c>
      <c r="K180" s="11">
        <v>0.52513055555555554</v>
      </c>
      <c r="L180" s="11">
        <v>0.52466388888888893</v>
      </c>
      <c r="M180" s="11">
        <v>0.5241972222222222</v>
      </c>
      <c r="N180" s="11">
        <v>0.54106058663559098</v>
      </c>
      <c r="O180" s="11">
        <v>0.62404065656565655</v>
      </c>
      <c r="P180" s="11">
        <v>0.58481843434343439</v>
      </c>
      <c r="Q180" s="11">
        <v>0.6482628787878788</v>
      </c>
      <c r="R180" s="11">
        <v>0.58368510101010107</v>
      </c>
      <c r="S180" s="11">
        <v>0.58311843434343436</v>
      </c>
      <c r="T180" s="11">
        <v>0.58455910097789954</v>
      </c>
      <c r="U180" s="11"/>
      <c r="V180" s="35" t="str">
        <f t="shared" si="16"/>
        <v>Trinidad and Tobago</v>
      </c>
      <c r="W180" s="30">
        <f t="shared" si="17"/>
        <v>6.2577214673641057E-3</v>
      </c>
      <c r="X180" s="10">
        <f t="shared" si="18"/>
        <v>0.73509588765512512</v>
      </c>
      <c r="Y180" s="38">
        <f t="shared" si="19"/>
        <v>0.54036596404747639</v>
      </c>
      <c r="Z180" s="43">
        <f t="shared" si="20"/>
        <v>-6.2577214673641057</v>
      </c>
      <c r="AA180" s="44">
        <f t="shared" si="21"/>
        <v>109</v>
      </c>
    </row>
    <row r="181" spans="3:27">
      <c r="C181" s="34" t="s">
        <v>389</v>
      </c>
      <c r="D181" s="35" t="s">
        <v>390</v>
      </c>
      <c r="E181" s="11">
        <v>0.50642511287748437</v>
      </c>
      <c r="F181" s="11">
        <v>0.42737649092516777</v>
      </c>
      <c r="G181" s="11">
        <v>0.46498709432592195</v>
      </c>
      <c r="H181" s="11">
        <v>0.4656233078441574</v>
      </c>
      <c r="I181" s="11">
        <v>0.46125718491939677</v>
      </c>
      <c r="J181" s="11">
        <v>0.48497840491688321</v>
      </c>
      <c r="K181" s="11">
        <v>0.49297032679096703</v>
      </c>
      <c r="L181" s="11">
        <v>0.50951038542258609</v>
      </c>
      <c r="M181" s="11">
        <v>0.46816107289821085</v>
      </c>
      <c r="N181" s="11">
        <v>0.44872065670764943</v>
      </c>
      <c r="O181" s="11">
        <v>0.44968020108736212</v>
      </c>
      <c r="P181" s="11">
        <v>0.45551527320737012</v>
      </c>
      <c r="Q181" s="11">
        <v>0.47032766424186995</v>
      </c>
      <c r="R181" s="11">
        <v>0.47013216084717518</v>
      </c>
      <c r="S181" s="11">
        <v>0.49046485067243012</v>
      </c>
      <c r="T181" s="11">
        <v>0.49344985060571017</v>
      </c>
      <c r="U181" s="11"/>
      <c r="V181" s="35" t="str">
        <f t="shared" si="16"/>
        <v>Tunisia</v>
      </c>
      <c r="W181" s="30">
        <f t="shared" si="17"/>
        <v>4.9069405594834704E-4</v>
      </c>
      <c r="X181" s="10">
        <f t="shared" si="18"/>
        <v>0.10428818079152496</v>
      </c>
      <c r="Y181" s="38">
        <f t="shared" si="19"/>
        <v>1.0876024652805797E-2</v>
      </c>
      <c r="Z181" s="43" t="str">
        <f t="shared" si="20"/>
        <v/>
      </c>
      <c r="AA181" s="44" t="str">
        <f t="shared" si="21"/>
        <v/>
      </c>
    </row>
    <row r="182" spans="3:27">
      <c r="C182" s="34" t="s">
        <v>391</v>
      </c>
      <c r="D182" s="35" t="s">
        <v>392</v>
      </c>
      <c r="E182" s="11">
        <v>0.34175257564309164</v>
      </c>
      <c r="F182" s="11">
        <v>0.33359005010923481</v>
      </c>
      <c r="G182" s="11">
        <v>0.32237881709035121</v>
      </c>
      <c r="H182" s="11">
        <v>0.30463708862023425</v>
      </c>
      <c r="I182" s="11">
        <v>0.30014728145351294</v>
      </c>
      <c r="J182" s="11">
        <v>0.29373666867796883</v>
      </c>
      <c r="K182" s="11">
        <v>0.28198224369281683</v>
      </c>
      <c r="L182" s="11">
        <v>0.28668586749831743</v>
      </c>
      <c r="M182" s="11">
        <v>0.2758989689608089</v>
      </c>
      <c r="N182" s="11">
        <v>0.26504719924505532</v>
      </c>
      <c r="O182" s="11">
        <v>0.25154195788378053</v>
      </c>
      <c r="P182" s="11">
        <v>0.24747205068506808</v>
      </c>
      <c r="Q182" s="11">
        <v>0.26139615245282971</v>
      </c>
      <c r="R182" s="11">
        <v>0.26133503017971887</v>
      </c>
      <c r="S182" s="11">
        <v>0.32396070175539932</v>
      </c>
      <c r="T182" s="11">
        <v>0.32494170173347237</v>
      </c>
      <c r="U182" s="11"/>
      <c r="V182" s="35" t="str">
        <f t="shared" si="16"/>
        <v>Turkey</v>
      </c>
      <c r="W182" s="30">
        <f t="shared" si="17"/>
        <v>-3.0577748823508773E-3</v>
      </c>
      <c r="X182" s="10">
        <f t="shared" si="18"/>
        <v>-0.47527878023921372</v>
      </c>
      <c r="Y182" s="38">
        <f t="shared" si="19"/>
        <v>0.22588991894567481</v>
      </c>
      <c r="Z182" s="43" t="str">
        <f t="shared" si="20"/>
        <v/>
      </c>
      <c r="AA182" s="44" t="str">
        <f t="shared" si="21"/>
        <v/>
      </c>
    </row>
    <row r="183" spans="3:27">
      <c r="C183" s="34" t="s">
        <v>393</v>
      </c>
      <c r="D183" s="35" t="s">
        <v>394</v>
      </c>
      <c r="E183" s="11">
        <v>0.38374999993667008</v>
      </c>
      <c r="F183" s="11">
        <v>0.41634999994933602</v>
      </c>
      <c r="G183" s="11">
        <v>0.38394999996200202</v>
      </c>
      <c r="H183" s="11">
        <v>0.35821666664133472</v>
      </c>
      <c r="I183" s="11">
        <v>0.35414999998733393</v>
      </c>
      <c r="J183" s="11">
        <v>0.34841666666666665</v>
      </c>
      <c r="K183" s="11">
        <v>0.34758333333333336</v>
      </c>
      <c r="L183" s="11">
        <v>0.35008333333333336</v>
      </c>
      <c r="M183" s="11">
        <v>0.34591666666666665</v>
      </c>
      <c r="N183" s="11">
        <v>0.34341666666666665</v>
      </c>
      <c r="O183" s="11">
        <v>0.34258333333333341</v>
      </c>
      <c r="P183" s="11">
        <v>0.34404999998807906</v>
      </c>
      <c r="Q183" s="11">
        <v>0.35218333330949148</v>
      </c>
      <c r="R183" s="11">
        <v>0.35218333329310014</v>
      </c>
      <c r="S183" s="11">
        <v>0.35218333327670887</v>
      </c>
      <c r="T183" s="11">
        <v>0.35376566657467429</v>
      </c>
      <c r="U183" s="11"/>
      <c r="V183" s="35" t="str">
        <f t="shared" si="16"/>
        <v>Turkmenistan</v>
      </c>
      <c r="W183" s="30">
        <f t="shared" si="17"/>
        <v>-2.6532328438922306E-3</v>
      </c>
      <c r="X183" s="10">
        <f t="shared" si="18"/>
        <v>-0.63534332970782137</v>
      </c>
      <c r="Y183" s="38">
        <f t="shared" si="19"/>
        <v>0.40366114660422142</v>
      </c>
      <c r="Z183" s="43">
        <f t="shared" si="20"/>
        <v>2.6532328438922304</v>
      </c>
      <c r="AA183" s="44">
        <f t="shared" si="21"/>
        <v>31</v>
      </c>
    </row>
    <row r="184" spans="3:27">
      <c r="C184" s="34" t="s">
        <v>395</v>
      </c>
      <c r="D184" s="35" t="s">
        <v>396</v>
      </c>
      <c r="E184" s="11">
        <v>0.62077777777777776</v>
      </c>
      <c r="F184" s="11">
        <v>0.62011111111111106</v>
      </c>
      <c r="G184" s="11">
        <v>0.61944444444444435</v>
      </c>
      <c r="H184" s="11">
        <v>0.61877777777777776</v>
      </c>
      <c r="I184" s="11">
        <v>0.61811111111111106</v>
      </c>
      <c r="J184" s="11">
        <v>0.61744444444444435</v>
      </c>
      <c r="K184" s="11">
        <v>0.61674444444444443</v>
      </c>
      <c r="L184" s="11">
        <v>0.61604444444444439</v>
      </c>
      <c r="M184" s="11">
        <v>0.61534444444444436</v>
      </c>
      <c r="N184" s="11">
        <v>0.61464444444444444</v>
      </c>
      <c r="O184" s="11">
        <v>0.6139444444444444</v>
      </c>
      <c r="P184" s="11">
        <v>0.61317777777777771</v>
      </c>
      <c r="Q184" s="11">
        <v>0.61241111111111113</v>
      </c>
      <c r="R184" s="11">
        <v>0.61164444444444444</v>
      </c>
      <c r="S184" s="11">
        <v>0.61087777777777774</v>
      </c>
      <c r="T184" s="11">
        <v>0.61171211109246226</v>
      </c>
      <c r="U184" s="11"/>
      <c r="V184" s="35" t="str">
        <f t="shared" si="16"/>
        <v>Tuvalu</v>
      </c>
      <c r="W184" s="30">
        <f t="shared" si="17"/>
        <v>-6.7375245139176111E-4</v>
      </c>
      <c r="X184" s="10">
        <f t="shared" si="18"/>
        <v>-0.99496333183124575</v>
      </c>
      <c r="Y184" s="38">
        <f t="shared" si="19"/>
        <v>0.98995203168873358</v>
      </c>
      <c r="Z184" s="43">
        <f t="shared" si="20"/>
        <v>0.6737524513917611</v>
      </c>
      <c r="AA184" s="44">
        <f t="shared" si="21"/>
        <v>52</v>
      </c>
    </row>
    <row r="185" spans="3:27">
      <c r="C185" s="34" t="s">
        <v>397</v>
      </c>
      <c r="D185" s="35" t="s">
        <v>398</v>
      </c>
      <c r="E185" s="11">
        <v>0.54502407407408338</v>
      </c>
      <c r="F185" s="11">
        <v>0.53877962962963888</v>
      </c>
      <c r="G185" s="11">
        <v>0.5458685185185278</v>
      </c>
      <c r="H185" s="11">
        <v>0.53462407407408341</v>
      </c>
      <c r="I185" s="11">
        <v>0.5250462962963055</v>
      </c>
      <c r="J185" s="11">
        <v>0.52380185185186112</v>
      </c>
      <c r="K185" s="11">
        <v>0.50922407407408332</v>
      </c>
      <c r="L185" s="11">
        <v>0.51909074074075001</v>
      </c>
      <c r="M185" s="11">
        <v>0.52219877136752768</v>
      </c>
      <c r="N185" s="11">
        <v>0.53210487421383335</v>
      </c>
      <c r="O185" s="11">
        <v>0.53213446502058337</v>
      </c>
      <c r="P185" s="11">
        <v>0.53010360082305563</v>
      </c>
      <c r="Q185" s="11">
        <v>0.52805191915764393</v>
      </c>
      <c r="R185" s="11">
        <v>0.52939761545318753</v>
      </c>
      <c r="S185" s="11">
        <v>0.53129761540475873</v>
      </c>
      <c r="T185" s="11">
        <v>0.53491194865730529</v>
      </c>
      <c r="U185" s="11"/>
      <c r="V185" s="35" t="str">
        <f t="shared" si="16"/>
        <v>Uganda</v>
      </c>
      <c r="W185" s="30">
        <f t="shared" si="17"/>
        <v>-5.00680537595473E-4</v>
      </c>
      <c r="X185" s="10">
        <f t="shared" si="18"/>
        <v>-0.25711678670971694</v>
      </c>
      <c r="Y185" s="38">
        <f t="shared" si="19"/>
        <v>6.6109042007930066E-2</v>
      </c>
      <c r="Z185" s="43" t="str">
        <f t="shared" si="20"/>
        <v/>
      </c>
      <c r="AA185" s="44" t="str">
        <f t="shared" si="21"/>
        <v/>
      </c>
    </row>
    <row r="186" spans="3:27">
      <c r="C186" s="34" t="s">
        <v>399</v>
      </c>
      <c r="D186" s="35" t="s">
        <v>400</v>
      </c>
      <c r="E186" s="11">
        <v>0.41122630243386471</v>
      </c>
      <c r="F186" s="11">
        <v>0.41001940236243367</v>
      </c>
      <c r="G186" s="11">
        <v>0.4106868642596892</v>
      </c>
      <c r="H186" s="11">
        <v>0.41121937481506143</v>
      </c>
      <c r="I186" s="11">
        <v>0.41165140664217503</v>
      </c>
      <c r="J186" s="11">
        <v>0.41881465885397001</v>
      </c>
      <c r="K186" s="11">
        <v>0.40864846929489901</v>
      </c>
      <c r="L186" s="11">
        <v>0.40449057708622477</v>
      </c>
      <c r="M186" s="11">
        <v>0.43307620643807332</v>
      </c>
      <c r="N186" s="11">
        <v>0.40807902947498714</v>
      </c>
      <c r="O186" s="11">
        <v>0.40460611748437497</v>
      </c>
      <c r="P186" s="11">
        <v>0.40235341545828973</v>
      </c>
      <c r="Q186" s="11">
        <v>0.40246825374446965</v>
      </c>
      <c r="R186" s="11">
        <v>0.40022915783746771</v>
      </c>
      <c r="S186" s="11">
        <v>0.41751334210423569</v>
      </c>
      <c r="T186" s="11">
        <v>0.41821267542193769</v>
      </c>
      <c r="U186" s="11"/>
      <c r="V186" s="35" t="str">
        <f t="shared" si="16"/>
        <v>Ukraine</v>
      </c>
      <c r="W186" s="30">
        <f t="shared" si="17"/>
        <v>-1.482785059680897E-4</v>
      </c>
      <c r="X186" s="10">
        <f t="shared" si="18"/>
        <v>-8.6250228571097917E-2</v>
      </c>
      <c r="Y186" s="38">
        <f t="shared" si="19"/>
        <v>7.4391019285666351E-3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>
        <v>0.48426195090439278</v>
      </c>
      <c r="F187" s="11">
        <v>0.48458707729468592</v>
      </c>
      <c r="G187" s="11">
        <v>0.48487685185185181</v>
      </c>
      <c r="H187" s="11">
        <v>0.48374814814814809</v>
      </c>
      <c r="I187" s="11">
        <v>0.48498443152454779</v>
      </c>
      <c r="J187" s="11">
        <v>0.48523611111111103</v>
      </c>
      <c r="K187" s="11">
        <v>0.49054722222222219</v>
      </c>
      <c r="L187" s="11">
        <v>0.49058055555555552</v>
      </c>
      <c r="M187" s="11">
        <v>0.49061388888888885</v>
      </c>
      <c r="N187" s="11">
        <v>0.49064722222222218</v>
      </c>
      <c r="O187" s="11">
        <v>0.50951302083333327</v>
      </c>
      <c r="P187" s="11">
        <v>0.49058055555555552</v>
      </c>
      <c r="Q187" s="11">
        <v>0.49048055555555553</v>
      </c>
      <c r="R187" s="11">
        <v>0.49038055555555554</v>
      </c>
      <c r="S187" s="11">
        <v>0.49028055555555555</v>
      </c>
      <c r="T187" s="11">
        <v>0.49064822221400423</v>
      </c>
      <c r="U187" s="11"/>
      <c r="V187" s="35" t="str">
        <f t="shared" si="16"/>
        <v>United Arab Emirates</v>
      </c>
      <c r="W187" s="30">
        <f t="shared" si="17"/>
        <v>6.6445947735938754E-4</v>
      </c>
      <c r="X187" s="10">
        <f t="shared" si="18"/>
        <v>0.5201743006434747</v>
      </c>
      <c r="Y187" s="38">
        <f t="shared" si="19"/>
        <v>0.270581303049928</v>
      </c>
      <c r="Z187" s="43">
        <f t="shared" si="20"/>
        <v>-0.66445947735938748</v>
      </c>
      <c r="AA187" s="44">
        <f t="shared" si="21"/>
        <v>62</v>
      </c>
    </row>
    <row r="188" spans="3:27">
      <c r="C188" s="34" t="s">
        <v>403</v>
      </c>
      <c r="D188" s="35" t="s">
        <v>404</v>
      </c>
      <c r="E188" s="11">
        <v>0.33512500000000006</v>
      </c>
      <c r="F188" s="11">
        <v>0.32999166666666663</v>
      </c>
      <c r="G188" s="11">
        <v>0.33652500000000002</v>
      </c>
      <c r="H188" s="11">
        <v>0.33639166666666664</v>
      </c>
      <c r="I188" s="11">
        <v>0.33625833333333333</v>
      </c>
      <c r="J188" s="11">
        <v>0.33445833333333336</v>
      </c>
      <c r="K188" s="11">
        <v>0.33769166666666672</v>
      </c>
      <c r="L188" s="11">
        <v>0.33759166666666668</v>
      </c>
      <c r="M188" s="11">
        <v>0.33582500000000004</v>
      </c>
      <c r="N188" s="11">
        <v>0.33405833333333335</v>
      </c>
      <c r="O188" s="11">
        <v>0.3401176882721389</v>
      </c>
      <c r="P188" s="11">
        <v>0.34821821007913889</v>
      </c>
      <c r="Q188" s="11">
        <v>0.3534145736328056</v>
      </c>
      <c r="R188" s="11">
        <v>0.36816948143350259</v>
      </c>
      <c r="S188" s="11">
        <v>0.36880281474969956</v>
      </c>
      <c r="T188" s="11">
        <v>0.36973581472884542</v>
      </c>
      <c r="U188" s="11"/>
      <c r="V188" s="35" t="str">
        <f t="shared" si="16"/>
        <v>United Kingdom</v>
      </c>
      <c r="W188" s="30">
        <f t="shared" si="17"/>
        <v>2.388752720182187E-3</v>
      </c>
      <c r="X188" s="10">
        <f t="shared" si="18"/>
        <v>0.83700372218689989</v>
      </c>
      <c r="Y188" s="38">
        <f t="shared" si="19"/>
        <v>0.70057523095472507</v>
      </c>
      <c r="Z188" s="43">
        <f t="shared" si="20"/>
        <v>-2.388752720182187</v>
      </c>
      <c r="AA188" s="44">
        <f t="shared" si="21"/>
        <v>83</v>
      </c>
    </row>
    <row r="189" spans="3:27">
      <c r="C189" s="34" t="s">
        <v>405</v>
      </c>
      <c r="D189" s="35" t="s">
        <v>406</v>
      </c>
      <c r="E189" s="11">
        <v>0.21038421686408948</v>
      </c>
      <c r="F189" s="11">
        <v>0.20774164107973392</v>
      </c>
      <c r="G189" s="11">
        <v>0.20858548375262451</v>
      </c>
      <c r="H189" s="11">
        <v>0.20768194248657415</v>
      </c>
      <c r="I189" s="11">
        <v>0.20670287652710559</v>
      </c>
      <c r="J189" s="11">
        <v>0.20589160651205149</v>
      </c>
      <c r="K189" s="11">
        <v>0.20511761274489573</v>
      </c>
      <c r="L189" s="11">
        <v>0.20441162758394504</v>
      </c>
      <c r="M189" s="11">
        <v>0.2009119041689427</v>
      </c>
      <c r="N189" s="11">
        <v>0.19983469598187986</v>
      </c>
      <c r="O189" s="11">
        <v>0.20036531495484755</v>
      </c>
      <c r="P189" s="11">
        <v>0.20005009463958615</v>
      </c>
      <c r="Q189" s="11">
        <v>0.20019191127956623</v>
      </c>
      <c r="R189" s="11">
        <v>0.22514679862923706</v>
      </c>
      <c r="S189" s="11">
        <v>0.22474679862700189</v>
      </c>
      <c r="T189" s="11">
        <v>0.22514679861806119</v>
      </c>
      <c r="U189" s="11"/>
      <c r="V189" s="35" t="str">
        <f t="shared" si="16"/>
        <v>United States</v>
      </c>
      <c r="W189" s="30">
        <f t="shared" si="17"/>
        <v>6.8194198897208894E-4</v>
      </c>
      <c r="X189" s="10">
        <f t="shared" si="18"/>
        <v>0.36301408178531563</v>
      </c>
      <c r="Y189" s="38">
        <f t="shared" si="19"/>
        <v>0.13177922357443583</v>
      </c>
      <c r="Z189" s="43" t="str">
        <f t="shared" si="20"/>
        <v/>
      </c>
      <c r="AA189" s="44" t="str">
        <f t="shared" si="21"/>
        <v/>
      </c>
    </row>
    <row r="190" spans="3:27">
      <c r="C190" s="34" t="s">
        <v>407</v>
      </c>
      <c r="D190" s="35" t="s">
        <v>408</v>
      </c>
      <c r="E190" s="11">
        <v>0.28015974175263469</v>
      </c>
      <c r="F190" s="11">
        <v>0.28704423787666566</v>
      </c>
      <c r="G190" s="11">
        <v>0.2812308540382818</v>
      </c>
      <c r="H190" s="11">
        <v>0.28590473170382619</v>
      </c>
      <c r="I190" s="11">
        <v>0.2784362131853077</v>
      </c>
      <c r="J190" s="11">
        <v>0.32301204559698615</v>
      </c>
      <c r="K190" s="11">
        <v>0.27773024760902576</v>
      </c>
      <c r="L190" s="11">
        <v>0.3329692378766656</v>
      </c>
      <c r="M190" s="11">
        <v>0.31160428060573298</v>
      </c>
      <c r="N190" s="11">
        <v>0.26246410965960587</v>
      </c>
      <c r="O190" s="11">
        <v>0.25427094726047866</v>
      </c>
      <c r="P190" s="11">
        <v>0.2656088238132896</v>
      </c>
      <c r="Q190" s="11">
        <v>0.24092790995831107</v>
      </c>
      <c r="R190" s="11">
        <v>0.26356587436202022</v>
      </c>
      <c r="S190" s="11">
        <v>0.2846131370082548</v>
      </c>
      <c r="T190" s="11">
        <v>0.2854064703238558</v>
      </c>
      <c r="U190" s="11"/>
      <c r="V190" s="35" t="str">
        <f t="shared" si="16"/>
        <v>Uruguay</v>
      </c>
      <c r="W190" s="30">
        <f t="shared" si="17"/>
        <v>-1.5480443283461683E-3</v>
      </c>
      <c r="X190" s="10">
        <f t="shared" si="18"/>
        <v>-0.30610493340270611</v>
      </c>
      <c r="Y190" s="38">
        <f t="shared" si="19"/>
        <v>9.3700230253475139E-2</v>
      </c>
      <c r="Z190" s="43" t="str">
        <f t="shared" si="20"/>
        <v/>
      </c>
      <c r="AA190" s="44" t="str">
        <f t="shared" si="21"/>
        <v/>
      </c>
    </row>
    <row r="191" spans="3:27">
      <c r="C191" s="34" t="s">
        <v>409</v>
      </c>
      <c r="D191" s="35" t="s">
        <v>410</v>
      </c>
      <c r="E191" s="11">
        <v>0.48673611107385817</v>
      </c>
      <c r="F191" s="11">
        <v>0.49043611111111113</v>
      </c>
      <c r="G191" s="11">
        <v>0.45969166666666667</v>
      </c>
      <c r="H191" s="11">
        <v>0.44061388888888892</v>
      </c>
      <c r="I191" s="11">
        <v>0.43653611111111107</v>
      </c>
      <c r="J191" s="11">
        <v>0.43245833333333339</v>
      </c>
      <c r="K191" s="11">
        <v>0.41654722222222224</v>
      </c>
      <c r="L191" s="11">
        <v>0.39730277777777778</v>
      </c>
      <c r="M191" s="11">
        <v>0.38916944444444446</v>
      </c>
      <c r="N191" s="11">
        <v>0.38436944444444449</v>
      </c>
      <c r="O191" s="11">
        <v>0.38956944444444441</v>
      </c>
      <c r="P191" s="11">
        <v>0.3878361111111111</v>
      </c>
      <c r="Q191" s="11">
        <v>0.39636944443848399</v>
      </c>
      <c r="R191" s="11">
        <v>0.39706944442134762</v>
      </c>
      <c r="S191" s="11">
        <v>0.3977694444042113</v>
      </c>
      <c r="T191" s="11">
        <v>0.39958844436355356</v>
      </c>
      <c r="U191" s="11"/>
      <c r="V191" s="35" t="str">
        <f t="shared" si="16"/>
        <v>Uzbekistan</v>
      </c>
      <c r="W191" s="30">
        <f t="shared" si="17"/>
        <v>-6.2631429760404882E-3</v>
      </c>
      <c r="X191" s="10">
        <f t="shared" si="18"/>
        <v>-0.84846536886288626</v>
      </c>
      <c r="Y191" s="38">
        <f t="shared" si="19"/>
        <v>0.71989348215963367</v>
      </c>
      <c r="Z191" s="43">
        <f t="shared" si="20"/>
        <v>6.2631429760404886</v>
      </c>
      <c r="AA191" s="44">
        <f t="shared" si="21"/>
        <v>6</v>
      </c>
    </row>
    <row r="192" spans="3:27">
      <c r="C192" s="34" t="s">
        <v>411</v>
      </c>
      <c r="D192" s="35" t="s">
        <v>412</v>
      </c>
      <c r="E192" s="11">
        <v>0.59044444444444444</v>
      </c>
      <c r="F192" s="11">
        <v>0.58827777777777779</v>
      </c>
      <c r="G192" s="11">
        <v>0.59444444444444444</v>
      </c>
      <c r="H192" s="11">
        <v>0.59727777777777791</v>
      </c>
      <c r="I192" s="11">
        <v>0.59844444444444445</v>
      </c>
      <c r="J192" s="11">
        <v>0.59127777777777779</v>
      </c>
      <c r="K192" s="11">
        <v>0.59067777777777775</v>
      </c>
      <c r="L192" s="11">
        <v>0.59674444444444452</v>
      </c>
      <c r="M192" s="11">
        <v>0.59281111111111118</v>
      </c>
      <c r="N192" s="11">
        <v>0.59554444444444454</v>
      </c>
      <c r="O192" s="11">
        <v>0.5916111111111112</v>
      </c>
      <c r="P192" s="11">
        <v>0.59257777777777787</v>
      </c>
      <c r="Q192" s="11">
        <v>0.58354444444444453</v>
      </c>
      <c r="R192" s="11">
        <v>0.5859777777077424</v>
      </c>
      <c r="S192" s="11">
        <v>0.58841111097104026</v>
      </c>
      <c r="T192" s="11">
        <v>0.59279144420646546</v>
      </c>
      <c r="U192" s="11"/>
      <c r="V192" s="35" t="str">
        <f t="shared" si="16"/>
        <v>Vanuatu</v>
      </c>
      <c r="W192" s="30">
        <f t="shared" si="17"/>
        <v>-3.0665932278577552E-4</v>
      </c>
      <c r="X192" s="10">
        <f t="shared" si="18"/>
        <v>-0.35668979119472211</v>
      </c>
      <c r="Y192" s="38">
        <f t="shared" si="19"/>
        <v>0.12722760714253445</v>
      </c>
      <c r="Z192" s="43" t="str">
        <f t="shared" si="20"/>
        <v/>
      </c>
      <c r="AA192" s="44" t="str">
        <f t="shared" si="21"/>
        <v/>
      </c>
    </row>
    <row r="193" spans="3:27">
      <c r="C193" s="34" t="s">
        <v>413</v>
      </c>
      <c r="D193" s="35" t="s">
        <v>414</v>
      </c>
      <c r="E193" s="11">
        <v>0.35506388888888885</v>
      </c>
      <c r="F193" s="11">
        <v>0.35576388888888882</v>
      </c>
      <c r="G193" s="11">
        <v>0.34813055555555555</v>
      </c>
      <c r="H193" s="11">
        <v>0.35716388888888889</v>
      </c>
      <c r="I193" s="11">
        <v>0.35953055555555552</v>
      </c>
      <c r="J193" s="11">
        <v>0.36189722222222215</v>
      </c>
      <c r="K193" s="11">
        <v>0.34311388888888888</v>
      </c>
      <c r="L193" s="11">
        <v>0.33266388888888887</v>
      </c>
      <c r="M193" s="11">
        <v>0.33041100427350001</v>
      </c>
      <c r="N193" s="11">
        <v>0.31246635220125002</v>
      </c>
      <c r="O193" s="11">
        <v>0.3202814465349284</v>
      </c>
      <c r="P193" s="11">
        <v>0.32190660376166241</v>
      </c>
      <c r="Q193" s="11">
        <v>0.30866960165925755</v>
      </c>
      <c r="R193" s="11">
        <v>0.2986435184656287</v>
      </c>
      <c r="S193" s="11">
        <v>0.29964351843061093</v>
      </c>
      <c r="T193" s="11">
        <v>0.30131585172656472</v>
      </c>
      <c r="U193" s="11"/>
      <c r="V193" s="35" t="str">
        <f t="shared" si="16"/>
        <v>Venezuela, Bolivarian Republic of</v>
      </c>
      <c r="W193" s="30">
        <f t="shared" si="17"/>
        <v>-4.532696179588791E-3</v>
      </c>
      <c r="X193" s="10">
        <f t="shared" si="18"/>
        <v>-0.93253252197272374</v>
      </c>
      <c r="Y193" s="38">
        <f t="shared" si="19"/>
        <v>0.86961690453680851</v>
      </c>
      <c r="Z193" s="43">
        <f t="shared" si="20"/>
        <v>4.5326961795887915</v>
      </c>
      <c r="AA193" s="44">
        <f t="shared" si="21"/>
        <v>17</v>
      </c>
    </row>
    <row r="194" spans="3:27">
      <c r="C194" s="34" t="s">
        <v>415</v>
      </c>
      <c r="D194" s="35" t="s">
        <v>416</v>
      </c>
      <c r="E194" s="11">
        <v>0.42631316539717545</v>
      </c>
      <c r="F194" s="11">
        <v>0.41973691627249926</v>
      </c>
      <c r="G194" s="11">
        <v>0.41562061279698898</v>
      </c>
      <c r="H194" s="11">
        <v>0.38578686448030547</v>
      </c>
      <c r="I194" s="11">
        <v>0.37427638888888892</v>
      </c>
      <c r="J194" s="11">
        <v>0.36529220430107529</v>
      </c>
      <c r="K194" s="11">
        <v>0.37813333333333338</v>
      </c>
      <c r="L194" s="11">
        <v>0.37076666666666669</v>
      </c>
      <c r="M194" s="11">
        <v>0.36173333333333341</v>
      </c>
      <c r="N194" s="11">
        <v>0.35103333333333336</v>
      </c>
      <c r="O194" s="11">
        <v>0.34748185138583337</v>
      </c>
      <c r="P194" s="11">
        <v>0.37563087936708345</v>
      </c>
      <c r="Q194" s="11">
        <v>0.37706666662941379</v>
      </c>
      <c r="R194" s="11">
        <v>0.3819636683491221</v>
      </c>
      <c r="S194" s="11">
        <v>0.3831303349718303</v>
      </c>
      <c r="T194" s="11">
        <v>0.38629166823450228</v>
      </c>
      <c r="U194" s="11"/>
      <c r="V194" s="35" t="str">
        <f t="shared" si="16"/>
        <v>Viet Nam</v>
      </c>
      <c r="W194" s="30">
        <f t="shared" si="17"/>
        <v>-2.4923821301404939E-3</v>
      </c>
      <c r="X194" s="10">
        <f t="shared" si="18"/>
        <v>-0.52545679898564823</v>
      </c>
      <c r="Y194" s="38">
        <f t="shared" si="19"/>
        <v>0.27610484760024395</v>
      </c>
      <c r="Z194" s="43">
        <f t="shared" si="20"/>
        <v>2.492382130140494</v>
      </c>
      <c r="AA194" s="44">
        <f t="shared" si="21"/>
        <v>37</v>
      </c>
    </row>
    <row r="195" spans="3:27">
      <c r="C195" s="34" t="s">
        <v>417</v>
      </c>
      <c r="D195" s="35" t="s">
        <v>418</v>
      </c>
      <c r="E195" s="11">
        <v>0.64588208360546051</v>
      </c>
      <c r="F195" s="11">
        <v>0.66840789336577622</v>
      </c>
      <c r="G195" s="11">
        <v>0.67583295810291644</v>
      </c>
      <c r="H195" s="11">
        <v>0.68158146102942452</v>
      </c>
      <c r="I195" s="11">
        <v>0.68237780130466508</v>
      </c>
      <c r="J195" s="11">
        <v>0.68466545099237186</v>
      </c>
      <c r="K195" s="11">
        <v>0.67782893973413605</v>
      </c>
      <c r="L195" s="11">
        <v>0.68029560640080255</v>
      </c>
      <c r="M195" s="11">
        <v>0.68526838291714842</v>
      </c>
      <c r="N195" s="11">
        <v>0.68040652974376969</v>
      </c>
      <c r="O195" s="11">
        <v>0.68363984321669891</v>
      </c>
      <c r="P195" s="11">
        <v>0.69935881379553033</v>
      </c>
      <c r="Q195" s="11">
        <v>0.67280733265944692</v>
      </c>
      <c r="R195" s="11">
        <v>0.67684161275901378</v>
      </c>
      <c r="S195" s="11">
        <v>0.67857494603199753</v>
      </c>
      <c r="T195" s="11">
        <v>0.68242127927935858</v>
      </c>
      <c r="U195" s="11"/>
      <c r="V195" s="35" t="str">
        <f t="shared" si="16"/>
        <v>Yemen</v>
      </c>
      <c r="W195" s="30">
        <f t="shared" si="17"/>
        <v>1.0865180305287636E-3</v>
      </c>
      <c r="X195" s="10">
        <f t="shared" si="18"/>
        <v>0.47213636065251957</v>
      </c>
      <c r="Y195" s="38">
        <f t="shared" si="19"/>
        <v>0.22291274305020603</v>
      </c>
      <c r="Z195" s="43" t="str">
        <f t="shared" si="20"/>
        <v/>
      </c>
      <c r="AA195" s="44" t="str">
        <f t="shared" si="21"/>
        <v/>
      </c>
    </row>
    <row r="196" spans="3:27">
      <c r="C196" s="34" t="s">
        <v>419</v>
      </c>
      <c r="D196" s="35" t="s">
        <v>420</v>
      </c>
      <c r="E196" s="11">
        <v>0.58974146317666676</v>
      </c>
      <c r="F196" s="11">
        <v>0.52217479650999998</v>
      </c>
      <c r="G196" s="11">
        <v>0.52460812984333338</v>
      </c>
      <c r="H196" s="11">
        <v>0.57204146317666671</v>
      </c>
      <c r="I196" s="11">
        <v>0.53447479651000007</v>
      </c>
      <c r="J196" s="11">
        <v>0.53857479650999995</v>
      </c>
      <c r="K196" s="11">
        <v>0.54850812984333341</v>
      </c>
      <c r="L196" s="11">
        <v>0.56677479651000007</v>
      </c>
      <c r="M196" s="11">
        <v>0.55129668098636109</v>
      </c>
      <c r="N196" s="11">
        <v>0.52760230527547236</v>
      </c>
      <c r="O196" s="11">
        <v>0.51911721087383345</v>
      </c>
      <c r="P196" s="11">
        <v>0.51262727931847218</v>
      </c>
      <c r="Q196" s="11">
        <v>0.49946015201999999</v>
      </c>
      <c r="R196" s="11">
        <v>0.497942551273515</v>
      </c>
      <c r="S196" s="11">
        <v>0.4993092179044189</v>
      </c>
      <c r="T196" s="11">
        <v>0.50198321784465039</v>
      </c>
      <c r="U196" s="11"/>
      <c r="V196" s="35" t="str">
        <f t="shared" si="16"/>
        <v>Zambia</v>
      </c>
      <c r="W196" s="30">
        <f t="shared" si="17"/>
        <v>-4.2479345651169897E-3</v>
      </c>
      <c r="X196" s="10">
        <f t="shared" si="18"/>
        <v>-0.7229370412589412</v>
      </c>
      <c r="Y196" s="38">
        <f t="shared" si="19"/>
        <v>0.52263796562423204</v>
      </c>
      <c r="Z196" s="43">
        <f t="shared" si="20"/>
        <v>4.2479345651169895</v>
      </c>
      <c r="AA196" s="44">
        <f t="shared" si="21"/>
        <v>18</v>
      </c>
    </row>
    <row r="197" spans="3:27">
      <c r="C197" s="34" t="s">
        <v>421</v>
      </c>
      <c r="D197" s="35" t="s">
        <v>422</v>
      </c>
      <c r="E197" s="11">
        <v>0.50943011908255598</v>
      </c>
      <c r="F197" s="11">
        <v>0.52949545134876308</v>
      </c>
      <c r="G197" s="11">
        <v>0.51100995813419081</v>
      </c>
      <c r="H197" s="11">
        <v>0.51772537262872231</v>
      </c>
      <c r="I197" s="11">
        <v>0.50535870596205557</v>
      </c>
      <c r="J197" s="11">
        <v>0.49382537262872223</v>
      </c>
      <c r="K197" s="11">
        <v>0.49895870596205555</v>
      </c>
      <c r="L197" s="11">
        <v>0.55242537262872216</v>
      </c>
      <c r="M197" s="11">
        <v>0.5495605691056944</v>
      </c>
      <c r="N197" s="11">
        <v>0.55829779750163888</v>
      </c>
      <c r="O197" s="11">
        <v>0.5270748722860833</v>
      </c>
      <c r="P197" s="11">
        <v>0.57383440407299147</v>
      </c>
      <c r="Q197" s="11">
        <v>0.55433694905226083</v>
      </c>
      <c r="R197" s="11">
        <v>0.55617584143277954</v>
      </c>
      <c r="S197" s="11">
        <v>0.55737584138807605</v>
      </c>
      <c r="T197" s="11">
        <v>0.56041217465354198</v>
      </c>
      <c r="U197" s="11"/>
      <c r="V197" s="35" t="str">
        <f t="shared" si="16"/>
        <v>Zimbabwe</v>
      </c>
      <c r="W197" s="30">
        <f t="shared" si="17"/>
        <v>4.0797568593106777E-3</v>
      </c>
      <c r="X197" s="10">
        <f t="shared" si="18"/>
        <v>0.75122826532114029</v>
      </c>
      <c r="Y197" s="38">
        <f t="shared" si="19"/>
        <v>0.56434390661740952</v>
      </c>
      <c r="Z197" s="43">
        <f t="shared" si="20"/>
        <v>-4.0797568593106774</v>
      </c>
      <c r="AA197" s="44">
        <f t="shared" si="21"/>
        <v>100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Vul_Agric!E6:T6</xm:f>
              <xm:sqref>AB6</xm:sqref>
            </x14:sparkline>
            <x14:sparkline>
              <xm:f>Vul_Agric!E7:T7</xm:f>
              <xm:sqref>AB7</xm:sqref>
            </x14:sparkline>
            <x14:sparkline>
              <xm:f>Vul_Agric!E8:T8</xm:f>
              <xm:sqref>AB8</xm:sqref>
            </x14:sparkline>
            <x14:sparkline>
              <xm:f>Vul_Agric!E9:T9</xm:f>
              <xm:sqref>AB9</xm:sqref>
            </x14:sparkline>
            <x14:sparkline>
              <xm:f>Vul_Agric!E10:T10</xm:f>
              <xm:sqref>AB10</xm:sqref>
            </x14:sparkline>
            <x14:sparkline>
              <xm:f>Vul_Agric!E11:T11</xm:f>
              <xm:sqref>AB11</xm:sqref>
            </x14:sparkline>
            <x14:sparkline>
              <xm:f>Vul_Agric!E12:T12</xm:f>
              <xm:sqref>AB12</xm:sqref>
            </x14:sparkline>
            <x14:sparkline>
              <xm:f>Vul_Agric!E13:T13</xm:f>
              <xm:sqref>AB13</xm:sqref>
            </x14:sparkline>
            <x14:sparkline>
              <xm:f>Vul_Agric!E14:T14</xm:f>
              <xm:sqref>AB14</xm:sqref>
            </x14:sparkline>
            <x14:sparkline>
              <xm:f>Vul_Agric!E15:T15</xm:f>
              <xm:sqref>AB15</xm:sqref>
            </x14:sparkline>
            <x14:sparkline>
              <xm:f>Vul_Agric!E16:T16</xm:f>
              <xm:sqref>AB16</xm:sqref>
            </x14:sparkline>
            <x14:sparkline>
              <xm:f>Vul_Agric!E17:T17</xm:f>
              <xm:sqref>AB17</xm:sqref>
            </x14:sparkline>
            <x14:sparkline>
              <xm:f>Vul_Agric!E18:T18</xm:f>
              <xm:sqref>AB18</xm:sqref>
            </x14:sparkline>
            <x14:sparkline>
              <xm:f>Vul_Agric!E19:T19</xm:f>
              <xm:sqref>AB19</xm:sqref>
            </x14:sparkline>
            <x14:sparkline>
              <xm:f>Vul_Agric!E20:T20</xm:f>
              <xm:sqref>AB20</xm:sqref>
            </x14:sparkline>
            <x14:sparkline>
              <xm:f>Vul_Agric!E21:T21</xm:f>
              <xm:sqref>AB21</xm:sqref>
            </x14:sparkline>
            <x14:sparkline>
              <xm:f>Vul_Agric!E22:T22</xm:f>
              <xm:sqref>AB22</xm:sqref>
            </x14:sparkline>
            <x14:sparkline>
              <xm:f>Vul_Agric!E23:T23</xm:f>
              <xm:sqref>AB23</xm:sqref>
            </x14:sparkline>
            <x14:sparkline>
              <xm:f>Vul_Agric!E24:T24</xm:f>
              <xm:sqref>AB24</xm:sqref>
            </x14:sparkline>
            <x14:sparkline>
              <xm:f>Vul_Agric!E25:T25</xm:f>
              <xm:sqref>AB25</xm:sqref>
            </x14:sparkline>
            <x14:sparkline>
              <xm:f>Vul_Agric!E26:T26</xm:f>
              <xm:sqref>AB26</xm:sqref>
            </x14:sparkline>
            <x14:sparkline>
              <xm:f>Vul_Agric!E27:T27</xm:f>
              <xm:sqref>AB27</xm:sqref>
            </x14:sparkline>
            <x14:sparkline>
              <xm:f>Vul_Agric!E28:T28</xm:f>
              <xm:sqref>AB28</xm:sqref>
            </x14:sparkline>
            <x14:sparkline>
              <xm:f>Vul_Agric!E29:T29</xm:f>
              <xm:sqref>AB29</xm:sqref>
            </x14:sparkline>
            <x14:sparkline>
              <xm:f>Vul_Agric!E30:T30</xm:f>
              <xm:sqref>AB30</xm:sqref>
            </x14:sparkline>
            <x14:sparkline>
              <xm:f>Vul_Agric!E31:T31</xm:f>
              <xm:sqref>AB31</xm:sqref>
            </x14:sparkline>
            <x14:sparkline>
              <xm:f>Vul_Agric!E32:T32</xm:f>
              <xm:sqref>AB32</xm:sqref>
            </x14:sparkline>
            <x14:sparkline>
              <xm:f>Vul_Agric!E33:T33</xm:f>
              <xm:sqref>AB33</xm:sqref>
            </x14:sparkline>
            <x14:sparkline>
              <xm:f>Vul_Agric!E34:T34</xm:f>
              <xm:sqref>AB34</xm:sqref>
            </x14:sparkline>
            <x14:sparkline>
              <xm:f>Vul_Agric!E35:T35</xm:f>
              <xm:sqref>AB35</xm:sqref>
            </x14:sparkline>
            <x14:sparkline>
              <xm:f>Vul_Agric!E36:T36</xm:f>
              <xm:sqref>AB36</xm:sqref>
            </x14:sparkline>
            <x14:sparkline>
              <xm:f>Vul_Agric!E37:T37</xm:f>
              <xm:sqref>AB37</xm:sqref>
            </x14:sparkline>
            <x14:sparkline>
              <xm:f>Vul_Agric!E38:T38</xm:f>
              <xm:sqref>AB38</xm:sqref>
            </x14:sparkline>
            <x14:sparkline>
              <xm:f>Vul_Agric!E39:T39</xm:f>
              <xm:sqref>AB39</xm:sqref>
            </x14:sparkline>
            <x14:sparkline>
              <xm:f>Vul_Agric!E40:T40</xm:f>
              <xm:sqref>AB40</xm:sqref>
            </x14:sparkline>
            <x14:sparkline>
              <xm:f>Vul_Agric!E41:T41</xm:f>
              <xm:sqref>AB41</xm:sqref>
            </x14:sparkline>
            <x14:sparkline>
              <xm:f>Vul_Agric!E42:T42</xm:f>
              <xm:sqref>AB42</xm:sqref>
            </x14:sparkline>
            <x14:sparkline>
              <xm:f>Vul_Agric!E43:T43</xm:f>
              <xm:sqref>AB43</xm:sqref>
            </x14:sparkline>
            <x14:sparkline>
              <xm:f>Vul_Agric!E44:T44</xm:f>
              <xm:sqref>AB44</xm:sqref>
            </x14:sparkline>
            <x14:sparkline>
              <xm:f>Vul_Agric!E45:T45</xm:f>
              <xm:sqref>AB45</xm:sqref>
            </x14:sparkline>
            <x14:sparkline>
              <xm:f>Vul_Agric!E46:T46</xm:f>
              <xm:sqref>AB46</xm:sqref>
            </x14:sparkline>
            <x14:sparkline>
              <xm:f>Vul_Agric!E47:T47</xm:f>
              <xm:sqref>AB47</xm:sqref>
            </x14:sparkline>
            <x14:sparkline>
              <xm:f>Vul_Agric!E48:T48</xm:f>
              <xm:sqref>AB48</xm:sqref>
            </x14:sparkline>
            <x14:sparkline>
              <xm:f>Vul_Agric!E49:T49</xm:f>
              <xm:sqref>AB49</xm:sqref>
            </x14:sparkline>
            <x14:sparkline>
              <xm:f>Vul_Agric!E50:T50</xm:f>
              <xm:sqref>AB50</xm:sqref>
            </x14:sparkline>
            <x14:sparkline>
              <xm:f>Vul_Agric!E51:T51</xm:f>
              <xm:sqref>AB51</xm:sqref>
            </x14:sparkline>
            <x14:sparkline>
              <xm:f>Vul_Agric!E52:T52</xm:f>
              <xm:sqref>AB52</xm:sqref>
            </x14:sparkline>
            <x14:sparkline>
              <xm:f>Vul_Agric!E53:T53</xm:f>
              <xm:sqref>AB53</xm:sqref>
            </x14:sparkline>
            <x14:sparkline>
              <xm:f>Vul_Agric!E54:T54</xm:f>
              <xm:sqref>AB54</xm:sqref>
            </x14:sparkline>
            <x14:sparkline>
              <xm:f>Vul_Agric!E55:T55</xm:f>
              <xm:sqref>AB55</xm:sqref>
            </x14:sparkline>
            <x14:sparkline>
              <xm:f>Vul_Agric!E56:T56</xm:f>
              <xm:sqref>AB56</xm:sqref>
            </x14:sparkline>
            <x14:sparkline>
              <xm:f>Vul_Agric!E57:T57</xm:f>
              <xm:sqref>AB57</xm:sqref>
            </x14:sparkline>
            <x14:sparkline>
              <xm:f>Vul_Agric!E58:T58</xm:f>
              <xm:sqref>AB58</xm:sqref>
            </x14:sparkline>
            <x14:sparkline>
              <xm:f>Vul_Agric!E59:T59</xm:f>
              <xm:sqref>AB59</xm:sqref>
            </x14:sparkline>
            <x14:sparkline>
              <xm:f>Vul_Agric!E60:T60</xm:f>
              <xm:sqref>AB60</xm:sqref>
            </x14:sparkline>
            <x14:sparkline>
              <xm:f>Vul_Agric!E61:T61</xm:f>
              <xm:sqref>AB61</xm:sqref>
            </x14:sparkline>
            <x14:sparkline>
              <xm:f>Vul_Agric!E62:T62</xm:f>
              <xm:sqref>AB62</xm:sqref>
            </x14:sparkline>
            <x14:sparkline>
              <xm:f>Vul_Agric!E63:T63</xm:f>
              <xm:sqref>AB63</xm:sqref>
            </x14:sparkline>
            <x14:sparkline>
              <xm:f>Vul_Agric!E64:T64</xm:f>
              <xm:sqref>AB64</xm:sqref>
            </x14:sparkline>
            <x14:sparkline>
              <xm:f>Vul_Agric!E65:T65</xm:f>
              <xm:sqref>AB65</xm:sqref>
            </x14:sparkline>
            <x14:sparkline>
              <xm:f>Vul_Agric!E66:T66</xm:f>
              <xm:sqref>AB66</xm:sqref>
            </x14:sparkline>
            <x14:sparkline>
              <xm:f>Vul_Agric!E67:T67</xm:f>
              <xm:sqref>AB67</xm:sqref>
            </x14:sparkline>
            <x14:sparkline>
              <xm:f>Vul_Agric!E68:T68</xm:f>
              <xm:sqref>AB68</xm:sqref>
            </x14:sparkline>
            <x14:sparkline>
              <xm:f>Vul_Agric!E69:T69</xm:f>
              <xm:sqref>AB69</xm:sqref>
            </x14:sparkline>
            <x14:sparkline>
              <xm:f>Vul_Agric!E70:T70</xm:f>
              <xm:sqref>AB70</xm:sqref>
            </x14:sparkline>
            <x14:sparkline>
              <xm:f>Vul_Agric!E71:T71</xm:f>
              <xm:sqref>AB71</xm:sqref>
            </x14:sparkline>
            <x14:sparkline>
              <xm:f>Vul_Agric!E72:T72</xm:f>
              <xm:sqref>AB72</xm:sqref>
            </x14:sparkline>
            <x14:sparkline>
              <xm:f>Vul_Agric!E73:T73</xm:f>
              <xm:sqref>AB73</xm:sqref>
            </x14:sparkline>
            <x14:sparkline>
              <xm:f>Vul_Agric!E74:T74</xm:f>
              <xm:sqref>AB74</xm:sqref>
            </x14:sparkline>
            <x14:sparkline>
              <xm:f>Vul_Agric!E75:T75</xm:f>
              <xm:sqref>AB75</xm:sqref>
            </x14:sparkline>
            <x14:sparkline>
              <xm:f>Vul_Agric!E76:T76</xm:f>
              <xm:sqref>AB76</xm:sqref>
            </x14:sparkline>
            <x14:sparkline>
              <xm:f>Vul_Agric!E77:T77</xm:f>
              <xm:sqref>AB77</xm:sqref>
            </x14:sparkline>
            <x14:sparkline>
              <xm:f>Vul_Agric!E78:T78</xm:f>
              <xm:sqref>AB78</xm:sqref>
            </x14:sparkline>
            <x14:sparkline>
              <xm:f>Vul_Agric!E79:T79</xm:f>
              <xm:sqref>AB79</xm:sqref>
            </x14:sparkline>
            <x14:sparkline>
              <xm:f>Vul_Agric!E80:T80</xm:f>
              <xm:sqref>AB80</xm:sqref>
            </x14:sparkline>
            <x14:sparkline>
              <xm:f>Vul_Agric!E81:T81</xm:f>
              <xm:sqref>AB81</xm:sqref>
            </x14:sparkline>
            <x14:sparkline>
              <xm:f>Vul_Agric!E82:T82</xm:f>
              <xm:sqref>AB82</xm:sqref>
            </x14:sparkline>
            <x14:sparkline>
              <xm:f>Vul_Agric!E83:T83</xm:f>
              <xm:sqref>AB83</xm:sqref>
            </x14:sparkline>
            <x14:sparkline>
              <xm:f>Vul_Agric!E84:T84</xm:f>
              <xm:sqref>AB84</xm:sqref>
            </x14:sparkline>
            <x14:sparkline>
              <xm:f>Vul_Agric!E85:T85</xm:f>
              <xm:sqref>AB85</xm:sqref>
            </x14:sparkline>
            <x14:sparkline>
              <xm:f>Vul_Agric!E86:T86</xm:f>
              <xm:sqref>AB86</xm:sqref>
            </x14:sparkline>
            <x14:sparkline>
              <xm:f>Vul_Agric!E87:T87</xm:f>
              <xm:sqref>AB87</xm:sqref>
            </x14:sparkline>
            <x14:sparkline>
              <xm:f>Vul_Agric!E88:T88</xm:f>
              <xm:sqref>AB88</xm:sqref>
            </x14:sparkline>
            <x14:sparkline>
              <xm:f>Vul_Agric!E89:T89</xm:f>
              <xm:sqref>AB89</xm:sqref>
            </x14:sparkline>
            <x14:sparkline>
              <xm:f>Vul_Agric!E90:T90</xm:f>
              <xm:sqref>AB90</xm:sqref>
            </x14:sparkline>
            <x14:sparkline>
              <xm:f>Vul_Agric!E91:T91</xm:f>
              <xm:sqref>AB91</xm:sqref>
            </x14:sparkline>
            <x14:sparkline>
              <xm:f>Vul_Agric!E92:T92</xm:f>
              <xm:sqref>AB92</xm:sqref>
            </x14:sparkline>
            <x14:sparkline>
              <xm:f>Vul_Agric!E93:T93</xm:f>
              <xm:sqref>AB93</xm:sqref>
            </x14:sparkline>
            <x14:sparkline>
              <xm:f>Vul_Agric!E94:T94</xm:f>
              <xm:sqref>AB94</xm:sqref>
            </x14:sparkline>
            <x14:sparkline>
              <xm:f>Vul_Agric!E95:T95</xm:f>
              <xm:sqref>AB95</xm:sqref>
            </x14:sparkline>
            <x14:sparkline>
              <xm:f>Vul_Agric!E96:T96</xm:f>
              <xm:sqref>AB96</xm:sqref>
            </x14:sparkline>
            <x14:sparkline>
              <xm:f>Vul_Agric!E97:T97</xm:f>
              <xm:sqref>AB97</xm:sqref>
            </x14:sparkline>
            <x14:sparkline>
              <xm:f>Vul_Agric!E98:T98</xm:f>
              <xm:sqref>AB98</xm:sqref>
            </x14:sparkline>
            <x14:sparkline>
              <xm:f>Vul_Agric!E99:T99</xm:f>
              <xm:sqref>AB99</xm:sqref>
            </x14:sparkline>
            <x14:sparkline>
              <xm:f>Vul_Agric!E100:T100</xm:f>
              <xm:sqref>AB100</xm:sqref>
            </x14:sparkline>
            <x14:sparkline>
              <xm:f>Vul_Agric!E101:T101</xm:f>
              <xm:sqref>AB101</xm:sqref>
            </x14:sparkline>
            <x14:sparkline>
              <xm:f>Vul_Agric!E102:T102</xm:f>
              <xm:sqref>AB102</xm:sqref>
            </x14:sparkline>
            <x14:sparkline>
              <xm:f>Vul_Agric!E103:T103</xm:f>
              <xm:sqref>AB103</xm:sqref>
            </x14:sparkline>
            <x14:sparkline>
              <xm:f>Vul_Agric!E104:T104</xm:f>
              <xm:sqref>AB104</xm:sqref>
            </x14:sparkline>
            <x14:sparkline>
              <xm:f>Vul_Agric!E105:T105</xm:f>
              <xm:sqref>AB105</xm:sqref>
            </x14:sparkline>
            <x14:sparkline>
              <xm:f>Vul_Agric!E106:T106</xm:f>
              <xm:sqref>AB106</xm:sqref>
            </x14:sparkline>
            <x14:sparkline>
              <xm:f>Vul_Agric!E107:T107</xm:f>
              <xm:sqref>AB107</xm:sqref>
            </x14:sparkline>
            <x14:sparkline>
              <xm:f>Vul_Agric!E108:T108</xm:f>
              <xm:sqref>AB108</xm:sqref>
            </x14:sparkline>
            <x14:sparkline>
              <xm:f>Vul_Agric!E109:T109</xm:f>
              <xm:sqref>AB109</xm:sqref>
            </x14:sparkline>
            <x14:sparkline>
              <xm:f>Vul_Agric!E110:T110</xm:f>
              <xm:sqref>AB110</xm:sqref>
            </x14:sparkline>
            <x14:sparkline>
              <xm:f>Vul_Agric!E111:T111</xm:f>
              <xm:sqref>AB111</xm:sqref>
            </x14:sparkline>
            <x14:sparkline>
              <xm:f>Vul_Agric!E112:T112</xm:f>
              <xm:sqref>AB112</xm:sqref>
            </x14:sparkline>
            <x14:sparkline>
              <xm:f>Vul_Agric!E113:T113</xm:f>
              <xm:sqref>AB113</xm:sqref>
            </x14:sparkline>
            <x14:sparkline>
              <xm:f>Vul_Agric!E114:T114</xm:f>
              <xm:sqref>AB114</xm:sqref>
            </x14:sparkline>
            <x14:sparkline>
              <xm:f>Vul_Agric!E115:T115</xm:f>
              <xm:sqref>AB115</xm:sqref>
            </x14:sparkline>
            <x14:sparkline>
              <xm:f>Vul_Agric!E116:T116</xm:f>
              <xm:sqref>AB116</xm:sqref>
            </x14:sparkline>
            <x14:sparkline>
              <xm:f>Vul_Agric!E117:T117</xm:f>
              <xm:sqref>AB117</xm:sqref>
            </x14:sparkline>
            <x14:sparkline>
              <xm:f>Vul_Agric!E118:T118</xm:f>
              <xm:sqref>AB118</xm:sqref>
            </x14:sparkline>
            <x14:sparkline>
              <xm:f>Vul_Agric!E119:T119</xm:f>
              <xm:sqref>AB119</xm:sqref>
            </x14:sparkline>
            <x14:sparkline>
              <xm:f>Vul_Agric!E120:T120</xm:f>
              <xm:sqref>AB120</xm:sqref>
            </x14:sparkline>
            <x14:sparkline>
              <xm:f>Vul_Agric!E121:T121</xm:f>
              <xm:sqref>AB121</xm:sqref>
            </x14:sparkline>
            <x14:sparkline>
              <xm:f>Vul_Agric!E122:T122</xm:f>
              <xm:sqref>AB122</xm:sqref>
            </x14:sparkline>
            <x14:sparkline>
              <xm:f>Vul_Agric!E123:T123</xm:f>
              <xm:sqref>AB123</xm:sqref>
            </x14:sparkline>
            <x14:sparkline>
              <xm:f>Vul_Agric!E124:T124</xm:f>
              <xm:sqref>AB124</xm:sqref>
            </x14:sparkline>
            <x14:sparkline>
              <xm:f>Vul_Agric!E125:T125</xm:f>
              <xm:sqref>AB125</xm:sqref>
            </x14:sparkline>
            <x14:sparkline>
              <xm:f>Vul_Agric!E126:T126</xm:f>
              <xm:sqref>AB126</xm:sqref>
            </x14:sparkline>
            <x14:sparkline>
              <xm:f>Vul_Agric!E127:T127</xm:f>
              <xm:sqref>AB127</xm:sqref>
            </x14:sparkline>
            <x14:sparkline>
              <xm:f>Vul_Agric!E128:T128</xm:f>
              <xm:sqref>AB128</xm:sqref>
            </x14:sparkline>
            <x14:sparkline>
              <xm:f>Vul_Agric!E129:T129</xm:f>
              <xm:sqref>AB129</xm:sqref>
            </x14:sparkline>
            <x14:sparkline>
              <xm:f>Vul_Agric!E130:T130</xm:f>
              <xm:sqref>AB130</xm:sqref>
            </x14:sparkline>
            <x14:sparkline>
              <xm:f>Vul_Agric!E131:T131</xm:f>
              <xm:sqref>AB131</xm:sqref>
            </x14:sparkline>
            <x14:sparkline>
              <xm:f>Vul_Agric!E132:T132</xm:f>
              <xm:sqref>AB132</xm:sqref>
            </x14:sparkline>
            <x14:sparkline>
              <xm:f>Vul_Agric!E133:T133</xm:f>
              <xm:sqref>AB133</xm:sqref>
            </x14:sparkline>
            <x14:sparkline>
              <xm:f>Vul_Agric!E134:T134</xm:f>
              <xm:sqref>AB134</xm:sqref>
            </x14:sparkline>
            <x14:sparkline>
              <xm:f>Vul_Agric!E135:T135</xm:f>
              <xm:sqref>AB135</xm:sqref>
            </x14:sparkline>
            <x14:sparkline>
              <xm:f>Vul_Agric!E136:T136</xm:f>
              <xm:sqref>AB136</xm:sqref>
            </x14:sparkline>
            <x14:sparkline>
              <xm:f>Vul_Agric!E137:T137</xm:f>
              <xm:sqref>AB137</xm:sqref>
            </x14:sparkline>
            <x14:sparkline>
              <xm:f>Vul_Agric!E138:T138</xm:f>
              <xm:sqref>AB138</xm:sqref>
            </x14:sparkline>
            <x14:sparkline>
              <xm:f>Vul_Agric!E139:T139</xm:f>
              <xm:sqref>AB139</xm:sqref>
            </x14:sparkline>
            <x14:sparkline>
              <xm:f>Vul_Agric!E140:T140</xm:f>
              <xm:sqref>AB140</xm:sqref>
            </x14:sparkline>
            <x14:sparkline>
              <xm:f>Vul_Agric!E141:T141</xm:f>
              <xm:sqref>AB141</xm:sqref>
            </x14:sparkline>
            <x14:sparkline>
              <xm:f>Vul_Agric!E142:T142</xm:f>
              <xm:sqref>AB142</xm:sqref>
            </x14:sparkline>
            <x14:sparkline>
              <xm:f>Vul_Agric!E143:T143</xm:f>
              <xm:sqref>AB143</xm:sqref>
            </x14:sparkline>
            <x14:sparkline>
              <xm:f>Vul_Agric!E144:T144</xm:f>
              <xm:sqref>AB144</xm:sqref>
            </x14:sparkline>
            <x14:sparkline>
              <xm:f>Vul_Agric!E145:T145</xm:f>
              <xm:sqref>AB145</xm:sqref>
            </x14:sparkline>
            <x14:sparkline>
              <xm:f>Vul_Agric!E146:T146</xm:f>
              <xm:sqref>AB146</xm:sqref>
            </x14:sparkline>
            <x14:sparkline>
              <xm:f>Vul_Agric!E147:T147</xm:f>
              <xm:sqref>AB147</xm:sqref>
            </x14:sparkline>
            <x14:sparkline>
              <xm:f>Vul_Agric!E148:T148</xm:f>
              <xm:sqref>AB148</xm:sqref>
            </x14:sparkline>
            <x14:sparkline>
              <xm:f>Vul_Agric!E149:T149</xm:f>
              <xm:sqref>AB149</xm:sqref>
            </x14:sparkline>
            <x14:sparkline>
              <xm:f>Vul_Agric!E150:T150</xm:f>
              <xm:sqref>AB150</xm:sqref>
            </x14:sparkline>
            <x14:sparkline>
              <xm:f>Vul_Agric!E151:T151</xm:f>
              <xm:sqref>AB151</xm:sqref>
            </x14:sparkline>
            <x14:sparkline>
              <xm:f>Vul_Agric!E152:T152</xm:f>
              <xm:sqref>AB152</xm:sqref>
            </x14:sparkline>
            <x14:sparkline>
              <xm:f>Vul_Agric!E153:T153</xm:f>
              <xm:sqref>AB153</xm:sqref>
            </x14:sparkline>
            <x14:sparkline>
              <xm:f>Vul_Agric!E154:T154</xm:f>
              <xm:sqref>AB154</xm:sqref>
            </x14:sparkline>
            <x14:sparkline>
              <xm:f>Vul_Agric!E155:T155</xm:f>
              <xm:sqref>AB155</xm:sqref>
            </x14:sparkline>
            <x14:sparkline>
              <xm:f>Vul_Agric!E156:T156</xm:f>
              <xm:sqref>AB156</xm:sqref>
            </x14:sparkline>
            <x14:sparkline>
              <xm:f>Vul_Agric!E157:T157</xm:f>
              <xm:sqref>AB157</xm:sqref>
            </x14:sparkline>
            <x14:sparkline>
              <xm:f>Vul_Agric!E158:T158</xm:f>
              <xm:sqref>AB158</xm:sqref>
            </x14:sparkline>
            <x14:sparkline>
              <xm:f>Vul_Agric!E159:T159</xm:f>
              <xm:sqref>AB159</xm:sqref>
            </x14:sparkline>
            <x14:sparkline>
              <xm:f>Vul_Agric!E160:T160</xm:f>
              <xm:sqref>AB160</xm:sqref>
            </x14:sparkline>
            <x14:sparkline>
              <xm:f>Vul_Agric!E161:T161</xm:f>
              <xm:sqref>AB161</xm:sqref>
            </x14:sparkline>
            <x14:sparkline>
              <xm:f>Vul_Agric!E162:T162</xm:f>
              <xm:sqref>AB162</xm:sqref>
            </x14:sparkline>
            <x14:sparkline>
              <xm:f>Vul_Agric!E163:T163</xm:f>
              <xm:sqref>AB163</xm:sqref>
            </x14:sparkline>
            <x14:sparkline>
              <xm:f>Vul_Agric!E164:T164</xm:f>
              <xm:sqref>AB164</xm:sqref>
            </x14:sparkline>
            <x14:sparkline>
              <xm:f>Vul_Agric!E165:T165</xm:f>
              <xm:sqref>AB165</xm:sqref>
            </x14:sparkline>
            <x14:sparkline>
              <xm:f>Vul_Agric!E166:T166</xm:f>
              <xm:sqref>AB166</xm:sqref>
            </x14:sparkline>
            <x14:sparkline>
              <xm:f>Vul_Agric!E167:T167</xm:f>
              <xm:sqref>AB167</xm:sqref>
            </x14:sparkline>
            <x14:sparkline>
              <xm:f>Vul_Agric!E168:T168</xm:f>
              <xm:sqref>AB168</xm:sqref>
            </x14:sparkline>
            <x14:sparkline>
              <xm:f>Vul_Agric!E169:T169</xm:f>
              <xm:sqref>AB169</xm:sqref>
            </x14:sparkline>
            <x14:sparkline>
              <xm:f>Vul_Agric!E170:T170</xm:f>
              <xm:sqref>AB170</xm:sqref>
            </x14:sparkline>
            <x14:sparkline>
              <xm:f>Vul_Agric!E171:T171</xm:f>
              <xm:sqref>AB171</xm:sqref>
            </x14:sparkline>
            <x14:sparkline>
              <xm:f>Vul_Agric!E172:T172</xm:f>
              <xm:sqref>AB172</xm:sqref>
            </x14:sparkline>
            <x14:sparkline>
              <xm:f>Vul_Agric!E173:T173</xm:f>
              <xm:sqref>AB173</xm:sqref>
            </x14:sparkline>
            <x14:sparkline>
              <xm:f>Vul_Agric!E174:T174</xm:f>
              <xm:sqref>AB174</xm:sqref>
            </x14:sparkline>
            <x14:sparkline>
              <xm:f>Vul_Agric!E175:T175</xm:f>
              <xm:sqref>AB175</xm:sqref>
            </x14:sparkline>
            <x14:sparkline>
              <xm:f>Vul_Agric!E176:T176</xm:f>
              <xm:sqref>AB176</xm:sqref>
            </x14:sparkline>
            <x14:sparkline>
              <xm:f>Vul_Agric!E177:T177</xm:f>
              <xm:sqref>AB177</xm:sqref>
            </x14:sparkline>
            <x14:sparkline>
              <xm:f>Vul_Agric!E178:T178</xm:f>
              <xm:sqref>AB178</xm:sqref>
            </x14:sparkline>
            <x14:sparkline>
              <xm:f>Vul_Agric!E179:T179</xm:f>
              <xm:sqref>AB179</xm:sqref>
            </x14:sparkline>
            <x14:sparkline>
              <xm:f>Vul_Agric!E180:T180</xm:f>
              <xm:sqref>AB180</xm:sqref>
            </x14:sparkline>
            <x14:sparkline>
              <xm:f>Vul_Agric!E181:T181</xm:f>
              <xm:sqref>AB181</xm:sqref>
            </x14:sparkline>
            <x14:sparkline>
              <xm:f>Vul_Agric!E182:T182</xm:f>
              <xm:sqref>AB182</xm:sqref>
            </x14:sparkline>
            <x14:sparkline>
              <xm:f>Vul_Agric!E183:T183</xm:f>
              <xm:sqref>AB183</xm:sqref>
            </x14:sparkline>
            <x14:sparkline>
              <xm:f>Vul_Agric!E184:T184</xm:f>
              <xm:sqref>AB184</xm:sqref>
            </x14:sparkline>
            <x14:sparkline>
              <xm:f>Vul_Agric!E185:T185</xm:f>
              <xm:sqref>AB185</xm:sqref>
            </x14:sparkline>
            <x14:sparkline>
              <xm:f>Vul_Agric!E186:T186</xm:f>
              <xm:sqref>AB186</xm:sqref>
            </x14:sparkline>
            <x14:sparkline>
              <xm:f>Vul_Agric!E187:T187</xm:f>
              <xm:sqref>AB187</xm:sqref>
            </x14:sparkline>
            <x14:sparkline>
              <xm:f>Vul_Agric!E188:T188</xm:f>
              <xm:sqref>AB188</xm:sqref>
            </x14:sparkline>
            <x14:sparkline>
              <xm:f>Vul_Agric!E189:T189</xm:f>
              <xm:sqref>AB189</xm:sqref>
            </x14:sparkline>
            <x14:sparkline>
              <xm:f>Vul_Agric!E190:T190</xm:f>
              <xm:sqref>AB190</xm:sqref>
            </x14:sparkline>
            <x14:sparkline>
              <xm:f>Vul_Agric!E191:T191</xm:f>
              <xm:sqref>AB191</xm:sqref>
            </x14:sparkline>
            <x14:sparkline>
              <xm:f>Vul_Agric!E192:T192</xm:f>
              <xm:sqref>AB192</xm:sqref>
            </x14:sparkline>
            <x14:sparkline>
              <xm:f>Vul_Agric!E193:T193</xm:f>
              <xm:sqref>AB193</xm:sqref>
            </x14:sparkline>
            <x14:sparkline>
              <xm:f>Vul_Agric!E194:T194</xm:f>
              <xm:sqref>AB194</xm:sqref>
            </x14:sparkline>
            <x14:sparkline>
              <xm:f>Vul_Agric!E195:T195</xm:f>
              <xm:sqref>AB195</xm:sqref>
            </x14:sparkline>
            <x14:sparkline>
              <xm:f>Vul_Agric!E196:T196</xm:f>
              <xm:sqref>AB196</xm:sqref>
            </x14:sparkline>
            <x14:sparkline>
              <xm:f>Vul_Agric!E197:T197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G197"/>
  <sheetViews>
    <sheetView workbookViewId="0">
      <selection activeCell="X1" sqref="X1:Y1048576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10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634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143</v>
      </c>
    </row>
    <row r="3" spans="1:33">
      <c r="D3" s="37" t="s">
        <v>613</v>
      </c>
      <c r="E3" s="11">
        <f>AVERAGE(E6:E197)</f>
        <v>0.29251695378931314</v>
      </c>
      <c r="F3" s="11">
        <f t="shared" ref="F3:T3" si="0">AVERAGE(F6:F197)</f>
        <v>0.29106045933341507</v>
      </c>
      <c r="G3" s="11">
        <f t="shared" si="0"/>
        <v>0.28960396487751677</v>
      </c>
      <c r="H3" s="11">
        <f t="shared" si="0"/>
        <v>0.28813443569866132</v>
      </c>
      <c r="I3" s="11">
        <f t="shared" si="0"/>
        <v>0.28666149853479733</v>
      </c>
      <c r="J3" s="11">
        <f t="shared" si="0"/>
        <v>0.28518161692648897</v>
      </c>
      <c r="K3" s="11">
        <f t="shared" si="0"/>
        <v>0.28423467867623026</v>
      </c>
      <c r="L3" s="11">
        <f t="shared" si="0"/>
        <v>0.2832877404259716</v>
      </c>
      <c r="M3" s="11">
        <f t="shared" si="0"/>
        <v>0.28209774662015735</v>
      </c>
      <c r="N3" s="11">
        <f t="shared" si="0"/>
        <v>0.28090775281434316</v>
      </c>
      <c r="O3" s="11">
        <f t="shared" si="0"/>
        <v>0.27946029372893905</v>
      </c>
      <c r="P3" s="11">
        <f t="shared" si="0"/>
        <v>0.27859119421460793</v>
      </c>
      <c r="Q3" s="11">
        <f t="shared" si="0"/>
        <v>0.27772001136694346</v>
      </c>
      <c r="R3" s="11">
        <f t="shared" si="0"/>
        <v>0.27683802296643317</v>
      </c>
      <c r="S3" s="11">
        <f t="shared" si="0"/>
        <v>0.28143976594519565</v>
      </c>
      <c r="T3" s="11">
        <f t="shared" si="0"/>
        <v>0.28604150892395808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556</v>
      </c>
      <c r="B6" s="40">
        <v>1</v>
      </c>
      <c r="C6" s="34" t="s">
        <v>39</v>
      </c>
      <c r="D6" s="35" t="s">
        <v>40</v>
      </c>
      <c r="E6" s="11">
        <v>0.71564444444444442</v>
      </c>
      <c r="F6" s="11">
        <v>0.70864444444444441</v>
      </c>
      <c r="G6" s="11">
        <v>0.7016444444444444</v>
      </c>
      <c r="H6" s="11">
        <v>0.69464444444444451</v>
      </c>
      <c r="I6" s="11">
        <v>0.68764444444444439</v>
      </c>
      <c r="J6" s="11">
        <v>0.68064444444444439</v>
      </c>
      <c r="K6" s="11">
        <v>0.67297777777777767</v>
      </c>
      <c r="L6" s="11">
        <v>0.66531111111111108</v>
      </c>
      <c r="M6" s="11">
        <v>0.65764444444444436</v>
      </c>
      <c r="N6" s="11">
        <v>0.64997777777777777</v>
      </c>
      <c r="O6" s="11">
        <v>0.64231111111111105</v>
      </c>
      <c r="P6" s="11">
        <v>0.63731111111111105</v>
      </c>
      <c r="Q6" s="11">
        <v>0.63231111111111105</v>
      </c>
      <c r="R6" s="11">
        <v>0.62731111111111104</v>
      </c>
      <c r="S6" s="11">
        <v>0.6301444443811145</v>
      </c>
      <c r="T6" s="11">
        <v>0.63297777765111796</v>
      </c>
      <c r="U6" s="11"/>
      <c r="V6" s="35" t="str">
        <f>D6</f>
        <v>Afghanistan</v>
      </c>
      <c r="W6" s="30">
        <f>SLOPE(E6:T6,$E$5:$T$5)</f>
        <v>-6.2644607883184118E-3</v>
      </c>
      <c r="X6" s="10">
        <f>PEARSON(E6:T6,$E$5:$T$5)</f>
        <v>-0.98320056137070844</v>
      </c>
      <c r="Y6" s="38">
        <f>IF(ISERROR(X6),0,X6*X6)</f>
        <v>0.96668334387967625</v>
      </c>
      <c r="Z6" s="43">
        <f>IF(Y6&gt;=$Z$4,-1000*W6,"")</f>
        <v>6.264460788318412</v>
      </c>
      <c r="AA6" s="44">
        <f>IF(ISNUMBER(Z6),RANK(Z6,$Z$6:$Z$197),"")</f>
        <v>3</v>
      </c>
      <c r="AD6">
        <v>1</v>
      </c>
      <c r="AE6" s="33" t="str">
        <f>INDEX($V$6:$V$197,MATCH(AD6,$AA$6:$AA$197,0))</f>
        <v>Pakistan</v>
      </c>
      <c r="AF6" s="46">
        <f>$AA$2-AD6+1</f>
        <v>143</v>
      </c>
      <c r="AG6" s="56" t="str">
        <f>INDEX($V$6:$V$197,MATCH(AF6,$AA$6:$AA$197,0))</f>
        <v>Iran, Islamic Republic of</v>
      </c>
    </row>
    <row r="7" spans="1:33">
      <c r="A7" s="39" t="s">
        <v>560</v>
      </c>
      <c r="B7" s="40">
        <v>1</v>
      </c>
      <c r="C7" s="34" t="s">
        <v>41</v>
      </c>
      <c r="D7" s="35" t="s">
        <v>42</v>
      </c>
      <c r="E7" s="11">
        <v>0.1653188888888889</v>
      </c>
      <c r="F7" s="11">
        <v>0.16398555555555558</v>
      </c>
      <c r="G7" s="11">
        <v>0.16265222222222223</v>
      </c>
      <c r="H7" s="11">
        <v>0.1613188888888889</v>
      </c>
      <c r="I7" s="11">
        <v>0.15998555555555558</v>
      </c>
      <c r="J7" s="11">
        <v>0.15865222222222222</v>
      </c>
      <c r="K7" s="11">
        <v>0.15665222222222222</v>
      </c>
      <c r="L7" s="11">
        <v>0.15465222222222222</v>
      </c>
      <c r="M7" s="11">
        <v>0.15265222222222224</v>
      </c>
      <c r="N7" s="11">
        <v>0.15065222222222224</v>
      </c>
      <c r="O7" s="11">
        <v>0.14865222222222224</v>
      </c>
      <c r="P7" s="11">
        <v>0.14754111111111112</v>
      </c>
      <c r="Q7" s="11">
        <v>0.14643000000000003</v>
      </c>
      <c r="R7" s="11">
        <v>0.14531888888888891</v>
      </c>
      <c r="S7" s="11">
        <v>0.15181888874360258</v>
      </c>
      <c r="T7" s="11">
        <v>0.15831888859831625</v>
      </c>
      <c r="U7" s="11"/>
      <c r="V7" s="35" t="str">
        <f t="shared" ref="V7:V70" si="1">D7</f>
        <v>Albania</v>
      </c>
      <c r="W7" s="30">
        <f t="shared" ref="W7:W70" si="2">SLOPE(E7:T7,$E$5:$T$5)</f>
        <v>-1.0955065451349357E-3</v>
      </c>
      <c r="X7" s="10">
        <f t="shared" ref="X7:X70" si="3">PEARSON(E7:T7,$E$5:$T$5)</f>
        <v>-0.80220340928670097</v>
      </c>
      <c r="Y7" s="38">
        <f t="shared" ref="Y7:Y70" si="4">IF(ISERROR(X7),0,X7*X7)</f>
        <v>0.6435303098712063</v>
      </c>
      <c r="Z7" s="43">
        <f t="shared" ref="Z7:Z70" si="5">IF(Y7&gt;=$Z$4,-1000*W7,"")</f>
        <v>1.0955065451349357</v>
      </c>
      <c r="AA7" s="44">
        <f t="shared" ref="AA7:AA70" si="6">IF(ISNUMBER(Z7),RANK(Z7,$Z$6:$Z$197),"")</f>
        <v>74</v>
      </c>
      <c r="AD7">
        <v>2</v>
      </c>
      <c r="AE7" s="33" t="str">
        <f t="shared" ref="AE7:AE35" si="7">INDEX($V$6:$V$197,MATCH(AD7,$AA$6:$AA$197,0))</f>
        <v>India</v>
      </c>
      <c r="AF7" s="46">
        <f t="shared" ref="AF7:AF35" si="8">$AA$2-AD7+1</f>
        <v>142</v>
      </c>
      <c r="AG7" s="56" t="str">
        <f t="shared" ref="AG7:AG35" si="9">INDEX($V$6:$V$197,MATCH(AF7,$AA$6:$AA$197,0))</f>
        <v>Sudan</v>
      </c>
    </row>
    <row r="8" spans="1:33">
      <c r="A8" s="39" t="s">
        <v>570</v>
      </c>
      <c r="B8" s="40">
        <v>1</v>
      </c>
      <c r="C8" s="34" t="s">
        <v>43</v>
      </c>
      <c r="D8" s="35" t="s">
        <v>44</v>
      </c>
      <c r="E8" s="11">
        <v>0.28199999999999997</v>
      </c>
      <c r="F8" s="11">
        <v>0.28266666666666662</v>
      </c>
      <c r="G8" s="11">
        <v>0.28333333333333333</v>
      </c>
      <c r="H8" s="11">
        <v>0.28399999999999997</v>
      </c>
      <c r="I8" s="11">
        <v>0.28466666666666668</v>
      </c>
      <c r="J8" s="11">
        <v>0.28533333333333327</v>
      </c>
      <c r="K8" s="11">
        <v>0.28599999999999998</v>
      </c>
      <c r="L8" s="11">
        <v>0.28666666666666663</v>
      </c>
      <c r="M8" s="11">
        <v>0.28733333333333327</v>
      </c>
      <c r="N8" s="11">
        <v>0.28799999999999998</v>
      </c>
      <c r="O8" s="11">
        <v>0.28866666666666663</v>
      </c>
      <c r="P8" s="11">
        <v>0.28922222222222221</v>
      </c>
      <c r="Q8" s="11">
        <v>0.28977777777777775</v>
      </c>
      <c r="R8" s="11">
        <v>0.29033333333333328</v>
      </c>
      <c r="S8" s="11">
        <v>0.29626666653404632</v>
      </c>
      <c r="T8" s="11">
        <v>0.30219999973475931</v>
      </c>
      <c r="U8" s="11"/>
      <c r="V8" s="35" t="str">
        <f t="shared" si="1"/>
        <v>Algeria</v>
      </c>
      <c r="W8" s="30">
        <f t="shared" si="2"/>
        <v>9.7650325958757007E-4</v>
      </c>
      <c r="X8" s="10">
        <f t="shared" si="3"/>
        <v>0.89247125587642018</v>
      </c>
      <c r="Y8" s="38">
        <f t="shared" si="4"/>
        <v>0.79650494256563464</v>
      </c>
      <c r="Z8" s="43">
        <f t="shared" si="5"/>
        <v>-0.97650325958757012</v>
      </c>
      <c r="AA8" s="44">
        <f t="shared" si="6"/>
        <v>126</v>
      </c>
      <c r="AD8">
        <v>3</v>
      </c>
      <c r="AE8" s="33" t="str">
        <f t="shared" si="7"/>
        <v>Afghanistan</v>
      </c>
      <c r="AF8" s="46">
        <f t="shared" si="8"/>
        <v>141</v>
      </c>
      <c r="AG8" s="56" t="str">
        <f t="shared" si="9"/>
        <v>Malta</v>
      </c>
    </row>
    <row r="9" spans="1:33">
      <c r="A9" s="39" t="s">
        <v>557</v>
      </c>
      <c r="B9" s="40">
        <v>1</v>
      </c>
      <c r="C9" s="34" t="s">
        <v>45</v>
      </c>
      <c r="D9" s="35" t="s">
        <v>46</v>
      </c>
      <c r="E9" s="11">
        <v>0.2358611111111111</v>
      </c>
      <c r="F9" s="11">
        <v>0.2358611111111111</v>
      </c>
      <c r="G9" s="11">
        <v>0.2358611111111111</v>
      </c>
      <c r="H9" s="11">
        <v>0.2358611111111111</v>
      </c>
      <c r="I9" s="11">
        <v>0.2358611111111111</v>
      </c>
      <c r="J9" s="11">
        <v>0.2358611111111111</v>
      </c>
      <c r="K9" s="11">
        <v>0.2358611111111111</v>
      </c>
      <c r="L9" s="11">
        <v>0.2358611111111111</v>
      </c>
      <c r="M9" s="11">
        <v>0.2358611111111111</v>
      </c>
      <c r="N9" s="11">
        <v>0.2358611111111111</v>
      </c>
      <c r="O9" s="11">
        <v>0.2358611111111111</v>
      </c>
      <c r="P9" s="11">
        <v>0.2358611111111111</v>
      </c>
      <c r="Q9" s="11">
        <v>0.2358611111111111</v>
      </c>
      <c r="R9" s="11">
        <v>0.2358611111111111</v>
      </c>
      <c r="S9" s="11">
        <v>0.2358611111111111</v>
      </c>
      <c r="T9" s="11">
        <v>0.2358611111111111</v>
      </c>
      <c r="U9" s="11"/>
      <c r="V9" s="35" t="str">
        <f t="shared" si="1"/>
        <v>Andorra</v>
      </c>
      <c r="W9" s="30">
        <f t="shared" si="2"/>
        <v>0</v>
      </c>
      <c r="X9" s="10">
        <f t="shared" si="3"/>
        <v>0</v>
      </c>
      <c r="Y9" s="38">
        <f t="shared" si="4"/>
        <v>0</v>
      </c>
      <c r="Z9" s="43" t="str">
        <f t="shared" si="5"/>
        <v/>
      </c>
      <c r="AA9" s="44" t="str">
        <f t="shared" si="6"/>
        <v/>
      </c>
      <c r="AD9">
        <v>4</v>
      </c>
      <c r="AE9" s="33" t="str">
        <f t="shared" si="7"/>
        <v>Viet Nam</v>
      </c>
      <c r="AF9" s="46">
        <f t="shared" si="8"/>
        <v>140</v>
      </c>
      <c r="AG9" s="56" t="str">
        <f t="shared" si="9"/>
        <v>Iraq</v>
      </c>
    </row>
    <row r="10" spans="1:33">
      <c r="A10" s="39" t="s">
        <v>558</v>
      </c>
      <c r="B10" s="40">
        <v>1</v>
      </c>
      <c r="C10" s="34" t="s">
        <v>47</v>
      </c>
      <c r="D10" s="35" t="s">
        <v>48</v>
      </c>
      <c r="E10" s="11">
        <v>0.51733227777777779</v>
      </c>
      <c r="F10" s="11">
        <v>0.51233227777777779</v>
      </c>
      <c r="G10" s="11">
        <v>0.50733227777777767</v>
      </c>
      <c r="H10" s="11">
        <v>0.50233227777777778</v>
      </c>
      <c r="I10" s="11">
        <v>0.49733227777777778</v>
      </c>
      <c r="J10" s="11">
        <v>0.49233227777777783</v>
      </c>
      <c r="K10" s="11">
        <v>0.48699894444444441</v>
      </c>
      <c r="L10" s="11">
        <v>0.48166561111111111</v>
      </c>
      <c r="M10" s="11">
        <v>0.47633227777777781</v>
      </c>
      <c r="N10" s="11">
        <v>0.47099894444444446</v>
      </c>
      <c r="O10" s="11">
        <v>0.4656656111111111</v>
      </c>
      <c r="P10" s="11">
        <v>0.46011005555555551</v>
      </c>
      <c r="Q10" s="11">
        <v>0.45455449999999997</v>
      </c>
      <c r="R10" s="11">
        <v>0.44899894444444444</v>
      </c>
      <c r="S10" s="11">
        <v>0.45256561103138987</v>
      </c>
      <c r="T10" s="11">
        <v>0.45613227761833536</v>
      </c>
      <c r="U10" s="11"/>
      <c r="V10" s="35" t="str">
        <f t="shared" si="1"/>
        <v>Angola</v>
      </c>
      <c r="W10" s="30">
        <f t="shared" si="2"/>
        <v>-4.7262581749758347E-3</v>
      </c>
      <c r="X10" s="10">
        <f t="shared" si="3"/>
        <v>-0.98581122036874824</v>
      </c>
      <c r="Y10" s="38">
        <f t="shared" si="4"/>
        <v>0.97182376220492073</v>
      </c>
      <c r="Z10" s="43">
        <f t="shared" si="5"/>
        <v>4.7262581749758343</v>
      </c>
      <c r="AA10" s="44">
        <f t="shared" si="6"/>
        <v>9</v>
      </c>
      <c r="AD10">
        <v>5</v>
      </c>
      <c r="AE10" s="33" t="str">
        <f t="shared" si="7"/>
        <v>Laos</v>
      </c>
      <c r="AF10" s="46">
        <f t="shared" si="8"/>
        <v>139</v>
      </c>
      <c r="AG10" s="56" t="str">
        <f t="shared" si="9"/>
        <v>Antigua and Barbuda</v>
      </c>
    </row>
    <row r="11" spans="1:33">
      <c r="A11" s="39" t="s">
        <v>559</v>
      </c>
      <c r="B11" s="40">
        <v>1</v>
      </c>
      <c r="C11" s="34" t="s">
        <v>49</v>
      </c>
      <c r="D11" s="35" t="s">
        <v>50</v>
      </c>
      <c r="E11" s="11">
        <v>0.19083333333333338</v>
      </c>
      <c r="F11" s="11">
        <v>0.19083333333333338</v>
      </c>
      <c r="G11" s="11">
        <v>0.19083333333333338</v>
      </c>
      <c r="H11" s="11">
        <v>0.19083333333333338</v>
      </c>
      <c r="I11" s="11">
        <v>0.19083333333333338</v>
      </c>
      <c r="J11" s="11">
        <v>0.19083333333333338</v>
      </c>
      <c r="K11" s="11">
        <v>0.19083333333333338</v>
      </c>
      <c r="L11" s="11">
        <v>0.19083333333333338</v>
      </c>
      <c r="M11" s="11">
        <v>0.19083333333333338</v>
      </c>
      <c r="N11" s="11">
        <v>0.19083333333333338</v>
      </c>
      <c r="O11" s="11">
        <v>0.19703333319475255</v>
      </c>
      <c r="P11" s="11">
        <v>0.20323333305617175</v>
      </c>
      <c r="Q11" s="11">
        <v>0.20943333291759095</v>
      </c>
      <c r="R11" s="11">
        <v>0.21563333277901017</v>
      </c>
      <c r="S11" s="11">
        <v>0.22183333264042937</v>
      </c>
      <c r="T11" s="11">
        <v>0.22803333250184857</v>
      </c>
      <c r="U11" s="11"/>
      <c r="V11" s="35" t="str">
        <f t="shared" si="1"/>
        <v>Antigua and Barbuda</v>
      </c>
      <c r="W11" s="30">
        <f t="shared" si="2"/>
        <v>2.2338234794819158E-3</v>
      </c>
      <c r="X11" s="10">
        <f t="shared" si="3"/>
        <v>0.83411052331903923</v>
      </c>
      <c r="Y11" s="38">
        <f t="shared" si="4"/>
        <v>0.69574036511156145</v>
      </c>
      <c r="Z11" s="43">
        <f t="shared" si="5"/>
        <v>-2.2338234794819156</v>
      </c>
      <c r="AA11" s="44">
        <f t="shared" si="6"/>
        <v>139</v>
      </c>
      <c r="AD11">
        <v>6</v>
      </c>
      <c r="AE11" s="33" t="str">
        <f t="shared" si="7"/>
        <v>Paraguay</v>
      </c>
      <c r="AF11" s="46">
        <f t="shared" si="8"/>
        <v>138</v>
      </c>
      <c r="AG11" s="56" t="str">
        <f t="shared" si="9"/>
        <v>Estonia</v>
      </c>
    </row>
    <row r="12" spans="1:33">
      <c r="A12" s="39"/>
      <c r="B12" s="40"/>
      <c r="C12" s="34" t="s">
        <v>51</v>
      </c>
      <c r="D12" s="35" t="s">
        <v>52</v>
      </c>
      <c r="E12" s="11">
        <v>0.1536572222222222</v>
      </c>
      <c r="F12" s="11">
        <v>0.15348722222222219</v>
      </c>
      <c r="G12" s="11">
        <v>0.15331722222222219</v>
      </c>
      <c r="H12" s="11">
        <v>0.15314722222222221</v>
      </c>
      <c r="I12" s="11">
        <v>0.15297722222222221</v>
      </c>
      <c r="J12" s="11">
        <v>0.15280722222222221</v>
      </c>
      <c r="K12" s="11">
        <v>0.15327392221924124</v>
      </c>
      <c r="L12" s="11">
        <v>0.15374062221626028</v>
      </c>
      <c r="M12" s="11">
        <v>0.15420732221327929</v>
      </c>
      <c r="N12" s="11">
        <v>0.1546740222102983</v>
      </c>
      <c r="O12" s="11">
        <v>0.15514072220731731</v>
      </c>
      <c r="P12" s="11">
        <v>0.15471853331544747</v>
      </c>
      <c r="Q12" s="11">
        <v>0.15429634442357759</v>
      </c>
      <c r="R12" s="11">
        <v>0.15387415553170772</v>
      </c>
      <c r="S12" s="11">
        <v>0.16024085538940089</v>
      </c>
      <c r="T12" s="11">
        <v>0.16660755524709406</v>
      </c>
      <c r="U12" s="11"/>
      <c r="V12" s="35" t="str">
        <f t="shared" si="1"/>
        <v>Argentina</v>
      </c>
      <c r="W12" s="30">
        <f t="shared" si="2"/>
        <v>4.8094745633997467E-4</v>
      </c>
      <c r="X12" s="10">
        <f t="shared" si="3"/>
        <v>0.64572226608863714</v>
      </c>
      <c r="Y12" s="38">
        <f t="shared" si="4"/>
        <v>0.41695724492264469</v>
      </c>
      <c r="Z12" s="43">
        <f t="shared" si="5"/>
        <v>-0.48094745633997465</v>
      </c>
      <c r="AA12" s="44">
        <f t="shared" si="6"/>
        <v>115</v>
      </c>
      <c r="AD12">
        <v>7</v>
      </c>
      <c r="AE12" s="33" t="str">
        <f t="shared" si="7"/>
        <v>Cambodia</v>
      </c>
      <c r="AF12" s="46">
        <f t="shared" si="8"/>
        <v>137</v>
      </c>
      <c r="AG12" s="56" t="str">
        <f t="shared" si="9"/>
        <v>Korea, Democratic People's Republic of</v>
      </c>
    </row>
    <row r="13" spans="1:33">
      <c r="A13" s="39"/>
      <c r="B13" s="40"/>
      <c r="C13" s="34" t="s">
        <v>53</v>
      </c>
      <c r="D13" s="35" t="s">
        <v>54</v>
      </c>
      <c r="E13" s="11">
        <v>0.27255555555555561</v>
      </c>
      <c r="F13" s="11">
        <v>0.26677555555555554</v>
      </c>
      <c r="G13" s="11">
        <v>0.26099555555555559</v>
      </c>
      <c r="H13" s="11">
        <v>0.25521555555555558</v>
      </c>
      <c r="I13" s="11">
        <v>0.24943555555555555</v>
      </c>
      <c r="J13" s="11">
        <v>0.24365555555555551</v>
      </c>
      <c r="K13" s="11">
        <v>0.24768222222222222</v>
      </c>
      <c r="L13" s="11">
        <v>0.25170888888888893</v>
      </c>
      <c r="M13" s="11">
        <v>0.25573555555555555</v>
      </c>
      <c r="N13" s="11">
        <v>0.25976222222222223</v>
      </c>
      <c r="O13" s="11">
        <v>0.26378888888888885</v>
      </c>
      <c r="P13" s="11">
        <v>0.26389077775066511</v>
      </c>
      <c r="Q13" s="11">
        <v>0.26399266661244136</v>
      </c>
      <c r="R13" s="11">
        <v>0.26409455547421756</v>
      </c>
      <c r="S13" s="11">
        <v>0.27150755530852411</v>
      </c>
      <c r="T13" s="11">
        <v>0.27892055514283071</v>
      </c>
      <c r="U13" s="11"/>
      <c r="V13" s="35" t="str">
        <f t="shared" si="1"/>
        <v>Armenia</v>
      </c>
      <c r="W13" s="30">
        <f t="shared" si="2"/>
        <v>7.5322629105010553E-4</v>
      </c>
      <c r="X13" s="10">
        <f t="shared" si="3"/>
        <v>0.37231218178483311</v>
      </c>
      <c r="Y13" s="38">
        <f t="shared" si="4"/>
        <v>0.13861636070538261</v>
      </c>
      <c r="Z13" s="43" t="str">
        <f t="shared" si="5"/>
        <v/>
      </c>
      <c r="AA13" s="44" t="str">
        <f t="shared" si="6"/>
        <v/>
      </c>
      <c r="AD13">
        <v>8</v>
      </c>
      <c r="AE13" s="33" t="str">
        <f t="shared" si="7"/>
        <v>Myanmar</v>
      </c>
      <c r="AF13" s="46">
        <f t="shared" si="8"/>
        <v>136</v>
      </c>
      <c r="AG13" s="56" t="str">
        <f t="shared" si="9"/>
        <v>Dominica</v>
      </c>
    </row>
    <row r="14" spans="1:33">
      <c r="A14" s="39"/>
      <c r="B14" s="40"/>
      <c r="C14" s="34" t="s">
        <v>55</v>
      </c>
      <c r="D14" s="35" t="s">
        <v>56</v>
      </c>
      <c r="E14" s="11">
        <v>0.12303444444444445</v>
      </c>
      <c r="F14" s="11">
        <v>0.1230607777777778</v>
      </c>
      <c r="G14" s="11">
        <v>0.12308711111111111</v>
      </c>
      <c r="H14" s="11">
        <v>0.12311344444444446</v>
      </c>
      <c r="I14" s="11">
        <v>0.12313977777777778</v>
      </c>
      <c r="J14" s="11">
        <v>0.12316611111111113</v>
      </c>
      <c r="K14" s="11">
        <v>0.12331887777436319</v>
      </c>
      <c r="L14" s="11">
        <v>0.12347164443761525</v>
      </c>
      <c r="M14" s="11">
        <v>0.1236244111008673</v>
      </c>
      <c r="N14" s="11">
        <v>0.12377717776411938</v>
      </c>
      <c r="O14" s="11">
        <v>0.12392994442737144</v>
      </c>
      <c r="P14" s="11">
        <v>0.12408271109062352</v>
      </c>
      <c r="Q14" s="11">
        <v>0.12423547775387557</v>
      </c>
      <c r="R14" s="11">
        <v>0.12438824441712765</v>
      </c>
      <c r="S14" s="11">
        <v>0.13120767759803476</v>
      </c>
      <c r="T14" s="11">
        <v>0.13802711077894189</v>
      </c>
      <c r="U14" s="11"/>
      <c r="V14" s="35" t="str">
        <f t="shared" si="1"/>
        <v>Australia</v>
      </c>
      <c r="W14" s="30">
        <f t="shared" si="2"/>
        <v>5.3993797828765671E-4</v>
      </c>
      <c r="X14" s="10">
        <f t="shared" si="3"/>
        <v>0.6409344828870962</v>
      </c>
      <c r="Y14" s="38">
        <f t="shared" si="4"/>
        <v>0.41079701135374941</v>
      </c>
      <c r="Z14" s="43">
        <f t="shared" si="5"/>
        <v>-0.53993797828765666</v>
      </c>
      <c r="AA14" s="44">
        <f t="shared" si="6"/>
        <v>118</v>
      </c>
      <c r="AD14">
        <v>9</v>
      </c>
      <c r="AE14" s="33" t="str">
        <f t="shared" si="7"/>
        <v>Angola</v>
      </c>
      <c r="AF14" s="46">
        <f t="shared" si="8"/>
        <v>135</v>
      </c>
      <c r="AG14" s="56" t="str">
        <f t="shared" si="9"/>
        <v>Libyan Arab Jamahiriya</v>
      </c>
    </row>
    <row r="15" spans="1:33">
      <c r="A15" s="39"/>
      <c r="B15" s="40"/>
      <c r="C15" s="34" t="s">
        <v>57</v>
      </c>
      <c r="D15" s="35" t="s">
        <v>58</v>
      </c>
      <c r="E15" s="11">
        <v>0.19822833333333331</v>
      </c>
      <c r="F15" s="11">
        <v>0.19823399999999999</v>
      </c>
      <c r="G15" s="11">
        <v>0.19823966666666668</v>
      </c>
      <c r="H15" s="11">
        <v>0.1982453333333333</v>
      </c>
      <c r="I15" s="11">
        <v>0.19825099999999998</v>
      </c>
      <c r="J15" s="11">
        <v>0.19825666666666666</v>
      </c>
      <c r="K15" s="11">
        <v>0.19841346666316192</v>
      </c>
      <c r="L15" s="11">
        <v>0.19857026665965716</v>
      </c>
      <c r="M15" s="11">
        <v>0.19872706665615239</v>
      </c>
      <c r="N15" s="11">
        <v>0.19888386665264765</v>
      </c>
      <c r="O15" s="11">
        <v>0.19904066664914288</v>
      </c>
      <c r="P15" s="11">
        <v>0.19919746664563812</v>
      </c>
      <c r="Q15" s="11">
        <v>0.19935426664213338</v>
      </c>
      <c r="R15" s="11">
        <v>0.19951106663862861</v>
      </c>
      <c r="S15" s="11">
        <v>0.20633453315277894</v>
      </c>
      <c r="T15" s="11">
        <v>0.21315799966692925</v>
      </c>
      <c r="U15" s="11"/>
      <c r="V15" s="35" t="str">
        <f t="shared" si="1"/>
        <v>Austria</v>
      </c>
      <c r="W15" s="30">
        <f t="shared" si="2"/>
        <v>5.3725145861418795E-4</v>
      </c>
      <c r="X15" s="10">
        <f t="shared" si="3"/>
        <v>0.63758121917323574</v>
      </c>
      <c r="Y15" s="38">
        <f t="shared" si="4"/>
        <v>0.40650981104242967</v>
      </c>
      <c r="Z15" s="43">
        <f t="shared" si="5"/>
        <v>-0.53725145861418799</v>
      </c>
      <c r="AA15" s="44">
        <f t="shared" si="6"/>
        <v>117</v>
      </c>
      <c r="AD15">
        <v>10</v>
      </c>
      <c r="AE15" s="33" t="str">
        <f t="shared" si="7"/>
        <v>Malawi</v>
      </c>
      <c r="AF15" s="46">
        <f t="shared" si="8"/>
        <v>134</v>
      </c>
      <c r="AG15" s="56" t="str">
        <f t="shared" si="9"/>
        <v>Saint Lucia</v>
      </c>
    </row>
    <row r="16" spans="1:33">
      <c r="A16" s="39"/>
      <c r="B16" s="40"/>
      <c r="C16" s="34" t="s">
        <v>59</v>
      </c>
      <c r="D16" s="35" t="s">
        <v>60</v>
      </c>
      <c r="E16" s="11">
        <v>0.39456111111111114</v>
      </c>
      <c r="F16" s="11">
        <v>0.39121777777777772</v>
      </c>
      <c r="G16" s="11">
        <v>0.38787444444444441</v>
      </c>
      <c r="H16" s="11">
        <v>0.3845311111111111</v>
      </c>
      <c r="I16" s="11">
        <v>0.38118777777777774</v>
      </c>
      <c r="J16" s="11">
        <v>0.37784444444444443</v>
      </c>
      <c r="K16" s="11">
        <v>0.37856777777777778</v>
      </c>
      <c r="L16" s="11">
        <v>0.37929111111111108</v>
      </c>
      <c r="M16" s="11">
        <v>0.38001444444444443</v>
      </c>
      <c r="N16" s="11">
        <v>0.38073777777777779</v>
      </c>
      <c r="O16" s="11">
        <v>0.38146111111111108</v>
      </c>
      <c r="P16" s="11">
        <v>0.38096811108487766</v>
      </c>
      <c r="Q16" s="11">
        <v>0.38047511105864418</v>
      </c>
      <c r="R16" s="11">
        <v>0.37998211103241064</v>
      </c>
      <c r="S16" s="11">
        <v>0.38532244424637824</v>
      </c>
      <c r="T16" s="11">
        <v>0.39066277746034578</v>
      </c>
      <c r="U16" s="11"/>
      <c r="V16" s="35" t="str">
        <f t="shared" si="1"/>
        <v>Azerbaijan</v>
      </c>
      <c r="W16" s="30">
        <f t="shared" si="2"/>
        <v>-3.4508089537923733E-4</v>
      </c>
      <c r="X16" s="10">
        <f t="shared" si="3"/>
        <v>-0.32308226498577364</v>
      </c>
      <c r="Y16" s="38">
        <f t="shared" si="4"/>
        <v>0.10438214994833765</v>
      </c>
      <c r="Z16" s="43" t="str">
        <f t="shared" si="5"/>
        <v/>
      </c>
      <c r="AA16" s="44" t="str">
        <f t="shared" si="6"/>
        <v/>
      </c>
      <c r="AD16">
        <v>11</v>
      </c>
      <c r="AE16" s="33" t="str">
        <f t="shared" si="7"/>
        <v>Vanuatu</v>
      </c>
      <c r="AF16" s="46">
        <f t="shared" si="8"/>
        <v>133</v>
      </c>
      <c r="AG16" s="56" t="str">
        <f t="shared" si="9"/>
        <v>Mauritius</v>
      </c>
    </row>
    <row r="17" spans="1:33">
      <c r="A17" s="39"/>
      <c r="B17" s="40"/>
      <c r="C17" s="34" t="s">
        <v>61</v>
      </c>
      <c r="D17" s="35" t="s">
        <v>62</v>
      </c>
      <c r="E17" s="11">
        <v>0.16230555555555556</v>
      </c>
      <c r="F17" s="11">
        <v>0.16230555555555556</v>
      </c>
      <c r="G17" s="11">
        <v>0.16230555555555556</v>
      </c>
      <c r="H17" s="11">
        <v>0.16230555555555556</v>
      </c>
      <c r="I17" s="11">
        <v>0.16230555555555556</v>
      </c>
      <c r="J17" s="11">
        <v>0.16230555555555556</v>
      </c>
      <c r="K17" s="11">
        <v>0.16147222222222221</v>
      </c>
      <c r="L17" s="11">
        <v>0.16063888888888889</v>
      </c>
      <c r="M17" s="11">
        <v>0.16063888888888889</v>
      </c>
      <c r="N17" s="11">
        <v>0.16063888888888889</v>
      </c>
      <c r="O17" s="11">
        <v>0.16387222214995159</v>
      </c>
      <c r="P17" s="11">
        <v>0.16710555541101432</v>
      </c>
      <c r="Q17" s="11">
        <v>0.17033888867207703</v>
      </c>
      <c r="R17" s="11">
        <v>0.1735722219331397</v>
      </c>
      <c r="S17" s="11">
        <v>0.18013888845302994</v>
      </c>
      <c r="T17" s="11">
        <v>0.18670555497292016</v>
      </c>
      <c r="U17" s="11"/>
      <c r="V17" s="35" t="str">
        <f t="shared" si="1"/>
        <v>Bahamas</v>
      </c>
      <c r="W17" s="30">
        <f t="shared" si="2"/>
        <v>1.2249999692499206E-3</v>
      </c>
      <c r="X17" s="10">
        <f t="shared" si="3"/>
        <v>0.75350935318265189</v>
      </c>
      <c r="Y17" s="38">
        <f t="shared" si="4"/>
        <v>0.56777634533373844</v>
      </c>
      <c r="Z17" s="43">
        <f t="shared" si="5"/>
        <v>-1.2249999692499207</v>
      </c>
      <c r="AA17" s="44">
        <f t="shared" si="6"/>
        <v>132</v>
      </c>
      <c r="AD17">
        <v>12</v>
      </c>
      <c r="AE17" s="33" t="str">
        <f t="shared" si="7"/>
        <v>Burkina Faso</v>
      </c>
      <c r="AF17" s="46">
        <f t="shared" si="8"/>
        <v>132</v>
      </c>
      <c r="AG17" s="56" t="str">
        <f t="shared" si="9"/>
        <v>Bahamas</v>
      </c>
    </row>
    <row r="18" spans="1:33">
      <c r="A18" s="39"/>
      <c r="B18" s="40"/>
      <c r="C18" s="34" t="s">
        <v>63</v>
      </c>
      <c r="D18" s="35" t="s">
        <v>64</v>
      </c>
      <c r="E18" s="11">
        <v>0.37372222222222223</v>
      </c>
      <c r="F18" s="11">
        <v>0.37372222222222223</v>
      </c>
      <c r="G18" s="11">
        <v>0.37372222222222223</v>
      </c>
      <c r="H18" s="11">
        <v>0.37372222222222223</v>
      </c>
      <c r="I18" s="11">
        <v>0.37372222222222223</v>
      </c>
      <c r="J18" s="11">
        <v>0.37372222222222223</v>
      </c>
      <c r="K18" s="11">
        <v>0.37372222222222223</v>
      </c>
      <c r="L18" s="11">
        <v>0.37372222222222223</v>
      </c>
      <c r="M18" s="11">
        <v>0.37372222222222223</v>
      </c>
      <c r="N18" s="11">
        <v>0.37372222222222223</v>
      </c>
      <c r="O18" s="11">
        <v>0.37372222222222223</v>
      </c>
      <c r="P18" s="11">
        <v>0.37372222222222223</v>
      </c>
      <c r="Q18" s="11">
        <v>0.37372222222222223</v>
      </c>
      <c r="R18" s="11">
        <v>0.37372222222222223</v>
      </c>
      <c r="S18" s="11">
        <v>0.37372222222222223</v>
      </c>
      <c r="T18" s="11">
        <v>0.37372222222222223</v>
      </c>
      <c r="U18" s="11"/>
      <c r="V18" s="35" t="str">
        <f t="shared" si="1"/>
        <v>Bahrain</v>
      </c>
      <c r="W18" s="30">
        <f t="shared" si="2"/>
        <v>0</v>
      </c>
      <c r="X18" s="10">
        <f t="shared" si="3"/>
        <v>0</v>
      </c>
      <c r="Y18" s="38">
        <f t="shared" si="4"/>
        <v>0</v>
      </c>
      <c r="Z18" s="43" t="str">
        <f t="shared" si="5"/>
        <v/>
      </c>
      <c r="AA18" s="44" t="str">
        <f t="shared" si="6"/>
        <v/>
      </c>
      <c r="AD18">
        <v>13</v>
      </c>
      <c r="AE18" s="33" t="str">
        <f t="shared" si="7"/>
        <v>Philippines</v>
      </c>
      <c r="AF18" s="46">
        <f t="shared" si="8"/>
        <v>131</v>
      </c>
      <c r="AG18" s="56" t="str">
        <f t="shared" si="9"/>
        <v>Grenada</v>
      </c>
    </row>
    <row r="19" spans="1:33">
      <c r="A19" s="39"/>
      <c r="B19" s="40"/>
      <c r="C19" s="34" t="s">
        <v>65</v>
      </c>
      <c r="D19" s="35" t="s">
        <v>66</v>
      </c>
      <c r="E19" s="11">
        <v>0.32609388888888891</v>
      </c>
      <c r="F19" s="11">
        <v>0.3244272222222222</v>
      </c>
      <c r="G19" s="11">
        <v>0.32276055555555555</v>
      </c>
      <c r="H19" s="11">
        <v>0.32109388888888896</v>
      </c>
      <c r="I19" s="11">
        <v>0.31942722222222225</v>
      </c>
      <c r="J19" s="11">
        <v>0.31776055555555555</v>
      </c>
      <c r="K19" s="11">
        <v>0.3160938888888889</v>
      </c>
      <c r="L19" s="11">
        <v>0.31442722222222219</v>
      </c>
      <c r="M19" s="11">
        <v>0.31276055555555554</v>
      </c>
      <c r="N19" s="11">
        <v>0.31109388888888895</v>
      </c>
      <c r="O19" s="11">
        <v>0.30942722222222224</v>
      </c>
      <c r="P19" s="11">
        <v>0.30776055555555554</v>
      </c>
      <c r="Q19" s="11">
        <v>0.30609388888888889</v>
      </c>
      <c r="R19" s="11">
        <v>0.30442722222222224</v>
      </c>
      <c r="S19" s="11">
        <v>0.3088605554564629</v>
      </c>
      <c r="T19" s="11">
        <v>0.31329388869070346</v>
      </c>
      <c r="U19" s="11"/>
      <c r="V19" s="35" t="str">
        <f t="shared" si="1"/>
        <v>Bangladesh</v>
      </c>
      <c r="W19" s="30">
        <f t="shared" si="2"/>
        <v>-1.2809313788151758E-3</v>
      </c>
      <c r="X19" s="10">
        <f t="shared" si="3"/>
        <v>-0.91086159200094541</v>
      </c>
      <c r="Y19" s="38">
        <f t="shared" si="4"/>
        <v>0.82966883978249673</v>
      </c>
      <c r="Z19" s="43">
        <f t="shared" si="5"/>
        <v>1.2809313788151757</v>
      </c>
      <c r="AA19" s="44">
        <f t="shared" si="6"/>
        <v>68</v>
      </c>
      <c r="AD19">
        <v>14</v>
      </c>
      <c r="AE19" s="33" t="str">
        <f t="shared" si="7"/>
        <v>Mexico</v>
      </c>
      <c r="AF19" s="46">
        <f t="shared" si="8"/>
        <v>130</v>
      </c>
      <c r="AG19" s="56" t="str">
        <f t="shared" si="9"/>
        <v>Samoa</v>
      </c>
    </row>
    <row r="20" spans="1:33">
      <c r="A20" s="39"/>
      <c r="B20" s="40"/>
      <c r="C20" s="34" t="s">
        <v>67</v>
      </c>
      <c r="D20" s="35" t="s">
        <v>68</v>
      </c>
      <c r="E20" s="11">
        <v>0.19142222222222224</v>
      </c>
      <c r="F20" s="11">
        <v>0.19142222222222224</v>
      </c>
      <c r="G20" s="11">
        <v>0.19142222222222224</v>
      </c>
      <c r="H20" s="11">
        <v>0.19142222222222224</v>
      </c>
      <c r="I20" s="11">
        <v>0.19142222222222224</v>
      </c>
      <c r="J20" s="11">
        <v>0.19142222222222224</v>
      </c>
      <c r="K20" s="11">
        <v>0.19225555555555554</v>
      </c>
      <c r="L20" s="11">
        <v>0.19308888888888889</v>
      </c>
      <c r="M20" s="11">
        <v>0.19225555555555554</v>
      </c>
      <c r="N20" s="11">
        <v>0.19142222222222224</v>
      </c>
      <c r="O20" s="11">
        <v>0.19142222222222224</v>
      </c>
      <c r="P20" s="11">
        <v>0.19142222222222224</v>
      </c>
      <c r="Q20" s="11">
        <v>0.19142222222222224</v>
      </c>
      <c r="R20" s="11">
        <v>0.19142222222222224</v>
      </c>
      <c r="S20" s="11">
        <v>0.19808888873987729</v>
      </c>
      <c r="T20" s="11">
        <v>0.20475555525753233</v>
      </c>
      <c r="U20" s="11"/>
      <c r="V20" s="35" t="str">
        <f t="shared" si="1"/>
        <v>Barbados</v>
      </c>
      <c r="W20" s="30">
        <f t="shared" si="2"/>
        <v>4.1666665724387304E-4</v>
      </c>
      <c r="X20" s="10">
        <f t="shared" si="3"/>
        <v>0.55394873920274534</v>
      </c>
      <c r="Y20" s="38">
        <f t="shared" si="4"/>
        <v>0.30685920566431119</v>
      </c>
      <c r="Z20" s="43">
        <f t="shared" si="5"/>
        <v>-0.41666665724387303</v>
      </c>
      <c r="AA20" s="44">
        <f t="shared" si="6"/>
        <v>102</v>
      </c>
      <c r="AD20">
        <v>15</v>
      </c>
      <c r="AE20" s="33" t="str">
        <f t="shared" si="7"/>
        <v>Sri Lanka</v>
      </c>
      <c r="AF20" s="46">
        <f t="shared" si="8"/>
        <v>129</v>
      </c>
      <c r="AG20" s="56" t="str">
        <f t="shared" si="9"/>
        <v>Kazakhstan</v>
      </c>
    </row>
    <row r="21" spans="1:33">
      <c r="A21" s="39"/>
      <c r="B21" s="40"/>
      <c r="C21" s="34" t="s">
        <v>69</v>
      </c>
      <c r="D21" s="35" t="s">
        <v>70</v>
      </c>
      <c r="E21" s="11">
        <v>0.2512705555555555</v>
      </c>
      <c r="F21" s="11">
        <v>0.2512705555555555</v>
      </c>
      <c r="G21" s="11">
        <v>0.2512705555555555</v>
      </c>
      <c r="H21" s="11">
        <v>0.2512705555555555</v>
      </c>
      <c r="I21" s="11">
        <v>0.2512705555555555</v>
      </c>
      <c r="J21" s="11">
        <v>0.2512705555555555</v>
      </c>
      <c r="K21" s="11">
        <v>0.2512705555555555</v>
      </c>
      <c r="L21" s="11">
        <v>0.2512705555555555</v>
      </c>
      <c r="M21" s="11">
        <v>0.2512705555555555</v>
      </c>
      <c r="N21" s="11">
        <v>0.2512705555555555</v>
      </c>
      <c r="O21" s="11">
        <v>0.2512705555555555</v>
      </c>
      <c r="P21" s="11">
        <v>0.2512705555555555</v>
      </c>
      <c r="Q21" s="11">
        <v>0.2512705555555555</v>
      </c>
      <c r="R21" s="11">
        <v>0.2512705555555555</v>
      </c>
      <c r="S21" s="11">
        <v>0.25770388874509265</v>
      </c>
      <c r="T21" s="11">
        <v>0.2641372219346298</v>
      </c>
      <c r="U21" s="11"/>
      <c r="V21" s="35" t="str">
        <f t="shared" si="1"/>
        <v>Belarus</v>
      </c>
      <c r="W21" s="30">
        <f t="shared" si="2"/>
        <v>4.068137163972021E-4</v>
      </c>
      <c r="X21" s="10">
        <f t="shared" si="3"/>
        <v>0.55351554015196958</v>
      </c>
      <c r="Y21" s="38">
        <f t="shared" si="4"/>
        <v>0.30637945318972665</v>
      </c>
      <c r="Z21" s="43">
        <f t="shared" si="5"/>
        <v>-0.4068137163972021</v>
      </c>
      <c r="AA21" s="44">
        <f t="shared" si="6"/>
        <v>97</v>
      </c>
      <c r="AD21">
        <v>16</v>
      </c>
      <c r="AE21" s="33" t="str">
        <f t="shared" si="7"/>
        <v>Ecuador</v>
      </c>
      <c r="AF21" s="46">
        <f t="shared" si="8"/>
        <v>128</v>
      </c>
      <c r="AG21" s="56" t="str">
        <f t="shared" si="9"/>
        <v>Solomon Islands</v>
      </c>
    </row>
    <row r="22" spans="1:33">
      <c r="A22" s="39"/>
      <c r="B22" s="40"/>
      <c r="C22" s="34" t="s">
        <v>71</v>
      </c>
      <c r="D22" s="35" t="s">
        <v>72</v>
      </c>
      <c r="E22" s="11">
        <v>0.21661666666666665</v>
      </c>
      <c r="F22" s="11">
        <v>0.2164733333333333</v>
      </c>
      <c r="G22" s="11">
        <v>0.21632999999999999</v>
      </c>
      <c r="H22" s="11">
        <v>0.21618666666666664</v>
      </c>
      <c r="I22" s="11">
        <v>0.21604333333333328</v>
      </c>
      <c r="J22" s="11">
        <v>0.21589999999999998</v>
      </c>
      <c r="K22" s="11">
        <v>0.21349333333333331</v>
      </c>
      <c r="L22" s="11">
        <v>0.21108666666666664</v>
      </c>
      <c r="M22" s="11">
        <v>0.20867999999999998</v>
      </c>
      <c r="N22" s="11">
        <v>0.20627333333333331</v>
      </c>
      <c r="O22" s="11">
        <v>0.20386666666666664</v>
      </c>
      <c r="P22" s="11">
        <v>0.20499899997469037</v>
      </c>
      <c r="Q22" s="11">
        <v>0.20613133328271407</v>
      </c>
      <c r="R22" s="11">
        <v>0.20726366659073778</v>
      </c>
      <c r="S22" s="11">
        <v>0.21506266641641655</v>
      </c>
      <c r="T22" s="11">
        <v>0.22286166624209533</v>
      </c>
      <c r="U22" s="11"/>
      <c r="V22" s="35" t="str">
        <f t="shared" si="1"/>
        <v>Belgium</v>
      </c>
      <c r="W22" s="30">
        <f t="shared" si="2"/>
        <v>-4.0652207513202748E-4</v>
      </c>
      <c r="X22" s="10">
        <f t="shared" si="3"/>
        <v>-0.35191557046431321</v>
      </c>
      <c r="Y22" s="38">
        <f t="shared" si="4"/>
        <v>0.123844568735223</v>
      </c>
      <c r="Z22" s="43" t="str">
        <f t="shared" si="5"/>
        <v/>
      </c>
      <c r="AA22" s="44" t="str">
        <f t="shared" si="6"/>
        <v/>
      </c>
      <c r="AD22">
        <v>17</v>
      </c>
      <c r="AE22" s="33" t="str">
        <f t="shared" si="7"/>
        <v>Honduras</v>
      </c>
      <c r="AF22" s="46">
        <f t="shared" si="8"/>
        <v>127</v>
      </c>
      <c r="AG22" s="56" t="str">
        <f t="shared" si="9"/>
        <v>Lebanon</v>
      </c>
    </row>
    <row r="23" spans="1:33">
      <c r="A23" s="39"/>
      <c r="B23" s="40"/>
      <c r="C23" s="34" t="s">
        <v>73</v>
      </c>
      <c r="D23" s="35" t="s">
        <v>74</v>
      </c>
      <c r="E23" s="11">
        <v>0.14939427777777778</v>
      </c>
      <c r="F23" s="11">
        <v>0.1457905111111111</v>
      </c>
      <c r="G23" s="11">
        <v>0.14218674444444446</v>
      </c>
      <c r="H23" s="11">
        <v>0.13858297777777778</v>
      </c>
      <c r="I23" s="11">
        <v>0.13497921111111114</v>
      </c>
      <c r="J23" s="11">
        <v>0.13137544444444446</v>
      </c>
      <c r="K23" s="11">
        <v>0.15890239777717532</v>
      </c>
      <c r="L23" s="11">
        <v>0.18642935110990622</v>
      </c>
      <c r="M23" s="11">
        <v>0.18645630444263708</v>
      </c>
      <c r="N23" s="11">
        <v>0.18648325777536798</v>
      </c>
      <c r="O23" s="11">
        <v>0.11151021110809885</v>
      </c>
      <c r="P23" s="11">
        <v>0.10820383110749639</v>
      </c>
      <c r="Q23" s="11">
        <v>0.10489745110689393</v>
      </c>
      <c r="R23" s="11">
        <v>0.10159107110629149</v>
      </c>
      <c r="S23" s="11">
        <v>0.10791802429820639</v>
      </c>
      <c r="T23" s="11">
        <v>0.1142449774901213</v>
      </c>
      <c r="U23" s="11"/>
      <c r="V23" s="35" t="str">
        <f t="shared" si="1"/>
        <v>Belize</v>
      </c>
      <c r="W23" s="30">
        <f t="shared" si="2"/>
        <v>-2.9018945191470126E-3</v>
      </c>
      <c r="X23" s="10">
        <f t="shared" si="3"/>
        <v>-0.46533466685930835</v>
      </c>
      <c r="Y23" s="38">
        <f t="shared" si="4"/>
        <v>0.21653635218106349</v>
      </c>
      <c r="Z23" s="43" t="str">
        <f t="shared" si="5"/>
        <v/>
      </c>
      <c r="AA23" s="44" t="str">
        <f t="shared" si="6"/>
        <v/>
      </c>
      <c r="AD23">
        <v>18</v>
      </c>
      <c r="AE23" s="33" t="str">
        <f t="shared" si="7"/>
        <v>Spain</v>
      </c>
      <c r="AF23" s="46">
        <f t="shared" si="8"/>
        <v>126</v>
      </c>
      <c r="AG23" s="56" t="str">
        <f t="shared" si="9"/>
        <v>Algeria</v>
      </c>
    </row>
    <row r="24" spans="1:33">
      <c r="A24" s="39"/>
      <c r="B24" s="40"/>
      <c r="C24" s="34" t="s">
        <v>75</v>
      </c>
      <c r="D24" s="35" t="s">
        <v>76</v>
      </c>
      <c r="E24" s="11">
        <v>0.47445988888888885</v>
      </c>
      <c r="F24" s="11">
        <v>0.4724598888888889</v>
      </c>
      <c r="G24" s="11">
        <v>0.47045988888888884</v>
      </c>
      <c r="H24" s="11">
        <v>0.4684598888888889</v>
      </c>
      <c r="I24" s="11">
        <v>0.46645988888888884</v>
      </c>
      <c r="J24" s="11">
        <v>0.46445988888888889</v>
      </c>
      <c r="K24" s="11">
        <v>0.46179322222222224</v>
      </c>
      <c r="L24" s="11">
        <v>0.45912655555555554</v>
      </c>
      <c r="M24" s="11">
        <v>0.45645988888888889</v>
      </c>
      <c r="N24" s="11">
        <v>0.45379322222222224</v>
      </c>
      <c r="O24" s="11">
        <v>0.45112655555555553</v>
      </c>
      <c r="P24" s="11">
        <v>0.44890433333333329</v>
      </c>
      <c r="Q24" s="11">
        <v>0.44668211111111106</v>
      </c>
      <c r="R24" s="11">
        <v>0.44445988888888888</v>
      </c>
      <c r="S24" s="11">
        <v>0.4473598888240688</v>
      </c>
      <c r="T24" s="11">
        <v>0.45025988875924877</v>
      </c>
      <c r="U24" s="11"/>
      <c r="V24" s="35" t="str">
        <f t="shared" si="1"/>
        <v>Benin</v>
      </c>
      <c r="W24" s="30">
        <f t="shared" si="2"/>
        <v>-2.0404738603080662E-3</v>
      </c>
      <c r="X24" s="10">
        <f t="shared" si="3"/>
        <v>-0.97033845958109277</v>
      </c>
      <c r="Y24" s="38">
        <f t="shared" si="4"/>
        <v>0.94155672614220798</v>
      </c>
      <c r="Z24" s="43">
        <f t="shared" si="5"/>
        <v>2.0404738603080661</v>
      </c>
      <c r="AA24" s="44">
        <f t="shared" si="6"/>
        <v>39</v>
      </c>
      <c r="AD24">
        <v>19</v>
      </c>
      <c r="AE24" s="33" t="str">
        <f t="shared" si="7"/>
        <v>Maldives</v>
      </c>
      <c r="AF24" s="46">
        <f t="shared" si="8"/>
        <v>125</v>
      </c>
      <c r="AG24" s="56" t="str">
        <f t="shared" si="9"/>
        <v>Japan</v>
      </c>
    </row>
    <row r="25" spans="1:33">
      <c r="A25" s="39"/>
      <c r="B25" s="40"/>
      <c r="C25" s="34" t="s">
        <v>77</v>
      </c>
      <c r="D25" s="35" t="s">
        <v>78</v>
      </c>
      <c r="E25" s="11">
        <v>0.31283327720780835</v>
      </c>
      <c r="F25" s="11">
        <v>0.30773327732180222</v>
      </c>
      <c r="G25" s="11">
        <v>0.3026332774357961</v>
      </c>
      <c r="H25" s="11">
        <v>0.29753327754979003</v>
      </c>
      <c r="I25" s="11">
        <v>0.29243327766378385</v>
      </c>
      <c r="J25" s="11">
        <v>0.28733327777777778</v>
      </c>
      <c r="K25" s="11">
        <v>0.28666661111111114</v>
      </c>
      <c r="L25" s="11">
        <v>0.28599994444444449</v>
      </c>
      <c r="M25" s="11">
        <v>0.28533327777777778</v>
      </c>
      <c r="N25" s="11">
        <v>0.28466661111111113</v>
      </c>
      <c r="O25" s="11">
        <v>0.28399994444444449</v>
      </c>
      <c r="P25" s="11">
        <v>0.28288883333333331</v>
      </c>
      <c r="Q25" s="11">
        <v>0.28177772222222219</v>
      </c>
      <c r="R25" s="11">
        <v>0.28066661111111108</v>
      </c>
      <c r="S25" s="11">
        <v>0.28589994432747029</v>
      </c>
      <c r="T25" s="11">
        <v>0.29113327754382956</v>
      </c>
      <c r="U25" s="11"/>
      <c r="V25" s="35" t="str">
        <f t="shared" si="1"/>
        <v>Bhutan</v>
      </c>
      <c r="W25" s="30">
        <f t="shared" si="2"/>
        <v>-1.592516316253132E-3</v>
      </c>
      <c r="X25" s="10">
        <f t="shared" si="3"/>
        <v>-0.78585434181501934</v>
      </c>
      <c r="Y25" s="38">
        <f t="shared" si="4"/>
        <v>0.61756704654951722</v>
      </c>
      <c r="Z25" s="43">
        <f t="shared" si="5"/>
        <v>1.5925163162531319</v>
      </c>
      <c r="AA25" s="44">
        <f t="shared" si="6"/>
        <v>54</v>
      </c>
      <c r="AD25">
        <v>20</v>
      </c>
      <c r="AE25" s="33" t="str">
        <f t="shared" si="7"/>
        <v>Mali</v>
      </c>
      <c r="AF25" s="46">
        <f t="shared" si="8"/>
        <v>124</v>
      </c>
      <c r="AG25" s="56" t="str">
        <f t="shared" si="9"/>
        <v>Equatorial Guinea</v>
      </c>
    </row>
    <row r="26" spans="1:33">
      <c r="A26" s="39"/>
      <c r="B26" s="40"/>
      <c r="C26" s="34" t="s">
        <v>79</v>
      </c>
      <c r="D26" s="35" t="s">
        <v>430</v>
      </c>
      <c r="E26" s="11">
        <v>0.33373711111111115</v>
      </c>
      <c r="F26" s="11">
        <v>0.33173711111111109</v>
      </c>
      <c r="G26" s="11">
        <v>0.32973711111111109</v>
      </c>
      <c r="H26" s="11">
        <v>0.32773711111111109</v>
      </c>
      <c r="I26" s="11">
        <v>0.32573711111111109</v>
      </c>
      <c r="J26" s="11">
        <v>0.32373711111111109</v>
      </c>
      <c r="K26" s="11">
        <v>0.32173711111111108</v>
      </c>
      <c r="L26" s="11">
        <v>0.31973711111111108</v>
      </c>
      <c r="M26" s="11">
        <v>0.31773711111111108</v>
      </c>
      <c r="N26" s="11">
        <v>0.31573711111111114</v>
      </c>
      <c r="O26" s="11">
        <v>0.31373711111111108</v>
      </c>
      <c r="P26" s="11">
        <v>0.31207044444444443</v>
      </c>
      <c r="Q26" s="11">
        <v>0.31040377777777778</v>
      </c>
      <c r="R26" s="11">
        <v>0.30873711111111107</v>
      </c>
      <c r="S26" s="11">
        <v>0.31243711102840965</v>
      </c>
      <c r="T26" s="11">
        <v>0.31613711094570823</v>
      </c>
      <c r="U26" s="11"/>
      <c r="V26" s="35" t="str">
        <f t="shared" si="1"/>
        <v>Bolivia</v>
      </c>
      <c r="W26" s="30">
        <f t="shared" si="2"/>
        <v>-1.5699509856218073E-3</v>
      </c>
      <c r="X26" s="10">
        <f t="shared" si="3"/>
        <v>-0.94044391907195224</v>
      </c>
      <c r="Y26" s="38">
        <f t="shared" si="4"/>
        <v>0.88443476491941264</v>
      </c>
      <c r="Z26" s="43">
        <f t="shared" si="5"/>
        <v>1.5699509856218072</v>
      </c>
      <c r="AA26" s="44">
        <f t="shared" si="6"/>
        <v>56</v>
      </c>
      <c r="AD26">
        <v>21</v>
      </c>
      <c r="AE26" s="33" t="str">
        <f t="shared" si="7"/>
        <v>Central African Republic</v>
      </c>
      <c r="AF26" s="46">
        <f t="shared" si="8"/>
        <v>123</v>
      </c>
      <c r="AG26" s="56" t="str">
        <f t="shared" si="9"/>
        <v>Sierra Leone</v>
      </c>
    </row>
    <row r="27" spans="1:33">
      <c r="A27" s="39"/>
      <c r="B27" s="40"/>
      <c r="C27" s="34" t="s">
        <v>81</v>
      </c>
      <c r="D27" s="35" t="s">
        <v>82</v>
      </c>
      <c r="E27" s="11">
        <v>0.15478139999336377</v>
      </c>
      <c r="F27" s="11">
        <v>0.15475170999402738</v>
      </c>
      <c r="G27" s="11">
        <v>0.15472201999469101</v>
      </c>
      <c r="H27" s="11">
        <v>0.15469232999535462</v>
      </c>
      <c r="I27" s="11">
        <v>0.15466263999601826</v>
      </c>
      <c r="J27" s="11">
        <v>0.1546329499966819</v>
      </c>
      <c r="K27" s="11">
        <v>0.15426992666401215</v>
      </c>
      <c r="L27" s="11">
        <v>0.15390690333134244</v>
      </c>
      <c r="M27" s="11">
        <v>0.15354387999867275</v>
      </c>
      <c r="N27" s="11">
        <v>0.15318085666600303</v>
      </c>
      <c r="O27" s="11">
        <v>0.15281783333333335</v>
      </c>
      <c r="P27" s="11">
        <v>0.15196537777777777</v>
      </c>
      <c r="Q27" s="11">
        <v>0.15111292222222222</v>
      </c>
      <c r="R27" s="11">
        <v>0.15026046666666665</v>
      </c>
      <c r="S27" s="11">
        <v>0.15643023318879204</v>
      </c>
      <c r="T27" s="11">
        <v>0.16259999971091746</v>
      </c>
      <c r="U27" s="11"/>
      <c r="V27" s="35" t="str">
        <f t="shared" si="1"/>
        <v>Bosnia and Herzegovina</v>
      </c>
      <c r="W27" s="30">
        <f t="shared" si="2"/>
        <v>3.8560865525975344E-5</v>
      </c>
      <c r="X27" s="10">
        <f t="shared" si="3"/>
        <v>6.7632109857200931E-2</v>
      </c>
      <c r="Y27" s="38">
        <f t="shared" si="4"/>
        <v>4.5741022837364953E-3</v>
      </c>
      <c r="Z27" s="43" t="str">
        <f t="shared" si="5"/>
        <v/>
      </c>
      <c r="AA27" s="44" t="str">
        <f t="shared" si="6"/>
        <v/>
      </c>
      <c r="AD27">
        <v>22</v>
      </c>
      <c r="AE27" s="33" t="str">
        <f t="shared" si="7"/>
        <v>Swaziland</v>
      </c>
      <c r="AF27" s="46">
        <f t="shared" si="8"/>
        <v>122</v>
      </c>
      <c r="AG27" s="56" t="str">
        <f t="shared" si="9"/>
        <v>Lithuania</v>
      </c>
    </row>
    <row r="28" spans="1:33">
      <c r="A28" s="39"/>
      <c r="B28" s="40"/>
      <c r="C28" s="34" t="s">
        <v>83</v>
      </c>
      <c r="D28" s="35" t="s">
        <v>84</v>
      </c>
      <c r="E28" s="11">
        <v>0.24245333333333333</v>
      </c>
      <c r="F28" s="11">
        <v>0.240591</v>
      </c>
      <c r="G28" s="11">
        <v>0.23872866666666667</v>
      </c>
      <c r="H28" s="11">
        <v>0.23686633333333332</v>
      </c>
      <c r="I28" s="11">
        <v>0.23500399999999999</v>
      </c>
      <c r="J28" s="11">
        <v>0.23314166666666666</v>
      </c>
      <c r="K28" s="11">
        <v>0.2305278333321524</v>
      </c>
      <c r="L28" s="11">
        <v>0.22791399999763814</v>
      </c>
      <c r="M28" s="11">
        <v>0.22530016666312391</v>
      </c>
      <c r="N28" s="11">
        <v>0.22268633332860965</v>
      </c>
      <c r="O28" s="11">
        <v>0.22007249999409542</v>
      </c>
      <c r="P28" s="11">
        <v>0.21845866665958114</v>
      </c>
      <c r="Q28" s="11">
        <v>0.2168448333250669</v>
      </c>
      <c r="R28" s="11">
        <v>0.2152309999905527</v>
      </c>
      <c r="S28" s="11">
        <v>0.22045049987388773</v>
      </c>
      <c r="T28" s="11">
        <v>0.22566999975722282</v>
      </c>
      <c r="U28" s="11"/>
      <c r="V28" s="35" t="str">
        <f t="shared" si="1"/>
        <v>Botswana</v>
      </c>
      <c r="W28" s="30">
        <f t="shared" si="2"/>
        <v>-1.7052144689466166E-3</v>
      </c>
      <c r="X28" s="10">
        <f t="shared" si="3"/>
        <v>-0.91450900771560484</v>
      </c>
      <c r="Y28" s="38">
        <f t="shared" si="4"/>
        <v>0.83632672519298024</v>
      </c>
      <c r="Z28" s="43">
        <f t="shared" si="5"/>
        <v>1.7052144689466167</v>
      </c>
      <c r="AA28" s="44">
        <f t="shared" si="6"/>
        <v>47</v>
      </c>
      <c r="AD28">
        <v>23</v>
      </c>
      <c r="AE28" s="33" t="str">
        <f t="shared" si="7"/>
        <v>Ghana</v>
      </c>
      <c r="AF28" s="46">
        <f t="shared" si="8"/>
        <v>121</v>
      </c>
      <c r="AG28" s="56" t="str">
        <f t="shared" si="9"/>
        <v>Micronesia, Federated States of</v>
      </c>
    </row>
    <row r="29" spans="1:33">
      <c r="A29" s="39"/>
      <c r="B29" s="40"/>
      <c r="C29" s="34" t="s">
        <v>85</v>
      </c>
      <c r="D29" s="35" t="s">
        <v>86</v>
      </c>
      <c r="E29" s="11">
        <v>0.20563861111111112</v>
      </c>
      <c r="F29" s="11">
        <v>0.20398987777777777</v>
      </c>
      <c r="G29" s="11">
        <v>0.20234114444444443</v>
      </c>
      <c r="H29" s="11">
        <v>0.20069241111111111</v>
      </c>
      <c r="I29" s="11">
        <v>0.19904367777777776</v>
      </c>
      <c r="J29" s="11">
        <v>0.19739494444444441</v>
      </c>
      <c r="K29" s="11">
        <v>0.19572327777777776</v>
      </c>
      <c r="L29" s="11">
        <v>0.19405161111111111</v>
      </c>
      <c r="M29" s="11">
        <v>0.19237994444444442</v>
      </c>
      <c r="N29" s="11">
        <v>0.19070827777777777</v>
      </c>
      <c r="O29" s="11">
        <v>0.18903661111111111</v>
      </c>
      <c r="P29" s="11">
        <v>0.18683789888836336</v>
      </c>
      <c r="Q29" s="11">
        <v>0.18463918666561571</v>
      </c>
      <c r="R29" s="11">
        <v>0.18244047444286796</v>
      </c>
      <c r="S29" s="11">
        <v>0.18836398431046719</v>
      </c>
      <c r="T29" s="11">
        <v>0.19428749417806643</v>
      </c>
      <c r="U29" s="11"/>
      <c r="V29" s="35" t="str">
        <f t="shared" si="1"/>
        <v>Brazil</v>
      </c>
      <c r="W29" s="30">
        <f t="shared" si="2"/>
        <v>-1.2952037421422669E-3</v>
      </c>
      <c r="X29" s="10">
        <f t="shared" si="3"/>
        <v>-0.88317418375278389</v>
      </c>
      <c r="Y29" s="38">
        <f t="shared" si="4"/>
        <v>0.77999663884739612</v>
      </c>
      <c r="Z29" s="43">
        <f t="shared" si="5"/>
        <v>1.2952037421422669</v>
      </c>
      <c r="AA29" s="44">
        <f t="shared" si="6"/>
        <v>67</v>
      </c>
      <c r="AD29">
        <v>24</v>
      </c>
      <c r="AE29" s="33" t="str">
        <f t="shared" si="7"/>
        <v>Ethiopia</v>
      </c>
      <c r="AF29" s="46">
        <f t="shared" si="8"/>
        <v>120</v>
      </c>
      <c r="AG29" s="56" t="str">
        <f t="shared" si="9"/>
        <v>United States</v>
      </c>
    </row>
    <row r="30" spans="1:33">
      <c r="A30" s="39"/>
      <c r="B30" s="40"/>
      <c r="C30" s="34" t="s">
        <v>87</v>
      </c>
      <c r="D30" s="35" t="s">
        <v>88</v>
      </c>
      <c r="E30" s="11">
        <v>0.1128588888888889</v>
      </c>
      <c r="F30" s="11">
        <v>0.1128588888888889</v>
      </c>
      <c r="G30" s="11">
        <v>0.1128588888888889</v>
      </c>
      <c r="H30" s="11">
        <v>0.1128588888888889</v>
      </c>
      <c r="I30" s="11">
        <v>0.1128588888888889</v>
      </c>
      <c r="J30" s="11">
        <v>0.1128588888888889</v>
      </c>
      <c r="K30" s="11">
        <v>0.1128588888888889</v>
      </c>
      <c r="L30" s="11">
        <v>0.1128588888888889</v>
      </c>
      <c r="M30" s="11">
        <v>0.1128588888888889</v>
      </c>
      <c r="N30" s="11">
        <v>0.1128588888888889</v>
      </c>
      <c r="O30" s="11">
        <v>0.1128588888888889</v>
      </c>
      <c r="P30" s="11">
        <v>0.1128588888888889</v>
      </c>
      <c r="Q30" s="11">
        <v>0.1128588888888889</v>
      </c>
      <c r="R30" s="11">
        <v>0.1128588888888889</v>
      </c>
      <c r="S30" s="11">
        <v>0.1128588888888889</v>
      </c>
      <c r="T30" s="11">
        <v>0.1128588888888889</v>
      </c>
      <c r="U30" s="11"/>
      <c r="V30" s="35" t="str">
        <f t="shared" si="1"/>
        <v>Brunei Darussalam</v>
      </c>
      <c r="W30" s="30">
        <f t="shared" si="2"/>
        <v>0</v>
      </c>
      <c r="X30" s="10">
        <f t="shared" si="3"/>
        <v>0</v>
      </c>
      <c r="Y30" s="38">
        <f t="shared" si="4"/>
        <v>0</v>
      </c>
      <c r="Z30" s="43" t="str">
        <f t="shared" si="5"/>
        <v/>
      </c>
      <c r="AA30" s="44" t="str">
        <f t="shared" si="6"/>
        <v/>
      </c>
      <c r="AD30">
        <v>25</v>
      </c>
      <c r="AE30" s="33" t="str">
        <f t="shared" si="7"/>
        <v>Namibia</v>
      </c>
      <c r="AF30" s="46">
        <f t="shared" si="8"/>
        <v>119</v>
      </c>
      <c r="AG30" s="56" t="str">
        <f t="shared" si="9"/>
        <v>Slovenia</v>
      </c>
    </row>
    <row r="31" spans="1:33">
      <c r="A31" s="39"/>
      <c r="B31" s="40"/>
      <c r="C31" s="34" t="s">
        <v>89</v>
      </c>
      <c r="D31" s="35" t="s">
        <v>90</v>
      </c>
      <c r="E31" s="11">
        <v>0.19636499989274891</v>
      </c>
      <c r="F31" s="11">
        <v>0.19540533324753248</v>
      </c>
      <c r="G31" s="11">
        <v>0.19444566660231602</v>
      </c>
      <c r="H31" s="11">
        <v>0.19348599995709959</v>
      </c>
      <c r="I31" s="11">
        <v>0.19252633331188315</v>
      </c>
      <c r="J31" s="11">
        <v>0.19156666666666669</v>
      </c>
      <c r="K31" s="11">
        <v>0.19181666666666666</v>
      </c>
      <c r="L31" s="11">
        <v>0.19206666666666664</v>
      </c>
      <c r="M31" s="11">
        <v>0.19231666666666666</v>
      </c>
      <c r="N31" s="11">
        <v>0.19256666666666666</v>
      </c>
      <c r="O31" s="11">
        <v>0.19281666666666666</v>
      </c>
      <c r="P31" s="11">
        <v>0.18296999999999999</v>
      </c>
      <c r="Q31" s="11">
        <v>0.17312333333333332</v>
      </c>
      <c r="R31" s="11">
        <v>0.16327666666666665</v>
      </c>
      <c r="S31" s="11">
        <v>0.16009666651765506</v>
      </c>
      <c r="T31" s="11">
        <v>0.15691666636864343</v>
      </c>
      <c r="U31" s="11"/>
      <c r="V31" s="35" t="str">
        <f t="shared" si="1"/>
        <v>Bulgaria</v>
      </c>
      <c r="W31" s="30">
        <f t="shared" si="2"/>
        <v>-2.4044191212341331E-3</v>
      </c>
      <c r="X31" s="10">
        <f t="shared" si="3"/>
        <v>-0.838988497532271</v>
      </c>
      <c r="Y31" s="38">
        <f t="shared" si="4"/>
        <v>0.70390169899145749</v>
      </c>
      <c r="Z31" s="43">
        <f t="shared" si="5"/>
        <v>2.4044191212341333</v>
      </c>
      <c r="AA31" s="44">
        <f t="shared" si="6"/>
        <v>29</v>
      </c>
      <c r="AD31">
        <v>26</v>
      </c>
      <c r="AE31" s="33" t="str">
        <f t="shared" si="7"/>
        <v>Uganda</v>
      </c>
      <c r="AF31" s="46">
        <f t="shared" si="8"/>
        <v>118</v>
      </c>
      <c r="AG31" s="56" t="str">
        <f t="shared" si="9"/>
        <v>Australia</v>
      </c>
    </row>
    <row r="32" spans="1:33">
      <c r="A32" s="39"/>
      <c r="B32" s="40"/>
      <c r="C32" s="34" t="s">
        <v>91</v>
      </c>
      <c r="D32" s="35" t="s">
        <v>92</v>
      </c>
      <c r="E32" s="11">
        <v>0.48582777777777775</v>
      </c>
      <c r="F32" s="11">
        <v>0.48182777777777774</v>
      </c>
      <c r="G32" s="11">
        <v>0.47782777777777774</v>
      </c>
      <c r="H32" s="11">
        <v>0.47382777777777774</v>
      </c>
      <c r="I32" s="11">
        <v>0.46982777777777779</v>
      </c>
      <c r="J32" s="11">
        <v>0.46582777777777779</v>
      </c>
      <c r="K32" s="11">
        <v>0.46149444444444443</v>
      </c>
      <c r="L32" s="11">
        <v>0.45716111111111113</v>
      </c>
      <c r="M32" s="11">
        <v>0.45282777777777777</v>
      </c>
      <c r="N32" s="11">
        <v>0.44849444444444447</v>
      </c>
      <c r="O32" s="11">
        <v>0.44416111111111117</v>
      </c>
      <c r="P32" s="11">
        <v>0.44082777777777782</v>
      </c>
      <c r="Q32" s="11">
        <v>0.43749444444444446</v>
      </c>
      <c r="R32" s="11">
        <v>0.43416111111111116</v>
      </c>
      <c r="S32" s="11">
        <v>0.43706111104629103</v>
      </c>
      <c r="T32" s="11">
        <v>0.43996111098147095</v>
      </c>
      <c r="U32" s="11"/>
      <c r="V32" s="35" t="str">
        <f t="shared" si="1"/>
        <v>Burkina Faso</v>
      </c>
      <c r="W32" s="30">
        <f t="shared" si="2"/>
        <v>-3.5764215727263635E-3</v>
      </c>
      <c r="X32" s="10">
        <f t="shared" si="3"/>
        <v>-0.97953192602113814</v>
      </c>
      <c r="Y32" s="38">
        <f t="shared" si="4"/>
        <v>0.9594827940946804</v>
      </c>
      <c r="Z32" s="43">
        <f t="shared" si="5"/>
        <v>3.5764215727263635</v>
      </c>
      <c r="AA32" s="44">
        <f t="shared" si="6"/>
        <v>12</v>
      </c>
      <c r="AD32">
        <v>27</v>
      </c>
      <c r="AE32" s="33" t="str">
        <f t="shared" si="7"/>
        <v>Poland</v>
      </c>
      <c r="AF32" s="46">
        <f t="shared" si="8"/>
        <v>117</v>
      </c>
      <c r="AG32" s="56" t="str">
        <f t="shared" si="9"/>
        <v>Austria</v>
      </c>
    </row>
    <row r="33" spans="1:33">
      <c r="A33" s="39"/>
      <c r="B33" s="40"/>
      <c r="C33" s="34" t="s">
        <v>93</v>
      </c>
      <c r="D33" s="35" t="s">
        <v>94</v>
      </c>
      <c r="E33" s="11">
        <v>0.43432833333333337</v>
      </c>
      <c r="F33" s="11">
        <v>0.43399500000000008</v>
      </c>
      <c r="G33" s="11">
        <v>0.43366166666666661</v>
      </c>
      <c r="H33" s="11">
        <v>0.43332833333333332</v>
      </c>
      <c r="I33" s="11">
        <v>0.43299500000000002</v>
      </c>
      <c r="J33" s="11">
        <v>0.43266166666666672</v>
      </c>
      <c r="K33" s="11">
        <v>0.43232833333333343</v>
      </c>
      <c r="L33" s="11">
        <v>0.43199500000000013</v>
      </c>
      <c r="M33" s="11">
        <v>0.43166166666666678</v>
      </c>
      <c r="N33" s="11">
        <v>0.43132833333333337</v>
      </c>
      <c r="O33" s="11">
        <v>0.43099500000000007</v>
      </c>
      <c r="P33" s="11">
        <v>0.43099500000000007</v>
      </c>
      <c r="Q33" s="11">
        <v>0.43099500000000007</v>
      </c>
      <c r="R33" s="11">
        <v>0.43099500000000007</v>
      </c>
      <c r="S33" s="11">
        <v>0.43492833324541652</v>
      </c>
      <c r="T33" s="11">
        <v>0.43886166649083291</v>
      </c>
      <c r="U33" s="11"/>
      <c r="V33" s="35" t="str">
        <f t="shared" si="1"/>
        <v>Burundi</v>
      </c>
      <c r="W33" s="30">
        <f t="shared" si="2"/>
        <v>6.0784258131020646E-6</v>
      </c>
      <c r="X33" s="10">
        <f t="shared" si="3"/>
        <v>1.4078191116216847E-2</v>
      </c>
      <c r="Y33" s="38">
        <f t="shared" si="4"/>
        <v>1.9819546510472697E-4</v>
      </c>
      <c r="Z33" s="43" t="str">
        <f t="shared" si="5"/>
        <v/>
      </c>
      <c r="AA33" s="44" t="str">
        <f t="shared" si="6"/>
        <v/>
      </c>
      <c r="AD33">
        <v>28</v>
      </c>
      <c r="AE33" s="33" t="str">
        <f t="shared" si="7"/>
        <v>Nepal</v>
      </c>
      <c r="AF33" s="46">
        <f t="shared" si="8"/>
        <v>116</v>
      </c>
      <c r="AG33" s="56" t="str">
        <f t="shared" si="9"/>
        <v>Turkmenistan</v>
      </c>
    </row>
    <row r="34" spans="1:33">
      <c r="A34" s="39"/>
      <c r="B34" s="40"/>
      <c r="C34" s="34" t="s">
        <v>95</v>
      </c>
      <c r="D34" s="35" t="s">
        <v>96</v>
      </c>
      <c r="E34" s="11">
        <v>0.42718116666666667</v>
      </c>
      <c r="F34" s="11">
        <v>0.42218116666666666</v>
      </c>
      <c r="G34" s="11">
        <v>0.41718116666666666</v>
      </c>
      <c r="H34" s="11">
        <v>0.41218116666666665</v>
      </c>
      <c r="I34" s="11">
        <v>0.40718116666666665</v>
      </c>
      <c r="J34" s="11">
        <v>0.40218116666666665</v>
      </c>
      <c r="K34" s="11">
        <v>0.39651450000000005</v>
      </c>
      <c r="L34" s="11">
        <v>0.39084783333333339</v>
      </c>
      <c r="M34" s="11">
        <v>0.38518116666666669</v>
      </c>
      <c r="N34" s="11">
        <v>0.37951449999999998</v>
      </c>
      <c r="O34" s="11">
        <v>0.37384783333333332</v>
      </c>
      <c r="P34" s="11">
        <v>0.36829227777777779</v>
      </c>
      <c r="Q34" s="11">
        <v>0.3627367222222222</v>
      </c>
      <c r="R34" s="11">
        <v>0.35718116666666666</v>
      </c>
      <c r="S34" s="11">
        <v>0.36018116659961147</v>
      </c>
      <c r="T34" s="11">
        <v>0.36318116653255617</v>
      </c>
      <c r="U34" s="11"/>
      <c r="V34" s="35" t="str">
        <f t="shared" si="1"/>
        <v>Cambodia</v>
      </c>
      <c r="W34" s="30">
        <f t="shared" si="2"/>
        <v>-4.9140522918219576E-3</v>
      </c>
      <c r="X34" s="10">
        <f t="shared" si="3"/>
        <v>-0.98766459658542327</v>
      </c>
      <c r="Y34" s="38">
        <f t="shared" si="4"/>
        <v>0.97548135534824687</v>
      </c>
      <c r="Z34" s="43">
        <f t="shared" si="5"/>
        <v>4.9140522918219576</v>
      </c>
      <c r="AA34" s="44">
        <f t="shared" si="6"/>
        <v>7</v>
      </c>
      <c r="AD34">
        <v>29</v>
      </c>
      <c r="AE34" s="33" t="str">
        <f t="shared" si="7"/>
        <v>Bulgaria</v>
      </c>
      <c r="AF34" s="46">
        <f t="shared" si="8"/>
        <v>115</v>
      </c>
      <c r="AG34" s="56" t="str">
        <f t="shared" si="9"/>
        <v>Argentina</v>
      </c>
    </row>
    <row r="35" spans="1:33">
      <c r="A35" s="39"/>
      <c r="B35" s="40"/>
      <c r="C35" s="34" t="s">
        <v>97</v>
      </c>
      <c r="D35" s="35" t="s">
        <v>98</v>
      </c>
      <c r="E35" s="11">
        <v>0.37169888888888886</v>
      </c>
      <c r="F35" s="11">
        <v>0.36969888888888897</v>
      </c>
      <c r="G35" s="11">
        <v>0.36769888888888885</v>
      </c>
      <c r="H35" s="11">
        <v>0.36569888888888896</v>
      </c>
      <c r="I35" s="11">
        <v>0.36369888888888885</v>
      </c>
      <c r="J35" s="11">
        <v>0.36169888888888896</v>
      </c>
      <c r="K35" s="11">
        <v>0.35936555555555555</v>
      </c>
      <c r="L35" s="11">
        <v>0.3570322222222222</v>
      </c>
      <c r="M35" s="11">
        <v>0.3546988888888889</v>
      </c>
      <c r="N35" s="11">
        <v>0.3523655555555556</v>
      </c>
      <c r="O35" s="11">
        <v>0.35003222222222224</v>
      </c>
      <c r="P35" s="11">
        <v>0.34836555555555559</v>
      </c>
      <c r="Q35" s="11">
        <v>0.34669888888888895</v>
      </c>
      <c r="R35" s="11">
        <v>0.34503222222222218</v>
      </c>
      <c r="S35" s="11">
        <v>0.34906555546540358</v>
      </c>
      <c r="T35" s="11">
        <v>0.35309888870858486</v>
      </c>
      <c r="U35" s="11"/>
      <c r="V35" s="35" t="str">
        <f t="shared" si="1"/>
        <v>Cameroon</v>
      </c>
      <c r="W35" s="30">
        <f t="shared" si="2"/>
        <v>-1.7008333390341221E-3</v>
      </c>
      <c r="X35" s="10">
        <f t="shared" si="3"/>
        <v>-0.93861299593045533</v>
      </c>
      <c r="Y35" s="38">
        <f t="shared" si="4"/>
        <v>0.88099435612954491</v>
      </c>
      <c r="Z35" s="43">
        <f t="shared" si="5"/>
        <v>1.7008333390341221</v>
      </c>
      <c r="AA35" s="44">
        <f t="shared" si="6"/>
        <v>50</v>
      </c>
      <c r="AD35">
        <v>30</v>
      </c>
      <c r="AE35" s="33" t="str">
        <f t="shared" si="7"/>
        <v>China</v>
      </c>
      <c r="AF35" s="46">
        <f t="shared" si="8"/>
        <v>114</v>
      </c>
      <c r="AG35" s="56" t="str">
        <f t="shared" si="9"/>
        <v>Luxembourg</v>
      </c>
    </row>
    <row r="36" spans="1:33">
      <c r="A36" s="39"/>
      <c r="B36" s="40"/>
      <c r="C36" s="34" t="s">
        <v>99</v>
      </c>
      <c r="D36" s="35" t="s">
        <v>100</v>
      </c>
      <c r="E36" s="11">
        <v>0.26966777777777778</v>
      </c>
      <c r="F36" s="11">
        <v>0.26966777777777778</v>
      </c>
      <c r="G36" s="11">
        <v>0.26966777777777778</v>
      </c>
      <c r="H36" s="11">
        <v>0.26966777777777778</v>
      </c>
      <c r="I36" s="11">
        <v>0.26966777777777778</v>
      </c>
      <c r="J36" s="11">
        <v>0.26966777777777778</v>
      </c>
      <c r="K36" s="11">
        <v>0.26966777777777778</v>
      </c>
      <c r="L36" s="11">
        <v>0.26966777777777778</v>
      </c>
      <c r="M36" s="11">
        <v>0.26966777777777778</v>
      </c>
      <c r="N36" s="11">
        <v>0.26966777777777778</v>
      </c>
      <c r="O36" s="11">
        <v>0.26966777777777778</v>
      </c>
      <c r="P36" s="11">
        <v>0.26966777777777778</v>
      </c>
      <c r="Q36" s="11">
        <v>0.26966777777777778</v>
      </c>
      <c r="R36" s="11">
        <v>0.26966777777777778</v>
      </c>
      <c r="S36" s="11">
        <v>0.2763344442954328</v>
      </c>
      <c r="T36" s="11">
        <v>0.28300111081308787</v>
      </c>
      <c r="U36" s="11"/>
      <c r="V36" s="35" t="str">
        <f t="shared" si="1"/>
        <v>Canada</v>
      </c>
      <c r="W36" s="30">
        <f t="shared" si="2"/>
        <v>4.2156861802818618E-4</v>
      </c>
      <c r="X36" s="10">
        <f t="shared" si="3"/>
        <v>0.55351554015196924</v>
      </c>
      <c r="Y36" s="38">
        <f t="shared" si="4"/>
        <v>0.30637945318972626</v>
      </c>
      <c r="Z36" s="43">
        <f t="shared" si="5"/>
        <v>-0.42156861802818618</v>
      </c>
      <c r="AA36" s="44">
        <f t="shared" si="6"/>
        <v>107</v>
      </c>
    </row>
    <row r="37" spans="1:33">
      <c r="A37" s="39"/>
      <c r="B37" s="40"/>
      <c r="C37" s="34" t="s">
        <v>101</v>
      </c>
      <c r="D37" s="35" t="s">
        <v>102</v>
      </c>
      <c r="E37" s="11">
        <v>0.26208388888888884</v>
      </c>
      <c r="F37" s="11">
        <v>0.26008388888888889</v>
      </c>
      <c r="G37" s="11">
        <v>0.25808388888888889</v>
      </c>
      <c r="H37" s="11">
        <v>0.25608388888888889</v>
      </c>
      <c r="I37" s="11">
        <v>0.25408388888888889</v>
      </c>
      <c r="J37" s="11">
        <v>0.25208388888888889</v>
      </c>
      <c r="K37" s="11">
        <v>0.24941722222222221</v>
      </c>
      <c r="L37" s="11">
        <v>0.24675055555555556</v>
      </c>
      <c r="M37" s="11">
        <v>0.24408388888888888</v>
      </c>
      <c r="N37" s="11">
        <v>0.2414172222222222</v>
      </c>
      <c r="O37" s="11">
        <v>0.23875055555555555</v>
      </c>
      <c r="P37" s="11">
        <v>0.23763944444444443</v>
      </c>
      <c r="Q37" s="11">
        <v>0.23652833333333331</v>
      </c>
      <c r="R37" s="11">
        <v>0.23541722222222219</v>
      </c>
      <c r="S37" s="11">
        <v>0.24001722211940421</v>
      </c>
      <c r="T37" s="11">
        <v>0.24461722201658617</v>
      </c>
      <c r="U37" s="11"/>
      <c r="V37" s="35" t="str">
        <f t="shared" si="1"/>
        <v>Cape Verde</v>
      </c>
      <c r="W37" s="30">
        <f t="shared" si="2"/>
        <v>-1.7009477189200285E-3</v>
      </c>
      <c r="X37" s="10">
        <f t="shared" si="3"/>
        <v>-0.91382975255298804</v>
      </c>
      <c r="Y37" s="38">
        <f t="shared" si="4"/>
        <v>0.83508481665105538</v>
      </c>
      <c r="Z37" s="43">
        <f t="shared" si="5"/>
        <v>1.7009477189200286</v>
      </c>
      <c r="AA37" s="44">
        <f t="shared" si="6"/>
        <v>49</v>
      </c>
    </row>
    <row r="38" spans="1:33">
      <c r="A38" s="39"/>
      <c r="B38" s="40"/>
      <c r="C38" s="34" t="s">
        <v>103</v>
      </c>
      <c r="D38" s="35" t="s">
        <v>104</v>
      </c>
      <c r="E38" s="11">
        <v>0.42938272222222224</v>
      </c>
      <c r="F38" s="11">
        <v>0.42604938888888894</v>
      </c>
      <c r="G38" s="11">
        <v>0.42271605555555558</v>
      </c>
      <c r="H38" s="11">
        <v>0.41938272222222223</v>
      </c>
      <c r="I38" s="11">
        <v>0.41604938888888893</v>
      </c>
      <c r="J38" s="11">
        <v>0.41271605555555557</v>
      </c>
      <c r="K38" s="11">
        <v>0.40971605555555551</v>
      </c>
      <c r="L38" s="11">
        <v>0.40671605555555557</v>
      </c>
      <c r="M38" s="11">
        <v>0.40371605555555562</v>
      </c>
      <c r="N38" s="11">
        <v>0.40071605555555562</v>
      </c>
      <c r="O38" s="11">
        <v>0.3977160555555555</v>
      </c>
      <c r="P38" s="11">
        <v>0.39382716666666667</v>
      </c>
      <c r="Q38" s="11">
        <v>0.38993827777777779</v>
      </c>
      <c r="R38" s="11">
        <v>0.3860493888888889</v>
      </c>
      <c r="S38" s="11">
        <v>0.38941605548030472</v>
      </c>
      <c r="T38" s="11">
        <v>0.39278272207172044</v>
      </c>
      <c r="U38" s="11"/>
      <c r="V38" s="35" t="str">
        <f t="shared" si="1"/>
        <v>Central African Republic</v>
      </c>
      <c r="W38" s="30">
        <f t="shared" si="2"/>
        <v>-2.8737091550853099E-3</v>
      </c>
      <c r="X38" s="10">
        <f t="shared" si="3"/>
        <v>-0.98004586860099385</v>
      </c>
      <c r="Y38" s="38">
        <f t="shared" si="4"/>
        <v>0.96048990456187655</v>
      </c>
      <c r="Z38" s="43">
        <f t="shared" si="5"/>
        <v>2.8737091550853098</v>
      </c>
      <c r="AA38" s="44">
        <f t="shared" si="6"/>
        <v>21</v>
      </c>
    </row>
    <row r="39" spans="1:33">
      <c r="A39" s="39"/>
      <c r="B39" s="40"/>
      <c r="C39" s="34" t="s">
        <v>105</v>
      </c>
      <c r="D39" s="35" t="s">
        <v>106</v>
      </c>
      <c r="E39" s="11">
        <v>0.53097805555555555</v>
      </c>
      <c r="F39" s="11">
        <v>0.52964472222222225</v>
      </c>
      <c r="G39" s="11">
        <v>0.52831138888888884</v>
      </c>
      <c r="H39" s="11">
        <v>0.52697805555555555</v>
      </c>
      <c r="I39" s="11">
        <v>0.52564472222222214</v>
      </c>
      <c r="J39" s="11">
        <v>0.52431138888888895</v>
      </c>
      <c r="K39" s="11">
        <v>0.52231138888888884</v>
      </c>
      <c r="L39" s="11">
        <v>0.52031138888888895</v>
      </c>
      <c r="M39" s="11">
        <v>0.51831138888888895</v>
      </c>
      <c r="N39" s="11">
        <v>0.51631138888888894</v>
      </c>
      <c r="O39" s="11">
        <v>0.51431138888888894</v>
      </c>
      <c r="P39" s="11">
        <v>0.5137558333333333</v>
      </c>
      <c r="Q39" s="11">
        <v>0.51320027777777777</v>
      </c>
      <c r="R39" s="11">
        <v>0.51264472222222224</v>
      </c>
      <c r="S39" s="11">
        <v>0.51461138884493041</v>
      </c>
      <c r="T39" s="11">
        <v>0.51657805546763857</v>
      </c>
      <c r="U39" s="11"/>
      <c r="V39" s="35" t="str">
        <f t="shared" si="1"/>
        <v>Chad</v>
      </c>
      <c r="W39" s="30">
        <f t="shared" si="2"/>
        <v>-1.2661601334986808E-3</v>
      </c>
      <c r="X39" s="10">
        <f t="shared" si="3"/>
        <v>-0.94383786970537131</v>
      </c>
      <c r="Y39" s="38">
        <f t="shared" si="4"/>
        <v>0.89082992428997343</v>
      </c>
      <c r="Z39" s="43">
        <f t="shared" si="5"/>
        <v>1.2661601334986807</v>
      </c>
      <c r="AA39" s="44">
        <f t="shared" si="6"/>
        <v>69</v>
      </c>
    </row>
    <row r="40" spans="1:33">
      <c r="A40" s="39"/>
      <c r="B40" s="40"/>
      <c r="C40" s="34" t="s">
        <v>107</v>
      </c>
      <c r="D40" s="35" t="s">
        <v>108</v>
      </c>
      <c r="E40" s="11">
        <v>0.13849444444444445</v>
      </c>
      <c r="F40" s="11">
        <v>0.13649444444444445</v>
      </c>
      <c r="G40" s="11">
        <v>0.13449444444444447</v>
      </c>
      <c r="H40" s="11">
        <v>0.13249444444444444</v>
      </c>
      <c r="I40" s="11">
        <v>0.13049444444444444</v>
      </c>
      <c r="J40" s="11">
        <v>0.12849444444444444</v>
      </c>
      <c r="K40" s="11">
        <v>0.12649444444444444</v>
      </c>
      <c r="L40" s="11">
        <v>0.12449444444444446</v>
      </c>
      <c r="M40" s="11">
        <v>0.12249444444444442</v>
      </c>
      <c r="N40" s="11">
        <v>0.12049444444444445</v>
      </c>
      <c r="O40" s="11">
        <v>0.11849444444444446</v>
      </c>
      <c r="P40" s="11">
        <v>0.11849444444444446</v>
      </c>
      <c r="Q40" s="11">
        <v>0.11849444444444446</v>
      </c>
      <c r="R40" s="11">
        <v>0.11849444444444446</v>
      </c>
      <c r="S40" s="11">
        <v>0.12489444430139329</v>
      </c>
      <c r="T40" s="11">
        <v>0.13129444415834216</v>
      </c>
      <c r="U40" s="11"/>
      <c r="V40" s="35" t="str">
        <f t="shared" si="1"/>
        <v>Chile</v>
      </c>
      <c r="W40" s="30">
        <f t="shared" si="2"/>
        <v>-1.0511764796341165E-3</v>
      </c>
      <c r="X40" s="10">
        <f t="shared" si="3"/>
        <v>-0.7318096987589584</v>
      </c>
      <c r="Y40" s="38">
        <f t="shared" si="4"/>
        <v>0.5355454351976775</v>
      </c>
      <c r="Z40" s="43">
        <f t="shared" si="5"/>
        <v>1.0511764796341165</v>
      </c>
      <c r="AA40" s="44">
        <f t="shared" si="6"/>
        <v>76</v>
      </c>
    </row>
    <row r="41" spans="1:33">
      <c r="A41" s="39"/>
      <c r="B41" s="40"/>
      <c r="C41" s="34" t="s">
        <v>109</v>
      </c>
      <c r="D41" s="35" t="s">
        <v>110</v>
      </c>
      <c r="E41" s="11">
        <v>0.38469444444444445</v>
      </c>
      <c r="F41" s="11">
        <v>0.38152944444444442</v>
      </c>
      <c r="G41" s="11">
        <v>0.37836444444444445</v>
      </c>
      <c r="H41" s="11">
        <v>0.37519944444444447</v>
      </c>
      <c r="I41" s="11">
        <v>0.3720344444444445</v>
      </c>
      <c r="J41" s="11">
        <v>0.36886944444444447</v>
      </c>
      <c r="K41" s="11">
        <v>0.36570444444444444</v>
      </c>
      <c r="L41" s="11">
        <v>0.36253944444444447</v>
      </c>
      <c r="M41" s="11">
        <v>0.35937444444444444</v>
      </c>
      <c r="N41" s="11">
        <v>0.35620944444444441</v>
      </c>
      <c r="O41" s="11">
        <v>0.35304444444444449</v>
      </c>
      <c r="P41" s="11">
        <v>0.350916999985464</v>
      </c>
      <c r="Q41" s="11">
        <v>0.34878955552648344</v>
      </c>
      <c r="R41" s="11">
        <v>0.34666211106750283</v>
      </c>
      <c r="S41" s="11">
        <v>0.35211244427901178</v>
      </c>
      <c r="T41" s="11">
        <v>0.35756277749052062</v>
      </c>
      <c r="U41" s="11"/>
      <c r="V41" s="35" t="str">
        <f t="shared" si="1"/>
        <v>China</v>
      </c>
      <c r="W41" s="30">
        <f t="shared" si="2"/>
        <v>-2.4035408604122835E-3</v>
      </c>
      <c r="X41" s="10">
        <f t="shared" si="3"/>
        <v>-0.93602595325036309</v>
      </c>
      <c r="Y41" s="38">
        <f t="shared" si="4"/>
        <v>0.87614458515825089</v>
      </c>
      <c r="Z41" s="43">
        <f t="shared" si="5"/>
        <v>2.4035408604122837</v>
      </c>
      <c r="AA41" s="44">
        <f t="shared" si="6"/>
        <v>30</v>
      </c>
    </row>
    <row r="42" spans="1:33">
      <c r="A42" s="39"/>
      <c r="B42" s="40"/>
      <c r="C42" s="34" t="s">
        <v>111</v>
      </c>
      <c r="D42" s="35" t="s">
        <v>112</v>
      </c>
      <c r="E42" s="11">
        <v>0.22264444444444442</v>
      </c>
      <c r="F42" s="11">
        <v>0.2217022111111111</v>
      </c>
      <c r="G42" s="11">
        <v>0.22075997777777778</v>
      </c>
      <c r="H42" s="11">
        <v>0.21981774444444446</v>
      </c>
      <c r="I42" s="11">
        <v>0.21887551111111114</v>
      </c>
      <c r="J42" s="11">
        <v>0.21793327777777774</v>
      </c>
      <c r="K42" s="11">
        <v>0.21695305444400237</v>
      </c>
      <c r="L42" s="11">
        <v>0.21597283111022703</v>
      </c>
      <c r="M42" s="11">
        <v>0.21499260777645166</v>
      </c>
      <c r="N42" s="11">
        <v>0.21401238444267626</v>
      </c>
      <c r="O42" s="11">
        <v>0.21303216110890089</v>
      </c>
      <c r="P42" s="11">
        <v>0.21305193777512552</v>
      </c>
      <c r="Q42" s="11">
        <v>0.21307171444135012</v>
      </c>
      <c r="R42" s="11">
        <v>0.21309149110757475</v>
      </c>
      <c r="S42" s="11">
        <v>0.21864460098345306</v>
      </c>
      <c r="T42" s="11">
        <v>0.22419771085933141</v>
      </c>
      <c r="U42" s="11"/>
      <c r="V42" s="35" t="str">
        <f t="shared" si="1"/>
        <v>Colombia</v>
      </c>
      <c r="W42" s="30">
        <f t="shared" si="2"/>
        <v>-3.4792704245642579E-4</v>
      </c>
      <c r="X42" s="10">
        <f t="shared" si="3"/>
        <v>-0.44467295095417897</v>
      </c>
      <c r="Y42" s="38">
        <f t="shared" si="4"/>
        <v>0.19773403331029765</v>
      </c>
      <c r="Z42" s="43" t="str">
        <f t="shared" si="5"/>
        <v/>
      </c>
      <c r="AA42" s="44" t="str">
        <f t="shared" si="6"/>
        <v/>
      </c>
    </row>
    <row r="43" spans="1:33">
      <c r="A43" s="39"/>
      <c r="B43" s="40"/>
      <c r="C43" s="34" t="s">
        <v>113</v>
      </c>
      <c r="D43" s="35" t="s">
        <v>114</v>
      </c>
      <c r="E43" s="11">
        <v>0.26388883333333335</v>
      </c>
      <c r="F43" s="11">
        <v>0.2612221666666667</v>
      </c>
      <c r="G43" s="11">
        <v>0.25855549999999999</v>
      </c>
      <c r="H43" s="11">
        <v>0.25588883333333334</v>
      </c>
      <c r="I43" s="11">
        <v>0.25322216666666669</v>
      </c>
      <c r="J43" s="11">
        <v>0.25055549999999999</v>
      </c>
      <c r="K43" s="11">
        <v>0.24722216666666666</v>
      </c>
      <c r="L43" s="11">
        <v>0.24388883333333333</v>
      </c>
      <c r="M43" s="11">
        <v>0.24055550000000001</v>
      </c>
      <c r="N43" s="11">
        <v>0.23722216666666665</v>
      </c>
      <c r="O43" s="11">
        <v>0.23388883333333332</v>
      </c>
      <c r="P43" s="11">
        <v>0.23333327777777779</v>
      </c>
      <c r="Q43" s="11">
        <v>0.23277772222222223</v>
      </c>
      <c r="R43" s="11">
        <v>0.2322221666666667</v>
      </c>
      <c r="S43" s="11">
        <v>0.23658883323573074</v>
      </c>
      <c r="T43" s="11">
        <v>0.24095549980479478</v>
      </c>
      <c r="U43" s="11"/>
      <c r="V43" s="35" t="str">
        <f t="shared" si="1"/>
        <v>Comoros</v>
      </c>
      <c r="W43" s="30">
        <f t="shared" si="2"/>
        <v>-2.0849836663026492E-3</v>
      </c>
      <c r="X43" s="10">
        <f t="shared" si="3"/>
        <v>-0.91478130578788519</v>
      </c>
      <c r="Y43" s="38">
        <f t="shared" si="4"/>
        <v>0.83682483741898828</v>
      </c>
      <c r="Z43" s="43">
        <f t="shared" si="5"/>
        <v>2.0849836663026493</v>
      </c>
      <c r="AA43" s="44">
        <f t="shared" si="6"/>
        <v>37</v>
      </c>
    </row>
    <row r="44" spans="1:33">
      <c r="A44" s="39"/>
      <c r="B44" s="40"/>
      <c r="C44" s="34" t="s">
        <v>115</v>
      </c>
      <c r="D44" s="35" t="s">
        <v>116</v>
      </c>
      <c r="E44" s="11">
        <v>0.3379536107385821</v>
      </c>
      <c r="F44" s="11">
        <v>0.33462027747975459</v>
      </c>
      <c r="G44" s="11">
        <v>0.33128694422092703</v>
      </c>
      <c r="H44" s="11">
        <v>0.32795361096209952</v>
      </c>
      <c r="I44" s="11">
        <v>0.32462027770327201</v>
      </c>
      <c r="J44" s="11">
        <v>0.32128694444444444</v>
      </c>
      <c r="K44" s="11">
        <v>0.32095361111111109</v>
      </c>
      <c r="L44" s="11">
        <v>0.3206202777777778</v>
      </c>
      <c r="M44" s="11">
        <v>0.32028694444444444</v>
      </c>
      <c r="N44" s="11">
        <v>0.31995361111111115</v>
      </c>
      <c r="O44" s="11">
        <v>0.31962027777777779</v>
      </c>
      <c r="P44" s="11">
        <v>0.31962027777777779</v>
      </c>
      <c r="Q44" s="11">
        <v>0.31962027777777779</v>
      </c>
      <c r="R44" s="11">
        <v>0.31962027777777779</v>
      </c>
      <c r="S44" s="11">
        <v>0.32298694436919356</v>
      </c>
      <c r="T44" s="11">
        <v>0.32635361096060939</v>
      </c>
      <c r="U44" s="11"/>
      <c r="V44" s="35" t="str">
        <f t="shared" si="1"/>
        <v>Congo</v>
      </c>
      <c r="W44" s="30">
        <f t="shared" si="2"/>
        <v>-8.4593135703756918E-4</v>
      </c>
      <c r="X44" s="10">
        <f t="shared" si="3"/>
        <v>-0.6857286818895888</v>
      </c>
      <c r="Y44" s="38">
        <f t="shared" si="4"/>
        <v>0.47022382516603289</v>
      </c>
      <c r="Z44" s="43">
        <f t="shared" si="5"/>
        <v>0.84593135703756916</v>
      </c>
      <c r="AA44" s="44">
        <f t="shared" si="6"/>
        <v>79</v>
      </c>
    </row>
    <row r="45" spans="1:33">
      <c r="A45" s="39"/>
      <c r="B45" s="40"/>
      <c r="C45" s="34" t="s">
        <v>117</v>
      </c>
      <c r="D45" s="35" t="s">
        <v>603</v>
      </c>
      <c r="E45" s="11">
        <v>0.47913638888888893</v>
      </c>
      <c r="F45" s="11">
        <v>0.47913638888888893</v>
      </c>
      <c r="G45" s="11">
        <v>0.47913638888888893</v>
      </c>
      <c r="H45" s="11">
        <v>0.47913638888888893</v>
      </c>
      <c r="I45" s="11">
        <v>0.47913638888888893</v>
      </c>
      <c r="J45" s="11">
        <v>0.47913638888888893</v>
      </c>
      <c r="K45" s="11">
        <v>0.47913638888888893</v>
      </c>
      <c r="L45" s="11">
        <v>0.47913638888888893</v>
      </c>
      <c r="M45" s="11">
        <v>0.47913638888888893</v>
      </c>
      <c r="N45" s="11">
        <v>0.47913638888888893</v>
      </c>
      <c r="O45" s="11">
        <v>0.47913638888888893</v>
      </c>
      <c r="P45" s="11">
        <v>0.47913638888888893</v>
      </c>
      <c r="Q45" s="11">
        <v>0.47913638888888893</v>
      </c>
      <c r="R45" s="11">
        <v>0.47913638888888893</v>
      </c>
      <c r="S45" s="11">
        <v>0.47913638888888893</v>
      </c>
      <c r="T45" s="11">
        <v>0.47913638888888893</v>
      </c>
      <c r="U45" s="11"/>
      <c r="V45" s="35" t="str">
        <f t="shared" si="1"/>
        <v>Congo,DRC</v>
      </c>
      <c r="W45" s="30">
        <f t="shared" si="2"/>
        <v>0</v>
      </c>
      <c r="X45" s="10">
        <f t="shared" si="3"/>
        <v>0</v>
      </c>
      <c r="Y45" s="38">
        <f t="shared" si="4"/>
        <v>0</v>
      </c>
      <c r="Z45" s="43" t="str">
        <f t="shared" si="5"/>
        <v/>
      </c>
      <c r="AA45" s="44" t="str">
        <f t="shared" si="6"/>
        <v/>
      </c>
    </row>
    <row r="46" spans="1:33">
      <c r="A46" s="39"/>
      <c r="B46" s="40"/>
      <c r="C46" s="34" t="s">
        <v>119</v>
      </c>
      <c r="D46" s="35" t="s">
        <v>120</v>
      </c>
      <c r="E46" s="11">
        <v>0.13825277777777781</v>
      </c>
      <c r="F46" s="11">
        <v>0.1366691111111111</v>
      </c>
      <c r="G46" s="11">
        <v>0.13508544444444442</v>
      </c>
      <c r="H46" s="11">
        <v>0.1335017777777778</v>
      </c>
      <c r="I46" s="11">
        <v>0.13191811111111112</v>
      </c>
      <c r="J46" s="11">
        <v>0.13033444444444445</v>
      </c>
      <c r="K46" s="11">
        <v>0.13008057777600154</v>
      </c>
      <c r="L46" s="11">
        <v>0.12982671110755867</v>
      </c>
      <c r="M46" s="11">
        <v>0.12957284443911579</v>
      </c>
      <c r="N46" s="11">
        <v>0.12931897777067292</v>
      </c>
      <c r="O46" s="11">
        <v>0.12906511110223004</v>
      </c>
      <c r="P46" s="11">
        <v>0.12858902221156493</v>
      </c>
      <c r="Q46" s="11">
        <v>0.12811293332089982</v>
      </c>
      <c r="R46" s="11">
        <v>0.12763684443023471</v>
      </c>
      <c r="S46" s="11">
        <v>0.13411631095207399</v>
      </c>
      <c r="T46" s="11">
        <v>0.1405957774739133</v>
      </c>
      <c r="U46" s="11"/>
      <c r="V46" s="35" t="str">
        <f t="shared" si="1"/>
        <v>Costa Rica</v>
      </c>
      <c r="W46" s="30">
        <f t="shared" si="2"/>
        <v>-2.3627141556762193E-4</v>
      </c>
      <c r="X46" s="10">
        <f t="shared" si="3"/>
        <v>-0.28747236962113748</v>
      </c>
      <c r="Y46" s="38">
        <f t="shared" si="4"/>
        <v>8.2640363295591893E-2</v>
      </c>
      <c r="Z46" s="43" t="str">
        <f t="shared" si="5"/>
        <v/>
      </c>
      <c r="AA46" s="44" t="str">
        <f t="shared" si="6"/>
        <v/>
      </c>
    </row>
    <row r="47" spans="1:33">
      <c r="A47" s="39"/>
      <c r="B47" s="40"/>
      <c r="C47" s="34" t="s">
        <v>121</v>
      </c>
      <c r="D47" s="35" t="s">
        <v>593</v>
      </c>
      <c r="E47" s="11">
        <v>0.39130777777777781</v>
      </c>
      <c r="F47" s="11">
        <v>0.39071411111111115</v>
      </c>
      <c r="G47" s="11">
        <v>0.39012044444444444</v>
      </c>
      <c r="H47" s="11">
        <v>0.38952677777777778</v>
      </c>
      <c r="I47" s="11">
        <v>0.38893311111111112</v>
      </c>
      <c r="J47" s="11">
        <v>0.3883394444444444</v>
      </c>
      <c r="K47" s="11">
        <v>0.38773067777648357</v>
      </c>
      <c r="L47" s="11">
        <v>0.38712191110852273</v>
      </c>
      <c r="M47" s="11">
        <v>0.38651314444056201</v>
      </c>
      <c r="N47" s="11">
        <v>0.38590437777260106</v>
      </c>
      <c r="O47" s="11">
        <v>0.38529561110464033</v>
      </c>
      <c r="P47" s="11">
        <v>0.38479795554779056</v>
      </c>
      <c r="Q47" s="11">
        <v>0.38430029999094084</v>
      </c>
      <c r="R47" s="11">
        <v>0.38380264443409112</v>
      </c>
      <c r="S47" s="11">
        <v>0.38729387768938928</v>
      </c>
      <c r="T47" s="11">
        <v>0.39078511094468754</v>
      </c>
      <c r="U47" s="11"/>
      <c r="V47" s="35" t="str">
        <f t="shared" si="1"/>
        <v>C™te d'Ivoire</v>
      </c>
      <c r="W47" s="30">
        <f t="shared" si="2"/>
        <v>-3.2219126396474968E-4</v>
      </c>
      <c r="X47" s="10">
        <f t="shared" si="3"/>
        <v>-0.63046048948783417</v>
      </c>
      <c r="Y47" s="38">
        <f t="shared" si="4"/>
        <v>0.39748042880523948</v>
      </c>
      <c r="Z47" s="43">
        <f t="shared" si="5"/>
        <v>0.32219126396474967</v>
      </c>
      <c r="AA47" s="44">
        <f t="shared" si="6"/>
        <v>89</v>
      </c>
    </row>
    <row r="48" spans="1:33">
      <c r="A48" s="39"/>
      <c r="B48" s="40"/>
      <c r="C48" s="34" t="s">
        <v>123</v>
      </c>
      <c r="D48" s="35" t="s">
        <v>124</v>
      </c>
      <c r="E48" s="11">
        <v>0.16666349999999999</v>
      </c>
      <c r="F48" s="11">
        <v>0.16666349999999999</v>
      </c>
      <c r="G48" s="11">
        <v>0.16666349999999999</v>
      </c>
      <c r="H48" s="11">
        <v>0.16666349999999999</v>
      </c>
      <c r="I48" s="11">
        <v>0.16666349999999999</v>
      </c>
      <c r="J48" s="11">
        <v>0.16666349999999999</v>
      </c>
      <c r="K48" s="11">
        <v>0.16666349999999999</v>
      </c>
      <c r="L48" s="11">
        <v>0.16666349999999999</v>
      </c>
      <c r="M48" s="11">
        <v>0.16666349999999999</v>
      </c>
      <c r="N48" s="11">
        <v>0.16666349999999999</v>
      </c>
      <c r="O48" s="11">
        <v>0.16666349999999999</v>
      </c>
      <c r="P48" s="11">
        <v>0.16666349999999999</v>
      </c>
      <c r="Q48" s="11">
        <v>0.16666349999999999</v>
      </c>
      <c r="R48" s="11">
        <v>0.16666349999999999</v>
      </c>
      <c r="S48" s="11">
        <v>0.17326349985247855</v>
      </c>
      <c r="T48" s="11">
        <v>0.17986349970495699</v>
      </c>
      <c r="U48" s="11"/>
      <c r="V48" s="35" t="str">
        <f t="shared" si="1"/>
        <v>Croatia</v>
      </c>
      <c r="W48" s="30">
        <f t="shared" si="2"/>
        <v>4.173529318479062E-4</v>
      </c>
      <c r="X48" s="10">
        <f t="shared" si="3"/>
        <v>0.55351554015197013</v>
      </c>
      <c r="Y48" s="38">
        <f t="shared" si="4"/>
        <v>0.30637945318972726</v>
      </c>
      <c r="Z48" s="43">
        <f t="shared" si="5"/>
        <v>-0.41735293184790617</v>
      </c>
      <c r="AA48" s="44">
        <f t="shared" si="6"/>
        <v>103</v>
      </c>
    </row>
    <row r="49" spans="1:27">
      <c r="A49" s="39"/>
      <c r="B49" s="40"/>
      <c r="C49" s="34" t="s">
        <v>125</v>
      </c>
      <c r="D49" s="35" t="s">
        <v>126</v>
      </c>
      <c r="E49" s="11">
        <v>0.15991666666666668</v>
      </c>
      <c r="F49" s="11">
        <v>0.15963333333333335</v>
      </c>
      <c r="G49" s="11">
        <v>0.15935000000000002</v>
      </c>
      <c r="H49" s="11">
        <v>0.15906666666666669</v>
      </c>
      <c r="I49" s="11">
        <v>0.15878333333333333</v>
      </c>
      <c r="J49" s="11">
        <v>0.1585</v>
      </c>
      <c r="K49" s="11">
        <v>0.1574933333185812</v>
      </c>
      <c r="L49" s="11">
        <v>0.1564866666371624</v>
      </c>
      <c r="M49" s="11">
        <v>0.15547999995574355</v>
      </c>
      <c r="N49" s="11">
        <v>0.15447333327432475</v>
      </c>
      <c r="O49" s="11">
        <v>0.15346666659290592</v>
      </c>
      <c r="P49" s="11">
        <v>0.15190444435593153</v>
      </c>
      <c r="Q49" s="11">
        <v>0.1503422221189572</v>
      </c>
      <c r="R49" s="11">
        <v>0.14877999988198282</v>
      </c>
      <c r="S49" s="11">
        <v>0.15560666639606158</v>
      </c>
      <c r="T49" s="11">
        <v>0.16243333291014037</v>
      </c>
      <c r="U49" s="11"/>
      <c r="V49" s="35" t="str">
        <f t="shared" si="1"/>
        <v>Cuba</v>
      </c>
      <c r="W49" s="30">
        <f t="shared" si="2"/>
        <v>-4.3054740507569633E-4</v>
      </c>
      <c r="X49" s="10">
        <f t="shared" si="3"/>
        <v>-0.54134873819737483</v>
      </c>
      <c r="Y49" s="38">
        <f t="shared" si="4"/>
        <v>0.29305845634788991</v>
      </c>
      <c r="Z49" s="43">
        <f t="shared" si="5"/>
        <v>0.43054740507569633</v>
      </c>
      <c r="AA49" s="44">
        <f t="shared" si="6"/>
        <v>87</v>
      </c>
    </row>
    <row r="50" spans="1:27">
      <c r="A50" s="39"/>
      <c r="B50" s="40"/>
      <c r="C50" s="34" t="s">
        <v>127</v>
      </c>
      <c r="D50" s="35" t="s">
        <v>128</v>
      </c>
      <c r="E50" s="11">
        <v>0.15425555555555556</v>
      </c>
      <c r="F50" s="11">
        <v>0.15224555555555555</v>
      </c>
      <c r="G50" s="11">
        <v>0.15023555555555554</v>
      </c>
      <c r="H50" s="11">
        <v>0.14822555555555555</v>
      </c>
      <c r="I50" s="11">
        <v>0.14621555555555557</v>
      </c>
      <c r="J50" s="11">
        <v>0.14420555555555556</v>
      </c>
      <c r="K50" s="11">
        <v>0.14512555555555556</v>
      </c>
      <c r="L50" s="11">
        <v>0.14604555555555557</v>
      </c>
      <c r="M50" s="11">
        <v>0.14696555555555554</v>
      </c>
      <c r="N50" s="11">
        <v>0.14788555555555555</v>
      </c>
      <c r="O50" s="11">
        <v>0.14880555555555555</v>
      </c>
      <c r="P50" s="11">
        <v>0.14100555555555555</v>
      </c>
      <c r="Q50" s="11">
        <v>0.13320555555555555</v>
      </c>
      <c r="R50" s="11">
        <v>0.12540555555555555</v>
      </c>
      <c r="S50" s="11">
        <v>0.12427222207321061</v>
      </c>
      <c r="T50" s="11">
        <v>0.12313888859086565</v>
      </c>
      <c r="U50" s="11"/>
      <c r="V50" s="35" t="str">
        <f t="shared" si="1"/>
        <v>Cyprus</v>
      </c>
      <c r="W50" s="30">
        <f t="shared" si="2"/>
        <v>-1.8279166760894606E-3</v>
      </c>
      <c r="X50" s="10">
        <f t="shared" si="3"/>
        <v>-0.8594045056466515</v>
      </c>
      <c r="Y50" s="38">
        <f t="shared" si="4"/>
        <v>0.73857610432576548</v>
      </c>
      <c r="Z50" s="43">
        <f t="shared" si="5"/>
        <v>1.8279166760894607</v>
      </c>
      <c r="AA50" s="44">
        <f t="shared" si="6"/>
        <v>45</v>
      </c>
    </row>
    <row r="51" spans="1:27">
      <c r="A51" s="39"/>
      <c r="B51" s="40"/>
      <c r="C51" s="34" t="s">
        <v>129</v>
      </c>
      <c r="D51" s="35" t="s">
        <v>130</v>
      </c>
      <c r="E51" s="11">
        <v>0.22240555555555555</v>
      </c>
      <c r="F51" s="11">
        <v>0.22084888888888887</v>
      </c>
      <c r="G51" s="11">
        <v>0.21929222222222222</v>
      </c>
      <c r="H51" s="11">
        <v>0.21773555555555549</v>
      </c>
      <c r="I51" s="11">
        <v>0.21617888888888889</v>
      </c>
      <c r="J51" s="11">
        <v>0.21462222222222219</v>
      </c>
      <c r="K51" s="11">
        <v>0.21240722222222219</v>
      </c>
      <c r="L51" s="11">
        <v>0.2101922222222222</v>
      </c>
      <c r="M51" s="11">
        <v>0.20797722222222217</v>
      </c>
      <c r="N51" s="11">
        <v>0.20576222222222221</v>
      </c>
      <c r="O51" s="11">
        <v>0.20354722222222221</v>
      </c>
      <c r="P51" s="11">
        <v>0.20133222222222222</v>
      </c>
      <c r="Q51" s="11">
        <v>0.1991172222222222</v>
      </c>
      <c r="R51" s="11">
        <v>0.19690222222222223</v>
      </c>
      <c r="S51" s="11">
        <v>0.20128722207470073</v>
      </c>
      <c r="T51" s="11">
        <v>0.20567222192717924</v>
      </c>
      <c r="U51" s="11"/>
      <c r="V51" s="35" t="str">
        <f t="shared" si="1"/>
        <v>Czech Republic</v>
      </c>
      <c r="W51" s="30">
        <f t="shared" si="2"/>
        <v>-1.6185416759952301E-3</v>
      </c>
      <c r="X51" s="10">
        <f t="shared" si="3"/>
        <v>-0.94131421639820678</v>
      </c>
      <c r="Y51" s="38">
        <f t="shared" si="4"/>
        <v>0.88607245399337009</v>
      </c>
      <c r="Z51" s="43">
        <f t="shared" si="5"/>
        <v>1.61854167599523</v>
      </c>
      <c r="AA51" s="44">
        <f t="shared" si="6"/>
        <v>52</v>
      </c>
    </row>
    <row r="52" spans="1:27">
      <c r="A52" s="39"/>
      <c r="B52" s="40"/>
      <c r="C52" s="34" t="s">
        <v>131</v>
      </c>
      <c r="D52" s="35" t="s">
        <v>132</v>
      </c>
      <c r="E52" s="11">
        <v>0.20760833329179632</v>
      </c>
      <c r="F52" s="11">
        <v>0.20723666663343709</v>
      </c>
      <c r="G52" s="11">
        <v>0.20686499997507779</v>
      </c>
      <c r="H52" s="11">
        <v>0.20649333331671857</v>
      </c>
      <c r="I52" s="11">
        <v>0.20612166665835926</v>
      </c>
      <c r="J52" s="11">
        <v>0.20575000000000002</v>
      </c>
      <c r="K52" s="11">
        <v>0.2051166666666667</v>
      </c>
      <c r="L52" s="11">
        <v>0.20448333333333335</v>
      </c>
      <c r="M52" s="11">
        <v>0.20385</v>
      </c>
      <c r="N52" s="11">
        <v>0.20321666666666668</v>
      </c>
      <c r="O52" s="11">
        <v>0.20258333333333334</v>
      </c>
      <c r="P52" s="11">
        <v>0.19950000000000001</v>
      </c>
      <c r="Q52" s="11">
        <v>0.19641666666666668</v>
      </c>
      <c r="R52" s="11">
        <v>0.19333333333333336</v>
      </c>
      <c r="S52" s="11">
        <v>0.19691666651765505</v>
      </c>
      <c r="T52" s="11">
        <v>0.20049999970197677</v>
      </c>
      <c r="U52" s="11"/>
      <c r="V52" s="35" t="str">
        <f t="shared" si="1"/>
        <v>Denmark</v>
      </c>
      <c r="W52" s="30">
        <f t="shared" si="2"/>
        <v>-8.0712010520190755E-4</v>
      </c>
      <c r="X52" s="10">
        <f t="shared" si="3"/>
        <v>-0.88421063301321057</v>
      </c>
      <c r="Y52" s="38">
        <f t="shared" si="4"/>
        <v>0.78182844353362257</v>
      </c>
      <c r="Z52" s="43">
        <f t="shared" si="5"/>
        <v>0.80712010520190758</v>
      </c>
      <c r="AA52" s="44">
        <f t="shared" si="6"/>
        <v>81</v>
      </c>
    </row>
    <row r="53" spans="1:27">
      <c r="A53" s="39"/>
      <c r="B53" s="40"/>
      <c r="C53" s="34" t="s">
        <v>133</v>
      </c>
      <c r="D53" s="35" t="s">
        <v>134</v>
      </c>
      <c r="E53" s="11">
        <v>0.3161388888888888</v>
      </c>
      <c r="F53" s="11">
        <v>0.31513888888888886</v>
      </c>
      <c r="G53" s="11">
        <v>0.3141388888888888</v>
      </c>
      <c r="H53" s="11">
        <v>0.31313888888888886</v>
      </c>
      <c r="I53" s="11">
        <v>0.31213888888888891</v>
      </c>
      <c r="J53" s="11">
        <v>0.31113888888888885</v>
      </c>
      <c r="K53" s="11">
        <v>0.31113888888888885</v>
      </c>
      <c r="L53" s="11">
        <v>0.31113888888888885</v>
      </c>
      <c r="M53" s="11">
        <v>0.31113888888888885</v>
      </c>
      <c r="N53" s="11">
        <v>0.31113888888888885</v>
      </c>
      <c r="O53" s="11">
        <v>0.31113888888888885</v>
      </c>
      <c r="P53" s="11">
        <v>0.31058333333333327</v>
      </c>
      <c r="Q53" s="11">
        <v>0.31002777777777774</v>
      </c>
      <c r="R53" s="11">
        <v>0.3094722222222222</v>
      </c>
      <c r="S53" s="11">
        <v>0.31440555544528698</v>
      </c>
      <c r="T53" s="11">
        <v>0.31933888866835169</v>
      </c>
      <c r="U53" s="11"/>
      <c r="V53" s="35" t="str">
        <f t="shared" si="1"/>
        <v>Djibouti</v>
      </c>
      <c r="W53" s="30">
        <f t="shared" si="2"/>
        <v>-7.6111118083975314E-5</v>
      </c>
      <c r="X53" s="10">
        <f t="shared" si="3"/>
        <v>-0.13775898990316915</v>
      </c>
      <c r="Y53" s="38">
        <f t="shared" si="4"/>
        <v>1.897753929914146E-2</v>
      </c>
      <c r="Z53" s="43" t="str">
        <f t="shared" si="5"/>
        <v/>
      </c>
      <c r="AA53" s="44" t="str">
        <f t="shared" si="6"/>
        <v/>
      </c>
    </row>
    <row r="54" spans="1:27">
      <c r="A54" s="39"/>
      <c r="B54" s="40"/>
      <c r="C54" s="34" t="s">
        <v>135</v>
      </c>
      <c r="D54" s="35" t="s">
        <v>136</v>
      </c>
      <c r="E54" s="11">
        <v>0.1905</v>
      </c>
      <c r="F54" s="11">
        <v>0.1905</v>
      </c>
      <c r="G54" s="11">
        <v>0.1905</v>
      </c>
      <c r="H54" s="11">
        <v>0.1905</v>
      </c>
      <c r="I54" s="11">
        <v>0.1905</v>
      </c>
      <c r="J54" s="11">
        <v>0.1905</v>
      </c>
      <c r="K54" s="11">
        <v>0.1871666666666667</v>
      </c>
      <c r="L54" s="11">
        <v>0.18383333333333338</v>
      </c>
      <c r="M54" s="11">
        <v>0.18300000000000002</v>
      </c>
      <c r="N54" s="11">
        <v>0.18216666666666667</v>
      </c>
      <c r="O54" s="11">
        <v>0.1905</v>
      </c>
      <c r="P54" s="11">
        <v>0.19636666653553644</v>
      </c>
      <c r="Q54" s="11">
        <v>0.20223333307107291</v>
      </c>
      <c r="R54" s="11">
        <v>0.20809999960660933</v>
      </c>
      <c r="S54" s="11">
        <v>0.21396666614214579</v>
      </c>
      <c r="T54" s="11">
        <v>0.21983333267768224</v>
      </c>
      <c r="U54" s="11"/>
      <c r="V54" s="35" t="str">
        <f t="shared" si="1"/>
        <v>Dominica</v>
      </c>
      <c r="W54" s="30">
        <f t="shared" si="2"/>
        <v>1.5727940819719253E-3</v>
      </c>
      <c r="X54" s="10">
        <f t="shared" si="3"/>
        <v>0.67743478720049843</v>
      </c>
      <c r="Y54" s="38">
        <f t="shared" si="4"/>
        <v>0.45891789090938462</v>
      </c>
      <c r="Z54" s="43">
        <f t="shared" si="5"/>
        <v>-1.5727940819719253</v>
      </c>
      <c r="AA54" s="44">
        <f t="shared" si="6"/>
        <v>136</v>
      </c>
    </row>
    <row r="55" spans="1:27">
      <c r="A55" s="39"/>
      <c r="B55" s="40"/>
      <c r="C55" s="34" t="s">
        <v>137</v>
      </c>
      <c r="D55" s="35" t="s">
        <v>138</v>
      </c>
      <c r="E55" s="11">
        <v>0.23648888888888889</v>
      </c>
      <c r="F55" s="11">
        <v>0.2281188888888889</v>
      </c>
      <c r="G55" s="11">
        <v>0.21974888888888888</v>
      </c>
      <c r="H55" s="11">
        <v>0.21137888888888889</v>
      </c>
      <c r="I55" s="11">
        <v>0.20300888888888891</v>
      </c>
      <c r="J55" s="11">
        <v>0.19463888888888889</v>
      </c>
      <c r="K55" s="11">
        <v>0.19452555554318759</v>
      </c>
      <c r="L55" s="11">
        <v>0.1944122221974863</v>
      </c>
      <c r="M55" s="11">
        <v>0.19429888885178501</v>
      </c>
      <c r="N55" s="11">
        <v>0.19418555550608371</v>
      </c>
      <c r="O55" s="11">
        <v>0.19407222216038242</v>
      </c>
      <c r="P55" s="11">
        <v>0.19406999992579221</v>
      </c>
      <c r="Q55" s="11">
        <v>0.19406777769120206</v>
      </c>
      <c r="R55" s="11">
        <v>0.19406555545661186</v>
      </c>
      <c r="S55" s="11">
        <v>0.20025222198499579</v>
      </c>
      <c r="T55" s="11">
        <v>0.20643888851337966</v>
      </c>
      <c r="U55" s="11"/>
      <c r="V55" s="35" t="str">
        <f t="shared" si="1"/>
        <v>Dominican Republic</v>
      </c>
      <c r="W55" s="30">
        <f t="shared" si="2"/>
        <v>-1.938047402586323E-3</v>
      </c>
      <c r="X55" s="10">
        <f t="shared" si="3"/>
        <v>-0.67432977519367387</v>
      </c>
      <c r="Y55" s="38">
        <f t="shared" si="4"/>
        <v>0.45472064571275073</v>
      </c>
      <c r="Z55" s="43">
        <f t="shared" si="5"/>
        <v>1.938047402586323</v>
      </c>
      <c r="AA55" s="44">
        <f t="shared" si="6"/>
        <v>43</v>
      </c>
    </row>
    <row r="56" spans="1:27">
      <c r="C56" s="34" t="s">
        <v>139</v>
      </c>
      <c r="D56" s="35" t="s">
        <v>140</v>
      </c>
      <c r="E56" s="11">
        <v>0.21461611111111112</v>
      </c>
      <c r="F56" s="11">
        <v>0.20981277777777776</v>
      </c>
      <c r="G56" s="11">
        <v>0.20500944444444449</v>
      </c>
      <c r="H56" s="11">
        <v>0.20020611111111108</v>
      </c>
      <c r="I56" s="11">
        <v>0.19540277777777781</v>
      </c>
      <c r="J56" s="11">
        <v>0.19059944444444446</v>
      </c>
      <c r="K56" s="11">
        <v>0.18638587777510077</v>
      </c>
      <c r="L56" s="11">
        <v>0.18217231110575716</v>
      </c>
      <c r="M56" s="11">
        <v>0.17795874443641349</v>
      </c>
      <c r="N56" s="11">
        <v>0.17374517776706985</v>
      </c>
      <c r="O56" s="11">
        <v>0.16953161109772616</v>
      </c>
      <c r="P56" s="11">
        <v>0.16742915553949356</v>
      </c>
      <c r="Q56" s="11">
        <v>0.16532669998126107</v>
      </c>
      <c r="R56" s="11">
        <v>0.16322424442302849</v>
      </c>
      <c r="S56" s="11">
        <v>0.16954401094843738</v>
      </c>
      <c r="T56" s="11">
        <v>0.17586377747384627</v>
      </c>
      <c r="U56" s="11"/>
      <c r="V56" s="35" t="str">
        <f t="shared" si="1"/>
        <v>Ecuador</v>
      </c>
      <c r="W56" s="30">
        <f t="shared" si="2"/>
        <v>-3.2670897982935913E-3</v>
      </c>
      <c r="X56" s="10">
        <f t="shared" si="3"/>
        <v>-0.93279683560515747</v>
      </c>
      <c r="Y56" s="38">
        <f t="shared" si="4"/>
        <v>0.87010993651499513</v>
      </c>
      <c r="Z56" s="43">
        <f t="shared" si="5"/>
        <v>3.2670897982935911</v>
      </c>
      <c r="AA56" s="44">
        <f t="shared" si="6"/>
        <v>16</v>
      </c>
    </row>
    <row r="57" spans="1:27">
      <c r="C57" s="34" t="s">
        <v>141</v>
      </c>
      <c r="D57" s="35" t="s">
        <v>142</v>
      </c>
      <c r="E57" s="11">
        <v>0.38991666666666663</v>
      </c>
      <c r="F57" s="11">
        <v>0.38658333333333328</v>
      </c>
      <c r="G57" s="11">
        <v>0.38324999999999992</v>
      </c>
      <c r="H57" s="11">
        <v>0.37991666666666662</v>
      </c>
      <c r="I57" s="11">
        <v>0.37658333333333327</v>
      </c>
      <c r="J57" s="11">
        <v>0.37325000000000003</v>
      </c>
      <c r="K57" s="11">
        <v>0.37024999999999997</v>
      </c>
      <c r="L57" s="11">
        <v>0.36725000000000002</v>
      </c>
      <c r="M57" s="11">
        <v>0.36424999999999996</v>
      </c>
      <c r="N57" s="11">
        <v>0.36125000000000002</v>
      </c>
      <c r="O57" s="11">
        <v>0.35824999999999996</v>
      </c>
      <c r="P57" s="11">
        <v>0.35713888888888889</v>
      </c>
      <c r="Q57" s="11">
        <v>0.35602777777777767</v>
      </c>
      <c r="R57" s="11">
        <v>0.3549166666666666</v>
      </c>
      <c r="S57" s="11">
        <v>0.36134999985620375</v>
      </c>
      <c r="T57" s="11">
        <v>0.3677833330457409</v>
      </c>
      <c r="U57" s="11"/>
      <c r="V57" s="35" t="str">
        <f t="shared" si="1"/>
        <v>Egypt</v>
      </c>
      <c r="W57" s="30">
        <f t="shared" si="2"/>
        <v>-2.0997222313152175E-3</v>
      </c>
      <c r="X57" s="10">
        <f t="shared" si="3"/>
        <v>-0.88506086864616584</v>
      </c>
      <c r="Y57" s="38">
        <f t="shared" si="4"/>
        <v>0.78333274120870566</v>
      </c>
      <c r="Z57" s="43">
        <f t="shared" si="5"/>
        <v>2.0997222313152175</v>
      </c>
      <c r="AA57" s="44">
        <f t="shared" si="6"/>
        <v>36</v>
      </c>
    </row>
    <row r="58" spans="1:27">
      <c r="C58" s="34" t="s">
        <v>143</v>
      </c>
      <c r="D58" s="35" t="s">
        <v>144</v>
      </c>
      <c r="E58" s="11">
        <v>0.1952288888888889</v>
      </c>
      <c r="F58" s="11">
        <v>0.19256222222222222</v>
      </c>
      <c r="G58" s="11">
        <v>0.18989555555555557</v>
      </c>
      <c r="H58" s="11">
        <v>0.18722888888888889</v>
      </c>
      <c r="I58" s="11">
        <v>0.18456222222222221</v>
      </c>
      <c r="J58" s="11">
        <v>0.18189555555555556</v>
      </c>
      <c r="K58" s="11">
        <v>0.17989555555555556</v>
      </c>
      <c r="L58" s="11">
        <v>0.17789555555555556</v>
      </c>
      <c r="M58" s="11">
        <v>0.17589555555555555</v>
      </c>
      <c r="N58" s="11">
        <v>0.17389555555555555</v>
      </c>
      <c r="O58" s="11">
        <v>0.17189555555555555</v>
      </c>
      <c r="P58" s="11">
        <v>0.1702288888888889</v>
      </c>
      <c r="Q58" s="11">
        <v>0.1685622222222222</v>
      </c>
      <c r="R58" s="11">
        <v>0.16689555555555557</v>
      </c>
      <c r="S58" s="11">
        <v>0.17269555542591544</v>
      </c>
      <c r="T58" s="11">
        <v>0.17849555529627534</v>
      </c>
      <c r="U58" s="11"/>
      <c r="V58" s="35" t="str">
        <f t="shared" si="1"/>
        <v>El Salvador</v>
      </c>
      <c r="W58" s="30">
        <f t="shared" si="2"/>
        <v>-1.6185294199625366E-3</v>
      </c>
      <c r="X58" s="10">
        <f t="shared" si="3"/>
        <v>-0.88672254177686027</v>
      </c>
      <c r="Y58" s="38">
        <f t="shared" si="4"/>
        <v>0.78627686609521574</v>
      </c>
      <c r="Z58" s="43">
        <f t="shared" si="5"/>
        <v>1.6185294199625366</v>
      </c>
      <c r="AA58" s="44">
        <f t="shared" si="6"/>
        <v>53</v>
      </c>
    </row>
    <row r="59" spans="1:27">
      <c r="C59" s="34" t="s">
        <v>145</v>
      </c>
      <c r="D59" s="35" t="s">
        <v>146</v>
      </c>
      <c r="E59" s="11">
        <v>0.36108372222222224</v>
      </c>
      <c r="F59" s="11">
        <v>0.36108372222222224</v>
      </c>
      <c r="G59" s="11">
        <v>0.36108372222222224</v>
      </c>
      <c r="H59" s="11">
        <v>0.36108372222222224</v>
      </c>
      <c r="I59" s="11">
        <v>0.36108372222222224</v>
      </c>
      <c r="J59" s="11">
        <v>0.36108372222222224</v>
      </c>
      <c r="K59" s="11">
        <v>0.36108372222222224</v>
      </c>
      <c r="L59" s="11">
        <v>0.36108372222222224</v>
      </c>
      <c r="M59" s="11">
        <v>0.36108372222222224</v>
      </c>
      <c r="N59" s="11">
        <v>0.36108372222222224</v>
      </c>
      <c r="O59" s="11">
        <v>0.36108372222222224</v>
      </c>
      <c r="P59" s="11">
        <v>0.36421705548552014</v>
      </c>
      <c r="Q59" s="11">
        <v>0.36735038874881792</v>
      </c>
      <c r="R59" s="11">
        <v>0.37048372201211582</v>
      </c>
      <c r="S59" s="11">
        <v>0.37361705527541372</v>
      </c>
      <c r="T59" s="11">
        <v>0.37675038853871157</v>
      </c>
      <c r="U59" s="11"/>
      <c r="V59" s="35" t="str">
        <f t="shared" si="1"/>
        <v>Equatorial Guinea</v>
      </c>
      <c r="W59" s="30">
        <f t="shared" si="2"/>
        <v>8.5245096133839001E-4</v>
      </c>
      <c r="X59" s="10">
        <f t="shared" si="3"/>
        <v>0.78404613007253876</v>
      </c>
      <c r="Y59" s="38">
        <f t="shared" si="4"/>
        <v>0.61472833408172434</v>
      </c>
      <c r="Z59" s="43">
        <f t="shared" si="5"/>
        <v>-0.85245096133839005</v>
      </c>
      <c r="AA59" s="44">
        <f t="shared" si="6"/>
        <v>124</v>
      </c>
    </row>
    <row r="60" spans="1:27">
      <c r="C60" s="34" t="s">
        <v>147</v>
      </c>
      <c r="D60" s="35" t="s">
        <v>148</v>
      </c>
      <c r="E60" s="11">
        <v>0.44197477775333244</v>
      </c>
      <c r="F60" s="11">
        <v>0.43875604442488814</v>
      </c>
      <c r="G60" s="11">
        <v>0.43553731109644395</v>
      </c>
      <c r="H60" s="11">
        <v>0.43231857776799965</v>
      </c>
      <c r="I60" s="11">
        <v>0.42909984443955534</v>
      </c>
      <c r="J60" s="11">
        <v>0.4258811111111111</v>
      </c>
      <c r="K60" s="11">
        <v>0.42410644444444445</v>
      </c>
      <c r="L60" s="11">
        <v>0.42233177777777775</v>
      </c>
      <c r="M60" s="11">
        <v>0.42055711111111105</v>
      </c>
      <c r="N60" s="11">
        <v>0.4187824444444444</v>
      </c>
      <c r="O60" s="11">
        <v>0.41700777777777781</v>
      </c>
      <c r="P60" s="11">
        <v>0.41620459999311715</v>
      </c>
      <c r="Q60" s="11">
        <v>0.41540142220845649</v>
      </c>
      <c r="R60" s="11">
        <v>0.41459824442379589</v>
      </c>
      <c r="S60" s="11">
        <v>0.41740617769436711</v>
      </c>
      <c r="T60" s="11">
        <v>0.42021411096493816</v>
      </c>
      <c r="U60" s="11"/>
      <c r="V60" s="35" t="str">
        <f t="shared" si="1"/>
        <v>Eritrea</v>
      </c>
      <c r="W60" s="30">
        <f t="shared" si="2"/>
        <v>-1.6748859517883897E-3</v>
      </c>
      <c r="X60" s="10">
        <f t="shared" si="3"/>
        <v>-0.91389579052610248</v>
      </c>
      <c r="Y60" s="38">
        <f t="shared" si="4"/>
        <v>0.83520551594132975</v>
      </c>
      <c r="Z60" s="43">
        <f t="shared" si="5"/>
        <v>1.6748859517883898</v>
      </c>
      <c r="AA60" s="44">
        <f t="shared" si="6"/>
        <v>51</v>
      </c>
    </row>
    <row r="61" spans="1:27">
      <c r="C61" s="34" t="s">
        <v>149</v>
      </c>
      <c r="D61" s="35" t="s">
        <v>150</v>
      </c>
      <c r="E61" s="11">
        <v>0.24944388888888888</v>
      </c>
      <c r="F61" s="11">
        <v>0.25283622222222218</v>
      </c>
      <c r="G61" s="11">
        <v>0.25622855555555557</v>
      </c>
      <c r="H61" s="11">
        <v>0.25962088888888885</v>
      </c>
      <c r="I61" s="11">
        <v>0.26301322222222223</v>
      </c>
      <c r="J61" s="11">
        <v>0.26640555555555551</v>
      </c>
      <c r="K61" s="11">
        <v>0.26727555555555554</v>
      </c>
      <c r="L61" s="11">
        <v>0.26814555555555553</v>
      </c>
      <c r="M61" s="11">
        <v>0.26901555555555551</v>
      </c>
      <c r="N61" s="11">
        <v>0.26988555555555555</v>
      </c>
      <c r="O61" s="11">
        <v>0.27075555555555553</v>
      </c>
      <c r="P61" s="11">
        <v>0.2712228888784432</v>
      </c>
      <c r="Q61" s="11">
        <v>0.27169022220133077</v>
      </c>
      <c r="R61" s="11">
        <v>0.27215755552421844</v>
      </c>
      <c r="S61" s="11">
        <v>0.27905822203664316</v>
      </c>
      <c r="T61" s="11">
        <v>0.28595888854906787</v>
      </c>
      <c r="U61" s="11"/>
      <c r="V61" s="35" t="str">
        <f t="shared" si="1"/>
        <v>Estonia</v>
      </c>
      <c r="W61" s="30">
        <f t="shared" si="2"/>
        <v>1.853487733163196E-3</v>
      </c>
      <c r="X61" s="10">
        <f t="shared" si="3"/>
        <v>0.94983684682404756</v>
      </c>
      <c r="Y61" s="38">
        <f t="shared" si="4"/>
        <v>0.90219003558464916</v>
      </c>
      <c r="Z61" s="43">
        <f t="shared" si="5"/>
        <v>-1.853487733163196</v>
      </c>
      <c r="AA61" s="44">
        <f t="shared" si="6"/>
        <v>138</v>
      </c>
    </row>
    <row r="62" spans="1:27">
      <c r="C62" s="34" t="s">
        <v>151</v>
      </c>
      <c r="D62" s="35" t="s">
        <v>152</v>
      </c>
      <c r="E62" s="11">
        <v>0.54756555555555553</v>
      </c>
      <c r="F62" s="11">
        <v>0.54456555555555564</v>
      </c>
      <c r="G62" s="11">
        <v>0.54156555555555552</v>
      </c>
      <c r="H62" s="11">
        <v>0.53856555555555563</v>
      </c>
      <c r="I62" s="11">
        <v>0.53556555555555552</v>
      </c>
      <c r="J62" s="11">
        <v>0.53256555555555563</v>
      </c>
      <c r="K62" s="11">
        <v>0.52956555555555551</v>
      </c>
      <c r="L62" s="11">
        <v>0.52656555555555551</v>
      </c>
      <c r="M62" s="11">
        <v>0.52356555555555551</v>
      </c>
      <c r="N62" s="11">
        <v>0.52056555555555561</v>
      </c>
      <c r="O62" s="11">
        <v>0.5175655555555555</v>
      </c>
      <c r="P62" s="11">
        <v>0.51478777777777784</v>
      </c>
      <c r="Q62" s="11">
        <v>0.51200999999999997</v>
      </c>
      <c r="R62" s="11">
        <v>0.5092322222222222</v>
      </c>
      <c r="S62" s="11">
        <v>0.51089888885163603</v>
      </c>
      <c r="T62" s="11">
        <v>0.51256555548104987</v>
      </c>
      <c r="U62" s="11"/>
      <c r="V62" s="35" t="str">
        <f t="shared" si="1"/>
        <v>Ethiopia</v>
      </c>
      <c r="W62" s="30">
        <f t="shared" si="2"/>
        <v>-2.6584967343818398E-3</v>
      </c>
      <c r="X62" s="10">
        <f t="shared" si="3"/>
        <v>-0.98532275007106818</v>
      </c>
      <c r="Y62" s="38">
        <f t="shared" si="4"/>
        <v>0.97086092180761263</v>
      </c>
      <c r="Z62" s="43">
        <f t="shared" si="5"/>
        <v>2.6584967343818398</v>
      </c>
      <c r="AA62" s="44">
        <f t="shared" si="6"/>
        <v>24</v>
      </c>
    </row>
    <row r="63" spans="1:27">
      <c r="C63" s="34" t="s">
        <v>153</v>
      </c>
      <c r="D63" s="35" t="s">
        <v>154</v>
      </c>
      <c r="E63" s="11">
        <v>0.19364366666666669</v>
      </c>
      <c r="F63" s="11">
        <v>0.19364366666666669</v>
      </c>
      <c r="G63" s="11">
        <v>0.19364366666666669</v>
      </c>
      <c r="H63" s="11">
        <v>0.19364366666666669</v>
      </c>
      <c r="I63" s="11">
        <v>0.19364366666666669</v>
      </c>
      <c r="J63" s="11">
        <v>0.19364366666666669</v>
      </c>
      <c r="K63" s="11">
        <v>0.19364366666666669</v>
      </c>
      <c r="L63" s="11">
        <v>0.19364366666666669</v>
      </c>
      <c r="M63" s="11">
        <v>0.19364366666666669</v>
      </c>
      <c r="N63" s="11">
        <v>0.19364366666666669</v>
      </c>
      <c r="O63" s="11">
        <v>0.19364366666666669</v>
      </c>
      <c r="P63" s="11">
        <v>0.19364366666666669</v>
      </c>
      <c r="Q63" s="11">
        <v>0.19364366666666669</v>
      </c>
      <c r="R63" s="11">
        <v>0.19364366666666669</v>
      </c>
      <c r="S63" s="11">
        <v>0.19364366666666669</v>
      </c>
      <c r="T63" s="11">
        <v>0.19364366666666669</v>
      </c>
      <c r="U63" s="11"/>
      <c r="V63" s="35" t="str">
        <f t="shared" si="1"/>
        <v>Fiji</v>
      </c>
      <c r="W63" s="30">
        <f t="shared" si="2"/>
        <v>0</v>
      </c>
      <c r="X63" s="10">
        <f t="shared" si="3"/>
        <v>0</v>
      </c>
      <c r="Y63" s="38">
        <f t="shared" si="4"/>
        <v>0</v>
      </c>
      <c r="Z63" s="43" t="str">
        <f t="shared" si="5"/>
        <v/>
      </c>
      <c r="AA63" s="44" t="str">
        <f t="shared" si="6"/>
        <v/>
      </c>
    </row>
    <row r="64" spans="1:27">
      <c r="C64" s="34" t="s">
        <v>155</v>
      </c>
      <c r="D64" s="35" t="s">
        <v>156</v>
      </c>
      <c r="E64" s="11">
        <v>0.26252944444444443</v>
      </c>
      <c r="F64" s="11">
        <v>0.26243377777777777</v>
      </c>
      <c r="G64" s="11">
        <v>0.26233811111111111</v>
      </c>
      <c r="H64" s="11">
        <v>0.26224244444444444</v>
      </c>
      <c r="I64" s="11">
        <v>0.26214677777777778</v>
      </c>
      <c r="J64" s="11">
        <v>0.26205111111111107</v>
      </c>
      <c r="K64" s="11">
        <v>0.26185811111111112</v>
      </c>
      <c r="L64" s="11">
        <v>0.26166511111111107</v>
      </c>
      <c r="M64" s="11">
        <v>0.26147211111111113</v>
      </c>
      <c r="N64" s="11">
        <v>0.26127911111111107</v>
      </c>
      <c r="O64" s="11">
        <v>0.26108611111111113</v>
      </c>
      <c r="P64" s="11">
        <v>0.26113561111000472</v>
      </c>
      <c r="Q64" s="11">
        <v>0.2611851111088983</v>
      </c>
      <c r="R64" s="11">
        <v>0.26123461110779189</v>
      </c>
      <c r="S64" s="11">
        <v>0.26795077762434055</v>
      </c>
      <c r="T64" s="11">
        <v>0.27466694414088916</v>
      </c>
      <c r="U64" s="11"/>
      <c r="V64" s="35" t="str">
        <f t="shared" si="1"/>
        <v>Finland</v>
      </c>
      <c r="W64" s="30">
        <f t="shared" si="2"/>
        <v>3.2102327458992548E-4</v>
      </c>
      <c r="X64" s="10">
        <f t="shared" si="3"/>
        <v>0.43437034484032644</v>
      </c>
      <c r="Y64" s="38">
        <f t="shared" si="4"/>
        <v>0.1886775964767041</v>
      </c>
      <c r="Z64" s="43" t="str">
        <f t="shared" si="5"/>
        <v/>
      </c>
      <c r="AA64" s="44" t="str">
        <f t="shared" si="6"/>
        <v/>
      </c>
    </row>
    <row r="65" spans="3:27">
      <c r="C65" s="34" t="s">
        <v>157</v>
      </c>
      <c r="D65" s="35" t="s">
        <v>158</v>
      </c>
      <c r="E65" s="11">
        <v>0.18177777772003578</v>
      </c>
      <c r="F65" s="11">
        <v>0.18126111106491752</v>
      </c>
      <c r="G65" s="11">
        <v>0.18074444440979923</v>
      </c>
      <c r="H65" s="11">
        <v>0.18022777775468093</v>
      </c>
      <c r="I65" s="11">
        <v>0.1797111110995627</v>
      </c>
      <c r="J65" s="11">
        <v>0.17919444444444443</v>
      </c>
      <c r="K65" s="11">
        <v>0.1790211111111111</v>
      </c>
      <c r="L65" s="11">
        <v>0.1788477777777778</v>
      </c>
      <c r="M65" s="11">
        <v>0.17867444444444444</v>
      </c>
      <c r="N65" s="11">
        <v>0.17850111111111111</v>
      </c>
      <c r="O65" s="11">
        <v>0.17832777777777778</v>
      </c>
      <c r="P65" s="11">
        <v>0.17882711109995011</v>
      </c>
      <c r="Q65" s="11">
        <v>0.17932644442212251</v>
      </c>
      <c r="R65" s="11">
        <v>0.17982577774429487</v>
      </c>
      <c r="S65" s="11">
        <v>0.18699177758412225</v>
      </c>
      <c r="T65" s="11">
        <v>0.19415777742394971</v>
      </c>
      <c r="U65" s="11"/>
      <c r="V65" s="35" t="str">
        <f t="shared" si="1"/>
        <v>France</v>
      </c>
      <c r="W65" s="30">
        <f t="shared" si="2"/>
        <v>3.3783332401594402E-4</v>
      </c>
      <c r="X65" s="10">
        <f t="shared" si="3"/>
        <v>0.39279675645259376</v>
      </c>
      <c r="Y65" s="38">
        <f t="shared" si="4"/>
        <v>0.15428929187967827</v>
      </c>
      <c r="Z65" s="43" t="str">
        <f t="shared" si="5"/>
        <v/>
      </c>
      <c r="AA65" s="44" t="str">
        <f t="shared" si="6"/>
        <v/>
      </c>
    </row>
    <row r="66" spans="3:27">
      <c r="C66" s="34" t="s">
        <v>159</v>
      </c>
      <c r="D66" s="35" t="s">
        <v>160</v>
      </c>
      <c r="E66" s="11">
        <v>0.26882661111111111</v>
      </c>
      <c r="F66" s="11">
        <v>0.26849327777777776</v>
      </c>
      <c r="G66" s="11">
        <v>0.26815994444444446</v>
      </c>
      <c r="H66" s="11">
        <v>0.26782661111111111</v>
      </c>
      <c r="I66" s="11">
        <v>0.26749327777777782</v>
      </c>
      <c r="J66" s="11">
        <v>0.26715994444444441</v>
      </c>
      <c r="K66" s="11">
        <v>0.26782661111111111</v>
      </c>
      <c r="L66" s="11">
        <v>0.26849327777777776</v>
      </c>
      <c r="M66" s="11">
        <v>0.26915994444444441</v>
      </c>
      <c r="N66" s="11">
        <v>0.26982661111111111</v>
      </c>
      <c r="O66" s="11">
        <v>0.27049327777777776</v>
      </c>
      <c r="P66" s="11">
        <v>0.26993772222222223</v>
      </c>
      <c r="Q66" s="11">
        <v>0.26938216666666664</v>
      </c>
      <c r="R66" s="11">
        <v>0.26882661111111111</v>
      </c>
      <c r="S66" s="11">
        <v>0.27282661102170419</v>
      </c>
      <c r="T66" s="11">
        <v>0.27682661093229716</v>
      </c>
      <c r="U66" s="11"/>
      <c r="V66" s="35" t="str">
        <f t="shared" si="1"/>
        <v>Gabon</v>
      </c>
      <c r="W66" s="30">
        <f t="shared" si="2"/>
        <v>3.5016339303913457E-4</v>
      </c>
      <c r="X66" s="10">
        <f t="shared" si="3"/>
        <v>0.69632132435814587</v>
      </c>
      <c r="Y66" s="38">
        <f t="shared" si="4"/>
        <v>0.4848633867558822</v>
      </c>
      <c r="Z66" s="43">
        <f t="shared" si="5"/>
        <v>-0.35016339303913457</v>
      </c>
      <c r="AA66" s="44">
        <f t="shared" si="6"/>
        <v>96</v>
      </c>
    </row>
    <row r="67" spans="3:27">
      <c r="C67" s="34" t="s">
        <v>161</v>
      </c>
      <c r="D67" s="35" t="s">
        <v>162</v>
      </c>
      <c r="E67" s="11">
        <v>0.24873533333333331</v>
      </c>
      <c r="F67" s="11">
        <v>0.24606866666666663</v>
      </c>
      <c r="G67" s="11">
        <v>0.24340199999999998</v>
      </c>
      <c r="H67" s="11">
        <v>0.24073533333333338</v>
      </c>
      <c r="I67" s="11">
        <v>0.23806866666666671</v>
      </c>
      <c r="J67" s="11">
        <v>0.23540200000000003</v>
      </c>
      <c r="K67" s="11">
        <v>0.23306866666666667</v>
      </c>
      <c r="L67" s="11">
        <v>0.23073533333333338</v>
      </c>
      <c r="M67" s="11">
        <v>0.22840199999999999</v>
      </c>
      <c r="N67" s="11">
        <v>0.2260686666666667</v>
      </c>
      <c r="O67" s="11">
        <v>0.22373533333333331</v>
      </c>
      <c r="P67" s="11">
        <v>0.22095755555555555</v>
      </c>
      <c r="Q67" s="11">
        <v>0.21817977777777778</v>
      </c>
      <c r="R67" s="11">
        <v>0.21540199999999998</v>
      </c>
      <c r="S67" s="11">
        <v>0.22070199988153574</v>
      </c>
      <c r="T67" s="11">
        <v>0.22600199976307153</v>
      </c>
      <c r="U67" s="11"/>
      <c r="V67" s="35" t="str">
        <f t="shared" si="1"/>
        <v>Gambia</v>
      </c>
      <c r="W67" s="30">
        <f t="shared" si="2"/>
        <v>-2.0341339944192263E-3</v>
      </c>
      <c r="X67" s="10">
        <f t="shared" si="3"/>
        <v>-0.94144582852771774</v>
      </c>
      <c r="Y67" s="38">
        <f t="shared" si="4"/>
        <v>0.88632024805224097</v>
      </c>
      <c r="Z67" s="43">
        <f t="shared" si="5"/>
        <v>2.0341339944192263</v>
      </c>
      <c r="AA67" s="44">
        <f t="shared" si="6"/>
        <v>41</v>
      </c>
    </row>
    <row r="68" spans="3:27">
      <c r="C68" s="34" t="s">
        <v>163</v>
      </c>
      <c r="D68" s="35" t="s">
        <v>164</v>
      </c>
      <c r="E68" s="11">
        <v>0.21340555555555554</v>
      </c>
      <c r="F68" s="11">
        <v>0.21140555555555554</v>
      </c>
      <c r="G68" s="11">
        <v>0.20940555555555554</v>
      </c>
      <c r="H68" s="11">
        <v>0.20740555555555554</v>
      </c>
      <c r="I68" s="11">
        <v>0.20540555555555554</v>
      </c>
      <c r="J68" s="11">
        <v>0.20340555555555559</v>
      </c>
      <c r="K68" s="11">
        <v>0.20107222222222221</v>
      </c>
      <c r="L68" s="11">
        <v>0.19873888888888891</v>
      </c>
      <c r="M68" s="11">
        <v>0.19640555555555553</v>
      </c>
      <c r="N68" s="11">
        <v>0.19407222222222223</v>
      </c>
      <c r="O68" s="11">
        <v>0.1917388888888889</v>
      </c>
      <c r="P68" s="11">
        <v>0.19062777777777776</v>
      </c>
      <c r="Q68" s="11">
        <v>0.18951666666666667</v>
      </c>
      <c r="R68" s="11">
        <v>0.18840555555555558</v>
      </c>
      <c r="S68" s="11">
        <v>0.1948388887450927</v>
      </c>
      <c r="T68" s="11">
        <v>0.20127222193462982</v>
      </c>
      <c r="U68" s="11"/>
      <c r="V68" s="35" t="str">
        <f t="shared" si="1"/>
        <v>Georgia</v>
      </c>
      <c r="W68" s="30">
        <f t="shared" si="2"/>
        <v>-1.433055564648549E-3</v>
      </c>
      <c r="X68" s="10">
        <f t="shared" si="3"/>
        <v>-0.84717760012150367</v>
      </c>
      <c r="Y68" s="38">
        <f t="shared" si="4"/>
        <v>0.71770988614763043</v>
      </c>
      <c r="Z68" s="43">
        <f t="shared" si="5"/>
        <v>1.433055564648549</v>
      </c>
      <c r="AA68" s="44">
        <f t="shared" si="6"/>
        <v>62</v>
      </c>
    </row>
    <row r="69" spans="3:27">
      <c r="C69" s="34" t="s">
        <v>165</v>
      </c>
      <c r="D69" s="35" t="s">
        <v>166</v>
      </c>
      <c r="E69" s="11">
        <v>0.23016666666666666</v>
      </c>
      <c r="F69" s="11">
        <v>0.22885666666666668</v>
      </c>
      <c r="G69" s="11">
        <v>0.22754666666666667</v>
      </c>
      <c r="H69" s="11">
        <v>0.22623666666666667</v>
      </c>
      <c r="I69" s="11">
        <v>0.22492666666666669</v>
      </c>
      <c r="J69" s="11">
        <v>0.22361666666666669</v>
      </c>
      <c r="K69" s="11">
        <v>0.22213333333333332</v>
      </c>
      <c r="L69" s="11">
        <v>0.22065000000000001</v>
      </c>
      <c r="M69" s="11">
        <v>0.21916666666666665</v>
      </c>
      <c r="N69" s="11">
        <v>0.21768333333333334</v>
      </c>
      <c r="O69" s="11">
        <v>0.21620000000000003</v>
      </c>
      <c r="P69" s="11">
        <v>0.21689899998437615</v>
      </c>
      <c r="Q69" s="11">
        <v>0.21759799996875229</v>
      </c>
      <c r="R69" s="11">
        <v>0.21829699995312843</v>
      </c>
      <c r="S69" s="11">
        <v>0.22566266645515962</v>
      </c>
      <c r="T69" s="11">
        <v>0.2330283329571908</v>
      </c>
      <c r="U69" s="11"/>
      <c r="V69" s="35" t="str">
        <f t="shared" si="1"/>
        <v>Germany</v>
      </c>
      <c r="W69" s="30">
        <f t="shared" si="2"/>
        <v>-4.20884817594971E-4</v>
      </c>
      <c r="X69" s="10">
        <f t="shared" si="3"/>
        <v>-0.38209884893437834</v>
      </c>
      <c r="Y69" s="38">
        <f t="shared" si="4"/>
        <v>0.14599953035697688</v>
      </c>
      <c r="Z69" s="43" t="str">
        <f t="shared" si="5"/>
        <v/>
      </c>
      <c r="AA69" s="44" t="str">
        <f t="shared" si="6"/>
        <v/>
      </c>
    </row>
    <row r="70" spans="3:27">
      <c r="C70" s="34" t="s">
        <v>167</v>
      </c>
      <c r="D70" s="35" t="s">
        <v>168</v>
      </c>
      <c r="E70" s="11">
        <v>0.41541</v>
      </c>
      <c r="F70" s="11">
        <v>0.41241</v>
      </c>
      <c r="G70" s="11">
        <v>0.40941</v>
      </c>
      <c r="H70" s="11">
        <v>0.40640999999999999</v>
      </c>
      <c r="I70" s="11">
        <v>0.40340999999999999</v>
      </c>
      <c r="J70" s="11">
        <v>0.40040999999999999</v>
      </c>
      <c r="K70" s="11">
        <v>0.39741000000000004</v>
      </c>
      <c r="L70" s="11">
        <v>0.39440999999999998</v>
      </c>
      <c r="M70" s="11">
        <v>0.39141000000000004</v>
      </c>
      <c r="N70" s="11">
        <v>0.38840999999999998</v>
      </c>
      <c r="O70" s="11">
        <v>0.38541000000000003</v>
      </c>
      <c r="P70" s="11">
        <v>0.38207666666666668</v>
      </c>
      <c r="Q70" s="11">
        <v>0.37874333333333338</v>
      </c>
      <c r="R70" s="11">
        <v>0.37541000000000002</v>
      </c>
      <c r="S70" s="11">
        <v>0.37857666659588612</v>
      </c>
      <c r="T70" s="11">
        <v>0.38174333319177234</v>
      </c>
      <c r="U70" s="11"/>
      <c r="V70" s="35" t="str">
        <f t="shared" si="1"/>
        <v>Ghana</v>
      </c>
      <c r="W70" s="30">
        <f t="shared" si="2"/>
        <v>-2.6796568672209226E-3</v>
      </c>
      <c r="X70" s="10">
        <f t="shared" si="3"/>
        <v>-0.9784620151396628</v>
      </c>
      <c r="Y70" s="38">
        <f t="shared" si="4"/>
        <v>0.95738791507116972</v>
      </c>
      <c r="Z70" s="43">
        <f t="shared" si="5"/>
        <v>2.6796568672209227</v>
      </c>
      <c r="AA70" s="44">
        <f t="shared" si="6"/>
        <v>23</v>
      </c>
    </row>
    <row r="71" spans="3:27">
      <c r="C71" s="34" t="s">
        <v>169</v>
      </c>
      <c r="D71" s="35" t="s">
        <v>170</v>
      </c>
      <c r="E71" s="11">
        <v>0.12847499995026737</v>
      </c>
      <c r="F71" s="11">
        <v>0.12736333329354724</v>
      </c>
      <c r="G71" s="11">
        <v>0.12625166663682705</v>
      </c>
      <c r="H71" s="11">
        <v>0.12513999998010694</v>
      </c>
      <c r="I71" s="11">
        <v>0.12402833332338681</v>
      </c>
      <c r="J71" s="11">
        <v>0.12291666666666667</v>
      </c>
      <c r="K71" s="11">
        <v>0.12238</v>
      </c>
      <c r="L71" s="11">
        <v>0.12184333333333332</v>
      </c>
      <c r="M71" s="11">
        <v>0.12130666666666667</v>
      </c>
      <c r="N71" s="11">
        <v>0.12077</v>
      </c>
      <c r="O71" s="11">
        <v>0.12023333333333334</v>
      </c>
      <c r="P71" s="11">
        <v>0.12065799999050797</v>
      </c>
      <c r="Q71" s="11">
        <v>0.12108266664768259</v>
      </c>
      <c r="R71" s="11">
        <v>0.1215073333048572</v>
      </c>
      <c r="S71" s="11">
        <v>0.12853199981451033</v>
      </c>
      <c r="T71" s="11">
        <v>0.13555666632416347</v>
      </c>
      <c r="U71" s="11"/>
      <c r="V71" s="35" t="str">
        <f t="shared" ref="V71:V134" si="10">D71</f>
        <v>Greece</v>
      </c>
      <c r="W71" s="30">
        <f t="shared" ref="W71:W134" si="11">SLOPE(E71:T71,$E$5:$T$5)</f>
        <v>-1.4208342538251431E-5</v>
      </c>
      <c r="X71" s="10">
        <f t="shared" ref="X71:X134" si="12">PEARSON(E71:T71,$E$5:$T$5)</f>
        <v>-1.6342478348877542E-2</v>
      </c>
      <c r="Y71" s="38">
        <f t="shared" ref="Y71:Y134" si="13">IF(ISERROR(X71),0,X71*X71)</f>
        <v>2.6707659858353125E-4</v>
      </c>
      <c r="Z71" s="43" t="str">
        <f t="shared" ref="Z71:Z134" si="14">IF(Y71&gt;=$Z$4,-1000*W71,"")</f>
        <v/>
      </c>
      <c r="AA71" s="44" t="str">
        <f t="shared" ref="AA71:AA134" si="15">IF(ISNUMBER(Z71),RANK(Z71,$Z$6:$Z$197),"")</f>
        <v/>
      </c>
    </row>
    <row r="72" spans="3:27">
      <c r="C72" s="34" t="s">
        <v>171</v>
      </c>
      <c r="D72" s="35" t="s">
        <v>172</v>
      </c>
      <c r="E72" s="11">
        <v>0.17247222222222225</v>
      </c>
      <c r="F72" s="11">
        <v>0.17247222222222225</v>
      </c>
      <c r="G72" s="11">
        <v>0.17247222222222225</v>
      </c>
      <c r="H72" s="11">
        <v>0.17247222222222225</v>
      </c>
      <c r="I72" s="11">
        <v>0.17247222222222225</v>
      </c>
      <c r="J72" s="11">
        <v>0.17247222222222225</v>
      </c>
      <c r="K72" s="11">
        <v>0.1716388888888889</v>
      </c>
      <c r="L72" s="11">
        <v>0.17080555555555557</v>
      </c>
      <c r="M72" s="11">
        <v>0.1716388888888889</v>
      </c>
      <c r="N72" s="11">
        <v>0.17247222222222225</v>
      </c>
      <c r="O72" s="11">
        <v>0.17397222215144173</v>
      </c>
      <c r="P72" s="11">
        <v>0.17713888874732789</v>
      </c>
      <c r="Q72" s="11">
        <v>0.18030555534321405</v>
      </c>
      <c r="R72" s="11">
        <v>0.18347222193910018</v>
      </c>
      <c r="S72" s="11">
        <v>0.18987222179604904</v>
      </c>
      <c r="T72" s="11">
        <v>0.19627222165299787</v>
      </c>
      <c r="U72" s="11"/>
      <c r="V72" s="35" t="str">
        <f t="shared" si="10"/>
        <v>Grenada</v>
      </c>
      <c r="W72" s="30">
        <f t="shared" si="11"/>
        <v>1.2032352640457887E-3</v>
      </c>
      <c r="X72" s="10">
        <f t="shared" si="12"/>
        <v>0.76883792927193939</v>
      </c>
      <c r="Y72" s="38">
        <f t="shared" si="13"/>
        <v>0.59111176148716371</v>
      </c>
      <c r="Z72" s="43">
        <f t="shared" si="14"/>
        <v>-1.2032352640457886</v>
      </c>
      <c r="AA72" s="44">
        <f t="shared" si="15"/>
        <v>131</v>
      </c>
    </row>
    <row r="73" spans="3:27">
      <c r="C73" s="34" t="s">
        <v>173</v>
      </c>
      <c r="D73" s="35" t="s">
        <v>174</v>
      </c>
      <c r="E73" s="11">
        <v>0.19064166666666668</v>
      </c>
      <c r="F73" s="11">
        <v>0.187975</v>
      </c>
      <c r="G73" s="11">
        <v>0.18530833333333332</v>
      </c>
      <c r="H73" s="11">
        <v>0.18264166666666667</v>
      </c>
      <c r="I73" s="11">
        <v>0.179975</v>
      </c>
      <c r="J73" s="11">
        <v>0.17730833333333332</v>
      </c>
      <c r="K73" s="11">
        <v>0.17497500000000002</v>
      </c>
      <c r="L73" s="11">
        <v>0.17264166666666667</v>
      </c>
      <c r="M73" s="11">
        <v>0.17030833333333337</v>
      </c>
      <c r="N73" s="11">
        <v>0.16797499999999999</v>
      </c>
      <c r="O73" s="11">
        <v>0.16564166666666666</v>
      </c>
      <c r="P73" s="11">
        <v>0.16286388888888886</v>
      </c>
      <c r="Q73" s="11">
        <v>0.16008611111111112</v>
      </c>
      <c r="R73" s="11">
        <v>0.15730833333333333</v>
      </c>
      <c r="S73" s="11">
        <v>0.16314166653628151</v>
      </c>
      <c r="T73" s="11">
        <v>0.16897499973922966</v>
      </c>
      <c r="U73" s="11"/>
      <c r="V73" s="35" t="str">
        <f t="shared" si="10"/>
        <v>Guatemala</v>
      </c>
      <c r="W73" s="30">
        <f t="shared" si="11"/>
        <v>-2.0004085049769708E-3</v>
      </c>
      <c r="X73" s="10">
        <f t="shared" si="12"/>
        <v>-0.93181998155260159</v>
      </c>
      <c r="Y73" s="38">
        <f t="shared" si="13"/>
        <v>0.86828847802069076</v>
      </c>
      <c r="Z73" s="43">
        <f t="shared" si="14"/>
        <v>2.0004085049769706</v>
      </c>
      <c r="AA73" s="44">
        <f t="shared" si="15"/>
        <v>42</v>
      </c>
    </row>
    <row r="74" spans="3:27">
      <c r="C74" s="34" t="s">
        <v>175</v>
      </c>
      <c r="D74" s="35" t="s">
        <v>176</v>
      </c>
      <c r="E74" s="11">
        <v>0.45505577777777778</v>
      </c>
      <c r="F74" s="11">
        <v>0.45272244444444443</v>
      </c>
      <c r="G74" s="11">
        <v>0.45038911111111113</v>
      </c>
      <c r="H74" s="11">
        <v>0.44805577777777778</v>
      </c>
      <c r="I74" s="11">
        <v>0.44572244444444448</v>
      </c>
      <c r="J74" s="11">
        <v>0.44338911111111107</v>
      </c>
      <c r="K74" s="11">
        <v>0.44072244444444442</v>
      </c>
      <c r="L74" s="11">
        <v>0.43805577777777777</v>
      </c>
      <c r="M74" s="11">
        <v>0.43538911111111117</v>
      </c>
      <c r="N74" s="11">
        <v>0.43272244444444447</v>
      </c>
      <c r="O74" s="11">
        <v>0.43005577777777776</v>
      </c>
      <c r="P74" s="11">
        <v>0.42727799999999999</v>
      </c>
      <c r="Q74" s="11">
        <v>0.42450022222222222</v>
      </c>
      <c r="R74" s="11">
        <v>0.42172244444444446</v>
      </c>
      <c r="S74" s="11">
        <v>0.42472244437738915</v>
      </c>
      <c r="T74" s="11">
        <v>0.42772244431033402</v>
      </c>
      <c r="U74" s="11"/>
      <c r="V74" s="35" t="str">
        <f t="shared" si="10"/>
        <v>Guinea</v>
      </c>
      <c r="W74" s="30">
        <f t="shared" si="11"/>
        <v>-2.2408496774428723E-3</v>
      </c>
      <c r="X74" s="10">
        <f t="shared" si="12"/>
        <v>-0.97546362203021975</v>
      </c>
      <c r="Y74" s="38">
        <f t="shared" si="13"/>
        <v>0.95152927790431541</v>
      </c>
      <c r="Z74" s="43">
        <f t="shared" si="14"/>
        <v>2.2408496774428723</v>
      </c>
      <c r="AA74" s="44">
        <f t="shared" si="15"/>
        <v>33</v>
      </c>
    </row>
    <row r="75" spans="3:27">
      <c r="C75" s="34" t="s">
        <v>177</v>
      </c>
      <c r="D75" s="35" t="s">
        <v>178</v>
      </c>
      <c r="E75" s="11">
        <v>0.4412186111111111</v>
      </c>
      <c r="F75" s="11">
        <v>0.4395519444444444</v>
      </c>
      <c r="G75" s="11">
        <v>0.43788527777777775</v>
      </c>
      <c r="H75" s="11">
        <v>0.4362186111111111</v>
      </c>
      <c r="I75" s="11">
        <v>0.43455194444444439</v>
      </c>
      <c r="J75" s="11">
        <v>0.43288527777777769</v>
      </c>
      <c r="K75" s="11">
        <v>0.43123742777735724</v>
      </c>
      <c r="L75" s="11">
        <v>0.42958957777693668</v>
      </c>
      <c r="M75" s="11">
        <v>0.42794172777651607</v>
      </c>
      <c r="N75" s="11">
        <v>0.42629387777609545</v>
      </c>
      <c r="O75" s="11">
        <v>0.42464602777567489</v>
      </c>
      <c r="P75" s="11">
        <v>0.42244262221969864</v>
      </c>
      <c r="Q75" s="11">
        <v>0.4202392166637226</v>
      </c>
      <c r="R75" s="11">
        <v>0.41803581110774646</v>
      </c>
      <c r="S75" s="11">
        <v>0.42078796104623106</v>
      </c>
      <c r="T75" s="11">
        <v>0.42354011098471572</v>
      </c>
      <c r="U75" s="11"/>
      <c r="V75" s="35" t="str">
        <f t="shared" si="10"/>
        <v>Guinea-Bissau</v>
      </c>
      <c r="W75" s="30">
        <f t="shared" si="11"/>
        <v>-1.4907470221433602E-3</v>
      </c>
      <c r="X75" s="10">
        <f t="shared" si="12"/>
        <v>-0.96762871719135646</v>
      </c>
      <c r="Y75" s="38">
        <f t="shared" si="13"/>
        <v>0.93630533433339014</v>
      </c>
      <c r="Z75" s="43">
        <f t="shared" si="14"/>
        <v>1.4907470221433603</v>
      </c>
      <c r="AA75" s="44">
        <f t="shared" si="15"/>
        <v>58</v>
      </c>
    </row>
    <row r="76" spans="3:27">
      <c r="C76" s="34" t="s">
        <v>179</v>
      </c>
      <c r="D76" s="35" t="s">
        <v>180</v>
      </c>
      <c r="E76" s="11">
        <v>0.16682861111111111</v>
      </c>
      <c r="F76" s="11">
        <v>0.1661619444444444</v>
      </c>
      <c r="G76" s="11">
        <v>0.16549527777777776</v>
      </c>
      <c r="H76" s="11">
        <v>0.16482861111111111</v>
      </c>
      <c r="I76" s="11">
        <v>0.16416194444444446</v>
      </c>
      <c r="J76" s="11">
        <v>0.16349527777777775</v>
      </c>
      <c r="K76" s="11">
        <v>0.17599527777777779</v>
      </c>
      <c r="L76" s="11">
        <v>0.18849527777777778</v>
      </c>
      <c r="M76" s="11">
        <v>0.18849527777777778</v>
      </c>
      <c r="N76" s="11">
        <v>0.18849527777777778</v>
      </c>
      <c r="O76" s="11">
        <v>0.1568286111111111</v>
      </c>
      <c r="P76" s="11">
        <v>0.15516194444444445</v>
      </c>
      <c r="Q76" s="11">
        <v>0.15349527777777777</v>
      </c>
      <c r="R76" s="11">
        <v>0.15182861111111109</v>
      </c>
      <c r="S76" s="11">
        <v>0.15766194431405928</v>
      </c>
      <c r="T76" s="11">
        <v>0.16349527751700746</v>
      </c>
      <c r="U76" s="11"/>
      <c r="V76" s="35" t="str">
        <f t="shared" si="10"/>
        <v>Guyana</v>
      </c>
      <c r="W76" s="30">
        <f t="shared" si="11"/>
        <v>-6.9362745922533532E-4</v>
      </c>
      <c r="X76" s="10">
        <f t="shared" si="12"/>
        <v>-0.26959436862457692</v>
      </c>
      <c r="Y76" s="38">
        <f t="shared" si="13"/>
        <v>7.2681123594084268E-2</v>
      </c>
      <c r="Z76" s="43" t="str">
        <f t="shared" si="14"/>
        <v/>
      </c>
      <c r="AA76" s="44" t="str">
        <f t="shared" si="15"/>
        <v/>
      </c>
    </row>
    <row r="77" spans="3:27">
      <c r="C77" s="34" t="s">
        <v>181</v>
      </c>
      <c r="D77" s="35" t="s">
        <v>182</v>
      </c>
      <c r="E77" s="11">
        <v>0.36700500000000003</v>
      </c>
      <c r="F77" s="11">
        <v>0.36700499999999997</v>
      </c>
      <c r="G77" s="11">
        <v>0.36700500000000003</v>
      </c>
      <c r="H77" s="11">
        <v>0.36700500000000008</v>
      </c>
      <c r="I77" s="11">
        <v>0.36700500000000003</v>
      </c>
      <c r="J77" s="11">
        <v>0.36700499999999997</v>
      </c>
      <c r="K77" s="11">
        <v>0.36633833333333338</v>
      </c>
      <c r="L77" s="11">
        <v>0.36567166666666678</v>
      </c>
      <c r="M77" s="11">
        <v>0.36500500000000002</v>
      </c>
      <c r="N77" s="11">
        <v>0.36433833333333343</v>
      </c>
      <c r="O77" s="11">
        <v>0.36367166666666667</v>
      </c>
      <c r="P77" s="11">
        <v>0.36311611111111119</v>
      </c>
      <c r="Q77" s="11">
        <v>0.36256055555555555</v>
      </c>
      <c r="R77" s="11">
        <v>0.36200500000000008</v>
      </c>
      <c r="S77" s="11">
        <v>0.36467166660706202</v>
      </c>
      <c r="T77" s="11">
        <v>0.36733833321412401</v>
      </c>
      <c r="U77" s="11"/>
      <c r="V77" s="35" t="str">
        <f t="shared" si="10"/>
        <v>Haiti</v>
      </c>
      <c r="W77" s="30">
        <f t="shared" si="11"/>
        <v>-2.5130719331160098E-4</v>
      </c>
      <c r="X77" s="10">
        <f t="shared" si="12"/>
        <v>-0.65687160737017214</v>
      </c>
      <c r="Y77" s="38">
        <f t="shared" si="13"/>
        <v>0.4314803085690736</v>
      </c>
      <c r="Z77" s="43">
        <f t="shared" si="14"/>
        <v>0.25130719331160095</v>
      </c>
      <c r="AA77" s="44">
        <f t="shared" si="15"/>
        <v>91</v>
      </c>
    </row>
    <row r="78" spans="3:27">
      <c r="C78" s="34" t="s">
        <v>183</v>
      </c>
      <c r="D78" s="35" t="s">
        <v>184</v>
      </c>
      <c r="E78" s="11">
        <v>0.24535277777777775</v>
      </c>
      <c r="F78" s="11">
        <v>0.24135277777777775</v>
      </c>
      <c r="G78" s="11">
        <v>0.23735277777777783</v>
      </c>
      <c r="H78" s="11">
        <v>0.23335277777777777</v>
      </c>
      <c r="I78" s="11">
        <v>0.22935277777777777</v>
      </c>
      <c r="J78" s="11">
        <v>0.22535277777777776</v>
      </c>
      <c r="K78" s="11">
        <v>0.22168611111111114</v>
      </c>
      <c r="L78" s="11">
        <v>0.21801944444444446</v>
      </c>
      <c r="M78" s="11">
        <v>0.21435277777777775</v>
      </c>
      <c r="N78" s="11">
        <v>0.21068611111111113</v>
      </c>
      <c r="O78" s="11">
        <v>0.20701944444444445</v>
      </c>
      <c r="P78" s="11">
        <v>0.20313055555555551</v>
      </c>
      <c r="Q78" s="11">
        <v>0.19924166666666668</v>
      </c>
      <c r="R78" s="11">
        <v>0.19535277777777779</v>
      </c>
      <c r="S78" s="11">
        <v>0.20058611099413701</v>
      </c>
      <c r="T78" s="11">
        <v>0.20581944421049622</v>
      </c>
      <c r="U78" s="11"/>
      <c r="V78" s="35" t="str">
        <f t="shared" si="10"/>
        <v>Honduras</v>
      </c>
      <c r="W78" s="30">
        <f t="shared" si="11"/>
        <v>-3.2409640596844733E-3</v>
      </c>
      <c r="X78" s="10">
        <f t="shared" si="12"/>
        <v>-0.96624977702761827</v>
      </c>
      <c r="Y78" s="38">
        <f t="shared" si="13"/>
        <v>0.93363863160592198</v>
      </c>
      <c r="Z78" s="43">
        <f t="shared" si="14"/>
        <v>3.2409640596844733</v>
      </c>
      <c r="AA78" s="44">
        <f t="shared" si="15"/>
        <v>17</v>
      </c>
    </row>
    <row r="79" spans="3:27">
      <c r="C79" s="34" t="s">
        <v>185</v>
      </c>
      <c r="D79" s="35" t="s">
        <v>186</v>
      </c>
      <c r="E79" s="11">
        <v>0.19923861109019358</v>
      </c>
      <c r="F79" s="11">
        <v>0.19838477776104377</v>
      </c>
      <c r="G79" s="11">
        <v>0.19753094443189392</v>
      </c>
      <c r="H79" s="11">
        <v>0.19667711110274411</v>
      </c>
      <c r="I79" s="11">
        <v>0.19582327777359429</v>
      </c>
      <c r="J79" s="11">
        <v>0.19496944444444445</v>
      </c>
      <c r="K79" s="11">
        <v>0.19455611111111112</v>
      </c>
      <c r="L79" s="11">
        <v>0.19414277777777778</v>
      </c>
      <c r="M79" s="11">
        <v>0.19372944444444443</v>
      </c>
      <c r="N79" s="11">
        <v>0.19331611111111111</v>
      </c>
      <c r="O79" s="11">
        <v>0.19290277777777778</v>
      </c>
      <c r="P79" s="11">
        <v>0.19308194444043977</v>
      </c>
      <c r="Q79" s="11">
        <v>0.19326111110310173</v>
      </c>
      <c r="R79" s="11">
        <v>0.1934402777657637</v>
      </c>
      <c r="S79" s="11">
        <v>0.20028611094608073</v>
      </c>
      <c r="T79" s="11">
        <v>0.20713194412639777</v>
      </c>
      <c r="U79" s="11"/>
      <c r="V79" s="35" t="str">
        <f t="shared" si="10"/>
        <v>Hungary</v>
      </c>
      <c r="W79" s="30">
        <f t="shared" si="11"/>
        <v>4.9588225919972149E-5</v>
      </c>
      <c r="X79" s="10">
        <f t="shared" si="12"/>
        <v>6.2793529771122361E-2</v>
      </c>
      <c r="Y79" s="38">
        <f t="shared" si="13"/>
        <v>3.9430273811168299E-3</v>
      </c>
      <c r="Z79" s="43" t="str">
        <f t="shared" si="14"/>
        <v/>
      </c>
      <c r="AA79" s="44" t="str">
        <f t="shared" si="15"/>
        <v/>
      </c>
    </row>
    <row r="80" spans="3:27">
      <c r="C80" s="34" t="s">
        <v>187</v>
      </c>
      <c r="D80" s="35" t="s">
        <v>188</v>
      </c>
      <c r="E80" s="11">
        <v>0.17739803888853165</v>
      </c>
      <c r="F80" s="11">
        <v>0.17739484222193644</v>
      </c>
      <c r="G80" s="11">
        <v>0.17739164555534118</v>
      </c>
      <c r="H80" s="11">
        <v>0.17738844888874597</v>
      </c>
      <c r="I80" s="11">
        <v>0.17738525222215076</v>
      </c>
      <c r="J80" s="11">
        <v>0.17738205555555556</v>
      </c>
      <c r="K80" s="11">
        <v>0.17738245555555557</v>
      </c>
      <c r="L80" s="11">
        <v>0.17738285555555555</v>
      </c>
      <c r="M80" s="11">
        <v>0.17738325555555556</v>
      </c>
      <c r="N80" s="11">
        <v>0.17738365555555555</v>
      </c>
      <c r="O80" s="11">
        <v>0.17738405555555556</v>
      </c>
      <c r="P80" s="11">
        <v>0.17738729222214988</v>
      </c>
      <c r="Q80" s="11">
        <v>0.17739052888874421</v>
      </c>
      <c r="R80" s="11">
        <v>0.17739376555533851</v>
      </c>
      <c r="S80" s="11">
        <v>0.1840636687395879</v>
      </c>
      <c r="T80" s="11">
        <v>0.1907335719238373</v>
      </c>
      <c r="U80" s="11"/>
      <c r="V80" s="35" t="str">
        <f t="shared" si="10"/>
        <v>Iceland</v>
      </c>
      <c r="W80" s="30">
        <f t="shared" si="11"/>
        <v>4.2176185332206252E-4</v>
      </c>
      <c r="X80" s="10">
        <f t="shared" si="12"/>
        <v>0.55320364427572166</v>
      </c>
      <c r="Y80" s="38">
        <f t="shared" si="13"/>
        <v>0.30603427203993921</v>
      </c>
      <c r="Z80" s="43">
        <f t="shared" si="14"/>
        <v>-0.42176185332206251</v>
      </c>
      <c r="AA80" s="44">
        <f t="shared" si="15"/>
        <v>111</v>
      </c>
    </row>
    <row r="81" spans="3:27">
      <c r="C81" s="34" t="s">
        <v>189</v>
      </c>
      <c r="D81" s="35" t="s">
        <v>190</v>
      </c>
      <c r="E81" s="11">
        <v>0.43016777765879199</v>
      </c>
      <c r="F81" s="11">
        <v>0.42610311101592252</v>
      </c>
      <c r="G81" s="11">
        <v>0.42203844437305299</v>
      </c>
      <c r="H81" s="11">
        <v>0.41797377773018352</v>
      </c>
      <c r="I81" s="11">
        <v>0.41390911108731393</v>
      </c>
      <c r="J81" s="11">
        <v>0.40984444444444446</v>
      </c>
      <c r="K81" s="11">
        <v>0.40218777777777781</v>
      </c>
      <c r="L81" s="11">
        <v>0.39453111111111117</v>
      </c>
      <c r="M81" s="11">
        <v>0.38687444444444452</v>
      </c>
      <c r="N81" s="11">
        <v>0.37921777777777782</v>
      </c>
      <c r="O81" s="11">
        <v>0.37156111111111106</v>
      </c>
      <c r="P81" s="11">
        <v>0.36290444444444447</v>
      </c>
      <c r="Q81" s="11">
        <v>0.35424777777777772</v>
      </c>
      <c r="R81" s="11">
        <v>0.34559111111111113</v>
      </c>
      <c r="S81" s="11">
        <v>0.34423444435578254</v>
      </c>
      <c r="T81" s="11">
        <v>0.34287777760045396</v>
      </c>
      <c r="U81" s="11"/>
      <c r="V81" s="35" t="str">
        <f t="shared" si="10"/>
        <v>India</v>
      </c>
      <c r="W81" s="30">
        <f t="shared" si="11"/>
        <v>-6.4898725481519455E-3</v>
      </c>
      <c r="X81" s="10">
        <f t="shared" si="12"/>
        <v>-0.99220599639481422</v>
      </c>
      <c r="Y81" s="38">
        <f t="shared" si="13"/>
        <v>0.9844727392818261</v>
      </c>
      <c r="Z81" s="43">
        <f t="shared" si="14"/>
        <v>6.4898725481519453</v>
      </c>
      <c r="AA81" s="44">
        <f t="shared" si="15"/>
        <v>2</v>
      </c>
    </row>
    <row r="82" spans="3:27">
      <c r="C82" s="34" t="s">
        <v>191</v>
      </c>
      <c r="D82" s="35" t="s">
        <v>192</v>
      </c>
      <c r="E82" s="11">
        <v>0.27504777777777778</v>
      </c>
      <c r="F82" s="11">
        <v>0.27204777777777772</v>
      </c>
      <c r="G82" s="11">
        <v>0.26904777777777777</v>
      </c>
      <c r="H82" s="11">
        <v>0.26604777777777772</v>
      </c>
      <c r="I82" s="11">
        <v>0.26304777777777777</v>
      </c>
      <c r="J82" s="11">
        <v>0.26004777777777777</v>
      </c>
      <c r="K82" s="11">
        <v>0.25738111111111112</v>
      </c>
      <c r="L82" s="11">
        <v>0.25471444444444441</v>
      </c>
      <c r="M82" s="11">
        <v>0.25204777777777782</v>
      </c>
      <c r="N82" s="11">
        <v>0.24938111111111108</v>
      </c>
      <c r="O82" s="11">
        <v>0.24671444444444443</v>
      </c>
      <c r="P82" s="11">
        <v>0.24504777777777775</v>
      </c>
      <c r="Q82" s="11">
        <v>0.24338111111111108</v>
      </c>
      <c r="R82" s="11">
        <v>0.24171444444444443</v>
      </c>
      <c r="S82" s="11">
        <v>0.24611444434609675</v>
      </c>
      <c r="T82" s="11">
        <v>0.2505144442477491</v>
      </c>
      <c r="U82" s="11"/>
      <c r="V82" s="35" t="str">
        <f t="shared" si="10"/>
        <v>Indonesia</v>
      </c>
      <c r="W82" s="30">
        <f t="shared" si="11"/>
        <v>-2.1016666728857101E-3</v>
      </c>
      <c r="X82" s="10">
        <f t="shared" si="12"/>
        <v>-0.935217970439156</v>
      </c>
      <c r="Y82" s="38">
        <f t="shared" si="13"/>
        <v>0.87463265223233411</v>
      </c>
      <c r="Z82" s="43">
        <f t="shared" si="14"/>
        <v>2.1016666728857101</v>
      </c>
      <c r="AA82" s="44">
        <f t="shared" si="15"/>
        <v>35</v>
      </c>
    </row>
    <row r="83" spans="3:27">
      <c r="C83" s="34" t="s">
        <v>193</v>
      </c>
      <c r="D83" s="35" t="s">
        <v>194</v>
      </c>
      <c r="E83" s="11">
        <v>0.34940555555555558</v>
      </c>
      <c r="F83" s="11">
        <v>0.35069888888888889</v>
      </c>
      <c r="G83" s="11">
        <v>0.35199222222222226</v>
      </c>
      <c r="H83" s="11">
        <v>0.35328555555555557</v>
      </c>
      <c r="I83" s="11">
        <v>0.35457888888888894</v>
      </c>
      <c r="J83" s="11">
        <v>0.3558722222222222</v>
      </c>
      <c r="K83" s="11">
        <v>0.36256222209109196</v>
      </c>
      <c r="L83" s="11">
        <v>0.36925222195996182</v>
      </c>
      <c r="M83" s="11">
        <v>0.37594222182883152</v>
      </c>
      <c r="N83" s="11">
        <v>0.38263222169770139</v>
      </c>
      <c r="O83" s="11">
        <v>0.3893222215665712</v>
      </c>
      <c r="P83" s="11">
        <v>0.39744588805165976</v>
      </c>
      <c r="Q83" s="11">
        <v>0.4055695545367482</v>
      </c>
      <c r="R83" s="11">
        <v>0.41369322102183687</v>
      </c>
      <c r="S83" s="11">
        <v>0.42181688750692548</v>
      </c>
      <c r="T83" s="11">
        <v>0.42994055399201397</v>
      </c>
      <c r="U83" s="11"/>
      <c r="V83" s="35" t="str">
        <f t="shared" si="10"/>
        <v>Iran, Islamic Republic of</v>
      </c>
      <c r="W83" s="30">
        <f t="shared" si="11"/>
        <v>5.6118307731730654E-3</v>
      </c>
      <c r="X83" s="10">
        <f t="shared" si="12"/>
        <v>0.97038339805463247</v>
      </c>
      <c r="Y83" s="38">
        <f t="shared" si="13"/>
        <v>0.94164393922005529</v>
      </c>
      <c r="Z83" s="43">
        <f t="shared" si="14"/>
        <v>-5.6118307731730654</v>
      </c>
      <c r="AA83" s="44">
        <f t="shared" si="15"/>
        <v>143</v>
      </c>
    </row>
    <row r="84" spans="3:27">
      <c r="C84" s="34" t="s">
        <v>195</v>
      </c>
      <c r="D84" s="35" t="s">
        <v>196</v>
      </c>
      <c r="E84" s="11">
        <v>0.37655</v>
      </c>
      <c r="F84" s="11">
        <v>0.38100000000000001</v>
      </c>
      <c r="G84" s="11">
        <v>0.38545000000000007</v>
      </c>
      <c r="H84" s="11">
        <v>0.38989999999999997</v>
      </c>
      <c r="I84" s="11">
        <v>0.39434999999999998</v>
      </c>
      <c r="J84" s="11">
        <v>0.39879999999999999</v>
      </c>
      <c r="K84" s="11">
        <v>0.40104266660163801</v>
      </c>
      <c r="L84" s="11">
        <v>0.40328533320327598</v>
      </c>
      <c r="M84" s="11">
        <v>0.405527999804914</v>
      </c>
      <c r="N84" s="11">
        <v>0.40777066640655196</v>
      </c>
      <c r="O84" s="11">
        <v>0.41001333300818993</v>
      </c>
      <c r="P84" s="11">
        <v>0.41236711072093901</v>
      </c>
      <c r="Q84" s="11">
        <v>0.41472088843368821</v>
      </c>
      <c r="R84" s="11">
        <v>0.41499999999999998</v>
      </c>
      <c r="S84" s="11">
        <v>0.42006666655341779</v>
      </c>
      <c r="T84" s="11">
        <v>0.42513333310683565</v>
      </c>
      <c r="U84" s="11"/>
      <c r="V84" s="35" t="str">
        <f t="shared" si="10"/>
        <v>Iraq</v>
      </c>
      <c r="W84" s="30">
        <f t="shared" si="11"/>
        <v>2.9259820055942084E-3</v>
      </c>
      <c r="X84" s="10">
        <f t="shared" si="12"/>
        <v>0.98748388292331801</v>
      </c>
      <c r="Y84" s="38">
        <f t="shared" si="13"/>
        <v>0.97512441903331326</v>
      </c>
      <c r="Z84" s="43">
        <f t="shared" si="14"/>
        <v>-2.9259820055942085</v>
      </c>
      <c r="AA84" s="44">
        <f t="shared" si="15"/>
        <v>140</v>
      </c>
    </row>
    <row r="85" spans="3:27">
      <c r="C85" s="34" t="s">
        <v>197</v>
      </c>
      <c r="D85" s="35" t="s">
        <v>198</v>
      </c>
      <c r="E85" s="11">
        <v>0.12355555555555554</v>
      </c>
      <c r="F85" s="11">
        <v>0.12355555555555554</v>
      </c>
      <c r="G85" s="11">
        <v>0.12355555555555554</v>
      </c>
      <c r="H85" s="11">
        <v>0.12355555555555554</v>
      </c>
      <c r="I85" s="11">
        <v>0.12355555555555554</v>
      </c>
      <c r="J85" s="11">
        <v>0.12355555555555554</v>
      </c>
      <c r="K85" s="11">
        <v>0.12355555555555554</v>
      </c>
      <c r="L85" s="11">
        <v>0.12355555555555554</v>
      </c>
      <c r="M85" s="11">
        <v>0.12355555555555554</v>
      </c>
      <c r="N85" s="11">
        <v>0.12355555555555554</v>
      </c>
      <c r="O85" s="11">
        <v>0.12355555555555554</v>
      </c>
      <c r="P85" s="11">
        <v>0.12355555555555554</v>
      </c>
      <c r="Q85" s="11">
        <v>0.12355555555555554</v>
      </c>
      <c r="R85" s="11">
        <v>0.12355555555555554</v>
      </c>
      <c r="S85" s="11">
        <v>0.13018888874062232</v>
      </c>
      <c r="T85" s="11">
        <v>0.1368222219256891</v>
      </c>
      <c r="U85" s="11"/>
      <c r="V85" s="35" t="str">
        <f t="shared" si="10"/>
        <v>Ireland</v>
      </c>
      <c r="W85" s="30">
        <f t="shared" si="11"/>
        <v>4.1946077493804616E-4</v>
      </c>
      <c r="X85" s="10">
        <f t="shared" si="12"/>
        <v>0.55351554015196947</v>
      </c>
      <c r="Y85" s="38">
        <f t="shared" si="13"/>
        <v>0.30637945318972654</v>
      </c>
      <c r="Z85" s="43">
        <f t="shared" si="14"/>
        <v>-0.41946077493804618</v>
      </c>
      <c r="AA85" s="44">
        <f t="shared" si="15"/>
        <v>104</v>
      </c>
    </row>
    <row r="86" spans="3:27">
      <c r="C86" s="34" t="s">
        <v>199</v>
      </c>
      <c r="D86" s="35" t="s">
        <v>200</v>
      </c>
      <c r="E86" s="11">
        <v>0.28988888888888892</v>
      </c>
      <c r="F86" s="11">
        <v>0.28988888888888892</v>
      </c>
      <c r="G86" s="11">
        <v>0.28988888888888892</v>
      </c>
      <c r="H86" s="11">
        <v>0.28988888888888892</v>
      </c>
      <c r="I86" s="11">
        <v>0.28988888888888892</v>
      </c>
      <c r="J86" s="11">
        <v>0.28988888888888892</v>
      </c>
      <c r="K86" s="11">
        <v>0.28988888888888892</v>
      </c>
      <c r="L86" s="11">
        <v>0.28988888888888892</v>
      </c>
      <c r="M86" s="11">
        <v>0.28988888888888892</v>
      </c>
      <c r="N86" s="11">
        <v>0.28988888888888892</v>
      </c>
      <c r="O86" s="11">
        <v>0.28988888888888892</v>
      </c>
      <c r="P86" s="11">
        <v>0.28988888888888892</v>
      </c>
      <c r="Q86" s="11">
        <v>0.28988888888888892</v>
      </c>
      <c r="R86" s="11">
        <v>0.28988888888888892</v>
      </c>
      <c r="S86" s="11">
        <v>0.29655555540654394</v>
      </c>
      <c r="T86" s="11">
        <v>0.30322222192419901</v>
      </c>
      <c r="U86" s="11"/>
      <c r="V86" s="35" t="str">
        <f t="shared" si="10"/>
        <v>Israel</v>
      </c>
      <c r="W86" s="30">
        <f t="shared" si="11"/>
        <v>4.2156861802818618E-4</v>
      </c>
      <c r="X86" s="10">
        <f t="shared" si="12"/>
        <v>0.55351554015196924</v>
      </c>
      <c r="Y86" s="38">
        <f t="shared" si="13"/>
        <v>0.30637945318972626</v>
      </c>
      <c r="Z86" s="43">
        <f t="shared" si="14"/>
        <v>-0.42156861802818618</v>
      </c>
      <c r="AA86" s="44">
        <f t="shared" si="15"/>
        <v>107</v>
      </c>
    </row>
    <row r="87" spans="3:27">
      <c r="C87" s="34" t="s">
        <v>201</v>
      </c>
      <c r="D87" s="35" t="s">
        <v>202</v>
      </c>
      <c r="E87" s="11">
        <v>0.17970555555555556</v>
      </c>
      <c r="F87" s="11">
        <v>0.17970555555555556</v>
      </c>
      <c r="G87" s="11">
        <v>0.17970555555555556</v>
      </c>
      <c r="H87" s="11">
        <v>0.17970555555555556</v>
      </c>
      <c r="I87" s="11">
        <v>0.17970555555555556</v>
      </c>
      <c r="J87" s="11">
        <v>0.17970555555555556</v>
      </c>
      <c r="K87" s="11">
        <v>0.17970555555555556</v>
      </c>
      <c r="L87" s="11">
        <v>0.17970555555555556</v>
      </c>
      <c r="M87" s="11">
        <v>0.17970555555555556</v>
      </c>
      <c r="N87" s="11">
        <v>0.17970555555555556</v>
      </c>
      <c r="O87" s="11">
        <v>0.17970555555555556</v>
      </c>
      <c r="P87" s="11">
        <v>0.17970555555555556</v>
      </c>
      <c r="Q87" s="11">
        <v>0.17970555555555556</v>
      </c>
      <c r="R87" s="11">
        <v>0.17970555555555556</v>
      </c>
      <c r="S87" s="11">
        <v>0.1830388888143831</v>
      </c>
      <c r="T87" s="11">
        <v>0.18637222207321061</v>
      </c>
      <c r="U87" s="11"/>
      <c r="V87" s="35" t="str">
        <f t="shared" si="10"/>
        <v>Italy</v>
      </c>
      <c r="W87" s="30">
        <f t="shared" si="11"/>
        <v>2.107843090140936E-4</v>
      </c>
      <c r="X87" s="10">
        <f t="shared" si="12"/>
        <v>0.5535155401519698</v>
      </c>
      <c r="Y87" s="38">
        <f t="shared" si="13"/>
        <v>0.30637945318972687</v>
      </c>
      <c r="Z87" s="43">
        <f t="shared" si="14"/>
        <v>-0.21078430901409359</v>
      </c>
      <c r="AA87" s="44">
        <f t="shared" si="15"/>
        <v>93</v>
      </c>
    </row>
    <row r="88" spans="3:27">
      <c r="C88" s="34" t="s">
        <v>203</v>
      </c>
      <c r="D88" s="35" t="s">
        <v>204</v>
      </c>
      <c r="E88" s="11">
        <v>0.15119166666666667</v>
      </c>
      <c r="F88" s="11">
        <v>0.15007400000000001</v>
      </c>
      <c r="G88" s="11">
        <v>0.14895633333333333</v>
      </c>
      <c r="H88" s="11">
        <v>0.14783866666666665</v>
      </c>
      <c r="I88" s="11">
        <v>0.14672100000000002</v>
      </c>
      <c r="J88" s="11">
        <v>0.14560333333333333</v>
      </c>
      <c r="K88" s="11">
        <v>0.14747706666203833</v>
      </c>
      <c r="L88" s="11">
        <v>0.14935079999074338</v>
      </c>
      <c r="M88" s="11">
        <v>0.14955786665278173</v>
      </c>
      <c r="N88" s="11">
        <v>0.1497649333148201</v>
      </c>
      <c r="O88" s="11">
        <v>0.14497199997685847</v>
      </c>
      <c r="P88" s="11">
        <v>0.14462351108334134</v>
      </c>
      <c r="Q88" s="11">
        <v>0.1442750221898241</v>
      </c>
      <c r="R88" s="11">
        <v>0.14392653329630695</v>
      </c>
      <c r="S88" s="11">
        <v>0.15003359982647002</v>
      </c>
      <c r="T88" s="11">
        <v>0.15614066635663312</v>
      </c>
      <c r="U88" s="11"/>
      <c r="V88" s="35" t="str">
        <f t="shared" si="10"/>
        <v>Jamaica</v>
      </c>
      <c r="W88" s="30">
        <f t="shared" si="11"/>
        <v>-3.5969456152746368E-5</v>
      </c>
      <c r="X88" s="10">
        <f t="shared" si="12"/>
        <v>-5.3884902638847404E-2</v>
      </c>
      <c r="Y88" s="38">
        <f t="shared" si="13"/>
        <v>2.9035827323980641E-3</v>
      </c>
      <c r="Z88" s="43" t="str">
        <f t="shared" si="14"/>
        <v/>
      </c>
      <c r="AA88" s="44" t="str">
        <f t="shared" si="15"/>
        <v/>
      </c>
    </row>
    <row r="89" spans="3:27">
      <c r="C89" s="34" t="s">
        <v>205</v>
      </c>
      <c r="D89" s="35" t="s">
        <v>206</v>
      </c>
      <c r="E89" s="11">
        <v>0.19061111111111115</v>
      </c>
      <c r="F89" s="11">
        <v>0.19068777777777779</v>
      </c>
      <c r="G89" s="11">
        <v>0.19076444444444443</v>
      </c>
      <c r="H89" s="11">
        <v>0.19084111111111113</v>
      </c>
      <c r="I89" s="11">
        <v>0.19091777777777783</v>
      </c>
      <c r="J89" s="11">
        <v>0.19099444444444447</v>
      </c>
      <c r="K89" s="11">
        <v>0.19169211109551706</v>
      </c>
      <c r="L89" s="11">
        <v>0.19238977774658964</v>
      </c>
      <c r="M89" s="11">
        <v>0.19308744439766226</v>
      </c>
      <c r="N89" s="11">
        <v>0.19378511104873486</v>
      </c>
      <c r="O89" s="11">
        <v>0.19448277769980749</v>
      </c>
      <c r="P89" s="11">
        <v>0.19518044435088008</v>
      </c>
      <c r="Q89" s="11">
        <v>0.19587811100195265</v>
      </c>
      <c r="R89" s="11">
        <v>0.19657577765302525</v>
      </c>
      <c r="S89" s="11">
        <v>0.20394011082175292</v>
      </c>
      <c r="T89" s="11">
        <v>0.21130444399048057</v>
      </c>
      <c r="U89" s="11"/>
      <c r="V89" s="35" t="str">
        <f t="shared" si="10"/>
        <v>Japan</v>
      </c>
      <c r="W89" s="30">
        <f t="shared" si="11"/>
        <v>9.5028674393152603E-4</v>
      </c>
      <c r="X89" s="10">
        <f t="shared" si="12"/>
        <v>0.80393357848950464</v>
      </c>
      <c r="Y89" s="38">
        <f t="shared" si="13"/>
        <v>0.64630919862294056</v>
      </c>
      <c r="Z89" s="43">
        <f t="shared" si="14"/>
        <v>-0.95028674393152601</v>
      </c>
      <c r="AA89" s="44">
        <f t="shared" si="15"/>
        <v>125</v>
      </c>
    </row>
    <row r="90" spans="3:27">
      <c r="C90" s="34" t="s">
        <v>207</v>
      </c>
      <c r="D90" s="35" t="s">
        <v>208</v>
      </c>
      <c r="E90" s="11">
        <v>0.30686666666666668</v>
      </c>
      <c r="F90" s="11">
        <v>0.30653333333333332</v>
      </c>
      <c r="G90" s="11">
        <v>0.30619999999999997</v>
      </c>
      <c r="H90" s="11">
        <v>0.30586666666666668</v>
      </c>
      <c r="I90" s="11">
        <v>0.30553333333333332</v>
      </c>
      <c r="J90" s="11">
        <v>0.30519999999999997</v>
      </c>
      <c r="K90" s="11">
        <v>0.30519999999999997</v>
      </c>
      <c r="L90" s="11">
        <v>0.30519999999999997</v>
      </c>
      <c r="M90" s="11">
        <v>0.30519999999999997</v>
      </c>
      <c r="N90" s="11">
        <v>0.30519999999999997</v>
      </c>
      <c r="O90" s="11">
        <v>0.30519999999999997</v>
      </c>
      <c r="P90" s="11">
        <v>0.30519999999999997</v>
      </c>
      <c r="Q90" s="11">
        <v>0.30519999999999997</v>
      </c>
      <c r="R90" s="11">
        <v>0.30519999999999997</v>
      </c>
      <c r="S90" s="11">
        <v>0.31166666652212538</v>
      </c>
      <c r="T90" s="11">
        <v>0.31813333304425084</v>
      </c>
      <c r="U90" s="11"/>
      <c r="V90" s="35" t="str">
        <f t="shared" si="10"/>
        <v>Jordan</v>
      </c>
      <c r="W90" s="30">
        <f t="shared" si="11"/>
        <v>3.1823528497753738E-4</v>
      </c>
      <c r="X90" s="10">
        <f t="shared" si="12"/>
        <v>0.43983521523703878</v>
      </c>
      <c r="Y90" s="38">
        <f t="shared" si="13"/>
        <v>0.19345501656261224</v>
      </c>
      <c r="Z90" s="43" t="str">
        <f t="shared" si="14"/>
        <v/>
      </c>
      <c r="AA90" s="44" t="str">
        <f t="shared" si="15"/>
        <v/>
      </c>
    </row>
    <row r="91" spans="3:27">
      <c r="C91" s="34" t="s">
        <v>209</v>
      </c>
      <c r="D91" s="35" t="s">
        <v>210</v>
      </c>
      <c r="E91" s="11">
        <v>0.31193333333333334</v>
      </c>
      <c r="F91" s="11">
        <v>0.31140999999999996</v>
      </c>
      <c r="G91" s="11">
        <v>0.3108866666666667</v>
      </c>
      <c r="H91" s="11">
        <v>0.31036333333333338</v>
      </c>
      <c r="I91" s="11">
        <v>0.30984</v>
      </c>
      <c r="J91" s="11">
        <v>0.30931666666666663</v>
      </c>
      <c r="K91" s="11">
        <v>0.31028133331177138</v>
      </c>
      <c r="L91" s="11">
        <v>0.31124599995687602</v>
      </c>
      <c r="M91" s="11">
        <v>0.31221066660198071</v>
      </c>
      <c r="N91" s="11">
        <v>0.31317533324708541</v>
      </c>
      <c r="O91" s="11">
        <v>0.3141399998921901</v>
      </c>
      <c r="P91" s="11">
        <v>0.31566022209285033</v>
      </c>
      <c r="Q91" s="11">
        <v>0.31718044429351061</v>
      </c>
      <c r="R91" s="11">
        <v>0.31870066649417084</v>
      </c>
      <c r="S91" s="11">
        <v>0.32606533299622437</v>
      </c>
      <c r="T91" s="11">
        <v>0.3334299994982779</v>
      </c>
      <c r="U91" s="11"/>
      <c r="V91" s="35" t="str">
        <f t="shared" si="10"/>
        <v>Kazakhstan</v>
      </c>
      <c r="W91" s="30">
        <f t="shared" si="11"/>
        <v>1.0805620667615331E-3</v>
      </c>
      <c r="X91" s="10">
        <f t="shared" si="12"/>
        <v>0.78285981359785117</v>
      </c>
      <c r="Y91" s="38">
        <f t="shared" si="13"/>
        <v>0.61286948774646233</v>
      </c>
      <c r="Z91" s="43">
        <f t="shared" si="14"/>
        <v>-1.0805620667615332</v>
      </c>
      <c r="AA91" s="44">
        <f t="shared" si="15"/>
        <v>129</v>
      </c>
    </row>
    <row r="92" spans="3:27">
      <c r="C92" s="34" t="s">
        <v>211</v>
      </c>
      <c r="D92" s="35" t="s">
        <v>212</v>
      </c>
      <c r="E92" s="11">
        <v>0.44295944444444446</v>
      </c>
      <c r="F92" s="11">
        <v>0.44095944444444446</v>
      </c>
      <c r="G92" s="11">
        <v>0.43895944444444446</v>
      </c>
      <c r="H92" s="11">
        <v>0.43695944444444446</v>
      </c>
      <c r="I92" s="11">
        <v>0.43495944444444445</v>
      </c>
      <c r="J92" s="11">
        <v>0.43295944444444445</v>
      </c>
      <c r="K92" s="11">
        <v>0.43129277777777775</v>
      </c>
      <c r="L92" s="11">
        <v>0.4296261111111111</v>
      </c>
      <c r="M92" s="11">
        <v>0.4279594444444445</v>
      </c>
      <c r="N92" s="11">
        <v>0.4262927777777778</v>
      </c>
      <c r="O92" s="11">
        <v>0.42462611111111109</v>
      </c>
      <c r="P92" s="11">
        <v>0.42240388888888897</v>
      </c>
      <c r="Q92" s="11">
        <v>0.42018166666666668</v>
      </c>
      <c r="R92" s="11">
        <v>0.41795944444444449</v>
      </c>
      <c r="S92" s="11">
        <v>0.42095944437738925</v>
      </c>
      <c r="T92" s="11">
        <v>0.42395944431033405</v>
      </c>
      <c r="U92" s="11"/>
      <c r="V92" s="35" t="str">
        <f t="shared" si="10"/>
        <v>Kenya</v>
      </c>
      <c r="W92" s="30">
        <f t="shared" si="11"/>
        <v>-1.5782679780964631E-3</v>
      </c>
      <c r="X92" s="10">
        <f t="shared" si="12"/>
        <v>-0.96314972900161699</v>
      </c>
      <c r="Y92" s="38">
        <f t="shared" si="13"/>
        <v>0.92765740047588829</v>
      </c>
      <c r="Z92" s="43">
        <f t="shared" si="14"/>
        <v>1.5782679780964632</v>
      </c>
      <c r="AA92" s="44">
        <f t="shared" si="15"/>
        <v>55</v>
      </c>
    </row>
    <row r="93" spans="3:27">
      <c r="C93" s="34" t="s">
        <v>213</v>
      </c>
      <c r="D93" s="35" t="s">
        <v>214</v>
      </c>
      <c r="E93" s="11">
        <v>0.45044444444444443</v>
      </c>
      <c r="F93" s="11">
        <v>0.44611111111111112</v>
      </c>
      <c r="G93" s="11">
        <v>0.44177777777777777</v>
      </c>
      <c r="H93" s="11">
        <v>0.43744444444444447</v>
      </c>
      <c r="I93" s="11">
        <v>0.43311111111111106</v>
      </c>
      <c r="J93" s="11">
        <v>0.42877777777777776</v>
      </c>
      <c r="K93" s="11">
        <v>0.42977777777777776</v>
      </c>
      <c r="L93" s="11">
        <v>0.43077777777777776</v>
      </c>
      <c r="M93" s="11">
        <v>0.43177777777777776</v>
      </c>
      <c r="N93" s="11">
        <v>0.43277777777777776</v>
      </c>
      <c r="O93" s="11">
        <v>0.43377777777777776</v>
      </c>
      <c r="P93" s="11">
        <v>0.43684444437589914</v>
      </c>
      <c r="Q93" s="11">
        <v>0.43991111097402041</v>
      </c>
      <c r="R93" s="11">
        <v>0.44297777757214174</v>
      </c>
      <c r="S93" s="11">
        <v>0.44604444417026307</v>
      </c>
      <c r="T93" s="11">
        <v>0.44911111076838445</v>
      </c>
      <c r="U93" s="11"/>
      <c r="V93" s="35" t="str">
        <f t="shared" si="10"/>
        <v>Kiribati</v>
      </c>
      <c r="W93" s="30">
        <f t="shared" si="11"/>
        <v>1.1127449115555791E-4</v>
      </c>
      <c r="X93" s="10">
        <f t="shared" si="12"/>
        <v>7.4184947752466313E-2</v>
      </c>
      <c r="Y93" s="38">
        <f t="shared" si="13"/>
        <v>5.5034064730361569E-3</v>
      </c>
      <c r="Z93" s="43" t="str">
        <f t="shared" si="14"/>
        <v/>
      </c>
      <c r="AA93" s="44" t="str">
        <f t="shared" si="15"/>
        <v/>
      </c>
    </row>
    <row r="94" spans="3:27">
      <c r="C94" s="34" t="s">
        <v>215</v>
      </c>
      <c r="D94" s="35" t="s">
        <v>216</v>
      </c>
      <c r="E94" s="11">
        <v>0.337335</v>
      </c>
      <c r="F94" s="11">
        <v>0.337335</v>
      </c>
      <c r="G94" s="11">
        <v>0.337335</v>
      </c>
      <c r="H94" s="11">
        <v>0.337335</v>
      </c>
      <c r="I94" s="11">
        <v>0.337335</v>
      </c>
      <c r="J94" s="11">
        <v>0.337335</v>
      </c>
      <c r="K94" s="11">
        <v>0.33930166662270822</v>
      </c>
      <c r="L94" s="11">
        <v>0.3412683332454165</v>
      </c>
      <c r="M94" s="11">
        <v>0.34323499986812472</v>
      </c>
      <c r="N94" s="11">
        <v>0.34520166649083289</v>
      </c>
      <c r="O94" s="11">
        <v>0.34716833311354117</v>
      </c>
      <c r="P94" s="11">
        <v>0.34913499973624945</v>
      </c>
      <c r="Q94" s="11">
        <v>0.35110166635895768</v>
      </c>
      <c r="R94" s="11">
        <v>0.3530683329816659</v>
      </c>
      <c r="S94" s="11">
        <v>0.35836833286320169</v>
      </c>
      <c r="T94" s="11">
        <v>0.36366833274473748</v>
      </c>
      <c r="U94" s="11"/>
      <c r="V94" s="35" t="str">
        <f t="shared" si="10"/>
        <v>Korea, Democratic People's Republic of</v>
      </c>
      <c r="W94" s="30">
        <f t="shared" si="11"/>
        <v>1.6424019240737684E-3</v>
      </c>
      <c r="X94" s="10">
        <f t="shared" si="12"/>
        <v>0.93363597031169465</v>
      </c>
      <c r="Y94" s="38">
        <f t="shared" si="13"/>
        <v>0.87167612505985959</v>
      </c>
      <c r="Z94" s="43">
        <f t="shared" si="14"/>
        <v>-1.6424019240737684</v>
      </c>
      <c r="AA94" s="44">
        <f t="shared" si="15"/>
        <v>137</v>
      </c>
    </row>
    <row r="95" spans="3:27">
      <c r="C95" s="34" t="s">
        <v>217</v>
      </c>
      <c r="D95" s="35" t="s">
        <v>218</v>
      </c>
      <c r="E95" s="11">
        <v>0.2547611111111111</v>
      </c>
      <c r="F95" s="11">
        <v>0.2537611111111111</v>
      </c>
      <c r="G95" s="11">
        <v>0.2527611111111111</v>
      </c>
      <c r="H95" s="11">
        <v>0.2517611111111111</v>
      </c>
      <c r="I95" s="11">
        <v>0.2507611111111111</v>
      </c>
      <c r="J95" s="11">
        <v>0.24976111111111107</v>
      </c>
      <c r="K95" s="11">
        <v>0.2487611111111111</v>
      </c>
      <c r="L95" s="11">
        <v>0.24776111111111107</v>
      </c>
      <c r="M95" s="11">
        <v>0.2467611111111111</v>
      </c>
      <c r="N95" s="11">
        <v>0.24576111111111107</v>
      </c>
      <c r="O95" s="11">
        <v>0.2447611111111111</v>
      </c>
      <c r="P95" s="11">
        <v>0.24364999999999995</v>
      </c>
      <c r="Q95" s="11">
        <v>0.24253888888888889</v>
      </c>
      <c r="R95" s="11">
        <v>0.24142777777777777</v>
      </c>
      <c r="S95" s="11">
        <v>0.24802777763025627</v>
      </c>
      <c r="T95" s="11">
        <v>0.25462777748273474</v>
      </c>
      <c r="U95" s="11"/>
      <c r="V95" s="35" t="str">
        <f t="shared" si="10"/>
        <v>Korea, Republic of</v>
      </c>
      <c r="W95" s="30">
        <f t="shared" si="11"/>
        <v>-5.4261438841353372E-4</v>
      </c>
      <c r="X95" s="10">
        <f t="shared" si="12"/>
        <v>-0.6042538580193475</v>
      </c>
      <c r="Y95" s="38">
        <f t="shared" si="13"/>
        <v>0.36512272493126574</v>
      </c>
      <c r="Z95" s="43">
        <f t="shared" si="14"/>
        <v>0.54261438841353371</v>
      </c>
      <c r="AA95" s="44">
        <f t="shared" si="15"/>
        <v>85</v>
      </c>
    </row>
    <row r="96" spans="3:27">
      <c r="C96" s="34" t="s">
        <v>219</v>
      </c>
      <c r="D96" s="35" t="s">
        <v>220</v>
      </c>
      <c r="E96" s="11">
        <v>0.28933333333333328</v>
      </c>
      <c r="F96" s="11">
        <v>0.28933333333333328</v>
      </c>
      <c r="G96" s="11">
        <v>0.28933333333333328</v>
      </c>
      <c r="H96" s="11">
        <v>0.28933333333333328</v>
      </c>
      <c r="I96" s="11">
        <v>0.28933333333333328</v>
      </c>
      <c r="J96" s="11">
        <v>0.28933333333333328</v>
      </c>
      <c r="K96" s="11">
        <v>0.28933333333333328</v>
      </c>
      <c r="L96" s="11">
        <v>0.28933333333333328</v>
      </c>
      <c r="M96" s="11">
        <v>0.28933333333333328</v>
      </c>
      <c r="N96" s="11">
        <v>0.28933333333333328</v>
      </c>
      <c r="O96" s="11">
        <v>0.28933333333333328</v>
      </c>
      <c r="P96" s="11">
        <v>0.28933333333333328</v>
      </c>
      <c r="Q96" s="11">
        <v>0.28933333333333328</v>
      </c>
      <c r="R96" s="11">
        <v>0.28933333333333328</v>
      </c>
      <c r="S96" s="11">
        <v>0.29596666651840015</v>
      </c>
      <c r="T96" s="11">
        <v>0.3025999997034669</v>
      </c>
      <c r="U96" s="11"/>
      <c r="V96" s="35" t="str">
        <f t="shared" si="10"/>
        <v>Kuwait</v>
      </c>
      <c r="W96" s="30">
        <f t="shared" si="11"/>
        <v>4.1946077493804963E-4</v>
      </c>
      <c r="X96" s="10">
        <f t="shared" si="12"/>
        <v>0.55351554015197013</v>
      </c>
      <c r="Y96" s="38">
        <f t="shared" si="13"/>
        <v>0.30637945318972726</v>
      </c>
      <c r="Z96" s="43">
        <f t="shared" si="14"/>
        <v>-0.41946077493804962</v>
      </c>
      <c r="AA96" s="44">
        <f t="shared" si="15"/>
        <v>105</v>
      </c>
    </row>
    <row r="97" spans="3:27">
      <c r="C97" s="34" t="s">
        <v>221</v>
      </c>
      <c r="D97" s="35" t="s">
        <v>222</v>
      </c>
      <c r="E97" s="11">
        <v>0.3607555555555555</v>
      </c>
      <c r="F97" s="11">
        <v>0.35940555555555553</v>
      </c>
      <c r="G97" s="11">
        <v>0.35805555555555557</v>
      </c>
      <c r="H97" s="11">
        <v>0.35670555555555555</v>
      </c>
      <c r="I97" s="11">
        <v>0.35535555555555548</v>
      </c>
      <c r="J97" s="11">
        <v>0.35400555555555552</v>
      </c>
      <c r="K97" s="11">
        <v>0.35379455552301886</v>
      </c>
      <c r="L97" s="11">
        <v>0.3535835554904822</v>
      </c>
      <c r="M97" s="11">
        <v>0.35337255545794549</v>
      </c>
      <c r="N97" s="11">
        <v>0.35316155542540884</v>
      </c>
      <c r="O97" s="11">
        <v>0.35295055539287207</v>
      </c>
      <c r="P97" s="11">
        <v>0.35273955536033541</v>
      </c>
      <c r="Q97" s="11">
        <v>0.35252855532779875</v>
      </c>
      <c r="R97" s="11">
        <v>0.35231755529526204</v>
      </c>
      <c r="S97" s="11">
        <v>0.35987322179304643</v>
      </c>
      <c r="T97" s="11">
        <v>0.36742888829083076</v>
      </c>
      <c r="U97" s="11"/>
      <c r="V97" s="35" t="str">
        <f t="shared" si="10"/>
        <v>Kyrgyzstan</v>
      </c>
      <c r="W97" s="30">
        <f t="shared" si="11"/>
        <v>-2.974758132625591E-5</v>
      </c>
      <c r="X97" s="10">
        <f t="shared" si="12"/>
        <v>-3.4007526962406893E-2</v>
      </c>
      <c r="Y97" s="38">
        <f t="shared" si="13"/>
        <v>1.1565118900988319E-3</v>
      </c>
      <c r="Z97" s="43" t="str">
        <f t="shared" si="14"/>
        <v/>
      </c>
      <c r="AA97" s="44" t="str">
        <f t="shared" si="15"/>
        <v/>
      </c>
    </row>
    <row r="98" spans="3:27">
      <c r="C98" s="34" t="s">
        <v>223</v>
      </c>
      <c r="D98" s="35" t="s">
        <v>436</v>
      </c>
      <c r="E98" s="11">
        <v>0.38472155555555548</v>
      </c>
      <c r="F98" s="11">
        <v>0.38072155555555548</v>
      </c>
      <c r="G98" s="11">
        <v>0.37672155555555548</v>
      </c>
      <c r="H98" s="11">
        <v>0.37272155555555547</v>
      </c>
      <c r="I98" s="11">
        <v>0.36872155555555547</v>
      </c>
      <c r="J98" s="11">
        <v>0.36472155555555547</v>
      </c>
      <c r="K98" s="11">
        <v>0.35705488888888892</v>
      </c>
      <c r="L98" s="11">
        <v>0.34938822222222221</v>
      </c>
      <c r="M98" s="11">
        <v>0.3417215555555555</v>
      </c>
      <c r="N98" s="11">
        <v>0.33405488888888885</v>
      </c>
      <c r="O98" s="11">
        <v>0.32638822222222225</v>
      </c>
      <c r="P98" s="11">
        <v>0.31916600000000001</v>
      </c>
      <c r="Q98" s="11">
        <v>0.31194377777777776</v>
      </c>
      <c r="R98" s="11">
        <v>0.30472155555555552</v>
      </c>
      <c r="S98" s="11">
        <v>0.30838822214026584</v>
      </c>
      <c r="T98" s="11">
        <v>0.31205488872497611</v>
      </c>
      <c r="U98" s="11"/>
      <c r="V98" s="35" t="str">
        <f t="shared" si="10"/>
        <v>Laos</v>
      </c>
      <c r="W98" s="30">
        <f t="shared" si="11"/>
        <v>-5.8596405280583463E-3</v>
      </c>
      <c r="X98" s="10">
        <f t="shared" si="12"/>
        <v>-0.98521144963334373</v>
      </c>
      <c r="Y98" s="38">
        <f t="shared" si="13"/>
        <v>0.97064160048863457</v>
      </c>
      <c r="Z98" s="43">
        <f t="shared" si="14"/>
        <v>5.8596405280583461</v>
      </c>
      <c r="AA98" s="44">
        <f t="shared" si="15"/>
        <v>5</v>
      </c>
    </row>
    <row r="99" spans="3:27">
      <c r="C99" s="34" t="s">
        <v>225</v>
      </c>
      <c r="D99" s="35" t="s">
        <v>226</v>
      </c>
      <c r="E99" s="11">
        <v>0.27967316637609402</v>
      </c>
      <c r="F99" s="11">
        <v>0.27719353310087524</v>
      </c>
      <c r="G99" s="11">
        <v>0.27471389982565642</v>
      </c>
      <c r="H99" s="11">
        <v>0.27223426655043764</v>
      </c>
      <c r="I99" s="11">
        <v>0.26975463327521881</v>
      </c>
      <c r="J99" s="11">
        <v>0.26727499999999998</v>
      </c>
      <c r="K99" s="11">
        <v>0.26731383333246533</v>
      </c>
      <c r="L99" s="11">
        <v>0.26735266666493068</v>
      </c>
      <c r="M99" s="11">
        <v>0.26739149999739603</v>
      </c>
      <c r="N99" s="11">
        <v>0.26743033332986138</v>
      </c>
      <c r="O99" s="11">
        <v>0.26746916666232667</v>
      </c>
      <c r="P99" s="11">
        <v>0.26750799999479208</v>
      </c>
      <c r="Q99" s="11">
        <v>0.26754683332725737</v>
      </c>
      <c r="R99" s="11">
        <v>0.26758566665972272</v>
      </c>
      <c r="S99" s="11">
        <v>0.2735244998603128</v>
      </c>
      <c r="T99" s="11">
        <v>0.27946333306090287</v>
      </c>
      <c r="U99" s="11"/>
      <c r="V99" s="35" t="str">
        <f t="shared" si="10"/>
        <v>Latvia</v>
      </c>
      <c r="W99" s="30">
        <f t="shared" si="11"/>
        <v>-2.7324950296437098E-4</v>
      </c>
      <c r="X99" s="10">
        <f t="shared" si="12"/>
        <v>-0.28042941946503097</v>
      </c>
      <c r="Y99" s="38">
        <f t="shared" si="13"/>
        <v>7.864065930149429E-2</v>
      </c>
      <c r="Z99" s="43" t="str">
        <f t="shared" si="14"/>
        <v/>
      </c>
      <c r="AA99" s="44" t="str">
        <f t="shared" si="15"/>
        <v/>
      </c>
    </row>
    <row r="100" spans="3:27">
      <c r="C100" s="34" t="s">
        <v>227</v>
      </c>
      <c r="D100" s="35" t="s">
        <v>228</v>
      </c>
      <c r="E100" s="11">
        <v>0.16896111111111112</v>
      </c>
      <c r="F100" s="11">
        <v>0.16999777777777778</v>
      </c>
      <c r="G100" s="11">
        <v>0.17103444444444446</v>
      </c>
      <c r="H100" s="11">
        <v>0.17207111111111109</v>
      </c>
      <c r="I100" s="11">
        <v>0.17310777777777778</v>
      </c>
      <c r="J100" s="11">
        <v>0.17414444444444444</v>
      </c>
      <c r="K100" s="11">
        <v>0.17288777777777778</v>
      </c>
      <c r="L100" s="11">
        <v>0.1716311111111111</v>
      </c>
      <c r="M100" s="11">
        <v>0.17037444444444447</v>
      </c>
      <c r="N100" s="11">
        <v>0.16911777777777778</v>
      </c>
      <c r="O100" s="11">
        <v>0.1678611111111111</v>
      </c>
      <c r="P100" s="11">
        <v>0.17206277768386316</v>
      </c>
      <c r="Q100" s="11">
        <v>0.17626444425661528</v>
      </c>
      <c r="R100" s="11">
        <v>0.18046611082936739</v>
      </c>
      <c r="S100" s="11">
        <v>0.18800111066094702</v>
      </c>
      <c r="T100" s="11">
        <v>0.19553611049252662</v>
      </c>
      <c r="U100" s="11"/>
      <c r="V100" s="35" t="str">
        <f t="shared" si="10"/>
        <v>Lebanon</v>
      </c>
      <c r="W100" s="30">
        <f t="shared" si="11"/>
        <v>1.0630269305226278E-3</v>
      </c>
      <c r="X100" s="10">
        <f t="shared" si="12"/>
        <v>0.67585762841246322</v>
      </c>
      <c r="Y100" s="38">
        <f t="shared" si="13"/>
        <v>0.45678353388331921</v>
      </c>
      <c r="Z100" s="43">
        <f t="shared" si="14"/>
        <v>-1.0630269305226279</v>
      </c>
      <c r="AA100" s="44">
        <f t="shared" si="15"/>
        <v>127</v>
      </c>
    </row>
    <row r="101" spans="3:27">
      <c r="C101" s="34" t="s">
        <v>229</v>
      </c>
      <c r="D101" s="35" t="s">
        <v>230</v>
      </c>
      <c r="E101" s="11">
        <v>0.307925</v>
      </c>
      <c r="F101" s="11">
        <v>0.30525833333333335</v>
      </c>
      <c r="G101" s="11">
        <v>0.30259166666666665</v>
      </c>
      <c r="H101" s="11">
        <v>0.29992500000000005</v>
      </c>
      <c r="I101" s="11">
        <v>0.29725833333333335</v>
      </c>
      <c r="J101" s="11">
        <v>0.2945916666666667</v>
      </c>
      <c r="K101" s="11">
        <v>0.29192500000000005</v>
      </c>
      <c r="L101" s="11">
        <v>0.28925833333333334</v>
      </c>
      <c r="M101" s="11">
        <v>0.28659166666666669</v>
      </c>
      <c r="N101" s="11">
        <v>0.28392499999999998</v>
      </c>
      <c r="O101" s="11">
        <v>0.28125833333333333</v>
      </c>
      <c r="P101" s="11">
        <v>0.27959166666666668</v>
      </c>
      <c r="Q101" s="11">
        <v>0.27792500000000003</v>
      </c>
      <c r="R101" s="11">
        <v>0.27625833333333333</v>
      </c>
      <c r="S101" s="11">
        <v>0.28005833324839674</v>
      </c>
      <c r="T101" s="11">
        <v>0.2838583331634601</v>
      </c>
      <c r="U101" s="11"/>
      <c r="V101" s="35" t="str">
        <f t="shared" si="10"/>
        <v>Lesotho</v>
      </c>
      <c r="W101" s="30">
        <f t="shared" si="11"/>
        <v>-2.0489215739984434E-3</v>
      </c>
      <c r="X101" s="10">
        <f t="shared" si="12"/>
        <v>-0.94644055100721081</v>
      </c>
      <c r="Y101" s="38">
        <f t="shared" si="13"/>
        <v>0.8957497165908328</v>
      </c>
      <c r="Z101" s="43">
        <f t="shared" si="14"/>
        <v>2.0489215739984434</v>
      </c>
      <c r="AA101" s="44">
        <f t="shared" si="15"/>
        <v>38</v>
      </c>
    </row>
    <row r="102" spans="3:27">
      <c r="C102" s="34" t="s">
        <v>231</v>
      </c>
      <c r="D102" s="35" t="s">
        <v>232</v>
      </c>
      <c r="E102" s="11">
        <v>0.44782261111111116</v>
      </c>
      <c r="F102" s="11">
        <v>0.44615594444444445</v>
      </c>
      <c r="G102" s="11">
        <v>0.4444892777777778</v>
      </c>
      <c r="H102" s="11">
        <v>0.4428226111111111</v>
      </c>
      <c r="I102" s="11">
        <v>0.44115594444444445</v>
      </c>
      <c r="J102" s="11">
        <v>0.43948927777777774</v>
      </c>
      <c r="K102" s="11">
        <v>0.43815594444444445</v>
      </c>
      <c r="L102" s="11">
        <v>0.43682261111111109</v>
      </c>
      <c r="M102" s="11">
        <v>0.43548927777777774</v>
      </c>
      <c r="N102" s="11">
        <v>0.43415594444444444</v>
      </c>
      <c r="O102" s="11">
        <v>0.43282261111111109</v>
      </c>
      <c r="P102" s="11">
        <v>0.43171150000000003</v>
      </c>
      <c r="Q102" s="11">
        <v>0.43060038888888891</v>
      </c>
      <c r="R102" s="11">
        <v>0.42948927777777773</v>
      </c>
      <c r="S102" s="11">
        <v>0.43232261104778114</v>
      </c>
      <c r="T102" s="11">
        <v>0.43515594431778454</v>
      </c>
      <c r="U102" s="11"/>
      <c r="V102" s="35" t="str">
        <f t="shared" si="10"/>
        <v>Liberia</v>
      </c>
      <c r="W102" s="30">
        <f t="shared" si="11"/>
        <v>-1.114133990932795E-3</v>
      </c>
      <c r="X102" s="10">
        <f t="shared" si="12"/>
        <v>-0.92669689289919921</v>
      </c>
      <c r="Y102" s="38">
        <f t="shared" si="13"/>
        <v>0.85876713130902993</v>
      </c>
      <c r="Z102" s="43">
        <f t="shared" si="14"/>
        <v>1.114133990932795</v>
      </c>
      <c r="AA102" s="44">
        <f t="shared" si="15"/>
        <v>73</v>
      </c>
    </row>
    <row r="103" spans="3:27">
      <c r="C103" s="34" t="s">
        <v>233</v>
      </c>
      <c r="D103" s="35" t="s">
        <v>234</v>
      </c>
      <c r="E103" s="11">
        <v>0.40733333333333333</v>
      </c>
      <c r="F103" s="11">
        <v>0.40733333333333333</v>
      </c>
      <c r="G103" s="11">
        <v>0.40733333333333333</v>
      </c>
      <c r="H103" s="11">
        <v>0.40733333333333333</v>
      </c>
      <c r="I103" s="11">
        <v>0.40733333333333333</v>
      </c>
      <c r="J103" s="11">
        <v>0.40733333333333333</v>
      </c>
      <c r="K103" s="11">
        <v>0.40913333329310025</v>
      </c>
      <c r="L103" s="11">
        <v>0.41093333325286707</v>
      </c>
      <c r="M103" s="11">
        <v>0.412733333212634</v>
      </c>
      <c r="N103" s="11">
        <v>0.41453333317240082</v>
      </c>
      <c r="O103" s="11">
        <v>0.41633333313216775</v>
      </c>
      <c r="P103" s="11">
        <v>0.41813333309193457</v>
      </c>
      <c r="Q103" s="11">
        <v>0.41993333305170139</v>
      </c>
      <c r="R103" s="11">
        <v>0.42173333301146831</v>
      </c>
      <c r="S103" s="11">
        <v>0.42676666623229781</v>
      </c>
      <c r="T103" s="11">
        <v>0.43179999945312741</v>
      </c>
      <c r="U103" s="11"/>
      <c r="V103" s="35" t="str">
        <f t="shared" si="10"/>
        <v>Libyan Arab Jamahiriya</v>
      </c>
      <c r="W103" s="30">
        <f t="shared" si="11"/>
        <v>1.5147548681033773E-3</v>
      </c>
      <c r="X103" s="10">
        <f t="shared" si="12"/>
        <v>0.93166973442544299</v>
      </c>
      <c r="Y103" s="38">
        <f t="shared" si="13"/>
        <v>0.86800849404437541</v>
      </c>
      <c r="Z103" s="43">
        <f t="shared" si="14"/>
        <v>-1.5147548681033773</v>
      </c>
      <c r="AA103" s="44">
        <f t="shared" si="15"/>
        <v>135</v>
      </c>
    </row>
    <row r="104" spans="3:27">
      <c r="C104" s="34" t="s">
        <v>235</v>
      </c>
      <c r="D104" s="35" t="s">
        <v>236</v>
      </c>
      <c r="E104" s="11">
        <v>0.3543055555555556</v>
      </c>
      <c r="F104" s="11">
        <v>0.3543055555555556</v>
      </c>
      <c r="G104" s="11">
        <v>0.3543055555555556</v>
      </c>
      <c r="H104" s="11">
        <v>0.3543055555555556</v>
      </c>
      <c r="I104" s="11">
        <v>0.3543055555555556</v>
      </c>
      <c r="J104" s="11">
        <v>0.3543055555555556</v>
      </c>
      <c r="K104" s="11">
        <v>0.3543055555555556</v>
      </c>
      <c r="L104" s="11">
        <v>0.3543055555555556</v>
      </c>
      <c r="M104" s="11">
        <v>0.3543055555555556</v>
      </c>
      <c r="N104" s="11">
        <v>0.3543055555555556</v>
      </c>
      <c r="O104" s="11">
        <v>0.3543055555555556</v>
      </c>
      <c r="P104" s="11">
        <v>0.3543055555555556</v>
      </c>
      <c r="Q104" s="11">
        <v>0.3543055555555556</v>
      </c>
      <c r="R104" s="11">
        <v>0.3543055555555556</v>
      </c>
      <c r="S104" s="11">
        <v>0.3543055555555556</v>
      </c>
      <c r="T104" s="11">
        <v>0.3543055555555556</v>
      </c>
      <c r="U104" s="11"/>
      <c r="V104" s="35" t="str">
        <f t="shared" si="10"/>
        <v>Liechtenstein</v>
      </c>
      <c r="W104" s="30">
        <f t="shared" si="11"/>
        <v>0</v>
      </c>
      <c r="X104" s="10">
        <f t="shared" si="12"/>
        <v>0</v>
      </c>
      <c r="Y104" s="38">
        <f t="shared" si="13"/>
        <v>0</v>
      </c>
      <c r="Z104" s="43" t="str">
        <f t="shared" si="14"/>
        <v/>
      </c>
      <c r="AA104" s="44" t="str">
        <f t="shared" si="15"/>
        <v/>
      </c>
    </row>
    <row r="105" spans="3:27">
      <c r="C105" s="34" t="s">
        <v>237</v>
      </c>
      <c r="D105" s="35" t="s">
        <v>238</v>
      </c>
      <c r="E105" s="11">
        <v>0.21885999999999997</v>
      </c>
      <c r="F105" s="11">
        <v>0.22221466666666667</v>
      </c>
      <c r="G105" s="11">
        <v>0.22556933333333332</v>
      </c>
      <c r="H105" s="11">
        <v>0.22892399999999999</v>
      </c>
      <c r="I105" s="11">
        <v>0.23227866666666666</v>
      </c>
      <c r="J105" s="11">
        <v>0.23563333333333333</v>
      </c>
      <c r="K105" s="11">
        <v>0.23512333333333332</v>
      </c>
      <c r="L105" s="11">
        <v>0.23461333333333334</v>
      </c>
      <c r="M105" s="11">
        <v>0.23410333333333333</v>
      </c>
      <c r="N105" s="11">
        <v>0.23359333333333332</v>
      </c>
      <c r="O105" s="11">
        <v>0.23308333333333331</v>
      </c>
      <c r="P105" s="11">
        <v>0.23340166665955134</v>
      </c>
      <c r="Q105" s="11">
        <v>0.23371999998576939</v>
      </c>
      <c r="R105" s="11">
        <v>0.2340383333119874</v>
      </c>
      <c r="S105" s="11">
        <v>0.23435666663820545</v>
      </c>
      <c r="T105" s="11">
        <v>0.23467499996442345</v>
      </c>
      <c r="U105" s="11"/>
      <c r="V105" s="35" t="str">
        <f t="shared" si="10"/>
        <v>Lithuania</v>
      </c>
      <c r="W105" s="30">
        <f t="shared" si="11"/>
        <v>7.6677205688774764E-4</v>
      </c>
      <c r="X105" s="10">
        <f t="shared" si="12"/>
        <v>0.72991753035979934</v>
      </c>
      <c r="Y105" s="38">
        <f t="shared" si="13"/>
        <v>0.53277960112654854</v>
      </c>
      <c r="Z105" s="43">
        <f t="shared" si="14"/>
        <v>-0.76677205688774763</v>
      </c>
      <c r="AA105" s="44">
        <f t="shared" si="15"/>
        <v>122</v>
      </c>
    </row>
    <row r="106" spans="3:27">
      <c r="C106" s="34" t="s">
        <v>239</v>
      </c>
      <c r="D106" s="35" t="s">
        <v>240</v>
      </c>
      <c r="E106" s="11">
        <v>0.15137166666666665</v>
      </c>
      <c r="F106" s="11">
        <v>0.15141133333333331</v>
      </c>
      <c r="G106" s="11">
        <v>0.15145099999999997</v>
      </c>
      <c r="H106" s="11">
        <v>0.15149066666666666</v>
      </c>
      <c r="I106" s="11">
        <v>0.15153033333333332</v>
      </c>
      <c r="J106" s="11">
        <v>0.15157000000000001</v>
      </c>
      <c r="K106" s="11">
        <v>0.15163473333188643</v>
      </c>
      <c r="L106" s="11">
        <v>0.15169946666377285</v>
      </c>
      <c r="M106" s="11">
        <v>0.15176419999565929</v>
      </c>
      <c r="N106" s="11">
        <v>0.15182893332754571</v>
      </c>
      <c r="O106" s="11">
        <v>0.15189366665943213</v>
      </c>
      <c r="P106" s="11">
        <v>0.15195839999131858</v>
      </c>
      <c r="Q106" s="11">
        <v>0.152023133323205</v>
      </c>
      <c r="R106" s="11">
        <v>0.15208786665509144</v>
      </c>
      <c r="S106" s="11">
        <v>0.15881926650463293</v>
      </c>
      <c r="T106" s="11">
        <v>0.1655506663541744</v>
      </c>
      <c r="U106" s="11"/>
      <c r="V106" s="35" t="str">
        <f t="shared" si="10"/>
        <v>Luxembourg</v>
      </c>
      <c r="W106" s="30">
        <f t="shared" si="11"/>
        <v>4.7948234246512352E-4</v>
      </c>
      <c r="X106" s="10">
        <f t="shared" si="12"/>
        <v>0.60158345899455123</v>
      </c>
      <c r="Y106" s="38">
        <f t="shared" si="13"/>
        <v>0.36190265813584893</v>
      </c>
      <c r="Z106" s="43">
        <f t="shared" si="14"/>
        <v>-0.4794823424651235</v>
      </c>
      <c r="AA106" s="44">
        <f t="shared" si="15"/>
        <v>114</v>
      </c>
    </row>
    <row r="107" spans="3:27">
      <c r="C107" s="34" t="s">
        <v>241</v>
      </c>
      <c r="D107" s="35" t="s">
        <v>242</v>
      </c>
      <c r="E107" s="11">
        <v>0.42656555555555559</v>
      </c>
      <c r="F107" s="11">
        <v>0.42523222222222218</v>
      </c>
      <c r="G107" s="11">
        <v>0.42389888888888888</v>
      </c>
      <c r="H107" s="11">
        <v>0.42256555555555558</v>
      </c>
      <c r="I107" s="11">
        <v>0.42123222222222223</v>
      </c>
      <c r="J107" s="11">
        <v>0.41989888888888888</v>
      </c>
      <c r="K107" s="11">
        <v>0.41856555555555558</v>
      </c>
      <c r="L107" s="11">
        <v>0.41723222222222223</v>
      </c>
      <c r="M107" s="11">
        <v>0.41589888888888887</v>
      </c>
      <c r="N107" s="11">
        <v>0.41456555555555558</v>
      </c>
      <c r="O107" s="11">
        <v>0.41323222222222222</v>
      </c>
      <c r="P107" s="11">
        <v>0.41267666666666664</v>
      </c>
      <c r="Q107" s="11">
        <v>0.41212111111111116</v>
      </c>
      <c r="R107" s="11">
        <v>0.41156555555555557</v>
      </c>
      <c r="S107" s="11">
        <v>0.41329888885014582</v>
      </c>
      <c r="T107" s="11">
        <v>0.41503222214473617</v>
      </c>
      <c r="U107" s="11"/>
      <c r="V107" s="35" t="str">
        <f t="shared" si="10"/>
        <v>Madagascar</v>
      </c>
      <c r="W107" s="30">
        <f t="shared" si="11"/>
        <v>-9.7699346650221446E-4</v>
      </c>
      <c r="X107" s="10">
        <f t="shared" si="12"/>
        <v>-0.93755146325052241</v>
      </c>
      <c r="Y107" s="38">
        <f t="shared" si="13"/>
        <v>0.87900274624319563</v>
      </c>
      <c r="Z107" s="43">
        <f t="shared" si="14"/>
        <v>0.97699346650221441</v>
      </c>
      <c r="AA107" s="44">
        <f t="shared" si="15"/>
        <v>78</v>
      </c>
    </row>
    <row r="108" spans="3:27">
      <c r="C108" s="34" t="s">
        <v>243</v>
      </c>
      <c r="D108" s="35" t="s">
        <v>244</v>
      </c>
      <c r="E108" s="11">
        <v>0.37966722222222221</v>
      </c>
      <c r="F108" s="11">
        <v>0.37473188888888886</v>
      </c>
      <c r="G108" s="11">
        <v>0.36979655555555557</v>
      </c>
      <c r="H108" s="11">
        <v>0.36486122222222223</v>
      </c>
      <c r="I108" s="11">
        <v>0.35992588888888893</v>
      </c>
      <c r="J108" s="11">
        <v>0.35499055555555553</v>
      </c>
      <c r="K108" s="11">
        <v>0.35017758888470835</v>
      </c>
      <c r="L108" s="11">
        <v>0.34536462221386116</v>
      </c>
      <c r="M108" s="11">
        <v>0.34055165554301398</v>
      </c>
      <c r="N108" s="11">
        <v>0.33573868887216679</v>
      </c>
      <c r="O108" s="11">
        <v>0.33092572220131961</v>
      </c>
      <c r="P108" s="11">
        <v>0.32666831108602795</v>
      </c>
      <c r="Q108" s="11">
        <v>0.32241089997073641</v>
      </c>
      <c r="R108" s="11">
        <v>0.3181534888554447</v>
      </c>
      <c r="S108" s="11">
        <v>0.32287385541660296</v>
      </c>
      <c r="T108" s="11">
        <v>0.32759422197776122</v>
      </c>
      <c r="U108" s="11"/>
      <c r="V108" s="35" t="str">
        <f t="shared" si="10"/>
        <v>Malawi</v>
      </c>
      <c r="W108" s="30">
        <f t="shared" si="11"/>
        <v>-4.127401398339562E-3</v>
      </c>
      <c r="X108" s="10">
        <f t="shared" si="12"/>
        <v>-0.97389900960910869</v>
      </c>
      <c r="Y108" s="38">
        <f t="shared" si="13"/>
        <v>0.94847928091760281</v>
      </c>
      <c r="Z108" s="43">
        <f t="shared" si="14"/>
        <v>4.1274013983395621</v>
      </c>
      <c r="AA108" s="44">
        <f t="shared" si="15"/>
        <v>10</v>
      </c>
    </row>
    <row r="109" spans="3:27">
      <c r="C109" s="34" t="s">
        <v>245</v>
      </c>
      <c r="D109" s="35" t="s">
        <v>246</v>
      </c>
      <c r="E109" s="11">
        <v>0.14948</v>
      </c>
      <c r="F109" s="11">
        <v>0.14648</v>
      </c>
      <c r="G109" s="11">
        <v>0.14348000000000002</v>
      </c>
      <c r="H109" s="11">
        <v>0.14048000000000002</v>
      </c>
      <c r="I109" s="11">
        <v>0.13748000000000002</v>
      </c>
      <c r="J109" s="11">
        <v>0.13448000000000002</v>
      </c>
      <c r="K109" s="11">
        <v>0.13214666666666669</v>
      </c>
      <c r="L109" s="11">
        <v>0.12981333333333336</v>
      </c>
      <c r="M109" s="11">
        <v>0.12748000000000001</v>
      </c>
      <c r="N109" s="11">
        <v>0.12514666666666666</v>
      </c>
      <c r="O109" s="11">
        <v>0.12281333333333334</v>
      </c>
      <c r="P109" s="11">
        <v>0.12281333333333334</v>
      </c>
      <c r="Q109" s="11">
        <v>0.12281333333333334</v>
      </c>
      <c r="R109" s="11">
        <v>0.12281333333333334</v>
      </c>
      <c r="S109" s="11">
        <v>0.12934666652063528</v>
      </c>
      <c r="T109" s="11">
        <v>0.13587999970793727</v>
      </c>
      <c r="U109" s="11"/>
      <c r="V109" s="35" t="str">
        <f t="shared" si="10"/>
        <v>Malaysia</v>
      </c>
      <c r="W109" s="30">
        <f t="shared" si="11"/>
        <v>-1.4667647151166902E-3</v>
      </c>
      <c r="X109" s="10">
        <f t="shared" si="12"/>
        <v>-0.78750448651737459</v>
      </c>
      <c r="Y109" s="38">
        <f t="shared" si="13"/>
        <v>0.62016331628499377</v>
      </c>
      <c r="Z109" s="43">
        <f t="shared" si="14"/>
        <v>1.4667647151166903</v>
      </c>
      <c r="AA109" s="44">
        <f t="shared" si="15"/>
        <v>60</v>
      </c>
    </row>
    <row r="110" spans="3:27">
      <c r="C110" s="34" t="s">
        <v>247</v>
      </c>
      <c r="D110" s="35" t="s">
        <v>248</v>
      </c>
      <c r="E110" s="11">
        <v>0.21708888888888889</v>
      </c>
      <c r="F110" s="11">
        <v>0.21308888888888888</v>
      </c>
      <c r="G110" s="11">
        <v>0.20908888888888888</v>
      </c>
      <c r="H110" s="11">
        <v>0.20508888888888888</v>
      </c>
      <c r="I110" s="11">
        <v>0.20108888888888887</v>
      </c>
      <c r="J110" s="11">
        <v>0.19708888888888887</v>
      </c>
      <c r="K110" s="11">
        <v>0.19375555555555554</v>
      </c>
      <c r="L110" s="11">
        <v>0.19042222222222219</v>
      </c>
      <c r="M110" s="11">
        <v>0.18708888888888889</v>
      </c>
      <c r="N110" s="11">
        <v>0.18375555555555553</v>
      </c>
      <c r="O110" s="11">
        <v>0.18042222222222218</v>
      </c>
      <c r="P110" s="11">
        <v>0.17653333333333332</v>
      </c>
      <c r="Q110" s="11">
        <v>0.17264444444444441</v>
      </c>
      <c r="R110" s="11">
        <v>0.16875555555555555</v>
      </c>
      <c r="S110" s="11">
        <v>0.17505555541473958</v>
      </c>
      <c r="T110" s="11">
        <v>0.18135555527392358</v>
      </c>
      <c r="U110" s="11"/>
      <c r="V110" s="35" t="str">
        <f t="shared" si="10"/>
        <v>Maldives</v>
      </c>
      <c r="W110" s="30">
        <f t="shared" si="11"/>
        <v>-3.0215522964862395E-3</v>
      </c>
      <c r="X110" s="10">
        <f t="shared" si="12"/>
        <v>-0.95435831616681266</v>
      </c>
      <c r="Y110" s="38">
        <f t="shared" si="13"/>
        <v>0.91079979563675395</v>
      </c>
      <c r="Z110" s="43">
        <f t="shared" si="14"/>
        <v>3.0215522964862394</v>
      </c>
      <c r="AA110" s="44">
        <f t="shared" si="15"/>
        <v>19</v>
      </c>
    </row>
    <row r="111" spans="3:27">
      <c r="C111" s="34" t="s">
        <v>249</v>
      </c>
      <c r="D111" s="35" t="s">
        <v>250</v>
      </c>
      <c r="E111" s="11">
        <v>0.50577111111111106</v>
      </c>
      <c r="F111" s="11">
        <v>0.50210444444444446</v>
      </c>
      <c r="G111" s="11">
        <v>0.49843777777777776</v>
      </c>
      <c r="H111" s="11">
        <v>0.49477111111111105</v>
      </c>
      <c r="I111" s="11">
        <v>0.4911044444444444</v>
      </c>
      <c r="J111" s="11">
        <v>0.4874377777777778</v>
      </c>
      <c r="K111" s="11">
        <v>0.48410444444444445</v>
      </c>
      <c r="L111" s="11">
        <v>0.48077111111111109</v>
      </c>
      <c r="M111" s="11">
        <v>0.47743777777777779</v>
      </c>
      <c r="N111" s="11">
        <v>0.47410444444444444</v>
      </c>
      <c r="O111" s="11">
        <v>0.47077111111111108</v>
      </c>
      <c r="P111" s="11">
        <v>0.46743777777777779</v>
      </c>
      <c r="Q111" s="11">
        <v>0.46410444444444449</v>
      </c>
      <c r="R111" s="11">
        <v>0.46077111111111108</v>
      </c>
      <c r="S111" s="11">
        <v>0.4638377777092324</v>
      </c>
      <c r="T111" s="11">
        <v>0.46690444430735373</v>
      </c>
      <c r="U111" s="11"/>
      <c r="V111" s="35" t="str">
        <f t="shared" si="10"/>
        <v>Mali</v>
      </c>
      <c r="W111" s="30">
        <f t="shared" si="11"/>
        <v>-3.0193137298246803E-3</v>
      </c>
      <c r="X111" s="10">
        <f t="shared" si="12"/>
        <v>-0.97803526076717073</v>
      </c>
      <c r="Y111" s="38">
        <f t="shared" si="13"/>
        <v>0.95655297130390771</v>
      </c>
      <c r="Z111" s="43">
        <f t="shared" si="14"/>
        <v>3.0193137298246802</v>
      </c>
      <c r="AA111" s="44">
        <f t="shared" si="15"/>
        <v>20</v>
      </c>
    </row>
    <row r="112" spans="3:27">
      <c r="C112" s="34" t="s">
        <v>251</v>
      </c>
      <c r="D112" s="35" t="s">
        <v>252</v>
      </c>
      <c r="E112" s="11">
        <v>0.20363333333333333</v>
      </c>
      <c r="F112" s="11">
        <v>0.20660333333333333</v>
      </c>
      <c r="G112" s="11">
        <v>0.20957333333333331</v>
      </c>
      <c r="H112" s="11">
        <v>0.21254333333333331</v>
      </c>
      <c r="I112" s="11">
        <v>0.21551333333333336</v>
      </c>
      <c r="J112" s="11">
        <v>0.21848333333333336</v>
      </c>
      <c r="K112" s="11">
        <v>0.22085966661355147</v>
      </c>
      <c r="L112" s="11">
        <v>0.22323599989376963</v>
      </c>
      <c r="M112" s="11">
        <v>0.22561233317398777</v>
      </c>
      <c r="N112" s="11">
        <v>0.2279886664542059</v>
      </c>
      <c r="O112" s="11">
        <v>0.23036499973442406</v>
      </c>
      <c r="P112" s="11">
        <v>0.2327413330146422</v>
      </c>
      <c r="Q112" s="11">
        <v>0.23511766629486033</v>
      </c>
      <c r="R112" s="11">
        <v>0.23749399957507847</v>
      </c>
      <c r="S112" s="11">
        <v>0.24653699937295168</v>
      </c>
      <c r="T112" s="11">
        <v>0.25557999917082491</v>
      </c>
      <c r="U112" s="11"/>
      <c r="V112" s="35" t="str">
        <f t="shared" si="10"/>
        <v>Malta</v>
      </c>
      <c r="W112" s="30">
        <f t="shared" si="11"/>
        <v>2.9594141675987487E-3</v>
      </c>
      <c r="X112" s="10">
        <f t="shared" si="12"/>
        <v>0.98070611793414253</v>
      </c>
      <c r="Y112" s="38">
        <f t="shared" si="13"/>
        <v>0.96178448975345632</v>
      </c>
      <c r="Z112" s="43">
        <f t="shared" si="14"/>
        <v>-2.9594141675987489</v>
      </c>
      <c r="AA112" s="44">
        <f t="shared" si="15"/>
        <v>141</v>
      </c>
    </row>
    <row r="113" spans="3:27">
      <c r="C113" s="34" t="s">
        <v>253</v>
      </c>
      <c r="D113" s="35" t="s">
        <v>254</v>
      </c>
      <c r="E113" s="11">
        <v>0.29769444444444443</v>
      </c>
      <c r="F113" s="11">
        <v>0.29702777777777772</v>
      </c>
      <c r="G113" s="11">
        <v>0.29636111111111113</v>
      </c>
      <c r="H113" s="11">
        <v>0.29569444444444443</v>
      </c>
      <c r="I113" s="11">
        <v>0.29502777777777778</v>
      </c>
      <c r="J113" s="11">
        <v>0.29436111111111113</v>
      </c>
      <c r="K113" s="11">
        <v>0.29369444444444442</v>
      </c>
      <c r="L113" s="11">
        <v>0.29302777777777778</v>
      </c>
      <c r="M113" s="11">
        <v>0.29236111111111107</v>
      </c>
      <c r="N113" s="11">
        <v>0.29169444444444442</v>
      </c>
      <c r="O113" s="11">
        <v>0.29102777777777777</v>
      </c>
      <c r="P113" s="11">
        <v>0.29047222222222224</v>
      </c>
      <c r="Q113" s="11">
        <v>0.28991666666666666</v>
      </c>
      <c r="R113" s="11">
        <v>0.28936111111111112</v>
      </c>
      <c r="S113" s="11">
        <v>0.29492777765335304</v>
      </c>
      <c r="T113" s="11">
        <v>0.30049444419559507</v>
      </c>
      <c r="U113" s="11"/>
      <c r="V113" s="35" t="str">
        <f t="shared" si="10"/>
        <v>Marshall Islands</v>
      </c>
      <c r="W113" s="30">
        <f t="shared" si="11"/>
        <v>-2.4929739348894639E-4</v>
      </c>
      <c r="X113" s="10">
        <f t="shared" si="12"/>
        <v>-0.38312893613010623</v>
      </c>
      <c r="Y113" s="38">
        <f t="shared" si="13"/>
        <v>0.14678778170018703</v>
      </c>
      <c r="Z113" s="43" t="str">
        <f t="shared" si="14"/>
        <v/>
      </c>
      <c r="AA113" s="44" t="str">
        <f t="shared" si="15"/>
        <v/>
      </c>
    </row>
    <row r="114" spans="3:27">
      <c r="C114" s="34" t="s">
        <v>255</v>
      </c>
      <c r="D114" s="35" t="s">
        <v>256</v>
      </c>
      <c r="E114" s="11">
        <v>0.41955000000000003</v>
      </c>
      <c r="F114" s="11">
        <v>0.41721666666666662</v>
      </c>
      <c r="G114" s="11">
        <v>0.41488333333333333</v>
      </c>
      <c r="H114" s="11">
        <v>0.41254999999999997</v>
      </c>
      <c r="I114" s="11">
        <v>0.41021666666666667</v>
      </c>
      <c r="J114" s="11">
        <v>0.40788333333333338</v>
      </c>
      <c r="K114" s="11">
        <v>0.40521666666666672</v>
      </c>
      <c r="L114" s="11">
        <v>0.40255000000000002</v>
      </c>
      <c r="M114" s="11">
        <v>0.39988333333333337</v>
      </c>
      <c r="N114" s="11">
        <v>0.39721666666666672</v>
      </c>
      <c r="O114" s="11">
        <v>0.39455000000000001</v>
      </c>
      <c r="P114" s="11">
        <v>0.3912166666666666</v>
      </c>
      <c r="Q114" s="11">
        <v>0.38788333333333336</v>
      </c>
      <c r="R114" s="11">
        <v>0.38455</v>
      </c>
      <c r="S114" s="11">
        <v>0.38704999994412065</v>
      </c>
      <c r="T114" s="11">
        <v>0.38954999988824124</v>
      </c>
      <c r="U114" s="11"/>
      <c r="V114" s="35" t="str">
        <f t="shared" si="10"/>
        <v>Mauritania</v>
      </c>
      <c r="W114" s="30">
        <f t="shared" si="11"/>
        <v>-2.3884803956904115E-3</v>
      </c>
      <c r="X114" s="10">
        <f t="shared" si="12"/>
        <v>-0.98362875455558862</v>
      </c>
      <c r="Y114" s="38">
        <f t="shared" si="13"/>
        <v>0.96752552678857839</v>
      </c>
      <c r="Z114" s="43">
        <f t="shared" si="14"/>
        <v>2.3884803956904115</v>
      </c>
      <c r="AA114" s="44">
        <f t="shared" si="15"/>
        <v>31</v>
      </c>
    </row>
    <row r="115" spans="3:27">
      <c r="C115" s="34" t="s">
        <v>257</v>
      </c>
      <c r="D115" s="35" t="s">
        <v>258</v>
      </c>
      <c r="E115" s="11">
        <v>0.12560000000000002</v>
      </c>
      <c r="F115" s="11">
        <v>0.12553666666666666</v>
      </c>
      <c r="G115" s="11">
        <v>0.12547333333333333</v>
      </c>
      <c r="H115" s="11">
        <v>0.12541000000000002</v>
      </c>
      <c r="I115" s="11">
        <v>0.12534666666666669</v>
      </c>
      <c r="J115" s="11">
        <v>0.12528333333333333</v>
      </c>
      <c r="K115" s="11">
        <v>0.12667666666666666</v>
      </c>
      <c r="L115" s="11">
        <v>0.12807000000000002</v>
      </c>
      <c r="M115" s="11">
        <v>0.12946333333333335</v>
      </c>
      <c r="N115" s="11">
        <v>0.13085666666666665</v>
      </c>
      <c r="O115" s="11">
        <v>0.13225000000000001</v>
      </c>
      <c r="P115" s="11">
        <v>0.13312833331370108</v>
      </c>
      <c r="Q115" s="11">
        <v>0.13400666662740213</v>
      </c>
      <c r="R115" s="11">
        <v>0.13488499994110315</v>
      </c>
      <c r="S115" s="11">
        <v>0.14209666644657651</v>
      </c>
      <c r="T115" s="11">
        <v>0.14930833295204984</v>
      </c>
      <c r="U115" s="11"/>
      <c r="V115" s="35" t="str">
        <f t="shared" si="10"/>
        <v>Mauritius</v>
      </c>
      <c r="W115" s="30">
        <f t="shared" si="11"/>
        <v>1.2574142013934851E-3</v>
      </c>
      <c r="X115" s="10">
        <f t="shared" si="12"/>
        <v>0.87431738709049522</v>
      </c>
      <c r="Y115" s="38">
        <f t="shared" si="13"/>
        <v>0.76443089336875092</v>
      </c>
      <c r="Z115" s="43">
        <f t="shared" si="14"/>
        <v>-1.257414201393485</v>
      </c>
      <c r="AA115" s="44">
        <f t="shared" si="15"/>
        <v>133</v>
      </c>
    </row>
    <row r="116" spans="3:27">
      <c r="C116" s="34" t="s">
        <v>259</v>
      </c>
      <c r="D116" s="35" t="s">
        <v>260</v>
      </c>
      <c r="E116" s="11">
        <v>0.19998388882976856</v>
      </c>
      <c r="F116" s="11">
        <v>0.1974548888415926</v>
      </c>
      <c r="G116" s="11">
        <v>0.19492588885341666</v>
      </c>
      <c r="H116" s="11">
        <v>0.19239688886524073</v>
      </c>
      <c r="I116" s="11">
        <v>0.18986788887706485</v>
      </c>
      <c r="J116" s="11">
        <v>0.18733888888888886</v>
      </c>
      <c r="K116" s="11">
        <v>0.18480222222222223</v>
      </c>
      <c r="L116" s="11">
        <v>0.18226555555555554</v>
      </c>
      <c r="M116" s="11">
        <v>0.17972888888888891</v>
      </c>
      <c r="N116" s="11">
        <v>0.1771922222222222</v>
      </c>
      <c r="O116" s="11">
        <v>0.17465555555555556</v>
      </c>
      <c r="P116" s="11">
        <v>0.16668000000000002</v>
      </c>
      <c r="Q116" s="11">
        <v>0.15870444444444443</v>
      </c>
      <c r="R116" s="11">
        <v>0.15072888888888888</v>
      </c>
      <c r="S116" s="11">
        <v>0.15094222208885683</v>
      </c>
      <c r="T116" s="11">
        <v>0.15115555528882477</v>
      </c>
      <c r="U116" s="11"/>
      <c r="V116" s="35" t="str">
        <f t="shared" si="10"/>
        <v>Mexico</v>
      </c>
      <c r="W116" s="30">
        <f t="shared" si="11"/>
        <v>-3.4964518026021785E-3</v>
      </c>
      <c r="X116" s="10">
        <f t="shared" si="12"/>
        <v>-0.97700143596386779</v>
      </c>
      <c r="Y116" s="38">
        <f t="shared" si="13"/>
        <v>0.9545318058754596</v>
      </c>
      <c r="Z116" s="43">
        <f t="shared" si="14"/>
        <v>3.4964518026021785</v>
      </c>
      <c r="AA116" s="44">
        <f t="shared" si="15"/>
        <v>14</v>
      </c>
    </row>
    <row r="117" spans="3:27">
      <c r="C117" s="34" t="s">
        <v>261</v>
      </c>
      <c r="D117" s="35" t="s">
        <v>262</v>
      </c>
      <c r="E117" s="11">
        <v>0.37505555555555553</v>
      </c>
      <c r="F117" s="11">
        <v>0.37505555555555553</v>
      </c>
      <c r="G117" s="11">
        <v>0.37505555555555553</v>
      </c>
      <c r="H117" s="11">
        <v>0.37505555555555553</v>
      </c>
      <c r="I117" s="11">
        <v>0.37505555555555553</v>
      </c>
      <c r="J117" s="11">
        <v>0.37505555555555553</v>
      </c>
      <c r="K117" s="11">
        <v>0.37405555555555559</v>
      </c>
      <c r="L117" s="11">
        <v>0.37305555555555553</v>
      </c>
      <c r="M117" s="11">
        <v>0.37205555555555553</v>
      </c>
      <c r="N117" s="11">
        <v>0.37105555555555553</v>
      </c>
      <c r="O117" s="11">
        <v>0.37005555555555558</v>
      </c>
      <c r="P117" s="11">
        <v>0.37408888879873681</v>
      </c>
      <c r="Q117" s="11">
        <v>0.3781222220419182</v>
      </c>
      <c r="R117" s="11">
        <v>0.38215555528509948</v>
      </c>
      <c r="S117" s="11">
        <v>0.38618888852828076</v>
      </c>
      <c r="T117" s="11">
        <v>0.3902222217714621</v>
      </c>
      <c r="U117" s="11"/>
      <c r="V117" s="35" t="str">
        <f t="shared" si="10"/>
        <v>Micronesia, Federated States of</v>
      </c>
      <c r="W117" s="30">
        <f t="shared" si="11"/>
        <v>6.4142154410079847E-4</v>
      </c>
      <c r="X117" s="10">
        <f t="shared" si="12"/>
        <v>0.56163573442769588</v>
      </c>
      <c r="Y117" s="38">
        <f t="shared" si="13"/>
        <v>0.31543469818613734</v>
      </c>
      <c r="Z117" s="43">
        <f t="shared" si="14"/>
        <v>-0.64142154410079844</v>
      </c>
      <c r="AA117" s="44">
        <f t="shared" si="15"/>
        <v>121</v>
      </c>
    </row>
    <row r="118" spans="3:27">
      <c r="C118" s="34" t="s">
        <v>263</v>
      </c>
      <c r="D118" s="35" t="s">
        <v>264</v>
      </c>
      <c r="E118" s="11">
        <v>0.26084444415014651</v>
      </c>
      <c r="F118" s="11">
        <v>0.25854444420900613</v>
      </c>
      <c r="G118" s="11">
        <v>0.25624444426786569</v>
      </c>
      <c r="H118" s="11">
        <v>0.2539444443267253</v>
      </c>
      <c r="I118" s="11">
        <v>0.25164444438558486</v>
      </c>
      <c r="J118" s="11">
        <v>0.24934444444444445</v>
      </c>
      <c r="K118" s="11">
        <v>0.25001111111111113</v>
      </c>
      <c r="L118" s="11">
        <v>0.25067777777777778</v>
      </c>
      <c r="M118" s="11">
        <v>0.25134444444444448</v>
      </c>
      <c r="N118" s="11">
        <v>0.25201111111111113</v>
      </c>
      <c r="O118" s="11">
        <v>0.25267777777777778</v>
      </c>
      <c r="P118" s="11">
        <v>0.25267777777777778</v>
      </c>
      <c r="Q118" s="11">
        <v>0.25267777777777778</v>
      </c>
      <c r="R118" s="11">
        <v>0.25267777777777778</v>
      </c>
      <c r="S118" s="11">
        <v>0.25831111098519627</v>
      </c>
      <c r="T118" s="11">
        <v>0.26394444419261481</v>
      </c>
      <c r="U118" s="11"/>
      <c r="V118" s="35" t="str">
        <f t="shared" si="10"/>
        <v>Moldova, Republic of</v>
      </c>
      <c r="W118" s="30">
        <f t="shared" si="11"/>
        <v>3.4411772756890093E-5</v>
      </c>
      <c r="X118" s="10">
        <f t="shared" si="12"/>
        <v>3.9246703505063506E-2</v>
      </c>
      <c r="Y118" s="38">
        <f t="shared" si="13"/>
        <v>1.5403037360143641E-3</v>
      </c>
      <c r="Z118" s="43" t="str">
        <f t="shared" si="14"/>
        <v/>
      </c>
      <c r="AA118" s="44" t="str">
        <f t="shared" si="15"/>
        <v/>
      </c>
    </row>
    <row r="119" spans="3:27">
      <c r="C119" s="34" t="s">
        <v>265</v>
      </c>
      <c r="D119" s="35" t="s">
        <v>266</v>
      </c>
      <c r="E119" s="11">
        <v>0.18548333333333333</v>
      </c>
      <c r="F119" s="11">
        <v>0.18548333333333333</v>
      </c>
      <c r="G119" s="11">
        <v>0.18548333333333333</v>
      </c>
      <c r="H119" s="11">
        <v>0.18548333333333333</v>
      </c>
      <c r="I119" s="11">
        <v>0.18548333333333333</v>
      </c>
      <c r="J119" s="11">
        <v>0.18548333333333333</v>
      </c>
      <c r="K119" s="11">
        <v>0.18548333333333333</v>
      </c>
      <c r="L119" s="11">
        <v>0.18548333333333333</v>
      </c>
      <c r="M119" s="11">
        <v>0.18548333333333333</v>
      </c>
      <c r="N119" s="11">
        <v>0.18548333333333333</v>
      </c>
      <c r="O119" s="11">
        <v>0.18548333333333333</v>
      </c>
      <c r="P119" s="11">
        <v>0.18548333333333333</v>
      </c>
      <c r="Q119" s="11">
        <v>0.18548333333333333</v>
      </c>
      <c r="R119" s="11">
        <v>0.18548333333333333</v>
      </c>
      <c r="S119" s="11">
        <v>0.19214999985098838</v>
      </c>
      <c r="T119" s="11">
        <v>0.19881666636864345</v>
      </c>
      <c r="U119" s="11"/>
      <c r="V119" s="35" t="str">
        <f t="shared" si="10"/>
        <v>Monaco</v>
      </c>
      <c r="W119" s="30">
        <f t="shared" si="11"/>
        <v>4.2156861802818732E-4</v>
      </c>
      <c r="X119" s="10">
        <f t="shared" si="12"/>
        <v>0.55351554015196947</v>
      </c>
      <c r="Y119" s="38">
        <f t="shared" si="13"/>
        <v>0.30637945318972654</v>
      </c>
      <c r="Z119" s="43">
        <f t="shared" si="14"/>
        <v>-0.42156861802818729</v>
      </c>
      <c r="AA119" s="44">
        <f t="shared" si="15"/>
        <v>110</v>
      </c>
    </row>
    <row r="120" spans="3:27">
      <c r="C120" s="34" t="s">
        <v>267</v>
      </c>
      <c r="D120" s="35" t="s">
        <v>594</v>
      </c>
      <c r="E120" s="11">
        <v>0.22683333263297875</v>
      </c>
      <c r="F120" s="11">
        <v>0.21607999943971631</v>
      </c>
      <c r="G120" s="11">
        <v>0.2053266662464539</v>
      </c>
      <c r="H120" s="11">
        <v>0.19457333305319149</v>
      </c>
      <c r="I120" s="11">
        <v>0.18381999985992906</v>
      </c>
      <c r="J120" s="11">
        <v>0.17306666666666667</v>
      </c>
      <c r="K120" s="11">
        <v>0.17447333333333334</v>
      </c>
      <c r="L120" s="11">
        <v>0.17588000000000001</v>
      </c>
      <c r="M120" s="11">
        <v>0.17728666666666668</v>
      </c>
      <c r="N120" s="11">
        <v>0.17869333333333334</v>
      </c>
      <c r="O120" s="11">
        <v>0.18010000000000001</v>
      </c>
      <c r="P120" s="11">
        <v>0.18063533332136772</v>
      </c>
      <c r="Q120" s="11">
        <v>0.1811706666427354</v>
      </c>
      <c r="R120" s="11">
        <v>0.18170599996410308</v>
      </c>
      <c r="S120" s="11">
        <v>0.18854133314465482</v>
      </c>
      <c r="T120" s="11">
        <v>0.19537666632520656</v>
      </c>
      <c r="U120" s="11"/>
      <c r="V120" s="35" t="str">
        <f t="shared" si="10"/>
        <v xml:space="preserve">Macedonia </v>
      </c>
      <c r="W120" s="30">
        <f t="shared" si="11"/>
        <v>-1.7402401701307974E-3</v>
      </c>
      <c r="X120" s="10">
        <f t="shared" si="12"/>
        <v>-0.52987425645767328</v>
      </c>
      <c r="Y120" s="38">
        <f t="shared" si="13"/>
        <v>0.28076672765657212</v>
      </c>
      <c r="Z120" s="43">
        <f t="shared" si="14"/>
        <v>1.7402401701307975</v>
      </c>
      <c r="AA120" s="44">
        <f t="shared" si="15"/>
        <v>46</v>
      </c>
    </row>
    <row r="121" spans="3:27">
      <c r="C121" s="34" t="s">
        <v>269</v>
      </c>
      <c r="D121" s="35" t="s">
        <v>270</v>
      </c>
      <c r="E121" s="11">
        <v>0.43291111111111108</v>
      </c>
      <c r="F121" s="11">
        <v>0.43064677777777777</v>
      </c>
      <c r="G121" s="11">
        <v>0.4283824444444444</v>
      </c>
      <c r="H121" s="11">
        <v>0.42611811111111103</v>
      </c>
      <c r="I121" s="11">
        <v>0.42385377777777772</v>
      </c>
      <c r="J121" s="11">
        <v>0.42158944444444435</v>
      </c>
      <c r="K121" s="11">
        <v>0.41930401111004051</v>
      </c>
      <c r="L121" s="11">
        <v>0.4170185777756365</v>
      </c>
      <c r="M121" s="11">
        <v>0.41473314444123249</v>
      </c>
      <c r="N121" s="11">
        <v>0.41244771110682849</v>
      </c>
      <c r="O121" s="11">
        <v>0.41016227777242448</v>
      </c>
      <c r="P121" s="11">
        <v>0.4079879555491317</v>
      </c>
      <c r="Q121" s="11">
        <v>0.40581363332583881</v>
      </c>
      <c r="R121" s="11">
        <v>0.40363931110254586</v>
      </c>
      <c r="S121" s="11">
        <v>0.40788721100759795</v>
      </c>
      <c r="T121" s="11">
        <v>0.41213511091264993</v>
      </c>
      <c r="U121" s="11"/>
      <c r="V121" s="35" t="str">
        <f t="shared" si="10"/>
        <v>Mongolia</v>
      </c>
      <c r="W121" s="30">
        <f t="shared" si="11"/>
        <v>-1.8433530295915445E-3</v>
      </c>
      <c r="X121" s="10">
        <f t="shared" si="12"/>
        <v>-0.94664729284574778</v>
      </c>
      <c r="Y121" s="38">
        <f t="shared" si="13"/>
        <v>0.89614109705218292</v>
      </c>
      <c r="Z121" s="43">
        <f t="shared" si="14"/>
        <v>1.8433530295915446</v>
      </c>
      <c r="AA121" s="44">
        <f t="shared" si="15"/>
        <v>44</v>
      </c>
    </row>
    <row r="122" spans="3:27">
      <c r="C122" s="34" t="s">
        <v>271</v>
      </c>
      <c r="D122" s="35" t="s">
        <v>272</v>
      </c>
      <c r="E122" s="11">
        <v>0.18759622150371058</v>
      </c>
      <c r="F122" s="11">
        <v>0.18126288831193826</v>
      </c>
      <c r="G122" s="11">
        <v>0.17492955512016597</v>
      </c>
      <c r="H122" s="11">
        <v>0.16859622192839366</v>
      </c>
      <c r="I122" s="11">
        <v>0.16226288873662137</v>
      </c>
      <c r="J122" s="11">
        <v>0.15592955554484908</v>
      </c>
      <c r="K122" s="11">
        <v>0.15592955554484908</v>
      </c>
      <c r="L122" s="11">
        <v>0.15592955554484908</v>
      </c>
      <c r="M122" s="11">
        <v>0.15592955554484908</v>
      </c>
      <c r="N122" s="11">
        <v>0.15592955554484908</v>
      </c>
      <c r="O122" s="11">
        <v>0.15592955554484908</v>
      </c>
      <c r="P122" s="11">
        <v>0.15592955554484908</v>
      </c>
      <c r="Q122" s="11">
        <v>0.15592955554484908</v>
      </c>
      <c r="R122" s="11">
        <v>0.15592955554484908</v>
      </c>
      <c r="S122" s="11">
        <v>0.16226288873662137</v>
      </c>
      <c r="T122" s="11">
        <v>0.16859622192839366</v>
      </c>
      <c r="U122" s="11"/>
      <c r="V122" s="35" t="str">
        <f t="shared" si="10"/>
        <v>Montenegro</v>
      </c>
      <c r="W122" s="30">
        <f t="shared" si="11"/>
        <v>-1.3225489900465684E-3</v>
      </c>
      <c r="X122" s="10">
        <f t="shared" si="12"/>
        <v>-0.61073150465095138</v>
      </c>
      <c r="Y122" s="38">
        <f t="shared" si="13"/>
        <v>0.37299297077321503</v>
      </c>
      <c r="Z122" s="43">
        <f t="shared" si="14"/>
        <v>1.3225489900465683</v>
      </c>
      <c r="AA122" s="44">
        <f t="shared" si="15"/>
        <v>66</v>
      </c>
    </row>
    <row r="123" spans="3:27">
      <c r="C123" s="34" t="s">
        <v>273</v>
      </c>
      <c r="D123" s="35" t="s">
        <v>274</v>
      </c>
      <c r="E123" s="11">
        <v>0.29074444444444447</v>
      </c>
      <c r="F123" s="11">
        <v>0.28993777777777779</v>
      </c>
      <c r="G123" s="11">
        <v>0.28913111111111106</v>
      </c>
      <c r="H123" s="11">
        <v>0.28832444444444444</v>
      </c>
      <c r="I123" s="11">
        <v>0.28751777777777782</v>
      </c>
      <c r="J123" s="11">
        <v>0.28671111111111108</v>
      </c>
      <c r="K123" s="11">
        <v>0.2861581110787681</v>
      </c>
      <c r="L123" s="11">
        <v>0.28560511104642516</v>
      </c>
      <c r="M123" s="11">
        <v>0.28505211101408218</v>
      </c>
      <c r="N123" s="11">
        <v>0.28449911098173919</v>
      </c>
      <c r="O123" s="11">
        <v>0.2839461109493962</v>
      </c>
      <c r="P123" s="11">
        <v>0.28428199980594221</v>
      </c>
      <c r="Q123" s="11">
        <v>0.28461788866248805</v>
      </c>
      <c r="R123" s="11">
        <v>0.284953777519034</v>
      </c>
      <c r="S123" s="11">
        <v>0.29140077737493231</v>
      </c>
      <c r="T123" s="11">
        <v>0.29784777723083061</v>
      </c>
      <c r="U123" s="11"/>
      <c r="V123" s="35" t="str">
        <f t="shared" si="10"/>
        <v>Morocco</v>
      </c>
      <c r="W123" s="30">
        <f t="shared" si="11"/>
        <v>6.2556883433709732E-6</v>
      </c>
      <c r="X123" s="10">
        <f t="shared" si="12"/>
        <v>8.1390287099226064E-3</v>
      </c>
      <c r="Y123" s="38">
        <f t="shared" si="13"/>
        <v>6.6243788340944441E-5</v>
      </c>
      <c r="Z123" s="43" t="str">
        <f t="shared" si="14"/>
        <v/>
      </c>
      <c r="AA123" s="44" t="str">
        <f t="shared" si="15"/>
        <v/>
      </c>
    </row>
    <row r="124" spans="3:27">
      <c r="C124" s="34" t="s">
        <v>275</v>
      </c>
      <c r="D124" s="35" t="s">
        <v>276</v>
      </c>
      <c r="E124" s="11">
        <v>0.41757133333333329</v>
      </c>
      <c r="F124" s="11">
        <v>0.41557133333333329</v>
      </c>
      <c r="G124" s="11">
        <v>0.41357133333333329</v>
      </c>
      <c r="H124" s="11">
        <v>0.41157133333333329</v>
      </c>
      <c r="I124" s="11">
        <v>0.40957133333333329</v>
      </c>
      <c r="J124" s="11">
        <v>0.40757133333333329</v>
      </c>
      <c r="K124" s="11">
        <v>0.40623800000000004</v>
      </c>
      <c r="L124" s="11">
        <v>0.40490466666666663</v>
      </c>
      <c r="M124" s="11">
        <v>0.40357133333333334</v>
      </c>
      <c r="N124" s="11">
        <v>0.40223799999999993</v>
      </c>
      <c r="O124" s="11">
        <v>0.40090466666666669</v>
      </c>
      <c r="P124" s="11">
        <v>0.39868244444444439</v>
      </c>
      <c r="Q124" s="11">
        <v>0.39646022222222221</v>
      </c>
      <c r="R124" s="11">
        <v>0.39423800000000003</v>
      </c>
      <c r="S124" s="11">
        <v>0.39637133328564961</v>
      </c>
      <c r="T124" s="11">
        <v>0.39850466657129918</v>
      </c>
      <c r="U124" s="11"/>
      <c r="V124" s="35" t="str">
        <f t="shared" si="10"/>
        <v>Mozambique</v>
      </c>
      <c r="W124" s="30">
        <f t="shared" si="11"/>
        <v>-1.4811111141264028E-3</v>
      </c>
      <c r="X124" s="10">
        <f t="shared" si="12"/>
        <v>-0.97359560121799782</v>
      </c>
      <c r="Y124" s="38">
        <f t="shared" si="13"/>
        <v>0.94788839471103459</v>
      </c>
      <c r="Z124" s="43">
        <f t="shared" si="14"/>
        <v>1.4811111141264028</v>
      </c>
      <c r="AA124" s="44">
        <f t="shared" si="15"/>
        <v>59</v>
      </c>
    </row>
    <row r="125" spans="3:27">
      <c r="C125" s="34" t="s">
        <v>277</v>
      </c>
      <c r="D125" s="35" t="s">
        <v>278</v>
      </c>
      <c r="E125" s="11">
        <v>0.31918611111111111</v>
      </c>
      <c r="F125" s="11">
        <v>0.31185277777777776</v>
      </c>
      <c r="G125" s="11">
        <v>0.3045194444444444</v>
      </c>
      <c r="H125" s="11">
        <v>0.2971861111111111</v>
      </c>
      <c r="I125" s="11">
        <v>0.28985277777777774</v>
      </c>
      <c r="J125" s="11">
        <v>0.28251944444444438</v>
      </c>
      <c r="K125" s="11">
        <v>0.27551944444444443</v>
      </c>
      <c r="L125" s="11">
        <v>0.26851944444444437</v>
      </c>
      <c r="M125" s="11">
        <v>0.26151944444444447</v>
      </c>
      <c r="N125" s="11">
        <v>0.25451944444444446</v>
      </c>
      <c r="O125" s="11">
        <v>0.24751944444444443</v>
      </c>
      <c r="P125" s="11">
        <v>0.24751944444444443</v>
      </c>
      <c r="Q125" s="11">
        <v>0.24751944444444443</v>
      </c>
      <c r="R125" s="11">
        <v>0.24751944444444443</v>
      </c>
      <c r="S125" s="11">
        <v>0.25258611099786227</v>
      </c>
      <c r="T125" s="11">
        <v>0.25765277755128008</v>
      </c>
      <c r="U125" s="11"/>
      <c r="V125" s="35" t="str">
        <f t="shared" si="10"/>
        <v>Myanmar</v>
      </c>
      <c r="W125" s="30">
        <f t="shared" si="11"/>
        <v>-4.8658823601024984E-3</v>
      </c>
      <c r="X125" s="10">
        <f t="shared" si="12"/>
        <v>-0.92816320101774996</v>
      </c>
      <c r="Y125" s="38">
        <f t="shared" si="13"/>
        <v>0.86148692772351609</v>
      </c>
      <c r="Z125" s="43">
        <f t="shared" si="14"/>
        <v>4.8658823601024981</v>
      </c>
      <c r="AA125" s="44">
        <f t="shared" si="15"/>
        <v>8</v>
      </c>
    </row>
    <row r="126" spans="3:27">
      <c r="C126" s="34" t="s">
        <v>279</v>
      </c>
      <c r="D126" s="35" t="s">
        <v>280</v>
      </c>
      <c r="E126" s="11">
        <v>0.25606499999999999</v>
      </c>
      <c r="F126" s="11">
        <v>0.25278233333333333</v>
      </c>
      <c r="G126" s="11">
        <v>0.24949966666666668</v>
      </c>
      <c r="H126" s="11">
        <v>0.24621699999999999</v>
      </c>
      <c r="I126" s="11">
        <v>0.24293433333333334</v>
      </c>
      <c r="J126" s="11">
        <v>0.23965166666666668</v>
      </c>
      <c r="K126" s="11">
        <v>0.23670803333207344</v>
      </c>
      <c r="L126" s="11">
        <v>0.23376439999748022</v>
      </c>
      <c r="M126" s="11">
        <v>0.23082076666288698</v>
      </c>
      <c r="N126" s="11">
        <v>0.22787713332829376</v>
      </c>
      <c r="O126" s="11">
        <v>0.22493349999370052</v>
      </c>
      <c r="P126" s="11">
        <v>0.22165653332577398</v>
      </c>
      <c r="Q126" s="11">
        <v>0.21837956665784741</v>
      </c>
      <c r="R126" s="11">
        <v>0.21510259998992085</v>
      </c>
      <c r="S126" s="11">
        <v>0.21932563322886203</v>
      </c>
      <c r="T126" s="11">
        <v>0.22354866646780322</v>
      </c>
      <c r="U126" s="11"/>
      <c r="V126" s="35" t="str">
        <f t="shared" si="10"/>
        <v>Namibia</v>
      </c>
      <c r="W126" s="30">
        <f t="shared" si="11"/>
        <v>-2.6522919185710801E-3</v>
      </c>
      <c r="X126" s="10">
        <f t="shared" si="12"/>
        <v>-0.9675842153189762</v>
      </c>
      <c r="Y126" s="38">
        <f t="shared" si="13"/>
        <v>0.93621921373443895</v>
      </c>
      <c r="Z126" s="43">
        <f t="shared" si="14"/>
        <v>2.65229191857108</v>
      </c>
      <c r="AA126" s="44">
        <f t="shared" si="15"/>
        <v>25</v>
      </c>
    </row>
    <row r="127" spans="3:27">
      <c r="C127" s="34" t="s">
        <v>281</v>
      </c>
      <c r="D127" s="35" t="s">
        <v>282</v>
      </c>
      <c r="E127" s="11">
        <v>0.33472222222222231</v>
      </c>
      <c r="F127" s="11">
        <v>0.33472222222222231</v>
      </c>
      <c r="G127" s="11">
        <v>0.33472222222222231</v>
      </c>
      <c r="H127" s="11">
        <v>0.33472222222222231</v>
      </c>
      <c r="I127" s="11">
        <v>0.33472222222222231</v>
      </c>
      <c r="J127" s="11">
        <v>0.33472222222222231</v>
      </c>
      <c r="K127" s="11">
        <v>0.33472222222222231</v>
      </c>
      <c r="L127" s="11">
        <v>0.33472222222222231</v>
      </c>
      <c r="M127" s="11">
        <v>0.33472222222222231</v>
      </c>
      <c r="N127" s="11">
        <v>0.33472222222222231</v>
      </c>
      <c r="O127" s="11">
        <v>0.33472222222222231</v>
      </c>
      <c r="P127" s="11">
        <v>0.33472222222222231</v>
      </c>
      <c r="Q127" s="11">
        <v>0.33472222222222231</v>
      </c>
      <c r="R127" s="11">
        <v>0.33472222222222231</v>
      </c>
      <c r="S127" s="11">
        <v>0.33472222222222231</v>
      </c>
      <c r="T127" s="11">
        <v>0.33472222222222231</v>
      </c>
      <c r="U127" s="11"/>
      <c r="V127" s="35" t="str">
        <f t="shared" si="10"/>
        <v>Nauru</v>
      </c>
      <c r="W127" s="30">
        <f t="shared" si="11"/>
        <v>0</v>
      </c>
      <c r="X127" s="10">
        <f t="shared" si="12"/>
        <v>0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0.39533777777777779</v>
      </c>
      <c r="F128" s="11">
        <v>0.39200444444444443</v>
      </c>
      <c r="G128" s="11">
        <v>0.38867111111111113</v>
      </c>
      <c r="H128" s="11">
        <v>0.38533777777777778</v>
      </c>
      <c r="I128" s="11">
        <v>0.38200444444444442</v>
      </c>
      <c r="J128" s="11">
        <v>0.37867111111111112</v>
      </c>
      <c r="K128" s="11">
        <v>0.37600444444444442</v>
      </c>
      <c r="L128" s="11">
        <v>0.37333777777777771</v>
      </c>
      <c r="M128" s="11">
        <v>0.37067111111111112</v>
      </c>
      <c r="N128" s="11">
        <v>0.36800444444444436</v>
      </c>
      <c r="O128" s="11">
        <v>0.36533777777777776</v>
      </c>
      <c r="P128" s="11">
        <v>0.36255999999999994</v>
      </c>
      <c r="Q128" s="11">
        <v>0.35978222222222223</v>
      </c>
      <c r="R128" s="11">
        <v>0.3570044444444444</v>
      </c>
      <c r="S128" s="11">
        <v>0.36097111102244916</v>
      </c>
      <c r="T128" s="11">
        <v>0.36493777760045393</v>
      </c>
      <c r="U128" s="11"/>
      <c r="V128" s="35" t="str">
        <f t="shared" si="10"/>
        <v>Nepal</v>
      </c>
      <c r="W128" s="30">
        <f t="shared" si="11"/>
        <v>-2.4517810513581995E-3</v>
      </c>
      <c r="X128" s="10">
        <f t="shared" si="12"/>
        <v>-0.96195202820372272</v>
      </c>
      <c r="Y128" s="38">
        <f t="shared" si="13"/>
        <v>0.92535170456525573</v>
      </c>
      <c r="Z128" s="43">
        <f t="shared" si="14"/>
        <v>2.4517810513581995</v>
      </c>
      <c r="AA128" s="44">
        <f t="shared" si="15"/>
        <v>28</v>
      </c>
    </row>
    <row r="129" spans="3:27">
      <c r="C129" s="34" t="s">
        <v>285</v>
      </c>
      <c r="D129" s="35" t="s">
        <v>286</v>
      </c>
      <c r="E129" s="11">
        <v>0.17263644440781742</v>
      </c>
      <c r="F129" s="11">
        <v>0.17230871108180948</v>
      </c>
      <c r="G129" s="11">
        <v>0.17198097775580157</v>
      </c>
      <c r="H129" s="11">
        <v>0.17165324442979366</v>
      </c>
      <c r="I129" s="11">
        <v>0.17132551110378572</v>
      </c>
      <c r="J129" s="11">
        <v>0.1709977777777778</v>
      </c>
      <c r="K129" s="11">
        <v>0.17191711111111116</v>
      </c>
      <c r="L129" s="11">
        <v>0.17283644444444446</v>
      </c>
      <c r="M129" s="11">
        <v>0.17375577777777776</v>
      </c>
      <c r="N129" s="11">
        <v>0.17467511111111111</v>
      </c>
      <c r="O129" s="11">
        <v>0.17559444444444447</v>
      </c>
      <c r="P129" s="11">
        <v>0.17139777777777779</v>
      </c>
      <c r="Q129" s="11">
        <v>0.16720111111111113</v>
      </c>
      <c r="R129" s="11">
        <v>0.16300444444444445</v>
      </c>
      <c r="S129" s="11">
        <v>0.16547444429543284</v>
      </c>
      <c r="T129" s="11">
        <v>0.16794444414642121</v>
      </c>
      <c r="U129" s="11"/>
      <c r="V129" s="35" t="str">
        <f t="shared" si="10"/>
        <v>Netherlands</v>
      </c>
      <c r="W129" s="30">
        <f t="shared" si="11"/>
        <v>-3.9022647801808743E-4</v>
      </c>
      <c r="X129" s="10">
        <f t="shared" si="12"/>
        <v>-0.55090705379076621</v>
      </c>
      <c r="Y129" s="38">
        <f t="shared" si="13"/>
        <v>0.30349858191642215</v>
      </c>
      <c r="Z129" s="43">
        <f t="shared" si="14"/>
        <v>0.39022647801808741</v>
      </c>
      <c r="AA129" s="44">
        <f t="shared" si="15"/>
        <v>88</v>
      </c>
    </row>
    <row r="130" spans="3:27">
      <c r="C130" s="34" t="s">
        <v>287</v>
      </c>
      <c r="D130" s="35" t="s">
        <v>288</v>
      </c>
      <c r="E130" s="11">
        <v>0.12434000000000001</v>
      </c>
      <c r="F130" s="11">
        <v>0.12434000000000001</v>
      </c>
      <c r="G130" s="11">
        <v>0.12434000000000001</v>
      </c>
      <c r="H130" s="11">
        <v>0.12434000000000001</v>
      </c>
      <c r="I130" s="11">
        <v>0.12434000000000001</v>
      </c>
      <c r="J130" s="11">
        <v>0.12434000000000001</v>
      </c>
      <c r="K130" s="11">
        <v>0.12434000000000001</v>
      </c>
      <c r="L130" s="11">
        <v>0.12434000000000001</v>
      </c>
      <c r="M130" s="11">
        <v>0.12434000000000001</v>
      </c>
      <c r="N130" s="11">
        <v>0.12434000000000001</v>
      </c>
      <c r="O130" s="11">
        <v>0.12434000000000001</v>
      </c>
      <c r="P130" s="11">
        <v>0.12434000000000001</v>
      </c>
      <c r="Q130" s="11">
        <v>0.12434000000000001</v>
      </c>
      <c r="R130" s="11">
        <v>0.12434000000000001</v>
      </c>
      <c r="S130" s="11">
        <v>0.12767333325882754</v>
      </c>
      <c r="T130" s="11">
        <v>0.13100666651765505</v>
      </c>
      <c r="U130" s="11"/>
      <c r="V130" s="35" t="str">
        <f t="shared" si="10"/>
        <v>New Zealand</v>
      </c>
      <c r="W130" s="30">
        <f t="shared" si="11"/>
        <v>2.107843090140936E-4</v>
      </c>
      <c r="X130" s="10">
        <f t="shared" si="12"/>
        <v>0.5535155401519698</v>
      </c>
      <c r="Y130" s="38">
        <f t="shared" si="13"/>
        <v>0.30637945318972687</v>
      </c>
      <c r="Z130" s="43">
        <f t="shared" si="14"/>
        <v>-0.21078430901409359</v>
      </c>
      <c r="AA130" s="44">
        <f t="shared" si="15"/>
        <v>93</v>
      </c>
    </row>
    <row r="131" spans="3:27">
      <c r="C131" s="34" t="s">
        <v>289</v>
      </c>
      <c r="D131" s="35" t="s">
        <v>290</v>
      </c>
      <c r="E131" s="11">
        <v>0.25464738888888888</v>
      </c>
      <c r="F131" s="11">
        <v>0.25298072222222223</v>
      </c>
      <c r="G131" s="11">
        <v>0.25131405555555558</v>
      </c>
      <c r="H131" s="11">
        <v>0.2496473888888889</v>
      </c>
      <c r="I131" s="11">
        <v>0.24798072222222223</v>
      </c>
      <c r="J131" s="11">
        <v>0.24631405555555555</v>
      </c>
      <c r="K131" s="11">
        <v>0.2446473888888889</v>
      </c>
      <c r="L131" s="11">
        <v>0.24298072222222222</v>
      </c>
      <c r="M131" s="11">
        <v>0.24131405555555555</v>
      </c>
      <c r="N131" s="11">
        <v>0.2396473888888889</v>
      </c>
      <c r="O131" s="11">
        <v>0.23798072222222222</v>
      </c>
      <c r="P131" s="11">
        <v>0.23575850000000001</v>
      </c>
      <c r="Q131" s="11">
        <v>0.23353627777777777</v>
      </c>
      <c r="R131" s="11">
        <v>0.23131405555555554</v>
      </c>
      <c r="S131" s="11">
        <v>0.23588072212014929</v>
      </c>
      <c r="T131" s="11">
        <v>0.240447388684743</v>
      </c>
      <c r="U131" s="11"/>
      <c r="V131" s="35" t="str">
        <f t="shared" si="10"/>
        <v>Nicaragua</v>
      </c>
      <c r="W131" s="30">
        <f t="shared" si="11"/>
        <v>-1.3885130783500383E-3</v>
      </c>
      <c r="X131" s="10">
        <f t="shared" si="12"/>
        <v>-0.92751461632073562</v>
      </c>
      <c r="Y131" s="38">
        <f t="shared" si="13"/>
        <v>0.86028336348860135</v>
      </c>
      <c r="Z131" s="43">
        <f t="shared" si="14"/>
        <v>1.3885130783500383</v>
      </c>
      <c r="AA131" s="44">
        <f t="shared" si="15"/>
        <v>64</v>
      </c>
    </row>
    <row r="132" spans="3:27">
      <c r="C132" s="34" t="s">
        <v>291</v>
      </c>
      <c r="D132" s="35" t="s">
        <v>292</v>
      </c>
      <c r="E132" s="11">
        <v>0.54248611111111111</v>
      </c>
      <c r="F132" s="11">
        <v>0.54081944444444441</v>
      </c>
      <c r="G132" s="11">
        <v>0.53915277777777781</v>
      </c>
      <c r="H132" s="11">
        <v>0.537486111111111</v>
      </c>
      <c r="I132" s="11">
        <v>0.5358194444444444</v>
      </c>
      <c r="J132" s="11">
        <v>0.53415277777777781</v>
      </c>
      <c r="K132" s="11">
        <v>0.5324861111111111</v>
      </c>
      <c r="L132" s="11">
        <v>0.5308194444444444</v>
      </c>
      <c r="M132" s="11">
        <v>0.52915277777777781</v>
      </c>
      <c r="N132" s="11">
        <v>0.5274861111111111</v>
      </c>
      <c r="O132" s="11">
        <v>0.52581944444444451</v>
      </c>
      <c r="P132" s="11">
        <v>0.5241527777777778</v>
      </c>
      <c r="Q132" s="11">
        <v>0.5224861111111111</v>
      </c>
      <c r="R132" s="11">
        <v>0.5208194444444445</v>
      </c>
      <c r="S132" s="11">
        <v>0.52271944440197615</v>
      </c>
      <c r="T132" s="11">
        <v>0.5246194443595078</v>
      </c>
      <c r="U132" s="11"/>
      <c r="V132" s="35" t="str">
        <f t="shared" si="10"/>
        <v>Niger</v>
      </c>
      <c r="W132" s="30">
        <f t="shared" si="11"/>
        <v>-1.4411274536658852E-3</v>
      </c>
      <c r="X132" s="10">
        <f t="shared" si="12"/>
        <v>-0.97337719094735753</v>
      </c>
      <c r="Y132" s="38">
        <f t="shared" si="13"/>
        <v>0.94746315585656848</v>
      </c>
      <c r="Z132" s="43">
        <f t="shared" si="14"/>
        <v>1.4411274536658851</v>
      </c>
      <c r="AA132" s="44">
        <f t="shared" si="15"/>
        <v>61</v>
      </c>
    </row>
    <row r="133" spans="3:27">
      <c r="C133" s="34" t="s">
        <v>293</v>
      </c>
      <c r="D133" s="35" t="s">
        <v>294</v>
      </c>
      <c r="E133" s="11">
        <v>0.43208666666666667</v>
      </c>
      <c r="F133" s="11">
        <v>0.43175333333333327</v>
      </c>
      <c r="G133" s="11">
        <v>0.43141999999999997</v>
      </c>
      <c r="H133" s="11">
        <v>0.43108666666666667</v>
      </c>
      <c r="I133" s="11">
        <v>0.43075333333333332</v>
      </c>
      <c r="J133" s="11">
        <v>0.43041999999999997</v>
      </c>
      <c r="K133" s="11">
        <v>0.42975333333333338</v>
      </c>
      <c r="L133" s="11">
        <v>0.42908666666666662</v>
      </c>
      <c r="M133" s="11">
        <v>0.42842000000000002</v>
      </c>
      <c r="N133" s="11">
        <v>0.42775333333333326</v>
      </c>
      <c r="O133" s="11">
        <v>0.42708666666666667</v>
      </c>
      <c r="P133" s="11">
        <v>0.42653111111111103</v>
      </c>
      <c r="Q133" s="11">
        <v>0.42597555555555555</v>
      </c>
      <c r="R133" s="11">
        <v>0.42542000000000008</v>
      </c>
      <c r="S133" s="11">
        <v>0.42841999993294477</v>
      </c>
      <c r="T133" s="11">
        <v>0.43141999986588958</v>
      </c>
      <c r="U133" s="11"/>
      <c r="V133" s="35" t="str">
        <f t="shared" si="10"/>
        <v>Nigeria</v>
      </c>
      <c r="W133" s="30">
        <f t="shared" si="11"/>
        <v>-3.2091503691999301E-4</v>
      </c>
      <c r="X133" s="10">
        <f t="shared" si="12"/>
        <v>-0.69702650082742534</v>
      </c>
      <c r="Y133" s="38">
        <f t="shared" si="13"/>
        <v>0.4858459428557248</v>
      </c>
      <c r="Z133" s="43">
        <f t="shared" si="14"/>
        <v>0.32091503691999301</v>
      </c>
      <c r="AA133" s="44">
        <f t="shared" si="15"/>
        <v>90</v>
      </c>
    </row>
    <row r="134" spans="3:27">
      <c r="C134" s="34" t="s">
        <v>295</v>
      </c>
      <c r="D134" s="35" t="s">
        <v>296</v>
      </c>
      <c r="E134" s="11">
        <v>0.21126913888659224</v>
      </c>
      <c r="F134" s="11">
        <v>0.21124858888705159</v>
      </c>
      <c r="G134" s="11">
        <v>0.21122803888751088</v>
      </c>
      <c r="H134" s="11">
        <v>0.21120748888797025</v>
      </c>
      <c r="I134" s="11">
        <v>0.21118693888842954</v>
      </c>
      <c r="J134" s="11">
        <v>0.21116638888888892</v>
      </c>
      <c r="K134" s="11">
        <v>0.21121735555555557</v>
      </c>
      <c r="L134" s="11">
        <v>0.21126832222222225</v>
      </c>
      <c r="M134" s="11">
        <v>0.21131928888888893</v>
      </c>
      <c r="N134" s="11">
        <v>0.21137025555555555</v>
      </c>
      <c r="O134" s="11">
        <v>0.21142122222222223</v>
      </c>
      <c r="P134" s="11">
        <v>0.21144686888831565</v>
      </c>
      <c r="Q134" s="11">
        <v>0.21147251555440905</v>
      </c>
      <c r="R134" s="11">
        <v>0.21149816222050247</v>
      </c>
      <c r="S134" s="11">
        <v>0.21819047540425096</v>
      </c>
      <c r="T134" s="11">
        <v>0.22488278858799945</v>
      </c>
      <c r="U134" s="11"/>
      <c r="V134" s="35" t="str">
        <f t="shared" si="10"/>
        <v>Norway</v>
      </c>
      <c r="W134" s="30">
        <f t="shared" si="11"/>
        <v>4.4619001505601878E-4</v>
      </c>
      <c r="X134" s="10">
        <f t="shared" si="12"/>
        <v>0.57374045306894672</v>
      </c>
      <c r="Y134" s="38">
        <f t="shared" si="13"/>
        <v>0.32917810748776027</v>
      </c>
      <c r="Z134" s="43">
        <f t="shared" si="14"/>
        <v>-0.4461900150560188</v>
      </c>
      <c r="AA134" s="44">
        <f t="shared" si="15"/>
        <v>112</v>
      </c>
    </row>
    <row r="135" spans="3:27">
      <c r="C135" s="34" t="s">
        <v>297</v>
      </c>
      <c r="D135" s="35" t="s">
        <v>298</v>
      </c>
      <c r="E135" s="11">
        <v>0.3960277777777777</v>
      </c>
      <c r="F135" s="11">
        <v>0.39536111111111105</v>
      </c>
      <c r="G135" s="11">
        <v>0.39469444444444446</v>
      </c>
      <c r="H135" s="11">
        <v>0.39152511096998216</v>
      </c>
      <c r="I135" s="11">
        <v>0.38770144437387999</v>
      </c>
      <c r="J135" s="11">
        <v>0.38387777777777776</v>
      </c>
      <c r="K135" s="11">
        <v>0.38306444437962445</v>
      </c>
      <c r="L135" s="11">
        <v>0.38225111098147097</v>
      </c>
      <c r="M135" s="11">
        <v>0.38143777758331759</v>
      </c>
      <c r="N135" s="11">
        <v>0.38062444418516422</v>
      </c>
      <c r="O135" s="11">
        <v>0.3798111107870108</v>
      </c>
      <c r="P135" s="11">
        <v>0.3844856662132467</v>
      </c>
      <c r="Q135" s="11">
        <v>0.3891602216394825</v>
      </c>
      <c r="R135" s="11">
        <v>0.39383477706571829</v>
      </c>
      <c r="S135" s="11">
        <v>0.40255377687083344</v>
      </c>
      <c r="T135" s="11">
        <v>0.41127277667594869</v>
      </c>
      <c r="U135" s="11"/>
      <c r="V135" s="35" t="str">
        <f t="shared" ref="V135:V197" si="16">D135</f>
        <v>Oman</v>
      </c>
      <c r="W135" s="30">
        <f t="shared" ref="W135:W197" si="17">SLOPE(E135:T135,$E$5:$T$5)</f>
        <v>3.5362084874804284E-4</v>
      </c>
      <c r="X135" s="10">
        <f t="shared" ref="X135:X197" si="18">PEARSON(E135:T135,$E$5:$T$5)</f>
        <v>0.19136530270187446</v>
      </c>
      <c r="Y135" s="38">
        <f t="shared" ref="Y135:Y197" si="19">IF(ISERROR(X135),0,X135*X135)</f>
        <v>3.6620679078180042E-2</v>
      </c>
      <c r="Z135" s="43" t="str">
        <f t="shared" ref="Z135:Z197" si="20">IF(Y135&gt;=$Z$4,-1000*W135,"")</f>
        <v/>
      </c>
      <c r="AA135" s="44" t="str">
        <f t="shared" ref="AA135:AA197" si="21">IF(ISNUMBER(Z135),RANK(Z135,$Z$6:$Z$197),"")</f>
        <v/>
      </c>
    </row>
    <row r="136" spans="3:27">
      <c r="C136" s="34" t="s">
        <v>299</v>
      </c>
      <c r="D136" s="35" t="s">
        <v>300</v>
      </c>
      <c r="E136" s="11">
        <v>0.5262355552769783</v>
      </c>
      <c r="F136" s="11">
        <v>0.52207622199936055</v>
      </c>
      <c r="G136" s="11">
        <v>0.51791688872174257</v>
      </c>
      <c r="H136" s="11">
        <v>0.51375755544412471</v>
      </c>
      <c r="I136" s="11">
        <v>0.50959822216650674</v>
      </c>
      <c r="J136" s="11">
        <v>0.50543888888888888</v>
      </c>
      <c r="K136" s="11">
        <v>0.49130888888888896</v>
      </c>
      <c r="L136" s="11">
        <v>0.47717888888888887</v>
      </c>
      <c r="M136" s="11">
        <v>0.46304888888888884</v>
      </c>
      <c r="N136" s="11">
        <v>0.44891888888888887</v>
      </c>
      <c r="O136" s="11">
        <v>0.43478888888888889</v>
      </c>
      <c r="P136" s="11">
        <v>0.4195477777777778</v>
      </c>
      <c r="Q136" s="11">
        <v>0.40430666666666665</v>
      </c>
      <c r="R136" s="11">
        <v>0.38906555555555561</v>
      </c>
      <c r="S136" s="11">
        <v>0.38110222212163936</v>
      </c>
      <c r="T136" s="11">
        <v>0.37313888868772321</v>
      </c>
      <c r="U136" s="11"/>
      <c r="V136" s="35" t="str">
        <f t="shared" si="16"/>
        <v>Pakistan</v>
      </c>
      <c r="W136" s="30">
        <f t="shared" si="17"/>
        <v>-1.1259467311463945E-2</v>
      </c>
      <c r="X136" s="10">
        <f t="shared" si="18"/>
        <v>-0.9833786464903832</v>
      </c>
      <c r="Y136" s="38">
        <f t="shared" si="19"/>
        <v>0.9670335623732581</v>
      </c>
      <c r="Z136" s="43">
        <f t="shared" si="20"/>
        <v>11.259467311463945</v>
      </c>
      <c r="AA136" s="44">
        <f t="shared" si="21"/>
        <v>1</v>
      </c>
    </row>
    <row r="137" spans="3:27">
      <c r="C137" s="34" t="s">
        <v>301</v>
      </c>
      <c r="D137" s="35" t="s">
        <v>302</v>
      </c>
      <c r="E137" s="11">
        <v>0.27747222222222218</v>
      </c>
      <c r="F137" s="11">
        <v>0.27413888888888888</v>
      </c>
      <c r="G137" s="11">
        <v>0.27080555555555558</v>
      </c>
      <c r="H137" s="11">
        <v>0.26747222222222217</v>
      </c>
      <c r="I137" s="11">
        <v>0.26413888888888892</v>
      </c>
      <c r="J137" s="11">
        <v>0.26080555555555557</v>
      </c>
      <c r="K137" s="11">
        <v>0.25947222222222227</v>
      </c>
      <c r="L137" s="11">
        <v>0.25813888888888886</v>
      </c>
      <c r="M137" s="11">
        <v>0.25680555555555556</v>
      </c>
      <c r="N137" s="11">
        <v>0.25547222222222227</v>
      </c>
      <c r="O137" s="11">
        <v>0.25413888888888891</v>
      </c>
      <c r="P137" s="11">
        <v>0.25970555543113089</v>
      </c>
      <c r="Q137" s="11">
        <v>0.2652722219733728</v>
      </c>
      <c r="R137" s="11">
        <v>0.27083888851561477</v>
      </c>
      <c r="S137" s="11">
        <v>0.2764055550578568</v>
      </c>
      <c r="T137" s="11">
        <v>0.28197222160009872</v>
      </c>
      <c r="U137" s="11"/>
      <c r="V137" s="35" t="str">
        <f t="shared" si="16"/>
        <v>Palau</v>
      </c>
      <c r="W137" s="30">
        <f t="shared" si="17"/>
        <v>-2.4513189005127424E-7</v>
      </c>
      <c r="X137" s="10">
        <f t="shared" si="18"/>
        <v>-1.3503474480281604E-4</v>
      </c>
      <c r="Y137" s="38">
        <f t="shared" si="19"/>
        <v>1.8234382303961653E-8</v>
      </c>
      <c r="Z137" s="43" t="str">
        <f t="shared" si="20"/>
        <v/>
      </c>
      <c r="AA137" s="44" t="str">
        <f t="shared" si="21"/>
        <v/>
      </c>
    </row>
    <row r="138" spans="3:27">
      <c r="C138" s="34" t="s">
        <v>303</v>
      </c>
      <c r="D138" s="35" t="s">
        <v>304</v>
      </c>
      <c r="E138" s="11">
        <v>0.22173088888888892</v>
      </c>
      <c r="F138" s="11">
        <v>0.21973088888888892</v>
      </c>
      <c r="G138" s="11">
        <v>0.21773088888888892</v>
      </c>
      <c r="H138" s="11">
        <v>0.21573088888888892</v>
      </c>
      <c r="I138" s="11">
        <v>0.21373088888888891</v>
      </c>
      <c r="J138" s="11">
        <v>0.21173088888888891</v>
      </c>
      <c r="K138" s="11">
        <v>0.20973088888888891</v>
      </c>
      <c r="L138" s="11">
        <v>0.20773088888888891</v>
      </c>
      <c r="M138" s="11">
        <v>0.20573088888888891</v>
      </c>
      <c r="N138" s="11">
        <v>0.20373088888888891</v>
      </c>
      <c r="O138" s="11">
        <v>0.2017308888888889</v>
      </c>
      <c r="P138" s="11">
        <v>0.20117533333333334</v>
      </c>
      <c r="Q138" s="11">
        <v>0.20061977777777776</v>
      </c>
      <c r="R138" s="11">
        <v>0.20006422222222223</v>
      </c>
      <c r="S138" s="11">
        <v>0.20546422210152282</v>
      </c>
      <c r="T138" s="11">
        <v>0.21086422198082344</v>
      </c>
      <c r="U138" s="11"/>
      <c r="V138" s="35" t="str">
        <f t="shared" si="16"/>
        <v>Panama</v>
      </c>
      <c r="W138" s="30">
        <f t="shared" si="17"/>
        <v>-1.2304248442337714E-3</v>
      </c>
      <c r="X138" s="10">
        <f t="shared" si="18"/>
        <v>-0.82918490003988599</v>
      </c>
      <c r="Y138" s="38">
        <f t="shared" si="19"/>
        <v>0.6875475984541557</v>
      </c>
      <c r="Z138" s="43">
        <f t="shared" si="20"/>
        <v>1.2304248442337713</v>
      </c>
      <c r="AA138" s="44">
        <f t="shared" si="21"/>
        <v>71</v>
      </c>
    </row>
    <row r="139" spans="3:27">
      <c r="C139" s="34" t="s">
        <v>305</v>
      </c>
      <c r="D139" s="35" t="s">
        <v>306</v>
      </c>
      <c r="E139" s="11">
        <v>0.34580649999999996</v>
      </c>
      <c r="F139" s="11">
        <v>0.34680650000000002</v>
      </c>
      <c r="G139" s="11">
        <v>0.34780649999999996</v>
      </c>
      <c r="H139" s="11">
        <v>0.34880649999999996</v>
      </c>
      <c r="I139" s="11">
        <v>0.34980649999999996</v>
      </c>
      <c r="J139" s="11">
        <v>0.35080650000000002</v>
      </c>
      <c r="K139" s="11">
        <v>0.34980649999999996</v>
      </c>
      <c r="L139" s="11">
        <v>0.34880649999999996</v>
      </c>
      <c r="M139" s="11">
        <v>0.34780649999999996</v>
      </c>
      <c r="N139" s="11">
        <v>0.34680650000000002</v>
      </c>
      <c r="O139" s="11">
        <v>0.34580649999999996</v>
      </c>
      <c r="P139" s="11">
        <v>0.34747316666666661</v>
      </c>
      <c r="Q139" s="11">
        <v>0.34913983333333332</v>
      </c>
      <c r="R139" s="11">
        <v>0.35080650000000002</v>
      </c>
      <c r="S139" s="11">
        <v>0.35363983327000331</v>
      </c>
      <c r="T139" s="11">
        <v>0.35647316654000677</v>
      </c>
      <c r="U139" s="11"/>
      <c r="V139" s="35" t="str">
        <f t="shared" si="16"/>
        <v>Papua New Guinea</v>
      </c>
      <c r="W139" s="30">
        <f t="shared" si="17"/>
        <v>3.4338234893648847E-4</v>
      </c>
      <c r="X139" s="10">
        <f t="shared" si="18"/>
        <v>0.57766860135300679</v>
      </c>
      <c r="Y139" s="38">
        <f t="shared" si="19"/>
        <v>0.33370101298913907</v>
      </c>
      <c r="Z139" s="43">
        <f t="shared" si="20"/>
        <v>-0.34338234893648845</v>
      </c>
      <c r="AA139" s="44">
        <f t="shared" si="21"/>
        <v>95</v>
      </c>
    </row>
    <row r="140" spans="3:27">
      <c r="C140" s="34" t="s">
        <v>307</v>
      </c>
      <c r="D140" s="35" t="s">
        <v>308</v>
      </c>
      <c r="E140" s="11">
        <v>0.29271522222222218</v>
      </c>
      <c r="F140" s="11">
        <v>0.28604855555555553</v>
      </c>
      <c r="G140" s="11">
        <v>0.27938188888888887</v>
      </c>
      <c r="H140" s="11">
        <v>0.27271522222222222</v>
      </c>
      <c r="I140" s="11">
        <v>0.26604855555555557</v>
      </c>
      <c r="J140" s="11">
        <v>0.25938188888888886</v>
      </c>
      <c r="K140" s="11">
        <v>0.25304855555555555</v>
      </c>
      <c r="L140" s="11">
        <v>0.24671522222222228</v>
      </c>
      <c r="M140" s="11">
        <v>0.24038188888888889</v>
      </c>
      <c r="N140" s="11">
        <v>0.23404855555555551</v>
      </c>
      <c r="O140" s="11">
        <v>0.22771522222222221</v>
      </c>
      <c r="P140" s="11">
        <v>0.22493744444444441</v>
      </c>
      <c r="Q140" s="11">
        <v>0.22215966666666667</v>
      </c>
      <c r="R140" s="11">
        <v>0.21938188888888888</v>
      </c>
      <c r="S140" s="11">
        <v>0.22458188877265983</v>
      </c>
      <c r="T140" s="11">
        <v>0.22978188865643076</v>
      </c>
      <c r="U140" s="11"/>
      <c r="V140" s="35" t="str">
        <f t="shared" si="16"/>
        <v>Paraguay</v>
      </c>
      <c r="W140" s="30">
        <f t="shared" si="17"/>
        <v>-4.9522222295720012E-3</v>
      </c>
      <c r="X140" s="10">
        <f t="shared" si="18"/>
        <v>-0.95825339195737091</v>
      </c>
      <c r="Y140" s="38">
        <f t="shared" si="19"/>
        <v>0.91824956319780671</v>
      </c>
      <c r="Z140" s="43">
        <f t="shared" si="20"/>
        <v>4.9522222295720013</v>
      </c>
      <c r="AA140" s="44">
        <f t="shared" si="21"/>
        <v>6</v>
      </c>
    </row>
    <row r="141" spans="3:27">
      <c r="C141" s="34" t="s">
        <v>309</v>
      </c>
      <c r="D141" s="35" t="s">
        <v>310</v>
      </c>
      <c r="E141" s="11">
        <v>0.27101666666666668</v>
      </c>
      <c r="F141" s="11">
        <v>0.26934999999999998</v>
      </c>
      <c r="G141" s="11">
        <v>0.26768333333333333</v>
      </c>
      <c r="H141" s="11">
        <v>0.26601666666666662</v>
      </c>
      <c r="I141" s="11">
        <v>0.26435000000000003</v>
      </c>
      <c r="J141" s="11">
        <v>0.26268333333333332</v>
      </c>
      <c r="K141" s="11">
        <v>0.26068333333333332</v>
      </c>
      <c r="L141" s="11">
        <v>0.25868333333333338</v>
      </c>
      <c r="M141" s="11">
        <v>0.25668333333333332</v>
      </c>
      <c r="N141" s="11">
        <v>0.25468333333333337</v>
      </c>
      <c r="O141" s="11">
        <v>0.25268333333333332</v>
      </c>
      <c r="P141" s="11">
        <v>0.25101666666666667</v>
      </c>
      <c r="Q141" s="11">
        <v>0.24934999999999999</v>
      </c>
      <c r="R141" s="11">
        <v>0.24768333333333334</v>
      </c>
      <c r="S141" s="11">
        <v>0.2526833332215746</v>
      </c>
      <c r="T141" s="11">
        <v>0.25768333310981589</v>
      </c>
      <c r="U141" s="11"/>
      <c r="V141" s="35" t="str">
        <f t="shared" si="16"/>
        <v>Peru</v>
      </c>
      <c r="W141" s="30">
        <f t="shared" si="17"/>
        <v>-1.3970588305965072E-3</v>
      </c>
      <c r="X141" s="10">
        <f t="shared" si="18"/>
        <v>-0.90420165448916956</v>
      </c>
      <c r="Y141" s="38">
        <f t="shared" si="19"/>
        <v>0.81758063198095154</v>
      </c>
      <c r="Z141" s="43">
        <f t="shared" si="20"/>
        <v>1.3970588305965073</v>
      </c>
      <c r="AA141" s="44">
        <f t="shared" si="21"/>
        <v>63</v>
      </c>
    </row>
    <row r="142" spans="3:27">
      <c r="C142" s="34" t="s">
        <v>311</v>
      </c>
      <c r="D142" s="35" t="s">
        <v>312</v>
      </c>
      <c r="E142" s="11">
        <v>0.23366222209951118</v>
      </c>
      <c r="F142" s="11">
        <v>0.23077988877844891</v>
      </c>
      <c r="G142" s="11">
        <v>0.22789755545738669</v>
      </c>
      <c r="H142" s="11">
        <v>0.22501522213632449</v>
      </c>
      <c r="I142" s="11">
        <v>0.22213288881526227</v>
      </c>
      <c r="J142" s="11">
        <v>0.21925055549420003</v>
      </c>
      <c r="K142" s="11">
        <v>0.21670155550647116</v>
      </c>
      <c r="L142" s="11">
        <v>0.21415255551874224</v>
      </c>
      <c r="M142" s="11">
        <v>0.21160355553101332</v>
      </c>
      <c r="N142" s="11">
        <v>0.20905455554328445</v>
      </c>
      <c r="O142" s="11">
        <v>0.20650555555555553</v>
      </c>
      <c r="P142" s="11">
        <v>0.19879333333333335</v>
      </c>
      <c r="Q142" s="11">
        <v>0.19108111111111112</v>
      </c>
      <c r="R142" s="11">
        <v>0.18336888888888889</v>
      </c>
      <c r="S142" s="11">
        <v>0.18344555543113086</v>
      </c>
      <c r="T142" s="11">
        <v>0.18352222197337284</v>
      </c>
      <c r="U142" s="11"/>
      <c r="V142" s="35" t="str">
        <f t="shared" si="16"/>
        <v>Philippines</v>
      </c>
      <c r="W142" s="30">
        <f t="shared" si="17"/>
        <v>-3.5518537571053231E-3</v>
      </c>
      <c r="X142" s="10">
        <f t="shared" si="18"/>
        <v>-0.98217143161959752</v>
      </c>
      <c r="Y142" s="38">
        <f t="shared" si="19"/>
        <v>0.9646607210896897</v>
      </c>
      <c r="Z142" s="43">
        <f t="shared" si="20"/>
        <v>3.5518537571053233</v>
      </c>
      <c r="AA142" s="44">
        <f t="shared" si="21"/>
        <v>13</v>
      </c>
    </row>
    <row r="143" spans="3:27">
      <c r="C143" s="34" t="s">
        <v>313</v>
      </c>
      <c r="D143" s="35" t="s">
        <v>314</v>
      </c>
      <c r="E143" s="11">
        <v>0.27267944403164507</v>
      </c>
      <c r="F143" s="11">
        <v>0.26898577744753821</v>
      </c>
      <c r="G143" s="11">
        <v>0.26529211086343146</v>
      </c>
      <c r="H143" s="11">
        <v>0.26159844427932472</v>
      </c>
      <c r="I143" s="11">
        <v>0.25790477769521786</v>
      </c>
      <c r="J143" s="11">
        <v>0.25421111111111111</v>
      </c>
      <c r="K143" s="11">
        <v>0.25413111111111114</v>
      </c>
      <c r="L143" s="11">
        <v>0.25405111111111117</v>
      </c>
      <c r="M143" s="11">
        <v>0.25397111111111115</v>
      </c>
      <c r="N143" s="11">
        <v>0.25389111111111112</v>
      </c>
      <c r="O143" s="11">
        <v>0.25381111111111115</v>
      </c>
      <c r="P143" s="11">
        <v>0.24695444444444448</v>
      </c>
      <c r="Q143" s="11">
        <v>0.24009777777777783</v>
      </c>
      <c r="R143" s="11">
        <v>0.23324111111111115</v>
      </c>
      <c r="S143" s="11">
        <v>0.23271777763621673</v>
      </c>
      <c r="T143" s="11">
        <v>0.2321944441613224</v>
      </c>
      <c r="U143" s="11"/>
      <c r="V143" s="35" t="str">
        <f t="shared" si="16"/>
        <v>Poland</v>
      </c>
      <c r="W143" s="30">
        <f t="shared" si="17"/>
        <v>-2.5062916531571736E-3</v>
      </c>
      <c r="X143" s="10">
        <f t="shared" si="18"/>
        <v>-0.95813526657144887</v>
      </c>
      <c r="Y143" s="38">
        <f t="shared" si="19"/>
        <v>0.91802318904794145</v>
      </c>
      <c r="Z143" s="43">
        <f t="shared" si="20"/>
        <v>2.5062916531571737</v>
      </c>
      <c r="AA143" s="44">
        <f t="shared" si="21"/>
        <v>27</v>
      </c>
    </row>
    <row r="144" spans="3:27">
      <c r="C144" s="34" t="s">
        <v>315</v>
      </c>
      <c r="D144" s="35" t="s">
        <v>316</v>
      </c>
      <c r="E144" s="11">
        <v>0.12575555555555556</v>
      </c>
      <c r="F144" s="11">
        <v>0.12408888888888887</v>
      </c>
      <c r="G144" s="11">
        <v>0.12242222222222221</v>
      </c>
      <c r="H144" s="11">
        <v>0.12075555555555556</v>
      </c>
      <c r="I144" s="11">
        <v>0.11908888888888887</v>
      </c>
      <c r="J144" s="11">
        <v>0.11742222222222222</v>
      </c>
      <c r="K144" s="11">
        <v>0.1170888888888889</v>
      </c>
      <c r="L144" s="11">
        <v>0.11675555555555554</v>
      </c>
      <c r="M144" s="11">
        <v>0.11642222222222222</v>
      </c>
      <c r="N144" s="11">
        <v>0.11608888888888889</v>
      </c>
      <c r="O144" s="11">
        <v>0.11575555555555556</v>
      </c>
      <c r="P144" s="11">
        <v>0.11520000000000001</v>
      </c>
      <c r="Q144" s="11">
        <v>0.11464444444444444</v>
      </c>
      <c r="R144" s="11">
        <v>0.11408888888888889</v>
      </c>
      <c r="S144" s="11">
        <v>0.12072222207395567</v>
      </c>
      <c r="T144" s="11">
        <v>0.12735555525902245</v>
      </c>
      <c r="U144" s="11"/>
      <c r="V144" s="35" t="str">
        <f t="shared" si="16"/>
        <v>Portugal</v>
      </c>
      <c r="W144" s="30">
        <f t="shared" si="17"/>
        <v>-3.0194445382012304E-4</v>
      </c>
      <c r="X144" s="10">
        <f t="shared" si="18"/>
        <v>-0.34970970625961406</v>
      </c>
      <c r="Y144" s="38">
        <f t="shared" si="19"/>
        <v>0.12229687865218555</v>
      </c>
      <c r="Z144" s="43" t="str">
        <f t="shared" si="20"/>
        <v/>
      </c>
      <c r="AA144" s="44" t="str">
        <f t="shared" si="21"/>
        <v/>
      </c>
    </row>
    <row r="145" spans="3:27">
      <c r="C145" s="34" t="s">
        <v>317</v>
      </c>
      <c r="D145" s="35" t="s">
        <v>318</v>
      </c>
      <c r="E145" s="11">
        <v>0.42122222222222222</v>
      </c>
      <c r="F145" s="11">
        <v>0.42122222222222222</v>
      </c>
      <c r="G145" s="11">
        <v>0.42122222222222222</v>
      </c>
      <c r="H145" s="11">
        <v>0.42122222222222222</v>
      </c>
      <c r="I145" s="11">
        <v>0.42122222222222222</v>
      </c>
      <c r="J145" s="11">
        <v>0.42122222222222222</v>
      </c>
      <c r="K145" s="11">
        <v>0.42122222222222222</v>
      </c>
      <c r="L145" s="11">
        <v>0.42122222222222222</v>
      </c>
      <c r="M145" s="11">
        <v>0.42122222222222222</v>
      </c>
      <c r="N145" s="11">
        <v>0.42122222222222222</v>
      </c>
      <c r="O145" s="11">
        <v>0.42122222222222222</v>
      </c>
      <c r="P145" s="11">
        <v>0.42122222222222222</v>
      </c>
      <c r="Q145" s="11">
        <v>0.42122222222222222</v>
      </c>
      <c r="R145" s="11">
        <v>0.42122222222222222</v>
      </c>
      <c r="S145" s="11">
        <v>0.42788888873987724</v>
      </c>
      <c r="T145" s="11">
        <v>0.43455555525753226</v>
      </c>
      <c r="U145" s="11"/>
      <c r="V145" s="35" t="str">
        <f t="shared" si="16"/>
        <v>Qatar</v>
      </c>
      <c r="W145" s="30">
        <f t="shared" si="17"/>
        <v>4.2156861802818493E-4</v>
      </c>
      <c r="X145" s="10">
        <f t="shared" si="18"/>
        <v>0.55351554015196958</v>
      </c>
      <c r="Y145" s="38">
        <f t="shared" si="19"/>
        <v>0.30637945318972665</v>
      </c>
      <c r="Z145" s="43">
        <f t="shared" si="20"/>
        <v>-0.4215686180281849</v>
      </c>
      <c r="AA145" s="44">
        <f t="shared" si="21"/>
        <v>106</v>
      </c>
    </row>
    <row r="146" spans="3:27">
      <c r="C146" s="34" t="s">
        <v>319</v>
      </c>
      <c r="D146" s="35" t="s">
        <v>320</v>
      </c>
      <c r="E146" s="11">
        <v>0.23935555555555557</v>
      </c>
      <c r="F146" s="11">
        <v>0.23880655555555555</v>
      </c>
      <c r="G146" s="11">
        <v>0.23825755555555558</v>
      </c>
      <c r="H146" s="11">
        <v>0.23770855555555556</v>
      </c>
      <c r="I146" s="11">
        <v>0.23715955555555557</v>
      </c>
      <c r="J146" s="11">
        <v>0.23661055555555557</v>
      </c>
      <c r="K146" s="11">
        <v>0.23652555555555554</v>
      </c>
      <c r="L146" s="11">
        <v>0.23644055555555557</v>
      </c>
      <c r="M146" s="11">
        <v>0.23635555555555557</v>
      </c>
      <c r="N146" s="11">
        <v>0.23627055555555557</v>
      </c>
      <c r="O146" s="11">
        <v>0.23618555555555557</v>
      </c>
      <c r="P146" s="11">
        <v>0.23485955555555557</v>
      </c>
      <c r="Q146" s="11">
        <v>0.23353355555555558</v>
      </c>
      <c r="R146" s="11">
        <v>0.23220755555555558</v>
      </c>
      <c r="S146" s="11">
        <v>0.23088155555555556</v>
      </c>
      <c r="T146" s="11">
        <v>0.22955555555555554</v>
      </c>
      <c r="U146" s="11"/>
      <c r="V146" s="35" t="str">
        <f t="shared" si="16"/>
        <v>Romania</v>
      </c>
      <c r="W146" s="30">
        <f t="shared" si="17"/>
        <v>-5.4886029411764731E-4</v>
      </c>
      <c r="X146" s="10">
        <f t="shared" si="18"/>
        <v>-0.93434854506026155</v>
      </c>
      <c r="Y146" s="38">
        <f t="shared" si="19"/>
        <v>0.87300720365622764</v>
      </c>
      <c r="Z146" s="43">
        <f t="shared" si="20"/>
        <v>0.54886029411764736</v>
      </c>
      <c r="AA146" s="44">
        <f t="shared" si="21"/>
        <v>84</v>
      </c>
    </row>
    <row r="147" spans="3:27">
      <c r="C147" s="34" t="s">
        <v>321</v>
      </c>
      <c r="D147" s="35" t="s">
        <v>322</v>
      </c>
      <c r="E147" s="11">
        <v>0.32801666666666668</v>
      </c>
      <c r="F147" s="11">
        <v>0.32760300000000003</v>
      </c>
      <c r="G147" s="11">
        <v>0.32718933333333333</v>
      </c>
      <c r="H147" s="11">
        <v>0.32677566666666674</v>
      </c>
      <c r="I147" s="11">
        <v>0.32636200000000004</v>
      </c>
      <c r="J147" s="11">
        <v>0.32594833333333334</v>
      </c>
      <c r="K147" s="11">
        <v>0.32566396666557224</v>
      </c>
      <c r="L147" s="11">
        <v>0.32537959999781102</v>
      </c>
      <c r="M147" s="11">
        <v>0.32509523333004992</v>
      </c>
      <c r="N147" s="11">
        <v>0.3248108666622887</v>
      </c>
      <c r="O147" s="11">
        <v>0.3245264999945276</v>
      </c>
      <c r="P147" s="11">
        <v>0.32457546666009973</v>
      </c>
      <c r="Q147" s="11">
        <v>0.32462443332567198</v>
      </c>
      <c r="R147" s="11">
        <v>0.32467339999124412</v>
      </c>
      <c r="S147" s="11">
        <v>0.33082236652047065</v>
      </c>
      <c r="T147" s="11">
        <v>0.33697133304969729</v>
      </c>
      <c r="U147" s="11"/>
      <c r="V147" s="35" t="str">
        <f t="shared" si="16"/>
        <v>Russian Federation</v>
      </c>
      <c r="W147" s="30">
        <f t="shared" si="17"/>
        <v>1.5687768665985328E-4</v>
      </c>
      <c r="X147" s="10">
        <f t="shared" si="18"/>
        <v>0.23434226107460543</v>
      </c>
      <c r="Y147" s="38">
        <f t="shared" si="19"/>
        <v>5.4916295325558528E-2</v>
      </c>
      <c r="Z147" s="43" t="str">
        <f t="shared" si="20"/>
        <v/>
      </c>
      <c r="AA147" s="44" t="str">
        <f t="shared" si="21"/>
        <v/>
      </c>
    </row>
    <row r="148" spans="3:27">
      <c r="C148" s="34" t="s">
        <v>323</v>
      </c>
      <c r="D148" s="35" t="s">
        <v>324</v>
      </c>
      <c r="E148" s="11">
        <v>0.4265761111111111</v>
      </c>
      <c r="F148" s="11">
        <v>0.42390944444444445</v>
      </c>
      <c r="G148" s="11">
        <v>0.4212427777777778</v>
      </c>
      <c r="H148" s="11">
        <v>0.41857611111111109</v>
      </c>
      <c r="I148" s="11">
        <v>0.41590944444444444</v>
      </c>
      <c r="J148" s="11">
        <v>0.41324277777777779</v>
      </c>
      <c r="K148" s="11">
        <v>0.41057611111111109</v>
      </c>
      <c r="L148" s="11">
        <v>0.40790944444444444</v>
      </c>
      <c r="M148" s="11">
        <v>0.40524277777777779</v>
      </c>
      <c r="N148" s="11">
        <v>0.40257611111111108</v>
      </c>
      <c r="O148" s="11">
        <v>0.39990944444444443</v>
      </c>
      <c r="P148" s="11">
        <v>0.39768722222222214</v>
      </c>
      <c r="Q148" s="11">
        <v>0.39546499999999996</v>
      </c>
      <c r="R148" s="11">
        <v>0.39324277777777777</v>
      </c>
      <c r="S148" s="11">
        <v>0.39720944435578254</v>
      </c>
      <c r="T148" s="11">
        <v>0.4011761109337873</v>
      </c>
      <c r="U148" s="11"/>
      <c r="V148" s="35" t="str">
        <f t="shared" si="16"/>
        <v>Rwanda</v>
      </c>
      <c r="W148" s="30">
        <f t="shared" si="17"/>
        <v>-2.1543954304431645E-3</v>
      </c>
      <c r="X148" s="10">
        <f t="shared" si="18"/>
        <v>-0.95551066123396367</v>
      </c>
      <c r="Y148" s="38">
        <f t="shared" si="19"/>
        <v>0.91300062373176649</v>
      </c>
      <c r="Z148" s="43">
        <f t="shared" si="20"/>
        <v>2.1543954304431647</v>
      </c>
      <c r="AA148" s="44">
        <f t="shared" si="21"/>
        <v>34</v>
      </c>
    </row>
    <row r="149" spans="3:27">
      <c r="C149" s="34" t="s">
        <v>325</v>
      </c>
      <c r="D149" s="35" t="s">
        <v>326</v>
      </c>
      <c r="E149" s="11">
        <v>0.17341666666666669</v>
      </c>
      <c r="F149" s="11">
        <v>0.17341666666666669</v>
      </c>
      <c r="G149" s="11">
        <v>0.17341666666666669</v>
      </c>
      <c r="H149" s="11">
        <v>0.17341666666666669</v>
      </c>
      <c r="I149" s="11">
        <v>0.17341666666666669</v>
      </c>
      <c r="J149" s="11">
        <v>0.17341666666666669</v>
      </c>
      <c r="K149" s="11">
        <v>0.17341666666666669</v>
      </c>
      <c r="L149" s="11">
        <v>0.17341666666666669</v>
      </c>
      <c r="M149" s="11">
        <v>0.17341666666666669</v>
      </c>
      <c r="N149" s="11">
        <v>0.17341666666666669</v>
      </c>
      <c r="O149" s="11">
        <v>0.17341666666666669</v>
      </c>
      <c r="P149" s="11">
        <v>0.17341666666666669</v>
      </c>
      <c r="Q149" s="11">
        <v>0.17341666666666669</v>
      </c>
      <c r="R149" s="11">
        <v>0.17341666666666669</v>
      </c>
      <c r="S149" s="11">
        <v>0.17991666652138036</v>
      </c>
      <c r="T149" s="11">
        <v>0.18641666637609408</v>
      </c>
      <c r="U149" s="11"/>
      <c r="V149" s="35" t="str">
        <f t="shared" si="16"/>
        <v>Saint Kitts and Nevis</v>
      </c>
      <c r="W149" s="30">
        <f t="shared" si="17"/>
        <v>4.1102940257748311E-4</v>
      </c>
      <c r="X149" s="10">
        <f t="shared" si="18"/>
        <v>0.55351554015196935</v>
      </c>
      <c r="Y149" s="38">
        <f t="shared" si="19"/>
        <v>0.30637945318972643</v>
      </c>
      <c r="Z149" s="43">
        <f t="shared" si="20"/>
        <v>-0.41102940257748311</v>
      </c>
      <c r="AA149" s="44">
        <f t="shared" si="21"/>
        <v>98</v>
      </c>
    </row>
    <row r="150" spans="3:27">
      <c r="C150" s="34" t="s">
        <v>327</v>
      </c>
      <c r="D150" s="35" t="s">
        <v>328</v>
      </c>
      <c r="E150" s="11">
        <v>0.16994444444444445</v>
      </c>
      <c r="F150" s="11">
        <v>0.16994444444444445</v>
      </c>
      <c r="G150" s="11">
        <v>0.16994444444444445</v>
      </c>
      <c r="H150" s="11">
        <v>0.16994444444444445</v>
      </c>
      <c r="I150" s="11">
        <v>0.16994444444444445</v>
      </c>
      <c r="J150" s="11">
        <v>0.16994444444444445</v>
      </c>
      <c r="K150" s="11">
        <v>0.16994444444444445</v>
      </c>
      <c r="L150" s="11">
        <v>0.16994444444444445</v>
      </c>
      <c r="M150" s="11">
        <v>0.16994444444444445</v>
      </c>
      <c r="N150" s="11">
        <v>0.16994444444444445</v>
      </c>
      <c r="O150" s="11">
        <v>0.17291111104480095</v>
      </c>
      <c r="P150" s="11">
        <v>0.17587777764515744</v>
      </c>
      <c r="Q150" s="11">
        <v>0.17884444424551393</v>
      </c>
      <c r="R150" s="11">
        <v>0.18181111084587043</v>
      </c>
      <c r="S150" s="11">
        <v>0.18804444403987794</v>
      </c>
      <c r="T150" s="11">
        <v>0.1942777772338854</v>
      </c>
      <c r="U150" s="11"/>
      <c r="V150" s="35" t="str">
        <f t="shared" si="16"/>
        <v>Saint Lucia</v>
      </c>
      <c r="W150" s="30">
        <f t="shared" si="17"/>
        <v>1.2754411479622555E-3</v>
      </c>
      <c r="X150" s="10">
        <f t="shared" si="18"/>
        <v>0.80249117751286281</v>
      </c>
      <c r="Y150" s="38">
        <f t="shared" si="19"/>
        <v>0.64399208998598112</v>
      </c>
      <c r="Z150" s="43">
        <f t="shared" si="20"/>
        <v>-1.2754411479622556</v>
      </c>
      <c r="AA150" s="44">
        <f t="shared" si="21"/>
        <v>134</v>
      </c>
    </row>
    <row r="151" spans="3:27">
      <c r="C151" s="34" t="s">
        <v>329</v>
      </c>
      <c r="D151" s="35" t="s">
        <v>330</v>
      </c>
      <c r="E151" s="11">
        <v>0.17355555555555555</v>
      </c>
      <c r="F151" s="11">
        <v>0.17355555555555555</v>
      </c>
      <c r="G151" s="11">
        <v>0.17355555555555555</v>
      </c>
      <c r="H151" s="11">
        <v>0.17355555555555555</v>
      </c>
      <c r="I151" s="11">
        <v>0.17355555555555555</v>
      </c>
      <c r="J151" s="11">
        <v>0.17355555555555555</v>
      </c>
      <c r="K151" s="11">
        <v>0.17355555555555555</v>
      </c>
      <c r="L151" s="11">
        <v>0.17355555555555555</v>
      </c>
      <c r="M151" s="11">
        <v>0.17355555555555555</v>
      </c>
      <c r="N151" s="11">
        <v>0.17355555555555555</v>
      </c>
      <c r="O151" s="11">
        <v>0.17355555555555555</v>
      </c>
      <c r="P151" s="11">
        <v>0.17355555555555555</v>
      </c>
      <c r="Q151" s="11">
        <v>0.17355555555555555</v>
      </c>
      <c r="R151" s="11">
        <v>0.17355555555555555</v>
      </c>
      <c r="S151" s="11">
        <v>0.17355555555555555</v>
      </c>
      <c r="T151" s="11">
        <v>0.17355555555555555</v>
      </c>
      <c r="U151" s="11"/>
      <c r="V151" s="35" t="str">
        <f t="shared" si="16"/>
        <v>Saint Vincent and the Grenadines</v>
      </c>
      <c r="W151" s="30">
        <f t="shared" si="17"/>
        <v>0</v>
      </c>
      <c r="X151" s="10" t="e">
        <f t="shared" si="18"/>
        <v>#DIV/0!</v>
      </c>
      <c r="Y151" s="38">
        <f t="shared" si="19"/>
        <v>0</v>
      </c>
      <c r="Z151" s="43" t="str">
        <f t="shared" si="20"/>
        <v/>
      </c>
      <c r="AA151" s="44" t="str">
        <f t="shared" si="21"/>
        <v/>
      </c>
    </row>
    <row r="152" spans="3:27">
      <c r="C152" s="34" t="s">
        <v>331</v>
      </c>
      <c r="D152" s="35" t="s">
        <v>332</v>
      </c>
      <c r="E152" s="11">
        <v>0.18441666666666667</v>
      </c>
      <c r="F152" s="11">
        <v>0.18441666666666667</v>
      </c>
      <c r="G152" s="11">
        <v>0.18441666666666667</v>
      </c>
      <c r="H152" s="11">
        <v>0.18441666666666667</v>
      </c>
      <c r="I152" s="11">
        <v>0.18441666666666667</v>
      </c>
      <c r="J152" s="11">
        <v>0.18441666666666667</v>
      </c>
      <c r="K152" s="11">
        <v>0.18475</v>
      </c>
      <c r="L152" s="11">
        <v>0.18508333333333335</v>
      </c>
      <c r="M152" s="11">
        <v>0.18541666666666667</v>
      </c>
      <c r="N152" s="11">
        <v>0.18575</v>
      </c>
      <c r="O152" s="11">
        <v>0.18608333333333335</v>
      </c>
      <c r="P152" s="11">
        <v>0.18901666660110159</v>
      </c>
      <c r="Q152" s="11">
        <v>0.19194999986886976</v>
      </c>
      <c r="R152" s="11">
        <v>0.194883333136638</v>
      </c>
      <c r="S152" s="11">
        <v>0.20114999966323377</v>
      </c>
      <c r="T152" s="11">
        <v>0.20741666618982949</v>
      </c>
      <c r="U152" s="11"/>
      <c r="V152" s="35" t="str">
        <f t="shared" si="16"/>
        <v>Samoa</v>
      </c>
      <c r="W152" s="30">
        <f t="shared" si="17"/>
        <v>1.1607842911765265E-3</v>
      </c>
      <c r="X152" s="10">
        <f t="shared" si="18"/>
        <v>0.79810699691699472</v>
      </c>
      <c r="Y152" s="38">
        <f t="shared" si="19"/>
        <v>0.63697477852786377</v>
      </c>
      <c r="Z152" s="43">
        <f t="shared" si="20"/>
        <v>-1.1607842911765265</v>
      </c>
      <c r="AA152" s="44">
        <f t="shared" si="21"/>
        <v>130</v>
      </c>
    </row>
    <row r="153" spans="3:27">
      <c r="C153" s="34" t="s">
        <v>333</v>
      </c>
      <c r="D153" s="35" t="s">
        <v>334</v>
      </c>
      <c r="E153" s="11">
        <v>0.23997222222222225</v>
      </c>
      <c r="F153" s="11">
        <v>0.23997222222222225</v>
      </c>
      <c r="G153" s="11">
        <v>0.23997222222222225</v>
      </c>
      <c r="H153" s="11">
        <v>0.23997222222222225</v>
      </c>
      <c r="I153" s="11">
        <v>0.23997222222222225</v>
      </c>
      <c r="J153" s="11">
        <v>0.23997222222222225</v>
      </c>
      <c r="K153" s="11">
        <v>0.23997222222222225</v>
      </c>
      <c r="L153" s="11">
        <v>0.23997222222222225</v>
      </c>
      <c r="M153" s="11">
        <v>0.23997222222222225</v>
      </c>
      <c r="N153" s="11">
        <v>0.23997222222222225</v>
      </c>
      <c r="O153" s="11">
        <v>0.23997222222222225</v>
      </c>
      <c r="P153" s="11">
        <v>0.23997222222222225</v>
      </c>
      <c r="Q153" s="11">
        <v>0.23997222222222225</v>
      </c>
      <c r="R153" s="11">
        <v>0.23997222222222225</v>
      </c>
      <c r="S153" s="11">
        <v>0.23997222222222225</v>
      </c>
      <c r="T153" s="11">
        <v>0.23997222222222225</v>
      </c>
      <c r="U153" s="11"/>
      <c r="V153" s="35" t="str">
        <f t="shared" si="16"/>
        <v>San Marino</v>
      </c>
      <c r="W153" s="30">
        <f t="shared" si="17"/>
        <v>0</v>
      </c>
      <c r="X153" s="10" t="e">
        <f t="shared" si="18"/>
        <v>#DIV/0!</v>
      </c>
      <c r="Y153" s="38">
        <f t="shared" si="19"/>
        <v>0</v>
      </c>
      <c r="Z153" s="43" t="str">
        <f t="shared" si="20"/>
        <v/>
      </c>
      <c r="AA153" s="44" t="str">
        <f t="shared" si="21"/>
        <v/>
      </c>
    </row>
    <row r="154" spans="3:27">
      <c r="C154" s="34" t="s">
        <v>335</v>
      </c>
      <c r="D154" s="35" t="s">
        <v>336</v>
      </c>
      <c r="E154" s="11">
        <v>0.35861849999999995</v>
      </c>
      <c r="F154" s="11">
        <v>0.3569518333333333</v>
      </c>
      <c r="G154" s="11">
        <v>0.35528516666666671</v>
      </c>
      <c r="H154" s="11">
        <v>0.3536185</v>
      </c>
      <c r="I154" s="11">
        <v>0.3519518333333333</v>
      </c>
      <c r="J154" s="11">
        <v>0.35028516666666665</v>
      </c>
      <c r="K154" s="11">
        <v>0.3472851666666667</v>
      </c>
      <c r="L154" s="11">
        <v>0.34428516666666664</v>
      </c>
      <c r="M154" s="11">
        <v>0.34128516666666669</v>
      </c>
      <c r="N154" s="11">
        <v>0.33828516666666664</v>
      </c>
      <c r="O154" s="11">
        <v>0.33528516666666669</v>
      </c>
      <c r="P154" s="11">
        <v>0.33195183333333333</v>
      </c>
      <c r="Q154" s="11">
        <v>0.32861849999999998</v>
      </c>
      <c r="R154" s="11">
        <v>0.32528516666666668</v>
      </c>
      <c r="S154" s="11">
        <v>0.32911849991431835</v>
      </c>
      <c r="T154" s="11">
        <v>0.33295183316197002</v>
      </c>
      <c r="U154" s="11"/>
      <c r="V154" s="35" t="str">
        <f t="shared" si="16"/>
        <v>Sao Tome and Principe</v>
      </c>
      <c r="W154" s="30">
        <f t="shared" si="17"/>
        <v>-2.2747549073788877E-3</v>
      </c>
      <c r="X154" s="10">
        <f t="shared" si="18"/>
        <v>-0.96904198022220145</v>
      </c>
      <c r="Y154" s="38">
        <f t="shared" si="19"/>
        <v>0.93904235943296543</v>
      </c>
      <c r="Z154" s="43">
        <f t="shared" si="20"/>
        <v>2.2747549073788877</v>
      </c>
      <c r="AA154" s="44">
        <f t="shared" si="21"/>
        <v>32</v>
      </c>
    </row>
    <row r="155" spans="3:27">
      <c r="C155" s="34" t="s">
        <v>337</v>
      </c>
      <c r="D155" s="35" t="s">
        <v>338</v>
      </c>
      <c r="E155" s="11">
        <v>0.48612222218347917</v>
      </c>
      <c r="F155" s="11">
        <v>0.48612222218347917</v>
      </c>
      <c r="G155" s="11">
        <v>0.48612222218347917</v>
      </c>
      <c r="H155" s="11">
        <v>0.48612222218347917</v>
      </c>
      <c r="I155" s="11">
        <v>0.48612222218347917</v>
      </c>
      <c r="J155" s="11">
        <v>0.48612222218347917</v>
      </c>
      <c r="K155" s="11">
        <v>0.48612222218347917</v>
      </c>
      <c r="L155" s="11">
        <v>0.48612222218347917</v>
      </c>
      <c r="M155" s="11">
        <v>0.48612222218347917</v>
      </c>
      <c r="N155" s="11">
        <v>0.48612222218347917</v>
      </c>
      <c r="O155" s="11">
        <v>0.48612222218347917</v>
      </c>
      <c r="P155" s="11">
        <v>0.48612222218347917</v>
      </c>
      <c r="Q155" s="11">
        <v>0.48612222218347917</v>
      </c>
      <c r="R155" s="11">
        <v>0.48612222218347917</v>
      </c>
      <c r="S155" s="11">
        <v>0.48612222218347917</v>
      </c>
      <c r="T155" s="11">
        <v>0.48612222218347917</v>
      </c>
      <c r="U155" s="11"/>
      <c r="V155" s="35" t="str">
        <f t="shared" si="16"/>
        <v>Saudi Arabia</v>
      </c>
      <c r="W155" s="30">
        <f t="shared" si="17"/>
        <v>0</v>
      </c>
      <c r="X155" s="10">
        <f t="shared" si="18"/>
        <v>0</v>
      </c>
      <c r="Y155" s="38">
        <f t="shared" si="19"/>
        <v>0</v>
      </c>
      <c r="Z155" s="43" t="str">
        <f t="shared" si="20"/>
        <v/>
      </c>
      <c r="AA155" s="44" t="str">
        <f t="shared" si="21"/>
        <v/>
      </c>
    </row>
    <row r="156" spans="3:27">
      <c r="C156" s="34" t="s">
        <v>339</v>
      </c>
      <c r="D156" s="35" t="s">
        <v>340</v>
      </c>
      <c r="E156" s="11">
        <v>0.33998444444444442</v>
      </c>
      <c r="F156" s="11">
        <v>0.33798444444444442</v>
      </c>
      <c r="G156" s="11">
        <v>0.33598444444444442</v>
      </c>
      <c r="H156" s="11">
        <v>0.33398444444444442</v>
      </c>
      <c r="I156" s="11">
        <v>0.33198444444444447</v>
      </c>
      <c r="J156" s="11">
        <v>0.32998444444444441</v>
      </c>
      <c r="K156" s="11">
        <v>0.32765111111111112</v>
      </c>
      <c r="L156" s="11">
        <v>0.32531777777777776</v>
      </c>
      <c r="M156" s="11">
        <v>0.32298444444444446</v>
      </c>
      <c r="N156" s="11">
        <v>0.32065111111111105</v>
      </c>
      <c r="O156" s="11">
        <v>0.31831777777777776</v>
      </c>
      <c r="P156" s="11">
        <v>0.31665111111111111</v>
      </c>
      <c r="Q156" s="11">
        <v>0.3149844444444444</v>
      </c>
      <c r="R156" s="11">
        <v>0.31331777777777775</v>
      </c>
      <c r="S156" s="11">
        <v>0.31731777768837083</v>
      </c>
      <c r="T156" s="11">
        <v>0.32131777759896385</v>
      </c>
      <c r="U156" s="11"/>
      <c r="V156" s="35" t="str">
        <f t="shared" si="16"/>
        <v>Senegal</v>
      </c>
      <c r="W156" s="30">
        <f t="shared" si="17"/>
        <v>-1.7029411821242637E-3</v>
      </c>
      <c r="X156" s="10">
        <f t="shared" si="18"/>
        <v>-0.93931215566714821</v>
      </c>
      <c r="Y156" s="38">
        <f t="shared" si="19"/>
        <v>0.8823073257840649</v>
      </c>
      <c r="Z156" s="43">
        <f t="shared" si="20"/>
        <v>1.7029411821242637</v>
      </c>
      <c r="AA156" s="44">
        <f t="shared" si="21"/>
        <v>48</v>
      </c>
    </row>
    <row r="157" spans="3:27">
      <c r="C157" s="34" t="s">
        <v>341</v>
      </c>
      <c r="D157" s="35" t="s">
        <v>342</v>
      </c>
      <c r="E157" s="11">
        <v>0.19276222151069178</v>
      </c>
      <c r="F157" s="11">
        <v>0.1863955549863312</v>
      </c>
      <c r="G157" s="11">
        <v>0.18002888846197063</v>
      </c>
      <c r="H157" s="11">
        <v>0.17366222193761005</v>
      </c>
      <c r="I157" s="11">
        <v>0.16729555541324947</v>
      </c>
      <c r="J157" s="11">
        <v>0.16092888888888887</v>
      </c>
      <c r="K157" s="11">
        <v>0.16092888888888887</v>
      </c>
      <c r="L157" s="11">
        <v>0.16092888888888887</v>
      </c>
      <c r="M157" s="11">
        <v>0.16092888888888887</v>
      </c>
      <c r="N157" s="11">
        <v>0.16092888888888887</v>
      </c>
      <c r="O157" s="11">
        <v>0.16092888888888887</v>
      </c>
      <c r="P157" s="11">
        <v>0.16092888888888887</v>
      </c>
      <c r="Q157" s="11">
        <v>0.16092888888888887</v>
      </c>
      <c r="R157" s="11">
        <v>0.16092888888888887</v>
      </c>
      <c r="S157" s="11">
        <v>0.16729555541324947</v>
      </c>
      <c r="T157" s="11">
        <v>0.17366222193761005</v>
      </c>
      <c r="U157" s="11"/>
      <c r="V157" s="35" t="str">
        <f t="shared" si="16"/>
        <v>Serbia</v>
      </c>
      <c r="W157" s="30">
        <f t="shared" si="17"/>
        <v>-1.3295097742047099E-3</v>
      </c>
      <c r="X157" s="10">
        <f t="shared" si="18"/>
        <v>-0.61073150465095116</v>
      </c>
      <c r="Y157" s="38">
        <f t="shared" si="19"/>
        <v>0.3729929707732148</v>
      </c>
      <c r="Z157" s="43">
        <f t="shared" si="20"/>
        <v>1.3295097742047099</v>
      </c>
      <c r="AA157" s="44">
        <f t="shared" si="21"/>
        <v>65</v>
      </c>
    </row>
    <row r="158" spans="3:27">
      <c r="C158" s="34" t="s">
        <v>343</v>
      </c>
      <c r="D158" s="35" t="s">
        <v>344</v>
      </c>
      <c r="E158" s="11">
        <v>0.19369444444444442</v>
      </c>
      <c r="F158" s="11">
        <v>0.19369444444444442</v>
      </c>
      <c r="G158" s="11">
        <v>0.19369444444444442</v>
      </c>
      <c r="H158" s="11">
        <v>0.19369444444444442</v>
      </c>
      <c r="I158" s="11">
        <v>0.19369444444444442</v>
      </c>
      <c r="J158" s="11">
        <v>0.19369444444444442</v>
      </c>
      <c r="K158" s="11">
        <v>0.19369444444444442</v>
      </c>
      <c r="L158" s="11">
        <v>0.19369444444444442</v>
      </c>
      <c r="M158" s="11">
        <v>0.19369444444444442</v>
      </c>
      <c r="N158" s="11">
        <v>0.19369444444444442</v>
      </c>
      <c r="O158" s="11">
        <v>0.19369444444444442</v>
      </c>
      <c r="P158" s="11">
        <v>0.19369444444444442</v>
      </c>
      <c r="Q158" s="11">
        <v>0.19369444444444442</v>
      </c>
      <c r="R158" s="11">
        <v>0.19369444444444442</v>
      </c>
      <c r="S158" s="11">
        <v>0.19369444444444442</v>
      </c>
      <c r="T158" s="11">
        <v>0.19369444444444442</v>
      </c>
      <c r="U158" s="11"/>
      <c r="V158" s="35" t="str">
        <f t="shared" si="16"/>
        <v>Seychelles</v>
      </c>
      <c r="W158" s="30">
        <f t="shared" si="17"/>
        <v>0</v>
      </c>
      <c r="X158" s="10">
        <f t="shared" si="18"/>
        <v>0</v>
      </c>
      <c r="Y158" s="38">
        <f t="shared" si="19"/>
        <v>0</v>
      </c>
      <c r="Z158" s="43" t="str">
        <f t="shared" si="20"/>
        <v/>
      </c>
      <c r="AA158" s="44" t="str">
        <f t="shared" si="21"/>
        <v/>
      </c>
    </row>
    <row r="159" spans="3:27">
      <c r="C159" s="34" t="s">
        <v>345</v>
      </c>
      <c r="D159" s="35" t="s">
        <v>346</v>
      </c>
      <c r="E159" s="11">
        <v>0.54995827777777773</v>
      </c>
      <c r="F159" s="11">
        <v>0.55029161111111102</v>
      </c>
      <c r="G159" s="11">
        <v>0.55062494444444443</v>
      </c>
      <c r="H159" s="11">
        <v>0.55095827777777784</v>
      </c>
      <c r="I159" s="11">
        <v>0.55129161111111114</v>
      </c>
      <c r="J159" s="11">
        <v>0.55162494444444443</v>
      </c>
      <c r="K159" s="11">
        <v>0.55262494444444432</v>
      </c>
      <c r="L159" s="11">
        <v>0.55362494444444443</v>
      </c>
      <c r="M159" s="11">
        <v>0.55462494444444432</v>
      </c>
      <c r="N159" s="11">
        <v>0.55562494444444444</v>
      </c>
      <c r="O159" s="11">
        <v>0.55662494444444433</v>
      </c>
      <c r="P159" s="11">
        <v>0.55718049999999997</v>
      </c>
      <c r="Q159" s="11">
        <v>0.5577360555555555</v>
      </c>
      <c r="R159" s="11">
        <v>0.55829161111111114</v>
      </c>
      <c r="S159" s="11">
        <v>0.5603582777315842</v>
      </c>
      <c r="T159" s="11">
        <v>0.56242494435205714</v>
      </c>
      <c r="U159" s="11"/>
      <c r="V159" s="35" t="str">
        <f t="shared" si="16"/>
        <v>Sierra Leone</v>
      </c>
      <c r="W159" s="30">
        <f t="shared" si="17"/>
        <v>7.9326797093514235E-4</v>
      </c>
      <c r="X159" s="10">
        <f t="shared" si="18"/>
        <v>0.97846317890749523</v>
      </c>
      <c r="Y159" s="38">
        <f t="shared" si="19"/>
        <v>0.95739019247776103</v>
      </c>
      <c r="Z159" s="43">
        <f t="shared" si="20"/>
        <v>-0.79326797093514234</v>
      </c>
      <c r="AA159" s="44">
        <f t="shared" si="21"/>
        <v>123</v>
      </c>
    </row>
    <row r="160" spans="3:27">
      <c r="C160" s="34" t="s">
        <v>347</v>
      </c>
      <c r="D160" s="35" t="s">
        <v>348</v>
      </c>
      <c r="E160" s="11">
        <v>0.18427777777777779</v>
      </c>
      <c r="F160" s="11">
        <v>0.18394444444444447</v>
      </c>
      <c r="G160" s="11">
        <v>0.18361111111111109</v>
      </c>
      <c r="H160" s="11">
        <v>0.18327777777777779</v>
      </c>
      <c r="I160" s="11">
        <v>0.18294444444444447</v>
      </c>
      <c r="J160" s="11">
        <v>0.18261111111111114</v>
      </c>
      <c r="K160" s="11">
        <v>0.18261111111111114</v>
      </c>
      <c r="L160" s="11">
        <v>0.18261111111111114</v>
      </c>
      <c r="M160" s="11">
        <v>0.18261111111111114</v>
      </c>
      <c r="N160" s="11">
        <v>0.18261111111111114</v>
      </c>
      <c r="O160" s="11">
        <v>0.18261111111111114</v>
      </c>
      <c r="P160" s="11">
        <v>0.18261111111111114</v>
      </c>
      <c r="Q160" s="11">
        <v>0.18261111111111114</v>
      </c>
      <c r="R160" s="11">
        <v>0.18261111111111114</v>
      </c>
      <c r="S160" s="11">
        <v>0.18927777762876619</v>
      </c>
      <c r="T160" s="11">
        <v>0.19594444414642123</v>
      </c>
      <c r="U160" s="11"/>
      <c r="V160" s="35" t="str">
        <f t="shared" si="16"/>
        <v>Singapore</v>
      </c>
      <c r="W160" s="30">
        <f t="shared" si="17"/>
        <v>3.3088234351838454E-4</v>
      </c>
      <c r="X160" s="10">
        <f t="shared" si="18"/>
        <v>0.44347711562923547</v>
      </c>
      <c r="Y160" s="38">
        <f t="shared" si="19"/>
        <v>0.19667195208682628</v>
      </c>
      <c r="Z160" s="43" t="str">
        <f t="shared" si="20"/>
        <v/>
      </c>
      <c r="AA160" s="44" t="str">
        <f t="shared" si="21"/>
        <v/>
      </c>
    </row>
    <row r="161" spans="3:27">
      <c r="C161" s="34" t="s">
        <v>349</v>
      </c>
      <c r="D161" s="35" t="s">
        <v>350</v>
      </c>
      <c r="E161" s="11">
        <v>0.21302499962747098</v>
      </c>
      <c r="F161" s="11">
        <v>0.20959899970197679</v>
      </c>
      <c r="G161" s="11">
        <v>0.2061729997764826</v>
      </c>
      <c r="H161" s="11">
        <v>0.2027469998509884</v>
      </c>
      <c r="I161" s="11">
        <v>0.19932099992549421</v>
      </c>
      <c r="J161" s="11">
        <v>0.19589500000000001</v>
      </c>
      <c r="K161" s="11">
        <v>0.19557366666666667</v>
      </c>
      <c r="L161" s="11">
        <v>0.19525233333333336</v>
      </c>
      <c r="M161" s="11">
        <v>0.19493099999999999</v>
      </c>
      <c r="N161" s="11">
        <v>0.19460966666666665</v>
      </c>
      <c r="O161" s="11">
        <v>0.19428833333333331</v>
      </c>
      <c r="P161" s="11">
        <v>0.19433409999897702</v>
      </c>
      <c r="Q161" s="11">
        <v>0.19437986666462073</v>
      </c>
      <c r="R161" s="11">
        <v>0.19442563333026444</v>
      </c>
      <c r="S161" s="11">
        <v>0.20113806651356322</v>
      </c>
      <c r="T161" s="11">
        <v>0.20785049969686198</v>
      </c>
      <c r="U161" s="11"/>
      <c r="V161" s="35" t="str">
        <f t="shared" si="16"/>
        <v>Slovakia</v>
      </c>
      <c r="W161" s="30">
        <f t="shared" si="17"/>
        <v>-6.4454386198015796E-4</v>
      </c>
      <c r="X161" s="10">
        <f t="shared" si="18"/>
        <v>-0.48146069197572833</v>
      </c>
      <c r="Y161" s="38">
        <f t="shared" si="19"/>
        <v>0.23180439791774715</v>
      </c>
      <c r="Z161" s="43" t="str">
        <f t="shared" si="20"/>
        <v/>
      </c>
      <c r="AA161" s="44" t="str">
        <f t="shared" si="21"/>
        <v/>
      </c>
    </row>
    <row r="162" spans="3:27">
      <c r="C162" s="34" t="s">
        <v>351</v>
      </c>
      <c r="D162" s="35" t="s">
        <v>352</v>
      </c>
      <c r="E162" s="11">
        <v>0.18453777777777777</v>
      </c>
      <c r="F162" s="11">
        <v>0.18453777777777777</v>
      </c>
      <c r="G162" s="11">
        <v>0.18453777777777777</v>
      </c>
      <c r="H162" s="11">
        <v>0.18453777777777777</v>
      </c>
      <c r="I162" s="11">
        <v>0.18453777777777777</v>
      </c>
      <c r="J162" s="11">
        <v>0.18453777777777777</v>
      </c>
      <c r="K162" s="11">
        <v>0.18487111111111112</v>
      </c>
      <c r="L162" s="11">
        <v>0.18520444444444442</v>
      </c>
      <c r="M162" s="11">
        <v>0.18553777777777777</v>
      </c>
      <c r="N162" s="11">
        <v>0.1858711111111111</v>
      </c>
      <c r="O162" s="11">
        <v>0.18620444444444448</v>
      </c>
      <c r="P162" s="11">
        <v>0.18620444444444448</v>
      </c>
      <c r="Q162" s="11">
        <v>0.18620444444444448</v>
      </c>
      <c r="R162" s="11">
        <v>0.18620444444444448</v>
      </c>
      <c r="S162" s="11">
        <v>0.19283777762951124</v>
      </c>
      <c r="T162" s="11">
        <v>0.199471110814578</v>
      </c>
      <c r="U162" s="11"/>
      <c r="V162" s="35" t="str">
        <f t="shared" si="16"/>
        <v>Slovenia</v>
      </c>
      <c r="W162" s="30">
        <f t="shared" si="17"/>
        <v>5.7142155925177392E-4</v>
      </c>
      <c r="X162" s="10">
        <f t="shared" si="18"/>
        <v>0.68397089979461578</v>
      </c>
      <c r="Y162" s="38">
        <f t="shared" si="19"/>
        <v>0.46781619176585637</v>
      </c>
      <c r="Z162" s="43">
        <f t="shared" si="20"/>
        <v>-0.57142155925177396</v>
      </c>
      <c r="AA162" s="44">
        <f t="shared" si="21"/>
        <v>119</v>
      </c>
    </row>
    <row r="163" spans="3:27">
      <c r="C163" s="34" t="s">
        <v>353</v>
      </c>
      <c r="D163" s="35" t="s">
        <v>354</v>
      </c>
      <c r="E163" s="11">
        <v>0.38569444444444451</v>
      </c>
      <c r="F163" s="11">
        <v>0.38469444444444445</v>
      </c>
      <c r="G163" s="11">
        <v>0.3836944444444445</v>
      </c>
      <c r="H163" s="11">
        <v>0.38269444444444445</v>
      </c>
      <c r="I163" s="11">
        <v>0.3816944444444445</v>
      </c>
      <c r="J163" s="11">
        <v>0.38069444444444445</v>
      </c>
      <c r="K163" s="11">
        <v>0.3816944444444445</v>
      </c>
      <c r="L163" s="11">
        <v>0.38269444444444445</v>
      </c>
      <c r="M163" s="11">
        <v>0.3836944444444445</v>
      </c>
      <c r="N163" s="11">
        <v>0.38469444444444445</v>
      </c>
      <c r="O163" s="11">
        <v>0.38569444444444451</v>
      </c>
      <c r="P163" s="11">
        <v>0.38896111103809544</v>
      </c>
      <c r="Q163" s="11">
        <v>0.39222777763174643</v>
      </c>
      <c r="R163" s="11">
        <v>0.39549444422539742</v>
      </c>
      <c r="S163" s="11">
        <v>0.39876111081904836</v>
      </c>
      <c r="T163" s="11">
        <v>0.40202777741269929</v>
      </c>
      <c r="U163" s="11"/>
      <c r="V163" s="35" t="str">
        <f t="shared" si="16"/>
        <v>Solomon Islands</v>
      </c>
      <c r="W163" s="30">
        <f t="shared" si="17"/>
        <v>1.0725489997432786E-3</v>
      </c>
      <c r="X163" s="10">
        <f t="shared" si="18"/>
        <v>0.78425699660847614</v>
      </c>
      <c r="Y163" s="38">
        <f t="shared" si="19"/>
        <v>0.61505903672934736</v>
      </c>
      <c r="Z163" s="43">
        <f t="shared" si="20"/>
        <v>-1.0725489997432787</v>
      </c>
      <c r="AA163" s="44">
        <f t="shared" si="21"/>
        <v>128</v>
      </c>
    </row>
    <row r="164" spans="3:27">
      <c r="C164" s="34" t="s">
        <v>355</v>
      </c>
      <c r="D164" s="35" t="s">
        <v>356</v>
      </c>
      <c r="E164" s="11">
        <v>0.54836333324996134</v>
      </c>
      <c r="F164" s="11">
        <v>0.54661733326663564</v>
      </c>
      <c r="G164" s="11">
        <v>0.54487133328331017</v>
      </c>
      <c r="H164" s="11">
        <v>0.54312533329998447</v>
      </c>
      <c r="I164" s="11">
        <v>0.54137933331665888</v>
      </c>
      <c r="J164" s="11">
        <v>0.5396333333333333</v>
      </c>
      <c r="K164" s="11">
        <v>0.53798666666666672</v>
      </c>
      <c r="L164" s="11">
        <v>0.53634000000000004</v>
      </c>
      <c r="M164" s="11">
        <v>0.53469333333333335</v>
      </c>
      <c r="N164" s="11">
        <v>0.53304666666666656</v>
      </c>
      <c r="O164" s="11">
        <v>0.53139999999999998</v>
      </c>
      <c r="P164" s="11">
        <v>0.53048133331661429</v>
      </c>
      <c r="Q164" s="11">
        <v>0.52956266663322848</v>
      </c>
      <c r="R164" s="11">
        <v>0.52864399994984268</v>
      </c>
      <c r="S164" s="11">
        <v>0.5311586665603022</v>
      </c>
      <c r="T164" s="11">
        <v>0.5336733331707616</v>
      </c>
      <c r="U164" s="11"/>
      <c r="V164" s="35" t="str">
        <f t="shared" si="16"/>
        <v>Somalia</v>
      </c>
      <c r="W164" s="30">
        <f t="shared" si="17"/>
        <v>-1.2585245123131221E-3</v>
      </c>
      <c r="X164" s="10">
        <f t="shared" si="18"/>
        <v>-0.93676404626711174</v>
      </c>
      <c r="Y164" s="38">
        <f t="shared" si="19"/>
        <v>0.87752687837873145</v>
      </c>
      <c r="Z164" s="43">
        <f t="shared" si="20"/>
        <v>1.2585245123131221</v>
      </c>
      <c r="AA164" s="44">
        <f t="shared" si="21"/>
        <v>70</v>
      </c>
    </row>
    <row r="165" spans="3:27">
      <c r="C165" s="34" t="s">
        <v>357</v>
      </c>
      <c r="D165" s="35" t="s">
        <v>358</v>
      </c>
      <c r="E165" s="11">
        <v>0.24479444444444443</v>
      </c>
      <c r="F165" s="11">
        <v>0.24319444444444441</v>
      </c>
      <c r="G165" s="11">
        <v>0.24159444444444444</v>
      </c>
      <c r="H165" s="11">
        <v>0.23999444444444443</v>
      </c>
      <c r="I165" s="11">
        <v>0.23839444444444444</v>
      </c>
      <c r="J165" s="11">
        <v>0.23679444444444445</v>
      </c>
      <c r="K165" s="11">
        <v>0.23595977775918109</v>
      </c>
      <c r="L165" s="11">
        <v>0.23512511107391779</v>
      </c>
      <c r="M165" s="11">
        <v>0.23429044438865451</v>
      </c>
      <c r="N165" s="11">
        <v>0.23345577770339113</v>
      </c>
      <c r="O165" s="11">
        <v>0.23262111101812785</v>
      </c>
      <c r="P165" s="11">
        <v>0.23123088877730899</v>
      </c>
      <c r="Q165" s="11">
        <v>0.22984066653649013</v>
      </c>
      <c r="R165" s="11">
        <v>0.22845044429567121</v>
      </c>
      <c r="S165" s="11">
        <v>0.23488244415190482</v>
      </c>
      <c r="T165" s="11">
        <v>0.24131444400813842</v>
      </c>
      <c r="U165" s="11"/>
      <c r="V165" s="35" t="str">
        <f t="shared" si="16"/>
        <v>South Africa</v>
      </c>
      <c r="W165" s="30">
        <f t="shared" si="17"/>
        <v>-6.993856423674462E-4</v>
      </c>
      <c r="X165" s="10">
        <f t="shared" si="18"/>
        <v>-0.69004591201313126</v>
      </c>
      <c r="Y165" s="38">
        <f t="shared" si="19"/>
        <v>0.4761633606860341</v>
      </c>
      <c r="Z165" s="43">
        <f t="shared" si="20"/>
        <v>0.69938564236744616</v>
      </c>
      <c r="AA165" s="44">
        <f t="shared" si="21"/>
        <v>83</v>
      </c>
    </row>
    <row r="166" spans="3:27">
      <c r="C166" s="34" t="s">
        <v>359</v>
      </c>
      <c r="D166" s="35" t="s">
        <v>360</v>
      </c>
      <c r="E166" s="11">
        <v>0.18486444432218041</v>
      </c>
      <c r="F166" s="11">
        <v>0.18377044434663323</v>
      </c>
      <c r="G166" s="11">
        <v>0.18267644437108602</v>
      </c>
      <c r="H166" s="11">
        <v>0.18158244439553883</v>
      </c>
      <c r="I166" s="11">
        <v>0.18048844441999165</v>
      </c>
      <c r="J166" s="11">
        <v>0.17939444444444444</v>
      </c>
      <c r="K166" s="11">
        <v>0.17817777777777777</v>
      </c>
      <c r="L166" s="11">
        <v>0.17696111111111112</v>
      </c>
      <c r="M166" s="11">
        <v>0.17574444444444445</v>
      </c>
      <c r="N166" s="11">
        <v>0.17452777777777775</v>
      </c>
      <c r="O166" s="11">
        <v>0.17331111111111111</v>
      </c>
      <c r="P166" s="11">
        <v>0.16358777777777778</v>
      </c>
      <c r="Q166" s="11">
        <v>0.15386444444444444</v>
      </c>
      <c r="R166" s="11">
        <v>0.14414111111111111</v>
      </c>
      <c r="S166" s="11">
        <v>0.14108444429543285</v>
      </c>
      <c r="T166" s="11">
        <v>0.13802777747975456</v>
      </c>
      <c r="U166" s="11"/>
      <c r="V166" s="35" t="str">
        <f t="shared" si="16"/>
        <v>Spain</v>
      </c>
      <c r="W166" s="30">
        <f t="shared" si="17"/>
        <v>-3.0760392184564656E-3</v>
      </c>
      <c r="X166" s="10">
        <f t="shared" si="18"/>
        <v>-0.90728679630316467</v>
      </c>
      <c r="Y166" s="38">
        <f t="shared" si="19"/>
        <v>0.82316933074606025</v>
      </c>
      <c r="Z166" s="43">
        <f t="shared" si="20"/>
        <v>3.0760392184564656</v>
      </c>
      <c r="AA166" s="44">
        <f t="shared" si="21"/>
        <v>18</v>
      </c>
    </row>
    <row r="167" spans="3:27">
      <c r="C167" s="34" t="s">
        <v>361</v>
      </c>
      <c r="D167" s="35" t="s">
        <v>362</v>
      </c>
      <c r="E167" s="11">
        <v>0.25803444435265332</v>
      </c>
      <c r="F167" s="11">
        <v>0.25287977770434483</v>
      </c>
      <c r="G167" s="11">
        <v>0.24772511105603645</v>
      </c>
      <c r="H167" s="11">
        <v>0.24257044440772804</v>
      </c>
      <c r="I167" s="11">
        <v>0.23741577775941961</v>
      </c>
      <c r="J167" s="11">
        <v>0.23226111111111117</v>
      </c>
      <c r="K167" s="11">
        <v>0.22822444444444445</v>
      </c>
      <c r="L167" s="11">
        <v>0.22418777777777776</v>
      </c>
      <c r="M167" s="11">
        <v>0.2201511111111111</v>
      </c>
      <c r="N167" s="11">
        <v>0.2161144444444445</v>
      </c>
      <c r="O167" s="11">
        <v>0.21207777777777781</v>
      </c>
      <c r="P167" s="11">
        <v>0.20900655553727931</v>
      </c>
      <c r="Q167" s="11">
        <v>0.20593533329678082</v>
      </c>
      <c r="R167" s="11">
        <v>0.20286411105628233</v>
      </c>
      <c r="S167" s="11">
        <v>0.20971511090315054</v>
      </c>
      <c r="T167" s="11">
        <v>0.21656611075001875</v>
      </c>
      <c r="U167" s="11"/>
      <c r="V167" s="35" t="str">
        <f t="shared" si="16"/>
        <v>Sri Lanka</v>
      </c>
      <c r="W167" s="30">
        <f t="shared" si="17"/>
        <v>-3.4507361196164424E-3</v>
      </c>
      <c r="X167" s="10">
        <f t="shared" si="18"/>
        <v>-0.94023386478009419</v>
      </c>
      <c r="Y167" s="38">
        <f t="shared" si="19"/>
        <v>0.88403972047931245</v>
      </c>
      <c r="Z167" s="43">
        <f t="shared" si="20"/>
        <v>3.4507361196164426</v>
      </c>
      <c r="AA167" s="44">
        <f t="shared" si="21"/>
        <v>15</v>
      </c>
    </row>
    <row r="168" spans="3:27">
      <c r="C168" s="34" t="s">
        <v>363</v>
      </c>
      <c r="D168" s="35" t="s">
        <v>364</v>
      </c>
      <c r="E168" s="11">
        <v>0.4480555555555556</v>
      </c>
      <c r="F168" s="11">
        <v>0.45838222222222225</v>
      </c>
      <c r="G168" s="11">
        <v>0.46870888888888884</v>
      </c>
      <c r="H168" s="11">
        <v>0.4790355555555556</v>
      </c>
      <c r="I168" s="11">
        <v>0.4893622222222222</v>
      </c>
      <c r="J168" s="11">
        <v>0.4996888888888889</v>
      </c>
      <c r="K168" s="11">
        <v>0.50227488884598837</v>
      </c>
      <c r="L168" s="11">
        <v>0.50486088880308799</v>
      </c>
      <c r="M168" s="11">
        <v>0.50744688876018751</v>
      </c>
      <c r="N168" s="11">
        <v>0.51003288871728714</v>
      </c>
      <c r="O168" s="11">
        <v>0.51261888867438665</v>
      </c>
      <c r="P168" s="11">
        <v>0.51564933307593064</v>
      </c>
      <c r="Q168" s="11">
        <v>0.51867977747747462</v>
      </c>
      <c r="R168" s="11">
        <v>0.52171022187901872</v>
      </c>
      <c r="S168" s="11">
        <v>0.52666288843498454</v>
      </c>
      <c r="T168" s="11">
        <v>0.53161555499095059</v>
      </c>
      <c r="U168" s="11"/>
      <c r="V168" s="35" t="str">
        <f t="shared" si="16"/>
        <v>Sudan</v>
      </c>
      <c r="W168" s="30">
        <f t="shared" si="17"/>
        <v>4.9343839514117338E-3</v>
      </c>
      <c r="X168" s="10">
        <f t="shared" si="18"/>
        <v>0.9548247328470354</v>
      </c>
      <c r="Y168" s="38">
        <f t="shared" si="19"/>
        <v>0.91169027045641249</v>
      </c>
      <c r="Z168" s="43">
        <f t="shared" si="20"/>
        <v>-4.9343839514117338</v>
      </c>
      <c r="AA168" s="44">
        <f t="shared" si="21"/>
        <v>142</v>
      </c>
    </row>
    <row r="169" spans="3:27">
      <c r="C169" s="34" t="s">
        <v>365</v>
      </c>
      <c r="D169" s="35" t="s">
        <v>366</v>
      </c>
      <c r="E169" s="11">
        <v>0.14897088888888887</v>
      </c>
      <c r="F169" s="11">
        <v>0.14863755555555552</v>
      </c>
      <c r="G169" s="11">
        <v>0.1483042222222222</v>
      </c>
      <c r="H169" s="11">
        <v>0.14797088888888887</v>
      </c>
      <c r="I169" s="11">
        <v>0.14763755555555555</v>
      </c>
      <c r="J169" s="11">
        <v>0.1473042222222222</v>
      </c>
      <c r="K169" s="11">
        <v>0.13813755555555554</v>
      </c>
      <c r="L169" s="11">
        <v>0.12897088888888886</v>
      </c>
      <c r="M169" s="11">
        <v>0.12813755555555553</v>
      </c>
      <c r="N169" s="11">
        <v>0.12730422222222221</v>
      </c>
      <c r="O169" s="11">
        <v>0.14397088888888887</v>
      </c>
      <c r="P169" s="11">
        <v>0.14341533333333331</v>
      </c>
      <c r="Q169" s="11">
        <v>0.14285977777777775</v>
      </c>
      <c r="R169" s="11">
        <v>0.14230422222222219</v>
      </c>
      <c r="S169" s="11">
        <v>0.14820422209034692</v>
      </c>
      <c r="T169" s="11">
        <v>0.15410422195847165</v>
      </c>
      <c r="U169" s="11"/>
      <c r="V169" s="35" t="str">
        <f t="shared" si="16"/>
        <v>Suriname</v>
      </c>
      <c r="W169" s="30">
        <f t="shared" si="17"/>
        <v>-1.7674837435224412E-4</v>
      </c>
      <c r="X169" s="10">
        <f t="shared" si="18"/>
        <v>-0.10306978392546866</v>
      </c>
      <c r="Y169" s="38">
        <f t="shared" si="19"/>
        <v>1.0623380358442798E-2</v>
      </c>
      <c r="Z169" s="43" t="str">
        <f t="shared" si="20"/>
        <v/>
      </c>
      <c r="AA169" s="44" t="str">
        <f t="shared" si="21"/>
        <v/>
      </c>
    </row>
    <row r="170" spans="3:27">
      <c r="C170" s="34" t="s">
        <v>367</v>
      </c>
      <c r="D170" s="35" t="s">
        <v>368</v>
      </c>
      <c r="E170" s="11">
        <v>0.35733333333333334</v>
      </c>
      <c r="F170" s="11">
        <v>0.35633333333333334</v>
      </c>
      <c r="G170" s="11">
        <v>0.35533333333333333</v>
      </c>
      <c r="H170" s="11">
        <v>0.35433333333333339</v>
      </c>
      <c r="I170" s="11">
        <v>0.35333333333333333</v>
      </c>
      <c r="J170" s="11">
        <v>0.35233333333333333</v>
      </c>
      <c r="K170" s="11">
        <v>0.34800000000000003</v>
      </c>
      <c r="L170" s="11">
        <v>0.34366666666666673</v>
      </c>
      <c r="M170" s="11">
        <v>0.33933333333333332</v>
      </c>
      <c r="N170" s="11">
        <v>0.33499999999999996</v>
      </c>
      <c r="O170" s="11">
        <v>0.33066666666666666</v>
      </c>
      <c r="P170" s="11">
        <v>0.32677777777777778</v>
      </c>
      <c r="Q170" s="11">
        <v>0.32288888888888884</v>
      </c>
      <c r="R170" s="11">
        <v>0.31900000000000001</v>
      </c>
      <c r="S170" s="11">
        <v>0.32313333324094612</v>
      </c>
      <c r="T170" s="11">
        <v>0.32726666648189223</v>
      </c>
      <c r="U170" s="11"/>
      <c r="V170" s="35" t="str">
        <f t="shared" si="16"/>
        <v>Swaziland</v>
      </c>
      <c r="W170" s="30">
        <f t="shared" si="17"/>
        <v>-2.7982679796983434E-3</v>
      </c>
      <c r="X170" s="10">
        <f t="shared" si="18"/>
        <v>-0.96121160299367314</v>
      </c>
      <c r="Y170" s="38">
        <f t="shared" si="19"/>
        <v>0.92392774572966674</v>
      </c>
      <c r="Z170" s="43">
        <f t="shared" si="20"/>
        <v>2.7982679796983434</v>
      </c>
      <c r="AA170" s="44">
        <f t="shared" si="21"/>
        <v>22</v>
      </c>
    </row>
    <row r="171" spans="3:27">
      <c r="C171" s="34" t="s">
        <v>369</v>
      </c>
      <c r="D171" s="35" t="s">
        <v>370</v>
      </c>
      <c r="E171" s="11">
        <v>0.23041583332757776</v>
      </c>
      <c r="F171" s="11">
        <v>0.23036433332872885</v>
      </c>
      <c r="G171" s="11">
        <v>0.23031283332987998</v>
      </c>
      <c r="H171" s="11">
        <v>0.23026133333103108</v>
      </c>
      <c r="I171" s="11">
        <v>0.23020983333218217</v>
      </c>
      <c r="J171" s="11">
        <v>0.23015833333333333</v>
      </c>
      <c r="K171" s="11">
        <v>0.23014433333333331</v>
      </c>
      <c r="L171" s="11">
        <v>0.23013033333333333</v>
      </c>
      <c r="M171" s="11">
        <v>0.23011633333333334</v>
      </c>
      <c r="N171" s="11">
        <v>0.23010233333333333</v>
      </c>
      <c r="O171" s="11">
        <v>0.23008833333333331</v>
      </c>
      <c r="P171" s="11">
        <v>0.23013843333221348</v>
      </c>
      <c r="Q171" s="11">
        <v>0.23018853333109368</v>
      </c>
      <c r="R171" s="11">
        <v>0.23023863332997385</v>
      </c>
      <c r="S171" s="11">
        <v>0.23695539984650912</v>
      </c>
      <c r="T171" s="11">
        <v>0.24367216636304434</v>
      </c>
      <c r="U171" s="11"/>
      <c r="V171" s="35" t="str">
        <f t="shared" si="16"/>
        <v>Sweden</v>
      </c>
      <c r="W171" s="30">
        <f t="shared" si="17"/>
        <v>4.1480538274258445E-4</v>
      </c>
      <c r="X171" s="10">
        <f t="shared" si="18"/>
        <v>0.53879632939084809</v>
      </c>
      <c r="Y171" s="38">
        <f t="shared" si="19"/>
        <v>0.29030148456505128</v>
      </c>
      <c r="Z171" s="43">
        <f t="shared" si="20"/>
        <v>-0.41480538274258444</v>
      </c>
      <c r="AA171" s="44">
        <f t="shared" si="21"/>
        <v>100</v>
      </c>
    </row>
    <row r="172" spans="3:27">
      <c r="C172" s="34" t="s">
        <v>371</v>
      </c>
      <c r="D172" s="35" t="s">
        <v>372</v>
      </c>
      <c r="E172" s="11">
        <v>0.1933377777777778</v>
      </c>
      <c r="F172" s="11">
        <v>0.1933377777777778</v>
      </c>
      <c r="G172" s="11">
        <v>0.1933377777777778</v>
      </c>
      <c r="H172" s="11">
        <v>0.1933377777777778</v>
      </c>
      <c r="I172" s="11">
        <v>0.1933377777777778</v>
      </c>
      <c r="J172" s="11">
        <v>0.1933377777777778</v>
      </c>
      <c r="K172" s="11">
        <v>0.1933377777777778</v>
      </c>
      <c r="L172" s="11">
        <v>0.1933377777777778</v>
      </c>
      <c r="M172" s="11">
        <v>0.1933377777777778</v>
      </c>
      <c r="N172" s="11">
        <v>0.1933377777777778</v>
      </c>
      <c r="O172" s="11">
        <v>0.1933377777777778</v>
      </c>
      <c r="P172" s="11">
        <v>0.1933377777777778</v>
      </c>
      <c r="Q172" s="11">
        <v>0.1933377777777778</v>
      </c>
      <c r="R172" s="11">
        <v>0.1933377777777778</v>
      </c>
      <c r="S172" s="11">
        <v>0.20000444429543285</v>
      </c>
      <c r="T172" s="11">
        <v>0.20667111081308789</v>
      </c>
      <c r="U172" s="11"/>
      <c r="V172" s="35" t="str">
        <f t="shared" si="16"/>
        <v>Switzerland</v>
      </c>
      <c r="W172" s="30">
        <f t="shared" si="17"/>
        <v>4.2156861802818672E-4</v>
      </c>
      <c r="X172" s="10">
        <f t="shared" si="18"/>
        <v>0.55351554015196958</v>
      </c>
      <c r="Y172" s="38">
        <f t="shared" si="19"/>
        <v>0.30637945318972665</v>
      </c>
      <c r="Z172" s="43">
        <f t="shared" si="20"/>
        <v>-0.42156861802818674</v>
      </c>
      <c r="AA172" s="44">
        <f t="shared" si="21"/>
        <v>109</v>
      </c>
    </row>
    <row r="173" spans="3:27">
      <c r="C173" s="34" t="s">
        <v>373</v>
      </c>
      <c r="D173" s="35" t="s">
        <v>374</v>
      </c>
      <c r="E173" s="11">
        <v>0.32339999999999997</v>
      </c>
      <c r="F173" s="11">
        <v>0.32523000000000007</v>
      </c>
      <c r="G173" s="11">
        <v>0.32705999999999996</v>
      </c>
      <c r="H173" s="11">
        <v>0.32888999999999996</v>
      </c>
      <c r="I173" s="11">
        <v>0.33071999999999996</v>
      </c>
      <c r="J173" s="11">
        <v>0.33255000000000007</v>
      </c>
      <c r="K173" s="11">
        <v>0.33134333333333332</v>
      </c>
      <c r="L173" s="11">
        <v>0.33013666666666669</v>
      </c>
      <c r="M173" s="11">
        <v>0.32893</v>
      </c>
      <c r="N173" s="11">
        <v>0.32772333333333337</v>
      </c>
      <c r="O173" s="11">
        <v>0.32651666666666673</v>
      </c>
      <c r="P173" s="11">
        <v>0.32524999999999998</v>
      </c>
      <c r="Q173" s="11">
        <v>0.32358333333333333</v>
      </c>
      <c r="R173" s="11">
        <v>0.32191666666666668</v>
      </c>
      <c r="S173" s="11">
        <v>0.3280833331954976</v>
      </c>
      <c r="T173" s="11">
        <v>0.33424999972432851</v>
      </c>
      <c r="U173" s="11"/>
      <c r="V173" s="35" t="str">
        <f t="shared" si="16"/>
        <v>Syrian Arab Republic</v>
      </c>
      <c r="W173" s="30">
        <f t="shared" si="17"/>
        <v>2.2034305009407541E-5</v>
      </c>
      <c r="X173" s="10">
        <f t="shared" si="18"/>
        <v>3.0260127522812708E-2</v>
      </c>
      <c r="Y173" s="38">
        <f t="shared" si="19"/>
        <v>9.1567531769688715E-4</v>
      </c>
      <c r="Z173" s="43" t="str">
        <f t="shared" si="20"/>
        <v/>
      </c>
      <c r="AA173" s="44" t="str">
        <f t="shared" si="21"/>
        <v/>
      </c>
    </row>
    <row r="174" spans="3:27">
      <c r="C174" s="34" t="s">
        <v>375</v>
      </c>
      <c r="D174" s="35" t="s">
        <v>376</v>
      </c>
      <c r="E174" s="11">
        <v>0.46999444444444438</v>
      </c>
      <c r="F174" s="11">
        <v>0.4691811111111111</v>
      </c>
      <c r="G174" s="11">
        <v>0.46836777777777772</v>
      </c>
      <c r="H174" s="11">
        <v>0.46755444444444438</v>
      </c>
      <c r="I174" s="11">
        <v>0.46674111111111105</v>
      </c>
      <c r="J174" s="11">
        <v>0.46592777777777777</v>
      </c>
      <c r="K174" s="11">
        <v>0.465089111055351</v>
      </c>
      <c r="L174" s="11">
        <v>0.46425044433292412</v>
      </c>
      <c r="M174" s="11">
        <v>0.46341177761049729</v>
      </c>
      <c r="N174" s="11">
        <v>0.46257311088807046</v>
      </c>
      <c r="O174" s="11">
        <v>0.46173444416564369</v>
      </c>
      <c r="P174" s="11">
        <v>0.46200688855432803</v>
      </c>
      <c r="Q174" s="11">
        <v>0.46227933294301221</v>
      </c>
      <c r="R174" s="11">
        <v>0.46255177733169656</v>
      </c>
      <c r="S174" s="11">
        <v>0.47051311048708017</v>
      </c>
      <c r="T174" s="11">
        <v>0.47847444364246394</v>
      </c>
      <c r="U174" s="11"/>
      <c r="V174" s="35" t="str">
        <f t="shared" si="16"/>
        <v>Tajikistan</v>
      </c>
      <c r="W174" s="30">
        <f t="shared" si="17"/>
        <v>-4.3277826094575164E-5</v>
      </c>
      <c r="X174" s="10">
        <f t="shared" si="18"/>
        <v>-4.6740735036964881E-2</v>
      </c>
      <c r="Y174" s="38">
        <f t="shared" si="19"/>
        <v>2.1846963117957566E-3</v>
      </c>
      <c r="Z174" s="43" t="str">
        <f t="shared" si="20"/>
        <v/>
      </c>
      <c r="AA174" s="44" t="str">
        <f t="shared" si="21"/>
        <v/>
      </c>
    </row>
    <row r="175" spans="3:27">
      <c r="C175" s="34" t="s">
        <v>377</v>
      </c>
      <c r="D175" s="35" t="s">
        <v>378</v>
      </c>
      <c r="E175" s="11">
        <v>0.38655833333333334</v>
      </c>
      <c r="F175" s="11">
        <v>0.38655833333333334</v>
      </c>
      <c r="G175" s="11">
        <v>0.38655833333333334</v>
      </c>
      <c r="H175" s="11">
        <v>0.38655833333333334</v>
      </c>
      <c r="I175" s="11">
        <v>0.38655833333333334</v>
      </c>
      <c r="J175" s="11">
        <v>0.38655833333333334</v>
      </c>
      <c r="K175" s="11">
        <v>0.38655833333333334</v>
      </c>
      <c r="L175" s="11">
        <v>0.38655833333333334</v>
      </c>
      <c r="M175" s="11">
        <v>0.38655833333333334</v>
      </c>
      <c r="N175" s="11">
        <v>0.38655833333333334</v>
      </c>
      <c r="O175" s="11">
        <v>0.38655833333333334</v>
      </c>
      <c r="P175" s="11">
        <v>0.38655833333333334</v>
      </c>
      <c r="Q175" s="11">
        <v>0.38655833333333334</v>
      </c>
      <c r="R175" s="11">
        <v>0.38655833333333334</v>
      </c>
      <c r="S175" s="11">
        <v>0.38915833327521882</v>
      </c>
      <c r="T175" s="11">
        <v>0.39175833321710424</v>
      </c>
      <c r="U175" s="11"/>
      <c r="V175" s="35" t="str">
        <f t="shared" si="16"/>
        <v>Tanzania, United Republic of</v>
      </c>
      <c r="W175" s="30">
        <f t="shared" si="17"/>
        <v>1.6441176103099223E-4</v>
      </c>
      <c r="X175" s="10">
        <f t="shared" si="18"/>
        <v>0.55351554015197035</v>
      </c>
      <c r="Y175" s="38">
        <f t="shared" si="19"/>
        <v>0.30637945318972748</v>
      </c>
      <c r="Z175" s="43">
        <f t="shared" si="20"/>
        <v>-0.16441176103099223</v>
      </c>
      <c r="AA175" s="44">
        <f t="shared" si="21"/>
        <v>92</v>
      </c>
    </row>
    <row r="176" spans="3:27">
      <c r="C176" s="34" t="s">
        <v>379</v>
      </c>
      <c r="D176" s="35" t="s">
        <v>380</v>
      </c>
      <c r="E176" s="11">
        <v>0.17703333333333335</v>
      </c>
      <c r="F176" s="11">
        <v>0.17403333333333329</v>
      </c>
      <c r="G176" s="11">
        <v>0.17103333333333334</v>
      </c>
      <c r="H176" s="11">
        <v>0.16803333333333334</v>
      </c>
      <c r="I176" s="11">
        <v>0.16503333333333334</v>
      </c>
      <c r="J176" s="11">
        <v>0.16203333333333333</v>
      </c>
      <c r="K176" s="11">
        <v>0.16036666666666666</v>
      </c>
      <c r="L176" s="11">
        <v>0.15869999999999998</v>
      </c>
      <c r="M176" s="11">
        <v>0.15703333333333333</v>
      </c>
      <c r="N176" s="11">
        <v>0.15536666666666665</v>
      </c>
      <c r="O176" s="11">
        <v>0.1537</v>
      </c>
      <c r="P176" s="11">
        <v>0.1537</v>
      </c>
      <c r="Q176" s="11">
        <v>0.1537</v>
      </c>
      <c r="R176" s="11">
        <v>0.1537</v>
      </c>
      <c r="S176" s="11">
        <v>0.16016666652212538</v>
      </c>
      <c r="T176" s="11">
        <v>0.16663333304425079</v>
      </c>
      <c r="U176" s="11"/>
      <c r="V176" s="35" t="str">
        <f t="shared" si="16"/>
        <v>Thailand</v>
      </c>
      <c r="W176" s="30">
        <f t="shared" si="17"/>
        <v>-1.1670588326695216E-3</v>
      </c>
      <c r="X176" s="10">
        <f t="shared" si="18"/>
        <v>-0.72524325189406047</v>
      </c>
      <c r="Y176" s="38">
        <f t="shared" si="19"/>
        <v>0.52597777441787164</v>
      </c>
      <c r="Z176" s="43">
        <f t="shared" si="20"/>
        <v>1.1670588326695215</v>
      </c>
      <c r="AA176" s="44">
        <f t="shared" si="21"/>
        <v>72</v>
      </c>
    </row>
    <row r="177" spans="3:27">
      <c r="C177" s="34" t="s">
        <v>381</v>
      </c>
      <c r="D177" s="35" t="s">
        <v>382</v>
      </c>
      <c r="E177" s="11">
        <v>0.34766666666666673</v>
      </c>
      <c r="F177" s="11">
        <v>0.34766666666666673</v>
      </c>
      <c r="G177" s="11">
        <v>0.34766666666666673</v>
      </c>
      <c r="H177" s="11">
        <v>0.34766666666666673</v>
      </c>
      <c r="I177" s="11">
        <v>0.34766666666666673</v>
      </c>
      <c r="J177" s="11">
        <v>0.34766666666666673</v>
      </c>
      <c r="K177" s="11">
        <v>0.34766666666666673</v>
      </c>
      <c r="L177" s="11">
        <v>0.34766666666666673</v>
      </c>
      <c r="M177" s="11">
        <v>0.34766666666666673</v>
      </c>
      <c r="N177" s="11">
        <v>0.34766666666666673</v>
      </c>
      <c r="O177" s="11">
        <v>0.34766666666666673</v>
      </c>
      <c r="P177" s="11">
        <v>0.34766666666666673</v>
      </c>
      <c r="Q177" s="11">
        <v>0.34766666666666673</v>
      </c>
      <c r="R177" s="11">
        <v>0.34766666666666673</v>
      </c>
      <c r="S177" s="11">
        <v>0.34766666666666673</v>
      </c>
      <c r="T177" s="11">
        <v>0.34766666666666673</v>
      </c>
      <c r="U177" s="11"/>
      <c r="V177" s="35" t="str">
        <f t="shared" si="16"/>
        <v>Timor-Leste</v>
      </c>
      <c r="W177" s="30">
        <f t="shared" si="17"/>
        <v>0</v>
      </c>
      <c r="X177" s="10" t="e">
        <f t="shared" si="18"/>
        <v>#DIV/0!</v>
      </c>
      <c r="Y177" s="38">
        <f t="shared" si="19"/>
        <v>0</v>
      </c>
      <c r="Z177" s="43" t="str">
        <f t="shared" si="20"/>
        <v/>
      </c>
      <c r="AA177" s="44" t="str">
        <f t="shared" si="21"/>
        <v/>
      </c>
    </row>
    <row r="178" spans="3:27">
      <c r="C178" s="34" t="s">
        <v>383</v>
      </c>
      <c r="D178" s="35" t="s">
        <v>384</v>
      </c>
      <c r="E178" s="11">
        <v>0.45722222222222225</v>
      </c>
      <c r="F178" s="11">
        <v>0.45655555555555555</v>
      </c>
      <c r="G178" s="11">
        <v>0.45588888888888895</v>
      </c>
      <c r="H178" s="11">
        <v>0.45522222222222219</v>
      </c>
      <c r="I178" s="11">
        <v>0.4545555555555556</v>
      </c>
      <c r="J178" s="11">
        <v>0.45388888888888884</v>
      </c>
      <c r="K178" s="11">
        <v>0.4528888888888889</v>
      </c>
      <c r="L178" s="11">
        <v>0.45188888888888884</v>
      </c>
      <c r="M178" s="11">
        <v>0.45088888888888889</v>
      </c>
      <c r="N178" s="11">
        <v>0.44988888888888884</v>
      </c>
      <c r="O178" s="11">
        <v>0.44888888888888889</v>
      </c>
      <c r="P178" s="11">
        <v>0.44777777777777777</v>
      </c>
      <c r="Q178" s="11">
        <v>0.4466666666666666</v>
      </c>
      <c r="R178" s="11">
        <v>0.44555555555555554</v>
      </c>
      <c r="S178" s="11">
        <v>0.44795555550191141</v>
      </c>
      <c r="T178" s="11">
        <v>0.45035555544826716</v>
      </c>
      <c r="U178" s="11"/>
      <c r="V178" s="35" t="str">
        <f t="shared" si="16"/>
        <v>Togo</v>
      </c>
      <c r="W178" s="30">
        <f t="shared" si="17"/>
        <v>-7.1751634326148929E-4</v>
      </c>
      <c r="X178" s="10">
        <f t="shared" si="18"/>
        <v>-0.92521533390206312</v>
      </c>
      <c r="Y178" s="38">
        <f t="shared" si="19"/>
        <v>0.85602341408750615</v>
      </c>
      <c r="Z178" s="43">
        <f t="shared" si="20"/>
        <v>0.71751634326148928</v>
      </c>
      <c r="AA178" s="44">
        <f t="shared" si="21"/>
        <v>82</v>
      </c>
    </row>
    <row r="179" spans="3:27">
      <c r="C179" s="34" t="s">
        <v>385</v>
      </c>
      <c r="D179" s="35" t="s">
        <v>386</v>
      </c>
      <c r="E179" s="11">
        <v>0.19475000000000001</v>
      </c>
      <c r="F179" s="11">
        <v>0.19475000000000001</v>
      </c>
      <c r="G179" s="11">
        <v>0.19475000000000001</v>
      </c>
      <c r="H179" s="11">
        <v>0.19475000000000001</v>
      </c>
      <c r="I179" s="11">
        <v>0.19475000000000001</v>
      </c>
      <c r="J179" s="11">
        <v>0.19475000000000001</v>
      </c>
      <c r="K179" s="11">
        <v>0.19475000000000001</v>
      </c>
      <c r="L179" s="11">
        <v>0.19475000000000001</v>
      </c>
      <c r="M179" s="11">
        <v>0.19475000000000001</v>
      </c>
      <c r="N179" s="11">
        <v>0.19475000000000001</v>
      </c>
      <c r="O179" s="11">
        <v>0.19475000000000001</v>
      </c>
      <c r="P179" s="11">
        <v>0.19475000000000001</v>
      </c>
      <c r="Q179" s="11">
        <v>0.19475000000000001</v>
      </c>
      <c r="R179" s="11">
        <v>0.19475000000000001</v>
      </c>
      <c r="S179" s="11">
        <v>0.20128333318730196</v>
      </c>
      <c r="T179" s="11">
        <v>0.20781666637460394</v>
      </c>
      <c r="U179" s="11"/>
      <c r="V179" s="35" t="str">
        <f t="shared" si="16"/>
        <v>Tonga</v>
      </c>
      <c r="W179" s="30">
        <f t="shared" si="17"/>
        <v>4.1313724566762415E-4</v>
      </c>
      <c r="X179" s="10">
        <f t="shared" si="18"/>
        <v>0.55351554015196947</v>
      </c>
      <c r="Y179" s="38">
        <f t="shared" si="19"/>
        <v>0.30637945318972654</v>
      </c>
      <c r="Z179" s="43">
        <f t="shared" si="20"/>
        <v>-0.41313724566762416</v>
      </c>
      <c r="AA179" s="44">
        <f t="shared" si="21"/>
        <v>99</v>
      </c>
    </row>
    <row r="180" spans="3:27">
      <c r="C180" s="34" t="s">
        <v>387</v>
      </c>
      <c r="D180" s="35" t="s">
        <v>388</v>
      </c>
      <c r="E180" s="11">
        <v>0.12625111111111109</v>
      </c>
      <c r="F180" s="11">
        <v>0.12535011111111108</v>
      </c>
      <c r="G180" s="11">
        <v>0.12444911111111108</v>
      </c>
      <c r="H180" s="11">
        <v>0.12354811111111112</v>
      </c>
      <c r="I180" s="11">
        <v>0.12264711111111111</v>
      </c>
      <c r="J180" s="11">
        <v>0.1217461111111111</v>
      </c>
      <c r="K180" s="11">
        <v>0.126947144439951</v>
      </c>
      <c r="L180" s="11">
        <v>0.13214817776879087</v>
      </c>
      <c r="M180" s="11">
        <v>0.1206825444309641</v>
      </c>
      <c r="N180" s="11">
        <v>0.10921691109313732</v>
      </c>
      <c r="O180" s="11">
        <v>0.11941794442197722</v>
      </c>
      <c r="P180" s="11">
        <v>0.11906342219526156</v>
      </c>
      <c r="Q180" s="11">
        <v>0.11870889996854588</v>
      </c>
      <c r="R180" s="11">
        <v>0.11835437774183022</v>
      </c>
      <c r="S180" s="11">
        <v>0.12475541093208929</v>
      </c>
      <c r="T180" s="11">
        <v>0.13115644412234839</v>
      </c>
      <c r="U180" s="11"/>
      <c r="V180" s="35" t="str">
        <f t="shared" si="16"/>
        <v>Trinidad and Tobago</v>
      </c>
      <c r="W180" s="30">
        <f t="shared" si="17"/>
        <v>-2.1489568196880076E-4</v>
      </c>
      <c r="X180" s="10">
        <f t="shared" si="18"/>
        <v>-0.18639085695830765</v>
      </c>
      <c r="Y180" s="38">
        <f t="shared" si="19"/>
        <v>3.4741551557652302E-2</v>
      </c>
      <c r="Z180" s="43" t="str">
        <f t="shared" si="20"/>
        <v/>
      </c>
      <c r="AA180" s="44" t="str">
        <f t="shared" si="21"/>
        <v/>
      </c>
    </row>
    <row r="181" spans="3:27">
      <c r="C181" s="34" t="s">
        <v>389</v>
      </c>
      <c r="D181" s="35" t="s">
        <v>390</v>
      </c>
      <c r="E181" s="11">
        <v>0.27519444444444446</v>
      </c>
      <c r="F181" s="11">
        <v>0.27277444444444443</v>
      </c>
      <c r="G181" s="11">
        <v>0.2703544444444444</v>
      </c>
      <c r="H181" s="11">
        <v>0.26793444444444448</v>
      </c>
      <c r="I181" s="11">
        <v>0.26551444444444444</v>
      </c>
      <c r="J181" s="11">
        <v>0.26309444444444446</v>
      </c>
      <c r="K181" s="11">
        <v>0.26248577773177795</v>
      </c>
      <c r="L181" s="11">
        <v>0.26187711101911137</v>
      </c>
      <c r="M181" s="11">
        <v>0.26126844430644475</v>
      </c>
      <c r="N181" s="11">
        <v>0.26065977759377823</v>
      </c>
      <c r="O181" s="11">
        <v>0.26005111088111171</v>
      </c>
      <c r="P181" s="11">
        <v>0.26210911083511185</v>
      </c>
      <c r="Q181" s="11">
        <v>0.26416711078911193</v>
      </c>
      <c r="R181" s="11">
        <v>0.26622511074311211</v>
      </c>
      <c r="S181" s="11">
        <v>0.27424977723041338</v>
      </c>
      <c r="T181" s="11">
        <v>0.28227444371771482</v>
      </c>
      <c r="U181" s="11"/>
      <c r="V181" s="35" t="str">
        <f t="shared" si="16"/>
        <v>Tunisia</v>
      </c>
      <c r="W181" s="30">
        <f t="shared" si="17"/>
        <v>1.3381933755087358E-6</v>
      </c>
      <c r="X181" s="10">
        <f t="shared" si="18"/>
        <v>9.9397956590261045E-4</v>
      </c>
      <c r="Y181" s="38">
        <f t="shared" si="19"/>
        <v>9.8799537743194188E-7</v>
      </c>
      <c r="Z181" s="43" t="str">
        <f t="shared" si="20"/>
        <v/>
      </c>
      <c r="AA181" s="44" t="str">
        <f t="shared" si="21"/>
        <v/>
      </c>
    </row>
    <row r="182" spans="3:27">
      <c r="C182" s="34" t="s">
        <v>391</v>
      </c>
      <c r="D182" s="35" t="s">
        <v>392</v>
      </c>
      <c r="E182" s="11">
        <v>0.20454333326009411</v>
      </c>
      <c r="F182" s="11">
        <v>0.20188799994140863</v>
      </c>
      <c r="G182" s="11">
        <v>0.19923266662272318</v>
      </c>
      <c r="H182" s="11">
        <v>0.19657733330403762</v>
      </c>
      <c r="I182" s="11">
        <v>0.19392199998535217</v>
      </c>
      <c r="J182" s="11">
        <v>0.1912666666666667</v>
      </c>
      <c r="K182" s="11">
        <v>0.18897</v>
      </c>
      <c r="L182" s="11">
        <v>0.18667333333333333</v>
      </c>
      <c r="M182" s="11">
        <v>0.18437666666666663</v>
      </c>
      <c r="N182" s="11">
        <v>0.18208000000000002</v>
      </c>
      <c r="O182" s="11">
        <v>0.17978333333333332</v>
      </c>
      <c r="P182" s="11">
        <v>0.17874233331934861</v>
      </c>
      <c r="Q182" s="11">
        <v>0.17770133330536386</v>
      </c>
      <c r="R182" s="11">
        <v>0.17666033329137912</v>
      </c>
      <c r="S182" s="11">
        <v>0.18358599980324505</v>
      </c>
      <c r="T182" s="11">
        <v>0.19051166631511104</v>
      </c>
      <c r="U182" s="11"/>
      <c r="V182" s="35" t="str">
        <f t="shared" si="16"/>
        <v>Turkey</v>
      </c>
      <c r="W182" s="30">
        <f t="shared" si="17"/>
        <v>-1.5488554008809992E-3</v>
      </c>
      <c r="X182" s="10">
        <f t="shared" si="18"/>
        <v>-0.83421437210941884</v>
      </c>
      <c r="Y182" s="38">
        <f t="shared" si="19"/>
        <v>0.69591361863391188</v>
      </c>
      <c r="Z182" s="43">
        <f t="shared" si="20"/>
        <v>1.5488554008809992</v>
      </c>
      <c r="AA182" s="44">
        <f t="shared" si="21"/>
        <v>57</v>
      </c>
    </row>
    <row r="183" spans="3:27">
      <c r="C183" s="34" t="s">
        <v>393</v>
      </c>
      <c r="D183" s="35" t="s">
        <v>394</v>
      </c>
      <c r="E183" s="11">
        <v>0.40897222222222224</v>
      </c>
      <c r="F183" s="11">
        <v>0.41050555555555551</v>
      </c>
      <c r="G183" s="11">
        <v>0.4120388888888889</v>
      </c>
      <c r="H183" s="11">
        <v>0.41357222222222223</v>
      </c>
      <c r="I183" s="11">
        <v>0.41510555555555556</v>
      </c>
      <c r="J183" s="11">
        <v>0.41530555555555554</v>
      </c>
      <c r="K183" s="11">
        <v>0.41530555555555554</v>
      </c>
      <c r="L183" s="11">
        <v>0.41530555555555554</v>
      </c>
      <c r="M183" s="11">
        <v>0.41530555555555554</v>
      </c>
      <c r="N183" s="11">
        <v>0.41530555555555554</v>
      </c>
      <c r="O183" s="11">
        <v>0.41530555555555554</v>
      </c>
      <c r="P183" s="11">
        <v>0.41530555555555554</v>
      </c>
      <c r="Q183" s="11">
        <v>0.41530555555555554</v>
      </c>
      <c r="R183" s="11">
        <v>0.41530555555555554</v>
      </c>
      <c r="S183" s="11">
        <v>0.41857222214920647</v>
      </c>
      <c r="T183" s="11">
        <v>0.42183888874285747</v>
      </c>
      <c r="U183" s="11"/>
      <c r="V183" s="35" t="str">
        <f t="shared" si="16"/>
        <v>Turkmenistan</v>
      </c>
      <c r="W183" s="30">
        <f t="shared" si="17"/>
        <v>5.1588234832400533E-4</v>
      </c>
      <c r="X183" s="10">
        <f t="shared" si="18"/>
        <v>0.84225254745408917</v>
      </c>
      <c r="Y183" s="38">
        <f t="shared" si="19"/>
        <v>0.70938935369290268</v>
      </c>
      <c r="Z183" s="43">
        <f t="shared" si="20"/>
        <v>-0.51588234832400537</v>
      </c>
      <c r="AA183" s="44">
        <f t="shared" si="21"/>
        <v>116</v>
      </c>
    </row>
    <row r="184" spans="3:27">
      <c r="C184" s="34" t="s">
        <v>395</v>
      </c>
      <c r="D184" s="35" t="s">
        <v>396</v>
      </c>
      <c r="E184" s="11">
        <v>0.34955555555555556</v>
      </c>
      <c r="F184" s="11">
        <v>0.34822222222222221</v>
      </c>
      <c r="G184" s="11">
        <v>0.34688888888888886</v>
      </c>
      <c r="H184" s="11">
        <v>0.34555555555555556</v>
      </c>
      <c r="I184" s="11">
        <v>0.34422222222222221</v>
      </c>
      <c r="J184" s="11">
        <v>0.34288888888888885</v>
      </c>
      <c r="K184" s="11">
        <v>0.34222222222222221</v>
      </c>
      <c r="L184" s="11">
        <v>0.34155555555555556</v>
      </c>
      <c r="M184" s="11">
        <v>0.34088888888888885</v>
      </c>
      <c r="N184" s="11">
        <v>0.3402222222222222</v>
      </c>
      <c r="O184" s="11">
        <v>0.33955555555555555</v>
      </c>
      <c r="P184" s="11">
        <v>0.33844444444444449</v>
      </c>
      <c r="Q184" s="11">
        <v>0.33733333333333332</v>
      </c>
      <c r="R184" s="11">
        <v>0.3362222222222222</v>
      </c>
      <c r="S184" s="11">
        <v>0.34225555542070002</v>
      </c>
      <c r="T184" s="11">
        <v>0.34828888861917789</v>
      </c>
      <c r="U184" s="11"/>
      <c r="V184" s="35" t="str">
        <f t="shared" si="16"/>
        <v>Tuvalu</v>
      </c>
      <c r="W184" s="30">
        <f t="shared" si="17"/>
        <v>-5.1717321114200612E-4</v>
      </c>
      <c r="X184" s="10">
        <f t="shared" si="18"/>
        <v>-0.60724204086302869</v>
      </c>
      <c r="Y184" s="38">
        <f t="shared" si="19"/>
        <v>0.36874289619149619</v>
      </c>
      <c r="Z184" s="43">
        <f t="shared" si="20"/>
        <v>0.5171732111420061</v>
      </c>
      <c r="AA184" s="44">
        <f t="shared" si="21"/>
        <v>86</v>
      </c>
    </row>
    <row r="185" spans="3:27">
      <c r="C185" s="34" t="s">
        <v>397</v>
      </c>
      <c r="D185" s="35" t="s">
        <v>398</v>
      </c>
      <c r="E185" s="11">
        <v>0.38952677777777778</v>
      </c>
      <c r="F185" s="11">
        <v>0.38652677777777783</v>
      </c>
      <c r="G185" s="11">
        <v>0.38352677777777783</v>
      </c>
      <c r="H185" s="11">
        <v>0.38052677777777771</v>
      </c>
      <c r="I185" s="11">
        <v>0.37752677777777777</v>
      </c>
      <c r="J185" s="11">
        <v>0.37452677777777782</v>
      </c>
      <c r="K185" s="11">
        <v>0.37119344444444446</v>
      </c>
      <c r="L185" s="11">
        <v>0.36786011111111111</v>
      </c>
      <c r="M185" s="11">
        <v>0.36452677777777781</v>
      </c>
      <c r="N185" s="11">
        <v>0.36119344444444446</v>
      </c>
      <c r="O185" s="11">
        <v>0.3578601111111111</v>
      </c>
      <c r="P185" s="11">
        <v>0.35563788888888886</v>
      </c>
      <c r="Q185" s="11">
        <v>0.35341566666666663</v>
      </c>
      <c r="R185" s="11">
        <v>0.35119344444444439</v>
      </c>
      <c r="S185" s="11">
        <v>0.35502677769209612</v>
      </c>
      <c r="T185" s="11">
        <v>0.35886011093974773</v>
      </c>
      <c r="U185" s="11"/>
      <c r="V185" s="35" t="str">
        <f t="shared" si="16"/>
        <v>Uganda</v>
      </c>
      <c r="W185" s="30">
        <f t="shared" si="17"/>
        <v>-2.5574346459409851E-3</v>
      </c>
      <c r="X185" s="10">
        <f t="shared" si="18"/>
        <v>-0.96074306595514558</v>
      </c>
      <c r="Y185" s="38">
        <f t="shared" si="19"/>
        <v>0.92302723878089321</v>
      </c>
      <c r="Z185" s="43">
        <f t="shared" si="20"/>
        <v>2.5574346459409849</v>
      </c>
      <c r="AA185" s="44">
        <f t="shared" si="21"/>
        <v>26</v>
      </c>
    </row>
    <row r="186" spans="3:27">
      <c r="C186" s="34" t="s">
        <v>399</v>
      </c>
      <c r="D186" s="35" t="s">
        <v>400</v>
      </c>
      <c r="E186" s="11">
        <v>0.26818333333333338</v>
      </c>
      <c r="F186" s="11">
        <v>0.26784999999999998</v>
      </c>
      <c r="G186" s="11">
        <v>0.26751666666666668</v>
      </c>
      <c r="H186" s="11">
        <v>0.26718333333333338</v>
      </c>
      <c r="I186" s="11">
        <v>0.26685000000000003</v>
      </c>
      <c r="J186" s="11">
        <v>0.26651666666666668</v>
      </c>
      <c r="K186" s="11">
        <v>0.26618333333333338</v>
      </c>
      <c r="L186" s="11">
        <v>0.26584999999999998</v>
      </c>
      <c r="M186" s="11">
        <v>0.26551666666666668</v>
      </c>
      <c r="N186" s="11">
        <v>0.26518333333333338</v>
      </c>
      <c r="O186" s="11">
        <v>0.26485000000000003</v>
      </c>
      <c r="P186" s="11">
        <v>0.26485000000000003</v>
      </c>
      <c r="Q186" s="11">
        <v>0.26485000000000003</v>
      </c>
      <c r="R186" s="11">
        <v>0.26485000000000003</v>
      </c>
      <c r="S186" s="11">
        <v>0.27128333318953718</v>
      </c>
      <c r="T186" s="11">
        <v>0.27771666637907427</v>
      </c>
      <c r="U186" s="11"/>
      <c r="V186" s="35" t="str">
        <f t="shared" si="16"/>
        <v>Ukraine</v>
      </c>
      <c r="W186" s="30">
        <f t="shared" si="17"/>
        <v>1.6416665757367212E-4</v>
      </c>
      <c r="X186" s="10">
        <f t="shared" si="18"/>
        <v>0.23841962421033838</v>
      </c>
      <c r="Y186" s="38">
        <f t="shared" si="19"/>
        <v>5.6843917208598972E-2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>
        <v>0.39813888888888888</v>
      </c>
      <c r="F187" s="11">
        <v>0.39813888888888888</v>
      </c>
      <c r="G187" s="11">
        <v>0.39813888888888888</v>
      </c>
      <c r="H187" s="11">
        <v>0.39813888888888888</v>
      </c>
      <c r="I187" s="11">
        <v>0.39813888888888888</v>
      </c>
      <c r="J187" s="11">
        <v>0.39813888888888888</v>
      </c>
      <c r="K187" s="11">
        <v>0.39813888888888888</v>
      </c>
      <c r="L187" s="11">
        <v>0.39813888888888888</v>
      </c>
      <c r="M187" s="11">
        <v>0.39813888888888888</v>
      </c>
      <c r="N187" s="11">
        <v>0.39813888888888888</v>
      </c>
      <c r="O187" s="11">
        <v>0.39813888888888888</v>
      </c>
      <c r="P187" s="11">
        <v>0.39813888888888888</v>
      </c>
      <c r="Q187" s="11">
        <v>0.39813888888888888</v>
      </c>
      <c r="R187" s="11">
        <v>0.39813888888888888</v>
      </c>
      <c r="S187" s="11">
        <v>0.40470555540877912</v>
      </c>
      <c r="T187" s="11">
        <v>0.41127222192866936</v>
      </c>
      <c r="U187" s="11"/>
      <c r="V187" s="35" t="str">
        <f t="shared" si="16"/>
        <v>United Arab Emirates</v>
      </c>
      <c r="W187" s="30">
        <f t="shared" si="17"/>
        <v>4.152450887577652E-4</v>
      </c>
      <c r="X187" s="10">
        <f t="shared" si="18"/>
        <v>0.55351554015196958</v>
      </c>
      <c r="Y187" s="38">
        <f t="shared" si="19"/>
        <v>0.30637945318972665</v>
      </c>
      <c r="Z187" s="43">
        <f t="shared" si="20"/>
        <v>-0.41524508875776522</v>
      </c>
      <c r="AA187" s="44">
        <f t="shared" si="21"/>
        <v>101</v>
      </c>
    </row>
    <row r="188" spans="3:27">
      <c r="C188" s="34" t="s">
        <v>403</v>
      </c>
      <c r="D188" s="35" t="s">
        <v>404</v>
      </c>
      <c r="E188" s="11">
        <v>0.15570666666666666</v>
      </c>
      <c r="F188" s="11">
        <v>0.15649533333333335</v>
      </c>
      <c r="G188" s="11">
        <v>0.15728400000000001</v>
      </c>
      <c r="H188" s="11">
        <v>0.15807266666666667</v>
      </c>
      <c r="I188" s="11">
        <v>0.15886133333333333</v>
      </c>
      <c r="J188" s="11">
        <v>0.15964999999999999</v>
      </c>
      <c r="K188" s="11">
        <v>0.15905866666666665</v>
      </c>
      <c r="L188" s="11">
        <v>0.15846733333333332</v>
      </c>
      <c r="M188" s="11">
        <v>0.15787599999999999</v>
      </c>
      <c r="N188" s="11">
        <v>0.15728466666666666</v>
      </c>
      <c r="O188" s="11">
        <v>0.15669333333333332</v>
      </c>
      <c r="P188" s="11">
        <v>0.15698719999343155</v>
      </c>
      <c r="Q188" s="11">
        <v>0.15728106665352978</v>
      </c>
      <c r="R188" s="11">
        <v>0.15757493331362804</v>
      </c>
      <c r="S188" s="11">
        <v>0.16453546649138132</v>
      </c>
      <c r="T188" s="11">
        <v>0.17149599966913462</v>
      </c>
      <c r="U188" s="11"/>
      <c r="V188" s="35" t="str">
        <f t="shared" si="16"/>
        <v>United Kingdom</v>
      </c>
      <c r="W188" s="30">
        <f t="shared" si="17"/>
        <v>4.4650292996667695E-4</v>
      </c>
      <c r="X188" s="10">
        <f t="shared" si="18"/>
        <v>0.5464755984495846</v>
      </c>
      <c r="Y188" s="38">
        <f t="shared" si="19"/>
        <v>0.29863557970083165</v>
      </c>
      <c r="Z188" s="43">
        <f t="shared" si="20"/>
        <v>-0.44650292996667695</v>
      </c>
      <c r="AA188" s="44">
        <f t="shared" si="21"/>
        <v>113</v>
      </c>
    </row>
    <row r="189" spans="3:27">
      <c r="C189" s="34" t="s">
        <v>405</v>
      </c>
      <c r="D189" s="35" t="s">
        <v>406</v>
      </c>
      <c r="E189" s="11">
        <v>0.22707777777777774</v>
      </c>
      <c r="F189" s="11">
        <v>0.22713777777777774</v>
      </c>
      <c r="G189" s="11">
        <v>0.22719777777777775</v>
      </c>
      <c r="H189" s="11">
        <v>0.22725777777777775</v>
      </c>
      <c r="I189" s="11">
        <v>0.22731777777777773</v>
      </c>
      <c r="J189" s="11">
        <v>0.22737777777777776</v>
      </c>
      <c r="K189" s="11">
        <v>0.22743111111111106</v>
      </c>
      <c r="L189" s="11">
        <v>0.22748444444444441</v>
      </c>
      <c r="M189" s="11">
        <v>0.22753777777777776</v>
      </c>
      <c r="N189" s="11">
        <v>0.22759111111111108</v>
      </c>
      <c r="O189" s="11">
        <v>0.22764444444444443</v>
      </c>
      <c r="P189" s="11">
        <v>0.22816344443284386</v>
      </c>
      <c r="Q189" s="11">
        <v>0.2286824444212433</v>
      </c>
      <c r="R189" s="11">
        <v>0.22920144440964274</v>
      </c>
      <c r="S189" s="11">
        <v>0.23635377758310896</v>
      </c>
      <c r="T189" s="11">
        <v>0.24350611075657522</v>
      </c>
      <c r="U189" s="11"/>
      <c r="V189" s="35" t="str">
        <f t="shared" si="16"/>
        <v>United States</v>
      </c>
      <c r="W189" s="30">
        <f t="shared" si="17"/>
        <v>6.0129655609573909E-4</v>
      </c>
      <c r="X189" s="10">
        <f t="shared" si="18"/>
        <v>0.6461617327152408</v>
      </c>
      <c r="Y189" s="38">
        <f t="shared" si="19"/>
        <v>0.41752498482556227</v>
      </c>
      <c r="Z189" s="43">
        <f t="shared" si="20"/>
        <v>-0.60129655609573907</v>
      </c>
      <c r="AA189" s="44">
        <f t="shared" si="21"/>
        <v>120</v>
      </c>
    </row>
    <row r="190" spans="3:27">
      <c r="C190" s="34" t="s">
        <v>407</v>
      </c>
      <c r="D190" s="35" t="s">
        <v>408</v>
      </c>
      <c r="E190" s="11">
        <v>0.16913833333333331</v>
      </c>
      <c r="F190" s="11">
        <v>0.16780499999999998</v>
      </c>
      <c r="G190" s="11">
        <v>0.16647166666666666</v>
      </c>
      <c r="H190" s="11">
        <v>0.1651383333333333</v>
      </c>
      <c r="I190" s="11">
        <v>0.16380500000000001</v>
      </c>
      <c r="J190" s="11">
        <v>0.16247166666666665</v>
      </c>
      <c r="K190" s="11">
        <v>0.16080499999999998</v>
      </c>
      <c r="L190" s="11">
        <v>0.15913833333333333</v>
      </c>
      <c r="M190" s="11">
        <v>0.15747166666666665</v>
      </c>
      <c r="N190" s="11">
        <v>0.15580499999999997</v>
      </c>
      <c r="O190" s="11">
        <v>0.15413833333333332</v>
      </c>
      <c r="P190" s="11">
        <v>0.15358277777777776</v>
      </c>
      <c r="Q190" s="11">
        <v>0.1530272222222222</v>
      </c>
      <c r="R190" s="11">
        <v>0.15247166666666664</v>
      </c>
      <c r="S190" s="11">
        <v>0.15913833318432172</v>
      </c>
      <c r="T190" s="11">
        <v>0.16580499970197676</v>
      </c>
      <c r="U190" s="11"/>
      <c r="V190" s="35" t="str">
        <f t="shared" si="16"/>
        <v>Uruguay</v>
      </c>
      <c r="W190" s="30">
        <f t="shared" si="17"/>
        <v>-8.1699347347508023E-4</v>
      </c>
      <c r="X190" s="10">
        <f t="shared" si="18"/>
        <v>-0.69374089982657183</v>
      </c>
      <c r="Y190" s="38">
        <f t="shared" si="19"/>
        <v>0.48127643609218157</v>
      </c>
      <c r="Z190" s="43">
        <f t="shared" si="20"/>
        <v>0.81699347347508022</v>
      </c>
      <c r="AA190" s="44">
        <f t="shared" si="21"/>
        <v>80</v>
      </c>
    </row>
    <row r="191" spans="3:27">
      <c r="C191" s="34" t="s">
        <v>409</v>
      </c>
      <c r="D191" s="35" t="s">
        <v>410</v>
      </c>
      <c r="E191" s="11">
        <v>0.44830555555555557</v>
      </c>
      <c r="F191" s="11">
        <v>0.44663888888888886</v>
      </c>
      <c r="G191" s="11">
        <v>0.44497222222222227</v>
      </c>
      <c r="H191" s="11">
        <v>0.44330555555555556</v>
      </c>
      <c r="I191" s="11">
        <v>0.44163888888888891</v>
      </c>
      <c r="J191" s="11">
        <v>0.43997222222222221</v>
      </c>
      <c r="K191" s="11">
        <v>0.43830555555555556</v>
      </c>
      <c r="L191" s="11">
        <v>0.43663888888888885</v>
      </c>
      <c r="M191" s="11">
        <v>0.43497222222222226</v>
      </c>
      <c r="N191" s="11">
        <v>0.43330555555555561</v>
      </c>
      <c r="O191" s="11">
        <v>0.43163888888888896</v>
      </c>
      <c r="P191" s="11">
        <v>0.43052777777777779</v>
      </c>
      <c r="Q191" s="11">
        <v>0.42941666666666672</v>
      </c>
      <c r="R191" s="11">
        <v>0.42830555555555555</v>
      </c>
      <c r="S191" s="11">
        <v>0.43453888874956309</v>
      </c>
      <c r="T191" s="11">
        <v>0.44077222194357057</v>
      </c>
      <c r="U191" s="11"/>
      <c r="V191" s="35" t="str">
        <f t="shared" si="16"/>
        <v>Uzbekistan</v>
      </c>
      <c r="W191" s="30">
        <f t="shared" si="17"/>
        <v>-1.0510947800521381E-3</v>
      </c>
      <c r="X191" s="10">
        <f t="shared" si="18"/>
        <v>-0.79785214681613614</v>
      </c>
      <c r="Y191" s="38">
        <f t="shared" si="19"/>
        <v>0.63656804817911727</v>
      </c>
      <c r="Z191" s="43">
        <f t="shared" si="20"/>
        <v>1.0510947800521382</v>
      </c>
      <c r="AA191" s="44">
        <f t="shared" si="21"/>
        <v>77</v>
      </c>
    </row>
    <row r="192" spans="3:27">
      <c r="C192" s="34" t="s">
        <v>411</v>
      </c>
      <c r="D192" s="35" t="s">
        <v>412</v>
      </c>
      <c r="E192" s="11">
        <v>0.36566666666666664</v>
      </c>
      <c r="F192" s="11">
        <v>0.36066666666666669</v>
      </c>
      <c r="G192" s="11">
        <v>0.35566666666666674</v>
      </c>
      <c r="H192" s="11">
        <v>0.35066666666666668</v>
      </c>
      <c r="I192" s="11">
        <v>0.34566666666666673</v>
      </c>
      <c r="J192" s="11">
        <v>0.34066666666666673</v>
      </c>
      <c r="K192" s="11">
        <v>0.33666666666666667</v>
      </c>
      <c r="L192" s="11">
        <v>0.33266666666666672</v>
      </c>
      <c r="M192" s="11">
        <v>0.32866666666666672</v>
      </c>
      <c r="N192" s="11">
        <v>0.32466666666666671</v>
      </c>
      <c r="O192" s="11">
        <v>0.32066666666666671</v>
      </c>
      <c r="P192" s="11">
        <v>0.31511111111111118</v>
      </c>
      <c r="Q192" s="11">
        <v>0.30955555555555558</v>
      </c>
      <c r="R192" s="11">
        <v>0.30400000000000005</v>
      </c>
      <c r="S192" s="11">
        <v>0.30849999989941718</v>
      </c>
      <c r="T192" s="11">
        <v>0.31299999979883436</v>
      </c>
      <c r="U192" s="11"/>
      <c r="V192" s="35" t="str">
        <f t="shared" si="16"/>
        <v>Vanuatu</v>
      </c>
      <c r="W192" s="30">
        <f t="shared" si="17"/>
        <v>-4.0593954311969865E-3</v>
      </c>
      <c r="X192" s="10">
        <f t="shared" si="18"/>
        <v>-0.98053195779208713</v>
      </c>
      <c r="Y192" s="38">
        <f t="shared" si="19"/>
        <v>0.96144292025158329</v>
      </c>
      <c r="Z192" s="43">
        <f t="shared" si="20"/>
        <v>4.0593954311969869</v>
      </c>
      <c r="AA192" s="44">
        <f t="shared" si="21"/>
        <v>11</v>
      </c>
    </row>
    <row r="193" spans="3:27">
      <c r="C193" s="34" t="s">
        <v>413</v>
      </c>
      <c r="D193" s="35" t="s">
        <v>414</v>
      </c>
      <c r="E193" s="11">
        <v>0.18839116666666667</v>
      </c>
      <c r="F193" s="11">
        <v>0.18705783333333334</v>
      </c>
      <c r="G193" s="11">
        <v>0.18572449999999999</v>
      </c>
      <c r="H193" s="11">
        <v>0.18439116666666669</v>
      </c>
      <c r="I193" s="11">
        <v>0.18305783333333336</v>
      </c>
      <c r="J193" s="11">
        <v>0.18172449999999998</v>
      </c>
      <c r="K193" s="11">
        <v>0.18072450000000004</v>
      </c>
      <c r="L193" s="11">
        <v>0.17972449999999998</v>
      </c>
      <c r="M193" s="11">
        <v>0.17872450000000004</v>
      </c>
      <c r="N193" s="11">
        <v>0.17772450000000006</v>
      </c>
      <c r="O193" s="11">
        <v>0.17672450000000003</v>
      </c>
      <c r="P193" s="11">
        <v>0.18285783319624263</v>
      </c>
      <c r="Q193" s="11">
        <v>0.18899116639248534</v>
      </c>
      <c r="R193" s="11">
        <v>0.19512449958872799</v>
      </c>
      <c r="S193" s="11">
        <v>0.20125783278497064</v>
      </c>
      <c r="T193" s="11">
        <v>0.20739116598121329</v>
      </c>
      <c r="U193" s="11"/>
      <c r="V193" s="35" t="str">
        <f t="shared" si="16"/>
        <v>Venezuela, Bolivarian Republic of</v>
      </c>
      <c r="W193" s="30">
        <f t="shared" si="17"/>
        <v>8.4999996270327261E-4</v>
      </c>
      <c r="X193" s="10">
        <f t="shared" si="18"/>
        <v>0.47197473196997186</v>
      </c>
      <c r="Y193" s="38">
        <f t="shared" si="19"/>
        <v>0.22276014761812679</v>
      </c>
      <c r="Z193" s="43" t="str">
        <f t="shared" si="20"/>
        <v/>
      </c>
      <c r="AA193" s="44" t="str">
        <f t="shared" si="21"/>
        <v/>
      </c>
    </row>
    <row r="194" spans="3:27">
      <c r="C194" s="34" t="s">
        <v>415</v>
      </c>
      <c r="D194" s="35" t="s">
        <v>416</v>
      </c>
      <c r="E194" s="11">
        <v>0.28960222222222221</v>
      </c>
      <c r="F194" s="11">
        <v>0.28260222222222225</v>
      </c>
      <c r="G194" s="11">
        <v>0.27560222222222219</v>
      </c>
      <c r="H194" s="11">
        <v>0.26860222222222224</v>
      </c>
      <c r="I194" s="11">
        <v>0.26160222222222218</v>
      </c>
      <c r="J194" s="11">
        <v>0.25460222222222223</v>
      </c>
      <c r="K194" s="11">
        <v>0.24793555555555558</v>
      </c>
      <c r="L194" s="11">
        <v>0.24126888888888889</v>
      </c>
      <c r="M194" s="11">
        <v>0.23460222222222216</v>
      </c>
      <c r="N194" s="11">
        <v>0.22793555555555556</v>
      </c>
      <c r="O194" s="11">
        <v>0.22126888888888888</v>
      </c>
      <c r="P194" s="11">
        <v>0.21404666666666664</v>
      </c>
      <c r="Q194" s="11">
        <v>0.20682444444444439</v>
      </c>
      <c r="R194" s="11">
        <v>0.19960222222222224</v>
      </c>
      <c r="S194" s="11">
        <v>0.2052355554296407</v>
      </c>
      <c r="T194" s="11">
        <v>0.21086888863705924</v>
      </c>
      <c r="U194" s="11"/>
      <c r="V194" s="35" t="str">
        <f t="shared" si="16"/>
        <v>Viet Nam</v>
      </c>
      <c r="W194" s="30">
        <f t="shared" si="17"/>
        <v>-6.0955719033870979E-3</v>
      </c>
      <c r="X194" s="10">
        <f t="shared" si="18"/>
        <v>-0.98224033441013814</v>
      </c>
      <c r="Y194" s="38">
        <f t="shared" si="19"/>
        <v>0.96479607454214</v>
      </c>
      <c r="Z194" s="43">
        <f t="shared" si="20"/>
        <v>6.0955719033870981</v>
      </c>
      <c r="AA194" s="44">
        <f t="shared" si="21"/>
        <v>4</v>
      </c>
    </row>
    <row r="195" spans="3:27">
      <c r="C195" s="34" t="s">
        <v>417</v>
      </c>
      <c r="D195" s="35" t="s">
        <v>418</v>
      </c>
      <c r="E195" s="11">
        <v>0.5453055555555556</v>
      </c>
      <c r="F195" s="11">
        <v>0.54297222222222219</v>
      </c>
      <c r="G195" s="11">
        <v>0.54063888888888878</v>
      </c>
      <c r="H195" s="11">
        <v>0.53830555555555548</v>
      </c>
      <c r="I195" s="11">
        <v>0.53597222222222218</v>
      </c>
      <c r="J195" s="11">
        <v>0.53363888888888888</v>
      </c>
      <c r="K195" s="11">
        <v>0.53130555555555559</v>
      </c>
      <c r="L195" s="11">
        <v>0.52897222222222218</v>
      </c>
      <c r="M195" s="11">
        <v>0.52663888888888888</v>
      </c>
      <c r="N195" s="11">
        <v>0.52430555555555547</v>
      </c>
      <c r="O195" s="11">
        <v>0.52197222222222217</v>
      </c>
      <c r="P195" s="11">
        <v>0.5191944444444444</v>
      </c>
      <c r="Q195" s="11">
        <v>0.51641666666666663</v>
      </c>
      <c r="R195" s="11">
        <v>0.51363888888888887</v>
      </c>
      <c r="S195" s="11">
        <v>0.51743888880395239</v>
      </c>
      <c r="T195" s="11">
        <v>0.52123888871901569</v>
      </c>
      <c r="U195" s="11"/>
      <c r="V195" s="35" t="str">
        <f t="shared" si="16"/>
        <v>Yemen</v>
      </c>
      <c r="W195" s="30">
        <f t="shared" si="17"/>
        <v>-2.0383006589657594E-3</v>
      </c>
      <c r="X195" s="10">
        <f t="shared" si="18"/>
        <v>-0.96476110795928371</v>
      </c>
      <c r="Y195" s="38">
        <f t="shared" si="19"/>
        <v>0.93076399543082466</v>
      </c>
      <c r="Z195" s="43">
        <f t="shared" si="20"/>
        <v>2.0383006589657593</v>
      </c>
      <c r="AA195" s="44">
        <f t="shared" si="21"/>
        <v>40</v>
      </c>
    </row>
    <row r="196" spans="3:27">
      <c r="C196" s="34" t="s">
        <v>419</v>
      </c>
      <c r="D196" s="35" t="s">
        <v>420</v>
      </c>
      <c r="E196" s="11">
        <v>0.34092555555555554</v>
      </c>
      <c r="F196" s="11">
        <v>0.3399362222222222</v>
      </c>
      <c r="G196" s="11">
        <v>0.33894688888888885</v>
      </c>
      <c r="H196" s="11">
        <v>0.33795755555555546</v>
      </c>
      <c r="I196" s="11">
        <v>0.33696822222222217</v>
      </c>
      <c r="J196" s="11">
        <v>0.33597888888888888</v>
      </c>
      <c r="K196" s="11">
        <v>0.33470068888765653</v>
      </c>
      <c r="L196" s="11">
        <v>0.33342248888642417</v>
      </c>
      <c r="M196" s="11">
        <v>0.33214428888519193</v>
      </c>
      <c r="N196" s="11">
        <v>0.33086608888395957</v>
      </c>
      <c r="O196" s="11">
        <v>0.32958788888272722</v>
      </c>
      <c r="P196" s="11">
        <v>0.32742079999260604</v>
      </c>
      <c r="Q196" s="11">
        <v>0.3252537111024848</v>
      </c>
      <c r="R196" s="11">
        <v>0.32308662221236356</v>
      </c>
      <c r="S196" s="11">
        <v>0.32677508879658662</v>
      </c>
      <c r="T196" s="11">
        <v>0.33046355538080957</v>
      </c>
      <c r="U196" s="11"/>
      <c r="V196" s="35" t="str">
        <f t="shared" si="16"/>
        <v>Zambia</v>
      </c>
      <c r="W196" s="30">
        <f t="shared" si="17"/>
        <v>-1.071163568123986E-3</v>
      </c>
      <c r="X196" s="10">
        <f t="shared" si="18"/>
        <v>-0.9318256360824958</v>
      </c>
      <c r="Y196" s="38">
        <f t="shared" si="19"/>
        <v>0.86829901606054793</v>
      </c>
      <c r="Z196" s="43">
        <f t="shared" si="20"/>
        <v>1.0711635681239859</v>
      </c>
      <c r="AA196" s="44">
        <f t="shared" si="21"/>
        <v>75</v>
      </c>
    </row>
    <row r="197" spans="3:27">
      <c r="C197" s="34" t="s">
        <v>421</v>
      </c>
      <c r="D197" s="35" t="s">
        <v>422</v>
      </c>
      <c r="E197" s="11">
        <v>0.31489444444444442</v>
      </c>
      <c r="F197" s="11">
        <v>0.31422777777777777</v>
      </c>
      <c r="G197" s="11">
        <v>0.31356111111111112</v>
      </c>
      <c r="H197" s="11">
        <v>0.31289444444444448</v>
      </c>
      <c r="I197" s="11">
        <v>0.31222777777777783</v>
      </c>
      <c r="J197" s="11">
        <v>0.31156111111111112</v>
      </c>
      <c r="K197" s="11">
        <v>0.31089444444444447</v>
      </c>
      <c r="L197" s="11">
        <v>0.31022777777777782</v>
      </c>
      <c r="M197" s="11">
        <v>0.30956111111111112</v>
      </c>
      <c r="N197" s="11">
        <v>0.30889444444444447</v>
      </c>
      <c r="O197" s="11">
        <v>0.30822777777777782</v>
      </c>
      <c r="P197" s="11">
        <v>0.30822777777777782</v>
      </c>
      <c r="Q197" s="11">
        <v>0.30822777777777782</v>
      </c>
      <c r="R197" s="11">
        <v>0.30822777777777782</v>
      </c>
      <c r="S197" s="11">
        <v>0.31242777768390045</v>
      </c>
      <c r="T197" s="11">
        <v>0.3166277775900232</v>
      </c>
      <c r="U197" s="11"/>
      <c r="V197" s="35" t="str">
        <f t="shared" si="16"/>
        <v>Zimbabwe</v>
      </c>
      <c r="W197" s="30">
        <f t="shared" si="17"/>
        <v>-2.1970588828929843E-4</v>
      </c>
      <c r="X197" s="10">
        <f t="shared" si="18"/>
        <v>-0.39052888565777016</v>
      </c>
      <c r="Y197" s="38">
        <f t="shared" si="19"/>
        <v>0.15251281053309973</v>
      </c>
      <c r="Z197" s="43" t="str">
        <f t="shared" si="20"/>
        <v/>
      </c>
      <c r="AA197" s="44" t="str">
        <f t="shared" si="21"/>
        <v/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Vul_Water!E6:T6</xm:f>
              <xm:sqref>AB6</xm:sqref>
            </x14:sparkline>
            <x14:sparkline>
              <xm:f>Vul_Water!E7:T7</xm:f>
              <xm:sqref>AB7</xm:sqref>
            </x14:sparkline>
            <x14:sparkline>
              <xm:f>Vul_Water!E8:T8</xm:f>
              <xm:sqref>AB8</xm:sqref>
            </x14:sparkline>
            <x14:sparkline>
              <xm:f>Vul_Water!E9:T9</xm:f>
              <xm:sqref>AB9</xm:sqref>
            </x14:sparkline>
            <x14:sparkline>
              <xm:f>Vul_Water!E10:T10</xm:f>
              <xm:sqref>AB10</xm:sqref>
            </x14:sparkline>
            <x14:sparkline>
              <xm:f>Vul_Water!E11:T11</xm:f>
              <xm:sqref>AB11</xm:sqref>
            </x14:sparkline>
            <x14:sparkline>
              <xm:f>Vul_Water!E12:T12</xm:f>
              <xm:sqref>AB12</xm:sqref>
            </x14:sparkline>
            <x14:sparkline>
              <xm:f>Vul_Water!E13:T13</xm:f>
              <xm:sqref>AB13</xm:sqref>
            </x14:sparkline>
            <x14:sparkline>
              <xm:f>Vul_Water!E14:T14</xm:f>
              <xm:sqref>AB14</xm:sqref>
            </x14:sparkline>
            <x14:sparkline>
              <xm:f>Vul_Water!E15:T15</xm:f>
              <xm:sqref>AB15</xm:sqref>
            </x14:sparkline>
            <x14:sparkline>
              <xm:f>Vul_Water!E16:T16</xm:f>
              <xm:sqref>AB16</xm:sqref>
            </x14:sparkline>
            <x14:sparkline>
              <xm:f>Vul_Water!E17:T17</xm:f>
              <xm:sqref>AB17</xm:sqref>
            </x14:sparkline>
            <x14:sparkline>
              <xm:f>Vul_Water!E18:T18</xm:f>
              <xm:sqref>AB18</xm:sqref>
            </x14:sparkline>
            <x14:sparkline>
              <xm:f>Vul_Water!E19:T19</xm:f>
              <xm:sqref>AB19</xm:sqref>
            </x14:sparkline>
            <x14:sparkline>
              <xm:f>Vul_Water!E20:T20</xm:f>
              <xm:sqref>AB20</xm:sqref>
            </x14:sparkline>
            <x14:sparkline>
              <xm:f>Vul_Water!E21:T21</xm:f>
              <xm:sqref>AB21</xm:sqref>
            </x14:sparkline>
            <x14:sparkline>
              <xm:f>Vul_Water!E22:T22</xm:f>
              <xm:sqref>AB22</xm:sqref>
            </x14:sparkline>
            <x14:sparkline>
              <xm:f>Vul_Water!E23:T23</xm:f>
              <xm:sqref>AB23</xm:sqref>
            </x14:sparkline>
            <x14:sparkline>
              <xm:f>Vul_Water!E24:T24</xm:f>
              <xm:sqref>AB24</xm:sqref>
            </x14:sparkline>
            <x14:sparkline>
              <xm:f>Vul_Water!E25:T25</xm:f>
              <xm:sqref>AB25</xm:sqref>
            </x14:sparkline>
            <x14:sparkline>
              <xm:f>Vul_Water!E26:T26</xm:f>
              <xm:sqref>AB26</xm:sqref>
            </x14:sparkline>
            <x14:sparkline>
              <xm:f>Vul_Water!E27:T27</xm:f>
              <xm:sqref>AB27</xm:sqref>
            </x14:sparkline>
            <x14:sparkline>
              <xm:f>Vul_Water!E28:T28</xm:f>
              <xm:sqref>AB28</xm:sqref>
            </x14:sparkline>
            <x14:sparkline>
              <xm:f>Vul_Water!E29:T29</xm:f>
              <xm:sqref>AB29</xm:sqref>
            </x14:sparkline>
            <x14:sparkline>
              <xm:f>Vul_Water!E30:T30</xm:f>
              <xm:sqref>AB30</xm:sqref>
            </x14:sparkline>
            <x14:sparkline>
              <xm:f>Vul_Water!E31:T31</xm:f>
              <xm:sqref>AB31</xm:sqref>
            </x14:sparkline>
            <x14:sparkline>
              <xm:f>Vul_Water!E32:T32</xm:f>
              <xm:sqref>AB32</xm:sqref>
            </x14:sparkline>
            <x14:sparkline>
              <xm:f>Vul_Water!E33:T33</xm:f>
              <xm:sqref>AB33</xm:sqref>
            </x14:sparkline>
            <x14:sparkline>
              <xm:f>Vul_Water!E34:T34</xm:f>
              <xm:sqref>AB34</xm:sqref>
            </x14:sparkline>
            <x14:sparkline>
              <xm:f>Vul_Water!E35:T35</xm:f>
              <xm:sqref>AB35</xm:sqref>
            </x14:sparkline>
            <x14:sparkline>
              <xm:f>Vul_Water!E36:T36</xm:f>
              <xm:sqref>AB36</xm:sqref>
            </x14:sparkline>
            <x14:sparkline>
              <xm:f>Vul_Water!E37:T37</xm:f>
              <xm:sqref>AB37</xm:sqref>
            </x14:sparkline>
            <x14:sparkline>
              <xm:f>Vul_Water!E38:T38</xm:f>
              <xm:sqref>AB38</xm:sqref>
            </x14:sparkline>
            <x14:sparkline>
              <xm:f>Vul_Water!E39:T39</xm:f>
              <xm:sqref>AB39</xm:sqref>
            </x14:sparkline>
            <x14:sparkline>
              <xm:f>Vul_Water!E40:T40</xm:f>
              <xm:sqref>AB40</xm:sqref>
            </x14:sparkline>
            <x14:sparkline>
              <xm:f>Vul_Water!E41:T41</xm:f>
              <xm:sqref>AB41</xm:sqref>
            </x14:sparkline>
            <x14:sparkline>
              <xm:f>Vul_Water!E42:T42</xm:f>
              <xm:sqref>AB42</xm:sqref>
            </x14:sparkline>
            <x14:sparkline>
              <xm:f>Vul_Water!E43:T43</xm:f>
              <xm:sqref>AB43</xm:sqref>
            </x14:sparkline>
            <x14:sparkline>
              <xm:f>Vul_Water!E44:T44</xm:f>
              <xm:sqref>AB44</xm:sqref>
            </x14:sparkline>
            <x14:sparkline>
              <xm:f>Vul_Water!E45:T45</xm:f>
              <xm:sqref>AB45</xm:sqref>
            </x14:sparkline>
            <x14:sparkline>
              <xm:f>Vul_Water!E46:T46</xm:f>
              <xm:sqref>AB46</xm:sqref>
            </x14:sparkline>
            <x14:sparkline>
              <xm:f>Vul_Water!E47:T47</xm:f>
              <xm:sqref>AB47</xm:sqref>
            </x14:sparkline>
            <x14:sparkline>
              <xm:f>Vul_Water!E48:T48</xm:f>
              <xm:sqref>AB48</xm:sqref>
            </x14:sparkline>
            <x14:sparkline>
              <xm:f>Vul_Water!E49:T49</xm:f>
              <xm:sqref>AB49</xm:sqref>
            </x14:sparkline>
            <x14:sparkline>
              <xm:f>Vul_Water!E50:T50</xm:f>
              <xm:sqref>AB50</xm:sqref>
            </x14:sparkline>
            <x14:sparkline>
              <xm:f>Vul_Water!E51:T51</xm:f>
              <xm:sqref>AB51</xm:sqref>
            </x14:sparkline>
            <x14:sparkline>
              <xm:f>Vul_Water!E52:T52</xm:f>
              <xm:sqref>AB52</xm:sqref>
            </x14:sparkline>
            <x14:sparkline>
              <xm:f>Vul_Water!E53:T53</xm:f>
              <xm:sqref>AB53</xm:sqref>
            </x14:sparkline>
            <x14:sparkline>
              <xm:f>Vul_Water!E54:T54</xm:f>
              <xm:sqref>AB54</xm:sqref>
            </x14:sparkline>
            <x14:sparkline>
              <xm:f>Vul_Water!E55:T55</xm:f>
              <xm:sqref>AB55</xm:sqref>
            </x14:sparkline>
            <x14:sparkline>
              <xm:f>Vul_Water!E56:T56</xm:f>
              <xm:sqref>AB56</xm:sqref>
            </x14:sparkline>
            <x14:sparkline>
              <xm:f>Vul_Water!E57:T57</xm:f>
              <xm:sqref>AB57</xm:sqref>
            </x14:sparkline>
            <x14:sparkline>
              <xm:f>Vul_Water!E58:T58</xm:f>
              <xm:sqref>AB58</xm:sqref>
            </x14:sparkline>
            <x14:sparkline>
              <xm:f>Vul_Water!E59:T59</xm:f>
              <xm:sqref>AB59</xm:sqref>
            </x14:sparkline>
            <x14:sparkline>
              <xm:f>Vul_Water!E60:T60</xm:f>
              <xm:sqref>AB60</xm:sqref>
            </x14:sparkline>
            <x14:sparkline>
              <xm:f>Vul_Water!E61:T61</xm:f>
              <xm:sqref>AB61</xm:sqref>
            </x14:sparkline>
            <x14:sparkline>
              <xm:f>Vul_Water!E62:T62</xm:f>
              <xm:sqref>AB62</xm:sqref>
            </x14:sparkline>
            <x14:sparkline>
              <xm:f>Vul_Water!E63:T63</xm:f>
              <xm:sqref>AB63</xm:sqref>
            </x14:sparkline>
            <x14:sparkline>
              <xm:f>Vul_Water!E64:T64</xm:f>
              <xm:sqref>AB64</xm:sqref>
            </x14:sparkline>
            <x14:sparkline>
              <xm:f>Vul_Water!E65:T65</xm:f>
              <xm:sqref>AB65</xm:sqref>
            </x14:sparkline>
            <x14:sparkline>
              <xm:f>Vul_Water!E66:T66</xm:f>
              <xm:sqref>AB66</xm:sqref>
            </x14:sparkline>
            <x14:sparkline>
              <xm:f>Vul_Water!E67:T67</xm:f>
              <xm:sqref>AB67</xm:sqref>
            </x14:sparkline>
            <x14:sparkline>
              <xm:f>Vul_Water!E68:T68</xm:f>
              <xm:sqref>AB68</xm:sqref>
            </x14:sparkline>
            <x14:sparkline>
              <xm:f>Vul_Water!E69:T69</xm:f>
              <xm:sqref>AB69</xm:sqref>
            </x14:sparkline>
            <x14:sparkline>
              <xm:f>Vul_Water!E70:T70</xm:f>
              <xm:sqref>AB70</xm:sqref>
            </x14:sparkline>
            <x14:sparkline>
              <xm:f>Vul_Water!E71:T71</xm:f>
              <xm:sqref>AB71</xm:sqref>
            </x14:sparkline>
            <x14:sparkline>
              <xm:f>Vul_Water!E72:T72</xm:f>
              <xm:sqref>AB72</xm:sqref>
            </x14:sparkline>
            <x14:sparkline>
              <xm:f>Vul_Water!E73:T73</xm:f>
              <xm:sqref>AB73</xm:sqref>
            </x14:sparkline>
            <x14:sparkline>
              <xm:f>Vul_Water!E74:T74</xm:f>
              <xm:sqref>AB74</xm:sqref>
            </x14:sparkline>
            <x14:sparkline>
              <xm:f>Vul_Water!E75:T75</xm:f>
              <xm:sqref>AB75</xm:sqref>
            </x14:sparkline>
            <x14:sparkline>
              <xm:f>Vul_Water!E76:T76</xm:f>
              <xm:sqref>AB76</xm:sqref>
            </x14:sparkline>
            <x14:sparkline>
              <xm:f>Vul_Water!E77:T77</xm:f>
              <xm:sqref>AB77</xm:sqref>
            </x14:sparkline>
            <x14:sparkline>
              <xm:f>Vul_Water!E78:T78</xm:f>
              <xm:sqref>AB78</xm:sqref>
            </x14:sparkline>
            <x14:sparkline>
              <xm:f>Vul_Water!E79:T79</xm:f>
              <xm:sqref>AB79</xm:sqref>
            </x14:sparkline>
            <x14:sparkline>
              <xm:f>Vul_Water!E80:T80</xm:f>
              <xm:sqref>AB80</xm:sqref>
            </x14:sparkline>
            <x14:sparkline>
              <xm:f>Vul_Water!E81:T81</xm:f>
              <xm:sqref>AB81</xm:sqref>
            </x14:sparkline>
            <x14:sparkline>
              <xm:f>Vul_Water!E82:T82</xm:f>
              <xm:sqref>AB82</xm:sqref>
            </x14:sparkline>
            <x14:sparkline>
              <xm:f>Vul_Water!E83:T83</xm:f>
              <xm:sqref>AB83</xm:sqref>
            </x14:sparkline>
            <x14:sparkline>
              <xm:f>Vul_Water!E84:T84</xm:f>
              <xm:sqref>AB84</xm:sqref>
            </x14:sparkline>
            <x14:sparkline>
              <xm:f>Vul_Water!E85:T85</xm:f>
              <xm:sqref>AB85</xm:sqref>
            </x14:sparkline>
            <x14:sparkline>
              <xm:f>Vul_Water!E86:T86</xm:f>
              <xm:sqref>AB86</xm:sqref>
            </x14:sparkline>
            <x14:sparkline>
              <xm:f>Vul_Water!E87:T87</xm:f>
              <xm:sqref>AB87</xm:sqref>
            </x14:sparkline>
            <x14:sparkline>
              <xm:f>Vul_Water!E88:T88</xm:f>
              <xm:sqref>AB88</xm:sqref>
            </x14:sparkline>
            <x14:sparkline>
              <xm:f>Vul_Water!E89:T89</xm:f>
              <xm:sqref>AB89</xm:sqref>
            </x14:sparkline>
            <x14:sparkline>
              <xm:f>Vul_Water!E90:T90</xm:f>
              <xm:sqref>AB90</xm:sqref>
            </x14:sparkline>
            <x14:sparkline>
              <xm:f>Vul_Water!E91:T91</xm:f>
              <xm:sqref>AB91</xm:sqref>
            </x14:sparkline>
            <x14:sparkline>
              <xm:f>Vul_Water!E92:T92</xm:f>
              <xm:sqref>AB92</xm:sqref>
            </x14:sparkline>
            <x14:sparkline>
              <xm:f>Vul_Water!E93:T93</xm:f>
              <xm:sqref>AB93</xm:sqref>
            </x14:sparkline>
            <x14:sparkline>
              <xm:f>Vul_Water!E94:T94</xm:f>
              <xm:sqref>AB94</xm:sqref>
            </x14:sparkline>
            <x14:sparkline>
              <xm:f>Vul_Water!E95:T95</xm:f>
              <xm:sqref>AB95</xm:sqref>
            </x14:sparkline>
            <x14:sparkline>
              <xm:f>Vul_Water!E96:T96</xm:f>
              <xm:sqref>AB96</xm:sqref>
            </x14:sparkline>
            <x14:sparkline>
              <xm:f>Vul_Water!E97:T97</xm:f>
              <xm:sqref>AB97</xm:sqref>
            </x14:sparkline>
            <x14:sparkline>
              <xm:f>Vul_Water!E98:T98</xm:f>
              <xm:sqref>AB98</xm:sqref>
            </x14:sparkline>
            <x14:sparkline>
              <xm:f>Vul_Water!E99:T99</xm:f>
              <xm:sqref>AB99</xm:sqref>
            </x14:sparkline>
            <x14:sparkline>
              <xm:f>Vul_Water!E100:T100</xm:f>
              <xm:sqref>AB100</xm:sqref>
            </x14:sparkline>
            <x14:sparkline>
              <xm:f>Vul_Water!E101:T101</xm:f>
              <xm:sqref>AB101</xm:sqref>
            </x14:sparkline>
            <x14:sparkline>
              <xm:f>Vul_Water!E102:T102</xm:f>
              <xm:sqref>AB102</xm:sqref>
            </x14:sparkline>
            <x14:sparkline>
              <xm:f>Vul_Water!E103:T103</xm:f>
              <xm:sqref>AB103</xm:sqref>
            </x14:sparkline>
            <x14:sparkline>
              <xm:f>Vul_Water!E104:T104</xm:f>
              <xm:sqref>AB104</xm:sqref>
            </x14:sparkline>
            <x14:sparkline>
              <xm:f>Vul_Water!E105:T105</xm:f>
              <xm:sqref>AB105</xm:sqref>
            </x14:sparkline>
            <x14:sparkline>
              <xm:f>Vul_Water!E106:T106</xm:f>
              <xm:sqref>AB106</xm:sqref>
            </x14:sparkline>
            <x14:sparkline>
              <xm:f>Vul_Water!E107:T107</xm:f>
              <xm:sqref>AB107</xm:sqref>
            </x14:sparkline>
            <x14:sparkline>
              <xm:f>Vul_Water!E108:T108</xm:f>
              <xm:sqref>AB108</xm:sqref>
            </x14:sparkline>
            <x14:sparkline>
              <xm:f>Vul_Water!E109:T109</xm:f>
              <xm:sqref>AB109</xm:sqref>
            </x14:sparkline>
            <x14:sparkline>
              <xm:f>Vul_Water!E110:T110</xm:f>
              <xm:sqref>AB110</xm:sqref>
            </x14:sparkline>
            <x14:sparkline>
              <xm:f>Vul_Water!E111:T111</xm:f>
              <xm:sqref>AB111</xm:sqref>
            </x14:sparkline>
            <x14:sparkline>
              <xm:f>Vul_Water!E112:T112</xm:f>
              <xm:sqref>AB112</xm:sqref>
            </x14:sparkline>
            <x14:sparkline>
              <xm:f>Vul_Water!E113:T113</xm:f>
              <xm:sqref>AB113</xm:sqref>
            </x14:sparkline>
            <x14:sparkline>
              <xm:f>Vul_Water!E114:T114</xm:f>
              <xm:sqref>AB114</xm:sqref>
            </x14:sparkline>
            <x14:sparkline>
              <xm:f>Vul_Water!E115:T115</xm:f>
              <xm:sqref>AB115</xm:sqref>
            </x14:sparkline>
            <x14:sparkline>
              <xm:f>Vul_Water!E116:T116</xm:f>
              <xm:sqref>AB116</xm:sqref>
            </x14:sparkline>
            <x14:sparkline>
              <xm:f>Vul_Water!E117:T117</xm:f>
              <xm:sqref>AB117</xm:sqref>
            </x14:sparkline>
            <x14:sparkline>
              <xm:f>Vul_Water!E118:T118</xm:f>
              <xm:sqref>AB118</xm:sqref>
            </x14:sparkline>
            <x14:sparkline>
              <xm:f>Vul_Water!E119:T119</xm:f>
              <xm:sqref>AB119</xm:sqref>
            </x14:sparkline>
            <x14:sparkline>
              <xm:f>Vul_Water!E120:T120</xm:f>
              <xm:sqref>AB120</xm:sqref>
            </x14:sparkline>
            <x14:sparkline>
              <xm:f>Vul_Water!E121:T121</xm:f>
              <xm:sqref>AB121</xm:sqref>
            </x14:sparkline>
            <x14:sparkline>
              <xm:f>Vul_Water!E122:T122</xm:f>
              <xm:sqref>AB122</xm:sqref>
            </x14:sparkline>
            <x14:sparkline>
              <xm:f>Vul_Water!E123:T123</xm:f>
              <xm:sqref>AB123</xm:sqref>
            </x14:sparkline>
            <x14:sparkline>
              <xm:f>Vul_Water!E124:T124</xm:f>
              <xm:sqref>AB124</xm:sqref>
            </x14:sparkline>
            <x14:sparkline>
              <xm:f>Vul_Water!E125:T125</xm:f>
              <xm:sqref>AB125</xm:sqref>
            </x14:sparkline>
            <x14:sparkline>
              <xm:f>Vul_Water!E126:T126</xm:f>
              <xm:sqref>AB126</xm:sqref>
            </x14:sparkline>
            <x14:sparkline>
              <xm:f>Vul_Water!E127:T127</xm:f>
              <xm:sqref>AB127</xm:sqref>
            </x14:sparkline>
            <x14:sparkline>
              <xm:f>Vul_Water!E128:T128</xm:f>
              <xm:sqref>AB128</xm:sqref>
            </x14:sparkline>
            <x14:sparkline>
              <xm:f>Vul_Water!E129:T129</xm:f>
              <xm:sqref>AB129</xm:sqref>
            </x14:sparkline>
            <x14:sparkline>
              <xm:f>Vul_Water!E130:T130</xm:f>
              <xm:sqref>AB130</xm:sqref>
            </x14:sparkline>
            <x14:sparkline>
              <xm:f>Vul_Water!E131:T131</xm:f>
              <xm:sqref>AB131</xm:sqref>
            </x14:sparkline>
            <x14:sparkline>
              <xm:f>Vul_Water!E132:T132</xm:f>
              <xm:sqref>AB132</xm:sqref>
            </x14:sparkline>
            <x14:sparkline>
              <xm:f>Vul_Water!E133:T133</xm:f>
              <xm:sqref>AB133</xm:sqref>
            </x14:sparkline>
            <x14:sparkline>
              <xm:f>Vul_Water!E134:T134</xm:f>
              <xm:sqref>AB134</xm:sqref>
            </x14:sparkline>
            <x14:sparkline>
              <xm:f>Vul_Water!E135:T135</xm:f>
              <xm:sqref>AB135</xm:sqref>
            </x14:sparkline>
            <x14:sparkline>
              <xm:f>Vul_Water!E136:T136</xm:f>
              <xm:sqref>AB136</xm:sqref>
            </x14:sparkline>
            <x14:sparkline>
              <xm:f>Vul_Water!E137:T137</xm:f>
              <xm:sqref>AB137</xm:sqref>
            </x14:sparkline>
            <x14:sparkline>
              <xm:f>Vul_Water!E138:T138</xm:f>
              <xm:sqref>AB138</xm:sqref>
            </x14:sparkline>
            <x14:sparkline>
              <xm:f>Vul_Water!E139:T139</xm:f>
              <xm:sqref>AB139</xm:sqref>
            </x14:sparkline>
            <x14:sparkline>
              <xm:f>Vul_Water!E140:T140</xm:f>
              <xm:sqref>AB140</xm:sqref>
            </x14:sparkline>
            <x14:sparkline>
              <xm:f>Vul_Water!E141:T141</xm:f>
              <xm:sqref>AB141</xm:sqref>
            </x14:sparkline>
            <x14:sparkline>
              <xm:f>Vul_Water!E142:T142</xm:f>
              <xm:sqref>AB142</xm:sqref>
            </x14:sparkline>
            <x14:sparkline>
              <xm:f>Vul_Water!E143:T143</xm:f>
              <xm:sqref>AB143</xm:sqref>
            </x14:sparkline>
            <x14:sparkline>
              <xm:f>Vul_Water!E144:T144</xm:f>
              <xm:sqref>AB144</xm:sqref>
            </x14:sparkline>
            <x14:sparkline>
              <xm:f>Vul_Water!E145:T145</xm:f>
              <xm:sqref>AB145</xm:sqref>
            </x14:sparkline>
            <x14:sparkline>
              <xm:f>Vul_Water!E146:T146</xm:f>
              <xm:sqref>AB146</xm:sqref>
            </x14:sparkline>
            <x14:sparkline>
              <xm:f>Vul_Water!E147:T147</xm:f>
              <xm:sqref>AB147</xm:sqref>
            </x14:sparkline>
            <x14:sparkline>
              <xm:f>Vul_Water!E148:T148</xm:f>
              <xm:sqref>AB148</xm:sqref>
            </x14:sparkline>
            <x14:sparkline>
              <xm:f>Vul_Water!E149:T149</xm:f>
              <xm:sqref>AB149</xm:sqref>
            </x14:sparkline>
            <x14:sparkline>
              <xm:f>Vul_Water!E150:T150</xm:f>
              <xm:sqref>AB150</xm:sqref>
            </x14:sparkline>
            <x14:sparkline>
              <xm:f>Vul_Water!E151:T151</xm:f>
              <xm:sqref>AB151</xm:sqref>
            </x14:sparkline>
            <x14:sparkline>
              <xm:f>Vul_Water!E152:T152</xm:f>
              <xm:sqref>AB152</xm:sqref>
            </x14:sparkline>
            <x14:sparkline>
              <xm:f>Vul_Water!E153:T153</xm:f>
              <xm:sqref>AB153</xm:sqref>
            </x14:sparkline>
            <x14:sparkline>
              <xm:f>Vul_Water!E154:T154</xm:f>
              <xm:sqref>AB154</xm:sqref>
            </x14:sparkline>
            <x14:sparkline>
              <xm:f>Vul_Water!E155:T155</xm:f>
              <xm:sqref>AB155</xm:sqref>
            </x14:sparkline>
            <x14:sparkline>
              <xm:f>Vul_Water!E156:T156</xm:f>
              <xm:sqref>AB156</xm:sqref>
            </x14:sparkline>
            <x14:sparkline>
              <xm:f>Vul_Water!E157:T157</xm:f>
              <xm:sqref>AB157</xm:sqref>
            </x14:sparkline>
            <x14:sparkline>
              <xm:f>Vul_Water!E158:T158</xm:f>
              <xm:sqref>AB158</xm:sqref>
            </x14:sparkline>
            <x14:sparkline>
              <xm:f>Vul_Water!E159:T159</xm:f>
              <xm:sqref>AB159</xm:sqref>
            </x14:sparkline>
            <x14:sparkline>
              <xm:f>Vul_Water!E160:T160</xm:f>
              <xm:sqref>AB160</xm:sqref>
            </x14:sparkline>
            <x14:sparkline>
              <xm:f>Vul_Water!E161:T161</xm:f>
              <xm:sqref>AB161</xm:sqref>
            </x14:sparkline>
            <x14:sparkline>
              <xm:f>Vul_Water!E162:T162</xm:f>
              <xm:sqref>AB162</xm:sqref>
            </x14:sparkline>
            <x14:sparkline>
              <xm:f>Vul_Water!E163:T163</xm:f>
              <xm:sqref>AB163</xm:sqref>
            </x14:sparkline>
            <x14:sparkline>
              <xm:f>Vul_Water!E164:T164</xm:f>
              <xm:sqref>AB164</xm:sqref>
            </x14:sparkline>
            <x14:sparkline>
              <xm:f>Vul_Water!E165:T165</xm:f>
              <xm:sqref>AB165</xm:sqref>
            </x14:sparkline>
            <x14:sparkline>
              <xm:f>Vul_Water!E166:T166</xm:f>
              <xm:sqref>AB166</xm:sqref>
            </x14:sparkline>
            <x14:sparkline>
              <xm:f>Vul_Water!E167:T167</xm:f>
              <xm:sqref>AB167</xm:sqref>
            </x14:sparkline>
            <x14:sparkline>
              <xm:f>Vul_Water!E168:T168</xm:f>
              <xm:sqref>AB168</xm:sqref>
            </x14:sparkline>
            <x14:sparkline>
              <xm:f>Vul_Water!E169:T169</xm:f>
              <xm:sqref>AB169</xm:sqref>
            </x14:sparkline>
            <x14:sparkline>
              <xm:f>Vul_Water!E170:T170</xm:f>
              <xm:sqref>AB170</xm:sqref>
            </x14:sparkline>
            <x14:sparkline>
              <xm:f>Vul_Water!E171:T171</xm:f>
              <xm:sqref>AB171</xm:sqref>
            </x14:sparkline>
            <x14:sparkline>
              <xm:f>Vul_Water!E172:T172</xm:f>
              <xm:sqref>AB172</xm:sqref>
            </x14:sparkline>
            <x14:sparkline>
              <xm:f>Vul_Water!E173:T173</xm:f>
              <xm:sqref>AB173</xm:sqref>
            </x14:sparkline>
            <x14:sparkline>
              <xm:f>Vul_Water!E174:T174</xm:f>
              <xm:sqref>AB174</xm:sqref>
            </x14:sparkline>
            <x14:sparkline>
              <xm:f>Vul_Water!E175:T175</xm:f>
              <xm:sqref>AB175</xm:sqref>
            </x14:sparkline>
            <x14:sparkline>
              <xm:f>Vul_Water!E176:T176</xm:f>
              <xm:sqref>AB176</xm:sqref>
            </x14:sparkline>
            <x14:sparkline>
              <xm:f>Vul_Water!E177:T177</xm:f>
              <xm:sqref>AB177</xm:sqref>
            </x14:sparkline>
            <x14:sparkline>
              <xm:f>Vul_Water!E178:T178</xm:f>
              <xm:sqref>AB178</xm:sqref>
            </x14:sparkline>
            <x14:sparkline>
              <xm:f>Vul_Water!E179:T179</xm:f>
              <xm:sqref>AB179</xm:sqref>
            </x14:sparkline>
            <x14:sparkline>
              <xm:f>Vul_Water!E180:T180</xm:f>
              <xm:sqref>AB180</xm:sqref>
            </x14:sparkline>
            <x14:sparkline>
              <xm:f>Vul_Water!E181:T181</xm:f>
              <xm:sqref>AB181</xm:sqref>
            </x14:sparkline>
            <x14:sparkline>
              <xm:f>Vul_Water!E182:T182</xm:f>
              <xm:sqref>AB182</xm:sqref>
            </x14:sparkline>
            <x14:sparkline>
              <xm:f>Vul_Water!E183:T183</xm:f>
              <xm:sqref>AB183</xm:sqref>
            </x14:sparkline>
            <x14:sparkline>
              <xm:f>Vul_Water!E184:T184</xm:f>
              <xm:sqref>AB184</xm:sqref>
            </x14:sparkline>
            <x14:sparkline>
              <xm:f>Vul_Water!E185:T185</xm:f>
              <xm:sqref>AB185</xm:sqref>
            </x14:sparkline>
            <x14:sparkline>
              <xm:f>Vul_Water!E186:T186</xm:f>
              <xm:sqref>AB186</xm:sqref>
            </x14:sparkline>
            <x14:sparkline>
              <xm:f>Vul_Water!E187:T187</xm:f>
              <xm:sqref>AB187</xm:sqref>
            </x14:sparkline>
            <x14:sparkline>
              <xm:f>Vul_Water!E188:T188</xm:f>
              <xm:sqref>AB188</xm:sqref>
            </x14:sparkline>
            <x14:sparkline>
              <xm:f>Vul_Water!E189:T189</xm:f>
              <xm:sqref>AB189</xm:sqref>
            </x14:sparkline>
            <x14:sparkline>
              <xm:f>Vul_Water!E190:T190</xm:f>
              <xm:sqref>AB190</xm:sqref>
            </x14:sparkline>
            <x14:sparkline>
              <xm:f>Vul_Water!E191:T191</xm:f>
              <xm:sqref>AB191</xm:sqref>
            </x14:sparkline>
            <x14:sparkline>
              <xm:f>Vul_Water!E192:T192</xm:f>
              <xm:sqref>AB192</xm:sqref>
            </x14:sparkline>
            <x14:sparkline>
              <xm:f>Vul_Water!E193:T193</xm:f>
              <xm:sqref>AB193</xm:sqref>
            </x14:sparkline>
            <x14:sparkline>
              <xm:f>Vul_Water!E194:T194</xm:f>
              <xm:sqref>AB194</xm:sqref>
            </x14:sparkline>
            <x14:sparkline>
              <xm:f>Vul_Water!E195:T195</xm:f>
              <xm:sqref>AB195</xm:sqref>
            </x14:sparkline>
            <x14:sparkline>
              <xm:f>Vul_Water!E196:T196</xm:f>
              <xm:sqref>AB196</xm:sqref>
            </x14:sparkline>
            <x14:sparkline>
              <xm:f>Vul_Water!E197:T197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G197"/>
  <sheetViews>
    <sheetView workbookViewId="0">
      <selection activeCell="G127" sqref="G127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3" max="23" width="8.33203125" customWidth="1"/>
    <col min="24" max="25" width="6.6640625" customWidth="1"/>
    <col min="26" max="28" width="8.83203125" customWidth="1"/>
    <col min="31" max="31" width="21.6640625" customWidth="1"/>
    <col min="32" max="32" width="4" style="45" customWidth="1"/>
    <col min="33" max="33" width="21.83203125" customWidth="1"/>
  </cols>
  <sheetData>
    <row r="1" spans="1:33">
      <c r="A1" t="s">
        <v>598</v>
      </c>
    </row>
    <row r="2" spans="1:33" ht="25">
      <c r="H2" s="54"/>
      <c r="I2" s="54" t="s">
        <v>617</v>
      </c>
      <c r="J2" s="54"/>
      <c r="K2" s="54"/>
      <c r="L2" s="53"/>
      <c r="M2" s="53"/>
    </row>
    <row r="3" spans="1:33">
      <c r="K3" t="s">
        <v>612</v>
      </c>
    </row>
    <row r="5" spans="1:33" s="25" customFormat="1" ht="30">
      <c r="A5" s="48" t="s">
        <v>596</v>
      </c>
      <c r="B5" s="48" t="s">
        <v>597</v>
      </c>
      <c r="C5" s="49" t="s">
        <v>592</v>
      </c>
      <c r="D5" s="50"/>
      <c r="E5" s="49">
        <v>1995</v>
      </c>
      <c r="F5" s="49">
        <v>1996</v>
      </c>
      <c r="G5" s="49">
        <v>1997</v>
      </c>
      <c r="H5" s="49">
        <v>1998</v>
      </c>
      <c r="I5" s="49">
        <v>1999</v>
      </c>
      <c r="J5" s="49">
        <v>2000</v>
      </c>
      <c r="K5" s="49">
        <v>2001</v>
      </c>
      <c r="L5" s="49">
        <v>2002</v>
      </c>
      <c r="M5" s="49">
        <v>2003</v>
      </c>
      <c r="N5" s="49">
        <v>2004</v>
      </c>
      <c r="O5" s="49">
        <v>2005</v>
      </c>
      <c r="P5" s="49">
        <v>2006</v>
      </c>
      <c r="Q5" s="49">
        <v>2007</v>
      </c>
      <c r="R5" s="49">
        <v>2008</v>
      </c>
      <c r="S5" s="49">
        <v>2009</v>
      </c>
      <c r="T5" s="49">
        <v>2010</v>
      </c>
      <c r="U5" s="49"/>
      <c r="W5" s="25" t="s">
        <v>608</v>
      </c>
      <c r="X5" s="52" t="s">
        <v>609</v>
      </c>
      <c r="Y5" s="52" t="s">
        <v>589</v>
      </c>
      <c r="Z5" s="25" t="s">
        <v>607</v>
      </c>
      <c r="AA5" s="25" t="s">
        <v>606</v>
      </c>
      <c r="AB5" s="25" t="s">
        <v>589</v>
      </c>
      <c r="AE5" s="51" t="s">
        <v>610</v>
      </c>
      <c r="AF5" s="51"/>
      <c r="AG5" s="51" t="s">
        <v>611</v>
      </c>
    </row>
    <row r="6" spans="1:33">
      <c r="A6" s="39" t="s">
        <v>556</v>
      </c>
      <c r="B6" s="40">
        <v>1</v>
      </c>
      <c r="C6" s="34" t="s">
        <v>39</v>
      </c>
      <c r="D6" s="35" t="s">
        <v>40</v>
      </c>
      <c r="E6" s="47">
        <f>RANK(Vul_Index!E6,Vul_Index!E$6:E$197)</f>
        <v>1</v>
      </c>
      <c r="F6" s="47">
        <f>RANK(Vul_Index!F6,Vul_Index!F$6:F$197)</f>
        <v>1</v>
      </c>
      <c r="G6" s="47">
        <f>RANK(Vul_Index!G6,Vul_Index!G$6:G$197)</f>
        <v>1</v>
      </c>
      <c r="H6" s="47">
        <f>RANK(Vul_Index!H6,Vul_Index!H$6:H$197)</f>
        <v>1</v>
      </c>
      <c r="I6" s="47">
        <f>RANK(Vul_Index!I6,Vul_Index!I$6:I$197)</f>
        <v>1</v>
      </c>
      <c r="J6" s="47">
        <f>RANK(Vul_Index!J6,Vul_Index!J$6:J$197)</f>
        <v>1</v>
      </c>
      <c r="K6" s="47">
        <f>RANK(Vul_Index!K6,Vul_Index!K$6:K$197)</f>
        <v>1</v>
      </c>
      <c r="L6" s="47">
        <f>RANK(Vul_Index!L6,Vul_Index!L$6:L$197)</f>
        <v>1</v>
      </c>
      <c r="M6" s="47">
        <f>RANK(Vul_Index!M6,Vul_Index!M$6:M$197)</f>
        <v>1</v>
      </c>
      <c r="N6" s="47">
        <f>RANK(Vul_Index!N6,Vul_Index!N$6:N$197)</f>
        <v>1</v>
      </c>
      <c r="O6" s="47">
        <f>RANK(Vul_Index!O6,Vul_Index!O$6:O$197)</f>
        <v>1</v>
      </c>
      <c r="P6" s="47">
        <f>RANK(Vul_Index!P6,Vul_Index!P$6:P$197)</f>
        <v>1</v>
      </c>
      <c r="Q6" s="47">
        <f>RANK(Vul_Index!Q6,Vul_Index!Q$6:Q$197)</f>
        <v>1</v>
      </c>
      <c r="R6" s="47">
        <f>RANK(Vul_Index!R6,Vul_Index!R$6:R$197)</f>
        <v>1</v>
      </c>
      <c r="S6" s="47">
        <f>RANK(Vul_Index!S6,Vul_Index!S$6:S$197)</f>
        <v>1</v>
      </c>
      <c r="T6" s="47">
        <f>RANK(Vul_Index!T6,Vul_Index!T$6:T$197)</f>
        <v>1</v>
      </c>
      <c r="U6" s="11"/>
      <c r="V6" s="35" t="str">
        <f>D6</f>
        <v>Afghanistan</v>
      </c>
      <c r="W6" s="44">
        <f>MAX(E6:S6)</f>
        <v>1</v>
      </c>
      <c r="X6" s="44">
        <f ca="1">T6-W6+0.00001*RAND()</f>
        <v>4.8489970667129212E-6</v>
      </c>
      <c r="Y6" s="44">
        <f ca="1">RANK(X6,$X$6:$X$197,1)</f>
        <v>162</v>
      </c>
      <c r="Z6" s="44">
        <f>MIN(E6:T6)</f>
        <v>1</v>
      </c>
      <c r="AA6" s="44">
        <f ca="1">T6-Z6+0.0001*RAND()</f>
        <v>7.6301716386158958E-5</v>
      </c>
      <c r="AB6" s="44">
        <f ca="1">RANK(AA6,$AA$6:$AA$197)</f>
        <v>172</v>
      </c>
      <c r="AD6">
        <v>1</v>
      </c>
      <c r="AE6" s="33" t="str">
        <f ca="1">INDEX($V$6:$V$197,MATCH(AD6,$AB$6:$AB$197,0))</f>
        <v>Viet Nam</v>
      </c>
      <c r="AF6" s="46">
        <v>1</v>
      </c>
      <c r="AG6" s="56" t="str">
        <f ca="1">INDEX($V$6:$V$197,MATCH(AF6,$Y$6:$Y$197,0))</f>
        <v>Lebanon</v>
      </c>
    </row>
    <row r="7" spans="1:33">
      <c r="A7" s="39" t="s">
        <v>560</v>
      </c>
      <c r="B7" s="40">
        <v>1</v>
      </c>
      <c r="C7" s="34" t="s">
        <v>41</v>
      </c>
      <c r="D7" s="35" t="s">
        <v>42</v>
      </c>
      <c r="E7" s="47">
        <f>RANK(Vul_Index!E7,Vul_Index!E$6:E$197)</f>
        <v>110</v>
      </c>
      <c r="F7" s="47">
        <f>RANK(Vul_Index!F7,Vul_Index!F$6:F$197)</f>
        <v>97</v>
      </c>
      <c r="G7" s="47">
        <f>RANK(Vul_Index!G7,Vul_Index!G$6:G$197)</f>
        <v>105</v>
      </c>
      <c r="H7" s="47">
        <f>RANK(Vul_Index!H7,Vul_Index!H$6:H$197)</f>
        <v>107</v>
      </c>
      <c r="I7" s="47">
        <f>RANK(Vul_Index!I7,Vul_Index!I$6:I$197)</f>
        <v>101</v>
      </c>
      <c r="J7" s="47">
        <f>RANK(Vul_Index!J7,Vul_Index!J$6:J$197)</f>
        <v>105</v>
      </c>
      <c r="K7" s="47">
        <f>RANK(Vul_Index!K7,Vul_Index!K$6:K$197)</f>
        <v>106</v>
      </c>
      <c r="L7" s="47">
        <f>RANK(Vul_Index!L7,Vul_Index!L$6:L$197)</f>
        <v>109</v>
      </c>
      <c r="M7" s="47">
        <f>RANK(Vul_Index!M7,Vul_Index!M$6:M$197)</f>
        <v>108</v>
      </c>
      <c r="N7" s="47">
        <f>RANK(Vul_Index!N7,Vul_Index!N$6:N$197)</f>
        <v>107</v>
      </c>
      <c r="O7" s="47">
        <f>RANK(Vul_Index!O7,Vul_Index!O$6:O$197)</f>
        <v>106</v>
      </c>
      <c r="P7" s="47">
        <f>RANK(Vul_Index!P7,Vul_Index!P$6:P$197)</f>
        <v>107</v>
      </c>
      <c r="Q7" s="47">
        <f>RANK(Vul_Index!Q7,Vul_Index!Q$6:Q$197)</f>
        <v>105</v>
      </c>
      <c r="R7" s="47">
        <f>RANK(Vul_Index!R7,Vul_Index!R$6:R$197)</f>
        <v>104</v>
      </c>
      <c r="S7" s="47">
        <f>RANK(Vul_Index!S7,Vul_Index!S$6:S$197)</f>
        <v>101</v>
      </c>
      <c r="T7" s="47">
        <f>RANK(Vul_Index!T7,Vul_Index!T$6:T$197)</f>
        <v>101</v>
      </c>
      <c r="U7" s="11"/>
      <c r="V7" s="35" t="str">
        <f t="shared" ref="V7:V70" si="0">D7</f>
        <v>Albania</v>
      </c>
      <c r="W7" s="44">
        <f t="shared" ref="W7:W70" si="1">MAX(E7:S7)</f>
        <v>110</v>
      </c>
      <c r="X7" s="44">
        <f t="shared" ref="X7:X70" ca="1" si="2">T7-W7+0.00001*RAND()</f>
        <v>-8.9999906296669234</v>
      </c>
      <c r="Y7" s="44">
        <f t="shared" ref="Y7:Y70" ca="1" si="3">RANK(X7,$X$6:$X$197,1)</f>
        <v>44</v>
      </c>
      <c r="Z7" s="44">
        <f t="shared" ref="Z7:Z70" si="4">MIN(E7:T7)</f>
        <v>97</v>
      </c>
      <c r="AA7" s="44">
        <f t="shared" ref="AA7:AA70" ca="1" si="5">T7-Z7+0.0001*RAND()</f>
        <v>4.0000015348350155</v>
      </c>
      <c r="AB7" s="44">
        <f t="shared" ref="AB7:AB70" ca="1" si="6">RANK(AA7,$AA$6:$AA$197)</f>
        <v>98</v>
      </c>
      <c r="AD7">
        <v>2</v>
      </c>
      <c r="AE7" s="33" t="str">
        <f t="shared" ref="AE7:AE35" ca="1" si="7">INDEX($V$6:$V$197,MATCH(AD7,$AB$6:$AB$197,0))</f>
        <v>Montenegro</v>
      </c>
      <c r="AF7" s="46">
        <v>2</v>
      </c>
      <c r="AG7" s="56" t="str">
        <f t="shared" ref="AG7:AG35" ca="1" si="8">INDEX($V$6:$V$197,MATCH(AF7,$Y$6:$Y$197,0))</f>
        <v>Belgium</v>
      </c>
    </row>
    <row r="8" spans="1:33">
      <c r="A8" s="39" t="s">
        <v>570</v>
      </c>
      <c r="B8" s="40">
        <v>1</v>
      </c>
      <c r="C8" s="34" t="s">
        <v>43</v>
      </c>
      <c r="D8" s="35" t="s">
        <v>44</v>
      </c>
      <c r="E8" s="47">
        <f>RANK(Vul_Index!E8,Vul_Index!E$6:E$197)</f>
        <v>108</v>
      </c>
      <c r="F8" s="47">
        <f>RANK(Vul_Index!F8,Vul_Index!F$6:F$197)</f>
        <v>119</v>
      </c>
      <c r="G8" s="47">
        <f>RANK(Vul_Index!G8,Vul_Index!G$6:G$197)</f>
        <v>111</v>
      </c>
      <c r="H8" s="47">
        <f>RANK(Vul_Index!H8,Vul_Index!H$6:H$197)</f>
        <v>116</v>
      </c>
      <c r="I8" s="47">
        <f>RANK(Vul_Index!I8,Vul_Index!I$6:I$197)</f>
        <v>111</v>
      </c>
      <c r="J8" s="47">
        <f>RANK(Vul_Index!J8,Vul_Index!J$6:J$197)</f>
        <v>110</v>
      </c>
      <c r="K8" s="47">
        <f>RANK(Vul_Index!K8,Vul_Index!K$6:K$197)</f>
        <v>111</v>
      </c>
      <c r="L8" s="47">
        <f>RANK(Vul_Index!L8,Vul_Index!L$6:L$197)</f>
        <v>105</v>
      </c>
      <c r="M8" s="47">
        <f>RANK(Vul_Index!M8,Vul_Index!M$6:M$197)</f>
        <v>111</v>
      </c>
      <c r="N8" s="47">
        <f>RANK(Vul_Index!N8,Vul_Index!N$6:N$197)</f>
        <v>110</v>
      </c>
      <c r="O8" s="47">
        <f>RANK(Vul_Index!O8,Vul_Index!O$6:O$197)</f>
        <v>110</v>
      </c>
      <c r="P8" s="47">
        <f>RANK(Vul_Index!P8,Vul_Index!P$6:P$197)</f>
        <v>114</v>
      </c>
      <c r="Q8" s="47">
        <f>RANK(Vul_Index!Q8,Vul_Index!Q$6:Q$197)</f>
        <v>117</v>
      </c>
      <c r="R8" s="47">
        <f>RANK(Vul_Index!R8,Vul_Index!R$6:R$197)</f>
        <v>116</v>
      </c>
      <c r="S8" s="47">
        <f>RANK(Vul_Index!S8,Vul_Index!S$6:S$197)</f>
        <v>112</v>
      </c>
      <c r="T8" s="47">
        <f>RANK(Vul_Index!T8,Vul_Index!T$6:T$197)</f>
        <v>111</v>
      </c>
      <c r="U8" s="11"/>
      <c r="V8" s="35" t="str">
        <f t="shared" si="0"/>
        <v>Algeria</v>
      </c>
      <c r="W8" s="44">
        <f t="shared" si="1"/>
        <v>119</v>
      </c>
      <c r="X8" s="44">
        <f t="shared" ca="1" si="2"/>
        <v>-7.9999909515603509</v>
      </c>
      <c r="Y8" s="44">
        <f t="shared" ca="1" si="3"/>
        <v>51</v>
      </c>
      <c r="Z8" s="44">
        <f t="shared" si="4"/>
        <v>105</v>
      </c>
      <c r="AA8" s="44">
        <f t="shared" ca="1" si="5"/>
        <v>6.0000212266065525</v>
      </c>
      <c r="AB8" s="44">
        <f t="shared" ca="1" si="6"/>
        <v>67</v>
      </c>
      <c r="AD8">
        <v>3</v>
      </c>
      <c r="AE8" s="33" t="str">
        <f t="shared" ca="1" si="7"/>
        <v>Indonesia</v>
      </c>
      <c r="AF8" s="46">
        <v>3</v>
      </c>
      <c r="AG8" s="56" t="str">
        <f t="shared" ca="1" si="8"/>
        <v>Malta</v>
      </c>
    </row>
    <row r="9" spans="1:33">
      <c r="A9" s="39" t="s">
        <v>557</v>
      </c>
      <c r="B9" s="40">
        <v>1</v>
      </c>
      <c r="C9" s="34" t="s">
        <v>45</v>
      </c>
      <c r="D9" s="35" t="s">
        <v>46</v>
      </c>
      <c r="E9" s="47">
        <f>RANK(Vul_Index!E9,Vul_Index!E$6:E$197)</f>
        <v>164</v>
      </c>
      <c r="F9" s="47">
        <f>RANK(Vul_Index!F9,Vul_Index!F$6:F$197)</f>
        <v>163</v>
      </c>
      <c r="G9" s="47">
        <f>RANK(Vul_Index!G9,Vul_Index!G$6:G$197)</f>
        <v>162</v>
      </c>
      <c r="H9" s="47">
        <f>RANK(Vul_Index!H9,Vul_Index!H$6:H$197)</f>
        <v>162</v>
      </c>
      <c r="I9" s="47">
        <f>RANK(Vul_Index!I9,Vul_Index!I$6:I$197)</f>
        <v>162</v>
      </c>
      <c r="J9" s="47">
        <f>RANK(Vul_Index!J9,Vul_Index!J$6:J$197)</f>
        <v>163</v>
      </c>
      <c r="K9" s="47">
        <f>RANK(Vul_Index!K9,Vul_Index!K$6:K$197)</f>
        <v>161</v>
      </c>
      <c r="L9" s="47">
        <f>RANK(Vul_Index!L9,Vul_Index!L$6:L$197)</f>
        <v>162</v>
      </c>
      <c r="M9" s="47">
        <f>RANK(Vul_Index!M9,Vul_Index!M$6:M$197)</f>
        <v>162</v>
      </c>
      <c r="N9" s="47">
        <f>RANK(Vul_Index!N9,Vul_Index!N$6:N$197)</f>
        <v>161</v>
      </c>
      <c r="O9" s="47">
        <f>RANK(Vul_Index!O9,Vul_Index!O$6:O$197)</f>
        <v>162</v>
      </c>
      <c r="P9" s="47">
        <f>RANK(Vul_Index!P9,Vul_Index!P$6:P$197)</f>
        <v>161</v>
      </c>
      <c r="Q9" s="47">
        <f>RANK(Vul_Index!Q9,Vul_Index!Q$6:Q$197)</f>
        <v>161</v>
      </c>
      <c r="R9" s="47">
        <f>RANK(Vul_Index!R9,Vul_Index!R$6:R$197)</f>
        <v>162</v>
      </c>
      <c r="S9" s="47">
        <f>RANK(Vul_Index!S9,Vul_Index!S$6:S$197)</f>
        <v>165</v>
      </c>
      <c r="T9" s="47">
        <f>RANK(Vul_Index!T9,Vul_Index!T$6:T$197)</f>
        <v>167</v>
      </c>
      <c r="U9" s="11"/>
      <c r="V9" s="35" t="str">
        <f t="shared" si="0"/>
        <v>Andorra</v>
      </c>
      <c r="W9" s="44">
        <f t="shared" si="1"/>
        <v>165</v>
      </c>
      <c r="X9" s="44">
        <f t="shared" ca="1" si="2"/>
        <v>2.0000099131372564</v>
      </c>
      <c r="Y9" s="44">
        <f t="shared" ca="1" si="3"/>
        <v>192</v>
      </c>
      <c r="Z9" s="44">
        <f t="shared" si="4"/>
        <v>161</v>
      </c>
      <c r="AA9" s="44">
        <f t="shared" ca="1" si="5"/>
        <v>6.0000044670708199</v>
      </c>
      <c r="AB9" s="44">
        <f t="shared" ca="1" si="6"/>
        <v>70</v>
      </c>
      <c r="AD9">
        <v>4</v>
      </c>
      <c r="AE9" s="33" t="str">
        <f t="shared" ca="1" si="7"/>
        <v>Cambodia</v>
      </c>
      <c r="AF9" s="46">
        <v>4</v>
      </c>
      <c r="AG9" s="56" t="str">
        <f t="shared" ca="1" si="8"/>
        <v>Saint Lucia</v>
      </c>
    </row>
    <row r="10" spans="1:33">
      <c r="A10" s="39" t="s">
        <v>558</v>
      </c>
      <c r="B10" s="40">
        <v>1</v>
      </c>
      <c r="C10" s="34" t="s">
        <v>47</v>
      </c>
      <c r="D10" s="35" t="s">
        <v>48</v>
      </c>
      <c r="E10" s="47">
        <f>RANK(Vul_Index!E10,Vul_Index!E$6:E$197)</f>
        <v>7</v>
      </c>
      <c r="F10" s="47">
        <f>RANK(Vul_Index!F10,Vul_Index!F$6:F$197)</f>
        <v>7</v>
      </c>
      <c r="G10" s="47">
        <f>RANK(Vul_Index!G10,Vul_Index!G$6:G$197)</f>
        <v>6</v>
      </c>
      <c r="H10" s="47">
        <f>RANK(Vul_Index!H10,Vul_Index!H$6:H$197)</f>
        <v>7</v>
      </c>
      <c r="I10" s="47">
        <f>RANK(Vul_Index!I10,Vul_Index!I$6:I$197)</f>
        <v>8</v>
      </c>
      <c r="J10" s="47">
        <f>RANK(Vul_Index!J10,Vul_Index!J$6:J$197)</f>
        <v>6</v>
      </c>
      <c r="K10" s="47">
        <f>RANK(Vul_Index!K10,Vul_Index!K$6:K$197)</f>
        <v>7</v>
      </c>
      <c r="L10" s="47">
        <f>RANK(Vul_Index!L10,Vul_Index!L$6:L$197)</f>
        <v>7</v>
      </c>
      <c r="M10" s="47">
        <f>RANK(Vul_Index!M10,Vul_Index!M$6:M$197)</f>
        <v>8</v>
      </c>
      <c r="N10" s="47">
        <f>RANK(Vul_Index!N10,Vul_Index!N$6:N$197)</f>
        <v>6</v>
      </c>
      <c r="O10" s="47">
        <f>RANK(Vul_Index!O10,Vul_Index!O$6:O$197)</f>
        <v>8</v>
      </c>
      <c r="P10" s="47">
        <f>RANK(Vul_Index!P10,Vul_Index!P$6:P$197)</f>
        <v>8</v>
      </c>
      <c r="Q10" s="47">
        <f>RANK(Vul_Index!Q10,Vul_Index!Q$6:Q$197)</f>
        <v>8</v>
      </c>
      <c r="R10" s="47">
        <f>RANK(Vul_Index!R10,Vul_Index!R$6:R$197)</f>
        <v>9</v>
      </c>
      <c r="S10" s="47">
        <f>RANK(Vul_Index!S10,Vul_Index!S$6:S$197)</f>
        <v>9</v>
      </c>
      <c r="T10" s="47">
        <f>RANK(Vul_Index!T10,Vul_Index!T$6:T$197)</f>
        <v>9</v>
      </c>
      <c r="U10" s="11"/>
      <c r="V10" s="35" t="str">
        <f t="shared" si="0"/>
        <v>Angola</v>
      </c>
      <c r="W10" s="44">
        <f t="shared" si="1"/>
        <v>9</v>
      </c>
      <c r="X10" s="44">
        <f t="shared" ca="1" si="2"/>
        <v>1.3225043698880235E-6</v>
      </c>
      <c r="Y10" s="44">
        <f t="shared" ca="1" si="3"/>
        <v>156</v>
      </c>
      <c r="Z10" s="44">
        <f t="shared" si="4"/>
        <v>6</v>
      </c>
      <c r="AA10" s="44">
        <f t="shared" ca="1" si="5"/>
        <v>3.0000197591446396</v>
      </c>
      <c r="AB10" s="44">
        <f t="shared" ca="1" si="6"/>
        <v>107</v>
      </c>
      <c r="AD10">
        <v>5</v>
      </c>
      <c r="AE10" s="33" t="str">
        <f t="shared" ca="1" si="7"/>
        <v>Uzbekistan</v>
      </c>
      <c r="AF10" s="46">
        <v>5</v>
      </c>
      <c r="AG10" s="56" t="str">
        <f t="shared" ca="1" si="8"/>
        <v>Armenia</v>
      </c>
    </row>
    <row r="11" spans="1:33">
      <c r="A11" s="39" t="s">
        <v>559</v>
      </c>
      <c r="B11" s="40">
        <v>1</v>
      </c>
      <c r="C11" s="34" t="s">
        <v>49</v>
      </c>
      <c r="D11" s="35" t="s">
        <v>50</v>
      </c>
      <c r="E11" s="47">
        <f>RANK(Vul_Index!E11,Vul_Index!E$6:E$197)</f>
        <v>85</v>
      </c>
      <c r="F11" s="47">
        <f>RANK(Vul_Index!F11,Vul_Index!F$6:F$197)</f>
        <v>82</v>
      </c>
      <c r="G11" s="47">
        <f>RANK(Vul_Index!G11,Vul_Index!G$6:G$197)</f>
        <v>82</v>
      </c>
      <c r="H11" s="47">
        <f>RANK(Vul_Index!H11,Vul_Index!H$6:H$197)</f>
        <v>82</v>
      </c>
      <c r="I11" s="47">
        <f>RANK(Vul_Index!I11,Vul_Index!I$6:I$197)</f>
        <v>81</v>
      </c>
      <c r="J11" s="47">
        <f>RANK(Vul_Index!J11,Vul_Index!J$6:J$197)</f>
        <v>81</v>
      </c>
      <c r="K11" s="47">
        <f>RANK(Vul_Index!K11,Vul_Index!K$6:K$197)</f>
        <v>87</v>
      </c>
      <c r="L11" s="47">
        <f>RANK(Vul_Index!L11,Vul_Index!L$6:L$197)</f>
        <v>79</v>
      </c>
      <c r="M11" s="47">
        <f>RANK(Vul_Index!M11,Vul_Index!M$6:M$197)</f>
        <v>79</v>
      </c>
      <c r="N11" s="47">
        <f>RANK(Vul_Index!N11,Vul_Index!N$6:N$197)</f>
        <v>79</v>
      </c>
      <c r="O11" s="47">
        <f>RANK(Vul_Index!O11,Vul_Index!O$6:O$197)</f>
        <v>77</v>
      </c>
      <c r="P11" s="47">
        <f>RANK(Vul_Index!P11,Vul_Index!P$6:P$197)</f>
        <v>77</v>
      </c>
      <c r="Q11" s="47">
        <f>RANK(Vul_Index!Q11,Vul_Index!Q$6:Q$197)</f>
        <v>78</v>
      </c>
      <c r="R11" s="47">
        <f>RANK(Vul_Index!R11,Vul_Index!R$6:R$197)</f>
        <v>76</v>
      </c>
      <c r="S11" s="47">
        <f>RANK(Vul_Index!S11,Vul_Index!S$6:S$197)</f>
        <v>77</v>
      </c>
      <c r="T11" s="47">
        <f>RANK(Vul_Index!T11,Vul_Index!T$6:T$197)</f>
        <v>77</v>
      </c>
      <c r="U11" s="11"/>
      <c r="V11" s="35" t="str">
        <f t="shared" si="0"/>
        <v>Antigua and Barbuda</v>
      </c>
      <c r="W11" s="44">
        <f t="shared" si="1"/>
        <v>87</v>
      </c>
      <c r="X11" s="44">
        <f t="shared" ca="1" si="2"/>
        <v>-9.9999981306340455</v>
      </c>
      <c r="Y11" s="44">
        <f t="shared" ca="1" si="3"/>
        <v>33</v>
      </c>
      <c r="Z11" s="44">
        <f t="shared" si="4"/>
        <v>76</v>
      </c>
      <c r="AA11" s="44">
        <f t="shared" ca="1" si="5"/>
        <v>1.0000090710760343</v>
      </c>
      <c r="AB11" s="44">
        <f t="shared" ca="1" si="6"/>
        <v>165</v>
      </c>
      <c r="AD11">
        <v>6</v>
      </c>
      <c r="AE11" s="33" t="str">
        <f t="shared" ca="1" si="7"/>
        <v>Eritrea</v>
      </c>
      <c r="AF11" s="46">
        <v>6</v>
      </c>
      <c r="AG11" s="56" t="str">
        <f t="shared" ca="1" si="8"/>
        <v>Zimbabwe</v>
      </c>
    </row>
    <row r="12" spans="1:33">
      <c r="A12" s="39" t="s">
        <v>581</v>
      </c>
      <c r="B12" s="40">
        <v>1</v>
      </c>
      <c r="C12" s="34" t="s">
        <v>51</v>
      </c>
      <c r="D12" s="35" t="s">
        <v>52</v>
      </c>
      <c r="E12" s="47">
        <f>RANK(Vul_Index!E12,Vul_Index!E$6:E$197)</f>
        <v>174</v>
      </c>
      <c r="F12" s="47">
        <f>RANK(Vul_Index!F12,Vul_Index!F$6:F$197)</f>
        <v>174</v>
      </c>
      <c r="G12" s="47">
        <f>RANK(Vul_Index!G12,Vul_Index!G$6:G$197)</f>
        <v>173</v>
      </c>
      <c r="H12" s="47">
        <f>RANK(Vul_Index!H12,Vul_Index!H$6:H$197)</f>
        <v>174</v>
      </c>
      <c r="I12" s="47">
        <f>RANK(Vul_Index!I12,Vul_Index!I$6:I$197)</f>
        <v>174</v>
      </c>
      <c r="J12" s="47">
        <f>RANK(Vul_Index!J12,Vul_Index!J$6:J$197)</f>
        <v>174</v>
      </c>
      <c r="K12" s="47">
        <f>RANK(Vul_Index!K12,Vul_Index!K$6:K$197)</f>
        <v>173</v>
      </c>
      <c r="L12" s="47">
        <f>RANK(Vul_Index!L12,Vul_Index!L$6:L$197)</f>
        <v>175</v>
      </c>
      <c r="M12" s="47">
        <f>RANK(Vul_Index!M12,Vul_Index!M$6:M$197)</f>
        <v>174</v>
      </c>
      <c r="N12" s="47">
        <f>RANK(Vul_Index!N12,Vul_Index!N$6:N$197)</f>
        <v>174</v>
      </c>
      <c r="O12" s="47">
        <f>RANK(Vul_Index!O12,Vul_Index!O$6:O$197)</f>
        <v>175</v>
      </c>
      <c r="P12" s="47">
        <f>RANK(Vul_Index!P12,Vul_Index!P$6:P$197)</f>
        <v>176</v>
      </c>
      <c r="Q12" s="47">
        <f>RANK(Vul_Index!Q12,Vul_Index!Q$6:Q$197)</f>
        <v>177</v>
      </c>
      <c r="R12" s="47">
        <f>RANK(Vul_Index!R12,Vul_Index!R$6:R$197)</f>
        <v>177</v>
      </c>
      <c r="S12" s="47">
        <f>RANK(Vul_Index!S12,Vul_Index!S$6:S$197)</f>
        <v>178</v>
      </c>
      <c r="T12" s="47">
        <f>RANK(Vul_Index!T12,Vul_Index!T$6:T$197)</f>
        <v>179</v>
      </c>
      <c r="U12" s="11"/>
      <c r="V12" s="35" t="str">
        <f t="shared" si="0"/>
        <v>Argentina</v>
      </c>
      <c r="W12" s="44">
        <f t="shared" si="1"/>
        <v>178</v>
      </c>
      <c r="X12" s="44">
        <f t="shared" ca="1" si="2"/>
        <v>1.0000077927607718</v>
      </c>
      <c r="Y12" s="44">
        <f t="shared" ca="1" si="3"/>
        <v>187</v>
      </c>
      <c r="Z12" s="44">
        <f t="shared" si="4"/>
        <v>173</v>
      </c>
      <c r="AA12" s="44">
        <f t="shared" ca="1" si="5"/>
        <v>6.000018849654019</v>
      </c>
      <c r="AB12" s="44">
        <f t="shared" ca="1" si="6"/>
        <v>68</v>
      </c>
      <c r="AD12">
        <v>7</v>
      </c>
      <c r="AE12" s="33" t="str">
        <f t="shared" ca="1" si="7"/>
        <v>Laos</v>
      </c>
      <c r="AF12" s="46">
        <v>7</v>
      </c>
      <c r="AG12" s="56" t="str">
        <f t="shared" ca="1" si="8"/>
        <v>Swaziland</v>
      </c>
    </row>
    <row r="13" spans="1:33">
      <c r="A13" s="39" t="s">
        <v>563</v>
      </c>
      <c r="B13" s="40">
        <v>1</v>
      </c>
      <c r="C13" s="34" t="s">
        <v>53</v>
      </c>
      <c r="D13" s="35" t="s">
        <v>54</v>
      </c>
      <c r="E13" s="47">
        <f>RANK(Vul_Index!E13,Vul_Index!E$6:E$197)</f>
        <v>139</v>
      </c>
      <c r="F13" s="47">
        <f>RANK(Vul_Index!F13,Vul_Index!F$6:F$197)</f>
        <v>138</v>
      </c>
      <c r="G13" s="47">
        <f>RANK(Vul_Index!G13,Vul_Index!G$6:G$197)</f>
        <v>141</v>
      </c>
      <c r="H13" s="47">
        <f>RANK(Vul_Index!H13,Vul_Index!H$6:H$197)</f>
        <v>137</v>
      </c>
      <c r="I13" s="47">
        <f>RANK(Vul_Index!I13,Vul_Index!I$6:I$197)</f>
        <v>148</v>
      </c>
      <c r="J13" s="47">
        <f>RANK(Vul_Index!J13,Vul_Index!J$6:J$197)</f>
        <v>140</v>
      </c>
      <c r="K13" s="47">
        <f>RANK(Vul_Index!K13,Vul_Index!K$6:K$197)</f>
        <v>140</v>
      </c>
      <c r="L13" s="47">
        <f>RANK(Vul_Index!L13,Vul_Index!L$6:L$197)</f>
        <v>138</v>
      </c>
      <c r="M13" s="47">
        <f>RANK(Vul_Index!M13,Vul_Index!M$6:M$197)</f>
        <v>143</v>
      </c>
      <c r="N13" s="47">
        <f>RANK(Vul_Index!N13,Vul_Index!N$6:N$197)</f>
        <v>139</v>
      </c>
      <c r="O13" s="47">
        <f>RANK(Vul_Index!O13,Vul_Index!O$6:O$197)</f>
        <v>136</v>
      </c>
      <c r="P13" s="47">
        <f>RANK(Vul_Index!P13,Vul_Index!P$6:P$197)</f>
        <v>130</v>
      </c>
      <c r="Q13" s="47">
        <f>RANK(Vul_Index!Q13,Vul_Index!Q$6:Q$197)</f>
        <v>127</v>
      </c>
      <c r="R13" s="47">
        <f>RANK(Vul_Index!R13,Vul_Index!R$6:R$197)</f>
        <v>131</v>
      </c>
      <c r="S13" s="47">
        <f>RANK(Vul_Index!S13,Vul_Index!S$6:S$197)</f>
        <v>129</v>
      </c>
      <c r="T13" s="47">
        <f>RANK(Vul_Index!T13,Vul_Index!T$6:T$197)</f>
        <v>127</v>
      </c>
      <c r="U13" s="11"/>
      <c r="V13" s="35" t="str">
        <f t="shared" si="0"/>
        <v>Armenia</v>
      </c>
      <c r="W13" s="44">
        <f t="shared" si="1"/>
        <v>148</v>
      </c>
      <c r="X13" s="44">
        <f t="shared" ca="1" si="2"/>
        <v>-20.999992376349944</v>
      </c>
      <c r="Y13" s="44">
        <f t="shared" ca="1" si="3"/>
        <v>5</v>
      </c>
      <c r="Z13" s="44">
        <f t="shared" si="4"/>
        <v>127</v>
      </c>
      <c r="AA13" s="44">
        <f t="shared" ca="1" si="5"/>
        <v>1.384314552298095E-5</v>
      </c>
      <c r="AB13" s="44">
        <f t="shared" ca="1" si="6"/>
        <v>188</v>
      </c>
      <c r="AD13">
        <v>8</v>
      </c>
      <c r="AE13" s="33" t="str">
        <f t="shared" ca="1" si="7"/>
        <v>Brunei Darussalam</v>
      </c>
      <c r="AF13" s="46">
        <v>8</v>
      </c>
      <c r="AG13" s="56" t="str">
        <f t="shared" ca="1" si="8"/>
        <v>Netherlands</v>
      </c>
    </row>
    <row r="14" spans="1:33">
      <c r="A14" s="39" t="s">
        <v>536</v>
      </c>
      <c r="B14" s="40">
        <v>1</v>
      </c>
      <c r="C14" s="34" t="s">
        <v>55</v>
      </c>
      <c r="D14" s="35" t="s">
        <v>56</v>
      </c>
      <c r="E14" s="47">
        <f>RANK(Vul_Index!E14,Vul_Index!E$6:E$197)</f>
        <v>175</v>
      </c>
      <c r="F14" s="47">
        <f>RANK(Vul_Index!F14,Vul_Index!F$6:F$197)</f>
        <v>175</v>
      </c>
      <c r="G14" s="47">
        <f>RANK(Vul_Index!G14,Vul_Index!G$6:G$197)</f>
        <v>175</v>
      </c>
      <c r="H14" s="47">
        <f>RANK(Vul_Index!H14,Vul_Index!H$6:H$197)</f>
        <v>176</v>
      </c>
      <c r="I14" s="47">
        <f>RANK(Vul_Index!I14,Vul_Index!I$6:I$197)</f>
        <v>176</v>
      </c>
      <c r="J14" s="47">
        <f>RANK(Vul_Index!J14,Vul_Index!J$6:J$197)</f>
        <v>175</v>
      </c>
      <c r="K14" s="47">
        <f>RANK(Vul_Index!K14,Vul_Index!K$6:K$197)</f>
        <v>174</v>
      </c>
      <c r="L14" s="47">
        <f>RANK(Vul_Index!L14,Vul_Index!L$6:L$197)</f>
        <v>176</v>
      </c>
      <c r="M14" s="47">
        <f>RANK(Vul_Index!M14,Vul_Index!M$6:M$197)</f>
        <v>175</v>
      </c>
      <c r="N14" s="47">
        <f>RANK(Vul_Index!N14,Vul_Index!N$6:N$197)</f>
        <v>176</v>
      </c>
      <c r="O14" s="47">
        <f>RANK(Vul_Index!O14,Vul_Index!O$6:O$197)</f>
        <v>176</v>
      </c>
      <c r="P14" s="47">
        <f>RANK(Vul_Index!P14,Vul_Index!P$6:P$197)</f>
        <v>179</v>
      </c>
      <c r="Q14" s="47">
        <f>RANK(Vul_Index!Q14,Vul_Index!Q$6:Q$197)</f>
        <v>179</v>
      </c>
      <c r="R14" s="47">
        <f>RANK(Vul_Index!R14,Vul_Index!R$6:R$197)</f>
        <v>178</v>
      </c>
      <c r="S14" s="47">
        <f>RANK(Vul_Index!S14,Vul_Index!S$6:S$197)</f>
        <v>179</v>
      </c>
      <c r="T14" s="47">
        <f>RANK(Vul_Index!T14,Vul_Index!T$6:T$197)</f>
        <v>178</v>
      </c>
      <c r="U14" s="11"/>
      <c r="V14" s="35" t="str">
        <f t="shared" si="0"/>
        <v>Australia</v>
      </c>
      <c r="W14" s="44">
        <f t="shared" si="1"/>
        <v>179</v>
      </c>
      <c r="X14" s="44">
        <f t="shared" ca="1" si="2"/>
        <v>-0.99999261037600451</v>
      </c>
      <c r="Y14" s="44">
        <f t="shared" ca="1" si="3"/>
        <v>142</v>
      </c>
      <c r="Z14" s="44">
        <f t="shared" si="4"/>
        <v>174</v>
      </c>
      <c r="AA14" s="44">
        <f t="shared" ca="1" si="5"/>
        <v>4.0000860105179958</v>
      </c>
      <c r="AB14" s="44">
        <f t="shared" ca="1" si="6"/>
        <v>88</v>
      </c>
      <c r="AD14">
        <v>9</v>
      </c>
      <c r="AE14" s="33" t="str">
        <f t="shared" ca="1" si="7"/>
        <v>Timor-Leste</v>
      </c>
      <c r="AF14" s="46">
        <v>9</v>
      </c>
      <c r="AG14" s="56" t="str">
        <f t="shared" ca="1" si="8"/>
        <v>Kyrgyzstan</v>
      </c>
    </row>
    <row r="15" spans="1:33">
      <c r="A15" s="39" t="s">
        <v>564</v>
      </c>
      <c r="B15" s="40">
        <v>1</v>
      </c>
      <c r="C15" s="34" t="s">
        <v>57</v>
      </c>
      <c r="D15" s="35" t="s">
        <v>58</v>
      </c>
      <c r="E15" s="47">
        <f>RANK(Vul_Index!E15,Vul_Index!E$6:E$197)</f>
        <v>184</v>
      </c>
      <c r="F15" s="47">
        <f>RANK(Vul_Index!F15,Vul_Index!F$6:F$197)</f>
        <v>184</v>
      </c>
      <c r="G15" s="47">
        <f>RANK(Vul_Index!G15,Vul_Index!G$6:G$197)</f>
        <v>184</v>
      </c>
      <c r="H15" s="47">
        <f>RANK(Vul_Index!H15,Vul_Index!H$6:H$197)</f>
        <v>185</v>
      </c>
      <c r="I15" s="47">
        <f>RANK(Vul_Index!I15,Vul_Index!I$6:I$197)</f>
        <v>185</v>
      </c>
      <c r="J15" s="47">
        <f>RANK(Vul_Index!J15,Vul_Index!J$6:J$197)</f>
        <v>184</v>
      </c>
      <c r="K15" s="47">
        <f>RANK(Vul_Index!K15,Vul_Index!K$6:K$197)</f>
        <v>183</v>
      </c>
      <c r="L15" s="47">
        <f>RANK(Vul_Index!L15,Vul_Index!L$6:L$197)</f>
        <v>183</v>
      </c>
      <c r="M15" s="47">
        <f>RANK(Vul_Index!M15,Vul_Index!M$6:M$197)</f>
        <v>183</v>
      </c>
      <c r="N15" s="47">
        <f>RANK(Vul_Index!N15,Vul_Index!N$6:N$197)</f>
        <v>183</v>
      </c>
      <c r="O15" s="47">
        <f>RANK(Vul_Index!O15,Vul_Index!O$6:O$197)</f>
        <v>183</v>
      </c>
      <c r="P15" s="47">
        <f>RANK(Vul_Index!P15,Vul_Index!P$6:P$197)</f>
        <v>178</v>
      </c>
      <c r="Q15" s="47">
        <f>RANK(Vul_Index!Q15,Vul_Index!Q$6:Q$197)</f>
        <v>178</v>
      </c>
      <c r="R15" s="47">
        <f>RANK(Vul_Index!R15,Vul_Index!R$6:R$197)</f>
        <v>180</v>
      </c>
      <c r="S15" s="47">
        <f>RANK(Vul_Index!S15,Vul_Index!S$6:S$197)</f>
        <v>180</v>
      </c>
      <c r="T15" s="47">
        <f>RANK(Vul_Index!T15,Vul_Index!T$6:T$197)</f>
        <v>180</v>
      </c>
      <c r="U15" s="11"/>
      <c r="V15" s="35" t="str">
        <f t="shared" si="0"/>
        <v>Austria</v>
      </c>
      <c r="W15" s="44">
        <f t="shared" si="1"/>
        <v>185</v>
      </c>
      <c r="X15" s="44">
        <f t="shared" ca="1" si="2"/>
        <v>-4.9999947413609735</v>
      </c>
      <c r="Y15" s="44">
        <f t="shared" ca="1" si="3"/>
        <v>77</v>
      </c>
      <c r="Z15" s="44">
        <f t="shared" si="4"/>
        <v>178</v>
      </c>
      <c r="AA15" s="44">
        <f t="shared" ca="1" si="5"/>
        <v>2.0000290668156602</v>
      </c>
      <c r="AB15" s="44">
        <f t="shared" ca="1" si="6"/>
        <v>128</v>
      </c>
      <c r="AD15">
        <v>10</v>
      </c>
      <c r="AE15" s="33" t="str">
        <f t="shared" ca="1" si="7"/>
        <v>Ecuador</v>
      </c>
      <c r="AF15" s="46">
        <v>10</v>
      </c>
      <c r="AG15" s="56" t="str">
        <f t="shared" ca="1" si="8"/>
        <v>Estonia</v>
      </c>
    </row>
    <row r="16" spans="1:33">
      <c r="A16" s="39" t="s">
        <v>537</v>
      </c>
      <c r="B16" s="40">
        <v>1</v>
      </c>
      <c r="C16" s="34" t="s">
        <v>59</v>
      </c>
      <c r="D16" s="35" t="s">
        <v>60</v>
      </c>
      <c r="E16" s="47">
        <f>RANK(Vul_Index!E16,Vul_Index!E$6:E$197)</f>
        <v>140</v>
      </c>
      <c r="F16" s="47">
        <f>RANK(Vul_Index!F16,Vul_Index!F$6:F$197)</f>
        <v>135</v>
      </c>
      <c r="G16" s="47">
        <f>RANK(Vul_Index!G16,Vul_Index!G$6:G$197)</f>
        <v>134</v>
      </c>
      <c r="H16" s="47">
        <f>RANK(Vul_Index!H16,Vul_Index!H$6:H$197)</f>
        <v>131</v>
      </c>
      <c r="I16" s="47">
        <f>RANK(Vul_Index!I16,Vul_Index!I$6:I$197)</f>
        <v>131</v>
      </c>
      <c r="J16" s="47">
        <f>RANK(Vul_Index!J16,Vul_Index!J$6:J$197)</f>
        <v>131</v>
      </c>
      <c r="K16" s="47">
        <f>RANK(Vul_Index!K16,Vul_Index!K$6:K$197)</f>
        <v>142</v>
      </c>
      <c r="L16" s="47">
        <f>RANK(Vul_Index!L16,Vul_Index!L$6:L$197)</f>
        <v>140</v>
      </c>
      <c r="M16" s="47">
        <f>RANK(Vul_Index!M16,Vul_Index!M$6:M$197)</f>
        <v>141</v>
      </c>
      <c r="N16" s="47">
        <f>RANK(Vul_Index!N16,Vul_Index!N$6:N$197)</f>
        <v>140</v>
      </c>
      <c r="O16" s="47">
        <f>RANK(Vul_Index!O16,Vul_Index!O$6:O$197)</f>
        <v>141</v>
      </c>
      <c r="P16" s="47">
        <f>RANK(Vul_Index!P16,Vul_Index!P$6:P$197)</f>
        <v>141</v>
      </c>
      <c r="Q16" s="47">
        <f>RANK(Vul_Index!Q16,Vul_Index!Q$6:Q$197)</f>
        <v>139</v>
      </c>
      <c r="R16" s="47">
        <f>RANK(Vul_Index!R16,Vul_Index!R$6:R$197)</f>
        <v>140</v>
      </c>
      <c r="S16" s="47">
        <f>RANK(Vul_Index!S16,Vul_Index!S$6:S$197)</f>
        <v>139</v>
      </c>
      <c r="T16" s="47">
        <f>RANK(Vul_Index!T16,Vul_Index!T$6:T$197)</f>
        <v>138</v>
      </c>
      <c r="U16" s="11"/>
      <c r="V16" s="35" t="str">
        <f t="shared" si="0"/>
        <v>Azerbaijan</v>
      </c>
      <c r="W16" s="44">
        <f t="shared" si="1"/>
        <v>142</v>
      </c>
      <c r="X16" s="44">
        <f t="shared" ca="1" si="2"/>
        <v>-3.9999975819771802</v>
      </c>
      <c r="Y16" s="44">
        <f t="shared" ca="1" si="3"/>
        <v>87</v>
      </c>
      <c r="Z16" s="44">
        <f t="shared" si="4"/>
        <v>131</v>
      </c>
      <c r="AA16" s="44">
        <f t="shared" ca="1" si="5"/>
        <v>7.0000404982057116</v>
      </c>
      <c r="AB16" s="44">
        <f t="shared" ca="1" si="6"/>
        <v>57</v>
      </c>
      <c r="AD16">
        <v>11</v>
      </c>
      <c r="AE16" s="33" t="str">
        <f t="shared" ca="1" si="7"/>
        <v>Egypt</v>
      </c>
      <c r="AF16" s="46">
        <v>11</v>
      </c>
      <c r="AG16" s="56" t="str">
        <f t="shared" ca="1" si="8"/>
        <v>Portugal</v>
      </c>
    </row>
    <row r="17" spans="1:33">
      <c r="A17" s="39" t="s">
        <v>538</v>
      </c>
      <c r="B17" s="40">
        <v>1</v>
      </c>
      <c r="C17" s="34" t="s">
        <v>61</v>
      </c>
      <c r="D17" s="35" t="s">
        <v>62</v>
      </c>
      <c r="E17" s="47">
        <f>RANK(Vul_Index!E17,Vul_Index!E$6:E$197)</f>
        <v>83</v>
      </c>
      <c r="F17" s="47">
        <f>RANK(Vul_Index!F17,Vul_Index!F$6:F$197)</f>
        <v>80</v>
      </c>
      <c r="G17" s="47">
        <f>RANK(Vul_Index!G17,Vul_Index!G$6:G$197)</f>
        <v>79</v>
      </c>
      <c r="H17" s="47">
        <f>RANK(Vul_Index!H17,Vul_Index!H$6:H$197)</f>
        <v>79</v>
      </c>
      <c r="I17" s="47">
        <f>RANK(Vul_Index!I17,Vul_Index!I$6:I$197)</f>
        <v>79</v>
      </c>
      <c r="J17" s="47">
        <f>RANK(Vul_Index!J17,Vul_Index!J$6:J$197)</f>
        <v>78</v>
      </c>
      <c r="K17" s="47">
        <f>RANK(Vul_Index!K17,Vul_Index!K$6:K$197)</f>
        <v>79</v>
      </c>
      <c r="L17" s="47">
        <f>RANK(Vul_Index!L17,Vul_Index!L$6:L$197)</f>
        <v>80</v>
      </c>
      <c r="M17" s="47">
        <f>RANK(Vul_Index!M17,Vul_Index!M$6:M$197)</f>
        <v>80</v>
      </c>
      <c r="N17" s="47">
        <f>RANK(Vul_Index!N17,Vul_Index!N$6:N$197)</f>
        <v>78</v>
      </c>
      <c r="O17" s="47">
        <f>RANK(Vul_Index!O17,Vul_Index!O$6:O$197)</f>
        <v>78</v>
      </c>
      <c r="P17" s="47">
        <f>RANK(Vul_Index!P17,Vul_Index!P$6:P$197)</f>
        <v>78</v>
      </c>
      <c r="Q17" s="47">
        <f>RANK(Vul_Index!Q17,Vul_Index!Q$6:Q$197)</f>
        <v>79</v>
      </c>
      <c r="R17" s="47">
        <f>RANK(Vul_Index!R17,Vul_Index!R$6:R$197)</f>
        <v>79</v>
      </c>
      <c r="S17" s="47">
        <f>RANK(Vul_Index!S17,Vul_Index!S$6:S$197)</f>
        <v>79</v>
      </c>
      <c r="T17" s="47">
        <f>RANK(Vul_Index!T17,Vul_Index!T$6:T$197)</f>
        <v>79</v>
      </c>
      <c r="U17" s="11"/>
      <c r="V17" s="35" t="str">
        <f t="shared" si="0"/>
        <v>Bahamas</v>
      </c>
      <c r="W17" s="44">
        <f t="shared" si="1"/>
        <v>83</v>
      </c>
      <c r="X17" s="44">
        <f t="shared" ca="1" si="2"/>
        <v>-3.999990946302046</v>
      </c>
      <c r="Y17" s="44">
        <f t="shared" ca="1" si="3"/>
        <v>93</v>
      </c>
      <c r="Z17" s="44">
        <f t="shared" si="4"/>
        <v>78</v>
      </c>
      <c r="AA17" s="44">
        <f t="shared" ca="1" si="5"/>
        <v>1.0000968942317694</v>
      </c>
      <c r="AB17" s="44">
        <f t="shared" ca="1" si="6"/>
        <v>137</v>
      </c>
      <c r="AD17">
        <v>12</v>
      </c>
      <c r="AE17" s="33" t="str">
        <f t="shared" ca="1" si="7"/>
        <v>Uruguay</v>
      </c>
      <c r="AF17" s="46">
        <v>12</v>
      </c>
      <c r="AG17" s="56" t="str">
        <f t="shared" ca="1" si="8"/>
        <v>Marshall Islands</v>
      </c>
    </row>
    <row r="18" spans="1:33">
      <c r="A18" s="39" t="s">
        <v>543</v>
      </c>
      <c r="B18" s="40">
        <v>1</v>
      </c>
      <c r="C18" s="34" t="s">
        <v>63</v>
      </c>
      <c r="D18" s="35" t="s">
        <v>64</v>
      </c>
      <c r="E18" s="47">
        <f>RANK(Vul_Index!E18,Vul_Index!E$6:E$197)</f>
        <v>87</v>
      </c>
      <c r="F18" s="47">
        <f>RANK(Vul_Index!F18,Vul_Index!F$6:F$197)</f>
        <v>85</v>
      </c>
      <c r="G18" s="47">
        <f>RANK(Vul_Index!G18,Vul_Index!G$6:G$197)</f>
        <v>87</v>
      </c>
      <c r="H18" s="47">
        <f>RANK(Vul_Index!H18,Vul_Index!H$6:H$197)</f>
        <v>85</v>
      </c>
      <c r="I18" s="47">
        <f>RANK(Vul_Index!I18,Vul_Index!I$6:I$197)</f>
        <v>84</v>
      </c>
      <c r="J18" s="47">
        <f>RANK(Vul_Index!J18,Vul_Index!J$6:J$197)</f>
        <v>84</v>
      </c>
      <c r="K18" s="47">
        <f>RANK(Vul_Index!K18,Vul_Index!K$6:K$197)</f>
        <v>82</v>
      </c>
      <c r="L18" s="47">
        <f>RANK(Vul_Index!L18,Vul_Index!L$6:L$197)</f>
        <v>84</v>
      </c>
      <c r="M18" s="47">
        <f>RANK(Vul_Index!M18,Vul_Index!M$6:M$197)</f>
        <v>82</v>
      </c>
      <c r="N18" s="47">
        <f>RANK(Vul_Index!N18,Vul_Index!N$6:N$197)</f>
        <v>83</v>
      </c>
      <c r="O18" s="47">
        <f>RANK(Vul_Index!O18,Vul_Index!O$6:O$197)</f>
        <v>86</v>
      </c>
      <c r="P18" s="47">
        <f>RANK(Vul_Index!P18,Vul_Index!P$6:P$197)</f>
        <v>84</v>
      </c>
      <c r="Q18" s="47">
        <f>RANK(Vul_Index!Q18,Vul_Index!Q$6:Q$197)</f>
        <v>86</v>
      </c>
      <c r="R18" s="47">
        <f>RANK(Vul_Index!R18,Vul_Index!R$6:R$197)</f>
        <v>82</v>
      </c>
      <c r="S18" s="47">
        <f>RANK(Vul_Index!S18,Vul_Index!S$6:S$197)</f>
        <v>82</v>
      </c>
      <c r="T18" s="47">
        <f>RANK(Vul_Index!T18,Vul_Index!T$6:T$197)</f>
        <v>82</v>
      </c>
      <c r="U18" s="11"/>
      <c r="V18" s="35" t="str">
        <f t="shared" si="0"/>
        <v>Bahrain</v>
      </c>
      <c r="W18" s="44">
        <f t="shared" si="1"/>
        <v>87</v>
      </c>
      <c r="X18" s="44">
        <f t="shared" ca="1" si="2"/>
        <v>-4.9999966400014531</v>
      </c>
      <c r="Y18" s="44">
        <f t="shared" ca="1" si="3"/>
        <v>75</v>
      </c>
      <c r="Z18" s="44">
        <f t="shared" si="4"/>
        <v>82</v>
      </c>
      <c r="AA18" s="44">
        <f t="shared" ca="1" si="5"/>
        <v>5.4908582356332448E-6</v>
      </c>
      <c r="AB18" s="44">
        <f t="shared" ca="1" si="6"/>
        <v>191</v>
      </c>
      <c r="AD18">
        <v>13</v>
      </c>
      <c r="AE18" s="33" t="str">
        <f t="shared" ca="1" si="7"/>
        <v>Pakistan</v>
      </c>
      <c r="AF18" s="46">
        <v>13</v>
      </c>
      <c r="AG18" s="56" t="str">
        <f t="shared" ca="1" si="8"/>
        <v>Kenya</v>
      </c>
    </row>
    <row r="19" spans="1:33">
      <c r="A19" s="39" t="s">
        <v>547</v>
      </c>
      <c r="B19" s="40">
        <v>1</v>
      </c>
      <c r="C19" s="34" t="s">
        <v>65</v>
      </c>
      <c r="D19" s="35" t="s">
        <v>66</v>
      </c>
      <c r="E19" s="47">
        <f>RANK(Vul_Index!E19,Vul_Index!E$6:E$197)</f>
        <v>45</v>
      </c>
      <c r="F19" s="47">
        <f>RANK(Vul_Index!F19,Vul_Index!F$6:F$197)</f>
        <v>46</v>
      </c>
      <c r="G19" s="47">
        <f>RANK(Vul_Index!G19,Vul_Index!G$6:G$197)</f>
        <v>46</v>
      </c>
      <c r="H19" s="47">
        <f>RANK(Vul_Index!H19,Vul_Index!H$6:H$197)</f>
        <v>46</v>
      </c>
      <c r="I19" s="47">
        <f>RANK(Vul_Index!I19,Vul_Index!I$6:I$197)</f>
        <v>45</v>
      </c>
      <c r="J19" s="47">
        <f>RANK(Vul_Index!J19,Vul_Index!J$6:J$197)</f>
        <v>46</v>
      </c>
      <c r="K19" s="47">
        <f>RANK(Vul_Index!K19,Vul_Index!K$6:K$197)</f>
        <v>47</v>
      </c>
      <c r="L19" s="47">
        <f>RANK(Vul_Index!L19,Vul_Index!L$6:L$197)</f>
        <v>49</v>
      </c>
      <c r="M19" s="47">
        <f>RANK(Vul_Index!M19,Vul_Index!M$6:M$197)</f>
        <v>48</v>
      </c>
      <c r="N19" s="47">
        <f>RANK(Vul_Index!N19,Vul_Index!N$6:N$197)</f>
        <v>48</v>
      </c>
      <c r="O19" s="47">
        <f>RANK(Vul_Index!O19,Vul_Index!O$6:O$197)</f>
        <v>51</v>
      </c>
      <c r="P19" s="47">
        <f>RANK(Vul_Index!P19,Vul_Index!P$6:P$197)</f>
        <v>50</v>
      </c>
      <c r="Q19" s="47">
        <f>RANK(Vul_Index!Q19,Vul_Index!Q$6:Q$197)</f>
        <v>48</v>
      </c>
      <c r="R19" s="47">
        <f>RANK(Vul_Index!R19,Vul_Index!R$6:R$197)</f>
        <v>48</v>
      </c>
      <c r="S19" s="47">
        <f>RANK(Vul_Index!S19,Vul_Index!S$6:S$197)</f>
        <v>51</v>
      </c>
      <c r="T19" s="47">
        <f>RANK(Vul_Index!T19,Vul_Index!T$6:T$197)</f>
        <v>51</v>
      </c>
      <c r="U19" s="11"/>
      <c r="V19" s="35" t="str">
        <f t="shared" si="0"/>
        <v>Bangladesh</v>
      </c>
      <c r="W19" s="44">
        <f t="shared" si="1"/>
        <v>51</v>
      </c>
      <c r="X19" s="44">
        <f t="shared" ca="1" si="2"/>
        <v>5.4796472112889723E-6</v>
      </c>
      <c r="Y19" s="44">
        <f t="shared" ca="1" si="3"/>
        <v>167</v>
      </c>
      <c r="Z19" s="44">
        <f t="shared" si="4"/>
        <v>45</v>
      </c>
      <c r="AA19" s="44">
        <f t="shared" ca="1" si="5"/>
        <v>6.000058653142788</v>
      </c>
      <c r="AB19" s="44">
        <f t="shared" ca="1" si="6"/>
        <v>64</v>
      </c>
      <c r="AD19">
        <v>14</v>
      </c>
      <c r="AE19" s="33" t="str">
        <f t="shared" ca="1" si="7"/>
        <v>Qatar</v>
      </c>
      <c r="AF19" s="46">
        <v>14</v>
      </c>
      <c r="AG19" s="56" t="str">
        <f t="shared" ca="1" si="8"/>
        <v>Iceland</v>
      </c>
    </row>
    <row r="20" spans="1:33">
      <c r="A20" s="39" t="s">
        <v>545</v>
      </c>
      <c r="B20" s="40">
        <v>1</v>
      </c>
      <c r="C20" s="34" t="s">
        <v>67</v>
      </c>
      <c r="D20" s="35" t="s">
        <v>68</v>
      </c>
      <c r="E20" s="47">
        <f>RANK(Vul_Index!E20,Vul_Index!E$6:E$197)</f>
        <v>122</v>
      </c>
      <c r="F20" s="47">
        <f>RANK(Vul_Index!F20,Vul_Index!F$6:F$197)</f>
        <v>123</v>
      </c>
      <c r="G20" s="47">
        <f>RANK(Vul_Index!G20,Vul_Index!G$6:G$197)</f>
        <v>124</v>
      </c>
      <c r="H20" s="47">
        <f>RANK(Vul_Index!H20,Vul_Index!H$6:H$197)</f>
        <v>122</v>
      </c>
      <c r="I20" s="47">
        <f>RANK(Vul_Index!I20,Vul_Index!I$6:I$197)</f>
        <v>122</v>
      </c>
      <c r="J20" s="47">
        <f>RANK(Vul_Index!J20,Vul_Index!J$6:J$197)</f>
        <v>122</v>
      </c>
      <c r="K20" s="47">
        <f>RANK(Vul_Index!K20,Vul_Index!K$6:K$197)</f>
        <v>122</v>
      </c>
      <c r="L20" s="47">
        <f>RANK(Vul_Index!L20,Vul_Index!L$6:L$197)</f>
        <v>124</v>
      </c>
      <c r="M20" s="47">
        <f>RANK(Vul_Index!M20,Vul_Index!M$6:M$197)</f>
        <v>125</v>
      </c>
      <c r="N20" s="47">
        <f>RANK(Vul_Index!N20,Vul_Index!N$6:N$197)</f>
        <v>130</v>
      </c>
      <c r="O20" s="47">
        <f>RANK(Vul_Index!O20,Vul_Index!O$6:O$197)</f>
        <v>126</v>
      </c>
      <c r="P20" s="47">
        <f>RANK(Vul_Index!P20,Vul_Index!P$6:P$197)</f>
        <v>127</v>
      </c>
      <c r="Q20" s="47">
        <f>RANK(Vul_Index!Q20,Vul_Index!Q$6:Q$197)</f>
        <v>126</v>
      </c>
      <c r="R20" s="47">
        <f>RANK(Vul_Index!R20,Vul_Index!R$6:R$197)</f>
        <v>128</v>
      </c>
      <c r="S20" s="47">
        <f>RANK(Vul_Index!S20,Vul_Index!S$6:S$197)</f>
        <v>131</v>
      </c>
      <c r="T20" s="47">
        <f>RANK(Vul_Index!T20,Vul_Index!T$6:T$197)</f>
        <v>131</v>
      </c>
      <c r="U20" s="11"/>
      <c r="V20" s="35" t="str">
        <f t="shared" si="0"/>
        <v>Barbados</v>
      </c>
      <c r="W20" s="44">
        <f t="shared" si="1"/>
        <v>131</v>
      </c>
      <c r="X20" s="44">
        <f t="shared" ca="1" si="2"/>
        <v>3.8393153986199959E-6</v>
      </c>
      <c r="Y20" s="44">
        <f t="shared" ca="1" si="3"/>
        <v>160</v>
      </c>
      <c r="Z20" s="44">
        <f t="shared" si="4"/>
        <v>122</v>
      </c>
      <c r="AA20" s="44">
        <f t="shared" ca="1" si="5"/>
        <v>9.0000831337036757</v>
      </c>
      <c r="AB20" s="44">
        <f t="shared" ca="1" si="6"/>
        <v>39</v>
      </c>
      <c r="AD20">
        <v>15</v>
      </c>
      <c r="AE20" s="33" t="str">
        <f t="shared" ca="1" si="7"/>
        <v>Liechtenstein</v>
      </c>
      <c r="AF20" s="46">
        <v>15</v>
      </c>
      <c r="AG20" s="56" t="str">
        <f t="shared" ca="1" si="8"/>
        <v>Tunisia</v>
      </c>
    </row>
    <row r="21" spans="1:33">
      <c r="A21" s="39" t="s">
        <v>580</v>
      </c>
      <c r="B21" s="40">
        <v>1</v>
      </c>
      <c r="C21" s="34" t="s">
        <v>69</v>
      </c>
      <c r="D21" s="35" t="s">
        <v>70</v>
      </c>
      <c r="E21" s="47">
        <f>RANK(Vul_Index!E21,Vul_Index!E$6:E$197)</f>
        <v>167</v>
      </c>
      <c r="F21" s="47">
        <f>RANK(Vul_Index!F21,Vul_Index!F$6:F$197)</f>
        <v>165</v>
      </c>
      <c r="G21" s="47">
        <f>RANK(Vul_Index!G21,Vul_Index!G$6:G$197)</f>
        <v>164</v>
      </c>
      <c r="H21" s="47">
        <f>RANK(Vul_Index!H21,Vul_Index!H$6:H$197)</f>
        <v>164</v>
      </c>
      <c r="I21" s="47">
        <f>RANK(Vul_Index!I21,Vul_Index!I$6:I$197)</f>
        <v>159</v>
      </c>
      <c r="J21" s="47">
        <f>RANK(Vul_Index!J21,Vul_Index!J$6:J$197)</f>
        <v>159</v>
      </c>
      <c r="K21" s="47">
        <f>RANK(Vul_Index!K21,Vul_Index!K$6:K$197)</f>
        <v>163</v>
      </c>
      <c r="L21" s="47">
        <f>RANK(Vul_Index!L21,Vul_Index!L$6:L$197)</f>
        <v>163</v>
      </c>
      <c r="M21" s="47">
        <f>RANK(Vul_Index!M21,Vul_Index!M$6:M$197)</f>
        <v>163</v>
      </c>
      <c r="N21" s="47">
        <f>RANK(Vul_Index!N21,Vul_Index!N$6:N$197)</f>
        <v>162</v>
      </c>
      <c r="O21" s="47">
        <f>RANK(Vul_Index!O21,Vul_Index!O$6:O$197)</f>
        <v>164</v>
      </c>
      <c r="P21" s="47">
        <f>RANK(Vul_Index!P21,Vul_Index!P$6:P$197)</f>
        <v>168</v>
      </c>
      <c r="Q21" s="47">
        <f>RANK(Vul_Index!Q21,Vul_Index!Q$6:Q$197)</f>
        <v>168</v>
      </c>
      <c r="R21" s="47">
        <f>RANK(Vul_Index!R21,Vul_Index!R$6:R$197)</f>
        <v>170</v>
      </c>
      <c r="S21" s="47">
        <f>RANK(Vul_Index!S21,Vul_Index!S$6:S$197)</f>
        <v>170</v>
      </c>
      <c r="T21" s="47">
        <f>RANK(Vul_Index!T21,Vul_Index!T$6:T$197)</f>
        <v>170</v>
      </c>
      <c r="U21" s="11"/>
      <c r="V21" s="35" t="str">
        <f t="shared" si="0"/>
        <v>Belarus</v>
      </c>
      <c r="W21" s="44">
        <f t="shared" si="1"/>
        <v>170</v>
      </c>
      <c r="X21" s="44">
        <f t="shared" ca="1" si="2"/>
        <v>9.1718697890963185E-6</v>
      </c>
      <c r="Y21" s="44">
        <f t="shared" ca="1" si="3"/>
        <v>176</v>
      </c>
      <c r="Z21" s="44">
        <f t="shared" si="4"/>
        <v>159</v>
      </c>
      <c r="AA21" s="44">
        <f t="shared" ca="1" si="5"/>
        <v>11.000071387359906</v>
      </c>
      <c r="AB21" s="44">
        <f t="shared" ca="1" si="6"/>
        <v>31</v>
      </c>
      <c r="AD21">
        <v>16</v>
      </c>
      <c r="AE21" s="33" t="str">
        <f t="shared" ca="1" si="7"/>
        <v>Mexico</v>
      </c>
      <c r="AF21" s="46">
        <v>16</v>
      </c>
      <c r="AG21" s="56" t="str">
        <f t="shared" ca="1" si="8"/>
        <v>Trinidad and Tobago</v>
      </c>
    </row>
    <row r="22" spans="1:33">
      <c r="A22" s="39" t="s">
        <v>544</v>
      </c>
      <c r="B22" s="40">
        <v>1</v>
      </c>
      <c r="C22" s="34" t="s">
        <v>71</v>
      </c>
      <c r="D22" s="35" t="s">
        <v>72</v>
      </c>
      <c r="E22" s="47">
        <f>RANK(Vul_Index!E22,Vul_Index!E$6:E$197)</f>
        <v>151</v>
      </c>
      <c r="F22" s="47">
        <f>RANK(Vul_Index!F22,Vul_Index!F$6:F$197)</f>
        <v>150</v>
      </c>
      <c r="G22" s="47">
        <f>RANK(Vul_Index!G22,Vul_Index!G$6:G$197)</f>
        <v>148</v>
      </c>
      <c r="H22" s="47">
        <f>RANK(Vul_Index!H22,Vul_Index!H$6:H$197)</f>
        <v>145</v>
      </c>
      <c r="I22" s="47">
        <f>RANK(Vul_Index!I22,Vul_Index!I$6:I$197)</f>
        <v>142</v>
      </c>
      <c r="J22" s="47">
        <f>RANK(Vul_Index!J22,Vul_Index!J$6:J$197)</f>
        <v>161</v>
      </c>
      <c r="K22" s="47">
        <f>RANK(Vul_Index!K22,Vul_Index!K$6:K$197)</f>
        <v>159</v>
      </c>
      <c r="L22" s="47">
        <f>RANK(Vul_Index!L22,Vul_Index!L$6:L$197)</f>
        <v>160</v>
      </c>
      <c r="M22" s="47">
        <f>RANK(Vul_Index!M22,Vul_Index!M$6:M$197)</f>
        <v>161</v>
      </c>
      <c r="N22" s="47">
        <f>RANK(Vul_Index!N22,Vul_Index!N$6:N$197)</f>
        <v>160</v>
      </c>
      <c r="O22" s="47">
        <f>RANK(Vul_Index!O22,Vul_Index!O$6:O$197)</f>
        <v>154</v>
      </c>
      <c r="P22" s="47">
        <f>RANK(Vul_Index!P22,Vul_Index!P$6:P$197)</f>
        <v>129</v>
      </c>
      <c r="Q22" s="47">
        <f>RANK(Vul_Index!Q22,Vul_Index!Q$6:Q$197)</f>
        <v>125</v>
      </c>
      <c r="R22" s="47">
        <f>RANK(Vul_Index!R22,Vul_Index!R$6:R$197)</f>
        <v>126</v>
      </c>
      <c r="S22" s="47">
        <f>RANK(Vul_Index!S22,Vul_Index!S$6:S$197)</f>
        <v>128</v>
      </c>
      <c r="T22" s="47">
        <f>RANK(Vul_Index!T22,Vul_Index!T$6:T$197)</f>
        <v>128</v>
      </c>
      <c r="U22" s="11"/>
      <c r="V22" s="35" t="str">
        <f t="shared" si="0"/>
        <v>Belgium</v>
      </c>
      <c r="W22" s="44">
        <f t="shared" si="1"/>
        <v>161</v>
      </c>
      <c r="X22" s="44">
        <f t="shared" ca="1" si="2"/>
        <v>-32.999996604011109</v>
      </c>
      <c r="Y22" s="44">
        <f t="shared" ca="1" si="3"/>
        <v>2</v>
      </c>
      <c r="Z22" s="44">
        <f t="shared" si="4"/>
        <v>125</v>
      </c>
      <c r="AA22" s="44">
        <f t="shared" ca="1" si="5"/>
        <v>3.0000998623064818</v>
      </c>
      <c r="AB22" s="44">
        <f t="shared" ca="1" si="6"/>
        <v>99</v>
      </c>
      <c r="AD22">
        <v>17</v>
      </c>
      <c r="AE22" s="33" t="str">
        <f t="shared" ca="1" si="7"/>
        <v>Tuvalu</v>
      </c>
      <c r="AF22" s="46">
        <v>17</v>
      </c>
      <c r="AG22" s="56" t="str">
        <f t="shared" ca="1" si="8"/>
        <v>Sudan</v>
      </c>
    </row>
    <row r="23" spans="1:33">
      <c r="A23" s="39" t="s">
        <v>546</v>
      </c>
      <c r="B23" s="40">
        <v>1</v>
      </c>
      <c r="C23" s="34" t="s">
        <v>73</v>
      </c>
      <c r="D23" s="35" t="s">
        <v>74</v>
      </c>
      <c r="E23" s="47">
        <f>RANK(Vul_Index!E23,Vul_Index!E$6:E$197)</f>
        <v>92</v>
      </c>
      <c r="F23" s="47">
        <f>RANK(Vul_Index!F23,Vul_Index!F$6:F$197)</f>
        <v>90</v>
      </c>
      <c r="G23" s="47">
        <f>RANK(Vul_Index!G23,Vul_Index!G$6:G$197)</f>
        <v>93</v>
      </c>
      <c r="H23" s="47">
        <f>RANK(Vul_Index!H23,Vul_Index!H$6:H$197)</f>
        <v>92</v>
      </c>
      <c r="I23" s="47">
        <f>RANK(Vul_Index!I23,Vul_Index!I$6:I$197)</f>
        <v>91</v>
      </c>
      <c r="J23" s="47">
        <f>RANK(Vul_Index!J23,Vul_Index!J$6:J$197)</f>
        <v>91</v>
      </c>
      <c r="K23" s="47">
        <f>RANK(Vul_Index!K23,Vul_Index!K$6:K$197)</f>
        <v>85</v>
      </c>
      <c r="L23" s="47">
        <f>RANK(Vul_Index!L23,Vul_Index!L$6:L$197)</f>
        <v>82</v>
      </c>
      <c r="M23" s="47">
        <f>RANK(Vul_Index!M23,Vul_Index!M$6:M$197)</f>
        <v>93</v>
      </c>
      <c r="N23" s="47">
        <f>RANK(Vul_Index!N23,Vul_Index!N$6:N$197)</f>
        <v>92</v>
      </c>
      <c r="O23" s="47">
        <f>RANK(Vul_Index!O23,Vul_Index!O$6:O$197)</f>
        <v>94</v>
      </c>
      <c r="P23" s="47">
        <f>RANK(Vul_Index!P23,Vul_Index!P$6:P$197)</f>
        <v>96</v>
      </c>
      <c r="Q23" s="47">
        <f>RANK(Vul_Index!Q23,Vul_Index!Q$6:Q$197)</f>
        <v>93</v>
      </c>
      <c r="R23" s="47">
        <f>RANK(Vul_Index!R23,Vul_Index!R$6:R$197)</f>
        <v>95</v>
      </c>
      <c r="S23" s="47">
        <f>RANK(Vul_Index!S23,Vul_Index!S$6:S$197)</f>
        <v>96</v>
      </c>
      <c r="T23" s="47">
        <f>RANK(Vul_Index!T23,Vul_Index!T$6:T$197)</f>
        <v>95</v>
      </c>
      <c r="U23" s="11"/>
      <c r="V23" s="35" t="str">
        <f t="shared" si="0"/>
        <v>Belize</v>
      </c>
      <c r="W23" s="44">
        <f t="shared" si="1"/>
        <v>96</v>
      </c>
      <c r="X23" s="44">
        <f t="shared" ca="1" si="2"/>
        <v>-0.99999814154298128</v>
      </c>
      <c r="Y23" s="44">
        <f t="shared" ca="1" si="3"/>
        <v>135</v>
      </c>
      <c r="Z23" s="44">
        <f t="shared" si="4"/>
        <v>82</v>
      </c>
      <c r="AA23" s="44">
        <f t="shared" ca="1" si="5"/>
        <v>13.000054155228966</v>
      </c>
      <c r="AB23" s="44">
        <f t="shared" ca="1" si="6"/>
        <v>27</v>
      </c>
      <c r="AD23">
        <v>18</v>
      </c>
      <c r="AE23" s="33" t="str">
        <f t="shared" ca="1" si="7"/>
        <v>Malaysia</v>
      </c>
      <c r="AF23" s="46">
        <v>18</v>
      </c>
      <c r="AG23" s="56" t="str">
        <f t="shared" ca="1" si="8"/>
        <v>Cyprus</v>
      </c>
    </row>
    <row r="24" spans="1:33">
      <c r="A24" s="39" t="s">
        <v>539</v>
      </c>
      <c r="B24" s="40">
        <v>1</v>
      </c>
      <c r="C24" s="34" t="s">
        <v>75</v>
      </c>
      <c r="D24" s="35" t="s">
        <v>76</v>
      </c>
      <c r="E24" s="47">
        <f>RANK(Vul_Index!E24,Vul_Index!E$6:E$197)</f>
        <v>20</v>
      </c>
      <c r="F24" s="47">
        <f>RANK(Vul_Index!F24,Vul_Index!F$6:F$197)</f>
        <v>20</v>
      </c>
      <c r="G24" s="47">
        <f>RANK(Vul_Index!G24,Vul_Index!G$6:G$197)</f>
        <v>21</v>
      </c>
      <c r="H24" s="47">
        <f>RANK(Vul_Index!H24,Vul_Index!H$6:H$197)</f>
        <v>26</v>
      </c>
      <c r="I24" s="47">
        <f>RANK(Vul_Index!I24,Vul_Index!I$6:I$197)</f>
        <v>27</v>
      </c>
      <c r="J24" s="47">
        <f>RANK(Vul_Index!J24,Vul_Index!J$6:J$197)</f>
        <v>28</v>
      </c>
      <c r="K24" s="47">
        <f>RANK(Vul_Index!K24,Vul_Index!K$6:K$197)</f>
        <v>31</v>
      </c>
      <c r="L24" s="47">
        <f>RANK(Vul_Index!L24,Vul_Index!L$6:L$197)</f>
        <v>28</v>
      </c>
      <c r="M24" s="47">
        <f>RANK(Vul_Index!M24,Vul_Index!M$6:M$197)</f>
        <v>29</v>
      </c>
      <c r="N24" s="47">
        <f>RANK(Vul_Index!N24,Vul_Index!N$6:N$197)</f>
        <v>30</v>
      </c>
      <c r="O24" s="47">
        <f>RANK(Vul_Index!O24,Vul_Index!O$6:O$197)</f>
        <v>30</v>
      </c>
      <c r="P24" s="47">
        <f>RANK(Vul_Index!P24,Vul_Index!P$6:P$197)</f>
        <v>31</v>
      </c>
      <c r="Q24" s="47">
        <f>RANK(Vul_Index!Q24,Vul_Index!Q$6:Q$197)</f>
        <v>31</v>
      </c>
      <c r="R24" s="47">
        <f>RANK(Vul_Index!R24,Vul_Index!R$6:R$197)</f>
        <v>33</v>
      </c>
      <c r="S24" s="47">
        <f>RANK(Vul_Index!S24,Vul_Index!S$6:S$197)</f>
        <v>30</v>
      </c>
      <c r="T24" s="47">
        <f>RANK(Vul_Index!T24,Vul_Index!T$6:T$197)</f>
        <v>30</v>
      </c>
      <c r="U24" s="11"/>
      <c r="V24" s="35" t="str">
        <f t="shared" si="0"/>
        <v>Benin</v>
      </c>
      <c r="W24" s="44">
        <f t="shared" si="1"/>
        <v>33</v>
      </c>
      <c r="X24" s="44">
        <f t="shared" ca="1" si="2"/>
        <v>-2.9999931916290157</v>
      </c>
      <c r="Y24" s="44">
        <f t="shared" ca="1" si="3"/>
        <v>107</v>
      </c>
      <c r="Z24" s="44">
        <f t="shared" si="4"/>
        <v>20</v>
      </c>
      <c r="AA24" s="44">
        <f t="shared" ca="1" si="5"/>
        <v>10.000047857333508</v>
      </c>
      <c r="AB24" s="44">
        <f t="shared" ca="1" si="6"/>
        <v>36</v>
      </c>
      <c r="AD24">
        <v>19</v>
      </c>
      <c r="AE24" s="33" t="str">
        <f t="shared" ca="1" si="7"/>
        <v>China</v>
      </c>
      <c r="AF24" s="46">
        <v>19</v>
      </c>
      <c r="AG24" s="56" t="str">
        <f t="shared" ca="1" si="8"/>
        <v>Turkey</v>
      </c>
    </row>
    <row r="25" spans="1:33">
      <c r="A25" s="39" t="s">
        <v>540</v>
      </c>
      <c r="B25" s="40">
        <v>1</v>
      </c>
      <c r="C25" s="34" t="s">
        <v>77</v>
      </c>
      <c r="D25" s="35" t="s">
        <v>78</v>
      </c>
      <c r="E25" s="47">
        <f>RANK(Vul_Index!E25,Vul_Index!E$6:E$197)</f>
        <v>60</v>
      </c>
      <c r="F25" s="47">
        <f>RANK(Vul_Index!F25,Vul_Index!F$6:F$197)</f>
        <v>51</v>
      </c>
      <c r="G25" s="47">
        <f>RANK(Vul_Index!G25,Vul_Index!G$6:G$197)</f>
        <v>55</v>
      </c>
      <c r="H25" s="47">
        <f>RANK(Vul_Index!H25,Vul_Index!H$6:H$197)</f>
        <v>59</v>
      </c>
      <c r="I25" s="47">
        <f>RANK(Vul_Index!I25,Vul_Index!I$6:I$197)</f>
        <v>62</v>
      </c>
      <c r="J25" s="47">
        <f>RANK(Vul_Index!J25,Vul_Index!J$6:J$197)</f>
        <v>63</v>
      </c>
      <c r="K25" s="47">
        <f>RANK(Vul_Index!K25,Vul_Index!K$6:K$197)</f>
        <v>64</v>
      </c>
      <c r="L25" s="47">
        <f>RANK(Vul_Index!L25,Vul_Index!L$6:L$197)</f>
        <v>64</v>
      </c>
      <c r="M25" s="47">
        <f>RANK(Vul_Index!M25,Vul_Index!M$6:M$197)</f>
        <v>65</v>
      </c>
      <c r="N25" s="47">
        <f>RANK(Vul_Index!N25,Vul_Index!N$6:N$197)</f>
        <v>64</v>
      </c>
      <c r="O25" s="47">
        <f>RANK(Vul_Index!O25,Vul_Index!O$6:O$197)</f>
        <v>64</v>
      </c>
      <c r="P25" s="47">
        <f>RANK(Vul_Index!P25,Vul_Index!P$6:P$197)</f>
        <v>65</v>
      </c>
      <c r="Q25" s="47">
        <f>RANK(Vul_Index!Q25,Vul_Index!Q$6:Q$197)</f>
        <v>64</v>
      </c>
      <c r="R25" s="47">
        <f>RANK(Vul_Index!R25,Vul_Index!R$6:R$197)</f>
        <v>65</v>
      </c>
      <c r="S25" s="47">
        <f>RANK(Vul_Index!S25,Vul_Index!S$6:S$197)</f>
        <v>65</v>
      </c>
      <c r="T25" s="47">
        <f>RANK(Vul_Index!T25,Vul_Index!T$6:T$197)</f>
        <v>65</v>
      </c>
      <c r="U25" s="11"/>
      <c r="V25" s="35" t="str">
        <f t="shared" si="0"/>
        <v>Bhutan</v>
      </c>
      <c r="W25" s="44">
        <f t="shared" si="1"/>
        <v>65</v>
      </c>
      <c r="X25" s="44">
        <f t="shared" ca="1" si="2"/>
        <v>6.7422510150731765E-6</v>
      </c>
      <c r="Y25" s="44">
        <f t="shared" ca="1" si="3"/>
        <v>171</v>
      </c>
      <c r="Z25" s="44">
        <f t="shared" si="4"/>
        <v>51</v>
      </c>
      <c r="AA25" s="44">
        <f t="shared" ca="1" si="5"/>
        <v>14.000018124521889</v>
      </c>
      <c r="AB25" s="44">
        <f t="shared" ca="1" si="6"/>
        <v>24</v>
      </c>
      <c r="AD25">
        <v>20</v>
      </c>
      <c r="AE25" s="33" t="str">
        <f t="shared" ca="1" si="7"/>
        <v>Venezuela</v>
      </c>
      <c r="AF25" s="46">
        <v>20</v>
      </c>
      <c r="AG25" s="56" t="str">
        <f t="shared" ca="1" si="8"/>
        <v>United Arab Emirates</v>
      </c>
    </row>
    <row r="26" spans="1:33">
      <c r="A26" s="39" t="s">
        <v>541</v>
      </c>
      <c r="B26" s="40">
        <v>1</v>
      </c>
      <c r="C26" s="34" t="s">
        <v>79</v>
      </c>
      <c r="D26" s="35" t="s">
        <v>430</v>
      </c>
      <c r="E26" s="47">
        <f>RANK(Vul_Index!E26,Vul_Index!E$6:E$197)</f>
        <v>74</v>
      </c>
      <c r="F26" s="47">
        <f>RANK(Vul_Index!F26,Vul_Index!F$6:F$197)</f>
        <v>74</v>
      </c>
      <c r="G26" s="47">
        <f>RANK(Vul_Index!G26,Vul_Index!G$6:G$197)</f>
        <v>74</v>
      </c>
      <c r="H26" s="47">
        <f>RANK(Vul_Index!H26,Vul_Index!H$6:H$197)</f>
        <v>75</v>
      </c>
      <c r="I26" s="47">
        <f>RANK(Vul_Index!I26,Vul_Index!I$6:I$197)</f>
        <v>77</v>
      </c>
      <c r="J26" s="47">
        <f>RANK(Vul_Index!J26,Vul_Index!J$6:J$197)</f>
        <v>76</v>
      </c>
      <c r="K26" s="47">
        <f>RANK(Vul_Index!K26,Vul_Index!K$6:K$197)</f>
        <v>77</v>
      </c>
      <c r="L26" s="47">
        <f>RANK(Vul_Index!L26,Vul_Index!L$6:L$197)</f>
        <v>77</v>
      </c>
      <c r="M26" s="47">
        <f>RANK(Vul_Index!M26,Vul_Index!M$6:M$197)</f>
        <v>77</v>
      </c>
      <c r="N26" s="47">
        <f>RANK(Vul_Index!N26,Vul_Index!N$6:N$197)</f>
        <v>77</v>
      </c>
      <c r="O26" s="47">
        <f>RANK(Vul_Index!O26,Vul_Index!O$6:O$197)</f>
        <v>80</v>
      </c>
      <c r="P26" s="47">
        <f>RANK(Vul_Index!P26,Vul_Index!P$6:P$197)</f>
        <v>82</v>
      </c>
      <c r="Q26" s="47">
        <f>RANK(Vul_Index!Q26,Vul_Index!Q$6:Q$197)</f>
        <v>82</v>
      </c>
      <c r="R26" s="47">
        <f>RANK(Vul_Index!R26,Vul_Index!R$6:R$197)</f>
        <v>83</v>
      </c>
      <c r="S26" s="47">
        <f>RANK(Vul_Index!S26,Vul_Index!S$6:S$197)</f>
        <v>83</v>
      </c>
      <c r="T26" s="47">
        <f>RANK(Vul_Index!T26,Vul_Index!T$6:T$197)</f>
        <v>83</v>
      </c>
      <c r="U26" s="11"/>
      <c r="V26" s="35" t="str">
        <f t="shared" si="0"/>
        <v>Bolivia</v>
      </c>
      <c r="W26" s="44">
        <f t="shared" si="1"/>
        <v>83</v>
      </c>
      <c r="X26" s="44">
        <f t="shared" ca="1" si="2"/>
        <v>1.2218626203903084E-6</v>
      </c>
      <c r="Y26" s="44">
        <f t="shared" ca="1" si="3"/>
        <v>154</v>
      </c>
      <c r="Z26" s="44">
        <f t="shared" si="4"/>
        <v>74</v>
      </c>
      <c r="AA26" s="44">
        <f t="shared" ca="1" si="5"/>
        <v>9.0000333259260419</v>
      </c>
      <c r="AB26" s="44">
        <f t="shared" ca="1" si="6"/>
        <v>42</v>
      </c>
      <c r="AD26">
        <v>21</v>
      </c>
      <c r="AE26" s="33" t="str">
        <f t="shared" ca="1" si="7"/>
        <v>Nepal</v>
      </c>
      <c r="AF26" s="46">
        <v>21</v>
      </c>
      <c r="AG26" s="56" t="str">
        <f t="shared" ca="1" si="8"/>
        <v>Spain</v>
      </c>
    </row>
    <row r="27" spans="1:33">
      <c r="A27" s="39" t="s">
        <v>542</v>
      </c>
      <c r="B27" s="40">
        <v>1</v>
      </c>
      <c r="C27" s="34" t="s">
        <v>81</v>
      </c>
      <c r="D27" s="35" t="s">
        <v>82</v>
      </c>
      <c r="E27" s="47">
        <f>RANK(Vul_Index!E27,Vul_Index!E$6:E$197)</f>
        <v>159</v>
      </c>
      <c r="F27" s="47">
        <f>RANK(Vul_Index!F27,Vul_Index!F$6:F$197)</f>
        <v>159</v>
      </c>
      <c r="G27" s="47">
        <f>RANK(Vul_Index!G27,Vul_Index!G$6:G$197)</f>
        <v>152</v>
      </c>
      <c r="H27" s="47">
        <f>RANK(Vul_Index!H27,Vul_Index!H$6:H$197)</f>
        <v>153</v>
      </c>
      <c r="I27" s="47">
        <f>RANK(Vul_Index!I27,Vul_Index!I$6:I$197)</f>
        <v>156</v>
      </c>
      <c r="J27" s="47">
        <f>RANK(Vul_Index!J27,Vul_Index!J$6:J$197)</f>
        <v>152</v>
      </c>
      <c r="K27" s="47">
        <f>RANK(Vul_Index!K27,Vul_Index!K$6:K$197)</f>
        <v>152</v>
      </c>
      <c r="L27" s="47">
        <f>RANK(Vul_Index!L27,Vul_Index!L$6:L$197)</f>
        <v>152</v>
      </c>
      <c r="M27" s="47">
        <f>RANK(Vul_Index!M27,Vul_Index!M$6:M$197)</f>
        <v>156</v>
      </c>
      <c r="N27" s="47">
        <f>RANK(Vul_Index!N27,Vul_Index!N$6:N$197)</f>
        <v>153</v>
      </c>
      <c r="O27" s="47">
        <f>RANK(Vul_Index!O27,Vul_Index!O$6:O$197)</f>
        <v>152</v>
      </c>
      <c r="P27" s="47">
        <f>RANK(Vul_Index!P27,Vul_Index!P$6:P$197)</f>
        <v>154</v>
      </c>
      <c r="Q27" s="47">
        <f>RANK(Vul_Index!Q27,Vul_Index!Q$6:Q$197)</f>
        <v>151</v>
      </c>
      <c r="R27" s="47">
        <f>RANK(Vul_Index!R27,Vul_Index!R$6:R$197)</f>
        <v>152</v>
      </c>
      <c r="S27" s="47">
        <f>RANK(Vul_Index!S27,Vul_Index!S$6:S$197)</f>
        <v>153</v>
      </c>
      <c r="T27" s="47">
        <f>RANK(Vul_Index!T27,Vul_Index!T$6:T$197)</f>
        <v>153</v>
      </c>
      <c r="U27" s="11"/>
      <c r="V27" s="35" t="str">
        <f t="shared" si="0"/>
        <v>Bosnia and Herzegovina</v>
      </c>
      <c r="W27" s="44">
        <f t="shared" si="1"/>
        <v>159</v>
      </c>
      <c r="X27" s="44">
        <f t="shared" ca="1" si="2"/>
        <v>-5.9999953765965142</v>
      </c>
      <c r="Y27" s="44">
        <f t="shared" ca="1" si="3"/>
        <v>61</v>
      </c>
      <c r="Z27" s="44">
        <f t="shared" si="4"/>
        <v>151</v>
      </c>
      <c r="AA27" s="44">
        <f t="shared" ca="1" si="5"/>
        <v>2.0000929305812272</v>
      </c>
      <c r="AB27" s="44">
        <f t="shared" ca="1" si="6"/>
        <v>118</v>
      </c>
      <c r="AD27">
        <v>22</v>
      </c>
      <c r="AE27" s="33" t="str">
        <f t="shared" ca="1" si="7"/>
        <v>Suriname</v>
      </c>
      <c r="AF27" s="46">
        <v>22</v>
      </c>
      <c r="AG27" s="56" t="str">
        <f t="shared" ca="1" si="8"/>
        <v>Japan</v>
      </c>
    </row>
    <row r="28" spans="1:33">
      <c r="A28" s="39" t="s">
        <v>554</v>
      </c>
      <c r="B28" s="40">
        <v>1</v>
      </c>
      <c r="C28" s="34" t="s">
        <v>83</v>
      </c>
      <c r="D28" s="35" t="s">
        <v>84</v>
      </c>
      <c r="E28" s="47">
        <f>RANK(Vul_Index!E28,Vul_Index!E$6:E$197)</f>
        <v>51</v>
      </c>
      <c r="F28" s="47">
        <f>RANK(Vul_Index!F28,Vul_Index!F$6:F$197)</f>
        <v>56</v>
      </c>
      <c r="G28" s="47">
        <f>RANK(Vul_Index!G28,Vul_Index!G$6:G$197)</f>
        <v>54</v>
      </c>
      <c r="H28" s="47">
        <f>RANK(Vul_Index!H28,Vul_Index!H$6:H$197)</f>
        <v>51</v>
      </c>
      <c r="I28" s="47">
        <f>RANK(Vul_Index!I28,Vul_Index!I$6:I$197)</f>
        <v>51</v>
      </c>
      <c r="J28" s="47">
        <f>RANK(Vul_Index!J28,Vul_Index!J$6:J$197)</f>
        <v>49</v>
      </c>
      <c r="K28" s="47">
        <f>RANK(Vul_Index!K28,Vul_Index!K$6:K$197)</f>
        <v>52</v>
      </c>
      <c r="L28" s="47">
        <f>RANK(Vul_Index!L28,Vul_Index!L$6:L$197)</f>
        <v>51</v>
      </c>
      <c r="M28" s="47">
        <f>RANK(Vul_Index!M28,Vul_Index!M$6:M$197)</f>
        <v>54</v>
      </c>
      <c r="N28" s="47">
        <f>RANK(Vul_Index!N28,Vul_Index!N$6:N$197)</f>
        <v>56</v>
      </c>
      <c r="O28" s="47">
        <f>RANK(Vul_Index!O28,Vul_Index!O$6:O$197)</f>
        <v>57</v>
      </c>
      <c r="P28" s="47">
        <f>RANK(Vul_Index!P28,Vul_Index!P$6:P$197)</f>
        <v>57</v>
      </c>
      <c r="Q28" s="47">
        <f>RANK(Vul_Index!Q28,Vul_Index!Q$6:Q$197)</f>
        <v>55</v>
      </c>
      <c r="R28" s="47">
        <f>RANK(Vul_Index!R28,Vul_Index!R$6:R$197)</f>
        <v>56</v>
      </c>
      <c r="S28" s="47">
        <f>RANK(Vul_Index!S28,Vul_Index!S$6:S$197)</f>
        <v>47</v>
      </c>
      <c r="T28" s="47">
        <f>RANK(Vul_Index!T28,Vul_Index!T$6:T$197)</f>
        <v>47</v>
      </c>
      <c r="U28" s="11"/>
      <c r="V28" s="35" t="str">
        <f t="shared" si="0"/>
        <v>Botswana</v>
      </c>
      <c r="W28" s="44">
        <f t="shared" si="1"/>
        <v>57</v>
      </c>
      <c r="X28" s="44">
        <f t="shared" ca="1" si="2"/>
        <v>-9.9999903767051688</v>
      </c>
      <c r="Y28" s="44">
        <f t="shared" ca="1" si="3"/>
        <v>37</v>
      </c>
      <c r="Z28" s="44">
        <f t="shared" si="4"/>
        <v>47</v>
      </c>
      <c r="AA28" s="44">
        <f t="shared" ca="1" si="5"/>
        <v>5.2311829684151692E-5</v>
      </c>
      <c r="AB28" s="44">
        <f t="shared" ca="1" si="6"/>
        <v>179</v>
      </c>
      <c r="AD28">
        <v>23</v>
      </c>
      <c r="AE28" s="33" t="str">
        <f t="shared" ca="1" si="7"/>
        <v>Oman</v>
      </c>
      <c r="AF28" s="46">
        <v>23</v>
      </c>
      <c r="AG28" s="56" t="str">
        <f t="shared" ca="1" si="8"/>
        <v>Solomon Islands</v>
      </c>
    </row>
    <row r="29" spans="1:33">
      <c r="A29" s="39" t="s">
        <v>555</v>
      </c>
      <c r="B29" s="40">
        <v>1</v>
      </c>
      <c r="C29" s="34" t="s">
        <v>85</v>
      </c>
      <c r="D29" s="35" t="s">
        <v>86</v>
      </c>
      <c r="E29" s="47">
        <f>RANK(Vul_Index!E29,Vul_Index!E$6:E$197)</f>
        <v>109</v>
      </c>
      <c r="F29" s="47">
        <f>RANK(Vul_Index!F29,Vul_Index!F$6:F$197)</f>
        <v>108</v>
      </c>
      <c r="G29" s="47">
        <f>RANK(Vul_Index!G29,Vul_Index!G$6:G$197)</f>
        <v>110</v>
      </c>
      <c r="H29" s="47">
        <f>RANK(Vul_Index!H29,Vul_Index!H$6:H$197)</f>
        <v>109</v>
      </c>
      <c r="I29" s="47">
        <f>RANK(Vul_Index!I29,Vul_Index!I$6:I$197)</f>
        <v>108</v>
      </c>
      <c r="J29" s="47">
        <f>RANK(Vul_Index!J29,Vul_Index!J$6:J$197)</f>
        <v>107</v>
      </c>
      <c r="K29" s="47">
        <f>RANK(Vul_Index!K29,Vul_Index!K$6:K$197)</f>
        <v>107</v>
      </c>
      <c r="L29" s="47">
        <f>RANK(Vul_Index!L29,Vul_Index!L$6:L$197)</f>
        <v>108</v>
      </c>
      <c r="M29" s="47">
        <f>RANK(Vul_Index!M29,Vul_Index!M$6:M$197)</f>
        <v>109</v>
      </c>
      <c r="N29" s="47">
        <f>RANK(Vul_Index!N29,Vul_Index!N$6:N$197)</f>
        <v>108</v>
      </c>
      <c r="O29" s="47">
        <f>RANK(Vul_Index!O29,Vul_Index!O$6:O$197)</f>
        <v>108</v>
      </c>
      <c r="P29" s="47">
        <f>RANK(Vul_Index!P29,Vul_Index!P$6:P$197)</f>
        <v>108</v>
      </c>
      <c r="Q29" s="47">
        <f>RANK(Vul_Index!Q29,Vul_Index!Q$6:Q$197)</f>
        <v>111</v>
      </c>
      <c r="R29" s="47">
        <f>RANK(Vul_Index!R29,Vul_Index!R$6:R$197)</f>
        <v>112</v>
      </c>
      <c r="S29" s="47">
        <f>RANK(Vul_Index!S29,Vul_Index!S$6:S$197)</f>
        <v>113</v>
      </c>
      <c r="T29" s="47">
        <f>RANK(Vul_Index!T29,Vul_Index!T$6:T$197)</f>
        <v>114</v>
      </c>
      <c r="U29" s="11"/>
      <c r="V29" s="35" t="str">
        <f t="shared" si="0"/>
        <v>Brazil</v>
      </c>
      <c r="W29" s="44">
        <f t="shared" si="1"/>
        <v>113</v>
      </c>
      <c r="X29" s="44">
        <f t="shared" ca="1" si="2"/>
        <v>1.0000073956020656</v>
      </c>
      <c r="Y29" s="44">
        <f t="shared" ca="1" si="3"/>
        <v>186</v>
      </c>
      <c r="Z29" s="44">
        <f t="shared" si="4"/>
        <v>107</v>
      </c>
      <c r="AA29" s="44">
        <f t="shared" ca="1" si="5"/>
        <v>7.0000452529335115</v>
      </c>
      <c r="AB29" s="44">
        <f t="shared" ca="1" si="6"/>
        <v>56</v>
      </c>
      <c r="AD29">
        <v>24</v>
      </c>
      <c r="AE29" s="33" t="str">
        <f t="shared" ca="1" si="7"/>
        <v>Bhutan</v>
      </c>
      <c r="AF29" s="46">
        <v>24</v>
      </c>
      <c r="AG29" s="56" t="str">
        <f t="shared" ca="1" si="8"/>
        <v>Jordan</v>
      </c>
    </row>
    <row r="30" spans="1:33">
      <c r="A30" s="39"/>
      <c r="B30" s="40"/>
      <c r="C30" s="34" t="s">
        <v>87</v>
      </c>
      <c r="D30" s="35" t="s">
        <v>88</v>
      </c>
      <c r="E30" s="47">
        <f>RANK(Vul_Index!E30,Vul_Index!E$6:E$197)</f>
        <v>149</v>
      </c>
      <c r="F30" s="47">
        <f>RANK(Vul_Index!F30,Vul_Index!F$6:F$197)</f>
        <v>149</v>
      </c>
      <c r="G30" s="47">
        <f>RANK(Vul_Index!G30,Vul_Index!G$6:G$197)</f>
        <v>151</v>
      </c>
      <c r="H30" s="47">
        <f>RANK(Vul_Index!H30,Vul_Index!H$6:H$197)</f>
        <v>147</v>
      </c>
      <c r="I30" s="47">
        <f>RANK(Vul_Index!I30,Vul_Index!I$6:I$197)</f>
        <v>146</v>
      </c>
      <c r="J30" s="47">
        <f>RANK(Vul_Index!J30,Vul_Index!J$6:J$197)</f>
        <v>145</v>
      </c>
      <c r="K30" s="47">
        <f>RANK(Vul_Index!K30,Vul_Index!K$6:K$197)</f>
        <v>149</v>
      </c>
      <c r="L30" s="47">
        <f>RANK(Vul_Index!L30,Vul_Index!L$6:L$197)</f>
        <v>151</v>
      </c>
      <c r="M30" s="47">
        <f>RANK(Vul_Index!M30,Vul_Index!M$6:M$197)</f>
        <v>164</v>
      </c>
      <c r="N30" s="47">
        <f>RANK(Vul_Index!N30,Vul_Index!N$6:N$197)</f>
        <v>163</v>
      </c>
      <c r="O30" s="47">
        <f>RANK(Vul_Index!O30,Vul_Index!O$6:O$197)</f>
        <v>169</v>
      </c>
      <c r="P30" s="47">
        <f>RANK(Vul_Index!P30,Vul_Index!P$6:P$197)</f>
        <v>163</v>
      </c>
      <c r="Q30" s="47">
        <f>RANK(Vul_Index!Q30,Vul_Index!Q$6:Q$197)</f>
        <v>170</v>
      </c>
      <c r="R30" s="47">
        <f>RANK(Vul_Index!R30,Vul_Index!R$6:R$197)</f>
        <v>165</v>
      </c>
      <c r="S30" s="47">
        <f>RANK(Vul_Index!S30,Vul_Index!S$6:S$197)</f>
        <v>166</v>
      </c>
      <c r="T30" s="47">
        <f>RANK(Vul_Index!T30,Vul_Index!T$6:T$197)</f>
        <v>166</v>
      </c>
      <c r="U30" s="11"/>
      <c r="V30" s="35" t="str">
        <f t="shared" si="0"/>
        <v>Brunei Darussalam</v>
      </c>
      <c r="W30" s="44">
        <f t="shared" si="1"/>
        <v>170</v>
      </c>
      <c r="X30" s="44">
        <f t="shared" ca="1" si="2"/>
        <v>-3.9999951595796346</v>
      </c>
      <c r="Y30" s="44">
        <f t="shared" ca="1" si="3"/>
        <v>90</v>
      </c>
      <c r="Z30" s="44">
        <f t="shared" si="4"/>
        <v>145</v>
      </c>
      <c r="AA30" s="44">
        <f t="shared" ca="1" si="5"/>
        <v>21.000003631614696</v>
      </c>
      <c r="AB30" s="44">
        <f t="shared" ca="1" si="6"/>
        <v>8</v>
      </c>
      <c r="AD30">
        <v>25</v>
      </c>
      <c r="AE30" s="33" t="str">
        <f t="shared" ca="1" si="7"/>
        <v>Vanuatu</v>
      </c>
      <c r="AF30" s="46">
        <v>25</v>
      </c>
      <c r="AG30" s="56" t="str">
        <f t="shared" ca="1" si="8"/>
        <v xml:space="preserve">Macedonia </v>
      </c>
    </row>
    <row r="31" spans="1:33">
      <c r="A31" s="39"/>
      <c r="B31" s="40"/>
      <c r="C31" s="34" t="s">
        <v>89</v>
      </c>
      <c r="D31" s="35" t="s">
        <v>90</v>
      </c>
      <c r="E31" s="47">
        <f>RANK(Vul_Index!E31,Vul_Index!E$6:E$197)</f>
        <v>158</v>
      </c>
      <c r="F31" s="47">
        <f>RANK(Vul_Index!F31,Vul_Index!F$6:F$197)</f>
        <v>155</v>
      </c>
      <c r="G31" s="47">
        <f>RANK(Vul_Index!G31,Vul_Index!G$6:G$197)</f>
        <v>156</v>
      </c>
      <c r="H31" s="47">
        <f>RANK(Vul_Index!H31,Vul_Index!H$6:H$197)</f>
        <v>158</v>
      </c>
      <c r="I31" s="47">
        <f>RANK(Vul_Index!I31,Vul_Index!I$6:I$197)</f>
        <v>158</v>
      </c>
      <c r="J31" s="47">
        <f>RANK(Vul_Index!J31,Vul_Index!J$6:J$197)</f>
        <v>158</v>
      </c>
      <c r="K31" s="47">
        <f>RANK(Vul_Index!K31,Vul_Index!K$6:K$197)</f>
        <v>156</v>
      </c>
      <c r="L31" s="47">
        <f>RANK(Vul_Index!L31,Vul_Index!L$6:L$197)</f>
        <v>159</v>
      </c>
      <c r="M31" s="47">
        <f>RANK(Vul_Index!M31,Vul_Index!M$6:M$197)</f>
        <v>158</v>
      </c>
      <c r="N31" s="47">
        <f>RANK(Vul_Index!N31,Vul_Index!N$6:N$197)</f>
        <v>154</v>
      </c>
      <c r="O31" s="47">
        <f>RANK(Vul_Index!O31,Vul_Index!O$6:O$197)</f>
        <v>155</v>
      </c>
      <c r="P31" s="47">
        <f>RANK(Vul_Index!P31,Vul_Index!P$6:P$197)</f>
        <v>159</v>
      </c>
      <c r="Q31" s="47">
        <f>RANK(Vul_Index!Q31,Vul_Index!Q$6:Q$197)</f>
        <v>157</v>
      </c>
      <c r="R31" s="47">
        <f>RANK(Vul_Index!R31,Vul_Index!R$6:R$197)</f>
        <v>161</v>
      </c>
      <c r="S31" s="47">
        <f>RANK(Vul_Index!S31,Vul_Index!S$6:S$197)</f>
        <v>163</v>
      </c>
      <c r="T31" s="47">
        <f>RANK(Vul_Index!T31,Vul_Index!T$6:T$197)</f>
        <v>162</v>
      </c>
      <c r="U31" s="11"/>
      <c r="V31" s="35" t="str">
        <f t="shared" si="0"/>
        <v>Bulgaria</v>
      </c>
      <c r="W31" s="44">
        <f t="shared" si="1"/>
        <v>163</v>
      </c>
      <c r="X31" s="44">
        <f t="shared" ca="1" si="2"/>
        <v>-0.99999979904195047</v>
      </c>
      <c r="Y31" s="44">
        <f t="shared" ca="1" si="3"/>
        <v>131</v>
      </c>
      <c r="Z31" s="44">
        <f t="shared" si="4"/>
        <v>154</v>
      </c>
      <c r="AA31" s="44">
        <f t="shared" ca="1" si="5"/>
        <v>8.0000712812041392</v>
      </c>
      <c r="AB31" s="44">
        <f t="shared" ca="1" si="6"/>
        <v>47</v>
      </c>
      <c r="AD31">
        <v>26</v>
      </c>
      <c r="AE31" s="33" t="str">
        <f t="shared" ca="1" si="7"/>
        <v>Cyprus</v>
      </c>
      <c r="AF31" s="46">
        <v>26</v>
      </c>
      <c r="AG31" s="56" t="str">
        <f t="shared" ca="1" si="8"/>
        <v>Lesotho</v>
      </c>
    </row>
    <row r="32" spans="1:33">
      <c r="A32" s="39"/>
      <c r="B32" s="40"/>
      <c r="C32" s="34" t="s">
        <v>91</v>
      </c>
      <c r="D32" s="35" t="s">
        <v>92</v>
      </c>
      <c r="E32" s="47">
        <f>RANK(Vul_Index!E32,Vul_Index!E$6:E$197)</f>
        <v>15</v>
      </c>
      <c r="F32" s="47">
        <f>RANK(Vul_Index!F32,Vul_Index!F$6:F$197)</f>
        <v>14</v>
      </c>
      <c r="G32" s="47">
        <f>RANK(Vul_Index!G32,Vul_Index!G$6:G$197)</f>
        <v>17</v>
      </c>
      <c r="H32" s="47">
        <f>RANK(Vul_Index!H32,Vul_Index!H$6:H$197)</f>
        <v>19</v>
      </c>
      <c r="I32" s="47">
        <f>RANK(Vul_Index!I32,Vul_Index!I$6:I$197)</f>
        <v>18</v>
      </c>
      <c r="J32" s="47">
        <f>RANK(Vul_Index!J32,Vul_Index!J$6:J$197)</f>
        <v>17</v>
      </c>
      <c r="K32" s="47">
        <f>RANK(Vul_Index!K32,Vul_Index!K$6:K$197)</f>
        <v>17</v>
      </c>
      <c r="L32" s="47">
        <f>RANK(Vul_Index!L32,Vul_Index!L$6:L$197)</f>
        <v>16</v>
      </c>
      <c r="M32" s="47">
        <f>RANK(Vul_Index!M32,Vul_Index!M$6:M$197)</f>
        <v>16</v>
      </c>
      <c r="N32" s="47">
        <f>RANK(Vul_Index!N32,Vul_Index!N$6:N$197)</f>
        <v>15</v>
      </c>
      <c r="O32" s="47">
        <f>RANK(Vul_Index!O32,Vul_Index!O$6:O$197)</f>
        <v>15</v>
      </c>
      <c r="P32" s="47">
        <f>RANK(Vul_Index!P32,Vul_Index!P$6:P$197)</f>
        <v>16</v>
      </c>
      <c r="Q32" s="47">
        <f>RANK(Vul_Index!Q32,Vul_Index!Q$6:Q$197)</f>
        <v>15</v>
      </c>
      <c r="R32" s="47">
        <f>RANK(Vul_Index!R32,Vul_Index!R$6:R$197)</f>
        <v>15</v>
      </c>
      <c r="S32" s="47">
        <f>RANK(Vul_Index!S32,Vul_Index!S$6:S$197)</f>
        <v>15</v>
      </c>
      <c r="T32" s="47">
        <f>RANK(Vul_Index!T32,Vul_Index!T$6:T$197)</f>
        <v>15</v>
      </c>
      <c r="U32" s="11"/>
      <c r="V32" s="35" t="str">
        <f t="shared" si="0"/>
        <v>Burkina Faso</v>
      </c>
      <c r="W32" s="44">
        <f t="shared" si="1"/>
        <v>19</v>
      </c>
      <c r="X32" s="44">
        <f t="shared" ca="1" si="2"/>
        <v>-3.99999636697116</v>
      </c>
      <c r="Y32" s="44">
        <f t="shared" ca="1" si="3"/>
        <v>89</v>
      </c>
      <c r="Z32" s="44">
        <f t="shared" si="4"/>
        <v>14</v>
      </c>
      <c r="AA32" s="44">
        <f t="shared" ca="1" si="5"/>
        <v>1.0000555225718333</v>
      </c>
      <c r="AB32" s="44">
        <f t="shared" ca="1" si="6"/>
        <v>147</v>
      </c>
      <c r="AD32">
        <v>27</v>
      </c>
      <c r="AE32" s="33" t="str">
        <f t="shared" ca="1" si="7"/>
        <v>Belize</v>
      </c>
      <c r="AF32" s="46">
        <v>27</v>
      </c>
      <c r="AG32" s="56" t="str">
        <f t="shared" ca="1" si="8"/>
        <v>Lithuania</v>
      </c>
    </row>
    <row r="33" spans="1:33">
      <c r="A33" s="39"/>
      <c r="B33" s="40"/>
      <c r="C33" s="34" t="s">
        <v>93</v>
      </c>
      <c r="D33" s="35" t="s">
        <v>94</v>
      </c>
      <c r="E33" s="47">
        <f>RANK(Vul_Index!E33,Vul_Index!E$6:E$197)</f>
        <v>2</v>
      </c>
      <c r="F33" s="47">
        <f>RANK(Vul_Index!F33,Vul_Index!F$6:F$197)</f>
        <v>2</v>
      </c>
      <c r="G33" s="47">
        <f>RANK(Vul_Index!G33,Vul_Index!G$6:G$197)</f>
        <v>2</v>
      </c>
      <c r="H33" s="47">
        <f>RANK(Vul_Index!H33,Vul_Index!H$6:H$197)</f>
        <v>2</v>
      </c>
      <c r="I33" s="47">
        <f>RANK(Vul_Index!I33,Vul_Index!I$6:I$197)</f>
        <v>2</v>
      </c>
      <c r="J33" s="47">
        <f>RANK(Vul_Index!J33,Vul_Index!J$6:J$197)</f>
        <v>2</v>
      </c>
      <c r="K33" s="47">
        <f>RANK(Vul_Index!K33,Vul_Index!K$6:K$197)</f>
        <v>2</v>
      </c>
      <c r="L33" s="47">
        <f>RANK(Vul_Index!L33,Vul_Index!L$6:L$197)</f>
        <v>3</v>
      </c>
      <c r="M33" s="47">
        <f>RANK(Vul_Index!M33,Vul_Index!M$6:M$197)</f>
        <v>3</v>
      </c>
      <c r="N33" s="47">
        <f>RANK(Vul_Index!N33,Vul_Index!N$6:N$197)</f>
        <v>2</v>
      </c>
      <c r="O33" s="47">
        <f>RANK(Vul_Index!O33,Vul_Index!O$6:O$197)</f>
        <v>2</v>
      </c>
      <c r="P33" s="47">
        <f>RANK(Vul_Index!P33,Vul_Index!P$6:P$197)</f>
        <v>2</v>
      </c>
      <c r="Q33" s="47">
        <f>RANK(Vul_Index!Q33,Vul_Index!Q$6:Q$197)</f>
        <v>2</v>
      </c>
      <c r="R33" s="47">
        <f>RANK(Vul_Index!R33,Vul_Index!R$6:R$197)</f>
        <v>2</v>
      </c>
      <c r="S33" s="47">
        <f>RANK(Vul_Index!S33,Vul_Index!S$6:S$197)</f>
        <v>2</v>
      </c>
      <c r="T33" s="47">
        <f>RANK(Vul_Index!T33,Vul_Index!T$6:T$197)</f>
        <v>2</v>
      </c>
      <c r="U33" s="11"/>
      <c r="V33" s="35" t="str">
        <f t="shared" si="0"/>
        <v>Burundi</v>
      </c>
      <c r="W33" s="44">
        <f t="shared" si="1"/>
        <v>3</v>
      </c>
      <c r="X33" s="44">
        <f t="shared" ca="1" si="2"/>
        <v>-0.99999054240978713</v>
      </c>
      <c r="Y33" s="44">
        <f t="shared" ca="1" si="3"/>
        <v>144</v>
      </c>
      <c r="Z33" s="44">
        <f t="shared" si="4"/>
        <v>2</v>
      </c>
      <c r="AA33" s="44">
        <f t="shared" ca="1" si="5"/>
        <v>1.0769125753729681E-6</v>
      </c>
      <c r="AB33" s="44">
        <f t="shared" ca="1" si="6"/>
        <v>192</v>
      </c>
      <c r="AD33">
        <v>28</v>
      </c>
      <c r="AE33" s="33" t="str">
        <f t="shared" ca="1" si="7"/>
        <v>Honduras</v>
      </c>
      <c r="AF33" s="46">
        <v>28</v>
      </c>
      <c r="AG33" s="56" t="str">
        <f t="shared" ca="1" si="8"/>
        <v>Greece</v>
      </c>
    </row>
    <row r="34" spans="1:33">
      <c r="A34" s="39"/>
      <c r="B34" s="40"/>
      <c r="C34" s="34" t="s">
        <v>95</v>
      </c>
      <c r="D34" s="35" t="s">
        <v>96</v>
      </c>
      <c r="E34" s="47">
        <f>RANK(Vul_Index!E34,Vul_Index!E$6:E$197)</f>
        <v>17</v>
      </c>
      <c r="F34" s="47">
        <f>RANK(Vul_Index!F34,Vul_Index!F$6:F$197)</f>
        <v>17</v>
      </c>
      <c r="G34" s="47">
        <f>RANK(Vul_Index!G34,Vul_Index!G$6:G$197)</f>
        <v>19</v>
      </c>
      <c r="H34" s="47">
        <f>RANK(Vul_Index!H34,Vul_Index!H$6:H$197)</f>
        <v>22</v>
      </c>
      <c r="I34" s="47">
        <f>RANK(Vul_Index!I34,Vul_Index!I$6:I$197)</f>
        <v>23</v>
      </c>
      <c r="J34" s="47">
        <f>RANK(Vul_Index!J34,Vul_Index!J$6:J$197)</f>
        <v>25</v>
      </c>
      <c r="K34" s="47">
        <f>RANK(Vul_Index!K34,Vul_Index!K$6:K$197)</f>
        <v>24</v>
      </c>
      <c r="L34" s="47">
        <f>RANK(Vul_Index!L34,Vul_Index!L$6:L$197)</f>
        <v>27</v>
      </c>
      <c r="M34" s="47">
        <f>RANK(Vul_Index!M34,Vul_Index!M$6:M$197)</f>
        <v>30</v>
      </c>
      <c r="N34" s="47">
        <f>RANK(Vul_Index!N34,Vul_Index!N$6:N$197)</f>
        <v>34</v>
      </c>
      <c r="O34" s="47">
        <f>RANK(Vul_Index!O34,Vul_Index!O$6:O$197)</f>
        <v>38</v>
      </c>
      <c r="P34" s="47">
        <f>RANK(Vul_Index!P34,Vul_Index!P$6:P$197)</f>
        <v>39</v>
      </c>
      <c r="Q34" s="47">
        <f>RANK(Vul_Index!Q34,Vul_Index!Q$6:Q$197)</f>
        <v>39</v>
      </c>
      <c r="R34" s="47">
        <f>RANK(Vul_Index!R34,Vul_Index!R$6:R$197)</f>
        <v>39</v>
      </c>
      <c r="S34" s="47">
        <f>RANK(Vul_Index!S34,Vul_Index!S$6:S$197)</f>
        <v>40</v>
      </c>
      <c r="T34" s="47">
        <f>RANK(Vul_Index!T34,Vul_Index!T$6:T$197)</f>
        <v>40</v>
      </c>
      <c r="U34" s="11"/>
      <c r="V34" s="35" t="str">
        <f t="shared" si="0"/>
        <v>Cambodia</v>
      </c>
      <c r="W34" s="44">
        <f t="shared" si="1"/>
        <v>40</v>
      </c>
      <c r="X34" s="44">
        <f t="shared" ca="1" si="2"/>
        <v>9.7157984619358355E-6</v>
      </c>
      <c r="Y34" s="44">
        <f t="shared" ca="1" si="3"/>
        <v>180</v>
      </c>
      <c r="Z34" s="44">
        <f t="shared" si="4"/>
        <v>17</v>
      </c>
      <c r="AA34" s="44">
        <f t="shared" ca="1" si="5"/>
        <v>23.000032056025017</v>
      </c>
      <c r="AB34" s="44">
        <f t="shared" ca="1" si="6"/>
        <v>4</v>
      </c>
      <c r="AD34">
        <v>29</v>
      </c>
      <c r="AE34" s="33" t="str">
        <f t="shared" ca="1" si="7"/>
        <v>India</v>
      </c>
      <c r="AF34" s="46">
        <v>29</v>
      </c>
      <c r="AG34" s="56" t="str">
        <f t="shared" ca="1" si="8"/>
        <v>Djibouti</v>
      </c>
    </row>
    <row r="35" spans="1:33">
      <c r="A35" s="39"/>
      <c r="B35" s="40"/>
      <c r="C35" s="34" t="s">
        <v>97</v>
      </c>
      <c r="D35" s="35" t="s">
        <v>98</v>
      </c>
      <c r="E35" s="47">
        <f>RANK(Vul_Index!E35,Vul_Index!E$6:E$197)</f>
        <v>43</v>
      </c>
      <c r="F35" s="47">
        <f>RANK(Vul_Index!F35,Vul_Index!F$6:F$197)</f>
        <v>45</v>
      </c>
      <c r="G35" s="47">
        <f>RANK(Vul_Index!G35,Vul_Index!G$6:G$197)</f>
        <v>43</v>
      </c>
      <c r="H35" s="47">
        <f>RANK(Vul_Index!H35,Vul_Index!H$6:H$197)</f>
        <v>43</v>
      </c>
      <c r="I35" s="47">
        <f>RANK(Vul_Index!I35,Vul_Index!I$6:I$197)</f>
        <v>42</v>
      </c>
      <c r="J35" s="47">
        <f>RANK(Vul_Index!J35,Vul_Index!J$6:J$197)</f>
        <v>40</v>
      </c>
      <c r="K35" s="47">
        <f>RANK(Vul_Index!K35,Vul_Index!K$6:K$197)</f>
        <v>41</v>
      </c>
      <c r="L35" s="47">
        <f>RANK(Vul_Index!L35,Vul_Index!L$6:L$197)</f>
        <v>41</v>
      </c>
      <c r="M35" s="47">
        <f>RANK(Vul_Index!M35,Vul_Index!M$6:M$197)</f>
        <v>40</v>
      </c>
      <c r="N35" s="47">
        <f>RANK(Vul_Index!N35,Vul_Index!N$6:N$197)</f>
        <v>41</v>
      </c>
      <c r="O35" s="47">
        <f>RANK(Vul_Index!O35,Vul_Index!O$6:O$197)</f>
        <v>39</v>
      </c>
      <c r="P35" s="47">
        <f>RANK(Vul_Index!P35,Vul_Index!P$6:P$197)</f>
        <v>40</v>
      </c>
      <c r="Q35" s="47">
        <f>RANK(Vul_Index!Q35,Vul_Index!Q$6:Q$197)</f>
        <v>40</v>
      </c>
      <c r="R35" s="47">
        <f>RANK(Vul_Index!R35,Vul_Index!R$6:R$197)</f>
        <v>40</v>
      </c>
      <c r="S35" s="47">
        <f>RANK(Vul_Index!S35,Vul_Index!S$6:S$197)</f>
        <v>39</v>
      </c>
      <c r="T35" s="47">
        <f>RANK(Vul_Index!T35,Vul_Index!T$6:T$197)</f>
        <v>39</v>
      </c>
      <c r="U35" s="11"/>
      <c r="V35" s="35" t="str">
        <f t="shared" si="0"/>
        <v>Cameroon</v>
      </c>
      <c r="W35" s="44">
        <f t="shared" si="1"/>
        <v>45</v>
      </c>
      <c r="X35" s="44">
        <f t="shared" ca="1" si="2"/>
        <v>-5.9999937409305497</v>
      </c>
      <c r="Y35" s="44">
        <f t="shared" ca="1" si="3"/>
        <v>66</v>
      </c>
      <c r="Z35" s="44">
        <f t="shared" si="4"/>
        <v>39</v>
      </c>
      <c r="AA35" s="44">
        <f t="shared" ca="1" si="5"/>
        <v>9.6220156660266828E-5</v>
      </c>
      <c r="AB35" s="44">
        <f t="shared" ca="1" si="6"/>
        <v>168</v>
      </c>
      <c r="AD35">
        <v>30</v>
      </c>
      <c r="AE35" s="33" t="str">
        <f t="shared" ca="1" si="7"/>
        <v>Guinea-Bissau</v>
      </c>
      <c r="AF35" s="46">
        <v>30</v>
      </c>
      <c r="AG35" s="56" t="str">
        <f t="shared" ca="1" si="8"/>
        <v>Cuba</v>
      </c>
    </row>
    <row r="36" spans="1:33">
      <c r="A36" s="39"/>
      <c r="B36" s="40"/>
      <c r="C36" s="34" t="s">
        <v>99</v>
      </c>
      <c r="D36" s="35" t="s">
        <v>100</v>
      </c>
      <c r="E36" s="47">
        <f>RANK(Vul_Index!E36,Vul_Index!E$6:E$197)</f>
        <v>135</v>
      </c>
      <c r="F36" s="47">
        <f>RANK(Vul_Index!F36,Vul_Index!F$6:F$197)</f>
        <v>137</v>
      </c>
      <c r="G36" s="47">
        <f>RANK(Vul_Index!G36,Vul_Index!G$6:G$197)</f>
        <v>135</v>
      </c>
      <c r="H36" s="47">
        <f>RANK(Vul_Index!H36,Vul_Index!H$6:H$197)</f>
        <v>134</v>
      </c>
      <c r="I36" s="47">
        <f>RANK(Vul_Index!I36,Vul_Index!I$6:I$197)</f>
        <v>134</v>
      </c>
      <c r="J36" s="47">
        <f>RANK(Vul_Index!J36,Vul_Index!J$6:J$197)</f>
        <v>133</v>
      </c>
      <c r="K36" s="47">
        <f>RANK(Vul_Index!K36,Vul_Index!K$6:K$197)</f>
        <v>131</v>
      </c>
      <c r="L36" s="47">
        <f>RANK(Vul_Index!L36,Vul_Index!L$6:L$197)</f>
        <v>130</v>
      </c>
      <c r="M36" s="47">
        <f>RANK(Vul_Index!M36,Vul_Index!M$6:M$197)</f>
        <v>132</v>
      </c>
      <c r="N36" s="47">
        <f>RANK(Vul_Index!N36,Vul_Index!N$6:N$197)</f>
        <v>132</v>
      </c>
      <c r="O36" s="47">
        <f>RANK(Vul_Index!O36,Vul_Index!O$6:O$197)</f>
        <v>132</v>
      </c>
      <c r="P36" s="47">
        <f>RANK(Vul_Index!P36,Vul_Index!P$6:P$197)</f>
        <v>134</v>
      </c>
      <c r="Q36" s="47">
        <f>RANK(Vul_Index!Q36,Vul_Index!Q$6:Q$197)</f>
        <v>132</v>
      </c>
      <c r="R36" s="47">
        <f>RANK(Vul_Index!R36,Vul_Index!R$6:R$197)</f>
        <v>132</v>
      </c>
      <c r="S36" s="47">
        <f>RANK(Vul_Index!S36,Vul_Index!S$6:S$197)</f>
        <v>134</v>
      </c>
      <c r="T36" s="47">
        <f>RANK(Vul_Index!T36,Vul_Index!T$6:T$197)</f>
        <v>135</v>
      </c>
      <c r="U36" s="11"/>
      <c r="V36" s="35" t="str">
        <f t="shared" si="0"/>
        <v>Canada</v>
      </c>
      <c r="W36" s="44">
        <f t="shared" si="1"/>
        <v>137</v>
      </c>
      <c r="X36" s="44">
        <f t="shared" ca="1" si="2"/>
        <v>-1.9999980058250413</v>
      </c>
      <c r="Y36" s="44">
        <f t="shared" ca="1" si="3"/>
        <v>117</v>
      </c>
      <c r="Z36" s="44">
        <f t="shared" si="4"/>
        <v>130</v>
      </c>
      <c r="AA36" s="44">
        <f t="shared" ca="1" si="5"/>
        <v>5.0000732716279028</v>
      </c>
      <c r="AB36" s="44">
        <f t="shared" ca="1" si="6"/>
        <v>74</v>
      </c>
    </row>
    <row r="37" spans="1:33">
      <c r="A37" s="39"/>
      <c r="B37" s="40"/>
      <c r="C37" s="34" t="s">
        <v>101</v>
      </c>
      <c r="D37" s="35" t="s">
        <v>102</v>
      </c>
      <c r="E37" s="47">
        <f>RANK(Vul_Index!E37,Vul_Index!E$6:E$197)</f>
        <v>97</v>
      </c>
      <c r="F37" s="47">
        <f>RANK(Vul_Index!F37,Vul_Index!F$6:F$197)</f>
        <v>107</v>
      </c>
      <c r="G37" s="47">
        <f>RANK(Vul_Index!G37,Vul_Index!G$6:G$197)</f>
        <v>97</v>
      </c>
      <c r="H37" s="47">
        <f>RANK(Vul_Index!H37,Vul_Index!H$6:H$197)</f>
        <v>99</v>
      </c>
      <c r="I37" s="47">
        <f>RANK(Vul_Index!I37,Vul_Index!I$6:I$197)</f>
        <v>97</v>
      </c>
      <c r="J37" s="47">
        <f>RANK(Vul_Index!J37,Vul_Index!J$6:J$197)</f>
        <v>101</v>
      </c>
      <c r="K37" s="47">
        <f>RANK(Vul_Index!K37,Vul_Index!K$6:K$197)</f>
        <v>102</v>
      </c>
      <c r="L37" s="47">
        <f>RANK(Vul_Index!L37,Vul_Index!L$6:L$197)</f>
        <v>98</v>
      </c>
      <c r="M37" s="47">
        <f>RANK(Vul_Index!M37,Vul_Index!M$6:M$197)</f>
        <v>95</v>
      </c>
      <c r="N37" s="47">
        <f>RANK(Vul_Index!N37,Vul_Index!N$6:N$197)</f>
        <v>96</v>
      </c>
      <c r="O37" s="47">
        <f>RANK(Vul_Index!O37,Vul_Index!O$6:O$197)</f>
        <v>98</v>
      </c>
      <c r="P37" s="47">
        <f>RANK(Vul_Index!P37,Vul_Index!P$6:P$197)</f>
        <v>100</v>
      </c>
      <c r="Q37" s="47">
        <f>RANK(Vul_Index!Q37,Vul_Index!Q$6:Q$197)</f>
        <v>97</v>
      </c>
      <c r="R37" s="47">
        <f>RANK(Vul_Index!R37,Vul_Index!R$6:R$197)</f>
        <v>99</v>
      </c>
      <c r="S37" s="47">
        <f>RANK(Vul_Index!S37,Vul_Index!S$6:S$197)</f>
        <v>103</v>
      </c>
      <c r="T37" s="47">
        <f>RANK(Vul_Index!T37,Vul_Index!T$6:T$197)</f>
        <v>102</v>
      </c>
      <c r="U37" s="11"/>
      <c r="V37" s="35" t="str">
        <f t="shared" si="0"/>
        <v>Cape Verde</v>
      </c>
      <c r="W37" s="44">
        <f t="shared" si="1"/>
        <v>107</v>
      </c>
      <c r="X37" s="44">
        <f t="shared" ca="1" si="2"/>
        <v>-4.999997621333935</v>
      </c>
      <c r="Y37" s="44">
        <f t="shared" ca="1" si="3"/>
        <v>73</v>
      </c>
      <c r="Z37" s="44">
        <f t="shared" si="4"/>
        <v>95</v>
      </c>
      <c r="AA37" s="44">
        <f t="shared" ca="1" si="5"/>
        <v>7.0000205463092628</v>
      </c>
      <c r="AB37" s="44">
        <f t="shared" ca="1" si="6"/>
        <v>58</v>
      </c>
    </row>
    <row r="38" spans="1:33">
      <c r="A38" s="39"/>
      <c r="B38" s="40"/>
      <c r="C38" s="34" t="s">
        <v>103</v>
      </c>
      <c r="D38" s="35" t="s">
        <v>104</v>
      </c>
      <c r="E38" s="47">
        <f>RANK(Vul_Index!E38,Vul_Index!E$6:E$197)</f>
        <v>3</v>
      </c>
      <c r="F38" s="47">
        <f>RANK(Vul_Index!F38,Vul_Index!F$6:F$197)</f>
        <v>3</v>
      </c>
      <c r="G38" s="47">
        <f>RANK(Vul_Index!G38,Vul_Index!G$6:G$197)</f>
        <v>3</v>
      </c>
      <c r="H38" s="47">
        <f>RANK(Vul_Index!H38,Vul_Index!H$6:H$197)</f>
        <v>3</v>
      </c>
      <c r="I38" s="47">
        <f>RANK(Vul_Index!I38,Vul_Index!I$6:I$197)</f>
        <v>3</v>
      </c>
      <c r="J38" s="47">
        <f>RANK(Vul_Index!J38,Vul_Index!J$6:J$197)</f>
        <v>3</v>
      </c>
      <c r="K38" s="47">
        <f>RANK(Vul_Index!K38,Vul_Index!K$6:K$197)</f>
        <v>3</v>
      </c>
      <c r="L38" s="47">
        <f>RANK(Vul_Index!L38,Vul_Index!L$6:L$197)</f>
        <v>2</v>
      </c>
      <c r="M38" s="47">
        <f>RANK(Vul_Index!M38,Vul_Index!M$6:M$197)</f>
        <v>2</v>
      </c>
      <c r="N38" s="47">
        <f>RANK(Vul_Index!N38,Vul_Index!N$6:N$197)</f>
        <v>3</v>
      </c>
      <c r="O38" s="47">
        <f>RANK(Vul_Index!O38,Vul_Index!O$6:O$197)</f>
        <v>3</v>
      </c>
      <c r="P38" s="47">
        <f>RANK(Vul_Index!P38,Vul_Index!P$6:P$197)</f>
        <v>3</v>
      </c>
      <c r="Q38" s="47">
        <f>RANK(Vul_Index!Q38,Vul_Index!Q$6:Q$197)</f>
        <v>3</v>
      </c>
      <c r="R38" s="47">
        <f>RANK(Vul_Index!R38,Vul_Index!R$6:R$197)</f>
        <v>3</v>
      </c>
      <c r="S38" s="47">
        <f>RANK(Vul_Index!S38,Vul_Index!S$6:S$197)</f>
        <v>3</v>
      </c>
      <c r="T38" s="47">
        <f>RANK(Vul_Index!T38,Vul_Index!T$6:T$197)</f>
        <v>3</v>
      </c>
      <c r="U38" s="11"/>
      <c r="V38" s="35" t="str">
        <f t="shared" si="0"/>
        <v>Central African Republic</v>
      </c>
      <c r="W38" s="44">
        <f t="shared" si="1"/>
        <v>3</v>
      </c>
      <c r="X38" s="44">
        <f t="shared" ca="1" si="2"/>
        <v>2.950725263809635E-6</v>
      </c>
      <c r="Y38" s="44">
        <f t="shared" ca="1" si="3"/>
        <v>159</v>
      </c>
      <c r="Z38" s="44">
        <f t="shared" si="4"/>
        <v>2</v>
      </c>
      <c r="AA38" s="44">
        <f t="shared" ca="1" si="5"/>
        <v>1.0000522364617273</v>
      </c>
      <c r="AB38" s="44">
        <f t="shared" ca="1" si="6"/>
        <v>149</v>
      </c>
    </row>
    <row r="39" spans="1:33">
      <c r="A39" s="39"/>
      <c r="B39" s="40"/>
      <c r="C39" s="34" t="s">
        <v>105</v>
      </c>
      <c r="D39" s="35" t="s">
        <v>106</v>
      </c>
      <c r="E39" s="47">
        <f>RANK(Vul_Index!E39,Vul_Index!E$6:E$197)</f>
        <v>8</v>
      </c>
      <c r="F39" s="47">
        <f>RANK(Vul_Index!F39,Vul_Index!F$6:F$197)</f>
        <v>8</v>
      </c>
      <c r="G39" s="47">
        <f>RANK(Vul_Index!G39,Vul_Index!G$6:G$197)</f>
        <v>7</v>
      </c>
      <c r="H39" s="47">
        <f>RANK(Vul_Index!H39,Vul_Index!H$6:H$197)</f>
        <v>6</v>
      </c>
      <c r="I39" s="47">
        <f>RANK(Vul_Index!I39,Vul_Index!I$6:I$197)</f>
        <v>5</v>
      </c>
      <c r="J39" s="47">
        <f>RANK(Vul_Index!J39,Vul_Index!J$6:J$197)</f>
        <v>5</v>
      </c>
      <c r="K39" s="47">
        <f>RANK(Vul_Index!K39,Vul_Index!K$6:K$197)</f>
        <v>5</v>
      </c>
      <c r="L39" s="47">
        <f>RANK(Vul_Index!L39,Vul_Index!L$6:L$197)</f>
        <v>6</v>
      </c>
      <c r="M39" s="47">
        <f>RANK(Vul_Index!M39,Vul_Index!M$6:M$197)</f>
        <v>5</v>
      </c>
      <c r="N39" s="47">
        <f>RANK(Vul_Index!N39,Vul_Index!N$6:N$197)</f>
        <v>5</v>
      </c>
      <c r="O39" s="47">
        <f>RANK(Vul_Index!O39,Vul_Index!O$6:O$197)</f>
        <v>5</v>
      </c>
      <c r="P39" s="47">
        <f>RANK(Vul_Index!P39,Vul_Index!P$6:P$197)</f>
        <v>5</v>
      </c>
      <c r="Q39" s="47">
        <f>RANK(Vul_Index!Q39,Vul_Index!Q$6:Q$197)</f>
        <v>5</v>
      </c>
      <c r="R39" s="47">
        <f>RANK(Vul_Index!R39,Vul_Index!R$6:R$197)</f>
        <v>5</v>
      </c>
      <c r="S39" s="47">
        <f>RANK(Vul_Index!S39,Vul_Index!S$6:S$197)</f>
        <v>5</v>
      </c>
      <c r="T39" s="47">
        <f>RANK(Vul_Index!T39,Vul_Index!T$6:T$197)</f>
        <v>5</v>
      </c>
      <c r="U39" s="11"/>
      <c r="V39" s="35" t="str">
        <f t="shared" si="0"/>
        <v>Chad</v>
      </c>
      <c r="W39" s="44">
        <f t="shared" si="1"/>
        <v>8</v>
      </c>
      <c r="X39" s="44">
        <f t="shared" ca="1" si="2"/>
        <v>-2.9999946170473066</v>
      </c>
      <c r="Y39" s="44">
        <f t="shared" ca="1" si="3"/>
        <v>103</v>
      </c>
      <c r="Z39" s="44">
        <f t="shared" si="4"/>
        <v>5</v>
      </c>
      <c r="AA39" s="44">
        <f t="shared" ca="1" si="5"/>
        <v>6.9108486711380486E-6</v>
      </c>
      <c r="AB39" s="44">
        <f t="shared" ca="1" si="6"/>
        <v>190</v>
      </c>
    </row>
    <row r="40" spans="1:33">
      <c r="A40" s="39"/>
      <c r="B40" s="40"/>
      <c r="C40" s="34" t="s">
        <v>107</v>
      </c>
      <c r="D40" s="35" t="s">
        <v>108</v>
      </c>
      <c r="E40" s="47">
        <f>RANK(Vul_Index!E40,Vul_Index!E$6:E$197)</f>
        <v>163</v>
      </c>
      <c r="F40" s="47">
        <f>RANK(Vul_Index!F40,Vul_Index!F$6:F$197)</f>
        <v>164</v>
      </c>
      <c r="G40" s="47">
        <f>RANK(Vul_Index!G40,Vul_Index!G$6:G$197)</f>
        <v>166</v>
      </c>
      <c r="H40" s="47">
        <f>RANK(Vul_Index!H40,Vul_Index!H$6:H$197)</f>
        <v>167</v>
      </c>
      <c r="I40" s="47">
        <f>RANK(Vul_Index!I40,Vul_Index!I$6:I$197)</f>
        <v>163</v>
      </c>
      <c r="J40" s="47">
        <f>RANK(Vul_Index!J40,Vul_Index!J$6:J$197)</f>
        <v>165</v>
      </c>
      <c r="K40" s="47">
        <f>RANK(Vul_Index!K40,Vul_Index!K$6:K$197)</f>
        <v>167</v>
      </c>
      <c r="L40" s="47">
        <f>RANK(Vul_Index!L40,Vul_Index!L$6:L$197)</f>
        <v>168</v>
      </c>
      <c r="M40" s="47">
        <f>RANK(Vul_Index!M40,Vul_Index!M$6:M$197)</f>
        <v>167</v>
      </c>
      <c r="N40" s="47">
        <f>RANK(Vul_Index!N40,Vul_Index!N$6:N$197)</f>
        <v>170</v>
      </c>
      <c r="O40" s="47">
        <f>RANK(Vul_Index!O40,Vul_Index!O$6:O$197)</f>
        <v>170</v>
      </c>
      <c r="P40" s="47">
        <f>RANK(Vul_Index!P40,Vul_Index!P$6:P$197)</f>
        <v>167</v>
      </c>
      <c r="Q40" s="47">
        <f>RANK(Vul_Index!Q40,Vul_Index!Q$6:Q$197)</f>
        <v>167</v>
      </c>
      <c r="R40" s="47">
        <f>RANK(Vul_Index!R40,Vul_Index!R$6:R$197)</f>
        <v>159</v>
      </c>
      <c r="S40" s="47">
        <f>RANK(Vul_Index!S40,Vul_Index!S$6:S$197)</f>
        <v>160</v>
      </c>
      <c r="T40" s="47">
        <f>RANK(Vul_Index!T40,Vul_Index!T$6:T$197)</f>
        <v>160</v>
      </c>
      <c r="U40" s="11"/>
      <c r="V40" s="35" t="str">
        <f t="shared" si="0"/>
        <v>Chile</v>
      </c>
      <c r="W40" s="44">
        <f t="shared" si="1"/>
        <v>170</v>
      </c>
      <c r="X40" s="44">
        <f t="shared" ca="1" si="2"/>
        <v>-9.9999994968480888</v>
      </c>
      <c r="Y40" s="44">
        <f t="shared" ca="1" si="3"/>
        <v>32</v>
      </c>
      <c r="Z40" s="44">
        <f t="shared" si="4"/>
        <v>159</v>
      </c>
      <c r="AA40" s="44">
        <f t="shared" ca="1" si="5"/>
        <v>1.0000266968400033</v>
      </c>
      <c r="AB40" s="44">
        <f t="shared" ca="1" si="6"/>
        <v>156</v>
      </c>
    </row>
    <row r="41" spans="1:33">
      <c r="A41" s="39"/>
      <c r="B41" s="40"/>
      <c r="C41" s="34" t="s">
        <v>109</v>
      </c>
      <c r="D41" s="35" t="s">
        <v>110</v>
      </c>
      <c r="E41" s="47">
        <f>RANK(Vul_Index!E41,Vul_Index!E$6:E$197)</f>
        <v>106</v>
      </c>
      <c r="F41" s="47">
        <f>RANK(Vul_Index!F41,Vul_Index!F$6:F$197)</f>
        <v>106</v>
      </c>
      <c r="G41" s="47">
        <f>RANK(Vul_Index!G41,Vul_Index!G$6:G$197)</f>
        <v>107</v>
      </c>
      <c r="H41" s="47">
        <f>RANK(Vul_Index!H41,Vul_Index!H$6:H$197)</f>
        <v>108</v>
      </c>
      <c r="I41" s="47">
        <f>RANK(Vul_Index!I41,Vul_Index!I$6:I$197)</f>
        <v>109</v>
      </c>
      <c r="J41" s="47">
        <f>RANK(Vul_Index!J41,Vul_Index!J$6:J$197)</f>
        <v>109</v>
      </c>
      <c r="K41" s="47">
        <f>RANK(Vul_Index!K41,Vul_Index!K$6:K$197)</f>
        <v>109</v>
      </c>
      <c r="L41" s="47">
        <f>RANK(Vul_Index!L41,Vul_Index!L$6:L$197)</f>
        <v>110</v>
      </c>
      <c r="M41" s="47">
        <f>RANK(Vul_Index!M41,Vul_Index!M$6:M$197)</f>
        <v>112</v>
      </c>
      <c r="N41" s="47">
        <f>RANK(Vul_Index!N41,Vul_Index!N$6:N$197)</f>
        <v>109</v>
      </c>
      <c r="O41" s="47">
        <f>RANK(Vul_Index!O41,Vul_Index!O$6:O$197)</f>
        <v>113</v>
      </c>
      <c r="P41" s="47">
        <f>RANK(Vul_Index!P41,Vul_Index!P$6:P$197)</f>
        <v>118</v>
      </c>
      <c r="Q41" s="47">
        <f>RANK(Vul_Index!Q41,Vul_Index!Q$6:Q$197)</f>
        <v>121</v>
      </c>
      <c r="R41" s="47">
        <f>RANK(Vul_Index!R41,Vul_Index!R$6:R$197)</f>
        <v>127</v>
      </c>
      <c r="S41" s="47">
        <f>RANK(Vul_Index!S41,Vul_Index!S$6:S$197)</f>
        <v>120</v>
      </c>
      <c r="T41" s="47">
        <f>RANK(Vul_Index!T41,Vul_Index!T$6:T$197)</f>
        <v>121</v>
      </c>
      <c r="U41" s="11"/>
      <c r="V41" s="35" t="str">
        <f t="shared" si="0"/>
        <v>China</v>
      </c>
      <c r="W41" s="44">
        <f t="shared" si="1"/>
        <v>127</v>
      </c>
      <c r="X41" s="44">
        <f t="shared" ca="1" si="2"/>
        <v>-5.9999963013202242</v>
      </c>
      <c r="Y41" s="44">
        <f t="shared" ca="1" si="3"/>
        <v>59</v>
      </c>
      <c r="Z41" s="44">
        <f t="shared" si="4"/>
        <v>106</v>
      </c>
      <c r="AA41" s="44">
        <f t="shared" ca="1" si="5"/>
        <v>15.000080866397681</v>
      </c>
      <c r="AB41" s="44">
        <f t="shared" ca="1" si="6"/>
        <v>19</v>
      </c>
    </row>
    <row r="42" spans="1:33">
      <c r="A42" s="39"/>
      <c r="B42" s="40"/>
      <c r="C42" s="34" t="s">
        <v>111</v>
      </c>
      <c r="D42" s="35" t="s">
        <v>112</v>
      </c>
      <c r="E42" s="47">
        <f>RANK(Vul_Index!E42,Vul_Index!E$6:E$197)</f>
        <v>120</v>
      </c>
      <c r="F42" s="47">
        <f>RANK(Vul_Index!F42,Vul_Index!F$6:F$197)</f>
        <v>117</v>
      </c>
      <c r="G42" s="47">
        <f>RANK(Vul_Index!G42,Vul_Index!G$6:G$197)</f>
        <v>117</v>
      </c>
      <c r="H42" s="47">
        <f>RANK(Vul_Index!H42,Vul_Index!H$6:H$197)</f>
        <v>113</v>
      </c>
      <c r="I42" s="47">
        <f>RANK(Vul_Index!I42,Vul_Index!I$6:I$197)</f>
        <v>119</v>
      </c>
      <c r="J42" s="47">
        <f>RANK(Vul_Index!J42,Vul_Index!J$6:J$197)</f>
        <v>117</v>
      </c>
      <c r="K42" s="47">
        <f>RANK(Vul_Index!K42,Vul_Index!K$6:K$197)</f>
        <v>116</v>
      </c>
      <c r="L42" s="47">
        <f>RANK(Vul_Index!L42,Vul_Index!L$6:L$197)</f>
        <v>115</v>
      </c>
      <c r="M42" s="47">
        <f>RANK(Vul_Index!M42,Vul_Index!M$6:M$197)</f>
        <v>118</v>
      </c>
      <c r="N42" s="47">
        <f>RANK(Vul_Index!N42,Vul_Index!N$6:N$197)</f>
        <v>116</v>
      </c>
      <c r="O42" s="47">
        <f>RANK(Vul_Index!O42,Vul_Index!O$6:O$197)</f>
        <v>116</v>
      </c>
      <c r="P42" s="47">
        <f>RANK(Vul_Index!P42,Vul_Index!P$6:P$197)</f>
        <v>112</v>
      </c>
      <c r="Q42" s="47">
        <f>RANK(Vul_Index!Q42,Vul_Index!Q$6:Q$197)</f>
        <v>110</v>
      </c>
      <c r="R42" s="47">
        <f>RANK(Vul_Index!R42,Vul_Index!R$6:R$197)</f>
        <v>110</v>
      </c>
      <c r="S42" s="47">
        <f>RANK(Vul_Index!S42,Vul_Index!S$6:S$197)</f>
        <v>111</v>
      </c>
      <c r="T42" s="47">
        <f>RANK(Vul_Index!T42,Vul_Index!T$6:T$197)</f>
        <v>112</v>
      </c>
      <c r="U42" s="11"/>
      <c r="V42" s="35" t="str">
        <f t="shared" si="0"/>
        <v>Colombia</v>
      </c>
      <c r="W42" s="44">
        <f t="shared" si="1"/>
        <v>120</v>
      </c>
      <c r="X42" s="44">
        <f t="shared" ca="1" si="2"/>
        <v>-7.9999956644138743</v>
      </c>
      <c r="Y42" s="44">
        <f t="shared" ca="1" si="3"/>
        <v>48</v>
      </c>
      <c r="Z42" s="44">
        <f t="shared" si="4"/>
        <v>110</v>
      </c>
      <c r="AA42" s="44">
        <f t="shared" ca="1" si="5"/>
        <v>2.0000523439078668</v>
      </c>
      <c r="AB42" s="44">
        <f t="shared" ca="1" si="6"/>
        <v>124</v>
      </c>
    </row>
    <row r="43" spans="1:33">
      <c r="A43" s="39"/>
      <c r="B43" s="40"/>
      <c r="C43" s="34" t="s">
        <v>113</v>
      </c>
      <c r="D43" s="35" t="s">
        <v>114</v>
      </c>
      <c r="E43" s="47">
        <f>RANK(Vul_Index!E43,Vul_Index!E$6:E$197)</f>
        <v>52</v>
      </c>
      <c r="F43" s="47">
        <f>RANK(Vul_Index!F43,Vul_Index!F$6:F$197)</f>
        <v>59</v>
      </c>
      <c r="G43" s="47">
        <f>RANK(Vul_Index!G43,Vul_Index!G$6:G$197)</f>
        <v>58</v>
      </c>
      <c r="H43" s="47">
        <f>RANK(Vul_Index!H43,Vul_Index!H$6:H$197)</f>
        <v>58</v>
      </c>
      <c r="I43" s="47">
        <f>RANK(Vul_Index!I43,Vul_Index!I$6:I$197)</f>
        <v>55</v>
      </c>
      <c r="J43" s="47">
        <f>RANK(Vul_Index!J43,Vul_Index!J$6:J$197)</f>
        <v>60</v>
      </c>
      <c r="K43" s="47">
        <f>RANK(Vul_Index!K43,Vul_Index!K$6:K$197)</f>
        <v>59</v>
      </c>
      <c r="L43" s="47">
        <f>RANK(Vul_Index!L43,Vul_Index!L$6:L$197)</f>
        <v>54</v>
      </c>
      <c r="M43" s="47">
        <f>RANK(Vul_Index!M43,Vul_Index!M$6:M$197)</f>
        <v>58</v>
      </c>
      <c r="N43" s="47">
        <f>RANK(Vul_Index!N43,Vul_Index!N$6:N$197)</f>
        <v>55</v>
      </c>
      <c r="O43" s="47">
        <f>RANK(Vul_Index!O43,Vul_Index!O$6:O$197)</f>
        <v>55</v>
      </c>
      <c r="P43" s="47">
        <f>RANK(Vul_Index!P43,Vul_Index!P$6:P$197)</f>
        <v>55</v>
      </c>
      <c r="Q43" s="47">
        <f>RANK(Vul_Index!Q43,Vul_Index!Q$6:Q$197)</f>
        <v>57</v>
      </c>
      <c r="R43" s="47">
        <f>RANK(Vul_Index!R43,Vul_Index!R$6:R$197)</f>
        <v>55</v>
      </c>
      <c r="S43" s="47">
        <f>RANK(Vul_Index!S43,Vul_Index!S$6:S$197)</f>
        <v>57</v>
      </c>
      <c r="T43" s="47">
        <f>RANK(Vul_Index!T43,Vul_Index!T$6:T$197)</f>
        <v>56</v>
      </c>
      <c r="U43" s="11"/>
      <c r="V43" s="35" t="str">
        <f t="shared" si="0"/>
        <v>Comoros</v>
      </c>
      <c r="W43" s="44">
        <f t="shared" si="1"/>
        <v>60</v>
      </c>
      <c r="X43" s="44">
        <f t="shared" ca="1" si="2"/>
        <v>-3.9999976723556543</v>
      </c>
      <c r="Y43" s="44">
        <f t="shared" ca="1" si="3"/>
        <v>86</v>
      </c>
      <c r="Z43" s="44">
        <f t="shared" si="4"/>
        <v>52</v>
      </c>
      <c r="AA43" s="44">
        <f t="shared" ca="1" si="5"/>
        <v>4.0000405940093193</v>
      </c>
      <c r="AB43" s="44">
        <f t="shared" ca="1" si="6"/>
        <v>93</v>
      </c>
    </row>
    <row r="44" spans="1:33">
      <c r="A44" s="39"/>
      <c r="B44" s="40"/>
      <c r="C44" s="34" t="s">
        <v>115</v>
      </c>
      <c r="D44" s="35" t="s">
        <v>116</v>
      </c>
      <c r="E44" s="47">
        <f>RANK(Vul_Index!E44,Vul_Index!E$6:E$197)</f>
        <v>55</v>
      </c>
      <c r="F44" s="47">
        <f>RANK(Vul_Index!F44,Vul_Index!F$6:F$197)</f>
        <v>57</v>
      </c>
      <c r="G44" s="47">
        <f>RANK(Vul_Index!G44,Vul_Index!G$6:G$197)</f>
        <v>50</v>
      </c>
      <c r="H44" s="47">
        <f>RANK(Vul_Index!H44,Vul_Index!H$6:H$197)</f>
        <v>49</v>
      </c>
      <c r="I44" s="47">
        <f>RANK(Vul_Index!I44,Vul_Index!I$6:I$197)</f>
        <v>50</v>
      </c>
      <c r="J44" s="47">
        <f>RANK(Vul_Index!J44,Vul_Index!J$6:J$197)</f>
        <v>51</v>
      </c>
      <c r="K44" s="47">
        <f>RANK(Vul_Index!K44,Vul_Index!K$6:K$197)</f>
        <v>49</v>
      </c>
      <c r="L44" s="47">
        <f>RANK(Vul_Index!L44,Vul_Index!L$6:L$197)</f>
        <v>50</v>
      </c>
      <c r="M44" s="47">
        <f>RANK(Vul_Index!M44,Vul_Index!M$6:M$197)</f>
        <v>52</v>
      </c>
      <c r="N44" s="47">
        <f>RANK(Vul_Index!N44,Vul_Index!N$6:N$197)</f>
        <v>52</v>
      </c>
      <c r="O44" s="47">
        <f>RANK(Vul_Index!O44,Vul_Index!O$6:O$197)</f>
        <v>50</v>
      </c>
      <c r="P44" s="47">
        <f>RANK(Vul_Index!P44,Vul_Index!P$6:P$197)</f>
        <v>47</v>
      </c>
      <c r="Q44" s="47">
        <f>RANK(Vul_Index!Q44,Vul_Index!Q$6:Q$197)</f>
        <v>50</v>
      </c>
      <c r="R44" s="47">
        <f>RANK(Vul_Index!R44,Vul_Index!R$6:R$197)</f>
        <v>49</v>
      </c>
      <c r="S44" s="47">
        <f>RANK(Vul_Index!S44,Vul_Index!S$6:S$197)</f>
        <v>49</v>
      </c>
      <c r="T44" s="47">
        <f>RANK(Vul_Index!T44,Vul_Index!T$6:T$197)</f>
        <v>49</v>
      </c>
      <c r="U44" s="11"/>
      <c r="V44" s="35" t="str">
        <f t="shared" si="0"/>
        <v>Congo</v>
      </c>
      <c r="W44" s="44">
        <f t="shared" si="1"/>
        <v>57</v>
      </c>
      <c r="X44" s="44">
        <f t="shared" ca="1" si="2"/>
        <v>-7.999999057874561</v>
      </c>
      <c r="Y44" s="44">
        <f t="shared" ca="1" si="3"/>
        <v>47</v>
      </c>
      <c r="Z44" s="44">
        <f t="shared" si="4"/>
        <v>47</v>
      </c>
      <c r="AA44" s="44">
        <f t="shared" ca="1" si="5"/>
        <v>2.0000606892909105</v>
      </c>
      <c r="AB44" s="44">
        <f t="shared" ca="1" si="6"/>
        <v>122</v>
      </c>
    </row>
    <row r="45" spans="1:33">
      <c r="A45" s="39"/>
      <c r="B45" s="40"/>
      <c r="C45" s="34" t="s">
        <v>117</v>
      </c>
      <c r="D45" s="35" t="s">
        <v>603</v>
      </c>
      <c r="E45" s="47">
        <f>RANK(Vul_Index!E45,Vul_Index!E$6:E$197)</f>
        <v>13</v>
      </c>
      <c r="F45" s="47">
        <f>RANK(Vul_Index!F45,Vul_Index!F$6:F$197)</f>
        <v>12</v>
      </c>
      <c r="G45" s="47">
        <f>RANK(Vul_Index!G45,Vul_Index!G$6:G$197)</f>
        <v>11</v>
      </c>
      <c r="H45" s="47">
        <f>RANK(Vul_Index!H45,Vul_Index!H$6:H$197)</f>
        <v>12</v>
      </c>
      <c r="I45" s="47">
        <f>RANK(Vul_Index!I45,Vul_Index!I$6:I$197)</f>
        <v>11</v>
      </c>
      <c r="J45" s="47">
        <f>RANK(Vul_Index!J45,Vul_Index!J$6:J$197)</f>
        <v>12</v>
      </c>
      <c r="K45" s="47">
        <f>RANK(Vul_Index!K45,Vul_Index!K$6:K$197)</f>
        <v>11</v>
      </c>
      <c r="L45" s="47">
        <f>RANK(Vul_Index!L45,Vul_Index!L$6:L$197)</f>
        <v>10</v>
      </c>
      <c r="M45" s="47">
        <f>RANK(Vul_Index!M45,Vul_Index!M$6:M$197)</f>
        <v>10</v>
      </c>
      <c r="N45" s="47">
        <f>RANK(Vul_Index!N45,Vul_Index!N$6:N$197)</f>
        <v>9</v>
      </c>
      <c r="O45" s="47">
        <f>RANK(Vul_Index!O45,Vul_Index!O$6:O$197)</f>
        <v>10</v>
      </c>
      <c r="P45" s="47">
        <f>RANK(Vul_Index!P45,Vul_Index!P$6:P$197)</f>
        <v>9</v>
      </c>
      <c r="Q45" s="47">
        <f>RANK(Vul_Index!Q45,Vul_Index!Q$6:Q$197)</f>
        <v>9</v>
      </c>
      <c r="R45" s="47">
        <f>RANK(Vul_Index!R45,Vul_Index!R$6:R$197)</f>
        <v>8</v>
      </c>
      <c r="S45" s="47">
        <f>RANK(Vul_Index!S45,Vul_Index!S$6:S$197)</f>
        <v>7</v>
      </c>
      <c r="T45" s="47">
        <f>RANK(Vul_Index!T45,Vul_Index!T$6:T$197)</f>
        <v>8</v>
      </c>
      <c r="U45" s="11"/>
      <c r="V45" s="35" t="str">
        <f t="shared" si="0"/>
        <v>Congo,DRC</v>
      </c>
      <c r="W45" s="44">
        <f t="shared" si="1"/>
        <v>13</v>
      </c>
      <c r="X45" s="44">
        <f t="shared" ca="1" si="2"/>
        <v>-4.9999927195630978</v>
      </c>
      <c r="Y45" s="44">
        <f t="shared" ca="1" si="3"/>
        <v>80</v>
      </c>
      <c r="Z45" s="44">
        <f t="shared" si="4"/>
        <v>7</v>
      </c>
      <c r="AA45" s="44">
        <f t="shared" ca="1" si="5"/>
        <v>1.0000728990531063</v>
      </c>
      <c r="AB45" s="44">
        <f t="shared" ca="1" si="6"/>
        <v>141</v>
      </c>
    </row>
    <row r="46" spans="1:33">
      <c r="A46" s="39"/>
      <c r="B46" s="40"/>
      <c r="C46" s="34" t="s">
        <v>119</v>
      </c>
      <c r="D46" s="35" t="s">
        <v>120</v>
      </c>
      <c r="E46" s="47">
        <f>RANK(Vul_Index!E46,Vul_Index!E$6:E$197)</f>
        <v>104</v>
      </c>
      <c r="F46" s="47">
        <f>RANK(Vul_Index!F46,Vul_Index!F$6:F$197)</f>
        <v>100</v>
      </c>
      <c r="G46" s="47">
        <f>RANK(Vul_Index!G46,Vul_Index!G$6:G$197)</f>
        <v>102</v>
      </c>
      <c r="H46" s="47">
        <f>RANK(Vul_Index!H46,Vul_Index!H$6:H$197)</f>
        <v>101</v>
      </c>
      <c r="I46" s="47">
        <f>RANK(Vul_Index!I46,Vul_Index!I$6:I$197)</f>
        <v>103</v>
      </c>
      <c r="J46" s="47">
        <f>RANK(Vul_Index!J46,Vul_Index!J$6:J$197)</f>
        <v>102</v>
      </c>
      <c r="K46" s="47">
        <f>RANK(Vul_Index!K46,Vul_Index!K$6:K$197)</f>
        <v>104</v>
      </c>
      <c r="L46" s="47">
        <f>RANK(Vul_Index!L46,Vul_Index!L$6:L$197)</f>
        <v>101</v>
      </c>
      <c r="M46" s="47">
        <f>RANK(Vul_Index!M46,Vul_Index!M$6:M$197)</f>
        <v>97</v>
      </c>
      <c r="N46" s="47">
        <f>RANK(Vul_Index!N46,Vul_Index!N$6:N$197)</f>
        <v>98</v>
      </c>
      <c r="O46" s="47">
        <f>RANK(Vul_Index!O46,Vul_Index!O$6:O$197)</f>
        <v>101</v>
      </c>
      <c r="P46" s="47">
        <f>RANK(Vul_Index!P46,Vul_Index!P$6:P$197)</f>
        <v>97</v>
      </c>
      <c r="Q46" s="47">
        <f>RANK(Vul_Index!Q46,Vul_Index!Q$6:Q$197)</f>
        <v>98</v>
      </c>
      <c r="R46" s="47">
        <f>RANK(Vul_Index!R46,Vul_Index!R$6:R$197)</f>
        <v>97</v>
      </c>
      <c r="S46" s="47">
        <f>RANK(Vul_Index!S46,Vul_Index!S$6:S$197)</f>
        <v>98</v>
      </c>
      <c r="T46" s="47">
        <f>RANK(Vul_Index!T46,Vul_Index!T$6:T$197)</f>
        <v>98</v>
      </c>
      <c r="U46" s="11"/>
      <c r="V46" s="35" t="str">
        <f t="shared" si="0"/>
        <v>Costa Rica</v>
      </c>
      <c r="W46" s="44">
        <f t="shared" si="1"/>
        <v>104</v>
      </c>
      <c r="X46" s="44">
        <f t="shared" ca="1" si="2"/>
        <v>-5.9999960997842958</v>
      </c>
      <c r="Y46" s="44">
        <f t="shared" ca="1" si="3"/>
        <v>60</v>
      </c>
      <c r="Z46" s="44">
        <f t="shared" si="4"/>
        <v>97</v>
      </c>
      <c r="AA46" s="44">
        <f t="shared" ca="1" si="5"/>
        <v>1.0000242562722941</v>
      </c>
      <c r="AB46" s="44">
        <f t="shared" ca="1" si="6"/>
        <v>157</v>
      </c>
    </row>
    <row r="47" spans="1:33">
      <c r="A47" s="39"/>
      <c r="B47" s="40"/>
      <c r="C47" s="34" t="s">
        <v>121</v>
      </c>
      <c r="D47" s="35" t="s">
        <v>593</v>
      </c>
      <c r="E47" s="47">
        <f>RANK(Vul_Index!E47,Vul_Index!E$6:E$197)</f>
        <v>49</v>
      </c>
      <c r="F47" s="47">
        <f>RANK(Vul_Index!F47,Vul_Index!F$6:F$197)</f>
        <v>49</v>
      </c>
      <c r="G47" s="47">
        <f>RANK(Vul_Index!G47,Vul_Index!G$6:G$197)</f>
        <v>48</v>
      </c>
      <c r="H47" s="47">
        <f>RANK(Vul_Index!H47,Vul_Index!H$6:H$197)</f>
        <v>47</v>
      </c>
      <c r="I47" s="47">
        <f>RANK(Vul_Index!I47,Vul_Index!I$6:I$197)</f>
        <v>48</v>
      </c>
      <c r="J47" s="47">
        <f>RANK(Vul_Index!J47,Vul_Index!J$6:J$197)</f>
        <v>48</v>
      </c>
      <c r="K47" s="47">
        <f>RANK(Vul_Index!K47,Vul_Index!K$6:K$197)</f>
        <v>46</v>
      </c>
      <c r="L47" s="47">
        <f>RANK(Vul_Index!L47,Vul_Index!L$6:L$197)</f>
        <v>46</v>
      </c>
      <c r="M47" s="47">
        <f>RANK(Vul_Index!M47,Vul_Index!M$6:M$197)</f>
        <v>45</v>
      </c>
      <c r="N47" s="47">
        <f>RANK(Vul_Index!N47,Vul_Index!N$6:N$197)</f>
        <v>46</v>
      </c>
      <c r="O47" s="47">
        <f>RANK(Vul_Index!O47,Vul_Index!O$6:O$197)</f>
        <v>45</v>
      </c>
      <c r="P47" s="47">
        <f>RANK(Vul_Index!P47,Vul_Index!P$6:P$197)</f>
        <v>46</v>
      </c>
      <c r="Q47" s="47">
        <f>RANK(Vul_Index!Q47,Vul_Index!Q$6:Q$197)</f>
        <v>46</v>
      </c>
      <c r="R47" s="47">
        <f>RANK(Vul_Index!R47,Vul_Index!R$6:R$197)</f>
        <v>47</v>
      </c>
      <c r="S47" s="47">
        <f>RANK(Vul_Index!S47,Vul_Index!S$6:S$197)</f>
        <v>44</v>
      </c>
      <c r="T47" s="47">
        <f>RANK(Vul_Index!T47,Vul_Index!T$6:T$197)</f>
        <v>43</v>
      </c>
      <c r="U47" s="11"/>
      <c r="V47" s="35" t="str">
        <f t="shared" si="0"/>
        <v>C™te d'Ivoire</v>
      </c>
      <c r="W47" s="44">
        <f t="shared" si="1"/>
        <v>49</v>
      </c>
      <c r="X47" s="44">
        <f t="shared" ca="1" si="2"/>
        <v>-5.999998712554012</v>
      </c>
      <c r="Y47" s="44">
        <f t="shared" ca="1" si="3"/>
        <v>57</v>
      </c>
      <c r="Z47" s="44">
        <f t="shared" si="4"/>
        <v>43</v>
      </c>
      <c r="AA47" s="44">
        <f t="shared" ca="1" si="5"/>
        <v>8.7933178887648157E-5</v>
      </c>
      <c r="AB47" s="44">
        <f t="shared" ca="1" si="6"/>
        <v>170</v>
      </c>
    </row>
    <row r="48" spans="1:33">
      <c r="A48" s="39"/>
      <c r="B48" s="40"/>
      <c r="C48" s="34" t="s">
        <v>123</v>
      </c>
      <c r="D48" s="35" t="s">
        <v>124</v>
      </c>
      <c r="E48" s="47">
        <f>RANK(Vul_Index!E48,Vul_Index!E$6:E$197)</f>
        <v>180</v>
      </c>
      <c r="F48" s="47">
        <f>RANK(Vul_Index!F48,Vul_Index!F$6:F$197)</f>
        <v>180</v>
      </c>
      <c r="G48" s="47">
        <f>RANK(Vul_Index!G48,Vul_Index!G$6:G$197)</f>
        <v>180</v>
      </c>
      <c r="H48" s="47">
        <f>RANK(Vul_Index!H48,Vul_Index!H$6:H$197)</f>
        <v>179</v>
      </c>
      <c r="I48" s="47">
        <f>RANK(Vul_Index!I48,Vul_Index!I$6:I$197)</f>
        <v>180</v>
      </c>
      <c r="J48" s="47">
        <f>RANK(Vul_Index!J48,Vul_Index!J$6:J$197)</f>
        <v>178</v>
      </c>
      <c r="K48" s="47">
        <f>RANK(Vul_Index!K48,Vul_Index!K$6:K$197)</f>
        <v>179</v>
      </c>
      <c r="L48" s="47">
        <f>RANK(Vul_Index!L48,Vul_Index!L$6:L$197)</f>
        <v>179</v>
      </c>
      <c r="M48" s="47">
        <f>RANK(Vul_Index!M48,Vul_Index!M$6:M$197)</f>
        <v>181</v>
      </c>
      <c r="N48" s="47">
        <f>RANK(Vul_Index!N48,Vul_Index!N$6:N$197)</f>
        <v>180</v>
      </c>
      <c r="O48" s="47">
        <f>RANK(Vul_Index!O48,Vul_Index!O$6:O$197)</f>
        <v>180</v>
      </c>
      <c r="P48" s="47">
        <f>RANK(Vul_Index!P48,Vul_Index!P$6:P$197)</f>
        <v>182</v>
      </c>
      <c r="Q48" s="47">
        <f>RANK(Vul_Index!Q48,Vul_Index!Q$6:Q$197)</f>
        <v>181</v>
      </c>
      <c r="R48" s="47">
        <f>RANK(Vul_Index!R48,Vul_Index!R$6:R$197)</f>
        <v>182</v>
      </c>
      <c r="S48" s="47">
        <f>RANK(Vul_Index!S48,Vul_Index!S$6:S$197)</f>
        <v>183</v>
      </c>
      <c r="T48" s="47">
        <f>RANK(Vul_Index!T48,Vul_Index!T$6:T$197)</f>
        <v>183</v>
      </c>
      <c r="U48" s="11"/>
      <c r="V48" s="35" t="str">
        <f t="shared" si="0"/>
        <v>Croatia</v>
      </c>
      <c r="W48" s="44">
        <f t="shared" si="1"/>
        <v>183</v>
      </c>
      <c r="X48" s="44">
        <f t="shared" ca="1" si="2"/>
        <v>5.8211602704913992E-8</v>
      </c>
      <c r="Y48" s="44">
        <f t="shared" ca="1" si="3"/>
        <v>146</v>
      </c>
      <c r="Z48" s="44">
        <f t="shared" si="4"/>
        <v>178</v>
      </c>
      <c r="AA48" s="44">
        <f t="shared" ca="1" si="5"/>
        <v>5.0000744864645279</v>
      </c>
      <c r="AB48" s="44">
        <f t="shared" ca="1" si="6"/>
        <v>72</v>
      </c>
    </row>
    <row r="49" spans="1:28">
      <c r="A49" s="39"/>
      <c r="B49" s="40"/>
      <c r="C49" s="34" t="s">
        <v>125</v>
      </c>
      <c r="D49" s="35" t="s">
        <v>126</v>
      </c>
      <c r="E49" s="47">
        <f>RANK(Vul_Index!E49,Vul_Index!E$6:E$197)</f>
        <v>116</v>
      </c>
      <c r="F49" s="47">
        <f>RANK(Vul_Index!F49,Vul_Index!F$6:F$197)</f>
        <v>120</v>
      </c>
      <c r="G49" s="47">
        <f>RANK(Vul_Index!G49,Vul_Index!G$6:G$197)</f>
        <v>115</v>
      </c>
      <c r="H49" s="47">
        <f>RANK(Vul_Index!H49,Vul_Index!H$6:H$197)</f>
        <v>115</v>
      </c>
      <c r="I49" s="47">
        <f>RANK(Vul_Index!I49,Vul_Index!I$6:I$197)</f>
        <v>115</v>
      </c>
      <c r="J49" s="47">
        <f>RANK(Vul_Index!J49,Vul_Index!J$6:J$197)</f>
        <v>114</v>
      </c>
      <c r="K49" s="47">
        <f>RANK(Vul_Index!K49,Vul_Index!K$6:K$197)</f>
        <v>113</v>
      </c>
      <c r="L49" s="47">
        <f>RANK(Vul_Index!L49,Vul_Index!L$6:L$197)</f>
        <v>113</v>
      </c>
      <c r="M49" s="47">
        <f>RANK(Vul_Index!M49,Vul_Index!M$6:M$197)</f>
        <v>113</v>
      </c>
      <c r="N49" s="47">
        <f>RANK(Vul_Index!N49,Vul_Index!N$6:N$197)</f>
        <v>112</v>
      </c>
      <c r="O49" s="47">
        <f>RANK(Vul_Index!O49,Vul_Index!O$6:O$197)</f>
        <v>111</v>
      </c>
      <c r="P49" s="47">
        <f>RANK(Vul_Index!P49,Vul_Index!P$6:P$197)</f>
        <v>111</v>
      </c>
      <c r="Q49" s="47">
        <f>RANK(Vul_Index!Q49,Vul_Index!Q$6:Q$197)</f>
        <v>109</v>
      </c>
      <c r="R49" s="47">
        <f>RANK(Vul_Index!R49,Vul_Index!R$6:R$197)</f>
        <v>107</v>
      </c>
      <c r="S49" s="47">
        <f>RANK(Vul_Index!S49,Vul_Index!S$6:S$197)</f>
        <v>109</v>
      </c>
      <c r="T49" s="47">
        <f>RANK(Vul_Index!T49,Vul_Index!T$6:T$197)</f>
        <v>109</v>
      </c>
      <c r="U49" s="11"/>
      <c r="V49" s="35" t="str">
        <f t="shared" si="0"/>
        <v>Cuba</v>
      </c>
      <c r="W49" s="44">
        <f t="shared" si="1"/>
        <v>120</v>
      </c>
      <c r="X49" s="44">
        <f t="shared" ca="1" si="2"/>
        <v>-10.999995245849574</v>
      </c>
      <c r="Y49" s="44">
        <f t="shared" ca="1" si="3"/>
        <v>30</v>
      </c>
      <c r="Z49" s="44">
        <f t="shared" si="4"/>
        <v>107</v>
      </c>
      <c r="AA49" s="44">
        <f t="shared" ca="1" si="5"/>
        <v>2.0000268736246305</v>
      </c>
      <c r="AB49" s="44">
        <f t="shared" ca="1" si="6"/>
        <v>129</v>
      </c>
    </row>
    <row r="50" spans="1:28">
      <c r="A50" s="39"/>
      <c r="B50" s="40"/>
      <c r="C50" s="34" t="s">
        <v>127</v>
      </c>
      <c r="D50" s="35" t="s">
        <v>128</v>
      </c>
      <c r="E50" s="47">
        <f>RANK(Vul_Index!E50,Vul_Index!E$6:E$197)</f>
        <v>154</v>
      </c>
      <c r="F50" s="47">
        <f>RANK(Vul_Index!F50,Vul_Index!F$6:F$197)</f>
        <v>152</v>
      </c>
      <c r="G50" s="47">
        <f>RANK(Vul_Index!G50,Vul_Index!G$6:G$197)</f>
        <v>154</v>
      </c>
      <c r="H50" s="47">
        <f>RANK(Vul_Index!H50,Vul_Index!H$6:H$197)</f>
        <v>152</v>
      </c>
      <c r="I50" s="47">
        <f>RANK(Vul_Index!I50,Vul_Index!I$6:I$197)</f>
        <v>153</v>
      </c>
      <c r="J50" s="47">
        <f>RANK(Vul_Index!J50,Vul_Index!J$6:J$197)</f>
        <v>151</v>
      </c>
      <c r="K50" s="47">
        <f>RANK(Vul_Index!K50,Vul_Index!K$6:K$197)</f>
        <v>151</v>
      </c>
      <c r="L50" s="47">
        <f>RANK(Vul_Index!L50,Vul_Index!L$6:L$197)</f>
        <v>147</v>
      </c>
      <c r="M50" s="47">
        <f>RANK(Vul_Index!M50,Vul_Index!M$6:M$197)</f>
        <v>147</v>
      </c>
      <c r="N50" s="47">
        <f>RANK(Vul_Index!N50,Vul_Index!N$6:N$197)</f>
        <v>131</v>
      </c>
      <c r="O50" s="47">
        <f>RANK(Vul_Index!O50,Vul_Index!O$6:O$197)</f>
        <v>128</v>
      </c>
      <c r="P50" s="47">
        <f>RANK(Vul_Index!P50,Vul_Index!P$6:P$197)</f>
        <v>137</v>
      </c>
      <c r="Q50" s="47">
        <f>RANK(Vul_Index!Q50,Vul_Index!Q$6:Q$197)</f>
        <v>137</v>
      </c>
      <c r="R50" s="47">
        <f>RANK(Vul_Index!R50,Vul_Index!R$6:R$197)</f>
        <v>137</v>
      </c>
      <c r="S50" s="47">
        <f>RANK(Vul_Index!S50,Vul_Index!S$6:S$197)</f>
        <v>140</v>
      </c>
      <c r="T50" s="47">
        <f>RANK(Vul_Index!T50,Vul_Index!T$6:T$197)</f>
        <v>141</v>
      </c>
      <c r="U50" s="11"/>
      <c r="V50" s="35" t="str">
        <f t="shared" si="0"/>
        <v>Cyprus</v>
      </c>
      <c r="W50" s="44">
        <f t="shared" si="1"/>
        <v>154</v>
      </c>
      <c r="X50" s="44">
        <f t="shared" ca="1" si="2"/>
        <v>-12.999998231118541</v>
      </c>
      <c r="Y50" s="44">
        <f t="shared" ca="1" si="3"/>
        <v>18</v>
      </c>
      <c r="Z50" s="44">
        <f t="shared" si="4"/>
        <v>128</v>
      </c>
      <c r="AA50" s="44">
        <f t="shared" ca="1" si="5"/>
        <v>13.000057652623269</v>
      </c>
      <c r="AB50" s="44">
        <f t="shared" ca="1" si="6"/>
        <v>26</v>
      </c>
    </row>
    <row r="51" spans="1:28">
      <c r="A51" s="39"/>
      <c r="B51" s="40"/>
      <c r="C51" s="34" t="s">
        <v>129</v>
      </c>
      <c r="D51" s="35" t="s">
        <v>130</v>
      </c>
      <c r="E51" s="47">
        <f>RANK(Vul_Index!E51,Vul_Index!E$6:E$197)</f>
        <v>185</v>
      </c>
      <c r="F51" s="47">
        <f>RANK(Vul_Index!F51,Vul_Index!F$6:F$197)</f>
        <v>185</v>
      </c>
      <c r="G51" s="47">
        <f>RANK(Vul_Index!G51,Vul_Index!G$6:G$197)</f>
        <v>185</v>
      </c>
      <c r="H51" s="47">
        <f>RANK(Vul_Index!H51,Vul_Index!H$6:H$197)</f>
        <v>186</v>
      </c>
      <c r="I51" s="47">
        <f>RANK(Vul_Index!I51,Vul_Index!I$6:I$197)</f>
        <v>186</v>
      </c>
      <c r="J51" s="47">
        <f>RANK(Vul_Index!J51,Vul_Index!J$6:J$197)</f>
        <v>185</v>
      </c>
      <c r="K51" s="47">
        <f>RANK(Vul_Index!K51,Vul_Index!K$6:K$197)</f>
        <v>185</v>
      </c>
      <c r="L51" s="47">
        <f>RANK(Vul_Index!L51,Vul_Index!L$6:L$197)</f>
        <v>185</v>
      </c>
      <c r="M51" s="47">
        <f>RANK(Vul_Index!M51,Vul_Index!M$6:M$197)</f>
        <v>186</v>
      </c>
      <c r="N51" s="47">
        <f>RANK(Vul_Index!N51,Vul_Index!N$6:N$197)</f>
        <v>185</v>
      </c>
      <c r="O51" s="47">
        <f>RANK(Vul_Index!O51,Vul_Index!O$6:O$197)</f>
        <v>185</v>
      </c>
      <c r="P51" s="47">
        <f>RANK(Vul_Index!P51,Vul_Index!P$6:P$197)</f>
        <v>186</v>
      </c>
      <c r="Q51" s="47">
        <f>RANK(Vul_Index!Q51,Vul_Index!Q$6:Q$197)</f>
        <v>188</v>
      </c>
      <c r="R51" s="47">
        <f>RANK(Vul_Index!R51,Vul_Index!R$6:R$197)</f>
        <v>188</v>
      </c>
      <c r="S51" s="47">
        <f>RANK(Vul_Index!S51,Vul_Index!S$6:S$197)</f>
        <v>189</v>
      </c>
      <c r="T51" s="47">
        <f>RANK(Vul_Index!T51,Vul_Index!T$6:T$197)</f>
        <v>189</v>
      </c>
      <c r="U51" s="11"/>
      <c r="V51" s="35" t="str">
        <f t="shared" si="0"/>
        <v>Czech Republic</v>
      </c>
      <c r="W51" s="44">
        <f t="shared" si="1"/>
        <v>189</v>
      </c>
      <c r="X51" s="44">
        <f t="shared" ca="1" si="2"/>
        <v>7.3745109749111424E-7</v>
      </c>
      <c r="Y51" s="44">
        <f t="shared" ca="1" si="3"/>
        <v>147</v>
      </c>
      <c r="Z51" s="44">
        <f t="shared" si="4"/>
        <v>185</v>
      </c>
      <c r="AA51" s="44">
        <f t="shared" ca="1" si="5"/>
        <v>4.0000822769464914</v>
      </c>
      <c r="AB51" s="44">
        <f t="shared" ca="1" si="6"/>
        <v>89</v>
      </c>
    </row>
    <row r="52" spans="1:28">
      <c r="A52" s="39"/>
      <c r="B52" s="40"/>
      <c r="C52" s="34" t="s">
        <v>131</v>
      </c>
      <c r="D52" s="35" t="s">
        <v>132</v>
      </c>
      <c r="E52" s="47">
        <f>RANK(Vul_Index!E52,Vul_Index!E$6:E$197)</f>
        <v>191</v>
      </c>
      <c r="F52" s="47">
        <f>RANK(Vul_Index!F52,Vul_Index!F$6:F$197)</f>
        <v>191</v>
      </c>
      <c r="G52" s="47">
        <f>RANK(Vul_Index!G52,Vul_Index!G$6:G$197)</f>
        <v>191</v>
      </c>
      <c r="H52" s="47">
        <f>RANK(Vul_Index!H52,Vul_Index!H$6:H$197)</f>
        <v>191</v>
      </c>
      <c r="I52" s="47">
        <f>RANK(Vul_Index!I52,Vul_Index!I$6:I$197)</f>
        <v>191</v>
      </c>
      <c r="J52" s="47">
        <f>RANK(Vul_Index!J52,Vul_Index!J$6:J$197)</f>
        <v>191</v>
      </c>
      <c r="K52" s="47">
        <f>RANK(Vul_Index!K52,Vul_Index!K$6:K$197)</f>
        <v>191</v>
      </c>
      <c r="L52" s="47">
        <f>RANK(Vul_Index!L52,Vul_Index!L$6:L$197)</f>
        <v>191</v>
      </c>
      <c r="M52" s="47">
        <f>RANK(Vul_Index!M52,Vul_Index!M$6:M$197)</f>
        <v>191</v>
      </c>
      <c r="N52" s="47">
        <f>RANK(Vul_Index!N52,Vul_Index!N$6:N$197)</f>
        <v>191</v>
      </c>
      <c r="O52" s="47">
        <f>RANK(Vul_Index!O52,Vul_Index!O$6:O$197)</f>
        <v>192</v>
      </c>
      <c r="P52" s="47">
        <f>RANK(Vul_Index!P52,Vul_Index!P$6:P$197)</f>
        <v>191</v>
      </c>
      <c r="Q52" s="47">
        <f>RANK(Vul_Index!Q52,Vul_Index!Q$6:Q$197)</f>
        <v>192</v>
      </c>
      <c r="R52" s="47">
        <f>RANK(Vul_Index!R52,Vul_Index!R$6:R$197)</f>
        <v>192</v>
      </c>
      <c r="S52" s="47">
        <f>RANK(Vul_Index!S52,Vul_Index!S$6:S$197)</f>
        <v>192</v>
      </c>
      <c r="T52" s="47">
        <f>RANK(Vul_Index!T52,Vul_Index!T$6:T$197)</f>
        <v>192</v>
      </c>
      <c r="U52" s="11"/>
      <c r="V52" s="35" t="str">
        <f t="shared" si="0"/>
        <v>Denmark</v>
      </c>
      <c r="W52" s="44">
        <f t="shared" si="1"/>
        <v>192</v>
      </c>
      <c r="X52" s="44">
        <f t="shared" ca="1" si="2"/>
        <v>2.6155667313898004E-6</v>
      </c>
      <c r="Y52" s="44">
        <f t="shared" ca="1" si="3"/>
        <v>158</v>
      </c>
      <c r="Z52" s="44">
        <f t="shared" si="4"/>
        <v>191</v>
      </c>
      <c r="AA52" s="44">
        <f t="shared" ca="1" si="5"/>
        <v>1.0000012219504018</v>
      </c>
      <c r="AB52" s="44">
        <f t="shared" ca="1" si="6"/>
        <v>166</v>
      </c>
    </row>
    <row r="53" spans="1:28">
      <c r="A53" s="39"/>
      <c r="B53" s="40"/>
      <c r="C53" s="34" t="s">
        <v>133</v>
      </c>
      <c r="D53" s="35" t="s">
        <v>134</v>
      </c>
      <c r="E53" s="47">
        <f>RANK(Vul_Index!E53,Vul_Index!E$6:E$197)</f>
        <v>46</v>
      </c>
      <c r="F53" s="47">
        <f>RANK(Vul_Index!F53,Vul_Index!F$6:F$197)</f>
        <v>47</v>
      </c>
      <c r="G53" s="47">
        <f>RANK(Vul_Index!G53,Vul_Index!G$6:G$197)</f>
        <v>47</v>
      </c>
      <c r="H53" s="47">
        <f>RANK(Vul_Index!H53,Vul_Index!H$6:H$197)</f>
        <v>45</v>
      </c>
      <c r="I53" s="47">
        <f>RANK(Vul_Index!I53,Vul_Index!I$6:I$197)</f>
        <v>46</v>
      </c>
      <c r="J53" s="47">
        <f>RANK(Vul_Index!J53,Vul_Index!J$6:J$197)</f>
        <v>53</v>
      </c>
      <c r="K53" s="47">
        <f>RANK(Vul_Index!K53,Vul_Index!K$6:K$197)</f>
        <v>53</v>
      </c>
      <c r="L53" s="47">
        <f>RANK(Vul_Index!L53,Vul_Index!L$6:L$197)</f>
        <v>43</v>
      </c>
      <c r="M53" s="47">
        <f>RANK(Vul_Index!M53,Vul_Index!M$6:M$197)</f>
        <v>42</v>
      </c>
      <c r="N53" s="47">
        <f>RANK(Vul_Index!N53,Vul_Index!N$6:N$197)</f>
        <v>42</v>
      </c>
      <c r="O53" s="47">
        <f>RANK(Vul_Index!O53,Vul_Index!O$6:O$197)</f>
        <v>41</v>
      </c>
      <c r="P53" s="47">
        <f>RANK(Vul_Index!P53,Vul_Index!P$6:P$197)</f>
        <v>42</v>
      </c>
      <c r="Q53" s="47">
        <f>RANK(Vul_Index!Q53,Vul_Index!Q$6:Q$197)</f>
        <v>42</v>
      </c>
      <c r="R53" s="47">
        <f>RANK(Vul_Index!R53,Vul_Index!R$6:R$197)</f>
        <v>42</v>
      </c>
      <c r="S53" s="47">
        <f>RANK(Vul_Index!S53,Vul_Index!S$6:S$197)</f>
        <v>42</v>
      </c>
      <c r="T53" s="47">
        <f>RANK(Vul_Index!T53,Vul_Index!T$6:T$197)</f>
        <v>42</v>
      </c>
      <c r="U53" s="11"/>
      <c r="V53" s="35" t="str">
        <f t="shared" si="0"/>
        <v>Djibouti</v>
      </c>
      <c r="W53" s="44">
        <f t="shared" si="1"/>
        <v>53</v>
      </c>
      <c r="X53" s="44">
        <f t="shared" ca="1" si="2"/>
        <v>-10.999996873568238</v>
      </c>
      <c r="Y53" s="44">
        <f t="shared" ca="1" si="3"/>
        <v>29</v>
      </c>
      <c r="Z53" s="44">
        <f t="shared" si="4"/>
        <v>41</v>
      </c>
      <c r="AA53" s="44">
        <f t="shared" ca="1" si="5"/>
        <v>1.0000571457223708</v>
      </c>
      <c r="AB53" s="44">
        <f t="shared" ca="1" si="6"/>
        <v>146</v>
      </c>
    </row>
    <row r="54" spans="1:28">
      <c r="A54" s="39"/>
      <c r="B54" s="40"/>
      <c r="C54" s="34" t="s">
        <v>135</v>
      </c>
      <c r="D54" s="35" t="s">
        <v>136</v>
      </c>
      <c r="E54" s="47">
        <f>RANK(Vul_Index!E54,Vul_Index!E$6:E$197)</f>
        <v>68</v>
      </c>
      <c r="F54" s="47">
        <f>RANK(Vul_Index!F54,Vul_Index!F$6:F$197)</f>
        <v>67</v>
      </c>
      <c r="G54" s="47">
        <f>RANK(Vul_Index!G54,Vul_Index!G$6:G$197)</f>
        <v>67</v>
      </c>
      <c r="H54" s="47">
        <f>RANK(Vul_Index!H54,Vul_Index!H$6:H$197)</f>
        <v>67</v>
      </c>
      <c r="I54" s="47">
        <f>RANK(Vul_Index!I54,Vul_Index!I$6:I$197)</f>
        <v>66</v>
      </c>
      <c r="J54" s="47">
        <f>RANK(Vul_Index!J54,Vul_Index!J$6:J$197)</f>
        <v>68</v>
      </c>
      <c r="K54" s="47">
        <f>RANK(Vul_Index!K54,Vul_Index!K$6:K$197)</f>
        <v>67</v>
      </c>
      <c r="L54" s="47">
        <f>RANK(Vul_Index!L54,Vul_Index!L$6:L$197)</f>
        <v>66</v>
      </c>
      <c r="M54" s="47">
        <f>RANK(Vul_Index!M54,Vul_Index!M$6:M$197)</f>
        <v>67</v>
      </c>
      <c r="N54" s="47">
        <f>RANK(Vul_Index!N54,Vul_Index!N$6:N$197)</f>
        <v>68</v>
      </c>
      <c r="O54" s="47">
        <f>RANK(Vul_Index!O54,Vul_Index!O$6:O$197)</f>
        <v>66</v>
      </c>
      <c r="P54" s="47">
        <f>RANK(Vul_Index!P54,Vul_Index!P$6:P$197)</f>
        <v>64</v>
      </c>
      <c r="Q54" s="47">
        <f>RANK(Vul_Index!Q54,Vul_Index!Q$6:Q$197)</f>
        <v>67</v>
      </c>
      <c r="R54" s="47">
        <f>RANK(Vul_Index!R54,Vul_Index!R$6:R$197)</f>
        <v>61</v>
      </c>
      <c r="S54" s="47">
        <f>RANK(Vul_Index!S54,Vul_Index!S$6:S$197)</f>
        <v>62</v>
      </c>
      <c r="T54" s="47">
        <f>RANK(Vul_Index!T54,Vul_Index!T$6:T$197)</f>
        <v>62</v>
      </c>
      <c r="U54" s="11"/>
      <c r="V54" s="35" t="str">
        <f t="shared" si="0"/>
        <v>Dominica</v>
      </c>
      <c r="W54" s="44">
        <f t="shared" si="1"/>
        <v>68</v>
      </c>
      <c r="X54" s="44">
        <f t="shared" ca="1" si="2"/>
        <v>-5.9999999927036702</v>
      </c>
      <c r="Y54" s="44">
        <f t="shared" ca="1" si="3"/>
        <v>56</v>
      </c>
      <c r="Z54" s="44">
        <f t="shared" si="4"/>
        <v>61</v>
      </c>
      <c r="AA54" s="44">
        <f t="shared" ca="1" si="5"/>
        <v>1.000040738760329</v>
      </c>
      <c r="AB54" s="44">
        <f t="shared" ca="1" si="6"/>
        <v>152</v>
      </c>
    </row>
    <row r="55" spans="1:28">
      <c r="A55" s="39"/>
      <c r="B55" s="40"/>
      <c r="C55" s="34" t="s">
        <v>137</v>
      </c>
      <c r="D55" s="35" t="s">
        <v>138</v>
      </c>
      <c r="E55" s="47">
        <f>RANK(Vul_Index!E55,Vul_Index!E$6:E$197)</f>
        <v>103</v>
      </c>
      <c r="F55" s="47">
        <f>RANK(Vul_Index!F55,Vul_Index!F$6:F$197)</f>
        <v>103</v>
      </c>
      <c r="G55" s="47">
        <f>RANK(Vul_Index!G55,Vul_Index!G$6:G$197)</f>
        <v>103</v>
      </c>
      <c r="H55" s="47">
        <f>RANK(Vul_Index!H55,Vul_Index!H$6:H$197)</f>
        <v>105</v>
      </c>
      <c r="I55" s="47">
        <f>RANK(Vul_Index!I55,Vul_Index!I$6:I$197)</f>
        <v>104</v>
      </c>
      <c r="J55" s="47">
        <f>RANK(Vul_Index!J55,Vul_Index!J$6:J$197)</f>
        <v>106</v>
      </c>
      <c r="K55" s="47">
        <f>RANK(Vul_Index!K55,Vul_Index!K$6:K$197)</f>
        <v>105</v>
      </c>
      <c r="L55" s="47">
        <f>RANK(Vul_Index!L55,Vul_Index!L$6:L$197)</f>
        <v>106</v>
      </c>
      <c r="M55" s="47">
        <f>RANK(Vul_Index!M55,Vul_Index!M$6:M$197)</f>
        <v>106</v>
      </c>
      <c r="N55" s="47">
        <f>RANK(Vul_Index!N55,Vul_Index!N$6:N$197)</f>
        <v>103</v>
      </c>
      <c r="O55" s="47">
        <f>RANK(Vul_Index!O55,Vul_Index!O$6:O$197)</f>
        <v>103</v>
      </c>
      <c r="P55" s="47">
        <f>RANK(Vul_Index!P55,Vul_Index!P$6:P$197)</f>
        <v>102</v>
      </c>
      <c r="Q55" s="47">
        <f>RANK(Vul_Index!Q55,Vul_Index!Q$6:Q$197)</f>
        <v>104</v>
      </c>
      <c r="R55" s="47">
        <f>RANK(Vul_Index!R55,Vul_Index!R$6:R$197)</f>
        <v>105</v>
      </c>
      <c r="S55" s="47">
        <f>RANK(Vul_Index!S55,Vul_Index!S$6:S$197)</f>
        <v>105</v>
      </c>
      <c r="T55" s="47">
        <f>RANK(Vul_Index!T55,Vul_Index!T$6:T$197)</f>
        <v>104</v>
      </c>
      <c r="U55" s="11"/>
      <c r="V55" s="35" t="str">
        <f t="shared" si="0"/>
        <v>Dominican Republic</v>
      </c>
      <c r="W55" s="44">
        <f t="shared" si="1"/>
        <v>106</v>
      </c>
      <c r="X55" s="44">
        <f t="shared" ca="1" si="2"/>
        <v>-1.9999930937041717</v>
      </c>
      <c r="Y55" s="44">
        <f t="shared" ca="1" si="3"/>
        <v>124</v>
      </c>
      <c r="Z55" s="44">
        <f t="shared" si="4"/>
        <v>102</v>
      </c>
      <c r="AA55" s="44">
        <f t="shared" ca="1" si="5"/>
        <v>2.0000600983302057</v>
      </c>
      <c r="AB55" s="44">
        <f t="shared" ca="1" si="6"/>
        <v>123</v>
      </c>
    </row>
    <row r="56" spans="1:28">
      <c r="C56" s="34" t="s">
        <v>139</v>
      </c>
      <c r="D56" s="35" t="s">
        <v>140</v>
      </c>
      <c r="E56" s="47">
        <f>RANK(Vul_Index!E56,Vul_Index!E$6:E$197)</f>
        <v>145</v>
      </c>
      <c r="F56" s="47">
        <f>RANK(Vul_Index!F56,Vul_Index!F$6:F$197)</f>
        <v>145</v>
      </c>
      <c r="G56" s="47">
        <f>RANK(Vul_Index!G56,Vul_Index!G$6:G$197)</f>
        <v>143</v>
      </c>
      <c r="H56" s="47">
        <f>RANK(Vul_Index!H56,Vul_Index!H$6:H$197)</f>
        <v>138</v>
      </c>
      <c r="I56" s="47">
        <f>RANK(Vul_Index!I56,Vul_Index!I$6:I$197)</f>
        <v>143</v>
      </c>
      <c r="J56" s="47">
        <f>RANK(Vul_Index!J56,Vul_Index!J$6:J$197)</f>
        <v>150</v>
      </c>
      <c r="K56" s="47">
        <f>RANK(Vul_Index!K56,Vul_Index!K$6:K$197)</f>
        <v>139</v>
      </c>
      <c r="L56" s="47">
        <f>RANK(Vul_Index!L56,Vul_Index!L$6:L$197)</f>
        <v>143</v>
      </c>
      <c r="M56" s="47">
        <f>RANK(Vul_Index!M56,Vul_Index!M$6:M$197)</f>
        <v>144</v>
      </c>
      <c r="N56" s="47">
        <f>RANK(Vul_Index!N56,Vul_Index!N$6:N$197)</f>
        <v>149</v>
      </c>
      <c r="O56" s="47">
        <f>RANK(Vul_Index!O56,Vul_Index!O$6:O$197)</f>
        <v>149</v>
      </c>
      <c r="P56" s="47">
        <f>RANK(Vul_Index!P56,Vul_Index!P$6:P$197)</f>
        <v>153</v>
      </c>
      <c r="Q56" s="47">
        <f>RANK(Vul_Index!Q56,Vul_Index!Q$6:Q$197)</f>
        <v>154</v>
      </c>
      <c r="R56" s="47">
        <f>RANK(Vul_Index!R56,Vul_Index!R$6:R$197)</f>
        <v>155</v>
      </c>
      <c r="S56" s="47">
        <f>RANK(Vul_Index!S56,Vul_Index!S$6:S$197)</f>
        <v>157</v>
      </c>
      <c r="T56" s="47">
        <f>RANK(Vul_Index!T56,Vul_Index!T$6:T$197)</f>
        <v>157</v>
      </c>
      <c r="U56" s="11"/>
      <c r="V56" s="35" t="str">
        <f t="shared" si="0"/>
        <v>Ecuador</v>
      </c>
      <c r="W56" s="44">
        <f t="shared" si="1"/>
        <v>157</v>
      </c>
      <c r="X56" s="44">
        <f t="shared" ca="1" si="2"/>
        <v>4.9501339196563643E-6</v>
      </c>
      <c r="Y56" s="44">
        <f t="shared" ca="1" si="3"/>
        <v>165</v>
      </c>
      <c r="Z56" s="44">
        <f t="shared" si="4"/>
        <v>138</v>
      </c>
      <c r="AA56" s="44">
        <f t="shared" ca="1" si="5"/>
        <v>19.000061221876702</v>
      </c>
      <c r="AB56" s="44">
        <f t="shared" ca="1" si="6"/>
        <v>10</v>
      </c>
    </row>
    <row r="57" spans="1:28">
      <c r="C57" s="34" t="s">
        <v>141</v>
      </c>
      <c r="D57" s="35" t="s">
        <v>142</v>
      </c>
      <c r="E57" s="47">
        <f>RANK(Vul_Index!E57,Vul_Index!E$6:E$197)</f>
        <v>123</v>
      </c>
      <c r="F57" s="47">
        <f>RANK(Vul_Index!F57,Vul_Index!F$6:F$197)</f>
        <v>122</v>
      </c>
      <c r="G57" s="47">
        <f>RANK(Vul_Index!G57,Vul_Index!G$6:G$197)</f>
        <v>123</v>
      </c>
      <c r="H57" s="47">
        <f>RANK(Vul_Index!H57,Vul_Index!H$6:H$197)</f>
        <v>126</v>
      </c>
      <c r="I57" s="47">
        <f>RANK(Vul_Index!I57,Vul_Index!I$6:I$197)</f>
        <v>127</v>
      </c>
      <c r="J57" s="47">
        <f>RANK(Vul_Index!J57,Vul_Index!J$6:J$197)</f>
        <v>129</v>
      </c>
      <c r="K57" s="47">
        <f>RANK(Vul_Index!K57,Vul_Index!K$6:K$197)</f>
        <v>129</v>
      </c>
      <c r="L57" s="47">
        <f>RANK(Vul_Index!L57,Vul_Index!L$6:L$197)</f>
        <v>129</v>
      </c>
      <c r="M57" s="47">
        <f>RANK(Vul_Index!M57,Vul_Index!M$6:M$197)</f>
        <v>134</v>
      </c>
      <c r="N57" s="47">
        <f>RANK(Vul_Index!N57,Vul_Index!N$6:N$197)</f>
        <v>141</v>
      </c>
      <c r="O57" s="47">
        <f>RANK(Vul_Index!O57,Vul_Index!O$6:O$197)</f>
        <v>140</v>
      </c>
      <c r="P57" s="47">
        <f>RANK(Vul_Index!P57,Vul_Index!P$6:P$197)</f>
        <v>143</v>
      </c>
      <c r="Q57" s="47">
        <f>RANK(Vul_Index!Q57,Vul_Index!Q$6:Q$197)</f>
        <v>143</v>
      </c>
      <c r="R57" s="47">
        <f>RANK(Vul_Index!R57,Vul_Index!R$6:R$197)</f>
        <v>148</v>
      </c>
      <c r="S57" s="47">
        <f>RANK(Vul_Index!S57,Vul_Index!S$6:S$197)</f>
        <v>141</v>
      </c>
      <c r="T57" s="47">
        <f>RANK(Vul_Index!T57,Vul_Index!T$6:T$197)</f>
        <v>140</v>
      </c>
      <c r="U57" s="11"/>
      <c r="V57" s="35" t="str">
        <f t="shared" si="0"/>
        <v>Egypt</v>
      </c>
      <c r="W57" s="44">
        <f t="shared" si="1"/>
        <v>148</v>
      </c>
      <c r="X57" s="44">
        <f t="shared" ca="1" si="2"/>
        <v>-7.9999999471187699</v>
      </c>
      <c r="Y57" s="44">
        <f t="shared" ca="1" si="3"/>
        <v>45</v>
      </c>
      <c r="Z57" s="44">
        <f t="shared" si="4"/>
        <v>122</v>
      </c>
      <c r="AA57" s="44">
        <f t="shared" ca="1" si="5"/>
        <v>18.000058727500399</v>
      </c>
      <c r="AB57" s="44">
        <f t="shared" ca="1" si="6"/>
        <v>11</v>
      </c>
    </row>
    <row r="58" spans="1:28">
      <c r="C58" s="34" t="s">
        <v>143</v>
      </c>
      <c r="D58" s="35" t="s">
        <v>144</v>
      </c>
      <c r="E58" s="47">
        <f>RANK(Vul_Index!E58,Vul_Index!E$6:E$197)</f>
        <v>105</v>
      </c>
      <c r="F58" s="47">
        <f>RANK(Vul_Index!F58,Vul_Index!F$6:F$197)</f>
        <v>104</v>
      </c>
      <c r="G58" s="47">
        <f>RANK(Vul_Index!G58,Vul_Index!G$6:G$197)</f>
        <v>101</v>
      </c>
      <c r="H58" s="47">
        <f>RANK(Vul_Index!H58,Vul_Index!H$6:H$197)</f>
        <v>104</v>
      </c>
      <c r="I58" s="47">
        <f>RANK(Vul_Index!I58,Vul_Index!I$6:I$197)</f>
        <v>106</v>
      </c>
      <c r="J58" s="47">
        <f>RANK(Vul_Index!J58,Vul_Index!J$6:J$197)</f>
        <v>100</v>
      </c>
      <c r="K58" s="47">
        <f>RANK(Vul_Index!K58,Vul_Index!K$6:K$197)</f>
        <v>101</v>
      </c>
      <c r="L58" s="47">
        <f>RANK(Vul_Index!L58,Vul_Index!L$6:L$197)</f>
        <v>104</v>
      </c>
      <c r="M58" s="47">
        <f>RANK(Vul_Index!M58,Vul_Index!M$6:M$197)</f>
        <v>98</v>
      </c>
      <c r="N58" s="47">
        <f>RANK(Vul_Index!N58,Vul_Index!N$6:N$197)</f>
        <v>99</v>
      </c>
      <c r="O58" s="47">
        <f>RANK(Vul_Index!O58,Vul_Index!O$6:O$197)</f>
        <v>102</v>
      </c>
      <c r="P58" s="47">
        <f>RANK(Vul_Index!P58,Vul_Index!P$6:P$197)</f>
        <v>101</v>
      </c>
      <c r="Q58" s="47">
        <f>RANK(Vul_Index!Q58,Vul_Index!Q$6:Q$197)</f>
        <v>102</v>
      </c>
      <c r="R58" s="47">
        <f>RANK(Vul_Index!R58,Vul_Index!R$6:R$197)</f>
        <v>100</v>
      </c>
      <c r="S58" s="47">
        <f>RANK(Vul_Index!S58,Vul_Index!S$6:S$197)</f>
        <v>99</v>
      </c>
      <c r="T58" s="47">
        <f>RANK(Vul_Index!T58,Vul_Index!T$6:T$197)</f>
        <v>100</v>
      </c>
      <c r="U58" s="11"/>
      <c r="V58" s="35" t="str">
        <f t="shared" si="0"/>
        <v>El Salvador</v>
      </c>
      <c r="W58" s="44">
        <f t="shared" si="1"/>
        <v>106</v>
      </c>
      <c r="X58" s="44">
        <f t="shared" ca="1" si="2"/>
        <v>-5.9999900880206827</v>
      </c>
      <c r="Y58" s="44">
        <f t="shared" ca="1" si="3"/>
        <v>69</v>
      </c>
      <c r="Z58" s="44">
        <f t="shared" si="4"/>
        <v>98</v>
      </c>
      <c r="AA58" s="44">
        <f t="shared" ca="1" si="5"/>
        <v>2.0000616707640844</v>
      </c>
      <c r="AB58" s="44">
        <f t="shared" ca="1" si="6"/>
        <v>121</v>
      </c>
    </row>
    <row r="59" spans="1:28">
      <c r="C59" s="34" t="s">
        <v>145</v>
      </c>
      <c r="D59" s="35" t="s">
        <v>146</v>
      </c>
      <c r="E59" s="47">
        <f>RANK(Vul_Index!E59,Vul_Index!E$6:E$197)</f>
        <v>41</v>
      </c>
      <c r="F59" s="47">
        <f>RANK(Vul_Index!F59,Vul_Index!F$6:F$197)</f>
        <v>41</v>
      </c>
      <c r="G59" s="47">
        <f>RANK(Vul_Index!G59,Vul_Index!G$6:G$197)</f>
        <v>40</v>
      </c>
      <c r="H59" s="47">
        <f>RANK(Vul_Index!H59,Vul_Index!H$6:H$197)</f>
        <v>39</v>
      </c>
      <c r="I59" s="47">
        <f>RANK(Vul_Index!I59,Vul_Index!I$6:I$197)</f>
        <v>39</v>
      </c>
      <c r="J59" s="47">
        <f>RANK(Vul_Index!J59,Vul_Index!J$6:J$197)</f>
        <v>41</v>
      </c>
      <c r="K59" s="47">
        <f>RANK(Vul_Index!K59,Vul_Index!K$6:K$197)</f>
        <v>42</v>
      </c>
      <c r="L59" s="47">
        <f>RANK(Vul_Index!L59,Vul_Index!L$6:L$197)</f>
        <v>44</v>
      </c>
      <c r="M59" s="47">
        <f>RANK(Vul_Index!M59,Vul_Index!M$6:M$197)</f>
        <v>44</v>
      </c>
      <c r="N59" s="47">
        <f>RANK(Vul_Index!N59,Vul_Index!N$6:N$197)</f>
        <v>45</v>
      </c>
      <c r="O59" s="47">
        <f>RANK(Vul_Index!O59,Vul_Index!O$6:O$197)</f>
        <v>47</v>
      </c>
      <c r="P59" s="47">
        <f>RANK(Vul_Index!P59,Vul_Index!P$6:P$197)</f>
        <v>45</v>
      </c>
      <c r="Q59" s="47">
        <f>RANK(Vul_Index!Q59,Vul_Index!Q$6:Q$197)</f>
        <v>43</v>
      </c>
      <c r="R59" s="47">
        <f>RANK(Vul_Index!R59,Vul_Index!R$6:R$197)</f>
        <v>43</v>
      </c>
      <c r="S59" s="47">
        <f>RANK(Vul_Index!S59,Vul_Index!S$6:S$197)</f>
        <v>43</v>
      </c>
      <c r="T59" s="47">
        <f>RANK(Vul_Index!T59,Vul_Index!T$6:T$197)</f>
        <v>44</v>
      </c>
      <c r="U59" s="11"/>
      <c r="V59" s="35" t="str">
        <f t="shared" si="0"/>
        <v>Equatorial Guinea</v>
      </c>
      <c r="W59" s="44">
        <f t="shared" si="1"/>
        <v>47</v>
      </c>
      <c r="X59" s="44">
        <f t="shared" ca="1" si="2"/>
        <v>-2.9999919538254565</v>
      </c>
      <c r="Y59" s="44">
        <f t="shared" ca="1" si="3"/>
        <v>110</v>
      </c>
      <c r="Z59" s="44">
        <f t="shared" si="4"/>
        <v>39</v>
      </c>
      <c r="AA59" s="44">
        <f t="shared" ca="1" si="5"/>
        <v>5.0000639103252134</v>
      </c>
      <c r="AB59" s="44">
        <f t="shared" ca="1" si="6"/>
        <v>77</v>
      </c>
    </row>
    <row r="60" spans="1:28">
      <c r="C60" s="34" t="s">
        <v>147</v>
      </c>
      <c r="D60" s="35" t="s">
        <v>148</v>
      </c>
      <c r="E60" s="47">
        <f>RANK(Vul_Index!E60,Vul_Index!E$6:E$197)</f>
        <v>34</v>
      </c>
      <c r="F60" s="47">
        <f>RANK(Vul_Index!F60,Vul_Index!F$6:F$197)</f>
        <v>32</v>
      </c>
      <c r="G60" s="47">
        <f>RANK(Vul_Index!G60,Vul_Index!G$6:G$197)</f>
        <v>35</v>
      </c>
      <c r="H60" s="47">
        <f>RANK(Vul_Index!H60,Vul_Index!H$6:H$197)</f>
        <v>34</v>
      </c>
      <c r="I60" s="47">
        <f>RANK(Vul_Index!I60,Vul_Index!I$6:I$197)</f>
        <v>43</v>
      </c>
      <c r="J60" s="47">
        <f>RANK(Vul_Index!J60,Vul_Index!J$6:J$197)</f>
        <v>37</v>
      </c>
      <c r="K60" s="47">
        <f>RANK(Vul_Index!K60,Vul_Index!K$6:K$197)</f>
        <v>34</v>
      </c>
      <c r="L60" s="47">
        <f>RANK(Vul_Index!L60,Vul_Index!L$6:L$197)</f>
        <v>40</v>
      </c>
      <c r="M60" s="47">
        <f>RANK(Vul_Index!M60,Vul_Index!M$6:M$197)</f>
        <v>28</v>
      </c>
      <c r="N60" s="47">
        <f>RANK(Vul_Index!N60,Vul_Index!N$6:N$197)</f>
        <v>17</v>
      </c>
      <c r="O60" s="47">
        <f>RANK(Vul_Index!O60,Vul_Index!O$6:O$197)</f>
        <v>21</v>
      </c>
      <c r="P60" s="47">
        <f>RANK(Vul_Index!P60,Vul_Index!P$6:P$197)</f>
        <v>35</v>
      </c>
      <c r="Q60" s="47">
        <f>RANK(Vul_Index!Q60,Vul_Index!Q$6:Q$197)</f>
        <v>37</v>
      </c>
      <c r="R60" s="47">
        <f>RANK(Vul_Index!R60,Vul_Index!R$6:R$197)</f>
        <v>38</v>
      </c>
      <c r="S60" s="47">
        <f>RANK(Vul_Index!S60,Vul_Index!S$6:S$197)</f>
        <v>38</v>
      </c>
      <c r="T60" s="47">
        <f>RANK(Vul_Index!T60,Vul_Index!T$6:T$197)</f>
        <v>38</v>
      </c>
      <c r="U60" s="11"/>
      <c r="V60" s="35" t="str">
        <f t="shared" si="0"/>
        <v>Eritrea</v>
      </c>
      <c r="W60" s="44">
        <f t="shared" si="1"/>
        <v>43</v>
      </c>
      <c r="X60" s="44">
        <f t="shared" ca="1" si="2"/>
        <v>-4.999999000375583</v>
      </c>
      <c r="Y60" s="44">
        <f t="shared" ca="1" si="3"/>
        <v>70</v>
      </c>
      <c r="Z60" s="44">
        <f t="shared" si="4"/>
        <v>17</v>
      </c>
      <c r="AA60" s="44">
        <f t="shared" ca="1" si="5"/>
        <v>21.000065787025878</v>
      </c>
      <c r="AB60" s="44">
        <f t="shared" ca="1" si="6"/>
        <v>6</v>
      </c>
    </row>
    <row r="61" spans="1:28">
      <c r="C61" s="34" t="s">
        <v>149</v>
      </c>
      <c r="D61" s="35" t="s">
        <v>150</v>
      </c>
      <c r="E61" s="47">
        <f>RANK(Vul_Index!E61,Vul_Index!E$6:E$197)</f>
        <v>134</v>
      </c>
      <c r="F61" s="47">
        <f>RANK(Vul_Index!F61,Vul_Index!F$6:F$197)</f>
        <v>133</v>
      </c>
      <c r="G61" s="47">
        <f>RANK(Vul_Index!G61,Vul_Index!G$6:G$197)</f>
        <v>131</v>
      </c>
      <c r="H61" s="47">
        <f>RANK(Vul_Index!H61,Vul_Index!H$6:H$197)</f>
        <v>123</v>
      </c>
      <c r="I61" s="47">
        <f>RANK(Vul_Index!I61,Vul_Index!I$6:I$197)</f>
        <v>121</v>
      </c>
      <c r="J61" s="47">
        <f>RANK(Vul_Index!J61,Vul_Index!J$6:J$197)</f>
        <v>121</v>
      </c>
      <c r="K61" s="47">
        <f>RANK(Vul_Index!K61,Vul_Index!K$6:K$197)</f>
        <v>123</v>
      </c>
      <c r="L61" s="47">
        <f>RANK(Vul_Index!L61,Vul_Index!L$6:L$197)</f>
        <v>120</v>
      </c>
      <c r="M61" s="47">
        <f>RANK(Vul_Index!M61,Vul_Index!M$6:M$197)</f>
        <v>123</v>
      </c>
      <c r="N61" s="47">
        <f>RANK(Vul_Index!N61,Vul_Index!N$6:N$197)</f>
        <v>124</v>
      </c>
      <c r="O61" s="47">
        <f>RANK(Vul_Index!O61,Vul_Index!O$6:O$197)</f>
        <v>120</v>
      </c>
      <c r="P61" s="47">
        <f>RANK(Vul_Index!P61,Vul_Index!P$6:P$197)</f>
        <v>124</v>
      </c>
      <c r="Q61" s="47">
        <f>RANK(Vul_Index!Q61,Vul_Index!Q$6:Q$197)</f>
        <v>115</v>
      </c>
      <c r="R61" s="47">
        <f>RANK(Vul_Index!R61,Vul_Index!R$6:R$197)</f>
        <v>118</v>
      </c>
      <c r="S61" s="47">
        <f>RANK(Vul_Index!S61,Vul_Index!S$6:S$197)</f>
        <v>118</v>
      </c>
      <c r="T61" s="47">
        <f>RANK(Vul_Index!T61,Vul_Index!T$6:T$197)</f>
        <v>118</v>
      </c>
      <c r="U61" s="11"/>
      <c r="V61" s="35" t="str">
        <f t="shared" si="0"/>
        <v>Estonia</v>
      </c>
      <c r="W61" s="44">
        <f t="shared" si="1"/>
        <v>134</v>
      </c>
      <c r="X61" s="44">
        <f t="shared" ca="1" si="2"/>
        <v>-15.999992331898909</v>
      </c>
      <c r="Y61" s="44">
        <f t="shared" ca="1" si="3"/>
        <v>10</v>
      </c>
      <c r="Z61" s="44">
        <f t="shared" si="4"/>
        <v>115</v>
      </c>
      <c r="AA61" s="44">
        <f t="shared" ca="1" si="5"/>
        <v>3.000011868276975</v>
      </c>
      <c r="AB61" s="44">
        <f t="shared" ca="1" si="6"/>
        <v>111</v>
      </c>
    </row>
    <row r="62" spans="1:28">
      <c r="C62" s="34" t="s">
        <v>151</v>
      </c>
      <c r="D62" s="35" t="s">
        <v>152</v>
      </c>
      <c r="E62" s="47">
        <f>RANK(Vul_Index!E62,Vul_Index!E$6:E$197)</f>
        <v>4</v>
      </c>
      <c r="F62" s="47">
        <f>RANK(Vul_Index!F62,Vul_Index!F$6:F$197)</f>
        <v>4</v>
      </c>
      <c r="G62" s="47">
        <f>RANK(Vul_Index!G62,Vul_Index!G$6:G$197)</f>
        <v>4</v>
      </c>
      <c r="H62" s="47">
        <f>RANK(Vul_Index!H62,Vul_Index!H$6:H$197)</f>
        <v>4</v>
      </c>
      <c r="I62" s="47">
        <f>RANK(Vul_Index!I62,Vul_Index!I$6:I$197)</f>
        <v>4</v>
      </c>
      <c r="J62" s="47">
        <f>RANK(Vul_Index!J62,Vul_Index!J$6:J$197)</f>
        <v>4</v>
      </c>
      <c r="K62" s="47">
        <f>RANK(Vul_Index!K62,Vul_Index!K$6:K$197)</f>
        <v>4</v>
      </c>
      <c r="L62" s="47">
        <f>RANK(Vul_Index!L62,Vul_Index!L$6:L$197)</f>
        <v>4</v>
      </c>
      <c r="M62" s="47">
        <f>RANK(Vul_Index!M62,Vul_Index!M$6:M$197)</f>
        <v>4</v>
      </c>
      <c r="N62" s="47">
        <f>RANK(Vul_Index!N62,Vul_Index!N$6:N$197)</f>
        <v>4</v>
      </c>
      <c r="O62" s="47">
        <f>RANK(Vul_Index!O62,Vul_Index!O$6:O$197)</f>
        <v>4</v>
      </c>
      <c r="P62" s="47">
        <f>RANK(Vul_Index!P62,Vul_Index!P$6:P$197)</f>
        <v>4</v>
      </c>
      <c r="Q62" s="47">
        <f>RANK(Vul_Index!Q62,Vul_Index!Q$6:Q$197)</f>
        <v>4</v>
      </c>
      <c r="R62" s="47">
        <f>RANK(Vul_Index!R62,Vul_Index!R$6:R$197)</f>
        <v>4</v>
      </c>
      <c r="S62" s="47">
        <f>RANK(Vul_Index!S62,Vul_Index!S$6:S$197)</f>
        <v>4</v>
      </c>
      <c r="T62" s="47">
        <f>RANK(Vul_Index!T62,Vul_Index!T$6:T$197)</f>
        <v>4</v>
      </c>
      <c r="U62" s="11"/>
      <c r="V62" s="35" t="str">
        <f t="shared" si="0"/>
        <v>Ethiopia</v>
      </c>
      <c r="W62" s="44">
        <f t="shared" si="1"/>
        <v>4</v>
      </c>
      <c r="X62" s="44">
        <f t="shared" ca="1" si="2"/>
        <v>9.3913694865938532E-6</v>
      </c>
      <c r="Y62" s="44">
        <f t="shared" ca="1" si="3"/>
        <v>178</v>
      </c>
      <c r="Z62" s="44">
        <f t="shared" si="4"/>
        <v>4</v>
      </c>
      <c r="AA62" s="44">
        <f t="shared" ca="1" si="5"/>
        <v>6.7654233091956598E-5</v>
      </c>
      <c r="AB62" s="44">
        <f t="shared" ca="1" si="6"/>
        <v>174</v>
      </c>
    </row>
    <row r="63" spans="1:28">
      <c r="C63" s="34" t="s">
        <v>153</v>
      </c>
      <c r="D63" s="35" t="s">
        <v>154</v>
      </c>
      <c r="E63" s="47">
        <f>RANK(Vul_Index!E63,Vul_Index!E$6:E$197)</f>
        <v>84</v>
      </c>
      <c r="F63" s="47">
        <f>RANK(Vul_Index!F63,Vul_Index!F$6:F$197)</f>
        <v>86</v>
      </c>
      <c r="G63" s="47">
        <f>RANK(Vul_Index!G63,Vul_Index!G$6:G$197)</f>
        <v>85</v>
      </c>
      <c r="H63" s="47">
        <f>RANK(Vul_Index!H63,Vul_Index!H$6:H$197)</f>
        <v>84</v>
      </c>
      <c r="I63" s="47">
        <f>RANK(Vul_Index!I63,Vul_Index!I$6:I$197)</f>
        <v>80</v>
      </c>
      <c r="J63" s="47">
        <f>RANK(Vul_Index!J63,Vul_Index!J$6:J$197)</f>
        <v>82</v>
      </c>
      <c r="K63" s="47">
        <f>RANK(Vul_Index!K63,Vul_Index!K$6:K$197)</f>
        <v>81</v>
      </c>
      <c r="L63" s="47">
        <f>RANK(Vul_Index!L63,Vul_Index!L$6:L$197)</f>
        <v>81</v>
      </c>
      <c r="M63" s="47">
        <f>RANK(Vul_Index!M63,Vul_Index!M$6:M$197)</f>
        <v>84</v>
      </c>
      <c r="N63" s="47">
        <f>RANK(Vul_Index!N63,Vul_Index!N$6:N$197)</f>
        <v>80</v>
      </c>
      <c r="O63" s="47">
        <f>RANK(Vul_Index!O63,Vul_Index!O$6:O$197)</f>
        <v>79</v>
      </c>
      <c r="P63" s="47">
        <f>RANK(Vul_Index!P63,Vul_Index!P$6:P$197)</f>
        <v>81</v>
      </c>
      <c r="Q63" s="47">
        <f>RANK(Vul_Index!Q63,Vul_Index!Q$6:Q$197)</f>
        <v>80</v>
      </c>
      <c r="R63" s="47">
        <f>RANK(Vul_Index!R63,Vul_Index!R$6:R$197)</f>
        <v>81</v>
      </c>
      <c r="S63" s="47">
        <f>RANK(Vul_Index!S63,Vul_Index!S$6:S$197)</f>
        <v>81</v>
      </c>
      <c r="T63" s="47">
        <f>RANK(Vul_Index!T63,Vul_Index!T$6:T$197)</f>
        <v>81</v>
      </c>
      <c r="U63" s="11"/>
      <c r="V63" s="35" t="str">
        <f t="shared" si="0"/>
        <v>Fiji</v>
      </c>
      <c r="W63" s="44">
        <f t="shared" si="1"/>
        <v>86</v>
      </c>
      <c r="X63" s="44">
        <f t="shared" ca="1" si="2"/>
        <v>-4.999993704947804</v>
      </c>
      <c r="Y63" s="44">
        <f t="shared" ca="1" si="3"/>
        <v>79</v>
      </c>
      <c r="Z63" s="44">
        <f t="shared" si="4"/>
        <v>79</v>
      </c>
      <c r="AA63" s="44">
        <f t="shared" ca="1" si="5"/>
        <v>2.0000505040390291</v>
      </c>
      <c r="AB63" s="44">
        <f t="shared" ca="1" si="6"/>
        <v>125</v>
      </c>
    </row>
    <row r="64" spans="1:28">
      <c r="C64" s="34" t="s">
        <v>155</v>
      </c>
      <c r="D64" s="35" t="s">
        <v>156</v>
      </c>
      <c r="E64" s="47">
        <f>RANK(Vul_Index!E64,Vul_Index!E$6:E$197)</f>
        <v>176</v>
      </c>
      <c r="F64" s="47">
        <f>RANK(Vul_Index!F64,Vul_Index!F$6:F$197)</f>
        <v>176</v>
      </c>
      <c r="G64" s="47">
        <f>RANK(Vul_Index!G64,Vul_Index!G$6:G$197)</f>
        <v>176</v>
      </c>
      <c r="H64" s="47">
        <f>RANK(Vul_Index!H64,Vul_Index!H$6:H$197)</f>
        <v>173</v>
      </c>
      <c r="I64" s="47">
        <f>RANK(Vul_Index!I64,Vul_Index!I$6:I$197)</f>
        <v>173</v>
      </c>
      <c r="J64" s="47">
        <f>RANK(Vul_Index!J64,Vul_Index!J$6:J$197)</f>
        <v>173</v>
      </c>
      <c r="K64" s="47">
        <f>RANK(Vul_Index!K64,Vul_Index!K$6:K$197)</f>
        <v>176</v>
      </c>
      <c r="L64" s="47">
        <f>RANK(Vul_Index!L64,Vul_Index!L$6:L$197)</f>
        <v>174</v>
      </c>
      <c r="M64" s="47">
        <f>RANK(Vul_Index!M64,Vul_Index!M$6:M$197)</f>
        <v>176</v>
      </c>
      <c r="N64" s="47">
        <f>RANK(Vul_Index!N64,Vul_Index!N$6:N$197)</f>
        <v>175</v>
      </c>
      <c r="O64" s="47">
        <f>RANK(Vul_Index!O64,Vul_Index!O$6:O$197)</f>
        <v>177</v>
      </c>
      <c r="P64" s="47">
        <f>RANK(Vul_Index!P64,Vul_Index!P$6:P$197)</f>
        <v>169</v>
      </c>
      <c r="Q64" s="47">
        <f>RANK(Vul_Index!Q64,Vul_Index!Q$6:Q$197)</f>
        <v>176</v>
      </c>
      <c r="R64" s="47">
        <f>RANK(Vul_Index!R64,Vul_Index!R$6:R$197)</f>
        <v>176</v>
      </c>
      <c r="S64" s="47">
        <f>RANK(Vul_Index!S64,Vul_Index!S$6:S$197)</f>
        <v>177</v>
      </c>
      <c r="T64" s="47">
        <f>RANK(Vul_Index!T64,Vul_Index!T$6:T$197)</f>
        <v>177</v>
      </c>
      <c r="U64" s="11"/>
      <c r="V64" s="35" t="str">
        <f t="shared" si="0"/>
        <v>Finland</v>
      </c>
      <c r="W64" s="44">
        <f t="shared" si="1"/>
        <v>177</v>
      </c>
      <c r="X64" s="44">
        <f t="shared" ca="1" si="2"/>
        <v>9.6133233388240306E-6</v>
      </c>
      <c r="Y64" s="44">
        <f t="shared" ca="1" si="3"/>
        <v>179</v>
      </c>
      <c r="Z64" s="44">
        <f t="shared" si="4"/>
        <v>169</v>
      </c>
      <c r="AA64" s="44">
        <f t="shared" ca="1" si="5"/>
        <v>8.0000098970058708</v>
      </c>
      <c r="AB64" s="44">
        <f t="shared" ca="1" si="6"/>
        <v>52</v>
      </c>
    </row>
    <row r="65" spans="3:28">
      <c r="C65" s="34" t="s">
        <v>157</v>
      </c>
      <c r="D65" s="35" t="s">
        <v>158</v>
      </c>
      <c r="E65" s="47">
        <f>RANK(Vul_Index!E65,Vul_Index!E$6:E$197)</f>
        <v>192</v>
      </c>
      <c r="F65" s="47">
        <f>RANK(Vul_Index!F65,Vul_Index!F$6:F$197)</f>
        <v>192</v>
      </c>
      <c r="G65" s="47">
        <f>RANK(Vul_Index!G65,Vul_Index!G$6:G$197)</f>
        <v>192</v>
      </c>
      <c r="H65" s="47">
        <f>RANK(Vul_Index!H65,Vul_Index!H$6:H$197)</f>
        <v>192</v>
      </c>
      <c r="I65" s="47">
        <f>RANK(Vul_Index!I65,Vul_Index!I$6:I$197)</f>
        <v>192</v>
      </c>
      <c r="J65" s="47">
        <f>RANK(Vul_Index!J65,Vul_Index!J$6:J$197)</f>
        <v>192</v>
      </c>
      <c r="K65" s="47">
        <f>RANK(Vul_Index!K65,Vul_Index!K$6:K$197)</f>
        <v>192</v>
      </c>
      <c r="L65" s="47">
        <f>RANK(Vul_Index!L65,Vul_Index!L$6:L$197)</f>
        <v>192</v>
      </c>
      <c r="M65" s="47">
        <f>RANK(Vul_Index!M65,Vul_Index!M$6:M$197)</f>
        <v>192</v>
      </c>
      <c r="N65" s="47">
        <f>RANK(Vul_Index!N65,Vul_Index!N$6:N$197)</f>
        <v>192</v>
      </c>
      <c r="O65" s="47">
        <f>RANK(Vul_Index!O65,Vul_Index!O$6:O$197)</f>
        <v>191</v>
      </c>
      <c r="P65" s="47">
        <f>RANK(Vul_Index!P65,Vul_Index!P$6:P$197)</f>
        <v>190</v>
      </c>
      <c r="Q65" s="47">
        <f>RANK(Vul_Index!Q65,Vul_Index!Q$6:Q$197)</f>
        <v>190</v>
      </c>
      <c r="R65" s="47">
        <f>RANK(Vul_Index!R65,Vul_Index!R$6:R$197)</f>
        <v>191</v>
      </c>
      <c r="S65" s="47">
        <f>RANK(Vul_Index!S65,Vul_Index!S$6:S$197)</f>
        <v>191</v>
      </c>
      <c r="T65" s="47">
        <f>RANK(Vul_Index!T65,Vul_Index!T$6:T$197)</f>
        <v>191</v>
      </c>
      <c r="U65" s="11"/>
      <c r="V65" s="35" t="str">
        <f t="shared" si="0"/>
        <v>France</v>
      </c>
      <c r="W65" s="44">
        <f t="shared" si="1"/>
        <v>192</v>
      </c>
      <c r="X65" s="44">
        <f t="shared" ca="1" si="2"/>
        <v>-0.99999691751281683</v>
      </c>
      <c r="Y65" s="44">
        <f t="shared" ca="1" si="3"/>
        <v>137</v>
      </c>
      <c r="Z65" s="44">
        <f t="shared" si="4"/>
        <v>190</v>
      </c>
      <c r="AA65" s="44">
        <f t="shared" ca="1" si="5"/>
        <v>1.0000165370125302</v>
      </c>
      <c r="AB65" s="44">
        <f t="shared" ca="1" si="6"/>
        <v>161</v>
      </c>
    </row>
    <row r="66" spans="3:28">
      <c r="C66" s="34" t="s">
        <v>159</v>
      </c>
      <c r="D66" s="35" t="s">
        <v>160</v>
      </c>
      <c r="E66" s="47">
        <f>RANK(Vul_Index!E66,Vul_Index!E$6:E$197)</f>
        <v>71</v>
      </c>
      <c r="F66" s="47">
        <f>RANK(Vul_Index!F66,Vul_Index!F$6:F$197)</f>
        <v>72</v>
      </c>
      <c r="G66" s="47">
        <f>RANK(Vul_Index!G66,Vul_Index!G$6:G$197)</f>
        <v>72</v>
      </c>
      <c r="H66" s="47">
        <f>RANK(Vul_Index!H66,Vul_Index!H$6:H$197)</f>
        <v>72</v>
      </c>
      <c r="I66" s="47">
        <f>RANK(Vul_Index!I66,Vul_Index!I$6:I$197)</f>
        <v>70</v>
      </c>
      <c r="J66" s="47">
        <f>RANK(Vul_Index!J66,Vul_Index!J$6:J$197)</f>
        <v>73</v>
      </c>
      <c r="K66" s="47">
        <f>RANK(Vul_Index!K66,Vul_Index!K$6:K$197)</f>
        <v>73</v>
      </c>
      <c r="L66" s="47">
        <f>RANK(Vul_Index!L66,Vul_Index!L$6:L$197)</f>
        <v>72</v>
      </c>
      <c r="M66" s="47">
        <f>RANK(Vul_Index!M66,Vul_Index!M$6:M$197)</f>
        <v>74</v>
      </c>
      <c r="N66" s="47">
        <f>RANK(Vul_Index!N66,Vul_Index!N$6:N$197)</f>
        <v>73</v>
      </c>
      <c r="O66" s="47">
        <f>RANK(Vul_Index!O66,Vul_Index!O$6:O$197)</f>
        <v>73</v>
      </c>
      <c r="P66" s="47">
        <f>RANK(Vul_Index!P66,Vul_Index!P$6:P$197)</f>
        <v>73</v>
      </c>
      <c r="Q66" s="47">
        <f>RANK(Vul_Index!Q66,Vul_Index!Q$6:Q$197)</f>
        <v>73</v>
      </c>
      <c r="R66" s="47">
        <f>RANK(Vul_Index!R66,Vul_Index!R$6:R$197)</f>
        <v>74</v>
      </c>
      <c r="S66" s="47">
        <f>RANK(Vul_Index!S66,Vul_Index!S$6:S$197)</f>
        <v>74</v>
      </c>
      <c r="T66" s="47">
        <f>RANK(Vul_Index!T66,Vul_Index!T$6:T$197)</f>
        <v>74</v>
      </c>
      <c r="U66" s="11"/>
      <c r="V66" s="35" t="str">
        <f t="shared" si="0"/>
        <v>Gabon</v>
      </c>
      <c r="W66" s="44">
        <f t="shared" si="1"/>
        <v>74</v>
      </c>
      <c r="X66" s="44">
        <f t="shared" ca="1" si="2"/>
        <v>6.6542680893223119E-6</v>
      </c>
      <c r="Y66" s="44">
        <f t="shared" ca="1" si="3"/>
        <v>170</v>
      </c>
      <c r="Z66" s="44">
        <f t="shared" si="4"/>
        <v>70</v>
      </c>
      <c r="AA66" s="44">
        <f t="shared" ca="1" si="5"/>
        <v>4.0000604102174435</v>
      </c>
      <c r="AB66" s="44">
        <f t="shared" ca="1" si="6"/>
        <v>91</v>
      </c>
    </row>
    <row r="67" spans="3:28">
      <c r="C67" s="34" t="s">
        <v>161</v>
      </c>
      <c r="D67" s="35" t="s">
        <v>162</v>
      </c>
      <c r="E67" s="47">
        <f>RANK(Vul_Index!E67,Vul_Index!E$6:E$197)</f>
        <v>47</v>
      </c>
      <c r="F67" s="47">
        <f>RANK(Vul_Index!F67,Vul_Index!F$6:F$197)</f>
        <v>44</v>
      </c>
      <c r="G67" s="47">
        <f>RANK(Vul_Index!G67,Vul_Index!G$6:G$197)</f>
        <v>45</v>
      </c>
      <c r="H67" s="47">
        <f>RANK(Vul_Index!H67,Vul_Index!H$6:H$197)</f>
        <v>50</v>
      </c>
      <c r="I67" s="47">
        <f>RANK(Vul_Index!I67,Vul_Index!I$6:I$197)</f>
        <v>49</v>
      </c>
      <c r="J67" s="47">
        <f>RANK(Vul_Index!J67,Vul_Index!J$6:J$197)</f>
        <v>50</v>
      </c>
      <c r="K67" s="47">
        <f>RANK(Vul_Index!K67,Vul_Index!K$6:K$197)</f>
        <v>57</v>
      </c>
      <c r="L67" s="47">
        <f>RANK(Vul_Index!L67,Vul_Index!L$6:L$197)</f>
        <v>55</v>
      </c>
      <c r="M67" s="47">
        <f>RANK(Vul_Index!M67,Vul_Index!M$6:M$197)</f>
        <v>57</v>
      </c>
      <c r="N67" s="47">
        <f>RANK(Vul_Index!N67,Vul_Index!N$6:N$197)</f>
        <v>57</v>
      </c>
      <c r="O67" s="47">
        <f>RANK(Vul_Index!O67,Vul_Index!O$6:O$197)</f>
        <v>46</v>
      </c>
      <c r="P67" s="47">
        <f>RANK(Vul_Index!P67,Vul_Index!P$6:P$197)</f>
        <v>48</v>
      </c>
      <c r="Q67" s="47">
        <f>RANK(Vul_Index!Q67,Vul_Index!Q$6:Q$197)</f>
        <v>49</v>
      </c>
      <c r="R67" s="47">
        <f>RANK(Vul_Index!R67,Vul_Index!R$6:R$197)</f>
        <v>52</v>
      </c>
      <c r="S67" s="47">
        <f>RANK(Vul_Index!S67,Vul_Index!S$6:S$197)</f>
        <v>55</v>
      </c>
      <c r="T67" s="47">
        <f>RANK(Vul_Index!T67,Vul_Index!T$6:T$197)</f>
        <v>55</v>
      </c>
      <c r="U67" s="11"/>
      <c r="V67" s="35" t="str">
        <f t="shared" si="0"/>
        <v>Gambia</v>
      </c>
      <c r="W67" s="44">
        <f t="shared" si="1"/>
        <v>57</v>
      </c>
      <c r="X67" s="44">
        <f t="shared" ca="1" si="2"/>
        <v>-1.999994464541462</v>
      </c>
      <c r="Y67" s="44">
        <f t="shared" ca="1" si="3"/>
        <v>122</v>
      </c>
      <c r="Z67" s="44">
        <f t="shared" si="4"/>
        <v>44</v>
      </c>
      <c r="AA67" s="44">
        <f t="shared" ca="1" si="5"/>
        <v>11.000066912526725</v>
      </c>
      <c r="AB67" s="44">
        <f t="shared" ca="1" si="6"/>
        <v>33</v>
      </c>
    </row>
    <row r="68" spans="3:28">
      <c r="C68" s="34" t="s">
        <v>163</v>
      </c>
      <c r="D68" s="35" t="s">
        <v>164</v>
      </c>
      <c r="E68" s="47">
        <f>RANK(Vul_Index!E68,Vul_Index!E$6:E$197)</f>
        <v>127</v>
      </c>
      <c r="F68" s="47">
        <f>RANK(Vul_Index!F68,Vul_Index!F$6:F$197)</f>
        <v>129</v>
      </c>
      <c r="G68" s="47">
        <f>RANK(Vul_Index!G68,Vul_Index!G$6:G$197)</f>
        <v>128</v>
      </c>
      <c r="H68" s="47">
        <f>RANK(Vul_Index!H68,Vul_Index!H$6:H$197)</f>
        <v>128</v>
      </c>
      <c r="I68" s="47">
        <f>RANK(Vul_Index!I68,Vul_Index!I$6:I$197)</f>
        <v>130</v>
      </c>
      <c r="J68" s="47">
        <f>RANK(Vul_Index!J68,Vul_Index!J$6:J$197)</f>
        <v>126</v>
      </c>
      <c r="K68" s="47">
        <f>RANK(Vul_Index!K68,Vul_Index!K$6:K$197)</f>
        <v>127</v>
      </c>
      <c r="L68" s="47">
        <f>RANK(Vul_Index!L68,Vul_Index!L$6:L$197)</f>
        <v>126</v>
      </c>
      <c r="M68" s="47">
        <f>RANK(Vul_Index!M68,Vul_Index!M$6:M$197)</f>
        <v>126</v>
      </c>
      <c r="N68" s="47">
        <f>RANK(Vul_Index!N68,Vul_Index!N$6:N$197)</f>
        <v>126</v>
      </c>
      <c r="O68" s="47">
        <f>RANK(Vul_Index!O68,Vul_Index!O$6:O$197)</f>
        <v>129</v>
      </c>
      <c r="P68" s="47">
        <f>RANK(Vul_Index!P68,Vul_Index!P$6:P$197)</f>
        <v>125</v>
      </c>
      <c r="Q68" s="47">
        <f>RANK(Vul_Index!Q68,Vul_Index!Q$6:Q$197)</f>
        <v>131</v>
      </c>
      <c r="R68" s="47">
        <f>RANK(Vul_Index!R68,Vul_Index!R$6:R$197)</f>
        <v>119</v>
      </c>
      <c r="S68" s="47">
        <f>RANK(Vul_Index!S68,Vul_Index!S$6:S$197)</f>
        <v>122</v>
      </c>
      <c r="T68" s="47">
        <f>RANK(Vul_Index!T68,Vul_Index!T$6:T$197)</f>
        <v>120</v>
      </c>
      <c r="U68" s="11"/>
      <c r="V68" s="35" t="str">
        <f t="shared" si="0"/>
        <v>Georgia</v>
      </c>
      <c r="W68" s="44">
        <f t="shared" si="1"/>
        <v>131</v>
      </c>
      <c r="X68" s="44">
        <f t="shared" ca="1" si="2"/>
        <v>-10.999995220606802</v>
      </c>
      <c r="Y68" s="44">
        <f t="shared" ca="1" si="3"/>
        <v>31</v>
      </c>
      <c r="Z68" s="44">
        <f t="shared" si="4"/>
        <v>119</v>
      </c>
      <c r="AA68" s="44">
        <f t="shared" ca="1" si="5"/>
        <v>1.0000323533875057</v>
      </c>
      <c r="AB68" s="44">
        <f t="shared" ca="1" si="6"/>
        <v>155</v>
      </c>
    </row>
    <row r="69" spans="3:28">
      <c r="C69" s="34" t="s">
        <v>165</v>
      </c>
      <c r="D69" s="35" t="s">
        <v>166</v>
      </c>
      <c r="E69" s="47">
        <f>RANK(Vul_Index!E69,Vul_Index!E$6:E$197)</f>
        <v>189</v>
      </c>
      <c r="F69" s="47">
        <f>RANK(Vul_Index!F69,Vul_Index!F$6:F$197)</f>
        <v>189</v>
      </c>
      <c r="G69" s="47">
        <f>RANK(Vul_Index!G69,Vul_Index!G$6:G$197)</f>
        <v>189</v>
      </c>
      <c r="H69" s="47">
        <f>RANK(Vul_Index!H69,Vul_Index!H$6:H$197)</f>
        <v>189</v>
      </c>
      <c r="I69" s="47">
        <f>RANK(Vul_Index!I69,Vul_Index!I$6:I$197)</f>
        <v>189</v>
      </c>
      <c r="J69" s="47">
        <f>RANK(Vul_Index!J69,Vul_Index!J$6:J$197)</f>
        <v>189</v>
      </c>
      <c r="K69" s="47">
        <f>RANK(Vul_Index!K69,Vul_Index!K$6:K$197)</f>
        <v>189</v>
      </c>
      <c r="L69" s="47">
        <f>RANK(Vul_Index!L69,Vul_Index!L$6:L$197)</f>
        <v>188</v>
      </c>
      <c r="M69" s="47">
        <f>RANK(Vul_Index!M69,Vul_Index!M$6:M$197)</f>
        <v>189</v>
      </c>
      <c r="N69" s="47">
        <f>RANK(Vul_Index!N69,Vul_Index!N$6:N$197)</f>
        <v>187</v>
      </c>
      <c r="O69" s="47">
        <f>RANK(Vul_Index!O69,Vul_Index!O$6:O$197)</f>
        <v>187</v>
      </c>
      <c r="P69" s="47">
        <f>RANK(Vul_Index!P69,Vul_Index!P$6:P$197)</f>
        <v>188</v>
      </c>
      <c r="Q69" s="47">
        <f>RANK(Vul_Index!Q69,Vul_Index!Q$6:Q$197)</f>
        <v>189</v>
      </c>
      <c r="R69" s="47">
        <f>RANK(Vul_Index!R69,Vul_Index!R$6:R$197)</f>
        <v>186</v>
      </c>
      <c r="S69" s="47">
        <f>RANK(Vul_Index!S69,Vul_Index!S$6:S$197)</f>
        <v>187</v>
      </c>
      <c r="T69" s="47">
        <f>RANK(Vul_Index!T69,Vul_Index!T$6:T$197)</f>
        <v>187</v>
      </c>
      <c r="U69" s="11"/>
      <c r="V69" s="35" t="str">
        <f t="shared" si="0"/>
        <v>Germany</v>
      </c>
      <c r="W69" s="44">
        <f t="shared" si="1"/>
        <v>189</v>
      </c>
      <c r="X69" s="44">
        <f t="shared" ca="1" si="2"/>
        <v>-1.9999923210732802</v>
      </c>
      <c r="Y69" s="44">
        <f t="shared" ca="1" si="3"/>
        <v>125</v>
      </c>
      <c r="Z69" s="44">
        <f t="shared" si="4"/>
        <v>186</v>
      </c>
      <c r="AA69" s="44">
        <f t="shared" ca="1" si="5"/>
        <v>1.0000917453773366</v>
      </c>
      <c r="AB69" s="44">
        <f t="shared" ca="1" si="6"/>
        <v>138</v>
      </c>
    </row>
    <row r="70" spans="3:28">
      <c r="C70" s="34" t="s">
        <v>167</v>
      </c>
      <c r="D70" s="35" t="s">
        <v>168</v>
      </c>
      <c r="E70" s="47">
        <f>RANK(Vul_Index!E70,Vul_Index!E$6:E$197)</f>
        <v>56</v>
      </c>
      <c r="F70" s="47">
        <f>RANK(Vul_Index!F70,Vul_Index!F$6:F$197)</f>
        <v>55</v>
      </c>
      <c r="G70" s="47">
        <f>RANK(Vul_Index!G70,Vul_Index!G$6:G$197)</f>
        <v>57</v>
      </c>
      <c r="H70" s="47">
        <f>RANK(Vul_Index!H70,Vul_Index!H$6:H$197)</f>
        <v>54</v>
      </c>
      <c r="I70" s="47">
        <f>RANK(Vul_Index!I70,Vul_Index!I$6:I$197)</f>
        <v>58</v>
      </c>
      <c r="J70" s="47">
        <f>RANK(Vul_Index!J70,Vul_Index!J$6:J$197)</f>
        <v>54</v>
      </c>
      <c r="K70" s="47">
        <f>RANK(Vul_Index!K70,Vul_Index!K$6:K$197)</f>
        <v>48</v>
      </c>
      <c r="L70" s="47">
        <f>RANK(Vul_Index!L70,Vul_Index!L$6:L$197)</f>
        <v>53</v>
      </c>
      <c r="M70" s="47">
        <f>RANK(Vul_Index!M70,Vul_Index!M$6:M$197)</f>
        <v>46</v>
      </c>
      <c r="N70" s="47">
        <f>RANK(Vul_Index!N70,Vul_Index!N$6:N$197)</f>
        <v>47</v>
      </c>
      <c r="O70" s="47">
        <f>RANK(Vul_Index!O70,Vul_Index!O$6:O$197)</f>
        <v>52</v>
      </c>
      <c r="P70" s="47">
        <f>RANK(Vul_Index!P70,Vul_Index!P$6:P$197)</f>
        <v>54</v>
      </c>
      <c r="Q70" s="47">
        <f>RANK(Vul_Index!Q70,Vul_Index!Q$6:Q$197)</f>
        <v>56</v>
      </c>
      <c r="R70" s="47">
        <f>RANK(Vul_Index!R70,Vul_Index!R$6:R$197)</f>
        <v>57</v>
      </c>
      <c r="S70" s="47">
        <f>RANK(Vul_Index!S70,Vul_Index!S$6:S$197)</f>
        <v>56</v>
      </c>
      <c r="T70" s="47">
        <f>RANK(Vul_Index!T70,Vul_Index!T$6:T$197)</f>
        <v>57</v>
      </c>
      <c r="U70" s="11"/>
      <c r="V70" s="35" t="str">
        <f t="shared" si="0"/>
        <v>Ghana</v>
      </c>
      <c r="W70" s="44">
        <f t="shared" si="1"/>
        <v>58</v>
      </c>
      <c r="X70" s="44">
        <f t="shared" ca="1" si="2"/>
        <v>-0.99999025383080509</v>
      </c>
      <c r="Y70" s="44">
        <f t="shared" ca="1" si="3"/>
        <v>145</v>
      </c>
      <c r="Z70" s="44">
        <f t="shared" si="4"/>
        <v>46</v>
      </c>
      <c r="AA70" s="44">
        <f t="shared" ca="1" si="5"/>
        <v>11.000070022302026</v>
      </c>
      <c r="AB70" s="44">
        <f t="shared" ca="1" si="6"/>
        <v>32</v>
      </c>
    </row>
    <row r="71" spans="3:28">
      <c r="C71" s="34" t="s">
        <v>169</v>
      </c>
      <c r="D71" s="35" t="s">
        <v>170</v>
      </c>
      <c r="E71" s="47">
        <f>RANK(Vul_Index!E71,Vul_Index!E$6:E$197)</f>
        <v>177</v>
      </c>
      <c r="F71" s="47">
        <f>RANK(Vul_Index!F71,Vul_Index!F$6:F$197)</f>
        <v>178</v>
      </c>
      <c r="G71" s="47">
        <f>RANK(Vul_Index!G71,Vul_Index!G$6:G$197)</f>
        <v>177</v>
      </c>
      <c r="H71" s="47">
        <f>RANK(Vul_Index!H71,Vul_Index!H$6:H$197)</f>
        <v>177</v>
      </c>
      <c r="I71" s="47">
        <f>RANK(Vul_Index!I71,Vul_Index!I$6:I$197)</f>
        <v>178</v>
      </c>
      <c r="J71" s="47">
        <f>RANK(Vul_Index!J71,Vul_Index!J$6:J$197)</f>
        <v>177</v>
      </c>
      <c r="K71" s="47">
        <f>RANK(Vul_Index!K71,Vul_Index!K$6:K$197)</f>
        <v>177</v>
      </c>
      <c r="L71" s="47">
        <f>RANK(Vul_Index!L71,Vul_Index!L$6:L$197)</f>
        <v>177</v>
      </c>
      <c r="M71" s="47">
        <f>RANK(Vul_Index!M71,Vul_Index!M$6:M$197)</f>
        <v>178</v>
      </c>
      <c r="N71" s="47">
        <f>RANK(Vul_Index!N71,Vul_Index!N$6:N$197)</f>
        <v>178</v>
      </c>
      <c r="O71" s="47">
        <f>RANK(Vul_Index!O71,Vul_Index!O$6:O$197)</f>
        <v>178</v>
      </c>
      <c r="P71" s="47">
        <f>RANK(Vul_Index!P71,Vul_Index!P$6:P$197)</f>
        <v>180</v>
      </c>
      <c r="Q71" s="47">
        <f>RANK(Vul_Index!Q71,Vul_Index!Q$6:Q$197)</f>
        <v>166</v>
      </c>
      <c r="R71" s="47">
        <f>RANK(Vul_Index!R71,Vul_Index!R$6:R$197)</f>
        <v>169</v>
      </c>
      <c r="S71" s="47">
        <f>RANK(Vul_Index!S71,Vul_Index!S$6:S$197)</f>
        <v>171</v>
      </c>
      <c r="T71" s="47">
        <f>RANK(Vul_Index!T71,Vul_Index!T$6:T$197)</f>
        <v>169</v>
      </c>
      <c r="U71" s="11"/>
      <c r="V71" s="35" t="str">
        <f t="shared" ref="V71:V134" si="9">D71</f>
        <v>Greece</v>
      </c>
      <c r="W71" s="44">
        <f t="shared" ref="W71:W134" si="10">MAX(E71:S71)</f>
        <v>180</v>
      </c>
      <c r="X71" s="44">
        <f t="shared" ref="X71:X134" ca="1" si="11">T71-W71+0.00001*RAND()</f>
        <v>-10.999998144011682</v>
      </c>
      <c r="Y71" s="44">
        <f t="shared" ref="Y71:Y134" ca="1" si="12">RANK(X71,$X$6:$X$197,1)</f>
        <v>28</v>
      </c>
      <c r="Z71" s="44">
        <f t="shared" ref="Z71:Z134" si="13">MIN(E71:T71)</f>
        <v>166</v>
      </c>
      <c r="AA71" s="44">
        <f t="shared" ref="AA71:AA134" ca="1" si="14">T71-Z71+0.0001*RAND()</f>
        <v>3.0000158988251964</v>
      </c>
      <c r="AB71" s="44">
        <f t="shared" ref="AB71:AB134" ca="1" si="15">RANK(AA71,$AA$6:$AA$197)</f>
        <v>109</v>
      </c>
    </row>
    <row r="72" spans="3:28">
      <c r="C72" s="34" t="s">
        <v>171</v>
      </c>
      <c r="D72" s="35" t="s">
        <v>172</v>
      </c>
      <c r="E72" s="47">
        <f>RANK(Vul_Index!E72,Vul_Index!E$6:E$197)</f>
        <v>93</v>
      </c>
      <c r="F72" s="47">
        <f>RANK(Vul_Index!F72,Vul_Index!F$6:F$197)</f>
        <v>91</v>
      </c>
      <c r="G72" s="47">
        <f>RANK(Vul_Index!G72,Vul_Index!G$6:G$197)</f>
        <v>91</v>
      </c>
      <c r="H72" s="47">
        <f>RANK(Vul_Index!H72,Vul_Index!H$6:H$197)</f>
        <v>93</v>
      </c>
      <c r="I72" s="47">
        <f>RANK(Vul_Index!I72,Vul_Index!I$6:I$197)</f>
        <v>93</v>
      </c>
      <c r="J72" s="47">
        <f>RANK(Vul_Index!J72,Vul_Index!J$6:J$197)</f>
        <v>92</v>
      </c>
      <c r="K72" s="47">
        <f>RANK(Vul_Index!K72,Vul_Index!K$6:K$197)</f>
        <v>91</v>
      </c>
      <c r="L72" s="47">
        <f>RANK(Vul_Index!L72,Vul_Index!L$6:L$197)</f>
        <v>88</v>
      </c>
      <c r="M72" s="47">
        <f>RANK(Vul_Index!M72,Vul_Index!M$6:M$197)</f>
        <v>91</v>
      </c>
      <c r="N72" s="47">
        <f>RANK(Vul_Index!N72,Vul_Index!N$6:N$197)</f>
        <v>89</v>
      </c>
      <c r="O72" s="47">
        <f>RANK(Vul_Index!O72,Vul_Index!O$6:O$197)</f>
        <v>89</v>
      </c>
      <c r="P72" s="47">
        <f>RANK(Vul_Index!P72,Vul_Index!P$6:P$197)</f>
        <v>87</v>
      </c>
      <c r="Q72" s="47">
        <f>RANK(Vul_Index!Q72,Vul_Index!Q$6:Q$197)</f>
        <v>88</v>
      </c>
      <c r="R72" s="47">
        <f>RANK(Vul_Index!R72,Vul_Index!R$6:R$197)</f>
        <v>86</v>
      </c>
      <c r="S72" s="47">
        <f>RANK(Vul_Index!S72,Vul_Index!S$6:S$197)</f>
        <v>87</v>
      </c>
      <c r="T72" s="47">
        <f>RANK(Vul_Index!T72,Vul_Index!T$6:T$197)</f>
        <v>86</v>
      </c>
      <c r="U72" s="11"/>
      <c r="V72" s="35" t="str">
        <f t="shared" si="9"/>
        <v>Grenada</v>
      </c>
      <c r="W72" s="44">
        <f t="shared" si="10"/>
        <v>93</v>
      </c>
      <c r="X72" s="44">
        <f t="shared" ca="1" si="11"/>
        <v>-6.9999947766728079</v>
      </c>
      <c r="Y72" s="44">
        <f t="shared" ca="1" si="12"/>
        <v>54</v>
      </c>
      <c r="Z72" s="44">
        <f t="shared" si="13"/>
        <v>86</v>
      </c>
      <c r="AA72" s="44">
        <f t="shared" ca="1" si="14"/>
        <v>6.8268662230396596E-5</v>
      </c>
      <c r="AB72" s="44">
        <f t="shared" ca="1" si="15"/>
        <v>173</v>
      </c>
    </row>
    <row r="73" spans="3:28">
      <c r="C73" s="34" t="s">
        <v>173</v>
      </c>
      <c r="D73" s="35" t="s">
        <v>174</v>
      </c>
      <c r="E73" s="47">
        <f>RANK(Vul_Index!E73,Vul_Index!E$6:E$197)</f>
        <v>80</v>
      </c>
      <c r="F73" s="47">
        <f>RANK(Vul_Index!F73,Vul_Index!F$6:F$197)</f>
        <v>79</v>
      </c>
      <c r="G73" s="47">
        <f>RANK(Vul_Index!G73,Vul_Index!G$6:G$197)</f>
        <v>80</v>
      </c>
      <c r="H73" s="47">
        <f>RANK(Vul_Index!H73,Vul_Index!H$6:H$197)</f>
        <v>83</v>
      </c>
      <c r="I73" s="47">
        <f>RANK(Vul_Index!I73,Vul_Index!I$6:I$197)</f>
        <v>85</v>
      </c>
      <c r="J73" s="47">
        <f>RANK(Vul_Index!J73,Vul_Index!J$6:J$197)</f>
        <v>85</v>
      </c>
      <c r="K73" s="47">
        <f>RANK(Vul_Index!K73,Vul_Index!K$6:K$197)</f>
        <v>84</v>
      </c>
      <c r="L73" s="47">
        <f>RANK(Vul_Index!L73,Vul_Index!L$6:L$197)</f>
        <v>85</v>
      </c>
      <c r="M73" s="47">
        <f>RANK(Vul_Index!M73,Vul_Index!M$6:M$197)</f>
        <v>85</v>
      </c>
      <c r="N73" s="47">
        <f>RANK(Vul_Index!N73,Vul_Index!N$6:N$197)</f>
        <v>85</v>
      </c>
      <c r="O73" s="47">
        <f>RANK(Vul_Index!O73,Vul_Index!O$6:O$197)</f>
        <v>85</v>
      </c>
      <c r="P73" s="47">
        <f>RANK(Vul_Index!P73,Vul_Index!P$6:P$197)</f>
        <v>85</v>
      </c>
      <c r="Q73" s="47">
        <f>RANK(Vul_Index!Q73,Vul_Index!Q$6:Q$197)</f>
        <v>87</v>
      </c>
      <c r="R73" s="47">
        <f>RANK(Vul_Index!R73,Vul_Index!R$6:R$197)</f>
        <v>84</v>
      </c>
      <c r="S73" s="47">
        <f>RANK(Vul_Index!S73,Vul_Index!S$6:S$197)</f>
        <v>84</v>
      </c>
      <c r="T73" s="47">
        <f>RANK(Vul_Index!T73,Vul_Index!T$6:T$197)</f>
        <v>84</v>
      </c>
      <c r="U73" s="11"/>
      <c r="V73" s="35" t="str">
        <f t="shared" si="9"/>
        <v>Guatemala</v>
      </c>
      <c r="W73" s="44">
        <f t="shared" si="10"/>
        <v>87</v>
      </c>
      <c r="X73" s="44">
        <f t="shared" ca="1" si="11"/>
        <v>-2.9999987988664882</v>
      </c>
      <c r="Y73" s="44">
        <f t="shared" ca="1" si="12"/>
        <v>96</v>
      </c>
      <c r="Z73" s="44">
        <f t="shared" si="13"/>
        <v>79</v>
      </c>
      <c r="AA73" s="44">
        <f t="shared" ca="1" si="14"/>
        <v>5.0000249657999261</v>
      </c>
      <c r="AB73" s="44">
        <f t="shared" ca="1" si="15"/>
        <v>82</v>
      </c>
    </row>
    <row r="74" spans="3:28">
      <c r="C74" s="34" t="s">
        <v>175</v>
      </c>
      <c r="D74" s="35" t="s">
        <v>176</v>
      </c>
      <c r="E74" s="47">
        <f>RANK(Vul_Index!E74,Vul_Index!E$6:E$197)</f>
        <v>24</v>
      </c>
      <c r="F74" s="47">
        <f>RANK(Vul_Index!F74,Vul_Index!F$6:F$197)</f>
        <v>30</v>
      </c>
      <c r="G74" s="47">
        <f>RANK(Vul_Index!G74,Vul_Index!G$6:G$197)</f>
        <v>31</v>
      </c>
      <c r="H74" s="47">
        <f>RANK(Vul_Index!H74,Vul_Index!H$6:H$197)</f>
        <v>32</v>
      </c>
      <c r="I74" s="47">
        <f>RANK(Vul_Index!I74,Vul_Index!I$6:I$197)</f>
        <v>29</v>
      </c>
      <c r="J74" s="47">
        <f>RANK(Vul_Index!J74,Vul_Index!J$6:J$197)</f>
        <v>29</v>
      </c>
      <c r="K74" s="47">
        <f>RANK(Vul_Index!K74,Vul_Index!K$6:K$197)</f>
        <v>26</v>
      </c>
      <c r="L74" s="47">
        <f>RANK(Vul_Index!L74,Vul_Index!L$6:L$197)</f>
        <v>25</v>
      </c>
      <c r="M74" s="47">
        <f>RANK(Vul_Index!M74,Vul_Index!M$6:M$197)</f>
        <v>24</v>
      </c>
      <c r="N74" s="47">
        <f>RANK(Vul_Index!N74,Vul_Index!N$6:N$197)</f>
        <v>27</v>
      </c>
      <c r="O74" s="47">
        <f>RANK(Vul_Index!O74,Vul_Index!O$6:O$197)</f>
        <v>25</v>
      </c>
      <c r="P74" s="47">
        <f>RANK(Vul_Index!P74,Vul_Index!P$6:P$197)</f>
        <v>24</v>
      </c>
      <c r="Q74" s="47">
        <f>RANK(Vul_Index!Q74,Vul_Index!Q$6:Q$197)</f>
        <v>21</v>
      </c>
      <c r="R74" s="47">
        <f>RANK(Vul_Index!R74,Vul_Index!R$6:R$197)</f>
        <v>25</v>
      </c>
      <c r="S74" s="47">
        <f>RANK(Vul_Index!S74,Vul_Index!S$6:S$197)</f>
        <v>23</v>
      </c>
      <c r="T74" s="47">
        <f>RANK(Vul_Index!T74,Vul_Index!T$6:T$197)</f>
        <v>23</v>
      </c>
      <c r="U74" s="11"/>
      <c r="V74" s="35" t="str">
        <f t="shared" si="9"/>
        <v>Guinea</v>
      </c>
      <c r="W74" s="44">
        <f t="shared" si="10"/>
        <v>32</v>
      </c>
      <c r="X74" s="44">
        <f t="shared" ca="1" si="11"/>
        <v>-8.9999974263359519</v>
      </c>
      <c r="Y74" s="44">
        <f t="shared" ca="1" si="12"/>
        <v>39</v>
      </c>
      <c r="Z74" s="44">
        <f t="shared" si="13"/>
        <v>21</v>
      </c>
      <c r="AA74" s="44">
        <f t="shared" ca="1" si="14"/>
        <v>2.000095770009453</v>
      </c>
      <c r="AB74" s="44">
        <f t="shared" ca="1" si="15"/>
        <v>117</v>
      </c>
    </row>
    <row r="75" spans="3:28">
      <c r="C75" s="34" t="s">
        <v>177</v>
      </c>
      <c r="D75" s="35" t="s">
        <v>178</v>
      </c>
      <c r="E75" s="47">
        <f>RANK(Vul_Index!E75,Vul_Index!E$6:E$197)</f>
        <v>30</v>
      </c>
      <c r="F75" s="47">
        <f>RANK(Vul_Index!F75,Vul_Index!F$6:F$197)</f>
        <v>23</v>
      </c>
      <c r="G75" s="47">
        <f>RANK(Vul_Index!G75,Vul_Index!G$6:G$197)</f>
        <v>20</v>
      </c>
      <c r="H75" s="47">
        <f>RANK(Vul_Index!H75,Vul_Index!H$6:H$197)</f>
        <v>23</v>
      </c>
      <c r="I75" s="47">
        <f>RANK(Vul_Index!I75,Vul_Index!I$6:I$197)</f>
        <v>28</v>
      </c>
      <c r="J75" s="47">
        <f>RANK(Vul_Index!J75,Vul_Index!J$6:J$197)</f>
        <v>21</v>
      </c>
      <c r="K75" s="47">
        <f>RANK(Vul_Index!K75,Vul_Index!K$6:K$197)</f>
        <v>30</v>
      </c>
      <c r="L75" s="47">
        <f>RANK(Vul_Index!L75,Vul_Index!L$6:L$197)</f>
        <v>24</v>
      </c>
      <c r="M75" s="47">
        <f>RANK(Vul_Index!M75,Vul_Index!M$6:M$197)</f>
        <v>25</v>
      </c>
      <c r="N75" s="47">
        <f>RANK(Vul_Index!N75,Vul_Index!N$6:N$197)</f>
        <v>24</v>
      </c>
      <c r="O75" s="47">
        <f>RANK(Vul_Index!O75,Vul_Index!O$6:O$197)</f>
        <v>24</v>
      </c>
      <c r="P75" s="47">
        <f>RANK(Vul_Index!P75,Vul_Index!P$6:P$197)</f>
        <v>28</v>
      </c>
      <c r="Q75" s="47">
        <f>RANK(Vul_Index!Q75,Vul_Index!Q$6:Q$197)</f>
        <v>26</v>
      </c>
      <c r="R75" s="47">
        <f>RANK(Vul_Index!R75,Vul_Index!R$6:R$197)</f>
        <v>24</v>
      </c>
      <c r="S75" s="47">
        <f>RANK(Vul_Index!S75,Vul_Index!S$6:S$197)</f>
        <v>31</v>
      </c>
      <c r="T75" s="47">
        <f>RANK(Vul_Index!T75,Vul_Index!T$6:T$197)</f>
        <v>31</v>
      </c>
      <c r="U75" s="11"/>
      <c r="V75" s="35" t="str">
        <f t="shared" si="9"/>
        <v>Guinea-Bissau</v>
      </c>
      <c r="W75" s="44">
        <f t="shared" si="10"/>
        <v>31</v>
      </c>
      <c r="X75" s="44">
        <f t="shared" ca="1" si="11"/>
        <v>6.1104720605118782E-6</v>
      </c>
      <c r="Y75" s="44">
        <f t="shared" ca="1" si="12"/>
        <v>169</v>
      </c>
      <c r="Z75" s="44">
        <f t="shared" si="13"/>
        <v>20</v>
      </c>
      <c r="AA75" s="44">
        <f t="shared" ca="1" si="14"/>
        <v>11.00009852947457</v>
      </c>
      <c r="AB75" s="44">
        <f t="shared" ca="1" si="15"/>
        <v>30</v>
      </c>
    </row>
    <row r="76" spans="3:28">
      <c r="C76" s="34" t="s">
        <v>179</v>
      </c>
      <c r="D76" s="35" t="s">
        <v>180</v>
      </c>
      <c r="E76" s="47">
        <f>RANK(Vul_Index!E76,Vul_Index!E$6:E$197)</f>
        <v>77</v>
      </c>
      <c r="F76" s="47">
        <f>RANK(Vul_Index!F76,Vul_Index!F$6:F$197)</f>
        <v>78</v>
      </c>
      <c r="G76" s="47">
        <f>RANK(Vul_Index!G76,Vul_Index!G$6:G$197)</f>
        <v>78</v>
      </c>
      <c r="H76" s="47">
        <f>RANK(Vul_Index!H76,Vul_Index!H$6:H$197)</f>
        <v>77</v>
      </c>
      <c r="I76" s="47">
        <f>RANK(Vul_Index!I76,Vul_Index!I$6:I$197)</f>
        <v>78</v>
      </c>
      <c r="J76" s="47">
        <f>RANK(Vul_Index!J76,Vul_Index!J$6:J$197)</f>
        <v>77</v>
      </c>
      <c r="K76" s="47">
        <f>RANK(Vul_Index!K76,Vul_Index!K$6:K$197)</f>
        <v>76</v>
      </c>
      <c r="L76" s="47">
        <f>RANK(Vul_Index!L76,Vul_Index!L$6:L$197)</f>
        <v>75</v>
      </c>
      <c r="M76" s="47">
        <f>RANK(Vul_Index!M76,Vul_Index!M$6:M$197)</f>
        <v>76</v>
      </c>
      <c r="N76" s="47">
        <f>RANK(Vul_Index!N76,Vul_Index!N$6:N$197)</f>
        <v>75</v>
      </c>
      <c r="O76" s="47">
        <f>RANK(Vul_Index!O76,Vul_Index!O$6:O$197)</f>
        <v>75</v>
      </c>
      <c r="P76" s="47">
        <f>RANK(Vul_Index!P76,Vul_Index!P$6:P$197)</f>
        <v>76</v>
      </c>
      <c r="Q76" s="47">
        <f>RANK(Vul_Index!Q76,Vul_Index!Q$6:Q$197)</f>
        <v>76</v>
      </c>
      <c r="R76" s="47">
        <f>RANK(Vul_Index!R76,Vul_Index!R$6:R$197)</f>
        <v>78</v>
      </c>
      <c r="S76" s="47">
        <f>RANK(Vul_Index!S76,Vul_Index!S$6:S$197)</f>
        <v>76</v>
      </c>
      <c r="T76" s="47">
        <f>RANK(Vul_Index!T76,Vul_Index!T$6:T$197)</f>
        <v>76</v>
      </c>
      <c r="U76" s="11"/>
      <c r="V76" s="35" t="str">
        <f t="shared" si="9"/>
        <v>Guyana</v>
      </c>
      <c r="W76" s="44">
        <f t="shared" si="10"/>
        <v>78</v>
      </c>
      <c r="X76" s="44">
        <f t="shared" ca="1" si="11"/>
        <v>-1.999995789410002</v>
      </c>
      <c r="Y76" s="44">
        <f t="shared" ca="1" si="12"/>
        <v>120</v>
      </c>
      <c r="Z76" s="44">
        <f t="shared" si="13"/>
        <v>75</v>
      </c>
      <c r="AA76" s="44">
        <f t="shared" ca="1" si="14"/>
        <v>1.0000091687635426</v>
      </c>
      <c r="AB76" s="44">
        <f t="shared" ca="1" si="15"/>
        <v>164</v>
      </c>
    </row>
    <row r="77" spans="3:28">
      <c r="C77" s="34" t="s">
        <v>181</v>
      </c>
      <c r="D77" s="35" t="s">
        <v>182</v>
      </c>
      <c r="E77" s="47">
        <f>RANK(Vul_Index!E77,Vul_Index!E$6:E$197)</f>
        <v>26</v>
      </c>
      <c r="F77" s="47">
        <f>RANK(Vul_Index!F77,Vul_Index!F$6:F$197)</f>
        <v>33</v>
      </c>
      <c r="G77" s="47">
        <f>RANK(Vul_Index!G77,Vul_Index!G$6:G$197)</f>
        <v>34</v>
      </c>
      <c r="H77" s="47">
        <f>RANK(Vul_Index!H77,Vul_Index!H$6:H$197)</f>
        <v>37</v>
      </c>
      <c r="I77" s="47">
        <f>RANK(Vul_Index!I77,Vul_Index!I$6:I$197)</f>
        <v>40</v>
      </c>
      <c r="J77" s="47">
        <f>RANK(Vul_Index!J77,Vul_Index!J$6:J$197)</f>
        <v>42</v>
      </c>
      <c r="K77" s="47">
        <f>RANK(Vul_Index!K77,Vul_Index!K$6:K$197)</f>
        <v>43</v>
      </c>
      <c r="L77" s="47">
        <f>RANK(Vul_Index!L77,Vul_Index!L$6:L$197)</f>
        <v>42</v>
      </c>
      <c r="M77" s="47">
        <f>RANK(Vul_Index!M77,Vul_Index!M$6:M$197)</f>
        <v>41</v>
      </c>
      <c r="N77" s="47">
        <f>RANK(Vul_Index!N77,Vul_Index!N$6:N$197)</f>
        <v>40</v>
      </c>
      <c r="O77" s="47">
        <f>RANK(Vul_Index!O77,Vul_Index!O$6:O$197)</f>
        <v>40</v>
      </c>
      <c r="P77" s="47">
        <f>RANK(Vul_Index!P77,Vul_Index!P$6:P$197)</f>
        <v>38</v>
      </c>
      <c r="Q77" s="47">
        <f>RANK(Vul_Index!Q77,Vul_Index!Q$6:Q$197)</f>
        <v>38</v>
      </c>
      <c r="R77" s="47">
        <f>RANK(Vul_Index!R77,Vul_Index!R$6:R$197)</f>
        <v>37</v>
      </c>
      <c r="S77" s="47">
        <f>RANK(Vul_Index!S77,Vul_Index!S$6:S$197)</f>
        <v>37</v>
      </c>
      <c r="T77" s="47">
        <f>RANK(Vul_Index!T77,Vul_Index!T$6:T$197)</f>
        <v>37</v>
      </c>
      <c r="U77" s="11"/>
      <c r="V77" s="35" t="str">
        <f t="shared" si="9"/>
        <v>Haiti</v>
      </c>
      <c r="W77" s="44">
        <f t="shared" si="10"/>
        <v>43</v>
      </c>
      <c r="X77" s="44">
        <f t="shared" ca="1" si="11"/>
        <v>-5.9999912554722785</v>
      </c>
      <c r="Y77" s="44">
        <f t="shared" ca="1" si="12"/>
        <v>68</v>
      </c>
      <c r="Z77" s="44">
        <f t="shared" si="13"/>
        <v>26</v>
      </c>
      <c r="AA77" s="44">
        <f t="shared" ca="1" si="14"/>
        <v>11.000037476794489</v>
      </c>
      <c r="AB77" s="44">
        <f t="shared" ca="1" si="15"/>
        <v>34</v>
      </c>
    </row>
    <row r="78" spans="3:28">
      <c r="C78" s="34" t="s">
        <v>183</v>
      </c>
      <c r="D78" s="35" t="s">
        <v>184</v>
      </c>
      <c r="E78" s="47">
        <f>RANK(Vul_Index!E78,Vul_Index!E$6:E$197)</f>
        <v>76</v>
      </c>
      <c r="F78" s="47">
        <f>RANK(Vul_Index!F78,Vul_Index!F$6:F$197)</f>
        <v>76</v>
      </c>
      <c r="G78" s="47">
        <f>RANK(Vul_Index!G78,Vul_Index!G$6:G$197)</f>
        <v>75</v>
      </c>
      <c r="H78" s="47">
        <f>RANK(Vul_Index!H78,Vul_Index!H$6:H$197)</f>
        <v>78</v>
      </c>
      <c r="I78" s="47">
        <f>RANK(Vul_Index!I78,Vul_Index!I$6:I$197)</f>
        <v>75</v>
      </c>
      <c r="J78" s="47">
        <f>RANK(Vul_Index!J78,Vul_Index!J$6:J$197)</f>
        <v>79</v>
      </c>
      <c r="K78" s="47">
        <f>RANK(Vul_Index!K78,Vul_Index!K$6:K$197)</f>
        <v>78</v>
      </c>
      <c r="L78" s="47">
        <f>RANK(Vul_Index!L78,Vul_Index!L$6:L$197)</f>
        <v>78</v>
      </c>
      <c r="M78" s="47">
        <f>RANK(Vul_Index!M78,Vul_Index!M$6:M$197)</f>
        <v>81</v>
      </c>
      <c r="N78" s="47">
        <f>RANK(Vul_Index!N78,Vul_Index!N$6:N$197)</f>
        <v>84</v>
      </c>
      <c r="O78" s="47">
        <f>RANK(Vul_Index!O78,Vul_Index!O$6:O$197)</f>
        <v>83</v>
      </c>
      <c r="P78" s="47">
        <f>RANK(Vul_Index!P78,Vul_Index!P$6:P$197)</f>
        <v>86</v>
      </c>
      <c r="Q78" s="47">
        <f>RANK(Vul_Index!Q78,Vul_Index!Q$6:Q$197)</f>
        <v>91</v>
      </c>
      <c r="R78" s="47">
        <f>RANK(Vul_Index!R78,Vul_Index!R$6:R$197)</f>
        <v>88</v>
      </c>
      <c r="S78" s="47">
        <f>RANK(Vul_Index!S78,Vul_Index!S$6:S$197)</f>
        <v>88</v>
      </c>
      <c r="T78" s="47">
        <f>RANK(Vul_Index!T78,Vul_Index!T$6:T$197)</f>
        <v>88</v>
      </c>
      <c r="U78" s="11"/>
      <c r="V78" s="35" t="str">
        <f t="shared" si="9"/>
        <v>Honduras</v>
      </c>
      <c r="W78" s="44">
        <f t="shared" si="10"/>
        <v>91</v>
      </c>
      <c r="X78" s="44">
        <f t="shared" ca="1" si="11"/>
        <v>-2.9999941755141255</v>
      </c>
      <c r="Y78" s="44">
        <f t="shared" ca="1" si="12"/>
        <v>104</v>
      </c>
      <c r="Z78" s="44">
        <f t="shared" si="13"/>
        <v>75</v>
      </c>
      <c r="AA78" s="44">
        <f t="shared" ca="1" si="14"/>
        <v>13.000037691131327</v>
      </c>
      <c r="AB78" s="44">
        <f t="shared" ca="1" si="15"/>
        <v>28</v>
      </c>
    </row>
    <row r="79" spans="3:28">
      <c r="C79" s="34" t="s">
        <v>185</v>
      </c>
      <c r="D79" s="35" t="s">
        <v>186</v>
      </c>
      <c r="E79" s="47">
        <f>RANK(Vul_Index!E79,Vul_Index!E$6:E$197)</f>
        <v>169</v>
      </c>
      <c r="F79" s="47">
        <f>RANK(Vul_Index!F79,Vul_Index!F$6:F$197)</f>
        <v>168</v>
      </c>
      <c r="G79" s="47">
        <f>RANK(Vul_Index!G79,Vul_Index!G$6:G$197)</f>
        <v>168</v>
      </c>
      <c r="H79" s="47">
        <f>RANK(Vul_Index!H79,Vul_Index!H$6:H$197)</f>
        <v>168</v>
      </c>
      <c r="I79" s="47">
        <f>RANK(Vul_Index!I79,Vul_Index!I$6:I$197)</f>
        <v>169</v>
      </c>
      <c r="J79" s="47">
        <f>RANK(Vul_Index!J79,Vul_Index!J$6:J$197)</f>
        <v>168</v>
      </c>
      <c r="K79" s="47">
        <f>RANK(Vul_Index!K79,Vul_Index!K$6:K$197)</f>
        <v>170</v>
      </c>
      <c r="L79" s="47">
        <f>RANK(Vul_Index!L79,Vul_Index!L$6:L$197)</f>
        <v>170</v>
      </c>
      <c r="M79" s="47">
        <f>RANK(Vul_Index!M79,Vul_Index!M$6:M$197)</f>
        <v>168</v>
      </c>
      <c r="N79" s="47">
        <f>RANK(Vul_Index!N79,Vul_Index!N$6:N$197)</f>
        <v>168</v>
      </c>
      <c r="O79" s="47">
        <f>RANK(Vul_Index!O79,Vul_Index!O$6:O$197)</f>
        <v>165</v>
      </c>
      <c r="P79" s="47">
        <f>RANK(Vul_Index!P79,Vul_Index!P$6:P$197)</f>
        <v>166</v>
      </c>
      <c r="Q79" s="47">
        <f>RANK(Vul_Index!Q79,Vul_Index!Q$6:Q$197)</f>
        <v>165</v>
      </c>
      <c r="R79" s="47">
        <f>RANK(Vul_Index!R79,Vul_Index!R$6:R$197)</f>
        <v>163</v>
      </c>
      <c r="S79" s="47">
        <f>RANK(Vul_Index!S79,Vul_Index!S$6:S$197)</f>
        <v>164</v>
      </c>
      <c r="T79" s="47">
        <f>RANK(Vul_Index!T79,Vul_Index!T$6:T$197)</f>
        <v>163</v>
      </c>
      <c r="U79" s="11"/>
      <c r="V79" s="35" t="str">
        <f t="shared" si="9"/>
        <v>Hungary</v>
      </c>
      <c r="W79" s="44">
        <f t="shared" si="10"/>
        <v>170</v>
      </c>
      <c r="X79" s="44">
        <f t="shared" ca="1" si="11"/>
        <v>-6.9999946842401046</v>
      </c>
      <c r="Y79" s="44">
        <f t="shared" ca="1" si="12"/>
        <v>55</v>
      </c>
      <c r="Z79" s="44">
        <f t="shared" si="13"/>
        <v>163</v>
      </c>
      <c r="AA79" s="44">
        <f t="shared" ca="1" si="14"/>
        <v>4.2309098150345142E-5</v>
      </c>
      <c r="AB79" s="44">
        <f t="shared" ca="1" si="15"/>
        <v>182</v>
      </c>
    </row>
    <row r="80" spans="3:28">
      <c r="C80" s="34" t="s">
        <v>187</v>
      </c>
      <c r="D80" s="35" t="s">
        <v>188</v>
      </c>
      <c r="E80" s="47">
        <f>RANK(Vul_Index!E80,Vul_Index!E$6:E$197)</f>
        <v>153</v>
      </c>
      <c r="F80" s="47">
        <f>RANK(Vul_Index!F80,Vul_Index!F$6:F$197)</f>
        <v>154</v>
      </c>
      <c r="G80" s="47">
        <f>RANK(Vul_Index!G80,Vul_Index!G$6:G$197)</f>
        <v>155</v>
      </c>
      <c r="H80" s="47">
        <f>RANK(Vul_Index!H80,Vul_Index!H$6:H$197)</f>
        <v>154</v>
      </c>
      <c r="I80" s="47">
        <f>RANK(Vul_Index!I80,Vul_Index!I$6:I$197)</f>
        <v>152</v>
      </c>
      <c r="J80" s="47">
        <f>RANK(Vul_Index!J80,Vul_Index!J$6:J$197)</f>
        <v>153</v>
      </c>
      <c r="K80" s="47">
        <f>RANK(Vul_Index!K80,Vul_Index!K$6:K$197)</f>
        <v>153</v>
      </c>
      <c r="L80" s="47">
        <f>RANK(Vul_Index!L80,Vul_Index!L$6:L$197)</f>
        <v>153</v>
      </c>
      <c r="M80" s="47">
        <f>RANK(Vul_Index!M80,Vul_Index!M$6:M$197)</f>
        <v>152</v>
      </c>
      <c r="N80" s="47">
        <f>RANK(Vul_Index!N80,Vul_Index!N$6:N$197)</f>
        <v>156</v>
      </c>
      <c r="O80" s="47">
        <f>RANK(Vul_Index!O80,Vul_Index!O$6:O$197)</f>
        <v>157</v>
      </c>
      <c r="P80" s="47">
        <f>RANK(Vul_Index!P80,Vul_Index!P$6:P$197)</f>
        <v>160</v>
      </c>
      <c r="Q80" s="47">
        <f>RANK(Vul_Index!Q80,Vul_Index!Q$6:Q$197)</f>
        <v>162</v>
      </c>
      <c r="R80" s="47">
        <f>RANK(Vul_Index!R80,Vul_Index!R$6:R$197)</f>
        <v>168</v>
      </c>
      <c r="S80" s="47">
        <f>RANK(Vul_Index!S80,Vul_Index!S$6:S$197)</f>
        <v>152</v>
      </c>
      <c r="T80" s="47">
        <f>RANK(Vul_Index!T80,Vul_Index!T$6:T$197)</f>
        <v>154</v>
      </c>
      <c r="U80" s="11"/>
      <c r="V80" s="35" t="str">
        <f t="shared" si="9"/>
        <v>Iceland</v>
      </c>
      <c r="W80" s="44">
        <f t="shared" si="10"/>
        <v>168</v>
      </c>
      <c r="X80" s="44">
        <f t="shared" ca="1" si="11"/>
        <v>-13.99999999599606</v>
      </c>
      <c r="Y80" s="44">
        <f t="shared" ca="1" si="12"/>
        <v>14</v>
      </c>
      <c r="Z80" s="44">
        <f t="shared" si="13"/>
        <v>152</v>
      </c>
      <c r="AA80" s="44">
        <f t="shared" ca="1" si="14"/>
        <v>2.0000483381945195</v>
      </c>
      <c r="AB80" s="44">
        <f t="shared" ca="1" si="15"/>
        <v>126</v>
      </c>
    </row>
    <row r="81" spans="3:28">
      <c r="C81" s="34" t="s">
        <v>189</v>
      </c>
      <c r="D81" s="35" t="s">
        <v>190</v>
      </c>
      <c r="E81" s="47">
        <f>RANK(Vul_Index!E81,Vul_Index!E$6:E$197)</f>
        <v>48</v>
      </c>
      <c r="F81" s="47">
        <f>RANK(Vul_Index!F81,Vul_Index!F$6:F$197)</f>
        <v>48</v>
      </c>
      <c r="G81" s="47">
        <f>RANK(Vul_Index!G81,Vul_Index!G$6:G$197)</f>
        <v>49</v>
      </c>
      <c r="H81" s="47">
        <f>RANK(Vul_Index!H81,Vul_Index!H$6:H$197)</f>
        <v>48</v>
      </c>
      <c r="I81" s="47">
        <f>RANK(Vul_Index!I81,Vul_Index!I$6:I$197)</f>
        <v>47</v>
      </c>
      <c r="J81" s="47">
        <f>RANK(Vul_Index!J81,Vul_Index!J$6:J$197)</f>
        <v>52</v>
      </c>
      <c r="K81" s="47">
        <f>RANK(Vul_Index!K81,Vul_Index!K$6:K$197)</f>
        <v>50</v>
      </c>
      <c r="L81" s="47">
        <f>RANK(Vul_Index!L81,Vul_Index!L$6:L$197)</f>
        <v>56</v>
      </c>
      <c r="M81" s="47">
        <f>RANK(Vul_Index!M81,Vul_Index!M$6:M$197)</f>
        <v>55</v>
      </c>
      <c r="N81" s="47">
        <f>RANK(Vul_Index!N81,Vul_Index!N$6:N$197)</f>
        <v>54</v>
      </c>
      <c r="O81" s="47">
        <f>RANK(Vul_Index!O81,Vul_Index!O$6:O$197)</f>
        <v>56</v>
      </c>
      <c r="P81" s="47">
        <f>RANK(Vul_Index!P81,Vul_Index!P$6:P$197)</f>
        <v>56</v>
      </c>
      <c r="Q81" s="47">
        <f>RANK(Vul_Index!Q81,Vul_Index!Q$6:Q$197)</f>
        <v>58</v>
      </c>
      <c r="R81" s="47">
        <f>RANK(Vul_Index!R81,Vul_Index!R$6:R$197)</f>
        <v>58</v>
      </c>
      <c r="S81" s="47">
        <f>RANK(Vul_Index!S81,Vul_Index!S$6:S$197)</f>
        <v>58</v>
      </c>
      <c r="T81" s="47">
        <f>RANK(Vul_Index!T81,Vul_Index!T$6:T$197)</f>
        <v>59</v>
      </c>
      <c r="U81" s="11"/>
      <c r="V81" s="35" t="str">
        <f t="shared" si="9"/>
        <v>India</v>
      </c>
      <c r="W81" s="44">
        <f t="shared" si="10"/>
        <v>58</v>
      </c>
      <c r="X81" s="44">
        <f t="shared" ca="1" si="11"/>
        <v>1.0000036184637606</v>
      </c>
      <c r="Y81" s="44">
        <f t="shared" ca="1" si="12"/>
        <v>183</v>
      </c>
      <c r="Z81" s="44">
        <f t="shared" si="13"/>
        <v>47</v>
      </c>
      <c r="AA81" s="44">
        <f t="shared" ca="1" si="14"/>
        <v>12.00008363921369</v>
      </c>
      <c r="AB81" s="44">
        <f t="shared" ca="1" si="15"/>
        <v>29</v>
      </c>
    </row>
    <row r="82" spans="3:28">
      <c r="C82" s="34" t="s">
        <v>191</v>
      </c>
      <c r="D82" s="35" t="s">
        <v>192</v>
      </c>
      <c r="E82" s="47">
        <f>RANK(Vul_Index!E82,Vul_Index!E$6:E$197)</f>
        <v>101</v>
      </c>
      <c r="F82" s="47">
        <f>RANK(Vul_Index!F82,Vul_Index!F$6:F$197)</f>
        <v>101</v>
      </c>
      <c r="G82" s="47">
        <f>RANK(Vul_Index!G82,Vul_Index!G$6:G$197)</f>
        <v>106</v>
      </c>
      <c r="H82" s="47">
        <f>RANK(Vul_Index!H82,Vul_Index!H$6:H$197)</f>
        <v>106</v>
      </c>
      <c r="I82" s="47">
        <f>RANK(Vul_Index!I82,Vul_Index!I$6:I$197)</f>
        <v>110</v>
      </c>
      <c r="J82" s="47">
        <f>RANK(Vul_Index!J82,Vul_Index!J$6:J$197)</f>
        <v>116</v>
      </c>
      <c r="K82" s="47">
        <f>RANK(Vul_Index!K82,Vul_Index!K$6:K$197)</f>
        <v>120</v>
      </c>
      <c r="L82" s="47">
        <f>RANK(Vul_Index!L82,Vul_Index!L$6:L$197)</f>
        <v>117</v>
      </c>
      <c r="M82" s="47">
        <f>RANK(Vul_Index!M82,Vul_Index!M$6:M$197)</f>
        <v>114</v>
      </c>
      <c r="N82" s="47">
        <f>RANK(Vul_Index!N82,Vul_Index!N$6:N$197)</f>
        <v>114</v>
      </c>
      <c r="O82" s="47">
        <f>RANK(Vul_Index!O82,Vul_Index!O$6:O$197)</f>
        <v>117</v>
      </c>
      <c r="P82" s="47">
        <f>RANK(Vul_Index!P82,Vul_Index!P$6:P$197)</f>
        <v>116</v>
      </c>
      <c r="Q82" s="47">
        <f>RANK(Vul_Index!Q82,Vul_Index!Q$6:Q$197)</f>
        <v>120</v>
      </c>
      <c r="R82" s="47">
        <f>RANK(Vul_Index!R82,Vul_Index!R$6:R$197)</f>
        <v>122</v>
      </c>
      <c r="S82" s="47">
        <f>RANK(Vul_Index!S82,Vul_Index!S$6:S$197)</f>
        <v>124</v>
      </c>
      <c r="T82" s="47">
        <f>RANK(Vul_Index!T82,Vul_Index!T$6:T$197)</f>
        <v>124</v>
      </c>
      <c r="U82" s="11"/>
      <c r="V82" s="35" t="str">
        <f t="shared" si="9"/>
        <v>Indonesia</v>
      </c>
      <c r="W82" s="44">
        <f t="shared" si="10"/>
        <v>124</v>
      </c>
      <c r="X82" s="44">
        <f t="shared" ca="1" si="11"/>
        <v>7.6237268881232622E-7</v>
      </c>
      <c r="Y82" s="44">
        <f t="shared" ca="1" si="12"/>
        <v>148</v>
      </c>
      <c r="Z82" s="44">
        <f t="shared" si="13"/>
        <v>101</v>
      </c>
      <c r="AA82" s="44">
        <f t="shared" ca="1" si="14"/>
        <v>23.00004456310041</v>
      </c>
      <c r="AB82" s="44">
        <f t="shared" ca="1" si="15"/>
        <v>3</v>
      </c>
    </row>
    <row r="83" spans="3:28">
      <c r="C83" s="34" t="s">
        <v>193</v>
      </c>
      <c r="D83" s="35" t="s">
        <v>194</v>
      </c>
      <c r="E83" s="47">
        <f>RANK(Vul_Index!E83,Vul_Index!E$6:E$197)</f>
        <v>142</v>
      </c>
      <c r="F83" s="47">
        <f>RANK(Vul_Index!F83,Vul_Index!F$6:F$197)</f>
        <v>144</v>
      </c>
      <c r="G83" s="47">
        <f>RANK(Vul_Index!G83,Vul_Index!G$6:G$197)</f>
        <v>147</v>
      </c>
      <c r="H83" s="47">
        <f>RANK(Vul_Index!H83,Vul_Index!H$6:H$197)</f>
        <v>151</v>
      </c>
      <c r="I83" s="47">
        <f>RANK(Vul_Index!I83,Vul_Index!I$6:I$197)</f>
        <v>150</v>
      </c>
      <c r="J83" s="47">
        <f>RANK(Vul_Index!J83,Vul_Index!J$6:J$197)</f>
        <v>149</v>
      </c>
      <c r="K83" s="47">
        <f>RANK(Vul_Index!K83,Vul_Index!K$6:K$197)</f>
        <v>145</v>
      </c>
      <c r="L83" s="47">
        <f>RANK(Vul_Index!L83,Vul_Index!L$6:L$197)</f>
        <v>150</v>
      </c>
      <c r="M83" s="47">
        <f>RANK(Vul_Index!M83,Vul_Index!M$6:M$197)</f>
        <v>151</v>
      </c>
      <c r="N83" s="47">
        <f>RANK(Vul_Index!N83,Vul_Index!N$6:N$197)</f>
        <v>151</v>
      </c>
      <c r="O83" s="47">
        <f>RANK(Vul_Index!O83,Vul_Index!O$6:O$197)</f>
        <v>153</v>
      </c>
      <c r="P83" s="47">
        <f>RANK(Vul_Index!P83,Vul_Index!P$6:P$197)</f>
        <v>155</v>
      </c>
      <c r="Q83" s="47">
        <f>RANK(Vul_Index!Q83,Vul_Index!Q$6:Q$197)</f>
        <v>153</v>
      </c>
      <c r="R83" s="47">
        <f>RANK(Vul_Index!R83,Vul_Index!R$6:R$197)</f>
        <v>150</v>
      </c>
      <c r="S83" s="47">
        <f>RANK(Vul_Index!S83,Vul_Index!S$6:S$197)</f>
        <v>150</v>
      </c>
      <c r="T83" s="47">
        <f>RANK(Vul_Index!T83,Vul_Index!T$6:T$197)</f>
        <v>147</v>
      </c>
      <c r="U83" s="11"/>
      <c r="V83" s="35" t="str">
        <f t="shared" si="9"/>
        <v>Iran, Islamic Republic of</v>
      </c>
      <c r="W83" s="44">
        <f t="shared" si="10"/>
        <v>155</v>
      </c>
      <c r="X83" s="44">
        <f t="shared" ca="1" si="11"/>
        <v>-7.9999994776810786</v>
      </c>
      <c r="Y83" s="44">
        <f t="shared" ca="1" si="12"/>
        <v>46</v>
      </c>
      <c r="Z83" s="44">
        <f t="shared" si="13"/>
        <v>142</v>
      </c>
      <c r="AA83" s="44">
        <f t="shared" ca="1" si="14"/>
        <v>5.0000719035720884</v>
      </c>
      <c r="AB83" s="44">
        <f t="shared" ca="1" si="15"/>
        <v>75</v>
      </c>
    </row>
    <row r="84" spans="3:28">
      <c r="C84" s="34" t="s">
        <v>195</v>
      </c>
      <c r="D84" s="35" t="s">
        <v>196</v>
      </c>
      <c r="E84" s="47">
        <f>RANK(Vul_Index!E84,Vul_Index!E$6:E$197)</f>
        <v>65</v>
      </c>
      <c r="F84" s="47">
        <f>RANK(Vul_Index!F84,Vul_Index!F$6:F$197)</f>
        <v>65</v>
      </c>
      <c r="G84" s="47">
        <f>RANK(Vul_Index!G84,Vul_Index!G$6:G$197)</f>
        <v>65</v>
      </c>
      <c r="H84" s="47">
        <f>RANK(Vul_Index!H84,Vul_Index!H$6:H$197)</f>
        <v>61</v>
      </c>
      <c r="I84" s="47">
        <f>RANK(Vul_Index!I84,Vul_Index!I$6:I$197)</f>
        <v>64</v>
      </c>
      <c r="J84" s="47">
        <f>RANK(Vul_Index!J84,Vul_Index!J$6:J$197)</f>
        <v>65</v>
      </c>
      <c r="K84" s="47">
        <f>RANK(Vul_Index!K84,Vul_Index!K$6:K$197)</f>
        <v>65</v>
      </c>
      <c r="L84" s="47">
        <f>RANK(Vul_Index!L84,Vul_Index!L$6:L$197)</f>
        <v>65</v>
      </c>
      <c r="M84" s="47">
        <f>RANK(Vul_Index!M84,Vul_Index!M$6:M$197)</f>
        <v>62</v>
      </c>
      <c r="N84" s="47">
        <f>RANK(Vul_Index!N84,Vul_Index!N$6:N$197)</f>
        <v>63</v>
      </c>
      <c r="O84" s="47">
        <f>RANK(Vul_Index!O84,Vul_Index!O$6:O$197)</f>
        <v>63</v>
      </c>
      <c r="P84" s="47">
        <f>RANK(Vul_Index!P84,Vul_Index!P$6:P$197)</f>
        <v>62</v>
      </c>
      <c r="Q84" s="47">
        <f>RANK(Vul_Index!Q84,Vul_Index!Q$6:Q$197)</f>
        <v>63</v>
      </c>
      <c r="R84" s="47">
        <f>RANK(Vul_Index!R84,Vul_Index!R$6:R$197)</f>
        <v>64</v>
      </c>
      <c r="S84" s="47">
        <f>RANK(Vul_Index!S84,Vul_Index!S$6:S$197)</f>
        <v>64</v>
      </c>
      <c r="T84" s="47">
        <f>RANK(Vul_Index!T84,Vul_Index!T$6:T$197)</f>
        <v>64</v>
      </c>
      <c r="U84" s="11"/>
      <c r="V84" s="35" t="str">
        <f t="shared" si="9"/>
        <v>Iraq</v>
      </c>
      <c r="W84" s="44">
        <f t="shared" si="10"/>
        <v>65</v>
      </c>
      <c r="X84" s="44">
        <f t="shared" ca="1" si="11"/>
        <v>-0.99999311322680473</v>
      </c>
      <c r="Y84" s="44">
        <f t="shared" ca="1" si="12"/>
        <v>140</v>
      </c>
      <c r="Z84" s="44">
        <f t="shared" si="13"/>
        <v>61</v>
      </c>
      <c r="AA84" s="44">
        <f t="shared" ca="1" si="14"/>
        <v>3.0000634478794654</v>
      </c>
      <c r="AB84" s="44">
        <f t="shared" ca="1" si="15"/>
        <v>104</v>
      </c>
    </row>
    <row r="85" spans="3:28">
      <c r="C85" s="34" t="s">
        <v>197</v>
      </c>
      <c r="D85" s="35" t="s">
        <v>198</v>
      </c>
      <c r="E85" s="47">
        <f>RANK(Vul_Index!E85,Vul_Index!E$6:E$197)</f>
        <v>190</v>
      </c>
      <c r="F85" s="47">
        <f>RANK(Vul_Index!F85,Vul_Index!F$6:F$197)</f>
        <v>190</v>
      </c>
      <c r="G85" s="47">
        <f>RANK(Vul_Index!G85,Vul_Index!G$6:G$197)</f>
        <v>190</v>
      </c>
      <c r="H85" s="47">
        <f>RANK(Vul_Index!H85,Vul_Index!H$6:H$197)</f>
        <v>190</v>
      </c>
      <c r="I85" s="47">
        <f>RANK(Vul_Index!I85,Vul_Index!I$6:I$197)</f>
        <v>190</v>
      </c>
      <c r="J85" s="47">
        <f>RANK(Vul_Index!J85,Vul_Index!J$6:J$197)</f>
        <v>190</v>
      </c>
      <c r="K85" s="47">
        <f>RANK(Vul_Index!K85,Vul_Index!K$6:K$197)</f>
        <v>190</v>
      </c>
      <c r="L85" s="47">
        <f>RANK(Vul_Index!L85,Vul_Index!L$6:L$197)</f>
        <v>190</v>
      </c>
      <c r="M85" s="47">
        <f>RANK(Vul_Index!M85,Vul_Index!M$6:M$197)</f>
        <v>190</v>
      </c>
      <c r="N85" s="47">
        <f>RANK(Vul_Index!N85,Vul_Index!N$6:N$197)</f>
        <v>190</v>
      </c>
      <c r="O85" s="47">
        <f>RANK(Vul_Index!O85,Vul_Index!O$6:O$197)</f>
        <v>190</v>
      </c>
      <c r="P85" s="47">
        <f>RANK(Vul_Index!P85,Vul_Index!P$6:P$197)</f>
        <v>185</v>
      </c>
      <c r="Q85" s="47">
        <f>RANK(Vul_Index!Q85,Vul_Index!Q$6:Q$197)</f>
        <v>185</v>
      </c>
      <c r="R85" s="47">
        <f>RANK(Vul_Index!R85,Vul_Index!R$6:R$197)</f>
        <v>185</v>
      </c>
      <c r="S85" s="47">
        <f>RANK(Vul_Index!S85,Vul_Index!S$6:S$197)</f>
        <v>186</v>
      </c>
      <c r="T85" s="47">
        <f>RANK(Vul_Index!T85,Vul_Index!T$6:T$197)</f>
        <v>186</v>
      </c>
      <c r="U85" s="11"/>
      <c r="V85" s="35" t="str">
        <f t="shared" si="9"/>
        <v>Ireland</v>
      </c>
      <c r="W85" s="44">
        <f t="shared" si="10"/>
        <v>190</v>
      </c>
      <c r="X85" s="44">
        <f t="shared" ca="1" si="11"/>
        <v>-3.9999984848538208</v>
      </c>
      <c r="Y85" s="44">
        <f t="shared" ca="1" si="12"/>
        <v>84</v>
      </c>
      <c r="Z85" s="44">
        <f t="shared" si="13"/>
        <v>185</v>
      </c>
      <c r="AA85" s="44">
        <f t="shared" ca="1" si="14"/>
        <v>1.0000589697836384</v>
      </c>
      <c r="AB85" s="44">
        <f t="shared" ca="1" si="15"/>
        <v>145</v>
      </c>
    </row>
    <row r="86" spans="3:28">
      <c r="C86" s="34" t="s">
        <v>199</v>
      </c>
      <c r="D86" s="35" t="s">
        <v>200</v>
      </c>
      <c r="E86" s="47">
        <f>RANK(Vul_Index!E86,Vul_Index!E$6:E$197)</f>
        <v>160</v>
      </c>
      <c r="F86" s="47">
        <f>RANK(Vul_Index!F86,Vul_Index!F$6:F$197)</f>
        <v>160</v>
      </c>
      <c r="G86" s="47">
        <f>RANK(Vul_Index!G86,Vul_Index!G$6:G$197)</f>
        <v>160</v>
      </c>
      <c r="H86" s="47">
        <f>RANK(Vul_Index!H86,Vul_Index!H$6:H$197)</f>
        <v>156</v>
      </c>
      <c r="I86" s="47">
        <f>RANK(Vul_Index!I86,Vul_Index!I$6:I$197)</f>
        <v>155</v>
      </c>
      <c r="J86" s="47">
        <f>RANK(Vul_Index!J86,Vul_Index!J$6:J$197)</f>
        <v>157</v>
      </c>
      <c r="K86" s="47">
        <f>RANK(Vul_Index!K86,Vul_Index!K$6:K$197)</f>
        <v>157</v>
      </c>
      <c r="L86" s="47">
        <f>RANK(Vul_Index!L86,Vul_Index!L$6:L$197)</f>
        <v>158</v>
      </c>
      <c r="M86" s="47">
        <f>RANK(Vul_Index!M86,Vul_Index!M$6:M$197)</f>
        <v>160</v>
      </c>
      <c r="N86" s="47">
        <f>RANK(Vul_Index!N86,Vul_Index!N$6:N$197)</f>
        <v>152</v>
      </c>
      <c r="O86" s="47">
        <f>RANK(Vul_Index!O86,Vul_Index!O$6:O$197)</f>
        <v>158</v>
      </c>
      <c r="P86" s="47">
        <f>RANK(Vul_Index!P86,Vul_Index!P$6:P$197)</f>
        <v>157</v>
      </c>
      <c r="Q86" s="47">
        <f>RANK(Vul_Index!Q86,Vul_Index!Q$6:Q$197)</f>
        <v>160</v>
      </c>
      <c r="R86" s="47">
        <f>RANK(Vul_Index!R86,Vul_Index!R$6:R$197)</f>
        <v>164</v>
      </c>
      <c r="S86" s="47">
        <f>RANK(Vul_Index!S86,Vul_Index!S$6:S$197)</f>
        <v>156</v>
      </c>
      <c r="T86" s="47">
        <f>RANK(Vul_Index!T86,Vul_Index!T$6:T$197)</f>
        <v>155</v>
      </c>
      <c r="U86" s="11"/>
      <c r="V86" s="35" t="str">
        <f t="shared" si="9"/>
        <v>Israel</v>
      </c>
      <c r="W86" s="44">
        <f t="shared" si="10"/>
        <v>164</v>
      </c>
      <c r="X86" s="44">
        <f t="shared" ca="1" si="11"/>
        <v>-8.9999957704891749</v>
      </c>
      <c r="Y86" s="44">
        <f t="shared" ca="1" si="12"/>
        <v>41</v>
      </c>
      <c r="Z86" s="44">
        <f t="shared" si="13"/>
        <v>152</v>
      </c>
      <c r="AA86" s="44">
        <f t="shared" ca="1" si="14"/>
        <v>3.0000179234119213</v>
      </c>
      <c r="AB86" s="44">
        <f t="shared" ca="1" si="15"/>
        <v>108</v>
      </c>
    </row>
    <row r="87" spans="3:28">
      <c r="C87" s="34" t="s">
        <v>201</v>
      </c>
      <c r="D87" s="35" t="s">
        <v>202</v>
      </c>
      <c r="E87" s="47">
        <f>RANK(Vul_Index!E87,Vul_Index!E$6:E$197)</f>
        <v>181</v>
      </c>
      <c r="F87" s="47">
        <f>RANK(Vul_Index!F87,Vul_Index!F$6:F$197)</f>
        <v>181</v>
      </c>
      <c r="G87" s="47">
        <f>RANK(Vul_Index!G87,Vul_Index!G$6:G$197)</f>
        <v>181</v>
      </c>
      <c r="H87" s="47">
        <f>RANK(Vul_Index!H87,Vul_Index!H$6:H$197)</f>
        <v>180</v>
      </c>
      <c r="I87" s="47">
        <f>RANK(Vul_Index!I87,Vul_Index!I$6:I$197)</f>
        <v>181</v>
      </c>
      <c r="J87" s="47">
        <f>RANK(Vul_Index!J87,Vul_Index!J$6:J$197)</f>
        <v>180</v>
      </c>
      <c r="K87" s="47">
        <f>RANK(Vul_Index!K87,Vul_Index!K$6:K$197)</f>
        <v>180</v>
      </c>
      <c r="L87" s="47">
        <f>RANK(Vul_Index!L87,Vul_Index!L$6:L$197)</f>
        <v>180</v>
      </c>
      <c r="M87" s="47">
        <f>RANK(Vul_Index!M87,Vul_Index!M$6:M$197)</f>
        <v>171</v>
      </c>
      <c r="N87" s="47">
        <f>RANK(Vul_Index!N87,Vul_Index!N$6:N$197)</f>
        <v>171</v>
      </c>
      <c r="O87" s="47">
        <f>RANK(Vul_Index!O87,Vul_Index!O$6:O$197)</f>
        <v>172</v>
      </c>
      <c r="P87" s="47">
        <f>RANK(Vul_Index!P87,Vul_Index!P$6:P$197)</f>
        <v>172</v>
      </c>
      <c r="Q87" s="47">
        <f>RANK(Vul_Index!Q87,Vul_Index!Q$6:Q$197)</f>
        <v>172</v>
      </c>
      <c r="R87" s="47">
        <f>RANK(Vul_Index!R87,Vul_Index!R$6:R$197)</f>
        <v>172</v>
      </c>
      <c r="S87" s="47">
        <f>RANK(Vul_Index!S87,Vul_Index!S$6:S$197)</f>
        <v>175</v>
      </c>
      <c r="T87" s="47">
        <f>RANK(Vul_Index!T87,Vul_Index!T$6:T$197)</f>
        <v>175</v>
      </c>
      <c r="U87" s="11"/>
      <c r="V87" s="35" t="str">
        <f t="shared" si="9"/>
        <v>Italy</v>
      </c>
      <c r="W87" s="44">
        <f t="shared" si="10"/>
        <v>181</v>
      </c>
      <c r="X87" s="44">
        <f t="shared" ca="1" si="11"/>
        <v>-5.9999982456669203</v>
      </c>
      <c r="Y87" s="44">
        <f t="shared" ca="1" si="12"/>
        <v>58</v>
      </c>
      <c r="Z87" s="44">
        <f t="shared" si="13"/>
        <v>171</v>
      </c>
      <c r="AA87" s="44">
        <f t="shared" ca="1" si="14"/>
        <v>4.0000405894200659</v>
      </c>
      <c r="AB87" s="44">
        <f t="shared" ca="1" si="15"/>
        <v>94</v>
      </c>
    </row>
    <row r="88" spans="3:28">
      <c r="C88" s="34" t="s">
        <v>203</v>
      </c>
      <c r="D88" s="35" t="s">
        <v>204</v>
      </c>
      <c r="E88" s="47">
        <f>RANK(Vul_Index!E88,Vul_Index!E$6:E$197)</f>
        <v>90</v>
      </c>
      <c r="F88" s="47">
        <f>RANK(Vul_Index!F88,Vul_Index!F$6:F$197)</f>
        <v>93</v>
      </c>
      <c r="G88" s="47">
        <f>RANK(Vul_Index!G88,Vul_Index!G$6:G$197)</f>
        <v>89</v>
      </c>
      <c r="H88" s="47">
        <f>RANK(Vul_Index!H88,Vul_Index!H$6:H$197)</f>
        <v>87</v>
      </c>
      <c r="I88" s="47">
        <f>RANK(Vul_Index!I88,Vul_Index!I$6:I$197)</f>
        <v>87</v>
      </c>
      <c r="J88" s="47">
        <f>RANK(Vul_Index!J88,Vul_Index!J$6:J$197)</f>
        <v>87</v>
      </c>
      <c r="K88" s="47">
        <f>RANK(Vul_Index!K88,Vul_Index!K$6:K$197)</f>
        <v>88</v>
      </c>
      <c r="L88" s="47">
        <f>RANK(Vul_Index!L88,Vul_Index!L$6:L$197)</f>
        <v>91</v>
      </c>
      <c r="M88" s="47">
        <f>RANK(Vul_Index!M88,Vul_Index!M$6:M$197)</f>
        <v>86</v>
      </c>
      <c r="N88" s="47">
        <f>RANK(Vul_Index!N88,Vul_Index!N$6:N$197)</f>
        <v>91</v>
      </c>
      <c r="O88" s="47">
        <f>RANK(Vul_Index!O88,Vul_Index!O$6:O$197)</f>
        <v>91</v>
      </c>
      <c r="P88" s="47">
        <f>RANK(Vul_Index!P88,Vul_Index!P$6:P$197)</f>
        <v>88</v>
      </c>
      <c r="Q88" s="47">
        <f>RANK(Vul_Index!Q88,Vul_Index!Q$6:Q$197)</f>
        <v>85</v>
      </c>
      <c r="R88" s="47">
        <f>RANK(Vul_Index!R88,Vul_Index!R$6:R$197)</f>
        <v>87</v>
      </c>
      <c r="S88" s="47">
        <f>RANK(Vul_Index!S88,Vul_Index!S$6:S$197)</f>
        <v>86</v>
      </c>
      <c r="T88" s="47">
        <f>RANK(Vul_Index!T88,Vul_Index!T$6:T$197)</f>
        <v>85</v>
      </c>
      <c r="U88" s="11"/>
      <c r="V88" s="35" t="str">
        <f t="shared" si="9"/>
        <v>Jamaica</v>
      </c>
      <c r="W88" s="44">
        <f t="shared" si="10"/>
        <v>93</v>
      </c>
      <c r="X88" s="44">
        <f t="shared" ca="1" si="11"/>
        <v>-7.999994456937376</v>
      </c>
      <c r="Y88" s="44">
        <f t="shared" ca="1" si="12"/>
        <v>49</v>
      </c>
      <c r="Z88" s="44">
        <f t="shared" si="13"/>
        <v>85</v>
      </c>
      <c r="AA88" s="44">
        <f t="shared" ca="1" si="14"/>
        <v>9.915146930420021E-5</v>
      </c>
      <c r="AB88" s="44">
        <f t="shared" ca="1" si="15"/>
        <v>167</v>
      </c>
    </row>
    <row r="89" spans="3:28">
      <c r="C89" s="34" t="s">
        <v>205</v>
      </c>
      <c r="D89" s="35" t="s">
        <v>206</v>
      </c>
      <c r="E89" s="47">
        <f>RANK(Vul_Index!E89,Vul_Index!E$6:E$197)</f>
        <v>157</v>
      </c>
      <c r="F89" s="47">
        <f>RANK(Vul_Index!F89,Vul_Index!F$6:F$197)</f>
        <v>157</v>
      </c>
      <c r="G89" s="47">
        <f>RANK(Vul_Index!G89,Vul_Index!G$6:G$197)</f>
        <v>157</v>
      </c>
      <c r="H89" s="47">
        <f>RANK(Vul_Index!H89,Vul_Index!H$6:H$197)</f>
        <v>157</v>
      </c>
      <c r="I89" s="47">
        <f>RANK(Vul_Index!I89,Vul_Index!I$6:I$197)</f>
        <v>154</v>
      </c>
      <c r="J89" s="47">
        <f>RANK(Vul_Index!J89,Vul_Index!J$6:J$197)</f>
        <v>154</v>
      </c>
      <c r="K89" s="47">
        <f>RANK(Vul_Index!K89,Vul_Index!K$6:K$197)</f>
        <v>154</v>
      </c>
      <c r="L89" s="47">
        <f>RANK(Vul_Index!L89,Vul_Index!L$6:L$197)</f>
        <v>157</v>
      </c>
      <c r="M89" s="47">
        <f>RANK(Vul_Index!M89,Vul_Index!M$6:M$197)</f>
        <v>154</v>
      </c>
      <c r="N89" s="47">
        <f>RANK(Vul_Index!N89,Vul_Index!N$6:N$197)</f>
        <v>155</v>
      </c>
      <c r="O89" s="47">
        <f>RANK(Vul_Index!O89,Vul_Index!O$6:O$197)</f>
        <v>151</v>
      </c>
      <c r="P89" s="47">
        <f>RANK(Vul_Index!P89,Vul_Index!P$6:P$197)</f>
        <v>147</v>
      </c>
      <c r="Q89" s="47">
        <f>RANK(Vul_Index!Q89,Vul_Index!Q$6:Q$197)</f>
        <v>148</v>
      </c>
      <c r="R89" s="47">
        <f>RANK(Vul_Index!R89,Vul_Index!R$6:R$197)</f>
        <v>143</v>
      </c>
      <c r="S89" s="47">
        <f>RANK(Vul_Index!S89,Vul_Index!S$6:S$197)</f>
        <v>145</v>
      </c>
      <c r="T89" s="47">
        <f>RANK(Vul_Index!T89,Vul_Index!T$6:T$197)</f>
        <v>145</v>
      </c>
      <c r="U89" s="11"/>
      <c r="V89" s="35" t="str">
        <f t="shared" si="9"/>
        <v>Japan</v>
      </c>
      <c r="W89" s="44">
        <f t="shared" si="10"/>
        <v>157</v>
      </c>
      <c r="X89" s="44">
        <f t="shared" ca="1" si="11"/>
        <v>-11.999995753948356</v>
      </c>
      <c r="Y89" s="44">
        <f t="shared" ca="1" si="12"/>
        <v>22</v>
      </c>
      <c r="Z89" s="44">
        <f t="shared" si="13"/>
        <v>143</v>
      </c>
      <c r="AA89" s="44">
        <f t="shared" ca="1" si="14"/>
        <v>2.0000040643958719</v>
      </c>
      <c r="AB89" s="44">
        <f t="shared" ca="1" si="15"/>
        <v>136</v>
      </c>
    </row>
    <row r="90" spans="3:28">
      <c r="C90" s="34" t="s">
        <v>207</v>
      </c>
      <c r="D90" s="35" t="s">
        <v>208</v>
      </c>
      <c r="E90" s="47">
        <f>RANK(Vul_Index!E90,Vul_Index!E$6:E$197)</f>
        <v>118</v>
      </c>
      <c r="F90" s="47">
        <f>RANK(Vul_Index!F90,Vul_Index!F$6:F$197)</f>
        <v>112</v>
      </c>
      <c r="G90" s="47">
        <f>RANK(Vul_Index!G90,Vul_Index!G$6:G$197)</f>
        <v>113</v>
      </c>
      <c r="H90" s="47">
        <f>RANK(Vul_Index!H90,Vul_Index!H$6:H$197)</f>
        <v>111</v>
      </c>
      <c r="I90" s="47">
        <f>RANK(Vul_Index!I90,Vul_Index!I$6:I$197)</f>
        <v>114</v>
      </c>
      <c r="J90" s="47">
        <f>RANK(Vul_Index!J90,Vul_Index!J$6:J$197)</f>
        <v>111</v>
      </c>
      <c r="K90" s="47">
        <f>RANK(Vul_Index!K90,Vul_Index!K$6:K$197)</f>
        <v>110</v>
      </c>
      <c r="L90" s="47">
        <f>RANK(Vul_Index!L90,Vul_Index!L$6:L$197)</f>
        <v>112</v>
      </c>
      <c r="M90" s="47">
        <f>RANK(Vul_Index!M90,Vul_Index!M$6:M$197)</f>
        <v>110</v>
      </c>
      <c r="N90" s="47">
        <f>RANK(Vul_Index!N90,Vul_Index!N$6:N$197)</f>
        <v>106</v>
      </c>
      <c r="O90" s="47">
        <f>RANK(Vul_Index!O90,Vul_Index!O$6:O$197)</f>
        <v>107</v>
      </c>
      <c r="P90" s="47">
        <f>RANK(Vul_Index!P90,Vul_Index!P$6:P$197)</f>
        <v>109</v>
      </c>
      <c r="Q90" s="47">
        <f>RANK(Vul_Index!Q90,Vul_Index!Q$6:Q$197)</f>
        <v>107</v>
      </c>
      <c r="R90" s="47">
        <f>RANK(Vul_Index!R90,Vul_Index!R$6:R$197)</f>
        <v>108</v>
      </c>
      <c r="S90" s="47">
        <f>RANK(Vul_Index!S90,Vul_Index!S$6:S$197)</f>
        <v>106</v>
      </c>
      <c r="T90" s="47">
        <f>RANK(Vul_Index!T90,Vul_Index!T$6:T$197)</f>
        <v>106</v>
      </c>
      <c r="U90" s="11"/>
      <c r="V90" s="35" t="str">
        <f t="shared" si="9"/>
        <v>Jordan</v>
      </c>
      <c r="W90" s="44">
        <f t="shared" si="10"/>
        <v>118</v>
      </c>
      <c r="X90" s="44">
        <f t="shared" ca="1" si="11"/>
        <v>-11.999992880727776</v>
      </c>
      <c r="Y90" s="44">
        <f t="shared" ca="1" si="12"/>
        <v>24</v>
      </c>
      <c r="Z90" s="44">
        <f t="shared" si="13"/>
        <v>106</v>
      </c>
      <c r="AA90" s="44">
        <f t="shared" ca="1" si="14"/>
        <v>4.6833785404687268E-5</v>
      </c>
      <c r="AB90" s="44">
        <f t="shared" ca="1" si="15"/>
        <v>180</v>
      </c>
    </row>
    <row r="91" spans="3:28">
      <c r="C91" s="34" t="s">
        <v>209</v>
      </c>
      <c r="D91" s="35" t="s">
        <v>210</v>
      </c>
      <c r="E91" s="47">
        <f>RANK(Vul_Index!E91,Vul_Index!E$6:E$197)</f>
        <v>143</v>
      </c>
      <c r="F91" s="47">
        <f>RANK(Vul_Index!F91,Vul_Index!F$6:F$197)</f>
        <v>143</v>
      </c>
      <c r="G91" s="47">
        <f>RANK(Vul_Index!G91,Vul_Index!G$6:G$197)</f>
        <v>144</v>
      </c>
      <c r="H91" s="47">
        <f>RANK(Vul_Index!H91,Vul_Index!H$6:H$197)</f>
        <v>148</v>
      </c>
      <c r="I91" s="47">
        <f>RANK(Vul_Index!I91,Vul_Index!I$6:I$197)</f>
        <v>151</v>
      </c>
      <c r="J91" s="47">
        <f>RANK(Vul_Index!J91,Vul_Index!J$6:J$197)</f>
        <v>146</v>
      </c>
      <c r="K91" s="47">
        <f>RANK(Vul_Index!K91,Vul_Index!K$6:K$197)</f>
        <v>147</v>
      </c>
      <c r="L91" s="47">
        <f>RANK(Vul_Index!L91,Vul_Index!L$6:L$197)</f>
        <v>144</v>
      </c>
      <c r="M91" s="47">
        <f>RANK(Vul_Index!M91,Vul_Index!M$6:M$197)</f>
        <v>145</v>
      </c>
      <c r="N91" s="47">
        <f>RANK(Vul_Index!N91,Vul_Index!N$6:N$197)</f>
        <v>145</v>
      </c>
      <c r="O91" s="47">
        <f>RANK(Vul_Index!O91,Vul_Index!O$6:O$197)</f>
        <v>146</v>
      </c>
      <c r="P91" s="47">
        <f>RANK(Vul_Index!P91,Vul_Index!P$6:P$197)</f>
        <v>149</v>
      </c>
      <c r="Q91" s="47">
        <f>RANK(Vul_Index!Q91,Vul_Index!Q$6:Q$197)</f>
        <v>146</v>
      </c>
      <c r="R91" s="47">
        <f>RANK(Vul_Index!R91,Vul_Index!R$6:R$197)</f>
        <v>149</v>
      </c>
      <c r="S91" s="47">
        <f>RANK(Vul_Index!S91,Vul_Index!S$6:S$197)</f>
        <v>149</v>
      </c>
      <c r="T91" s="47">
        <f>RANK(Vul_Index!T91,Vul_Index!T$6:T$197)</f>
        <v>149</v>
      </c>
      <c r="U91" s="11"/>
      <c r="V91" s="35" t="str">
        <f t="shared" si="9"/>
        <v>Kazakhstan</v>
      </c>
      <c r="W91" s="44">
        <f t="shared" si="10"/>
        <v>151</v>
      </c>
      <c r="X91" s="44">
        <f t="shared" ca="1" si="11"/>
        <v>-1.9999903404485233</v>
      </c>
      <c r="Y91" s="44">
        <f t="shared" ca="1" si="12"/>
        <v>130</v>
      </c>
      <c r="Z91" s="44">
        <f t="shared" si="13"/>
        <v>143</v>
      </c>
      <c r="AA91" s="44">
        <f t="shared" ca="1" si="14"/>
        <v>6.0000358025322083</v>
      </c>
      <c r="AB91" s="44">
        <f t="shared" ca="1" si="15"/>
        <v>65</v>
      </c>
    </row>
    <row r="92" spans="3:28">
      <c r="C92" s="34" t="s">
        <v>211</v>
      </c>
      <c r="D92" s="35" t="s">
        <v>212</v>
      </c>
      <c r="E92" s="47">
        <f>RANK(Vul_Index!E92,Vul_Index!E$6:E$197)</f>
        <v>40</v>
      </c>
      <c r="F92" s="47">
        <f>RANK(Vul_Index!F92,Vul_Index!F$6:F$197)</f>
        <v>35</v>
      </c>
      <c r="G92" s="47">
        <f>RANK(Vul_Index!G92,Vul_Index!G$6:G$197)</f>
        <v>32</v>
      </c>
      <c r="H92" s="47">
        <f>RANK(Vul_Index!H92,Vul_Index!H$6:H$197)</f>
        <v>33</v>
      </c>
      <c r="I92" s="47">
        <f>RANK(Vul_Index!I92,Vul_Index!I$6:I$197)</f>
        <v>33</v>
      </c>
      <c r="J92" s="47">
        <f>RANK(Vul_Index!J92,Vul_Index!J$6:J$197)</f>
        <v>27</v>
      </c>
      <c r="K92" s="47">
        <f>RANK(Vul_Index!K92,Vul_Index!K$6:K$197)</f>
        <v>27</v>
      </c>
      <c r="L92" s="47">
        <f>RANK(Vul_Index!L92,Vul_Index!L$6:L$197)</f>
        <v>31</v>
      </c>
      <c r="M92" s="47">
        <f>RANK(Vul_Index!M92,Vul_Index!M$6:M$197)</f>
        <v>32</v>
      </c>
      <c r="N92" s="47">
        <f>RANK(Vul_Index!N92,Vul_Index!N$6:N$197)</f>
        <v>32</v>
      </c>
      <c r="O92" s="47">
        <f>RANK(Vul_Index!O92,Vul_Index!O$6:O$197)</f>
        <v>32</v>
      </c>
      <c r="P92" s="47">
        <f>RANK(Vul_Index!P92,Vul_Index!P$6:P$197)</f>
        <v>29</v>
      </c>
      <c r="Q92" s="47">
        <f>RANK(Vul_Index!Q92,Vul_Index!Q$6:Q$197)</f>
        <v>29</v>
      </c>
      <c r="R92" s="47">
        <f>RANK(Vul_Index!R92,Vul_Index!R$6:R$197)</f>
        <v>26</v>
      </c>
      <c r="S92" s="47">
        <f>RANK(Vul_Index!S92,Vul_Index!S$6:S$197)</f>
        <v>24</v>
      </c>
      <c r="T92" s="47">
        <f>RANK(Vul_Index!T92,Vul_Index!T$6:T$197)</f>
        <v>25</v>
      </c>
      <c r="U92" s="11"/>
      <c r="V92" s="35" t="str">
        <f t="shared" si="9"/>
        <v>Kenya</v>
      </c>
      <c r="W92" s="44">
        <f t="shared" si="10"/>
        <v>40</v>
      </c>
      <c r="X92" s="44">
        <f t="shared" ca="1" si="11"/>
        <v>-14.999990396344471</v>
      </c>
      <c r="Y92" s="44">
        <f t="shared" ca="1" si="12"/>
        <v>13</v>
      </c>
      <c r="Z92" s="44">
        <f t="shared" si="13"/>
        <v>24</v>
      </c>
      <c r="AA92" s="44">
        <f t="shared" ca="1" si="14"/>
        <v>1.0000490150892654</v>
      </c>
      <c r="AB92" s="44">
        <f t="shared" ca="1" si="15"/>
        <v>150</v>
      </c>
    </row>
    <row r="93" spans="3:28">
      <c r="C93" s="34" t="s">
        <v>213</v>
      </c>
      <c r="D93" s="35" t="s">
        <v>214</v>
      </c>
      <c r="E93" s="47">
        <f>RANK(Vul_Index!E93,Vul_Index!E$6:E$197)</f>
        <v>57</v>
      </c>
      <c r="F93" s="47">
        <f>RANK(Vul_Index!F93,Vul_Index!F$6:F$197)</f>
        <v>54</v>
      </c>
      <c r="G93" s="47">
        <f>RANK(Vul_Index!G93,Vul_Index!G$6:G$197)</f>
        <v>53</v>
      </c>
      <c r="H93" s="47">
        <f>RANK(Vul_Index!H93,Vul_Index!H$6:H$197)</f>
        <v>55</v>
      </c>
      <c r="I93" s="47">
        <f>RANK(Vul_Index!I93,Vul_Index!I$6:I$197)</f>
        <v>53</v>
      </c>
      <c r="J93" s="47">
        <f>RANK(Vul_Index!J93,Vul_Index!J$6:J$197)</f>
        <v>55</v>
      </c>
      <c r="K93" s="47">
        <f>RANK(Vul_Index!K93,Vul_Index!K$6:K$197)</f>
        <v>55</v>
      </c>
      <c r="L93" s="47">
        <f>RANK(Vul_Index!L93,Vul_Index!L$6:L$197)</f>
        <v>58</v>
      </c>
      <c r="M93" s="47">
        <f>RANK(Vul_Index!M93,Vul_Index!M$6:M$197)</f>
        <v>56</v>
      </c>
      <c r="N93" s="47">
        <f>RANK(Vul_Index!N93,Vul_Index!N$6:N$197)</f>
        <v>58</v>
      </c>
      <c r="O93" s="47">
        <f>RANK(Vul_Index!O93,Vul_Index!O$6:O$197)</f>
        <v>58</v>
      </c>
      <c r="P93" s="47">
        <f>RANK(Vul_Index!P93,Vul_Index!P$6:P$197)</f>
        <v>53</v>
      </c>
      <c r="Q93" s="47">
        <f>RANK(Vul_Index!Q93,Vul_Index!Q$6:Q$197)</f>
        <v>51</v>
      </c>
      <c r="R93" s="47">
        <f>RANK(Vul_Index!R93,Vul_Index!R$6:R$197)</f>
        <v>51</v>
      </c>
      <c r="S93" s="47">
        <f>RANK(Vul_Index!S93,Vul_Index!S$6:S$197)</f>
        <v>54</v>
      </c>
      <c r="T93" s="47">
        <f>RANK(Vul_Index!T93,Vul_Index!T$6:T$197)</f>
        <v>53</v>
      </c>
      <c r="U93" s="11"/>
      <c r="V93" s="35" t="str">
        <f t="shared" si="9"/>
        <v>Kiribati</v>
      </c>
      <c r="W93" s="44">
        <f t="shared" si="10"/>
        <v>58</v>
      </c>
      <c r="X93" s="44">
        <f t="shared" ca="1" si="11"/>
        <v>-4.9999900356558902</v>
      </c>
      <c r="Y93" s="44">
        <f t="shared" ca="1" si="12"/>
        <v>82</v>
      </c>
      <c r="Z93" s="44">
        <f t="shared" si="13"/>
        <v>51</v>
      </c>
      <c r="AA93" s="44">
        <f t="shared" ca="1" si="14"/>
        <v>2.0000134361023285</v>
      </c>
      <c r="AB93" s="44">
        <f t="shared" ca="1" si="15"/>
        <v>132</v>
      </c>
    </row>
    <row r="94" spans="3:28">
      <c r="C94" s="34" t="s">
        <v>215</v>
      </c>
      <c r="D94" s="35" t="s">
        <v>216</v>
      </c>
      <c r="E94" s="47">
        <f>RANK(Vul_Index!E94,Vul_Index!E$6:E$197)</f>
        <v>59</v>
      </c>
      <c r="F94" s="47">
        <f>RANK(Vul_Index!F94,Vul_Index!F$6:F$197)</f>
        <v>58</v>
      </c>
      <c r="G94" s="47">
        <f>RANK(Vul_Index!G94,Vul_Index!G$6:G$197)</f>
        <v>56</v>
      </c>
      <c r="H94" s="47">
        <f>RANK(Vul_Index!H94,Vul_Index!H$6:H$197)</f>
        <v>52</v>
      </c>
      <c r="I94" s="47">
        <f>RANK(Vul_Index!I94,Vul_Index!I$6:I$197)</f>
        <v>54</v>
      </c>
      <c r="J94" s="47">
        <f>RANK(Vul_Index!J94,Vul_Index!J$6:J$197)</f>
        <v>47</v>
      </c>
      <c r="K94" s="47">
        <f>RANK(Vul_Index!K94,Vul_Index!K$6:K$197)</f>
        <v>51</v>
      </c>
      <c r="L94" s="47">
        <f>RANK(Vul_Index!L94,Vul_Index!L$6:L$197)</f>
        <v>57</v>
      </c>
      <c r="M94" s="47">
        <f>RANK(Vul_Index!M94,Vul_Index!M$6:M$197)</f>
        <v>53</v>
      </c>
      <c r="N94" s="47">
        <f>RANK(Vul_Index!N94,Vul_Index!N$6:N$197)</f>
        <v>53</v>
      </c>
      <c r="O94" s="47">
        <f>RANK(Vul_Index!O94,Vul_Index!O$6:O$197)</f>
        <v>54</v>
      </c>
      <c r="P94" s="47">
        <f>RANK(Vul_Index!P94,Vul_Index!P$6:P$197)</f>
        <v>58</v>
      </c>
      <c r="Q94" s="47">
        <f>RANK(Vul_Index!Q94,Vul_Index!Q$6:Q$197)</f>
        <v>53</v>
      </c>
      <c r="R94" s="47">
        <f>RANK(Vul_Index!R94,Vul_Index!R$6:R$197)</f>
        <v>50</v>
      </c>
      <c r="S94" s="47">
        <f>RANK(Vul_Index!S94,Vul_Index!S$6:S$197)</f>
        <v>52</v>
      </c>
      <c r="T94" s="47">
        <f>RANK(Vul_Index!T94,Vul_Index!T$6:T$197)</f>
        <v>52</v>
      </c>
      <c r="U94" s="11"/>
      <c r="V94" s="35" t="str">
        <f t="shared" si="9"/>
        <v>Korea, Democratic People's Republic of</v>
      </c>
      <c r="W94" s="44">
        <f t="shared" si="10"/>
        <v>59</v>
      </c>
      <c r="X94" s="44">
        <f t="shared" ca="1" si="11"/>
        <v>-6.9999957985852186</v>
      </c>
      <c r="Y94" s="44">
        <f t="shared" ca="1" si="12"/>
        <v>53</v>
      </c>
      <c r="Z94" s="44">
        <f t="shared" si="13"/>
        <v>47</v>
      </c>
      <c r="AA94" s="44">
        <f t="shared" ca="1" si="14"/>
        <v>5.0000332619360828</v>
      </c>
      <c r="AB94" s="44">
        <f t="shared" ca="1" si="15"/>
        <v>79</v>
      </c>
    </row>
    <row r="95" spans="3:28">
      <c r="C95" s="34" t="s">
        <v>217</v>
      </c>
      <c r="D95" s="35" t="s">
        <v>218</v>
      </c>
      <c r="E95" s="47">
        <f>RANK(Vul_Index!E95,Vul_Index!E$6:E$197)</f>
        <v>111</v>
      </c>
      <c r="F95" s="47">
        <f>RANK(Vul_Index!F95,Vul_Index!F$6:F$197)</f>
        <v>109</v>
      </c>
      <c r="G95" s="47">
        <f>RANK(Vul_Index!G95,Vul_Index!G$6:G$197)</f>
        <v>109</v>
      </c>
      <c r="H95" s="47">
        <f>RANK(Vul_Index!H95,Vul_Index!H$6:H$197)</f>
        <v>110</v>
      </c>
      <c r="I95" s="47">
        <f>RANK(Vul_Index!I95,Vul_Index!I$6:I$197)</f>
        <v>107</v>
      </c>
      <c r="J95" s="47">
        <f>RANK(Vul_Index!J95,Vul_Index!J$6:J$197)</f>
        <v>108</v>
      </c>
      <c r="K95" s="47">
        <f>RANK(Vul_Index!K95,Vul_Index!K$6:K$197)</f>
        <v>108</v>
      </c>
      <c r="L95" s="47">
        <f>RANK(Vul_Index!L95,Vul_Index!L$6:L$197)</f>
        <v>107</v>
      </c>
      <c r="M95" s="47">
        <f>RANK(Vul_Index!M95,Vul_Index!M$6:M$197)</f>
        <v>105</v>
      </c>
      <c r="N95" s="47">
        <f>RANK(Vul_Index!N95,Vul_Index!N$6:N$197)</f>
        <v>111</v>
      </c>
      <c r="O95" s="47">
        <f>RANK(Vul_Index!O95,Vul_Index!O$6:O$197)</f>
        <v>109</v>
      </c>
      <c r="P95" s="47">
        <f>RANK(Vul_Index!P95,Vul_Index!P$6:P$197)</f>
        <v>110</v>
      </c>
      <c r="Q95" s="47">
        <f>RANK(Vul_Index!Q95,Vul_Index!Q$6:Q$197)</f>
        <v>108</v>
      </c>
      <c r="R95" s="47">
        <f>RANK(Vul_Index!R95,Vul_Index!R$6:R$197)</f>
        <v>109</v>
      </c>
      <c r="S95" s="47">
        <f>RANK(Vul_Index!S95,Vul_Index!S$6:S$197)</f>
        <v>110</v>
      </c>
      <c r="T95" s="47">
        <f>RANK(Vul_Index!T95,Vul_Index!T$6:T$197)</f>
        <v>110</v>
      </c>
      <c r="U95" s="11"/>
      <c r="V95" s="35" t="str">
        <f t="shared" si="9"/>
        <v>Korea, Republic of</v>
      </c>
      <c r="W95" s="44">
        <f t="shared" si="10"/>
        <v>111</v>
      </c>
      <c r="X95" s="44">
        <f t="shared" ca="1" si="11"/>
        <v>-0.9999984344268994</v>
      </c>
      <c r="Y95" s="44">
        <f t="shared" ca="1" si="12"/>
        <v>132</v>
      </c>
      <c r="Z95" s="44">
        <f t="shared" si="13"/>
        <v>105</v>
      </c>
      <c r="AA95" s="44">
        <f t="shared" ca="1" si="14"/>
        <v>5.0000149735605568</v>
      </c>
      <c r="AB95" s="44">
        <f t="shared" ca="1" si="15"/>
        <v>84</v>
      </c>
    </row>
    <row r="96" spans="3:28">
      <c r="C96" s="34" t="s">
        <v>219</v>
      </c>
      <c r="D96" s="35" t="s">
        <v>220</v>
      </c>
      <c r="E96" s="47">
        <f>RANK(Vul_Index!E96,Vul_Index!E$6:E$197)</f>
        <v>128</v>
      </c>
      <c r="F96" s="47">
        <f>RANK(Vul_Index!F96,Vul_Index!F$6:F$197)</f>
        <v>126</v>
      </c>
      <c r="G96" s="47">
        <f>RANK(Vul_Index!G96,Vul_Index!G$6:G$197)</f>
        <v>126</v>
      </c>
      <c r="H96" s="47">
        <f>RANK(Vul_Index!H96,Vul_Index!H$6:H$197)</f>
        <v>127</v>
      </c>
      <c r="I96" s="47">
        <f>RANK(Vul_Index!I96,Vul_Index!I$6:I$197)</f>
        <v>126</v>
      </c>
      <c r="J96" s="47">
        <f>RANK(Vul_Index!J96,Vul_Index!J$6:J$197)</f>
        <v>127</v>
      </c>
      <c r="K96" s="47">
        <f>RANK(Vul_Index!K96,Vul_Index!K$6:K$197)</f>
        <v>124</v>
      </c>
      <c r="L96" s="47">
        <f>RANK(Vul_Index!L96,Vul_Index!L$6:L$197)</f>
        <v>127</v>
      </c>
      <c r="M96" s="47">
        <f>RANK(Vul_Index!M96,Vul_Index!M$6:M$197)</f>
        <v>128</v>
      </c>
      <c r="N96" s="47">
        <f>RANK(Vul_Index!N96,Vul_Index!N$6:N$197)</f>
        <v>125</v>
      </c>
      <c r="O96" s="47">
        <f>RANK(Vul_Index!O96,Vul_Index!O$6:O$197)</f>
        <v>124</v>
      </c>
      <c r="P96" s="47">
        <f>RANK(Vul_Index!P96,Vul_Index!P$6:P$197)</f>
        <v>122</v>
      </c>
      <c r="Q96" s="47">
        <f>RANK(Vul_Index!Q96,Vul_Index!Q$6:Q$197)</f>
        <v>123</v>
      </c>
      <c r="R96" s="47">
        <f>RANK(Vul_Index!R96,Vul_Index!R$6:R$197)</f>
        <v>125</v>
      </c>
      <c r="S96" s="47">
        <f>RANK(Vul_Index!S96,Vul_Index!S$6:S$197)</f>
        <v>125</v>
      </c>
      <c r="T96" s="47">
        <f>RANK(Vul_Index!T96,Vul_Index!T$6:T$197)</f>
        <v>125</v>
      </c>
      <c r="U96" s="11"/>
      <c r="V96" s="35" t="str">
        <f t="shared" si="9"/>
        <v>Kuwait</v>
      </c>
      <c r="W96" s="44">
        <f t="shared" si="10"/>
        <v>128</v>
      </c>
      <c r="X96" s="44">
        <f t="shared" ca="1" si="11"/>
        <v>-2.999997247387046</v>
      </c>
      <c r="Y96" s="44">
        <f t="shared" ca="1" si="12"/>
        <v>99</v>
      </c>
      <c r="Z96" s="44">
        <f t="shared" si="13"/>
        <v>122</v>
      </c>
      <c r="AA96" s="44">
        <f t="shared" ca="1" si="14"/>
        <v>3.000054144228903</v>
      </c>
      <c r="AB96" s="44">
        <f t="shared" ca="1" si="15"/>
        <v>106</v>
      </c>
    </row>
    <row r="97" spans="3:28">
      <c r="C97" s="34" t="s">
        <v>221</v>
      </c>
      <c r="D97" s="35" t="s">
        <v>222</v>
      </c>
      <c r="E97" s="47">
        <f>RANK(Vul_Index!E97,Vul_Index!E$6:E$197)</f>
        <v>124</v>
      </c>
      <c r="F97" s="47">
        <f>RANK(Vul_Index!F97,Vul_Index!F$6:F$197)</f>
        <v>124</v>
      </c>
      <c r="G97" s="47">
        <f>RANK(Vul_Index!G97,Vul_Index!G$6:G$197)</f>
        <v>122</v>
      </c>
      <c r="H97" s="47">
        <f>RANK(Vul_Index!H97,Vul_Index!H$6:H$197)</f>
        <v>125</v>
      </c>
      <c r="I97" s="47">
        <f>RANK(Vul_Index!I97,Vul_Index!I$6:I$197)</f>
        <v>125</v>
      </c>
      <c r="J97" s="47">
        <f>RANK(Vul_Index!J97,Vul_Index!J$6:J$197)</f>
        <v>123</v>
      </c>
      <c r="K97" s="47">
        <f>RANK(Vul_Index!K97,Vul_Index!K$6:K$197)</f>
        <v>125</v>
      </c>
      <c r="L97" s="47">
        <f>RANK(Vul_Index!L97,Vul_Index!L$6:L$197)</f>
        <v>123</v>
      </c>
      <c r="M97" s="47">
        <f>RANK(Vul_Index!M97,Vul_Index!M$6:M$197)</f>
        <v>124</v>
      </c>
      <c r="N97" s="47">
        <f>RANK(Vul_Index!N97,Vul_Index!N$6:N$197)</f>
        <v>120</v>
      </c>
      <c r="O97" s="47">
        <f>RANK(Vul_Index!O97,Vul_Index!O$6:O$197)</f>
        <v>118</v>
      </c>
      <c r="P97" s="47">
        <f>RANK(Vul_Index!P97,Vul_Index!P$6:P$197)</f>
        <v>119</v>
      </c>
      <c r="Q97" s="47">
        <f>RANK(Vul_Index!Q97,Vul_Index!Q$6:Q$197)</f>
        <v>113</v>
      </c>
      <c r="R97" s="47">
        <f>RANK(Vul_Index!R97,Vul_Index!R$6:R$197)</f>
        <v>111</v>
      </c>
      <c r="S97" s="47">
        <f>RANK(Vul_Index!S97,Vul_Index!S$6:S$197)</f>
        <v>108</v>
      </c>
      <c r="T97" s="47">
        <f>RANK(Vul_Index!T97,Vul_Index!T$6:T$197)</f>
        <v>108</v>
      </c>
      <c r="U97" s="11"/>
      <c r="V97" s="35" t="str">
        <f t="shared" si="9"/>
        <v>Kyrgyzstan</v>
      </c>
      <c r="W97" s="44">
        <f t="shared" si="10"/>
        <v>125</v>
      </c>
      <c r="X97" s="44">
        <f t="shared" ca="1" si="11"/>
        <v>-16.999991423148867</v>
      </c>
      <c r="Y97" s="44">
        <f t="shared" ca="1" si="12"/>
        <v>9</v>
      </c>
      <c r="Z97" s="44">
        <f t="shared" si="13"/>
        <v>108</v>
      </c>
      <c r="AA97" s="44">
        <f t="shared" ca="1" si="14"/>
        <v>6.4024099225556708E-5</v>
      </c>
      <c r="AB97" s="44">
        <f t="shared" ca="1" si="15"/>
        <v>176</v>
      </c>
    </row>
    <row r="98" spans="3:28">
      <c r="C98" s="34" t="s">
        <v>223</v>
      </c>
      <c r="D98" s="35" t="s">
        <v>436</v>
      </c>
      <c r="E98" s="47">
        <f>RANK(Vul_Index!E98,Vul_Index!E$6:E$197)</f>
        <v>31</v>
      </c>
      <c r="F98" s="47">
        <f>RANK(Vul_Index!F98,Vul_Index!F$6:F$197)</f>
        <v>28</v>
      </c>
      <c r="G98" s="47">
        <f>RANK(Vul_Index!G98,Vul_Index!G$6:G$197)</f>
        <v>27</v>
      </c>
      <c r="H98" s="47">
        <f>RANK(Vul_Index!H98,Vul_Index!H$6:H$197)</f>
        <v>30</v>
      </c>
      <c r="I98" s="47">
        <f>RANK(Vul_Index!I98,Vul_Index!I$6:I$197)</f>
        <v>30</v>
      </c>
      <c r="J98" s="47">
        <f>RANK(Vul_Index!J98,Vul_Index!J$6:J$197)</f>
        <v>31</v>
      </c>
      <c r="K98" s="47">
        <f>RANK(Vul_Index!K98,Vul_Index!K$6:K$197)</f>
        <v>38</v>
      </c>
      <c r="L98" s="47">
        <f>RANK(Vul_Index!L98,Vul_Index!L$6:L$197)</f>
        <v>39</v>
      </c>
      <c r="M98" s="47">
        <f>RANK(Vul_Index!M98,Vul_Index!M$6:M$197)</f>
        <v>39</v>
      </c>
      <c r="N98" s="47">
        <f>RANK(Vul_Index!N98,Vul_Index!N$6:N$197)</f>
        <v>39</v>
      </c>
      <c r="O98" s="47">
        <f>RANK(Vul_Index!O98,Vul_Index!O$6:O$197)</f>
        <v>42</v>
      </c>
      <c r="P98" s="47">
        <f>RANK(Vul_Index!P98,Vul_Index!P$6:P$197)</f>
        <v>43</v>
      </c>
      <c r="Q98" s="47">
        <f>RANK(Vul_Index!Q98,Vul_Index!Q$6:Q$197)</f>
        <v>44</v>
      </c>
      <c r="R98" s="47">
        <f>RANK(Vul_Index!R98,Vul_Index!R$6:R$197)</f>
        <v>45</v>
      </c>
      <c r="S98" s="47">
        <f>RANK(Vul_Index!S98,Vul_Index!S$6:S$197)</f>
        <v>48</v>
      </c>
      <c r="T98" s="47">
        <f>RANK(Vul_Index!T98,Vul_Index!T$6:T$197)</f>
        <v>48</v>
      </c>
      <c r="U98" s="11"/>
      <c r="V98" s="35" t="str">
        <f t="shared" si="9"/>
        <v>Laos</v>
      </c>
      <c r="W98" s="44">
        <f t="shared" si="10"/>
        <v>48</v>
      </c>
      <c r="X98" s="44">
        <f t="shared" ca="1" si="11"/>
        <v>4.8929966072190263E-6</v>
      </c>
      <c r="Y98" s="44">
        <f t="shared" ca="1" si="12"/>
        <v>163</v>
      </c>
      <c r="Z98" s="44">
        <f t="shared" si="13"/>
        <v>27</v>
      </c>
      <c r="AA98" s="44">
        <f t="shared" ca="1" si="14"/>
        <v>21.000027167504363</v>
      </c>
      <c r="AB98" s="44">
        <f t="shared" ca="1" si="15"/>
        <v>7</v>
      </c>
    </row>
    <row r="99" spans="3:28">
      <c r="C99" s="34" t="s">
        <v>225</v>
      </c>
      <c r="D99" s="35" t="s">
        <v>226</v>
      </c>
      <c r="E99" s="47">
        <f>RANK(Vul_Index!E99,Vul_Index!E$6:E$197)</f>
        <v>138</v>
      </c>
      <c r="F99" s="47">
        <f>RANK(Vul_Index!F99,Vul_Index!F$6:F$197)</f>
        <v>140</v>
      </c>
      <c r="G99" s="47">
        <f>RANK(Vul_Index!G99,Vul_Index!G$6:G$197)</f>
        <v>142</v>
      </c>
      <c r="H99" s="47">
        <f>RANK(Vul_Index!H99,Vul_Index!H$6:H$197)</f>
        <v>143</v>
      </c>
      <c r="I99" s="47">
        <f>RANK(Vul_Index!I99,Vul_Index!I$6:I$197)</f>
        <v>147</v>
      </c>
      <c r="J99" s="47">
        <f>RANK(Vul_Index!J99,Vul_Index!J$6:J$197)</f>
        <v>147</v>
      </c>
      <c r="K99" s="47">
        <f>RANK(Vul_Index!K99,Vul_Index!K$6:K$197)</f>
        <v>146</v>
      </c>
      <c r="L99" s="47">
        <f>RANK(Vul_Index!L99,Vul_Index!L$6:L$197)</f>
        <v>145</v>
      </c>
      <c r="M99" s="47">
        <f>RANK(Vul_Index!M99,Vul_Index!M$6:M$197)</f>
        <v>146</v>
      </c>
      <c r="N99" s="47">
        <f>RANK(Vul_Index!N99,Vul_Index!N$6:N$197)</f>
        <v>146</v>
      </c>
      <c r="O99" s="47">
        <f>RANK(Vul_Index!O99,Vul_Index!O$6:O$197)</f>
        <v>144</v>
      </c>
      <c r="P99" s="47">
        <f>RANK(Vul_Index!P99,Vul_Index!P$6:P$197)</f>
        <v>148</v>
      </c>
      <c r="Q99" s="47">
        <f>RANK(Vul_Index!Q99,Vul_Index!Q$6:Q$197)</f>
        <v>147</v>
      </c>
      <c r="R99" s="47">
        <f>RANK(Vul_Index!R99,Vul_Index!R$6:R$197)</f>
        <v>141</v>
      </c>
      <c r="S99" s="47">
        <f>RANK(Vul_Index!S99,Vul_Index!S$6:S$197)</f>
        <v>143</v>
      </c>
      <c r="T99" s="47">
        <f>RANK(Vul_Index!T99,Vul_Index!T$6:T$197)</f>
        <v>143</v>
      </c>
      <c r="U99" s="11"/>
      <c r="V99" s="35" t="str">
        <f t="shared" si="9"/>
        <v>Latvia</v>
      </c>
      <c r="W99" s="44">
        <f t="shared" si="10"/>
        <v>148</v>
      </c>
      <c r="X99" s="44">
        <f t="shared" ca="1" si="11"/>
        <v>-4.9999977488632128</v>
      </c>
      <c r="Y99" s="44">
        <f t="shared" ca="1" si="12"/>
        <v>71</v>
      </c>
      <c r="Z99" s="44">
        <f t="shared" si="13"/>
        <v>138</v>
      </c>
      <c r="AA99" s="44">
        <f t="shared" ca="1" si="14"/>
        <v>5.0000178885297455</v>
      </c>
      <c r="AB99" s="44">
        <f t="shared" ca="1" si="15"/>
        <v>83</v>
      </c>
    </row>
    <row r="100" spans="3:28">
      <c r="C100" s="34" t="s">
        <v>227</v>
      </c>
      <c r="D100" s="35" t="s">
        <v>228</v>
      </c>
      <c r="E100" s="47">
        <f>RANK(Vul_Index!E100,Vul_Index!E$6:E$197)</f>
        <v>148</v>
      </c>
      <c r="F100" s="47">
        <f>RANK(Vul_Index!F100,Vul_Index!F$6:F$197)</f>
        <v>151</v>
      </c>
      <c r="G100" s="47">
        <f>RANK(Vul_Index!G100,Vul_Index!G$6:G$197)</f>
        <v>153</v>
      </c>
      <c r="H100" s="47">
        <f>RANK(Vul_Index!H100,Vul_Index!H$6:H$197)</f>
        <v>150</v>
      </c>
      <c r="I100" s="47">
        <f>RANK(Vul_Index!I100,Vul_Index!I$6:I$197)</f>
        <v>145</v>
      </c>
      <c r="J100" s="47">
        <f>RANK(Vul_Index!J100,Vul_Index!J$6:J$197)</f>
        <v>132</v>
      </c>
      <c r="K100" s="47">
        <f>RANK(Vul_Index!K100,Vul_Index!K$6:K$197)</f>
        <v>132</v>
      </c>
      <c r="L100" s="47">
        <f>RANK(Vul_Index!L100,Vul_Index!L$6:L$197)</f>
        <v>132</v>
      </c>
      <c r="M100" s="47">
        <f>RANK(Vul_Index!M100,Vul_Index!M$6:M$197)</f>
        <v>122</v>
      </c>
      <c r="N100" s="47">
        <f>RANK(Vul_Index!N100,Vul_Index!N$6:N$197)</f>
        <v>121</v>
      </c>
      <c r="O100" s="47">
        <f>RANK(Vul_Index!O100,Vul_Index!O$6:O$197)</f>
        <v>130</v>
      </c>
      <c r="P100" s="47">
        <f>RANK(Vul_Index!P100,Vul_Index!P$6:P$197)</f>
        <v>135</v>
      </c>
      <c r="Q100" s="47">
        <f>RANK(Vul_Index!Q100,Vul_Index!Q$6:Q$197)</f>
        <v>129</v>
      </c>
      <c r="R100" s="47">
        <f>RANK(Vul_Index!R100,Vul_Index!R$6:R$197)</f>
        <v>115</v>
      </c>
      <c r="S100" s="47">
        <f>RANK(Vul_Index!S100,Vul_Index!S$6:S$197)</f>
        <v>117</v>
      </c>
      <c r="T100" s="47">
        <f>RANK(Vul_Index!T100,Vul_Index!T$6:T$197)</f>
        <v>117</v>
      </c>
      <c r="U100" s="11"/>
      <c r="V100" s="35" t="str">
        <f t="shared" si="9"/>
        <v>Lebanon</v>
      </c>
      <c r="W100" s="44">
        <f t="shared" si="10"/>
        <v>153</v>
      </c>
      <c r="X100" s="44">
        <f t="shared" ca="1" si="11"/>
        <v>-35.999993448425201</v>
      </c>
      <c r="Y100" s="44">
        <f t="shared" ca="1" si="12"/>
        <v>1</v>
      </c>
      <c r="Z100" s="44">
        <f t="shared" si="13"/>
        <v>115</v>
      </c>
      <c r="AA100" s="44">
        <f t="shared" ca="1" si="14"/>
        <v>2.0000996757361476</v>
      </c>
      <c r="AB100" s="44">
        <f t="shared" ca="1" si="15"/>
        <v>114</v>
      </c>
    </row>
    <row r="101" spans="3:28">
      <c r="C101" s="34" t="s">
        <v>229</v>
      </c>
      <c r="D101" s="35" t="s">
        <v>230</v>
      </c>
      <c r="E101" s="47">
        <f>RANK(Vul_Index!E101,Vul_Index!E$6:E$197)</f>
        <v>28</v>
      </c>
      <c r="F101" s="47">
        <f>RANK(Vul_Index!F101,Vul_Index!F$6:F$197)</f>
        <v>24</v>
      </c>
      <c r="G101" s="47">
        <f>RANK(Vul_Index!G101,Vul_Index!G$6:G$197)</f>
        <v>29</v>
      </c>
      <c r="H101" s="47">
        <f>RANK(Vul_Index!H101,Vul_Index!H$6:H$197)</f>
        <v>28</v>
      </c>
      <c r="I101" s="47">
        <f>RANK(Vul_Index!I101,Vul_Index!I$6:I$197)</f>
        <v>31</v>
      </c>
      <c r="J101" s="47">
        <f>RANK(Vul_Index!J101,Vul_Index!J$6:J$197)</f>
        <v>32</v>
      </c>
      <c r="K101" s="47">
        <f>RANK(Vul_Index!K101,Vul_Index!K$6:K$197)</f>
        <v>32</v>
      </c>
      <c r="L101" s="47">
        <f>RANK(Vul_Index!L101,Vul_Index!L$6:L$197)</f>
        <v>26</v>
      </c>
      <c r="M101" s="47">
        <f>RANK(Vul_Index!M101,Vul_Index!M$6:M$197)</f>
        <v>26</v>
      </c>
      <c r="N101" s="47">
        <f>RANK(Vul_Index!N101,Vul_Index!N$6:N$197)</f>
        <v>29</v>
      </c>
      <c r="O101" s="47">
        <f>RANK(Vul_Index!O101,Vul_Index!O$6:O$197)</f>
        <v>29</v>
      </c>
      <c r="P101" s="47">
        <f>RANK(Vul_Index!P101,Vul_Index!P$6:P$197)</f>
        <v>26</v>
      </c>
      <c r="Q101" s="47">
        <f>RANK(Vul_Index!Q101,Vul_Index!Q$6:Q$197)</f>
        <v>23</v>
      </c>
      <c r="R101" s="47">
        <f>RANK(Vul_Index!R101,Vul_Index!R$6:R$197)</f>
        <v>22</v>
      </c>
      <c r="S101" s="47">
        <f>RANK(Vul_Index!S101,Vul_Index!S$6:S$197)</f>
        <v>20</v>
      </c>
      <c r="T101" s="47">
        <f>RANK(Vul_Index!T101,Vul_Index!T$6:T$197)</f>
        <v>20</v>
      </c>
      <c r="U101" s="11"/>
      <c r="V101" s="35" t="str">
        <f t="shared" si="9"/>
        <v>Lesotho</v>
      </c>
      <c r="W101" s="44">
        <f t="shared" si="10"/>
        <v>32</v>
      </c>
      <c r="X101" s="44">
        <f t="shared" ca="1" si="11"/>
        <v>-11.999990716924287</v>
      </c>
      <c r="Y101" s="44">
        <f t="shared" ca="1" si="12"/>
        <v>26</v>
      </c>
      <c r="Z101" s="44">
        <f t="shared" si="13"/>
        <v>20</v>
      </c>
      <c r="AA101" s="44">
        <f t="shared" ca="1" si="14"/>
        <v>6.3947306925687573E-5</v>
      </c>
      <c r="AB101" s="44">
        <f t="shared" ca="1" si="15"/>
        <v>177</v>
      </c>
    </row>
    <row r="102" spans="3:28">
      <c r="C102" s="34" t="s">
        <v>231</v>
      </c>
      <c r="D102" s="35" t="s">
        <v>232</v>
      </c>
      <c r="E102" s="47">
        <f>RANK(Vul_Index!E102,Vul_Index!E$6:E$197)</f>
        <v>10</v>
      </c>
      <c r="F102" s="47">
        <f>RANK(Vul_Index!F102,Vul_Index!F$6:F$197)</f>
        <v>9</v>
      </c>
      <c r="G102" s="47">
        <f>RANK(Vul_Index!G102,Vul_Index!G$6:G$197)</f>
        <v>13</v>
      </c>
      <c r="H102" s="47">
        <f>RANK(Vul_Index!H102,Vul_Index!H$6:H$197)</f>
        <v>13</v>
      </c>
      <c r="I102" s="47">
        <f>RANK(Vul_Index!I102,Vul_Index!I$6:I$197)</f>
        <v>14</v>
      </c>
      <c r="J102" s="47">
        <f>RANK(Vul_Index!J102,Vul_Index!J$6:J$197)</f>
        <v>11</v>
      </c>
      <c r="K102" s="47">
        <f>RANK(Vul_Index!K102,Vul_Index!K$6:K$197)</f>
        <v>14</v>
      </c>
      <c r="L102" s="47">
        <f>RANK(Vul_Index!L102,Vul_Index!L$6:L$197)</f>
        <v>14</v>
      </c>
      <c r="M102" s="47">
        <f>RANK(Vul_Index!M102,Vul_Index!M$6:M$197)</f>
        <v>12</v>
      </c>
      <c r="N102" s="47">
        <f>RANK(Vul_Index!N102,Vul_Index!N$6:N$197)</f>
        <v>12</v>
      </c>
      <c r="O102" s="47">
        <f>RANK(Vul_Index!O102,Vul_Index!O$6:O$197)</f>
        <v>12</v>
      </c>
      <c r="P102" s="47">
        <f>RANK(Vul_Index!P102,Vul_Index!P$6:P$197)</f>
        <v>12</v>
      </c>
      <c r="Q102" s="47">
        <f>RANK(Vul_Index!Q102,Vul_Index!Q$6:Q$197)</f>
        <v>11</v>
      </c>
      <c r="R102" s="47">
        <f>RANK(Vul_Index!R102,Vul_Index!R$6:R$197)</f>
        <v>11</v>
      </c>
      <c r="S102" s="47">
        <f>RANK(Vul_Index!S102,Vul_Index!S$6:S$197)</f>
        <v>12</v>
      </c>
      <c r="T102" s="47">
        <f>RANK(Vul_Index!T102,Vul_Index!T$6:T$197)</f>
        <v>12</v>
      </c>
      <c r="U102" s="11"/>
      <c r="V102" s="35" t="str">
        <f t="shared" si="9"/>
        <v>Liberia</v>
      </c>
      <c r="W102" s="44">
        <f t="shared" si="10"/>
        <v>14</v>
      </c>
      <c r="X102" s="44">
        <f t="shared" ca="1" si="11"/>
        <v>-1.9999914365801794</v>
      </c>
      <c r="Y102" s="44">
        <f t="shared" ca="1" si="12"/>
        <v>127</v>
      </c>
      <c r="Z102" s="44">
        <f t="shared" si="13"/>
        <v>9</v>
      </c>
      <c r="AA102" s="44">
        <f t="shared" ca="1" si="14"/>
        <v>3.0000634991818882</v>
      </c>
      <c r="AB102" s="44">
        <f t="shared" ca="1" si="15"/>
        <v>103</v>
      </c>
    </row>
    <row r="103" spans="3:28">
      <c r="C103" s="34" t="s">
        <v>233</v>
      </c>
      <c r="D103" s="35" t="s">
        <v>234</v>
      </c>
      <c r="E103" s="47">
        <f>RANK(Vul_Index!E103,Vul_Index!E$6:E$197)</f>
        <v>100</v>
      </c>
      <c r="F103" s="47">
        <f>RANK(Vul_Index!F103,Vul_Index!F$6:F$197)</f>
        <v>102</v>
      </c>
      <c r="G103" s="47">
        <f>RANK(Vul_Index!G103,Vul_Index!G$6:G$197)</f>
        <v>96</v>
      </c>
      <c r="H103" s="47">
        <f>RANK(Vul_Index!H103,Vul_Index!H$6:H$197)</f>
        <v>100</v>
      </c>
      <c r="I103" s="47">
        <f>RANK(Vul_Index!I103,Vul_Index!I$6:I$197)</f>
        <v>99</v>
      </c>
      <c r="J103" s="47">
        <f>RANK(Vul_Index!J103,Vul_Index!J$6:J$197)</f>
        <v>96</v>
      </c>
      <c r="K103" s="47">
        <f>RANK(Vul_Index!K103,Vul_Index!K$6:K$197)</f>
        <v>92</v>
      </c>
      <c r="L103" s="47">
        <f>RANK(Vul_Index!L103,Vul_Index!L$6:L$197)</f>
        <v>92</v>
      </c>
      <c r="M103" s="47">
        <f>RANK(Vul_Index!M103,Vul_Index!M$6:M$197)</f>
        <v>99</v>
      </c>
      <c r="N103" s="47">
        <f>RANK(Vul_Index!N103,Vul_Index!N$6:N$197)</f>
        <v>87</v>
      </c>
      <c r="O103" s="47">
        <f>RANK(Vul_Index!O103,Vul_Index!O$6:O$197)</f>
        <v>92</v>
      </c>
      <c r="P103" s="47">
        <f>RANK(Vul_Index!P103,Vul_Index!P$6:P$197)</f>
        <v>95</v>
      </c>
      <c r="Q103" s="47">
        <f>RANK(Vul_Index!Q103,Vul_Index!Q$6:Q$197)</f>
        <v>94</v>
      </c>
      <c r="R103" s="47">
        <f>RANK(Vul_Index!R103,Vul_Index!R$6:R$197)</f>
        <v>91</v>
      </c>
      <c r="S103" s="47">
        <f>RANK(Vul_Index!S103,Vul_Index!S$6:S$197)</f>
        <v>92</v>
      </c>
      <c r="T103" s="47">
        <f>RANK(Vul_Index!T103,Vul_Index!T$6:T$197)</f>
        <v>92</v>
      </c>
      <c r="U103" s="11"/>
      <c r="V103" s="35" t="str">
        <f t="shared" si="9"/>
        <v>Libyan Arab Jamahiriya</v>
      </c>
      <c r="W103" s="44">
        <f t="shared" si="10"/>
        <v>102</v>
      </c>
      <c r="X103" s="44">
        <f t="shared" ca="1" si="11"/>
        <v>-9.9999942952138277</v>
      </c>
      <c r="Y103" s="44">
        <f t="shared" ca="1" si="12"/>
        <v>36</v>
      </c>
      <c r="Z103" s="44">
        <f t="shared" si="13"/>
        <v>87</v>
      </c>
      <c r="AA103" s="44">
        <f t="shared" ca="1" si="14"/>
        <v>5.0000399713996284</v>
      </c>
      <c r="AB103" s="44">
        <f t="shared" ca="1" si="15"/>
        <v>78</v>
      </c>
    </row>
    <row r="104" spans="3:28">
      <c r="C104" s="34" t="s">
        <v>235</v>
      </c>
      <c r="D104" s="35" t="s">
        <v>236</v>
      </c>
      <c r="E104" s="47">
        <f>RANK(Vul_Index!E104,Vul_Index!E$6:E$197)</f>
        <v>131</v>
      </c>
      <c r="F104" s="47">
        <f>RANK(Vul_Index!F104,Vul_Index!F$6:F$197)</f>
        <v>134</v>
      </c>
      <c r="G104" s="47">
        <f>RANK(Vul_Index!G104,Vul_Index!G$6:G$197)</f>
        <v>133</v>
      </c>
      <c r="H104" s="47">
        <f>RANK(Vul_Index!H104,Vul_Index!H$6:H$197)</f>
        <v>133</v>
      </c>
      <c r="I104" s="47">
        <f>RANK(Vul_Index!I104,Vul_Index!I$6:I$197)</f>
        <v>133</v>
      </c>
      <c r="J104" s="47">
        <f>RANK(Vul_Index!J104,Vul_Index!J$6:J$197)</f>
        <v>136</v>
      </c>
      <c r="K104" s="47">
        <f>RANK(Vul_Index!K104,Vul_Index!K$6:K$197)</f>
        <v>134</v>
      </c>
      <c r="L104" s="47">
        <f>RANK(Vul_Index!L104,Vul_Index!L$6:L$197)</f>
        <v>135</v>
      </c>
      <c r="M104" s="47">
        <f>RANK(Vul_Index!M104,Vul_Index!M$6:M$197)</f>
        <v>136</v>
      </c>
      <c r="N104" s="47">
        <f>RANK(Vul_Index!N104,Vul_Index!N$6:N$197)</f>
        <v>138</v>
      </c>
      <c r="O104" s="47">
        <f>RANK(Vul_Index!O104,Vul_Index!O$6:O$197)</f>
        <v>138</v>
      </c>
      <c r="P104" s="47">
        <f>RANK(Vul_Index!P104,Vul_Index!P$6:P$197)</f>
        <v>139</v>
      </c>
      <c r="Q104" s="47">
        <f>RANK(Vul_Index!Q104,Vul_Index!Q$6:Q$197)</f>
        <v>140</v>
      </c>
      <c r="R104" s="47">
        <f>RANK(Vul_Index!R104,Vul_Index!R$6:R$197)</f>
        <v>142</v>
      </c>
      <c r="S104" s="47">
        <f>RANK(Vul_Index!S104,Vul_Index!S$6:S$197)</f>
        <v>146</v>
      </c>
      <c r="T104" s="47">
        <f>RANK(Vul_Index!T104,Vul_Index!T$6:T$197)</f>
        <v>148</v>
      </c>
      <c r="U104" s="11"/>
      <c r="V104" s="35" t="str">
        <f t="shared" si="9"/>
        <v>Liechtenstein</v>
      </c>
      <c r="W104" s="44">
        <f t="shared" si="10"/>
        <v>146</v>
      </c>
      <c r="X104" s="44">
        <f t="shared" ca="1" si="11"/>
        <v>2.0000018843160241</v>
      </c>
      <c r="Y104" s="44">
        <f t="shared" ca="1" si="12"/>
        <v>190</v>
      </c>
      <c r="Z104" s="44">
        <f t="shared" si="13"/>
        <v>131</v>
      </c>
      <c r="AA104" s="44">
        <f t="shared" ca="1" si="14"/>
        <v>17.000013539275304</v>
      </c>
      <c r="AB104" s="44">
        <f t="shared" ca="1" si="15"/>
        <v>15</v>
      </c>
    </row>
    <row r="105" spans="3:28">
      <c r="C105" s="34" t="s">
        <v>237</v>
      </c>
      <c r="D105" s="35" t="s">
        <v>238</v>
      </c>
      <c r="E105" s="47">
        <f>RANK(Vul_Index!E105,Vul_Index!E$6:E$197)</f>
        <v>147</v>
      </c>
      <c r="F105" s="47">
        <f>RANK(Vul_Index!F105,Vul_Index!F$6:F$197)</f>
        <v>146</v>
      </c>
      <c r="G105" s="47">
        <f>RANK(Vul_Index!G105,Vul_Index!G$6:G$197)</f>
        <v>150</v>
      </c>
      <c r="H105" s="47">
        <f>RANK(Vul_Index!H105,Vul_Index!H$6:H$197)</f>
        <v>149</v>
      </c>
      <c r="I105" s="47">
        <f>RANK(Vul_Index!I105,Vul_Index!I$6:I$197)</f>
        <v>149</v>
      </c>
      <c r="J105" s="47">
        <f>RANK(Vul_Index!J105,Vul_Index!J$6:J$197)</f>
        <v>144</v>
      </c>
      <c r="K105" s="47">
        <f>RANK(Vul_Index!K105,Vul_Index!K$6:K$197)</f>
        <v>150</v>
      </c>
      <c r="L105" s="47">
        <f>RANK(Vul_Index!L105,Vul_Index!L$6:L$197)</f>
        <v>146</v>
      </c>
      <c r="M105" s="47">
        <f>RANK(Vul_Index!M105,Vul_Index!M$6:M$197)</f>
        <v>149</v>
      </c>
      <c r="N105" s="47">
        <f>RANK(Vul_Index!N105,Vul_Index!N$6:N$197)</f>
        <v>148</v>
      </c>
      <c r="O105" s="47">
        <f>RANK(Vul_Index!O105,Vul_Index!O$6:O$197)</f>
        <v>147</v>
      </c>
      <c r="P105" s="47">
        <f>RANK(Vul_Index!P105,Vul_Index!P$6:P$197)</f>
        <v>145</v>
      </c>
      <c r="Q105" s="47">
        <f>RANK(Vul_Index!Q105,Vul_Index!Q$6:Q$197)</f>
        <v>145</v>
      </c>
      <c r="R105" s="47">
        <f>RANK(Vul_Index!R105,Vul_Index!R$6:R$197)</f>
        <v>147</v>
      </c>
      <c r="S105" s="47">
        <f>RANK(Vul_Index!S105,Vul_Index!S$6:S$197)</f>
        <v>138</v>
      </c>
      <c r="T105" s="47">
        <f>RANK(Vul_Index!T105,Vul_Index!T$6:T$197)</f>
        <v>139</v>
      </c>
      <c r="U105" s="11"/>
      <c r="V105" s="35" t="str">
        <f t="shared" si="9"/>
        <v>Lithuania</v>
      </c>
      <c r="W105" s="44">
        <f t="shared" si="10"/>
        <v>150</v>
      </c>
      <c r="X105" s="44">
        <f t="shared" ca="1" si="11"/>
        <v>-10.999999575300365</v>
      </c>
      <c r="Y105" s="44">
        <f t="shared" ca="1" si="12"/>
        <v>27</v>
      </c>
      <c r="Z105" s="44">
        <f t="shared" si="13"/>
        <v>138</v>
      </c>
      <c r="AA105" s="44">
        <f t="shared" ca="1" si="14"/>
        <v>1.0000189667741228</v>
      </c>
      <c r="AB105" s="44">
        <f t="shared" ca="1" si="15"/>
        <v>159</v>
      </c>
    </row>
    <row r="106" spans="3:28">
      <c r="C106" s="34" t="s">
        <v>239</v>
      </c>
      <c r="D106" s="35" t="s">
        <v>240</v>
      </c>
      <c r="E106" s="47">
        <f>RANK(Vul_Index!E106,Vul_Index!E$6:E$197)</f>
        <v>182</v>
      </c>
      <c r="F106" s="47">
        <f>RANK(Vul_Index!F106,Vul_Index!F$6:F$197)</f>
        <v>183</v>
      </c>
      <c r="G106" s="47">
        <f>RANK(Vul_Index!G106,Vul_Index!G$6:G$197)</f>
        <v>182</v>
      </c>
      <c r="H106" s="47">
        <f>RANK(Vul_Index!H106,Vul_Index!H$6:H$197)</f>
        <v>182</v>
      </c>
      <c r="I106" s="47">
        <f>RANK(Vul_Index!I106,Vul_Index!I$6:I$197)</f>
        <v>182</v>
      </c>
      <c r="J106" s="47">
        <f>RANK(Vul_Index!J106,Vul_Index!J$6:J$197)</f>
        <v>187</v>
      </c>
      <c r="K106" s="47">
        <f>RANK(Vul_Index!K106,Vul_Index!K$6:K$197)</f>
        <v>186</v>
      </c>
      <c r="L106" s="47">
        <f>RANK(Vul_Index!L106,Vul_Index!L$6:L$197)</f>
        <v>189</v>
      </c>
      <c r="M106" s="47">
        <f>RANK(Vul_Index!M106,Vul_Index!M$6:M$197)</f>
        <v>185</v>
      </c>
      <c r="N106" s="47">
        <f>RANK(Vul_Index!N106,Vul_Index!N$6:N$197)</f>
        <v>186</v>
      </c>
      <c r="O106" s="47">
        <f>RANK(Vul_Index!O106,Vul_Index!O$6:O$197)</f>
        <v>186</v>
      </c>
      <c r="P106" s="47">
        <f>RANK(Vul_Index!P106,Vul_Index!P$6:P$197)</f>
        <v>189</v>
      </c>
      <c r="Q106" s="47">
        <f>RANK(Vul_Index!Q106,Vul_Index!Q$6:Q$197)</f>
        <v>186</v>
      </c>
      <c r="R106" s="47">
        <f>RANK(Vul_Index!R106,Vul_Index!R$6:R$197)</f>
        <v>187</v>
      </c>
      <c r="S106" s="47">
        <f>RANK(Vul_Index!S106,Vul_Index!S$6:S$197)</f>
        <v>181</v>
      </c>
      <c r="T106" s="47">
        <f>RANK(Vul_Index!T106,Vul_Index!T$6:T$197)</f>
        <v>181</v>
      </c>
      <c r="U106" s="11"/>
      <c r="V106" s="35" t="str">
        <f t="shared" si="9"/>
        <v>Luxembourg</v>
      </c>
      <c r="W106" s="44">
        <f t="shared" si="10"/>
        <v>189</v>
      </c>
      <c r="X106" s="44">
        <f t="shared" ca="1" si="11"/>
        <v>-7.9999907571511413</v>
      </c>
      <c r="Y106" s="44">
        <f t="shared" ca="1" si="12"/>
        <v>52</v>
      </c>
      <c r="Z106" s="44">
        <f t="shared" si="13"/>
        <v>181</v>
      </c>
      <c r="AA106" s="44">
        <f t="shared" ca="1" si="14"/>
        <v>4.6410768646326666E-5</v>
      </c>
      <c r="AB106" s="44">
        <f t="shared" ca="1" si="15"/>
        <v>181</v>
      </c>
    </row>
    <row r="107" spans="3:28">
      <c r="C107" s="34" t="s">
        <v>241</v>
      </c>
      <c r="D107" s="35" t="s">
        <v>242</v>
      </c>
      <c r="E107" s="47">
        <f>RANK(Vul_Index!E107,Vul_Index!E$6:E$197)</f>
        <v>23</v>
      </c>
      <c r="F107" s="47">
        <f>RANK(Vul_Index!F107,Vul_Index!F$6:F$197)</f>
        <v>25</v>
      </c>
      <c r="G107" s="47">
        <f>RANK(Vul_Index!G107,Vul_Index!G$6:G$197)</f>
        <v>26</v>
      </c>
      <c r="H107" s="47">
        <f>RANK(Vul_Index!H107,Vul_Index!H$6:H$197)</f>
        <v>25</v>
      </c>
      <c r="I107" s="47">
        <f>RANK(Vul_Index!I107,Vul_Index!I$6:I$197)</f>
        <v>22</v>
      </c>
      <c r="J107" s="47">
        <f>RANK(Vul_Index!J107,Vul_Index!J$6:J$197)</f>
        <v>23</v>
      </c>
      <c r="K107" s="47">
        <f>RANK(Vul_Index!K107,Vul_Index!K$6:K$197)</f>
        <v>21</v>
      </c>
      <c r="L107" s="47">
        <f>RANK(Vul_Index!L107,Vul_Index!L$6:L$197)</f>
        <v>23</v>
      </c>
      <c r="M107" s="47">
        <f>RANK(Vul_Index!M107,Vul_Index!M$6:M$197)</f>
        <v>21</v>
      </c>
      <c r="N107" s="47">
        <f>RANK(Vul_Index!N107,Vul_Index!N$6:N$197)</f>
        <v>23</v>
      </c>
      <c r="O107" s="47">
        <f>RANK(Vul_Index!O107,Vul_Index!O$6:O$197)</f>
        <v>22</v>
      </c>
      <c r="P107" s="47">
        <f>RANK(Vul_Index!P107,Vul_Index!P$6:P$197)</f>
        <v>23</v>
      </c>
      <c r="Q107" s="47">
        <f>RANK(Vul_Index!Q107,Vul_Index!Q$6:Q$197)</f>
        <v>28</v>
      </c>
      <c r="R107" s="47">
        <f>RANK(Vul_Index!R107,Vul_Index!R$6:R$197)</f>
        <v>29</v>
      </c>
      <c r="S107" s="47">
        <f>RANK(Vul_Index!S107,Vul_Index!S$6:S$197)</f>
        <v>27</v>
      </c>
      <c r="T107" s="47">
        <f>RANK(Vul_Index!T107,Vul_Index!T$6:T$197)</f>
        <v>27</v>
      </c>
      <c r="U107" s="11"/>
      <c r="V107" s="35" t="str">
        <f t="shared" si="9"/>
        <v>Madagascar</v>
      </c>
      <c r="W107" s="44">
        <f t="shared" si="10"/>
        <v>29</v>
      </c>
      <c r="X107" s="44">
        <f t="shared" ca="1" si="11"/>
        <v>-1.9999999009966172</v>
      </c>
      <c r="Y107" s="44">
        <f t="shared" ca="1" si="12"/>
        <v>114</v>
      </c>
      <c r="Z107" s="44">
        <f t="shared" si="13"/>
        <v>21</v>
      </c>
      <c r="AA107" s="44">
        <f t="shared" ca="1" si="14"/>
        <v>6.0000938548940397</v>
      </c>
      <c r="AB107" s="44">
        <f t="shared" ca="1" si="15"/>
        <v>61</v>
      </c>
    </row>
    <row r="108" spans="3:28">
      <c r="C108" s="34" t="s">
        <v>243</v>
      </c>
      <c r="D108" s="35" t="s">
        <v>244</v>
      </c>
      <c r="E108" s="47">
        <f>RANK(Vul_Index!E108,Vul_Index!E$6:E$197)</f>
        <v>21</v>
      </c>
      <c r="F108" s="47">
        <f>RANK(Vul_Index!F108,Vul_Index!F$6:F$197)</f>
        <v>22</v>
      </c>
      <c r="G108" s="47">
        <f>RANK(Vul_Index!G108,Vul_Index!G$6:G$197)</f>
        <v>24</v>
      </c>
      <c r="H108" s="47">
        <f>RANK(Vul_Index!H108,Vul_Index!H$6:H$197)</f>
        <v>20</v>
      </c>
      <c r="I108" s="47">
        <f>RANK(Vul_Index!I108,Vul_Index!I$6:I$197)</f>
        <v>24</v>
      </c>
      <c r="J108" s="47">
        <f>RANK(Vul_Index!J108,Vul_Index!J$6:J$197)</f>
        <v>30</v>
      </c>
      <c r="K108" s="47">
        <f>RANK(Vul_Index!K108,Vul_Index!K$6:K$197)</f>
        <v>22</v>
      </c>
      <c r="L108" s="47">
        <f>RANK(Vul_Index!L108,Vul_Index!L$6:L$197)</f>
        <v>20</v>
      </c>
      <c r="M108" s="47">
        <f>RANK(Vul_Index!M108,Vul_Index!M$6:M$197)</f>
        <v>19</v>
      </c>
      <c r="N108" s="47">
        <f>RANK(Vul_Index!N108,Vul_Index!N$6:N$197)</f>
        <v>25</v>
      </c>
      <c r="O108" s="47">
        <f>RANK(Vul_Index!O108,Vul_Index!O$6:O$197)</f>
        <v>28</v>
      </c>
      <c r="P108" s="47">
        <f>RANK(Vul_Index!P108,Vul_Index!P$6:P$197)</f>
        <v>33</v>
      </c>
      <c r="Q108" s="47">
        <f>RANK(Vul_Index!Q108,Vul_Index!Q$6:Q$197)</f>
        <v>33</v>
      </c>
      <c r="R108" s="47">
        <f>RANK(Vul_Index!R108,Vul_Index!R$6:R$197)</f>
        <v>28</v>
      </c>
      <c r="S108" s="47">
        <f>RANK(Vul_Index!S108,Vul_Index!S$6:S$197)</f>
        <v>25</v>
      </c>
      <c r="T108" s="47">
        <f>RANK(Vul_Index!T108,Vul_Index!T$6:T$197)</f>
        <v>24</v>
      </c>
      <c r="U108" s="11"/>
      <c r="V108" s="35" t="str">
        <f t="shared" si="9"/>
        <v>Malawi</v>
      </c>
      <c r="W108" s="44">
        <f t="shared" si="10"/>
        <v>33</v>
      </c>
      <c r="X108" s="44">
        <f t="shared" ca="1" si="11"/>
        <v>-8.9999962538787166</v>
      </c>
      <c r="Y108" s="44">
        <f t="shared" ca="1" si="12"/>
        <v>40</v>
      </c>
      <c r="Z108" s="44">
        <f t="shared" si="13"/>
        <v>19</v>
      </c>
      <c r="AA108" s="44">
        <f t="shared" ca="1" si="14"/>
        <v>5.0000120133097212</v>
      </c>
      <c r="AB108" s="44">
        <f t="shared" ca="1" si="15"/>
        <v>86</v>
      </c>
    </row>
    <row r="109" spans="3:28">
      <c r="C109" s="34" t="s">
        <v>245</v>
      </c>
      <c r="D109" s="35" t="s">
        <v>246</v>
      </c>
      <c r="E109" s="47">
        <f>RANK(Vul_Index!E109,Vul_Index!E$6:E$197)</f>
        <v>136</v>
      </c>
      <c r="F109" s="47">
        <f>RANK(Vul_Index!F109,Vul_Index!F$6:F$197)</f>
        <v>130</v>
      </c>
      <c r="G109" s="47">
        <f>RANK(Vul_Index!G109,Vul_Index!G$6:G$197)</f>
        <v>130</v>
      </c>
      <c r="H109" s="47">
        <f>RANK(Vul_Index!H109,Vul_Index!H$6:H$197)</f>
        <v>132</v>
      </c>
      <c r="I109" s="47">
        <f>RANK(Vul_Index!I109,Vul_Index!I$6:I$197)</f>
        <v>132</v>
      </c>
      <c r="J109" s="47">
        <f>RANK(Vul_Index!J109,Vul_Index!J$6:J$197)</f>
        <v>134</v>
      </c>
      <c r="K109" s="47">
        <f>RANK(Vul_Index!K109,Vul_Index!K$6:K$197)</f>
        <v>135</v>
      </c>
      <c r="L109" s="47">
        <f>RANK(Vul_Index!L109,Vul_Index!L$6:L$197)</f>
        <v>133</v>
      </c>
      <c r="M109" s="47">
        <f>RANK(Vul_Index!M109,Vul_Index!M$6:M$197)</f>
        <v>140</v>
      </c>
      <c r="N109" s="47">
        <f>RANK(Vul_Index!N109,Vul_Index!N$6:N$197)</f>
        <v>133</v>
      </c>
      <c r="O109" s="47">
        <f>RANK(Vul_Index!O109,Vul_Index!O$6:O$197)</f>
        <v>143</v>
      </c>
      <c r="P109" s="47">
        <f>RANK(Vul_Index!P109,Vul_Index!P$6:P$197)</f>
        <v>142</v>
      </c>
      <c r="Q109" s="47">
        <f>RANK(Vul_Index!Q109,Vul_Index!Q$6:Q$197)</f>
        <v>144</v>
      </c>
      <c r="R109" s="47">
        <f>RANK(Vul_Index!R109,Vul_Index!R$6:R$197)</f>
        <v>144</v>
      </c>
      <c r="S109" s="47">
        <f>RANK(Vul_Index!S109,Vul_Index!S$6:S$197)</f>
        <v>147</v>
      </c>
      <c r="T109" s="47">
        <f>RANK(Vul_Index!T109,Vul_Index!T$6:T$197)</f>
        <v>146</v>
      </c>
      <c r="U109" s="11"/>
      <c r="V109" s="35" t="str">
        <f t="shared" si="9"/>
        <v>Malaysia</v>
      </c>
      <c r="W109" s="44">
        <f t="shared" si="10"/>
        <v>147</v>
      </c>
      <c r="X109" s="44">
        <f t="shared" ca="1" si="11"/>
        <v>-0.99999282245010868</v>
      </c>
      <c r="Y109" s="44">
        <f t="shared" ca="1" si="12"/>
        <v>141</v>
      </c>
      <c r="Z109" s="44">
        <f t="shared" si="13"/>
        <v>130</v>
      </c>
      <c r="AA109" s="44">
        <f t="shared" ca="1" si="14"/>
        <v>16.000001753808384</v>
      </c>
      <c r="AB109" s="44">
        <f t="shared" ca="1" si="15"/>
        <v>18</v>
      </c>
    </row>
    <row r="110" spans="3:28">
      <c r="C110" s="34" t="s">
        <v>247</v>
      </c>
      <c r="D110" s="35" t="s">
        <v>248</v>
      </c>
      <c r="E110" s="47">
        <f>RANK(Vul_Index!E110,Vul_Index!E$6:E$197)</f>
        <v>66</v>
      </c>
      <c r="F110" s="47">
        <f>RANK(Vul_Index!F110,Vul_Index!F$6:F$197)</f>
        <v>66</v>
      </c>
      <c r="G110" s="47">
        <f>RANK(Vul_Index!G110,Vul_Index!G$6:G$197)</f>
        <v>66</v>
      </c>
      <c r="H110" s="47">
        <f>RANK(Vul_Index!H110,Vul_Index!H$6:H$197)</f>
        <v>66</v>
      </c>
      <c r="I110" s="47">
        <f>RANK(Vul_Index!I110,Vul_Index!I$6:I$197)</f>
        <v>68</v>
      </c>
      <c r="J110" s="47">
        <f>RANK(Vul_Index!J110,Vul_Index!J$6:J$197)</f>
        <v>70</v>
      </c>
      <c r="K110" s="47">
        <f>RANK(Vul_Index!K110,Vul_Index!K$6:K$197)</f>
        <v>72</v>
      </c>
      <c r="L110" s="47">
        <f>RANK(Vul_Index!L110,Vul_Index!L$6:L$197)</f>
        <v>73</v>
      </c>
      <c r="M110" s="47">
        <f>RANK(Vul_Index!M110,Vul_Index!M$6:M$197)</f>
        <v>70</v>
      </c>
      <c r="N110" s="47">
        <f>RANK(Vul_Index!N110,Vul_Index!N$6:N$197)</f>
        <v>72</v>
      </c>
      <c r="O110" s="47">
        <f>RANK(Vul_Index!O110,Vul_Index!O$6:O$197)</f>
        <v>72</v>
      </c>
      <c r="P110" s="47">
        <f>RANK(Vul_Index!P110,Vul_Index!P$6:P$197)</f>
        <v>74</v>
      </c>
      <c r="Q110" s="47">
        <f>RANK(Vul_Index!Q110,Vul_Index!Q$6:Q$197)</f>
        <v>75</v>
      </c>
      <c r="R110" s="47">
        <f>RANK(Vul_Index!R110,Vul_Index!R$6:R$197)</f>
        <v>75</v>
      </c>
      <c r="S110" s="47">
        <f>RANK(Vul_Index!S110,Vul_Index!S$6:S$197)</f>
        <v>75</v>
      </c>
      <c r="T110" s="47">
        <f>RANK(Vul_Index!T110,Vul_Index!T$6:T$197)</f>
        <v>75</v>
      </c>
      <c r="U110" s="11"/>
      <c r="V110" s="35" t="str">
        <f t="shared" si="9"/>
        <v>Maldives</v>
      </c>
      <c r="W110" s="44">
        <f t="shared" si="10"/>
        <v>75</v>
      </c>
      <c r="X110" s="44">
        <f t="shared" ca="1" si="11"/>
        <v>1.256844439386381E-6</v>
      </c>
      <c r="Y110" s="44">
        <f t="shared" ca="1" si="12"/>
        <v>155</v>
      </c>
      <c r="Z110" s="44">
        <f t="shared" si="13"/>
        <v>66</v>
      </c>
      <c r="AA110" s="44">
        <f t="shared" ca="1" si="14"/>
        <v>9.0000644408568942</v>
      </c>
      <c r="AB110" s="44">
        <f t="shared" ca="1" si="15"/>
        <v>41</v>
      </c>
    </row>
    <row r="111" spans="3:28">
      <c r="C111" s="34" t="s">
        <v>249</v>
      </c>
      <c r="D111" s="35" t="s">
        <v>250</v>
      </c>
      <c r="E111" s="47">
        <f>RANK(Vul_Index!E111,Vul_Index!E$6:E$197)</f>
        <v>14</v>
      </c>
      <c r="F111" s="47">
        <f>RANK(Vul_Index!F111,Vul_Index!F$6:F$197)</f>
        <v>15</v>
      </c>
      <c r="G111" s="47">
        <f>RANK(Vul_Index!G111,Vul_Index!G$6:G$197)</f>
        <v>18</v>
      </c>
      <c r="H111" s="47">
        <f>RANK(Vul_Index!H111,Vul_Index!H$6:H$197)</f>
        <v>18</v>
      </c>
      <c r="I111" s="47">
        <f>RANK(Vul_Index!I111,Vul_Index!I$6:I$197)</f>
        <v>15</v>
      </c>
      <c r="J111" s="47">
        <f>RANK(Vul_Index!J111,Vul_Index!J$6:J$197)</f>
        <v>15</v>
      </c>
      <c r="K111" s="47">
        <f>RANK(Vul_Index!K111,Vul_Index!K$6:K$197)</f>
        <v>13</v>
      </c>
      <c r="L111" s="47">
        <f>RANK(Vul_Index!L111,Vul_Index!L$6:L$197)</f>
        <v>13</v>
      </c>
      <c r="M111" s="47">
        <f>RANK(Vul_Index!M111,Vul_Index!M$6:M$197)</f>
        <v>15</v>
      </c>
      <c r="N111" s="47">
        <f>RANK(Vul_Index!N111,Vul_Index!N$6:N$197)</f>
        <v>16</v>
      </c>
      <c r="O111" s="47">
        <f>RANK(Vul_Index!O111,Vul_Index!O$6:O$197)</f>
        <v>16</v>
      </c>
      <c r="P111" s="47">
        <f>RANK(Vul_Index!P111,Vul_Index!P$6:P$197)</f>
        <v>15</v>
      </c>
      <c r="Q111" s="47">
        <f>RANK(Vul_Index!Q111,Vul_Index!Q$6:Q$197)</f>
        <v>14</v>
      </c>
      <c r="R111" s="47">
        <f>RANK(Vul_Index!R111,Vul_Index!R$6:R$197)</f>
        <v>14</v>
      </c>
      <c r="S111" s="47">
        <f>RANK(Vul_Index!S111,Vul_Index!S$6:S$197)</f>
        <v>14</v>
      </c>
      <c r="T111" s="47">
        <f>RANK(Vul_Index!T111,Vul_Index!T$6:T$197)</f>
        <v>14</v>
      </c>
      <c r="U111" s="11"/>
      <c r="V111" s="35" t="str">
        <f t="shared" si="9"/>
        <v>Mali</v>
      </c>
      <c r="W111" s="44">
        <f t="shared" si="10"/>
        <v>18</v>
      </c>
      <c r="X111" s="44">
        <f t="shared" ca="1" si="11"/>
        <v>-3.9999977246661129</v>
      </c>
      <c r="Y111" s="44">
        <f t="shared" ca="1" si="12"/>
        <v>85</v>
      </c>
      <c r="Z111" s="44">
        <f t="shared" si="13"/>
        <v>13</v>
      </c>
      <c r="AA111" s="44">
        <f t="shared" ca="1" si="14"/>
        <v>1.0000596208501211</v>
      </c>
      <c r="AB111" s="44">
        <f t="shared" ca="1" si="15"/>
        <v>144</v>
      </c>
    </row>
    <row r="112" spans="3:28">
      <c r="C112" s="34" t="s">
        <v>251</v>
      </c>
      <c r="D112" s="35" t="s">
        <v>252</v>
      </c>
      <c r="E112" s="47">
        <f>RANK(Vul_Index!E112,Vul_Index!E$6:E$197)</f>
        <v>156</v>
      </c>
      <c r="F112" s="47">
        <f>RANK(Vul_Index!F112,Vul_Index!F$6:F$197)</f>
        <v>156</v>
      </c>
      <c r="G112" s="47">
        <f>RANK(Vul_Index!G112,Vul_Index!G$6:G$197)</f>
        <v>159</v>
      </c>
      <c r="H112" s="47">
        <f>RANK(Vul_Index!H112,Vul_Index!H$6:H$197)</f>
        <v>160</v>
      </c>
      <c r="I112" s="47">
        <f>RANK(Vul_Index!I112,Vul_Index!I$6:I$197)</f>
        <v>157</v>
      </c>
      <c r="J112" s="47">
        <f>RANK(Vul_Index!J112,Vul_Index!J$6:J$197)</f>
        <v>156</v>
      </c>
      <c r="K112" s="47">
        <f>RANK(Vul_Index!K112,Vul_Index!K$6:K$197)</f>
        <v>155</v>
      </c>
      <c r="L112" s="47">
        <f>RANK(Vul_Index!L112,Vul_Index!L$6:L$197)</f>
        <v>156</v>
      </c>
      <c r="M112" s="47">
        <f>RANK(Vul_Index!M112,Vul_Index!M$6:M$197)</f>
        <v>133</v>
      </c>
      <c r="N112" s="47">
        <f>RANK(Vul_Index!N112,Vul_Index!N$6:N$197)</f>
        <v>143</v>
      </c>
      <c r="O112" s="47">
        <f>RANK(Vul_Index!O112,Vul_Index!O$6:O$197)</f>
        <v>139</v>
      </c>
      <c r="P112" s="47">
        <f>RANK(Vul_Index!P112,Vul_Index!P$6:P$197)</f>
        <v>146</v>
      </c>
      <c r="Q112" s="47">
        <f>RANK(Vul_Index!Q112,Vul_Index!Q$6:Q$197)</f>
        <v>136</v>
      </c>
      <c r="R112" s="47">
        <f>RANK(Vul_Index!R112,Vul_Index!R$6:R$197)</f>
        <v>133</v>
      </c>
      <c r="S112" s="47">
        <f>RANK(Vul_Index!S112,Vul_Index!S$6:S$197)</f>
        <v>135</v>
      </c>
      <c r="T112" s="47">
        <f>RANK(Vul_Index!T112,Vul_Index!T$6:T$197)</f>
        <v>134</v>
      </c>
      <c r="U112" s="11"/>
      <c r="V112" s="35" t="str">
        <f t="shared" si="9"/>
        <v>Malta</v>
      </c>
      <c r="W112" s="44">
        <f t="shared" si="10"/>
        <v>160</v>
      </c>
      <c r="X112" s="44">
        <f t="shared" ca="1" si="11"/>
        <v>-25.999992299008031</v>
      </c>
      <c r="Y112" s="44">
        <f t="shared" ca="1" si="12"/>
        <v>3</v>
      </c>
      <c r="Z112" s="44">
        <f t="shared" si="13"/>
        <v>133</v>
      </c>
      <c r="AA112" s="44">
        <f t="shared" ca="1" si="14"/>
        <v>1.0000610146484974</v>
      </c>
      <c r="AB112" s="44">
        <f t="shared" ca="1" si="15"/>
        <v>143</v>
      </c>
    </row>
    <row r="113" spans="3:28">
      <c r="C113" s="34" t="s">
        <v>253</v>
      </c>
      <c r="D113" s="35" t="s">
        <v>254</v>
      </c>
      <c r="E113" s="47">
        <f>RANK(Vul_Index!E113,Vul_Index!E$6:E$197)</f>
        <v>39</v>
      </c>
      <c r="F113" s="47">
        <f>RANK(Vul_Index!F113,Vul_Index!F$6:F$197)</f>
        <v>40</v>
      </c>
      <c r="G113" s="47">
        <f>RANK(Vul_Index!G113,Vul_Index!G$6:G$197)</f>
        <v>41</v>
      </c>
      <c r="H113" s="47">
        <f>RANK(Vul_Index!H113,Vul_Index!H$6:H$197)</f>
        <v>41</v>
      </c>
      <c r="I113" s="47">
        <f>RANK(Vul_Index!I113,Vul_Index!I$6:I$197)</f>
        <v>38</v>
      </c>
      <c r="J113" s="47">
        <f>RANK(Vul_Index!J113,Vul_Index!J$6:J$197)</f>
        <v>38</v>
      </c>
      <c r="K113" s="47">
        <f>RANK(Vul_Index!K113,Vul_Index!K$6:K$197)</f>
        <v>39</v>
      </c>
      <c r="L113" s="47">
        <f>RANK(Vul_Index!L113,Vul_Index!L$6:L$197)</f>
        <v>36</v>
      </c>
      <c r="M113" s="47">
        <f>RANK(Vul_Index!M113,Vul_Index!M$6:M$197)</f>
        <v>33</v>
      </c>
      <c r="N113" s="47">
        <f>RANK(Vul_Index!N113,Vul_Index!N$6:N$197)</f>
        <v>35</v>
      </c>
      <c r="O113" s="47">
        <f>RANK(Vul_Index!O113,Vul_Index!O$6:O$197)</f>
        <v>33</v>
      </c>
      <c r="P113" s="47">
        <f>RANK(Vul_Index!P113,Vul_Index!P$6:P$197)</f>
        <v>25</v>
      </c>
      <c r="Q113" s="47">
        <f>RANK(Vul_Index!Q113,Vul_Index!Q$6:Q$197)</f>
        <v>24</v>
      </c>
      <c r="R113" s="47">
        <f>RANK(Vul_Index!R113,Vul_Index!R$6:R$197)</f>
        <v>23</v>
      </c>
      <c r="S113" s="47">
        <f>RANK(Vul_Index!S113,Vul_Index!S$6:S$197)</f>
        <v>26</v>
      </c>
      <c r="T113" s="47">
        <f>RANK(Vul_Index!T113,Vul_Index!T$6:T$197)</f>
        <v>26</v>
      </c>
      <c r="U113" s="11"/>
      <c r="V113" s="35" t="str">
        <f t="shared" si="9"/>
        <v>Marshall Islands</v>
      </c>
      <c r="W113" s="44">
        <f t="shared" si="10"/>
        <v>41</v>
      </c>
      <c r="X113" s="44">
        <f t="shared" ca="1" si="11"/>
        <v>-14.99999260533188</v>
      </c>
      <c r="Y113" s="44">
        <f t="shared" ca="1" si="12"/>
        <v>12</v>
      </c>
      <c r="Z113" s="44">
        <f t="shared" si="13"/>
        <v>23</v>
      </c>
      <c r="AA113" s="44">
        <f t="shared" ca="1" si="14"/>
        <v>3.0000740430287087</v>
      </c>
      <c r="AB113" s="44">
        <f t="shared" ca="1" si="15"/>
        <v>101</v>
      </c>
    </row>
    <row r="114" spans="3:28">
      <c r="C114" s="34" t="s">
        <v>255</v>
      </c>
      <c r="D114" s="35" t="s">
        <v>256</v>
      </c>
      <c r="E114" s="47">
        <f>RANK(Vul_Index!E114,Vul_Index!E$6:E$197)</f>
        <v>18</v>
      </c>
      <c r="F114" s="47">
        <f>RANK(Vul_Index!F114,Vul_Index!F$6:F$197)</f>
        <v>19</v>
      </c>
      <c r="G114" s="47">
        <f>RANK(Vul_Index!G114,Vul_Index!G$6:G$197)</f>
        <v>16</v>
      </c>
      <c r="H114" s="47">
        <f>RANK(Vul_Index!H114,Vul_Index!H$6:H$197)</f>
        <v>15</v>
      </c>
      <c r="I114" s="47">
        <f>RANK(Vul_Index!I114,Vul_Index!I$6:I$197)</f>
        <v>17</v>
      </c>
      <c r="J114" s="47">
        <f>RANK(Vul_Index!J114,Vul_Index!J$6:J$197)</f>
        <v>20</v>
      </c>
      <c r="K114" s="47">
        <f>RANK(Vul_Index!K114,Vul_Index!K$6:K$197)</f>
        <v>16</v>
      </c>
      <c r="L114" s="47">
        <f>RANK(Vul_Index!L114,Vul_Index!L$6:L$197)</f>
        <v>17</v>
      </c>
      <c r="M114" s="47">
        <f>RANK(Vul_Index!M114,Vul_Index!M$6:M$197)</f>
        <v>18</v>
      </c>
      <c r="N114" s="47">
        <f>RANK(Vul_Index!N114,Vul_Index!N$6:N$197)</f>
        <v>21</v>
      </c>
      <c r="O114" s="47">
        <f>RANK(Vul_Index!O114,Vul_Index!O$6:O$197)</f>
        <v>18</v>
      </c>
      <c r="P114" s="47">
        <f>RANK(Vul_Index!P114,Vul_Index!P$6:P$197)</f>
        <v>20</v>
      </c>
      <c r="Q114" s="47">
        <f>RANK(Vul_Index!Q114,Vul_Index!Q$6:Q$197)</f>
        <v>22</v>
      </c>
      <c r="R114" s="47">
        <f>RANK(Vul_Index!R114,Vul_Index!R$6:R$197)</f>
        <v>21</v>
      </c>
      <c r="S114" s="47">
        <f>RANK(Vul_Index!S114,Vul_Index!S$6:S$197)</f>
        <v>21</v>
      </c>
      <c r="T114" s="47">
        <f>RANK(Vul_Index!T114,Vul_Index!T$6:T$197)</f>
        <v>21</v>
      </c>
      <c r="U114" s="11"/>
      <c r="V114" s="35" t="str">
        <f t="shared" si="9"/>
        <v>Mauritania</v>
      </c>
      <c r="W114" s="44">
        <f t="shared" si="10"/>
        <v>22</v>
      </c>
      <c r="X114" s="44">
        <f t="shared" ca="1" si="11"/>
        <v>-0.99999818030114351</v>
      </c>
      <c r="Y114" s="44">
        <f t="shared" ca="1" si="12"/>
        <v>134</v>
      </c>
      <c r="Z114" s="44">
        <f t="shared" si="13"/>
        <v>15</v>
      </c>
      <c r="AA114" s="44">
        <f t="shared" ca="1" si="14"/>
        <v>6.0000318408478837</v>
      </c>
      <c r="AB114" s="44">
        <f t="shared" ca="1" si="15"/>
        <v>66</v>
      </c>
    </row>
    <row r="115" spans="3:28">
      <c r="C115" s="34" t="s">
        <v>257</v>
      </c>
      <c r="D115" s="35" t="s">
        <v>258</v>
      </c>
      <c r="E115" s="47">
        <f>RANK(Vul_Index!E115,Vul_Index!E$6:E$197)</f>
        <v>146</v>
      </c>
      <c r="F115" s="47">
        <f>RANK(Vul_Index!F115,Vul_Index!F$6:F$197)</f>
        <v>147</v>
      </c>
      <c r="G115" s="47">
        <f>RANK(Vul_Index!G115,Vul_Index!G$6:G$197)</f>
        <v>146</v>
      </c>
      <c r="H115" s="47">
        <f>RANK(Vul_Index!H115,Vul_Index!H$6:H$197)</f>
        <v>146</v>
      </c>
      <c r="I115" s="47">
        <f>RANK(Vul_Index!I115,Vul_Index!I$6:I$197)</f>
        <v>144</v>
      </c>
      <c r="J115" s="47">
        <f>RANK(Vul_Index!J115,Vul_Index!J$6:J$197)</f>
        <v>148</v>
      </c>
      <c r="K115" s="47">
        <f>RANK(Vul_Index!K115,Vul_Index!K$6:K$197)</f>
        <v>144</v>
      </c>
      <c r="L115" s="47">
        <f>RANK(Vul_Index!L115,Vul_Index!L$6:L$197)</f>
        <v>142</v>
      </c>
      <c r="M115" s="47">
        <f>RANK(Vul_Index!M115,Vul_Index!M$6:M$197)</f>
        <v>142</v>
      </c>
      <c r="N115" s="47">
        <f>RANK(Vul_Index!N115,Vul_Index!N$6:N$197)</f>
        <v>144</v>
      </c>
      <c r="O115" s="47">
        <f>RANK(Vul_Index!O115,Vul_Index!O$6:O$197)</f>
        <v>145</v>
      </c>
      <c r="P115" s="47">
        <f>RANK(Vul_Index!P115,Vul_Index!P$6:P$197)</f>
        <v>140</v>
      </c>
      <c r="Q115" s="47">
        <f>RANK(Vul_Index!Q115,Vul_Index!Q$6:Q$197)</f>
        <v>141</v>
      </c>
      <c r="R115" s="47">
        <f>RANK(Vul_Index!R115,Vul_Index!R$6:R$197)</f>
        <v>139</v>
      </c>
      <c r="S115" s="47">
        <f>RANK(Vul_Index!S115,Vul_Index!S$6:S$197)</f>
        <v>142</v>
      </c>
      <c r="T115" s="47">
        <f>RANK(Vul_Index!T115,Vul_Index!T$6:T$197)</f>
        <v>142</v>
      </c>
      <c r="U115" s="11"/>
      <c r="V115" s="35" t="str">
        <f t="shared" si="9"/>
        <v>Mauritius</v>
      </c>
      <c r="W115" s="44">
        <f t="shared" si="10"/>
        <v>148</v>
      </c>
      <c r="X115" s="44">
        <f t="shared" ca="1" si="11"/>
        <v>-5.999993869462239</v>
      </c>
      <c r="Y115" s="44">
        <f t="shared" ca="1" si="12"/>
        <v>65</v>
      </c>
      <c r="Z115" s="44">
        <f t="shared" si="13"/>
        <v>139</v>
      </c>
      <c r="AA115" s="44">
        <f t="shared" ca="1" si="14"/>
        <v>3.0000076800046784</v>
      </c>
      <c r="AB115" s="44">
        <f t="shared" ca="1" si="15"/>
        <v>112</v>
      </c>
    </row>
    <row r="116" spans="3:28">
      <c r="C116" s="34" t="s">
        <v>259</v>
      </c>
      <c r="D116" s="35" t="s">
        <v>260</v>
      </c>
      <c r="E116" s="47">
        <f>RANK(Vul_Index!E116,Vul_Index!E$6:E$197)</f>
        <v>119</v>
      </c>
      <c r="F116" s="47">
        <f>RANK(Vul_Index!F116,Vul_Index!F$6:F$197)</f>
        <v>115</v>
      </c>
      <c r="G116" s="47">
        <f>RANK(Vul_Index!G116,Vul_Index!G$6:G$197)</f>
        <v>119</v>
      </c>
      <c r="H116" s="47">
        <f>RANK(Vul_Index!H116,Vul_Index!H$6:H$197)</f>
        <v>117</v>
      </c>
      <c r="I116" s="47">
        <f>RANK(Vul_Index!I116,Vul_Index!I$6:I$197)</f>
        <v>113</v>
      </c>
      <c r="J116" s="47">
        <f>RANK(Vul_Index!J116,Vul_Index!J$6:J$197)</f>
        <v>113</v>
      </c>
      <c r="K116" s="47">
        <f>RANK(Vul_Index!K116,Vul_Index!K$6:K$197)</f>
        <v>114</v>
      </c>
      <c r="L116" s="47">
        <f>RANK(Vul_Index!L116,Vul_Index!L$6:L$197)</f>
        <v>116</v>
      </c>
      <c r="M116" s="47">
        <f>RANK(Vul_Index!M116,Vul_Index!M$6:M$197)</f>
        <v>119</v>
      </c>
      <c r="N116" s="47">
        <f>RANK(Vul_Index!N116,Vul_Index!N$6:N$197)</f>
        <v>122</v>
      </c>
      <c r="O116" s="47">
        <f>RANK(Vul_Index!O116,Vul_Index!O$6:O$197)</f>
        <v>122</v>
      </c>
      <c r="P116" s="47">
        <f>RANK(Vul_Index!P116,Vul_Index!P$6:P$197)</f>
        <v>121</v>
      </c>
      <c r="Q116" s="47">
        <f>RANK(Vul_Index!Q116,Vul_Index!Q$6:Q$197)</f>
        <v>124</v>
      </c>
      <c r="R116" s="47">
        <f>RANK(Vul_Index!R116,Vul_Index!R$6:R$197)</f>
        <v>123</v>
      </c>
      <c r="S116" s="47">
        <f>RANK(Vul_Index!S116,Vul_Index!S$6:S$197)</f>
        <v>127</v>
      </c>
      <c r="T116" s="47">
        <f>RANK(Vul_Index!T116,Vul_Index!T$6:T$197)</f>
        <v>129</v>
      </c>
      <c r="U116" s="11"/>
      <c r="V116" s="35" t="str">
        <f t="shared" si="9"/>
        <v>Mexico</v>
      </c>
      <c r="W116" s="44">
        <f t="shared" si="10"/>
        <v>127</v>
      </c>
      <c r="X116" s="44">
        <f t="shared" ca="1" si="11"/>
        <v>2.0000026875952064</v>
      </c>
      <c r="Y116" s="44">
        <f t="shared" ca="1" si="12"/>
        <v>191</v>
      </c>
      <c r="Z116" s="44">
        <f t="shared" si="13"/>
        <v>113</v>
      </c>
      <c r="AA116" s="44">
        <f t="shared" ca="1" si="14"/>
        <v>16.000039479714097</v>
      </c>
      <c r="AB116" s="44">
        <f t="shared" ca="1" si="15"/>
        <v>16</v>
      </c>
    </row>
    <row r="117" spans="3:28">
      <c r="C117" s="34" t="s">
        <v>261</v>
      </c>
      <c r="D117" s="35" t="s">
        <v>262</v>
      </c>
      <c r="E117" s="47">
        <f>RANK(Vul_Index!E117,Vul_Index!E$6:E$197)</f>
        <v>37</v>
      </c>
      <c r="F117" s="47">
        <f>RANK(Vul_Index!F117,Vul_Index!F$6:F$197)</f>
        <v>37</v>
      </c>
      <c r="G117" s="47">
        <f>RANK(Vul_Index!G117,Vul_Index!G$6:G$197)</f>
        <v>37</v>
      </c>
      <c r="H117" s="47">
        <f>RANK(Vul_Index!H117,Vul_Index!H$6:H$197)</f>
        <v>36</v>
      </c>
      <c r="I117" s="47">
        <f>RANK(Vul_Index!I117,Vul_Index!I$6:I$197)</f>
        <v>36</v>
      </c>
      <c r="J117" s="47">
        <f>RANK(Vul_Index!J117,Vul_Index!J$6:J$197)</f>
        <v>36</v>
      </c>
      <c r="K117" s="47">
        <f>RANK(Vul_Index!K117,Vul_Index!K$6:K$197)</f>
        <v>35</v>
      </c>
      <c r="L117" s="47">
        <f>RANK(Vul_Index!L117,Vul_Index!L$6:L$197)</f>
        <v>34</v>
      </c>
      <c r="M117" s="47">
        <f>RANK(Vul_Index!M117,Vul_Index!M$6:M$197)</f>
        <v>34</v>
      </c>
      <c r="N117" s="47">
        <f>RANK(Vul_Index!N117,Vul_Index!N$6:N$197)</f>
        <v>36</v>
      </c>
      <c r="O117" s="47">
        <f>RANK(Vul_Index!O117,Vul_Index!O$6:O$197)</f>
        <v>35</v>
      </c>
      <c r="P117" s="47">
        <f>RANK(Vul_Index!P117,Vul_Index!P$6:P$197)</f>
        <v>34</v>
      </c>
      <c r="Q117" s="47">
        <f>RANK(Vul_Index!Q117,Vul_Index!Q$6:Q$197)</f>
        <v>32</v>
      </c>
      <c r="R117" s="47">
        <f>RANK(Vul_Index!R117,Vul_Index!R$6:R$197)</f>
        <v>31</v>
      </c>
      <c r="S117" s="47">
        <f>RANK(Vul_Index!S117,Vul_Index!S$6:S$197)</f>
        <v>29</v>
      </c>
      <c r="T117" s="47">
        <f>RANK(Vul_Index!T117,Vul_Index!T$6:T$197)</f>
        <v>29</v>
      </c>
      <c r="U117" s="11"/>
      <c r="V117" s="35" t="str">
        <f t="shared" si="9"/>
        <v>Micronesia, Federated States of</v>
      </c>
      <c r="W117" s="44">
        <f t="shared" si="10"/>
        <v>37</v>
      </c>
      <c r="X117" s="44">
        <f t="shared" ca="1" si="11"/>
        <v>-7.9999943121157493</v>
      </c>
      <c r="Y117" s="44">
        <f t="shared" ca="1" si="12"/>
        <v>50</v>
      </c>
      <c r="Z117" s="44">
        <f t="shared" si="13"/>
        <v>29</v>
      </c>
      <c r="AA117" s="44">
        <f t="shared" ca="1" si="14"/>
        <v>1.9171617964861011E-5</v>
      </c>
      <c r="AB117" s="44">
        <f t="shared" ca="1" si="15"/>
        <v>187</v>
      </c>
    </row>
    <row r="118" spans="3:28">
      <c r="C118" s="34" t="s">
        <v>263</v>
      </c>
      <c r="D118" s="35" t="s">
        <v>264</v>
      </c>
      <c r="E118" s="47">
        <f>RANK(Vul_Index!E118,Vul_Index!E$6:E$197)</f>
        <v>141</v>
      </c>
      <c r="F118" s="47">
        <f>RANK(Vul_Index!F118,Vul_Index!F$6:F$197)</f>
        <v>141</v>
      </c>
      <c r="G118" s="47">
        <f>RANK(Vul_Index!G118,Vul_Index!G$6:G$197)</f>
        <v>140</v>
      </c>
      <c r="H118" s="47">
        <f>RANK(Vul_Index!H118,Vul_Index!H$6:H$197)</f>
        <v>140</v>
      </c>
      <c r="I118" s="47">
        <f>RANK(Vul_Index!I118,Vul_Index!I$6:I$197)</f>
        <v>138</v>
      </c>
      <c r="J118" s="47">
        <f>RANK(Vul_Index!J118,Vul_Index!J$6:J$197)</f>
        <v>135</v>
      </c>
      <c r="K118" s="47">
        <f>RANK(Vul_Index!K118,Vul_Index!K$6:K$197)</f>
        <v>130</v>
      </c>
      <c r="L118" s="47">
        <f>RANK(Vul_Index!L118,Vul_Index!L$6:L$197)</f>
        <v>134</v>
      </c>
      <c r="M118" s="47">
        <f>RANK(Vul_Index!M118,Vul_Index!M$6:M$197)</f>
        <v>131</v>
      </c>
      <c r="N118" s="47">
        <f>RANK(Vul_Index!N118,Vul_Index!N$6:N$197)</f>
        <v>135</v>
      </c>
      <c r="O118" s="47">
        <f>RANK(Vul_Index!O118,Vul_Index!O$6:O$197)</f>
        <v>135</v>
      </c>
      <c r="P118" s="47">
        <f>RANK(Vul_Index!P118,Vul_Index!P$6:P$197)</f>
        <v>133</v>
      </c>
      <c r="Q118" s="47">
        <f>RANK(Vul_Index!Q118,Vul_Index!Q$6:Q$197)</f>
        <v>135</v>
      </c>
      <c r="R118" s="47">
        <f>RANK(Vul_Index!R118,Vul_Index!R$6:R$197)</f>
        <v>135</v>
      </c>
      <c r="S118" s="47">
        <f>RANK(Vul_Index!S118,Vul_Index!S$6:S$197)</f>
        <v>133</v>
      </c>
      <c r="T118" s="47">
        <f>RANK(Vul_Index!T118,Vul_Index!T$6:T$197)</f>
        <v>132</v>
      </c>
      <c r="U118" s="11"/>
      <c r="V118" s="35" t="str">
        <f t="shared" si="9"/>
        <v>Moldova, Republic of</v>
      </c>
      <c r="W118" s="44">
        <f t="shared" si="10"/>
        <v>141</v>
      </c>
      <c r="X118" s="44">
        <f t="shared" ca="1" si="11"/>
        <v>-8.9999926154261214</v>
      </c>
      <c r="Y118" s="44">
        <f t="shared" ca="1" si="12"/>
        <v>43</v>
      </c>
      <c r="Z118" s="44">
        <f t="shared" si="13"/>
        <v>130</v>
      </c>
      <c r="AA118" s="44">
        <f t="shared" ca="1" si="14"/>
        <v>2.0000156684529689</v>
      </c>
      <c r="AB118" s="44">
        <f t="shared" ca="1" si="15"/>
        <v>131</v>
      </c>
    </row>
    <row r="119" spans="3:28">
      <c r="C119" s="34" t="s">
        <v>265</v>
      </c>
      <c r="D119" s="35" t="s">
        <v>266</v>
      </c>
      <c r="E119" s="47">
        <f>RANK(Vul_Index!E119,Vul_Index!E$6:E$197)</f>
        <v>129</v>
      </c>
      <c r="F119" s="47">
        <f>RANK(Vul_Index!F119,Vul_Index!F$6:F$197)</f>
        <v>131</v>
      </c>
      <c r="G119" s="47">
        <f>RANK(Vul_Index!G119,Vul_Index!G$6:G$197)</f>
        <v>129</v>
      </c>
      <c r="H119" s="47">
        <f>RANK(Vul_Index!H119,Vul_Index!H$6:H$197)</f>
        <v>130</v>
      </c>
      <c r="I119" s="47">
        <f>RANK(Vul_Index!I119,Vul_Index!I$6:I$197)</f>
        <v>129</v>
      </c>
      <c r="J119" s="47">
        <f>RANK(Vul_Index!J119,Vul_Index!J$6:J$197)</f>
        <v>130</v>
      </c>
      <c r="K119" s="47">
        <f>RANK(Vul_Index!K119,Vul_Index!K$6:K$197)</f>
        <v>128</v>
      </c>
      <c r="L119" s="47">
        <f>RANK(Vul_Index!L119,Vul_Index!L$6:L$197)</f>
        <v>128</v>
      </c>
      <c r="M119" s="47">
        <f>RANK(Vul_Index!M119,Vul_Index!M$6:M$197)</f>
        <v>129</v>
      </c>
      <c r="N119" s="47">
        <f>RANK(Vul_Index!N119,Vul_Index!N$6:N$197)</f>
        <v>127</v>
      </c>
      <c r="O119" s="47">
        <f>RANK(Vul_Index!O119,Vul_Index!O$6:O$197)</f>
        <v>127</v>
      </c>
      <c r="P119" s="47">
        <f>RANK(Vul_Index!P119,Vul_Index!P$6:P$197)</f>
        <v>126</v>
      </c>
      <c r="Q119" s="47">
        <f>RANK(Vul_Index!Q119,Vul_Index!Q$6:Q$197)</f>
        <v>128</v>
      </c>
      <c r="R119" s="47">
        <f>RANK(Vul_Index!R119,Vul_Index!R$6:R$197)</f>
        <v>129</v>
      </c>
      <c r="S119" s="47">
        <f>RANK(Vul_Index!S119,Vul_Index!S$6:S$197)</f>
        <v>132</v>
      </c>
      <c r="T119" s="47">
        <f>RANK(Vul_Index!T119,Vul_Index!T$6:T$197)</f>
        <v>133</v>
      </c>
      <c r="U119" s="11"/>
      <c r="V119" s="35" t="str">
        <f t="shared" si="9"/>
        <v>Monaco</v>
      </c>
      <c r="W119" s="44">
        <f t="shared" si="10"/>
        <v>132</v>
      </c>
      <c r="X119" s="44">
        <f t="shared" ca="1" si="11"/>
        <v>1.000006703494531</v>
      </c>
      <c r="Y119" s="44">
        <f t="shared" ca="1" si="12"/>
        <v>185</v>
      </c>
      <c r="Z119" s="44">
        <f t="shared" si="13"/>
        <v>126</v>
      </c>
      <c r="AA119" s="44">
        <f t="shared" ca="1" si="14"/>
        <v>7.000014400579353</v>
      </c>
      <c r="AB119" s="44">
        <f t="shared" ca="1" si="15"/>
        <v>60</v>
      </c>
    </row>
    <row r="120" spans="3:28">
      <c r="C120" s="34" t="s">
        <v>267</v>
      </c>
      <c r="D120" s="35" t="s">
        <v>594</v>
      </c>
      <c r="E120" s="47">
        <f>RANK(Vul_Index!E120,Vul_Index!E$6:E$197)</f>
        <v>152</v>
      </c>
      <c r="F120" s="47">
        <f>RANK(Vul_Index!F120,Vul_Index!F$6:F$197)</f>
        <v>153</v>
      </c>
      <c r="G120" s="47">
        <f>RANK(Vul_Index!G120,Vul_Index!G$6:G$197)</f>
        <v>145</v>
      </c>
      <c r="H120" s="47">
        <f>RANK(Vul_Index!H120,Vul_Index!H$6:H$197)</f>
        <v>155</v>
      </c>
      <c r="I120" s="47">
        <f>RANK(Vul_Index!I120,Vul_Index!I$6:I$197)</f>
        <v>160</v>
      </c>
      <c r="J120" s="47">
        <f>RANK(Vul_Index!J120,Vul_Index!J$6:J$197)</f>
        <v>160</v>
      </c>
      <c r="K120" s="47">
        <f>RANK(Vul_Index!K120,Vul_Index!K$6:K$197)</f>
        <v>158</v>
      </c>
      <c r="L120" s="47">
        <f>RANK(Vul_Index!L120,Vul_Index!L$6:L$197)</f>
        <v>155</v>
      </c>
      <c r="M120" s="47">
        <f>RANK(Vul_Index!M120,Vul_Index!M$6:M$197)</f>
        <v>155</v>
      </c>
      <c r="N120" s="47">
        <f>RANK(Vul_Index!N120,Vul_Index!N$6:N$197)</f>
        <v>158</v>
      </c>
      <c r="O120" s="47">
        <f>RANK(Vul_Index!O120,Vul_Index!O$6:O$197)</f>
        <v>160</v>
      </c>
      <c r="P120" s="47">
        <f>RANK(Vul_Index!P120,Vul_Index!P$6:P$197)</f>
        <v>162</v>
      </c>
      <c r="Q120" s="47">
        <f>RANK(Vul_Index!Q120,Vul_Index!Q$6:Q$197)</f>
        <v>159</v>
      </c>
      <c r="R120" s="47">
        <f>RANK(Vul_Index!R120,Vul_Index!R$6:R$197)</f>
        <v>146</v>
      </c>
      <c r="S120" s="47">
        <f>RANK(Vul_Index!S120,Vul_Index!S$6:S$197)</f>
        <v>148</v>
      </c>
      <c r="T120" s="47">
        <f>RANK(Vul_Index!T120,Vul_Index!T$6:T$197)</f>
        <v>150</v>
      </c>
      <c r="U120" s="11"/>
      <c r="V120" s="35" t="str">
        <f t="shared" si="9"/>
        <v xml:space="preserve">Macedonia </v>
      </c>
      <c r="W120" s="44">
        <f t="shared" si="10"/>
        <v>162</v>
      </c>
      <c r="X120" s="44">
        <f t="shared" ca="1" si="11"/>
        <v>-11.999991024961959</v>
      </c>
      <c r="Y120" s="44">
        <f t="shared" ca="1" si="12"/>
        <v>25</v>
      </c>
      <c r="Z120" s="44">
        <f t="shared" si="13"/>
        <v>145</v>
      </c>
      <c r="AA120" s="44">
        <f t="shared" ca="1" si="14"/>
        <v>5.0000260990124126</v>
      </c>
      <c r="AB120" s="44">
        <f t="shared" ca="1" si="15"/>
        <v>81</v>
      </c>
    </row>
    <row r="121" spans="3:28">
      <c r="C121" s="34" t="s">
        <v>269</v>
      </c>
      <c r="D121" s="35" t="s">
        <v>270</v>
      </c>
      <c r="E121" s="47">
        <f>RANK(Vul_Index!E121,Vul_Index!E$6:E$197)</f>
        <v>72</v>
      </c>
      <c r="F121" s="47">
        <f>RANK(Vul_Index!F121,Vul_Index!F$6:F$197)</f>
        <v>71</v>
      </c>
      <c r="G121" s="47">
        <f>RANK(Vul_Index!G121,Vul_Index!G$6:G$197)</f>
        <v>71</v>
      </c>
      <c r="H121" s="47">
        <f>RANK(Vul_Index!H121,Vul_Index!H$6:H$197)</f>
        <v>71</v>
      </c>
      <c r="I121" s="47">
        <f>RANK(Vul_Index!I121,Vul_Index!I$6:I$197)</f>
        <v>71</v>
      </c>
      <c r="J121" s="47">
        <f>RANK(Vul_Index!J121,Vul_Index!J$6:J$197)</f>
        <v>66</v>
      </c>
      <c r="K121" s="47">
        <f>RANK(Vul_Index!K121,Vul_Index!K$6:K$197)</f>
        <v>68</v>
      </c>
      <c r="L121" s="47">
        <f>RANK(Vul_Index!L121,Vul_Index!L$6:L$197)</f>
        <v>69</v>
      </c>
      <c r="M121" s="47">
        <f>RANK(Vul_Index!M121,Vul_Index!M$6:M$197)</f>
        <v>71</v>
      </c>
      <c r="N121" s="47">
        <f>RANK(Vul_Index!N121,Vul_Index!N$6:N$197)</f>
        <v>70</v>
      </c>
      <c r="O121" s="47">
        <f>RANK(Vul_Index!O121,Vul_Index!O$6:O$197)</f>
        <v>71</v>
      </c>
      <c r="P121" s="47">
        <f>RANK(Vul_Index!P121,Vul_Index!P$6:P$197)</f>
        <v>71</v>
      </c>
      <c r="Q121" s="47">
        <f>RANK(Vul_Index!Q121,Vul_Index!Q$6:Q$197)</f>
        <v>71</v>
      </c>
      <c r="R121" s="47">
        <f>RANK(Vul_Index!R121,Vul_Index!R$6:R$197)</f>
        <v>70</v>
      </c>
      <c r="S121" s="47">
        <f>RANK(Vul_Index!S121,Vul_Index!S$6:S$197)</f>
        <v>71</v>
      </c>
      <c r="T121" s="47">
        <f>RANK(Vul_Index!T121,Vul_Index!T$6:T$197)</f>
        <v>71</v>
      </c>
      <c r="U121" s="11"/>
      <c r="V121" s="35" t="str">
        <f t="shared" si="9"/>
        <v>Mongolia</v>
      </c>
      <c r="W121" s="44">
        <f t="shared" si="10"/>
        <v>72</v>
      </c>
      <c r="X121" s="44">
        <f t="shared" ca="1" si="11"/>
        <v>-0.99999478808778752</v>
      </c>
      <c r="Y121" s="44">
        <f t="shared" ca="1" si="12"/>
        <v>138</v>
      </c>
      <c r="Z121" s="44">
        <f t="shared" si="13"/>
        <v>66</v>
      </c>
      <c r="AA121" s="44">
        <f t="shared" ca="1" si="14"/>
        <v>5.0000127403986632</v>
      </c>
      <c r="AB121" s="44">
        <f t="shared" ca="1" si="15"/>
        <v>85</v>
      </c>
    </row>
    <row r="122" spans="3:28">
      <c r="C122" s="34" t="s">
        <v>271</v>
      </c>
      <c r="D122" s="35" t="s">
        <v>272</v>
      </c>
      <c r="E122" s="47">
        <f>RANK(Vul_Index!E122,Vul_Index!E$6:E$197)</f>
        <v>133</v>
      </c>
      <c r="F122" s="47">
        <f>RANK(Vul_Index!F122,Vul_Index!F$6:F$197)</f>
        <v>136</v>
      </c>
      <c r="G122" s="47">
        <f>RANK(Vul_Index!G122,Vul_Index!G$6:G$197)</f>
        <v>136</v>
      </c>
      <c r="H122" s="47">
        <f>RANK(Vul_Index!H122,Vul_Index!H$6:H$197)</f>
        <v>135</v>
      </c>
      <c r="I122" s="47">
        <f>RANK(Vul_Index!I122,Vul_Index!I$6:I$197)</f>
        <v>136</v>
      </c>
      <c r="J122" s="47">
        <f>RANK(Vul_Index!J122,Vul_Index!J$6:J$197)</f>
        <v>138</v>
      </c>
      <c r="K122" s="47">
        <f>RANK(Vul_Index!K122,Vul_Index!K$6:K$197)</f>
        <v>136</v>
      </c>
      <c r="L122" s="47">
        <f>RANK(Vul_Index!L122,Vul_Index!L$6:L$197)</f>
        <v>136</v>
      </c>
      <c r="M122" s="47">
        <f>RANK(Vul_Index!M122,Vul_Index!M$6:M$197)</f>
        <v>138</v>
      </c>
      <c r="N122" s="47">
        <f>RANK(Vul_Index!N122,Vul_Index!N$6:N$197)</f>
        <v>137</v>
      </c>
      <c r="O122" s="47">
        <f>RANK(Vul_Index!O122,Vul_Index!O$6:O$197)</f>
        <v>137</v>
      </c>
      <c r="P122" s="47">
        <f>RANK(Vul_Index!P122,Vul_Index!P$6:P$197)</f>
        <v>138</v>
      </c>
      <c r="Q122" s="47">
        <f>RANK(Vul_Index!Q122,Vul_Index!Q$6:Q$197)</f>
        <v>155</v>
      </c>
      <c r="R122" s="47">
        <f>RANK(Vul_Index!R122,Vul_Index!R$6:R$197)</f>
        <v>156</v>
      </c>
      <c r="S122" s="47">
        <f>RANK(Vul_Index!S122,Vul_Index!S$6:S$197)</f>
        <v>158</v>
      </c>
      <c r="T122" s="47">
        <f>RANK(Vul_Index!T122,Vul_Index!T$6:T$197)</f>
        <v>158</v>
      </c>
      <c r="U122" s="11"/>
      <c r="V122" s="35" t="str">
        <f t="shared" si="9"/>
        <v>Montenegro</v>
      </c>
      <c r="W122" s="44">
        <f t="shared" si="10"/>
        <v>158</v>
      </c>
      <c r="X122" s="44">
        <f t="shared" ca="1" si="11"/>
        <v>4.9453825865261204E-6</v>
      </c>
      <c r="Y122" s="44">
        <f t="shared" ca="1" si="12"/>
        <v>164</v>
      </c>
      <c r="Z122" s="44">
        <f t="shared" si="13"/>
        <v>133</v>
      </c>
      <c r="AA122" s="44">
        <f t="shared" ca="1" si="14"/>
        <v>25.00000341573417</v>
      </c>
      <c r="AB122" s="44">
        <f t="shared" ca="1" si="15"/>
        <v>2</v>
      </c>
    </row>
    <row r="123" spans="3:28">
      <c r="C123" s="34" t="s">
        <v>273</v>
      </c>
      <c r="D123" s="35" t="s">
        <v>274</v>
      </c>
      <c r="E123" s="47">
        <f>RANK(Vul_Index!E123,Vul_Index!E$6:E$197)</f>
        <v>67</v>
      </c>
      <c r="F123" s="47">
        <f>RANK(Vul_Index!F123,Vul_Index!F$6:F$197)</f>
        <v>68</v>
      </c>
      <c r="G123" s="47">
        <f>RANK(Vul_Index!G123,Vul_Index!G$6:G$197)</f>
        <v>68</v>
      </c>
      <c r="H123" s="47">
        <f>RANK(Vul_Index!H123,Vul_Index!H$6:H$197)</f>
        <v>68</v>
      </c>
      <c r="I123" s="47">
        <f>RANK(Vul_Index!I123,Vul_Index!I$6:I$197)</f>
        <v>67</v>
      </c>
      <c r="J123" s="47">
        <f>RANK(Vul_Index!J123,Vul_Index!J$6:J$197)</f>
        <v>67</v>
      </c>
      <c r="K123" s="47">
        <f>RANK(Vul_Index!K123,Vul_Index!K$6:K$197)</f>
        <v>66</v>
      </c>
      <c r="L123" s="47">
        <f>RANK(Vul_Index!L123,Vul_Index!L$6:L$197)</f>
        <v>67</v>
      </c>
      <c r="M123" s="47">
        <f>RANK(Vul_Index!M123,Vul_Index!M$6:M$197)</f>
        <v>68</v>
      </c>
      <c r="N123" s="47">
        <f>RANK(Vul_Index!N123,Vul_Index!N$6:N$197)</f>
        <v>67</v>
      </c>
      <c r="O123" s="47">
        <f>RANK(Vul_Index!O123,Vul_Index!O$6:O$197)</f>
        <v>67</v>
      </c>
      <c r="P123" s="47">
        <f>RANK(Vul_Index!P123,Vul_Index!P$6:P$197)</f>
        <v>69</v>
      </c>
      <c r="Q123" s="47">
        <f>RANK(Vul_Index!Q123,Vul_Index!Q$6:Q$197)</f>
        <v>66</v>
      </c>
      <c r="R123" s="47">
        <f>RANK(Vul_Index!R123,Vul_Index!R$6:R$197)</f>
        <v>67</v>
      </c>
      <c r="S123" s="47">
        <f>RANK(Vul_Index!S123,Vul_Index!S$6:S$197)</f>
        <v>66</v>
      </c>
      <c r="T123" s="47">
        <f>RANK(Vul_Index!T123,Vul_Index!T$6:T$197)</f>
        <v>66</v>
      </c>
      <c r="U123" s="11"/>
      <c r="V123" s="35" t="str">
        <f t="shared" si="9"/>
        <v>Morocco</v>
      </c>
      <c r="W123" s="44">
        <f t="shared" si="10"/>
        <v>69</v>
      </c>
      <c r="X123" s="44">
        <f t="shared" ca="1" si="11"/>
        <v>-2.999992759848026</v>
      </c>
      <c r="Y123" s="44">
        <f t="shared" ca="1" si="12"/>
        <v>108</v>
      </c>
      <c r="Z123" s="44">
        <f t="shared" si="13"/>
        <v>66</v>
      </c>
      <c r="AA123" s="44">
        <f t="shared" ca="1" si="14"/>
        <v>3.1257547832910752E-5</v>
      </c>
      <c r="AB123" s="44">
        <f t="shared" ca="1" si="15"/>
        <v>184</v>
      </c>
    </row>
    <row r="124" spans="3:28">
      <c r="C124" s="34" t="s">
        <v>275</v>
      </c>
      <c r="D124" s="35" t="s">
        <v>276</v>
      </c>
      <c r="E124" s="47">
        <f>RANK(Vul_Index!E124,Vul_Index!E$6:E$197)</f>
        <v>5</v>
      </c>
      <c r="F124" s="47">
        <f>RANK(Vul_Index!F124,Vul_Index!F$6:F$197)</f>
        <v>6</v>
      </c>
      <c r="G124" s="47">
        <f>RANK(Vul_Index!G124,Vul_Index!G$6:G$197)</f>
        <v>8</v>
      </c>
      <c r="H124" s="47">
        <f>RANK(Vul_Index!H124,Vul_Index!H$6:H$197)</f>
        <v>8</v>
      </c>
      <c r="I124" s="47">
        <f>RANK(Vul_Index!I124,Vul_Index!I$6:I$197)</f>
        <v>7</v>
      </c>
      <c r="J124" s="47">
        <f>RANK(Vul_Index!J124,Vul_Index!J$6:J$197)</f>
        <v>8</v>
      </c>
      <c r="K124" s="47">
        <f>RANK(Vul_Index!K124,Vul_Index!K$6:K$197)</f>
        <v>8</v>
      </c>
      <c r="L124" s="47">
        <f>RANK(Vul_Index!L124,Vul_Index!L$6:L$197)</f>
        <v>8</v>
      </c>
      <c r="M124" s="47">
        <f>RANK(Vul_Index!M124,Vul_Index!M$6:M$197)</f>
        <v>7</v>
      </c>
      <c r="N124" s="47">
        <f>RANK(Vul_Index!N124,Vul_Index!N$6:N$197)</f>
        <v>7</v>
      </c>
      <c r="O124" s="47">
        <f>RANK(Vul_Index!O124,Vul_Index!O$6:O$197)</f>
        <v>6</v>
      </c>
      <c r="P124" s="47">
        <f>RANK(Vul_Index!P124,Vul_Index!P$6:P$197)</f>
        <v>7</v>
      </c>
      <c r="Q124" s="47">
        <f>RANK(Vul_Index!Q124,Vul_Index!Q$6:Q$197)</f>
        <v>7</v>
      </c>
      <c r="R124" s="47">
        <f>RANK(Vul_Index!R124,Vul_Index!R$6:R$197)</f>
        <v>7</v>
      </c>
      <c r="S124" s="47">
        <f>RANK(Vul_Index!S124,Vul_Index!S$6:S$197)</f>
        <v>8</v>
      </c>
      <c r="T124" s="47">
        <f>RANK(Vul_Index!T124,Vul_Index!T$6:T$197)</f>
        <v>7</v>
      </c>
      <c r="U124" s="11"/>
      <c r="V124" s="35" t="str">
        <f t="shared" si="9"/>
        <v>Mozambique</v>
      </c>
      <c r="W124" s="44">
        <f t="shared" si="10"/>
        <v>8</v>
      </c>
      <c r="X124" s="44">
        <f t="shared" ca="1" si="11"/>
        <v>-0.99999335572189096</v>
      </c>
      <c r="Y124" s="44">
        <f t="shared" ca="1" si="12"/>
        <v>139</v>
      </c>
      <c r="Z124" s="44">
        <f t="shared" si="13"/>
        <v>5</v>
      </c>
      <c r="AA124" s="44">
        <f t="shared" ca="1" si="14"/>
        <v>2.0000124120493568</v>
      </c>
      <c r="AB124" s="44">
        <f t="shared" ca="1" si="15"/>
        <v>133</v>
      </c>
    </row>
    <row r="125" spans="3:28">
      <c r="C125" s="34" t="s">
        <v>277</v>
      </c>
      <c r="D125" s="35" t="s">
        <v>278</v>
      </c>
      <c r="E125" s="47">
        <f>RANK(Vul_Index!E125,Vul_Index!E$6:E$197)</f>
        <v>53</v>
      </c>
      <c r="F125" s="47">
        <f>RANK(Vul_Index!F125,Vul_Index!F$6:F$197)</f>
        <v>52</v>
      </c>
      <c r="G125" s="47">
        <f>RANK(Vul_Index!G125,Vul_Index!G$6:G$197)</f>
        <v>51</v>
      </c>
      <c r="H125" s="47">
        <f>RANK(Vul_Index!H125,Vul_Index!H$6:H$197)</f>
        <v>53</v>
      </c>
      <c r="I125" s="47">
        <f>RANK(Vul_Index!I125,Vul_Index!I$6:I$197)</f>
        <v>57</v>
      </c>
      <c r="J125" s="47">
        <f>RANK(Vul_Index!J125,Vul_Index!J$6:J$197)</f>
        <v>58</v>
      </c>
      <c r="K125" s="47">
        <f>RANK(Vul_Index!K125,Vul_Index!K$6:K$197)</f>
        <v>58</v>
      </c>
      <c r="L125" s="47">
        <f>RANK(Vul_Index!L125,Vul_Index!L$6:L$197)</f>
        <v>59</v>
      </c>
      <c r="M125" s="47">
        <f>RANK(Vul_Index!M125,Vul_Index!M$6:M$197)</f>
        <v>59</v>
      </c>
      <c r="N125" s="47">
        <f>RANK(Vul_Index!N125,Vul_Index!N$6:N$197)</f>
        <v>61</v>
      </c>
      <c r="O125" s="47">
        <f>RANK(Vul_Index!O125,Vul_Index!O$6:O$197)</f>
        <v>60</v>
      </c>
      <c r="P125" s="47">
        <f>RANK(Vul_Index!P125,Vul_Index!P$6:P$197)</f>
        <v>60</v>
      </c>
      <c r="Q125" s="47">
        <f>RANK(Vul_Index!Q125,Vul_Index!Q$6:Q$197)</f>
        <v>60</v>
      </c>
      <c r="R125" s="47">
        <f>RANK(Vul_Index!R125,Vul_Index!R$6:R$197)</f>
        <v>60</v>
      </c>
      <c r="S125" s="47">
        <f>RANK(Vul_Index!S125,Vul_Index!S$6:S$197)</f>
        <v>59</v>
      </c>
      <c r="T125" s="47">
        <f>RANK(Vul_Index!T125,Vul_Index!T$6:T$197)</f>
        <v>58</v>
      </c>
      <c r="U125" s="11"/>
      <c r="V125" s="35" t="str">
        <f t="shared" si="9"/>
        <v>Myanmar</v>
      </c>
      <c r="W125" s="44">
        <f t="shared" si="10"/>
        <v>61</v>
      </c>
      <c r="X125" s="44">
        <f t="shared" ca="1" si="11"/>
        <v>-2.9999959855149831</v>
      </c>
      <c r="Y125" s="44">
        <f t="shared" ca="1" si="12"/>
        <v>100</v>
      </c>
      <c r="Z125" s="44">
        <f t="shared" si="13"/>
        <v>51</v>
      </c>
      <c r="AA125" s="44">
        <f t="shared" ca="1" si="14"/>
        <v>7.0000870885514566</v>
      </c>
      <c r="AB125" s="44">
        <f t="shared" ca="1" si="15"/>
        <v>55</v>
      </c>
    </row>
    <row r="126" spans="3:28">
      <c r="C126" s="34" t="s">
        <v>279</v>
      </c>
      <c r="D126" s="35" t="s">
        <v>280</v>
      </c>
      <c r="E126" s="47">
        <f>RANK(Vul_Index!E126,Vul_Index!E$6:E$197)</f>
        <v>44</v>
      </c>
      <c r="F126" s="47">
        <f>RANK(Vul_Index!F126,Vul_Index!F$6:F$197)</f>
        <v>43</v>
      </c>
      <c r="G126" s="47">
        <f>RANK(Vul_Index!G126,Vul_Index!G$6:G$197)</f>
        <v>44</v>
      </c>
      <c r="H126" s="47">
        <f>RANK(Vul_Index!H126,Vul_Index!H$6:H$197)</f>
        <v>44</v>
      </c>
      <c r="I126" s="47">
        <f>RANK(Vul_Index!I126,Vul_Index!I$6:I$197)</f>
        <v>41</v>
      </c>
      <c r="J126" s="47">
        <f>RANK(Vul_Index!J126,Vul_Index!J$6:J$197)</f>
        <v>43</v>
      </c>
      <c r="K126" s="47">
        <f>RANK(Vul_Index!K126,Vul_Index!K$6:K$197)</f>
        <v>44</v>
      </c>
      <c r="L126" s="47">
        <f>RANK(Vul_Index!L126,Vul_Index!L$6:L$197)</f>
        <v>48</v>
      </c>
      <c r="M126" s="47">
        <f>RANK(Vul_Index!M126,Vul_Index!M$6:M$197)</f>
        <v>51</v>
      </c>
      <c r="N126" s="47">
        <f>RANK(Vul_Index!N126,Vul_Index!N$6:N$197)</f>
        <v>44</v>
      </c>
      <c r="O126" s="47">
        <f>RANK(Vul_Index!O126,Vul_Index!O$6:O$197)</f>
        <v>43</v>
      </c>
      <c r="P126" s="47">
        <f>RANK(Vul_Index!P126,Vul_Index!P$6:P$197)</f>
        <v>44</v>
      </c>
      <c r="Q126" s="47">
        <f>RANK(Vul_Index!Q126,Vul_Index!Q$6:Q$197)</f>
        <v>45</v>
      </c>
      <c r="R126" s="47">
        <f>RANK(Vul_Index!R126,Vul_Index!R$6:R$197)</f>
        <v>44</v>
      </c>
      <c r="S126" s="47">
        <f>RANK(Vul_Index!S126,Vul_Index!S$6:S$197)</f>
        <v>46</v>
      </c>
      <c r="T126" s="47">
        <f>RANK(Vul_Index!T126,Vul_Index!T$6:T$197)</f>
        <v>46</v>
      </c>
      <c r="U126" s="11"/>
      <c r="V126" s="35" t="str">
        <f t="shared" si="9"/>
        <v>Namibia</v>
      </c>
      <c r="W126" s="44">
        <f t="shared" si="10"/>
        <v>51</v>
      </c>
      <c r="X126" s="44">
        <f t="shared" ca="1" si="11"/>
        <v>-4.9999905415464632</v>
      </c>
      <c r="Y126" s="44">
        <f t="shared" ca="1" si="12"/>
        <v>81</v>
      </c>
      <c r="Z126" s="44">
        <f t="shared" si="13"/>
        <v>41</v>
      </c>
      <c r="AA126" s="44">
        <f t="shared" ca="1" si="14"/>
        <v>5.0000674583908271</v>
      </c>
      <c r="AB126" s="44">
        <f t="shared" ca="1" si="15"/>
        <v>76</v>
      </c>
    </row>
    <row r="127" spans="3:28">
      <c r="C127" s="34" t="s">
        <v>281</v>
      </c>
      <c r="D127" s="35" t="s">
        <v>282</v>
      </c>
      <c r="E127" s="47">
        <f>RANK(Vul_Index!E127,Vul_Index!E$6:E$197)</f>
        <v>62</v>
      </c>
      <c r="F127" s="47">
        <f>RANK(Vul_Index!F127,Vul_Index!F$6:F$197)</f>
        <v>62</v>
      </c>
      <c r="G127" s="47">
        <f>RANK(Vul_Index!G127,Vul_Index!G$6:G$197)</f>
        <v>62</v>
      </c>
      <c r="H127" s="47">
        <f>RANK(Vul_Index!H127,Vul_Index!H$6:H$197)</f>
        <v>64</v>
      </c>
      <c r="I127" s="47">
        <f>RANK(Vul_Index!I127,Vul_Index!I$6:I$197)</f>
        <v>63</v>
      </c>
      <c r="J127" s="47">
        <f>RANK(Vul_Index!J127,Vul_Index!J$6:J$197)</f>
        <v>61</v>
      </c>
      <c r="K127" s="47">
        <f>RANK(Vul_Index!K127,Vul_Index!K$6:K$197)</f>
        <v>60</v>
      </c>
      <c r="L127" s="47">
        <f>RANK(Vul_Index!L127,Vul_Index!L$6:L$197)</f>
        <v>61</v>
      </c>
      <c r="M127" s="47">
        <f>RANK(Vul_Index!M127,Vul_Index!M$6:M$197)</f>
        <v>60</v>
      </c>
      <c r="N127" s="47">
        <f>RANK(Vul_Index!N127,Vul_Index!N$6:N$197)</f>
        <v>60</v>
      </c>
      <c r="O127" s="47">
        <f>RANK(Vul_Index!O127,Vul_Index!O$6:O$197)</f>
        <v>59</v>
      </c>
      <c r="P127" s="47">
        <f>RANK(Vul_Index!P127,Vul_Index!P$6:P$197)</f>
        <v>59</v>
      </c>
      <c r="Q127" s="47">
        <f>RANK(Vul_Index!Q127,Vul_Index!Q$6:Q$197)</f>
        <v>59</v>
      </c>
      <c r="R127" s="47">
        <f>RANK(Vul_Index!R127,Vul_Index!R$6:R$197)</f>
        <v>59</v>
      </c>
      <c r="S127" s="47">
        <f>RANK(Vul_Index!S127,Vul_Index!S$6:S$197)</f>
        <v>60</v>
      </c>
      <c r="T127" s="47">
        <f>RANK(Vul_Index!T127,Vul_Index!T$6:T$197)</f>
        <v>60</v>
      </c>
      <c r="U127" s="11"/>
      <c r="V127" s="35" t="str">
        <f t="shared" si="9"/>
        <v>Nauru</v>
      </c>
      <c r="W127" s="44">
        <f t="shared" si="10"/>
        <v>64</v>
      </c>
      <c r="X127" s="44">
        <f t="shared" ca="1" si="11"/>
        <v>-3.9999907727840083</v>
      </c>
      <c r="Y127" s="44">
        <f t="shared" ca="1" si="12"/>
        <v>95</v>
      </c>
      <c r="Z127" s="44">
        <f t="shared" si="13"/>
        <v>59</v>
      </c>
      <c r="AA127" s="44">
        <f t="shared" ca="1" si="14"/>
        <v>1.000017319732601</v>
      </c>
      <c r="AB127" s="44">
        <f t="shared" ca="1" si="15"/>
        <v>160</v>
      </c>
    </row>
    <row r="128" spans="3:28">
      <c r="C128" s="34" t="s">
        <v>283</v>
      </c>
      <c r="D128" s="35" t="s">
        <v>284</v>
      </c>
      <c r="E128" s="47">
        <f>RANK(Vul_Index!E128,Vul_Index!E$6:E$197)</f>
        <v>35</v>
      </c>
      <c r="F128" s="47">
        <f>RANK(Vul_Index!F128,Vul_Index!F$6:F$197)</f>
        <v>39</v>
      </c>
      <c r="G128" s="47">
        <f>RANK(Vul_Index!G128,Vul_Index!G$6:G$197)</f>
        <v>42</v>
      </c>
      <c r="H128" s="47">
        <f>RANK(Vul_Index!H128,Vul_Index!H$6:H$197)</f>
        <v>42</v>
      </c>
      <c r="I128" s="47">
        <f>RANK(Vul_Index!I128,Vul_Index!I$6:I$197)</f>
        <v>44</v>
      </c>
      <c r="J128" s="47">
        <f>RANK(Vul_Index!J128,Vul_Index!J$6:J$197)</f>
        <v>44</v>
      </c>
      <c r="K128" s="47">
        <f>RANK(Vul_Index!K128,Vul_Index!K$6:K$197)</f>
        <v>45</v>
      </c>
      <c r="L128" s="47">
        <f>RANK(Vul_Index!L128,Vul_Index!L$6:L$197)</f>
        <v>47</v>
      </c>
      <c r="M128" s="47">
        <f>RANK(Vul_Index!M128,Vul_Index!M$6:M$197)</f>
        <v>50</v>
      </c>
      <c r="N128" s="47">
        <f>RANK(Vul_Index!N128,Vul_Index!N$6:N$197)</f>
        <v>50</v>
      </c>
      <c r="O128" s="47">
        <f>RANK(Vul_Index!O128,Vul_Index!O$6:O$197)</f>
        <v>53</v>
      </c>
      <c r="P128" s="47">
        <f>RANK(Vul_Index!P128,Vul_Index!P$6:P$197)</f>
        <v>51</v>
      </c>
      <c r="Q128" s="47">
        <f>RANK(Vul_Index!Q128,Vul_Index!Q$6:Q$197)</f>
        <v>52</v>
      </c>
      <c r="R128" s="47">
        <f>RANK(Vul_Index!R128,Vul_Index!R$6:R$197)</f>
        <v>53</v>
      </c>
      <c r="S128" s="47">
        <f>RANK(Vul_Index!S128,Vul_Index!S$6:S$197)</f>
        <v>50</v>
      </c>
      <c r="T128" s="47">
        <f>RANK(Vul_Index!T128,Vul_Index!T$6:T$197)</f>
        <v>50</v>
      </c>
      <c r="U128" s="11"/>
      <c r="V128" s="35" t="str">
        <f t="shared" si="9"/>
        <v>Nepal</v>
      </c>
      <c r="W128" s="44">
        <f t="shared" si="10"/>
        <v>53</v>
      </c>
      <c r="X128" s="44">
        <f t="shared" ca="1" si="11"/>
        <v>-2.9999925754010257</v>
      </c>
      <c r="Y128" s="44">
        <f t="shared" ca="1" si="12"/>
        <v>109</v>
      </c>
      <c r="Z128" s="44">
        <f t="shared" si="13"/>
        <v>35</v>
      </c>
      <c r="AA128" s="44">
        <f t="shared" ca="1" si="14"/>
        <v>15.000016222035256</v>
      </c>
      <c r="AB128" s="44">
        <f t="shared" ca="1" si="15"/>
        <v>21</v>
      </c>
    </row>
    <row r="129" spans="3:28">
      <c r="C129" s="34" t="s">
        <v>285</v>
      </c>
      <c r="D129" s="35" t="s">
        <v>286</v>
      </c>
      <c r="E129" s="47">
        <f>RANK(Vul_Index!E129,Vul_Index!E$6:E$197)</f>
        <v>178</v>
      </c>
      <c r="F129" s="47">
        <f>RANK(Vul_Index!F129,Vul_Index!F$6:F$197)</f>
        <v>177</v>
      </c>
      <c r="G129" s="47">
        <f>RANK(Vul_Index!G129,Vul_Index!G$6:G$197)</f>
        <v>178</v>
      </c>
      <c r="H129" s="47">
        <f>RANK(Vul_Index!H129,Vul_Index!H$6:H$197)</f>
        <v>178</v>
      </c>
      <c r="I129" s="47">
        <f>RANK(Vul_Index!I129,Vul_Index!I$6:I$197)</f>
        <v>179</v>
      </c>
      <c r="J129" s="47">
        <f>RANK(Vul_Index!J129,Vul_Index!J$6:J$197)</f>
        <v>179</v>
      </c>
      <c r="K129" s="47">
        <f>RANK(Vul_Index!K129,Vul_Index!K$6:K$197)</f>
        <v>178</v>
      </c>
      <c r="L129" s="47">
        <f>RANK(Vul_Index!L129,Vul_Index!L$6:L$197)</f>
        <v>178</v>
      </c>
      <c r="M129" s="47">
        <f>RANK(Vul_Index!M129,Vul_Index!M$6:M$197)</f>
        <v>179</v>
      </c>
      <c r="N129" s="47">
        <f>RANK(Vul_Index!N129,Vul_Index!N$6:N$197)</f>
        <v>179</v>
      </c>
      <c r="O129" s="47">
        <f>RANK(Vul_Index!O129,Vul_Index!O$6:O$197)</f>
        <v>179</v>
      </c>
      <c r="P129" s="47">
        <f>RANK(Vul_Index!P129,Vul_Index!P$6:P$197)</f>
        <v>173</v>
      </c>
      <c r="Q129" s="47">
        <f>RANK(Vul_Index!Q129,Vul_Index!Q$6:Q$197)</f>
        <v>173</v>
      </c>
      <c r="R129" s="47">
        <f>RANK(Vul_Index!R129,Vul_Index!R$6:R$197)</f>
        <v>158</v>
      </c>
      <c r="S129" s="47">
        <f>RANK(Vul_Index!S129,Vul_Index!S$6:S$197)</f>
        <v>161</v>
      </c>
      <c r="T129" s="47">
        <f>RANK(Vul_Index!T129,Vul_Index!T$6:T$197)</f>
        <v>161</v>
      </c>
      <c r="U129" s="11"/>
      <c r="V129" s="35" t="str">
        <f t="shared" si="9"/>
        <v>Netherlands</v>
      </c>
      <c r="W129" s="44">
        <f t="shared" si="10"/>
        <v>179</v>
      </c>
      <c r="X129" s="44">
        <f t="shared" ca="1" si="11"/>
        <v>-17.999993549159342</v>
      </c>
      <c r="Y129" s="44">
        <f t="shared" ca="1" si="12"/>
        <v>8</v>
      </c>
      <c r="Z129" s="44">
        <f t="shared" si="13"/>
        <v>158</v>
      </c>
      <c r="AA129" s="44">
        <f t="shared" ca="1" si="14"/>
        <v>3.0000701865332013</v>
      </c>
      <c r="AB129" s="44">
        <f t="shared" ca="1" si="15"/>
        <v>102</v>
      </c>
    </row>
    <row r="130" spans="3:28">
      <c r="C130" s="34" t="s">
        <v>287</v>
      </c>
      <c r="D130" s="35" t="s">
        <v>288</v>
      </c>
      <c r="E130" s="47">
        <f>RANK(Vul_Index!E130,Vul_Index!E$6:E$197)</f>
        <v>168</v>
      </c>
      <c r="F130" s="47">
        <f>RANK(Vul_Index!F130,Vul_Index!F$6:F$197)</f>
        <v>169</v>
      </c>
      <c r="G130" s="47">
        <f>RANK(Vul_Index!G130,Vul_Index!G$6:G$197)</f>
        <v>170</v>
      </c>
      <c r="H130" s="47">
        <f>RANK(Vul_Index!H130,Vul_Index!H$6:H$197)</f>
        <v>171</v>
      </c>
      <c r="I130" s="47">
        <f>RANK(Vul_Index!I130,Vul_Index!I$6:I$197)</f>
        <v>168</v>
      </c>
      <c r="J130" s="47">
        <f>RANK(Vul_Index!J130,Vul_Index!J$6:J$197)</f>
        <v>170</v>
      </c>
      <c r="K130" s="47">
        <f>RANK(Vul_Index!K130,Vul_Index!K$6:K$197)</f>
        <v>168</v>
      </c>
      <c r="L130" s="47">
        <f>RANK(Vul_Index!L130,Vul_Index!L$6:L$197)</f>
        <v>167</v>
      </c>
      <c r="M130" s="47">
        <f>RANK(Vul_Index!M130,Vul_Index!M$6:M$197)</f>
        <v>169</v>
      </c>
      <c r="N130" s="47">
        <f>RANK(Vul_Index!N130,Vul_Index!N$6:N$197)</f>
        <v>167</v>
      </c>
      <c r="O130" s="47">
        <f>RANK(Vul_Index!O130,Vul_Index!O$6:O$197)</f>
        <v>166</v>
      </c>
      <c r="P130" s="47">
        <f>RANK(Vul_Index!P130,Vul_Index!P$6:P$197)</f>
        <v>171</v>
      </c>
      <c r="Q130" s="47">
        <f>RANK(Vul_Index!Q130,Vul_Index!Q$6:Q$197)</f>
        <v>169</v>
      </c>
      <c r="R130" s="47">
        <f>RANK(Vul_Index!R130,Vul_Index!R$6:R$197)</f>
        <v>171</v>
      </c>
      <c r="S130" s="47">
        <f>RANK(Vul_Index!S130,Vul_Index!S$6:S$197)</f>
        <v>174</v>
      </c>
      <c r="T130" s="47">
        <f>RANK(Vul_Index!T130,Vul_Index!T$6:T$197)</f>
        <v>174</v>
      </c>
      <c r="U130" s="11"/>
      <c r="V130" s="35" t="str">
        <f t="shared" si="9"/>
        <v>New Zealand</v>
      </c>
      <c r="W130" s="44">
        <f t="shared" si="10"/>
        <v>174</v>
      </c>
      <c r="X130" s="44">
        <f t="shared" ca="1" si="11"/>
        <v>9.3776343873978752E-6</v>
      </c>
      <c r="Y130" s="44">
        <f t="shared" ca="1" si="12"/>
        <v>177</v>
      </c>
      <c r="Z130" s="44">
        <f t="shared" si="13"/>
        <v>166</v>
      </c>
      <c r="AA130" s="44">
        <f t="shared" ca="1" si="14"/>
        <v>8.0000089705018791</v>
      </c>
      <c r="AB130" s="44">
        <f t="shared" ca="1" si="15"/>
        <v>53</v>
      </c>
    </row>
    <row r="131" spans="3:28">
      <c r="C131" s="34" t="s">
        <v>289</v>
      </c>
      <c r="D131" s="35" t="s">
        <v>290</v>
      </c>
      <c r="E131" s="47">
        <f>RANK(Vul_Index!E131,Vul_Index!E$6:E$197)</f>
        <v>96</v>
      </c>
      <c r="F131" s="47">
        <f>RANK(Vul_Index!F131,Vul_Index!F$6:F$197)</f>
        <v>95</v>
      </c>
      <c r="G131" s="47">
        <f>RANK(Vul_Index!G131,Vul_Index!G$6:G$197)</f>
        <v>100</v>
      </c>
      <c r="H131" s="47">
        <f>RANK(Vul_Index!H131,Vul_Index!H$6:H$197)</f>
        <v>98</v>
      </c>
      <c r="I131" s="47">
        <f>RANK(Vul_Index!I131,Vul_Index!I$6:I$197)</f>
        <v>98</v>
      </c>
      <c r="J131" s="47">
        <f>RANK(Vul_Index!J131,Vul_Index!J$6:J$197)</f>
        <v>99</v>
      </c>
      <c r="K131" s="47">
        <f>RANK(Vul_Index!K131,Vul_Index!K$6:K$197)</f>
        <v>98</v>
      </c>
      <c r="L131" s="47">
        <f>RANK(Vul_Index!L131,Vul_Index!L$6:L$197)</f>
        <v>102</v>
      </c>
      <c r="M131" s="47">
        <f>RANK(Vul_Index!M131,Vul_Index!M$6:M$197)</f>
        <v>101</v>
      </c>
      <c r="N131" s="47">
        <f>RANK(Vul_Index!N131,Vul_Index!N$6:N$197)</f>
        <v>102</v>
      </c>
      <c r="O131" s="47">
        <f>RANK(Vul_Index!O131,Vul_Index!O$6:O$197)</f>
        <v>100</v>
      </c>
      <c r="P131" s="47">
        <f>RANK(Vul_Index!P131,Vul_Index!P$6:P$197)</f>
        <v>103</v>
      </c>
      <c r="Q131" s="47">
        <f>RANK(Vul_Index!Q131,Vul_Index!Q$6:Q$197)</f>
        <v>100</v>
      </c>
      <c r="R131" s="47">
        <f>RANK(Vul_Index!R131,Vul_Index!R$6:R$197)</f>
        <v>101</v>
      </c>
      <c r="S131" s="47">
        <f>RANK(Vul_Index!S131,Vul_Index!S$6:S$197)</f>
        <v>102</v>
      </c>
      <c r="T131" s="47">
        <f>RANK(Vul_Index!T131,Vul_Index!T$6:T$197)</f>
        <v>103</v>
      </c>
      <c r="U131" s="11"/>
      <c r="V131" s="35" t="str">
        <f t="shared" si="9"/>
        <v>Nicaragua</v>
      </c>
      <c r="W131" s="44">
        <f t="shared" si="10"/>
        <v>103</v>
      </c>
      <c r="X131" s="44">
        <f t="shared" ca="1" si="11"/>
        <v>8.4774281087373399E-7</v>
      </c>
      <c r="Y131" s="44">
        <f t="shared" ca="1" si="12"/>
        <v>150</v>
      </c>
      <c r="Z131" s="44">
        <f t="shared" si="13"/>
        <v>95</v>
      </c>
      <c r="AA131" s="44">
        <f t="shared" ca="1" si="14"/>
        <v>8.0000523167250126</v>
      </c>
      <c r="AB131" s="44">
        <f t="shared" ca="1" si="15"/>
        <v>48</v>
      </c>
    </row>
    <row r="132" spans="3:28">
      <c r="C132" s="34" t="s">
        <v>291</v>
      </c>
      <c r="D132" s="35" t="s">
        <v>292</v>
      </c>
      <c r="E132" s="47">
        <f>RANK(Vul_Index!E132,Vul_Index!E$6:E$197)</f>
        <v>12</v>
      </c>
      <c r="F132" s="47">
        <f>RANK(Vul_Index!F132,Vul_Index!F$6:F$197)</f>
        <v>11</v>
      </c>
      <c r="G132" s="47">
        <f>RANK(Vul_Index!G132,Vul_Index!G$6:G$197)</f>
        <v>10</v>
      </c>
      <c r="H132" s="47">
        <f>RANK(Vul_Index!H132,Vul_Index!H$6:H$197)</f>
        <v>11</v>
      </c>
      <c r="I132" s="47">
        <f>RANK(Vul_Index!I132,Vul_Index!I$6:I$197)</f>
        <v>9</v>
      </c>
      <c r="J132" s="47">
        <f>RANK(Vul_Index!J132,Vul_Index!J$6:J$197)</f>
        <v>9</v>
      </c>
      <c r="K132" s="47">
        <f>RANK(Vul_Index!K132,Vul_Index!K$6:K$197)</f>
        <v>10</v>
      </c>
      <c r="L132" s="47">
        <f>RANK(Vul_Index!L132,Vul_Index!L$6:L$197)</f>
        <v>11</v>
      </c>
      <c r="M132" s="47">
        <f>RANK(Vul_Index!M132,Vul_Index!M$6:M$197)</f>
        <v>11</v>
      </c>
      <c r="N132" s="47">
        <f>RANK(Vul_Index!N132,Vul_Index!N$6:N$197)</f>
        <v>11</v>
      </c>
      <c r="O132" s="47">
        <f>RANK(Vul_Index!O132,Vul_Index!O$6:O$197)</f>
        <v>11</v>
      </c>
      <c r="P132" s="47">
        <f>RANK(Vul_Index!P132,Vul_Index!P$6:P$197)</f>
        <v>11</v>
      </c>
      <c r="Q132" s="47">
        <f>RANK(Vul_Index!Q132,Vul_Index!Q$6:Q$197)</f>
        <v>10</v>
      </c>
      <c r="R132" s="47">
        <f>RANK(Vul_Index!R132,Vul_Index!R$6:R$197)</f>
        <v>10</v>
      </c>
      <c r="S132" s="47">
        <f>RANK(Vul_Index!S132,Vul_Index!S$6:S$197)</f>
        <v>11</v>
      </c>
      <c r="T132" s="47">
        <f>RANK(Vul_Index!T132,Vul_Index!T$6:T$197)</f>
        <v>11</v>
      </c>
      <c r="U132" s="11"/>
      <c r="V132" s="35" t="str">
        <f t="shared" si="9"/>
        <v>Niger</v>
      </c>
      <c r="W132" s="44">
        <f t="shared" si="10"/>
        <v>12</v>
      </c>
      <c r="X132" s="44">
        <f t="shared" ca="1" si="11"/>
        <v>-0.99999244863255909</v>
      </c>
      <c r="Y132" s="44">
        <f t="shared" ca="1" si="12"/>
        <v>143</v>
      </c>
      <c r="Z132" s="44">
        <f t="shared" si="13"/>
        <v>9</v>
      </c>
      <c r="AA132" s="44">
        <f t="shared" ca="1" si="14"/>
        <v>2.0000066602249058</v>
      </c>
      <c r="AB132" s="44">
        <f t="shared" ca="1" si="15"/>
        <v>135</v>
      </c>
    </row>
    <row r="133" spans="3:28">
      <c r="C133" s="34" t="s">
        <v>293</v>
      </c>
      <c r="D133" s="35" t="s">
        <v>294</v>
      </c>
      <c r="E133" s="47">
        <f>RANK(Vul_Index!E133,Vul_Index!E$6:E$197)</f>
        <v>38</v>
      </c>
      <c r="F133" s="47">
        <f>RANK(Vul_Index!F133,Vul_Index!F$6:F$197)</f>
        <v>38</v>
      </c>
      <c r="G133" s="47">
        <f>RANK(Vul_Index!G133,Vul_Index!G$6:G$197)</f>
        <v>38</v>
      </c>
      <c r="H133" s="47">
        <f>RANK(Vul_Index!H133,Vul_Index!H$6:H$197)</f>
        <v>35</v>
      </c>
      <c r="I133" s="47">
        <f>RANK(Vul_Index!I133,Vul_Index!I$6:I$197)</f>
        <v>34</v>
      </c>
      <c r="J133" s="47">
        <f>RANK(Vul_Index!J133,Vul_Index!J$6:J$197)</f>
        <v>34</v>
      </c>
      <c r="K133" s="47">
        <f>RANK(Vul_Index!K133,Vul_Index!K$6:K$197)</f>
        <v>37</v>
      </c>
      <c r="L133" s="47">
        <f>RANK(Vul_Index!L133,Vul_Index!L$6:L$197)</f>
        <v>37</v>
      </c>
      <c r="M133" s="47">
        <f>RANK(Vul_Index!M133,Vul_Index!M$6:M$197)</f>
        <v>38</v>
      </c>
      <c r="N133" s="47">
        <f>RANK(Vul_Index!N133,Vul_Index!N$6:N$197)</f>
        <v>38</v>
      </c>
      <c r="O133" s="47">
        <f>RANK(Vul_Index!O133,Vul_Index!O$6:O$197)</f>
        <v>37</v>
      </c>
      <c r="P133" s="47">
        <f>RANK(Vul_Index!P133,Vul_Index!P$6:P$197)</f>
        <v>37</v>
      </c>
      <c r="Q133" s="47">
        <f>RANK(Vul_Index!Q133,Vul_Index!Q$6:Q$197)</f>
        <v>36</v>
      </c>
      <c r="R133" s="47">
        <f>RANK(Vul_Index!R133,Vul_Index!R$6:R$197)</f>
        <v>36</v>
      </c>
      <c r="S133" s="47">
        <f>RANK(Vul_Index!S133,Vul_Index!S$6:S$197)</f>
        <v>36</v>
      </c>
      <c r="T133" s="47">
        <f>RANK(Vul_Index!T133,Vul_Index!T$6:T$197)</f>
        <v>36</v>
      </c>
      <c r="U133" s="11"/>
      <c r="V133" s="35" t="str">
        <f t="shared" si="9"/>
        <v>Nigeria</v>
      </c>
      <c r="W133" s="44">
        <f t="shared" si="10"/>
        <v>38</v>
      </c>
      <c r="X133" s="44">
        <f t="shared" ca="1" si="11"/>
        <v>-1.999991137703137</v>
      </c>
      <c r="Y133" s="44">
        <f t="shared" ca="1" si="12"/>
        <v>128</v>
      </c>
      <c r="Z133" s="44">
        <f t="shared" si="13"/>
        <v>34</v>
      </c>
      <c r="AA133" s="44">
        <f t="shared" ca="1" si="14"/>
        <v>2.0000730225528351</v>
      </c>
      <c r="AB133" s="44">
        <f t="shared" ca="1" si="15"/>
        <v>120</v>
      </c>
    </row>
    <row r="134" spans="3:28">
      <c r="C134" s="34" t="s">
        <v>295</v>
      </c>
      <c r="D134" s="35" t="s">
        <v>296</v>
      </c>
      <c r="E134" s="47">
        <f>RANK(Vul_Index!E134,Vul_Index!E$6:E$197)</f>
        <v>188</v>
      </c>
      <c r="F134" s="47">
        <f>RANK(Vul_Index!F134,Vul_Index!F$6:F$197)</f>
        <v>187</v>
      </c>
      <c r="G134" s="47">
        <f>RANK(Vul_Index!G134,Vul_Index!G$6:G$197)</f>
        <v>188</v>
      </c>
      <c r="H134" s="47">
        <f>RANK(Vul_Index!H134,Vul_Index!H$6:H$197)</f>
        <v>187</v>
      </c>
      <c r="I134" s="47">
        <f>RANK(Vul_Index!I134,Vul_Index!I$6:I$197)</f>
        <v>187</v>
      </c>
      <c r="J134" s="47">
        <f>RANK(Vul_Index!J134,Vul_Index!J$6:J$197)</f>
        <v>188</v>
      </c>
      <c r="K134" s="47">
        <f>RANK(Vul_Index!K134,Vul_Index!K$6:K$197)</f>
        <v>188</v>
      </c>
      <c r="L134" s="47">
        <f>RANK(Vul_Index!L134,Vul_Index!L$6:L$197)</f>
        <v>186</v>
      </c>
      <c r="M134" s="47">
        <f>RANK(Vul_Index!M134,Vul_Index!M$6:M$197)</f>
        <v>188</v>
      </c>
      <c r="N134" s="47">
        <f>RANK(Vul_Index!N134,Vul_Index!N$6:N$197)</f>
        <v>188</v>
      </c>
      <c r="O134" s="47">
        <f>RANK(Vul_Index!O134,Vul_Index!O$6:O$197)</f>
        <v>188</v>
      </c>
      <c r="P134" s="47">
        <f>RANK(Vul_Index!P134,Vul_Index!P$6:P$197)</f>
        <v>184</v>
      </c>
      <c r="Q134" s="47">
        <f>RANK(Vul_Index!Q134,Vul_Index!Q$6:Q$197)</f>
        <v>184</v>
      </c>
      <c r="R134" s="47">
        <f>RANK(Vul_Index!R134,Vul_Index!R$6:R$197)</f>
        <v>183</v>
      </c>
      <c r="S134" s="47">
        <f>RANK(Vul_Index!S134,Vul_Index!S$6:S$197)</f>
        <v>184</v>
      </c>
      <c r="T134" s="47">
        <f>RANK(Vul_Index!T134,Vul_Index!T$6:T$197)</f>
        <v>184</v>
      </c>
      <c r="U134" s="11"/>
      <c r="V134" s="35" t="str">
        <f t="shared" si="9"/>
        <v>Norway</v>
      </c>
      <c r="W134" s="44">
        <f t="shared" si="10"/>
        <v>188</v>
      </c>
      <c r="X134" s="44">
        <f t="shared" ca="1" si="11"/>
        <v>-3.9999999846798144</v>
      </c>
      <c r="Y134" s="44">
        <f t="shared" ca="1" si="12"/>
        <v>83</v>
      </c>
      <c r="Z134" s="44">
        <f t="shared" si="13"/>
        <v>183</v>
      </c>
      <c r="AA134" s="44">
        <f t="shared" ca="1" si="14"/>
        <v>1.0000398037111302</v>
      </c>
      <c r="AB134" s="44">
        <f t="shared" ca="1" si="15"/>
        <v>153</v>
      </c>
    </row>
    <row r="135" spans="3:28">
      <c r="C135" s="34" t="s">
        <v>297</v>
      </c>
      <c r="D135" s="35" t="s">
        <v>298</v>
      </c>
      <c r="E135" s="47">
        <f>RANK(Vul_Index!E135,Vul_Index!E$6:E$197)</f>
        <v>112</v>
      </c>
      <c r="F135" s="47">
        <f>RANK(Vul_Index!F135,Vul_Index!F$6:F$197)</f>
        <v>116</v>
      </c>
      <c r="G135" s="47">
        <f>RANK(Vul_Index!G135,Vul_Index!G$6:G$197)</f>
        <v>120</v>
      </c>
      <c r="H135" s="47">
        <f>RANK(Vul_Index!H135,Vul_Index!H$6:H$197)</f>
        <v>120</v>
      </c>
      <c r="I135" s="47">
        <f>RANK(Vul_Index!I135,Vul_Index!I$6:I$197)</f>
        <v>120</v>
      </c>
      <c r="J135" s="47">
        <f>RANK(Vul_Index!J135,Vul_Index!J$6:J$197)</f>
        <v>120</v>
      </c>
      <c r="K135" s="47">
        <f>RANK(Vul_Index!K135,Vul_Index!K$6:K$197)</f>
        <v>119</v>
      </c>
      <c r="L135" s="47">
        <f>RANK(Vul_Index!L135,Vul_Index!L$6:L$197)</f>
        <v>122</v>
      </c>
      <c r="M135" s="47">
        <f>RANK(Vul_Index!M135,Vul_Index!M$6:M$197)</f>
        <v>117</v>
      </c>
      <c r="N135" s="47">
        <f>RANK(Vul_Index!N135,Vul_Index!N$6:N$197)</f>
        <v>118</v>
      </c>
      <c r="O135" s="47">
        <f>RANK(Vul_Index!O135,Vul_Index!O$6:O$197)</f>
        <v>123</v>
      </c>
      <c r="P135" s="47">
        <f>RANK(Vul_Index!P135,Vul_Index!P$6:P$197)</f>
        <v>123</v>
      </c>
      <c r="Q135" s="47">
        <f>RANK(Vul_Index!Q135,Vul_Index!Q$6:Q$197)</f>
        <v>116</v>
      </c>
      <c r="R135" s="47">
        <f>RANK(Vul_Index!R135,Vul_Index!R$6:R$197)</f>
        <v>124</v>
      </c>
      <c r="S135" s="47">
        <f>RANK(Vul_Index!S135,Vul_Index!S$6:S$197)</f>
        <v>126</v>
      </c>
      <c r="T135" s="47">
        <f>RANK(Vul_Index!T135,Vul_Index!T$6:T$197)</f>
        <v>126</v>
      </c>
      <c r="U135" s="11"/>
      <c r="V135" s="35" t="str">
        <f t="shared" ref="V135:V197" si="16">D135</f>
        <v>Oman</v>
      </c>
      <c r="W135" s="44">
        <f t="shared" ref="W135:W197" si="17">MAX(E135:S135)</f>
        <v>126</v>
      </c>
      <c r="X135" s="44">
        <f t="shared" ref="X135:X197" ca="1" si="18">T135-W135+0.00001*RAND()</f>
        <v>1.2142076369073818E-6</v>
      </c>
      <c r="Y135" s="44">
        <f t="shared" ref="Y135:Y197" ca="1" si="19">RANK(X135,$X$6:$X$197,1)</f>
        <v>153</v>
      </c>
      <c r="Z135" s="44">
        <f t="shared" ref="Z135:Z197" si="20">MIN(E135:T135)</f>
        <v>112</v>
      </c>
      <c r="AA135" s="44">
        <f t="shared" ref="AA135:AA197" ca="1" si="21">T135-Z135+0.0001*RAND()</f>
        <v>14.000032687650044</v>
      </c>
      <c r="AB135" s="44">
        <f t="shared" ref="AB135:AB197" ca="1" si="22">RANK(AA135,$AA$6:$AA$197)</f>
        <v>23</v>
      </c>
    </row>
    <row r="136" spans="3:28">
      <c r="C136" s="34" t="s">
        <v>299</v>
      </c>
      <c r="D136" s="35" t="s">
        <v>300</v>
      </c>
      <c r="E136" s="47">
        <f>RANK(Vul_Index!E136,Vul_Index!E$6:E$197)</f>
        <v>54</v>
      </c>
      <c r="F136" s="47">
        <f>RANK(Vul_Index!F136,Vul_Index!F$6:F$197)</f>
        <v>53</v>
      </c>
      <c r="G136" s="47">
        <f>RANK(Vul_Index!G136,Vul_Index!G$6:G$197)</f>
        <v>52</v>
      </c>
      <c r="H136" s="47">
        <f>RANK(Vul_Index!H136,Vul_Index!H$6:H$197)</f>
        <v>57</v>
      </c>
      <c r="I136" s="47">
        <f>RANK(Vul_Index!I136,Vul_Index!I$6:I$197)</f>
        <v>59</v>
      </c>
      <c r="J136" s="47">
        <f>RANK(Vul_Index!J136,Vul_Index!J$6:J$197)</f>
        <v>59</v>
      </c>
      <c r="K136" s="47">
        <f>RANK(Vul_Index!K136,Vul_Index!K$6:K$197)</f>
        <v>63</v>
      </c>
      <c r="L136" s="47">
        <f>RANK(Vul_Index!L136,Vul_Index!L$6:L$197)</f>
        <v>63</v>
      </c>
      <c r="M136" s="47">
        <f>RANK(Vul_Index!M136,Vul_Index!M$6:M$197)</f>
        <v>64</v>
      </c>
      <c r="N136" s="47">
        <f>RANK(Vul_Index!N136,Vul_Index!N$6:N$197)</f>
        <v>65</v>
      </c>
      <c r="O136" s="47">
        <f>RANK(Vul_Index!O136,Vul_Index!O$6:O$197)</f>
        <v>65</v>
      </c>
      <c r="P136" s="47">
        <f>RANK(Vul_Index!P136,Vul_Index!P$6:P$197)</f>
        <v>66</v>
      </c>
      <c r="Q136" s="47">
        <f>RANK(Vul_Index!Q136,Vul_Index!Q$6:Q$197)</f>
        <v>65</v>
      </c>
      <c r="R136" s="47">
        <f>RANK(Vul_Index!R136,Vul_Index!R$6:R$197)</f>
        <v>66</v>
      </c>
      <c r="S136" s="47">
        <f>RANK(Vul_Index!S136,Vul_Index!S$6:S$197)</f>
        <v>69</v>
      </c>
      <c r="T136" s="47">
        <f>RANK(Vul_Index!T136,Vul_Index!T$6:T$197)</f>
        <v>69</v>
      </c>
      <c r="U136" s="11"/>
      <c r="V136" s="35" t="str">
        <f t="shared" si="16"/>
        <v>Pakistan</v>
      </c>
      <c r="W136" s="44">
        <f t="shared" si="17"/>
        <v>69</v>
      </c>
      <c r="X136" s="44">
        <f t="shared" ca="1" si="18"/>
        <v>1.0689909811629074E-6</v>
      </c>
      <c r="Y136" s="44">
        <f t="shared" ca="1" si="19"/>
        <v>152</v>
      </c>
      <c r="Z136" s="44">
        <f t="shared" si="20"/>
        <v>52</v>
      </c>
      <c r="AA136" s="44">
        <f t="shared" ca="1" si="21"/>
        <v>17.000089585746856</v>
      </c>
      <c r="AB136" s="44">
        <f t="shared" ca="1" si="22"/>
        <v>13</v>
      </c>
    </row>
    <row r="137" spans="3:28">
      <c r="C137" s="34" t="s">
        <v>301</v>
      </c>
      <c r="D137" s="35" t="s">
        <v>302</v>
      </c>
      <c r="E137" s="47">
        <f>RANK(Vul_Index!E137,Vul_Index!E$6:E$197)</f>
        <v>69</v>
      </c>
      <c r="F137" s="47">
        <f>RANK(Vul_Index!F137,Vul_Index!F$6:F$197)</f>
        <v>69</v>
      </c>
      <c r="G137" s="47">
        <f>RANK(Vul_Index!G137,Vul_Index!G$6:G$197)</f>
        <v>69</v>
      </c>
      <c r="H137" s="47">
        <f>RANK(Vul_Index!H137,Vul_Index!H$6:H$197)</f>
        <v>70</v>
      </c>
      <c r="I137" s="47">
        <f>RANK(Vul_Index!I137,Vul_Index!I$6:I$197)</f>
        <v>69</v>
      </c>
      <c r="J137" s="47">
        <f>RANK(Vul_Index!J137,Vul_Index!J$6:J$197)</f>
        <v>71</v>
      </c>
      <c r="K137" s="47">
        <f>RANK(Vul_Index!K137,Vul_Index!K$6:K$197)</f>
        <v>71</v>
      </c>
      <c r="L137" s="47">
        <f>RANK(Vul_Index!L137,Vul_Index!L$6:L$197)</f>
        <v>71</v>
      </c>
      <c r="M137" s="47">
        <f>RANK(Vul_Index!M137,Vul_Index!M$6:M$197)</f>
        <v>69</v>
      </c>
      <c r="N137" s="47">
        <f>RANK(Vul_Index!N137,Vul_Index!N$6:N$197)</f>
        <v>69</v>
      </c>
      <c r="O137" s="47">
        <f>RANK(Vul_Index!O137,Vul_Index!O$6:O$197)</f>
        <v>69</v>
      </c>
      <c r="P137" s="47">
        <f>RANK(Vul_Index!P137,Vul_Index!P$6:P$197)</f>
        <v>68</v>
      </c>
      <c r="Q137" s="47">
        <f>RANK(Vul_Index!Q137,Vul_Index!Q$6:Q$197)</f>
        <v>69</v>
      </c>
      <c r="R137" s="47">
        <f>RANK(Vul_Index!R137,Vul_Index!R$6:R$197)</f>
        <v>68</v>
      </c>
      <c r="S137" s="47">
        <f>RANK(Vul_Index!S137,Vul_Index!S$6:S$197)</f>
        <v>68</v>
      </c>
      <c r="T137" s="47">
        <f>RANK(Vul_Index!T137,Vul_Index!T$6:T$197)</f>
        <v>68</v>
      </c>
      <c r="U137" s="11"/>
      <c r="V137" s="35" t="str">
        <f t="shared" si="16"/>
        <v>Palau</v>
      </c>
      <c r="W137" s="44">
        <f t="shared" si="17"/>
        <v>71</v>
      </c>
      <c r="X137" s="44">
        <f t="shared" ca="1" si="18"/>
        <v>-2.9999935523465173</v>
      </c>
      <c r="Y137" s="44">
        <f t="shared" ca="1" si="19"/>
        <v>106</v>
      </c>
      <c r="Z137" s="44">
        <f t="shared" si="20"/>
        <v>68</v>
      </c>
      <c r="AA137" s="44">
        <f t="shared" ca="1" si="21"/>
        <v>8.0063918743311378E-5</v>
      </c>
      <c r="AB137" s="44">
        <f t="shared" ca="1" si="22"/>
        <v>171</v>
      </c>
    </row>
    <row r="138" spans="3:28">
      <c r="C138" s="34" t="s">
        <v>303</v>
      </c>
      <c r="D138" s="35" t="s">
        <v>304</v>
      </c>
      <c r="E138" s="47">
        <f>RANK(Vul_Index!E138,Vul_Index!E$6:E$197)</f>
        <v>95</v>
      </c>
      <c r="F138" s="47">
        <f>RANK(Vul_Index!F138,Vul_Index!F$6:F$197)</f>
        <v>94</v>
      </c>
      <c r="G138" s="47">
        <f>RANK(Vul_Index!G138,Vul_Index!G$6:G$197)</f>
        <v>94</v>
      </c>
      <c r="H138" s="47">
        <f>RANK(Vul_Index!H138,Vul_Index!H$6:H$197)</f>
        <v>91</v>
      </c>
      <c r="I138" s="47">
        <f>RANK(Vul_Index!I138,Vul_Index!I$6:I$197)</f>
        <v>90</v>
      </c>
      <c r="J138" s="47">
        <f>RANK(Vul_Index!J138,Vul_Index!J$6:J$197)</f>
        <v>93</v>
      </c>
      <c r="K138" s="47">
        <f>RANK(Vul_Index!K138,Vul_Index!K$6:K$197)</f>
        <v>94</v>
      </c>
      <c r="L138" s="47">
        <f>RANK(Vul_Index!L138,Vul_Index!L$6:L$197)</f>
        <v>93</v>
      </c>
      <c r="M138" s="47">
        <f>RANK(Vul_Index!M138,Vul_Index!M$6:M$197)</f>
        <v>94</v>
      </c>
      <c r="N138" s="47">
        <f>RANK(Vul_Index!N138,Vul_Index!N$6:N$197)</f>
        <v>94</v>
      </c>
      <c r="O138" s="47">
        <f>RANK(Vul_Index!O138,Vul_Index!O$6:O$197)</f>
        <v>93</v>
      </c>
      <c r="P138" s="47">
        <f>RANK(Vul_Index!P138,Vul_Index!P$6:P$197)</f>
        <v>93</v>
      </c>
      <c r="Q138" s="47">
        <f>RANK(Vul_Index!Q138,Vul_Index!Q$6:Q$197)</f>
        <v>90</v>
      </c>
      <c r="R138" s="47">
        <f>RANK(Vul_Index!R138,Vul_Index!R$6:R$197)</f>
        <v>92</v>
      </c>
      <c r="S138" s="47">
        <f>RANK(Vul_Index!S138,Vul_Index!S$6:S$197)</f>
        <v>91</v>
      </c>
      <c r="T138" s="47">
        <f>RANK(Vul_Index!T138,Vul_Index!T$6:T$197)</f>
        <v>91</v>
      </c>
      <c r="U138" s="11"/>
      <c r="V138" s="35" t="str">
        <f t="shared" si="16"/>
        <v>Panama</v>
      </c>
      <c r="W138" s="44">
        <f t="shared" si="17"/>
        <v>95</v>
      </c>
      <c r="X138" s="44">
        <f t="shared" ca="1" si="18"/>
        <v>-3.9999909310698798</v>
      </c>
      <c r="Y138" s="44">
        <f t="shared" ca="1" si="19"/>
        <v>94</v>
      </c>
      <c r="Z138" s="44">
        <f t="shared" si="20"/>
        <v>90</v>
      </c>
      <c r="AA138" s="44">
        <f t="shared" ca="1" si="21"/>
        <v>1.000014607012742</v>
      </c>
      <c r="AB138" s="44">
        <f t="shared" ca="1" si="22"/>
        <v>162</v>
      </c>
    </row>
    <row r="139" spans="3:28">
      <c r="C139" s="34" t="s">
        <v>305</v>
      </c>
      <c r="D139" s="35" t="s">
        <v>306</v>
      </c>
      <c r="E139" s="47">
        <f>RANK(Vul_Index!E139,Vul_Index!E$6:E$197)</f>
        <v>42</v>
      </c>
      <c r="F139" s="47">
        <f>RANK(Vul_Index!F139,Vul_Index!F$6:F$197)</f>
        <v>42</v>
      </c>
      <c r="G139" s="47">
        <f>RANK(Vul_Index!G139,Vul_Index!G$6:G$197)</f>
        <v>36</v>
      </c>
      <c r="H139" s="47">
        <f>RANK(Vul_Index!H139,Vul_Index!H$6:H$197)</f>
        <v>38</v>
      </c>
      <c r="I139" s="47">
        <f>RANK(Vul_Index!I139,Vul_Index!I$6:I$197)</f>
        <v>35</v>
      </c>
      <c r="J139" s="47">
        <f>RANK(Vul_Index!J139,Vul_Index!J$6:J$197)</f>
        <v>35</v>
      </c>
      <c r="K139" s="47">
        <f>RANK(Vul_Index!K139,Vul_Index!K$6:K$197)</f>
        <v>36</v>
      </c>
      <c r="L139" s="47">
        <f>RANK(Vul_Index!L139,Vul_Index!L$6:L$197)</f>
        <v>33</v>
      </c>
      <c r="M139" s="47">
        <f>RANK(Vul_Index!M139,Vul_Index!M$6:M$197)</f>
        <v>37</v>
      </c>
      <c r="N139" s="47">
        <f>RANK(Vul_Index!N139,Vul_Index!N$6:N$197)</f>
        <v>28</v>
      </c>
      <c r="O139" s="47">
        <f>RANK(Vul_Index!O139,Vul_Index!O$6:O$197)</f>
        <v>31</v>
      </c>
      <c r="P139" s="47">
        <f>RANK(Vul_Index!P139,Vul_Index!P$6:P$197)</f>
        <v>30</v>
      </c>
      <c r="Q139" s="47">
        <f>RANK(Vul_Index!Q139,Vul_Index!Q$6:Q$197)</f>
        <v>30</v>
      </c>
      <c r="R139" s="47">
        <f>RANK(Vul_Index!R139,Vul_Index!R$6:R$197)</f>
        <v>32</v>
      </c>
      <c r="S139" s="47">
        <f>RANK(Vul_Index!S139,Vul_Index!S$6:S$197)</f>
        <v>32</v>
      </c>
      <c r="T139" s="47">
        <f>RANK(Vul_Index!T139,Vul_Index!T$6:T$197)</f>
        <v>32</v>
      </c>
      <c r="U139" s="11"/>
      <c r="V139" s="35" t="str">
        <f t="shared" si="16"/>
        <v>Papua New Guinea</v>
      </c>
      <c r="W139" s="44">
        <f t="shared" si="17"/>
        <v>42</v>
      </c>
      <c r="X139" s="44">
        <f t="shared" ca="1" si="18"/>
        <v>-9.9999956251948525</v>
      </c>
      <c r="Y139" s="44">
        <f t="shared" ca="1" si="19"/>
        <v>35</v>
      </c>
      <c r="Z139" s="44">
        <f t="shared" si="20"/>
        <v>28</v>
      </c>
      <c r="AA139" s="44">
        <f t="shared" ca="1" si="21"/>
        <v>4.0000281023435242</v>
      </c>
      <c r="AB139" s="44">
        <f t="shared" ca="1" si="22"/>
        <v>96</v>
      </c>
    </row>
    <row r="140" spans="3:28">
      <c r="C140" s="34" t="s">
        <v>307</v>
      </c>
      <c r="D140" s="35" t="s">
        <v>308</v>
      </c>
      <c r="E140" s="47">
        <f>RANK(Vul_Index!E140,Vul_Index!E$6:E$197)</f>
        <v>88</v>
      </c>
      <c r="F140" s="47">
        <f>RANK(Vul_Index!F140,Vul_Index!F$6:F$197)</f>
        <v>88</v>
      </c>
      <c r="G140" s="47">
        <f>RANK(Vul_Index!G140,Vul_Index!G$6:G$197)</f>
        <v>90</v>
      </c>
      <c r="H140" s="47">
        <f>RANK(Vul_Index!H140,Vul_Index!H$6:H$197)</f>
        <v>88</v>
      </c>
      <c r="I140" s="47">
        <f>RANK(Vul_Index!I140,Vul_Index!I$6:I$197)</f>
        <v>89</v>
      </c>
      <c r="J140" s="47">
        <f>RANK(Vul_Index!J140,Vul_Index!J$6:J$197)</f>
        <v>88</v>
      </c>
      <c r="K140" s="47">
        <f>RANK(Vul_Index!K140,Vul_Index!K$6:K$197)</f>
        <v>95</v>
      </c>
      <c r="L140" s="47">
        <f>RANK(Vul_Index!L140,Vul_Index!L$6:L$197)</f>
        <v>96</v>
      </c>
      <c r="M140" s="47">
        <f>RANK(Vul_Index!M140,Vul_Index!M$6:M$197)</f>
        <v>96</v>
      </c>
      <c r="N140" s="47">
        <f>RANK(Vul_Index!N140,Vul_Index!N$6:N$197)</f>
        <v>97</v>
      </c>
      <c r="O140" s="47">
        <f>RANK(Vul_Index!O140,Vul_Index!O$6:O$197)</f>
        <v>97</v>
      </c>
      <c r="P140" s="47">
        <f>RANK(Vul_Index!P140,Vul_Index!P$6:P$197)</f>
        <v>98</v>
      </c>
      <c r="Q140" s="47">
        <f>RANK(Vul_Index!Q140,Vul_Index!Q$6:Q$197)</f>
        <v>99</v>
      </c>
      <c r="R140" s="47">
        <f>RANK(Vul_Index!R140,Vul_Index!R$6:R$197)</f>
        <v>98</v>
      </c>
      <c r="S140" s="47">
        <f>RANK(Vul_Index!S140,Vul_Index!S$6:S$197)</f>
        <v>97</v>
      </c>
      <c r="T140" s="47">
        <f>RANK(Vul_Index!T140,Vul_Index!T$6:T$197)</f>
        <v>97</v>
      </c>
      <c r="U140" s="11"/>
      <c r="V140" s="35" t="str">
        <f t="shared" si="16"/>
        <v>Paraguay</v>
      </c>
      <c r="W140" s="44">
        <f t="shared" si="17"/>
        <v>99</v>
      </c>
      <c r="X140" s="44">
        <f t="shared" ca="1" si="18"/>
        <v>-1.9999960727000665</v>
      </c>
      <c r="Y140" s="44">
        <f t="shared" ca="1" si="19"/>
        <v>119</v>
      </c>
      <c r="Z140" s="44">
        <f t="shared" si="20"/>
        <v>88</v>
      </c>
      <c r="AA140" s="44">
        <f t="shared" ca="1" si="21"/>
        <v>9.0000868900850595</v>
      </c>
      <c r="AB140" s="44">
        <f t="shared" ca="1" si="22"/>
        <v>38</v>
      </c>
    </row>
    <row r="141" spans="3:28">
      <c r="C141" s="34" t="s">
        <v>309</v>
      </c>
      <c r="D141" s="35" t="s">
        <v>310</v>
      </c>
      <c r="E141" s="47">
        <f>RANK(Vul_Index!E141,Vul_Index!E$6:E$197)</f>
        <v>82</v>
      </c>
      <c r="F141" s="47">
        <f>RANK(Vul_Index!F141,Vul_Index!F$6:F$197)</f>
        <v>81</v>
      </c>
      <c r="G141" s="47">
        <f>RANK(Vul_Index!G141,Vul_Index!G$6:G$197)</f>
        <v>84</v>
      </c>
      <c r="H141" s="47">
        <f>RANK(Vul_Index!H141,Vul_Index!H$6:H$197)</f>
        <v>86</v>
      </c>
      <c r="I141" s="47">
        <f>RANK(Vul_Index!I141,Vul_Index!I$6:I$197)</f>
        <v>86</v>
      </c>
      <c r="J141" s="47">
        <f>RANK(Vul_Index!J141,Vul_Index!J$6:J$197)</f>
        <v>86</v>
      </c>
      <c r="K141" s="47">
        <f>RANK(Vul_Index!K141,Vul_Index!K$6:K$197)</f>
        <v>89</v>
      </c>
      <c r="L141" s="47">
        <f>RANK(Vul_Index!L141,Vul_Index!L$6:L$197)</f>
        <v>89</v>
      </c>
      <c r="M141" s="47">
        <f>RANK(Vul_Index!M141,Vul_Index!M$6:M$197)</f>
        <v>88</v>
      </c>
      <c r="N141" s="47">
        <f>RANK(Vul_Index!N141,Vul_Index!N$6:N$197)</f>
        <v>90</v>
      </c>
      <c r="O141" s="47">
        <f>RANK(Vul_Index!O141,Vul_Index!O$6:O$197)</f>
        <v>90</v>
      </c>
      <c r="P141" s="47">
        <f>RANK(Vul_Index!P141,Vul_Index!P$6:P$197)</f>
        <v>90</v>
      </c>
      <c r="Q141" s="47">
        <f>RANK(Vul_Index!Q141,Vul_Index!Q$6:Q$197)</f>
        <v>89</v>
      </c>
      <c r="R141" s="47">
        <f>RANK(Vul_Index!R141,Vul_Index!R$6:R$197)</f>
        <v>90</v>
      </c>
      <c r="S141" s="47">
        <f>RANK(Vul_Index!S141,Vul_Index!S$6:S$197)</f>
        <v>90</v>
      </c>
      <c r="T141" s="47">
        <f>RANK(Vul_Index!T141,Vul_Index!T$6:T$197)</f>
        <v>90</v>
      </c>
      <c r="U141" s="11"/>
      <c r="V141" s="35" t="str">
        <f t="shared" si="16"/>
        <v>Peru</v>
      </c>
      <c r="W141" s="44">
        <f t="shared" si="17"/>
        <v>90</v>
      </c>
      <c r="X141" s="44">
        <f t="shared" ca="1" si="18"/>
        <v>5.7618685141363153E-6</v>
      </c>
      <c r="Y141" s="44">
        <f t="shared" ca="1" si="19"/>
        <v>168</v>
      </c>
      <c r="Z141" s="44">
        <f t="shared" si="20"/>
        <v>81</v>
      </c>
      <c r="AA141" s="44">
        <f t="shared" ca="1" si="21"/>
        <v>9.0000106657205698</v>
      </c>
      <c r="AB141" s="44">
        <f t="shared" ca="1" si="22"/>
        <v>43</v>
      </c>
    </row>
    <row r="142" spans="3:28">
      <c r="C142" s="34" t="s">
        <v>311</v>
      </c>
      <c r="D142" s="35" t="s">
        <v>312</v>
      </c>
      <c r="E142" s="47">
        <f>RANK(Vul_Index!E142,Vul_Index!E$6:E$197)</f>
        <v>98</v>
      </c>
      <c r="F142" s="47">
        <f>RANK(Vul_Index!F142,Vul_Index!F$6:F$197)</f>
        <v>96</v>
      </c>
      <c r="G142" s="47">
        <f>RANK(Vul_Index!G142,Vul_Index!G$6:G$197)</f>
        <v>99</v>
      </c>
      <c r="H142" s="47">
        <f>RANK(Vul_Index!H142,Vul_Index!H$6:H$197)</f>
        <v>97</v>
      </c>
      <c r="I142" s="47">
        <f>RANK(Vul_Index!I142,Vul_Index!I$6:I$197)</f>
        <v>100</v>
      </c>
      <c r="J142" s="47">
        <f>RANK(Vul_Index!J142,Vul_Index!J$6:J$197)</f>
        <v>98</v>
      </c>
      <c r="K142" s="47">
        <f>RANK(Vul_Index!K142,Vul_Index!K$6:K$197)</f>
        <v>100</v>
      </c>
      <c r="L142" s="47">
        <f>RANK(Vul_Index!L142,Vul_Index!L$6:L$197)</f>
        <v>99</v>
      </c>
      <c r="M142" s="47">
        <f>RANK(Vul_Index!M142,Vul_Index!M$6:M$197)</f>
        <v>100</v>
      </c>
      <c r="N142" s="47">
        <f>RANK(Vul_Index!N142,Vul_Index!N$6:N$197)</f>
        <v>101</v>
      </c>
      <c r="O142" s="47">
        <f>RANK(Vul_Index!O142,Vul_Index!O$6:O$197)</f>
        <v>99</v>
      </c>
      <c r="P142" s="47">
        <f>RANK(Vul_Index!P142,Vul_Index!P$6:P$197)</f>
        <v>99</v>
      </c>
      <c r="Q142" s="47">
        <f>RANK(Vul_Index!Q142,Vul_Index!Q$6:Q$197)</f>
        <v>101</v>
      </c>
      <c r="R142" s="47">
        <f>RANK(Vul_Index!R142,Vul_Index!R$6:R$197)</f>
        <v>102</v>
      </c>
      <c r="S142" s="47">
        <f>RANK(Vul_Index!S142,Vul_Index!S$6:S$197)</f>
        <v>104</v>
      </c>
      <c r="T142" s="47">
        <f>RANK(Vul_Index!T142,Vul_Index!T$6:T$197)</f>
        <v>105</v>
      </c>
      <c r="U142" s="11"/>
      <c r="V142" s="35" t="str">
        <f t="shared" si="16"/>
        <v>Philippines</v>
      </c>
      <c r="W142" s="44">
        <f t="shared" si="17"/>
        <v>104</v>
      </c>
      <c r="X142" s="44">
        <f t="shared" ca="1" si="18"/>
        <v>1.0000088842338541</v>
      </c>
      <c r="Y142" s="44">
        <f t="shared" ca="1" si="19"/>
        <v>188</v>
      </c>
      <c r="Z142" s="44">
        <f t="shared" si="20"/>
        <v>96</v>
      </c>
      <c r="AA142" s="44">
        <f t="shared" ca="1" si="21"/>
        <v>9.0000666571843979</v>
      </c>
      <c r="AB142" s="44">
        <f t="shared" ca="1" si="22"/>
        <v>40</v>
      </c>
    </row>
    <row r="143" spans="3:28">
      <c r="C143" s="34" t="s">
        <v>313</v>
      </c>
      <c r="D143" s="35" t="s">
        <v>314</v>
      </c>
      <c r="E143" s="47">
        <f>RANK(Vul_Index!E143,Vul_Index!E$6:E$197)</f>
        <v>183</v>
      </c>
      <c r="F143" s="47">
        <f>RANK(Vul_Index!F143,Vul_Index!F$6:F$197)</f>
        <v>182</v>
      </c>
      <c r="G143" s="47">
        <f>RANK(Vul_Index!G143,Vul_Index!G$6:G$197)</f>
        <v>183</v>
      </c>
      <c r="H143" s="47">
        <f>RANK(Vul_Index!H143,Vul_Index!H$6:H$197)</f>
        <v>183</v>
      </c>
      <c r="I143" s="47">
        <f>RANK(Vul_Index!I143,Vul_Index!I$6:I$197)</f>
        <v>184</v>
      </c>
      <c r="J143" s="47">
        <f>RANK(Vul_Index!J143,Vul_Index!J$6:J$197)</f>
        <v>183</v>
      </c>
      <c r="K143" s="47">
        <f>RANK(Vul_Index!K143,Vul_Index!K$6:K$197)</f>
        <v>184</v>
      </c>
      <c r="L143" s="47">
        <f>RANK(Vul_Index!L143,Vul_Index!L$6:L$197)</f>
        <v>184</v>
      </c>
      <c r="M143" s="47">
        <f>RANK(Vul_Index!M143,Vul_Index!M$6:M$197)</f>
        <v>184</v>
      </c>
      <c r="N143" s="47">
        <f>RANK(Vul_Index!N143,Vul_Index!N$6:N$197)</f>
        <v>184</v>
      </c>
      <c r="O143" s="47">
        <f>RANK(Vul_Index!O143,Vul_Index!O$6:O$197)</f>
        <v>184</v>
      </c>
      <c r="P143" s="47">
        <f>RANK(Vul_Index!P143,Vul_Index!P$6:P$197)</f>
        <v>187</v>
      </c>
      <c r="Q143" s="47">
        <f>RANK(Vul_Index!Q143,Vul_Index!Q$6:Q$197)</f>
        <v>187</v>
      </c>
      <c r="R143" s="47">
        <f>RANK(Vul_Index!R143,Vul_Index!R$6:R$197)</f>
        <v>190</v>
      </c>
      <c r="S143" s="47">
        <f>RANK(Vul_Index!S143,Vul_Index!S$6:S$197)</f>
        <v>185</v>
      </c>
      <c r="T143" s="47">
        <f>RANK(Vul_Index!T143,Vul_Index!T$6:T$197)</f>
        <v>185</v>
      </c>
      <c r="U143" s="11"/>
      <c r="V143" s="35" t="str">
        <f t="shared" si="16"/>
        <v>Poland</v>
      </c>
      <c r="W143" s="44">
        <f t="shared" si="17"/>
        <v>190</v>
      </c>
      <c r="X143" s="44">
        <f t="shared" ca="1" si="18"/>
        <v>-4.9999957412828993</v>
      </c>
      <c r="Y143" s="44">
        <f t="shared" ca="1" si="19"/>
        <v>76</v>
      </c>
      <c r="Z143" s="44">
        <f t="shared" si="20"/>
        <v>182</v>
      </c>
      <c r="AA143" s="44">
        <f t="shared" ca="1" si="21"/>
        <v>3.0000151292296011</v>
      </c>
      <c r="AB143" s="44">
        <f t="shared" ca="1" si="22"/>
        <v>110</v>
      </c>
    </row>
    <row r="144" spans="3:28">
      <c r="C144" s="34" t="s">
        <v>315</v>
      </c>
      <c r="D144" s="35" t="s">
        <v>316</v>
      </c>
      <c r="E144" s="47">
        <f>RANK(Vul_Index!E144,Vul_Index!E$6:E$197)</f>
        <v>162</v>
      </c>
      <c r="F144" s="47">
        <f>RANK(Vul_Index!F144,Vul_Index!F$6:F$197)</f>
        <v>162</v>
      </c>
      <c r="G144" s="47">
        <f>RANK(Vul_Index!G144,Vul_Index!G$6:G$197)</f>
        <v>163</v>
      </c>
      <c r="H144" s="47">
        <f>RANK(Vul_Index!H144,Vul_Index!H$6:H$197)</f>
        <v>163</v>
      </c>
      <c r="I144" s="47">
        <f>RANK(Vul_Index!I144,Vul_Index!I$6:I$197)</f>
        <v>165</v>
      </c>
      <c r="J144" s="47">
        <f>RANK(Vul_Index!J144,Vul_Index!J$6:J$197)</f>
        <v>167</v>
      </c>
      <c r="K144" s="47">
        <f>RANK(Vul_Index!K144,Vul_Index!K$6:K$197)</f>
        <v>165</v>
      </c>
      <c r="L144" s="47">
        <f>RANK(Vul_Index!L144,Vul_Index!L$6:L$197)</f>
        <v>164</v>
      </c>
      <c r="M144" s="47">
        <f>RANK(Vul_Index!M144,Vul_Index!M$6:M$197)</f>
        <v>166</v>
      </c>
      <c r="N144" s="47">
        <f>RANK(Vul_Index!N144,Vul_Index!N$6:N$197)</f>
        <v>165</v>
      </c>
      <c r="O144" s="47">
        <f>RANK(Vul_Index!O144,Vul_Index!O$6:O$197)</f>
        <v>161</v>
      </c>
      <c r="P144" s="47">
        <f>RANK(Vul_Index!P144,Vul_Index!P$6:P$197)</f>
        <v>150</v>
      </c>
      <c r="Q144" s="47">
        <f>RANK(Vul_Index!Q144,Vul_Index!Q$6:Q$197)</f>
        <v>150</v>
      </c>
      <c r="R144" s="47">
        <f>RANK(Vul_Index!R144,Vul_Index!R$6:R$197)</f>
        <v>153</v>
      </c>
      <c r="S144" s="47">
        <f>RANK(Vul_Index!S144,Vul_Index!S$6:S$197)</f>
        <v>154</v>
      </c>
      <c r="T144" s="47">
        <f>RANK(Vul_Index!T144,Vul_Index!T$6:T$197)</f>
        <v>152</v>
      </c>
      <c r="U144" s="11"/>
      <c r="V144" s="35" t="str">
        <f t="shared" si="16"/>
        <v>Portugal</v>
      </c>
      <c r="W144" s="44">
        <f t="shared" si="17"/>
        <v>167</v>
      </c>
      <c r="X144" s="44">
        <f t="shared" ca="1" si="18"/>
        <v>-14.999999312404611</v>
      </c>
      <c r="Y144" s="44">
        <f t="shared" ca="1" si="19"/>
        <v>11</v>
      </c>
      <c r="Z144" s="44">
        <f t="shared" si="20"/>
        <v>150</v>
      </c>
      <c r="AA144" s="44">
        <f t="shared" ca="1" si="21"/>
        <v>2.0000838366310361</v>
      </c>
      <c r="AB144" s="44">
        <f t="shared" ca="1" si="22"/>
        <v>119</v>
      </c>
    </row>
    <row r="145" spans="3:28">
      <c r="C145" s="34" t="s">
        <v>317</v>
      </c>
      <c r="D145" s="35" t="s">
        <v>318</v>
      </c>
      <c r="E145" s="47">
        <f>RANK(Vul_Index!E145,Vul_Index!E$6:E$197)</f>
        <v>115</v>
      </c>
      <c r="F145" s="47">
        <f>RANK(Vul_Index!F145,Vul_Index!F$6:F$197)</f>
        <v>111</v>
      </c>
      <c r="G145" s="47">
        <f>RANK(Vul_Index!G145,Vul_Index!G$6:G$197)</f>
        <v>114</v>
      </c>
      <c r="H145" s="47">
        <f>RANK(Vul_Index!H145,Vul_Index!H$6:H$197)</f>
        <v>112</v>
      </c>
      <c r="I145" s="47">
        <f>RANK(Vul_Index!I145,Vul_Index!I$6:I$197)</f>
        <v>112</v>
      </c>
      <c r="J145" s="47">
        <f>RANK(Vul_Index!J145,Vul_Index!J$6:J$197)</f>
        <v>112</v>
      </c>
      <c r="K145" s="47">
        <f>RANK(Vul_Index!K145,Vul_Index!K$6:K$197)</f>
        <v>112</v>
      </c>
      <c r="L145" s="47">
        <f>RANK(Vul_Index!L145,Vul_Index!L$6:L$197)</f>
        <v>111</v>
      </c>
      <c r="M145" s="47">
        <f>RANK(Vul_Index!M145,Vul_Index!M$6:M$197)</f>
        <v>107</v>
      </c>
      <c r="N145" s="47">
        <f>RANK(Vul_Index!N145,Vul_Index!N$6:N$197)</f>
        <v>123</v>
      </c>
      <c r="O145" s="47">
        <f>RANK(Vul_Index!O145,Vul_Index!O$6:O$197)</f>
        <v>121</v>
      </c>
      <c r="P145" s="47">
        <f>RANK(Vul_Index!P145,Vul_Index!P$6:P$197)</f>
        <v>106</v>
      </c>
      <c r="Q145" s="47">
        <f>RANK(Vul_Index!Q145,Vul_Index!Q$6:Q$197)</f>
        <v>122</v>
      </c>
      <c r="R145" s="47">
        <f>RANK(Vul_Index!R145,Vul_Index!R$6:R$197)</f>
        <v>121</v>
      </c>
      <c r="S145" s="47">
        <f>RANK(Vul_Index!S145,Vul_Index!S$6:S$197)</f>
        <v>123</v>
      </c>
      <c r="T145" s="47">
        <f>RANK(Vul_Index!T145,Vul_Index!T$6:T$197)</f>
        <v>123</v>
      </c>
      <c r="U145" s="11"/>
      <c r="V145" s="35" t="str">
        <f t="shared" si="16"/>
        <v>Qatar</v>
      </c>
      <c r="W145" s="44">
        <f t="shared" si="17"/>
        <v>123</v>
      </c>
      <c r="X145" s="44">
        <f t="shared" ca="1" si="18"/>
        <v>5.2471901718713499E-6</v>
      </c>
      <c r="Y145" s="44">
        <f t="shared" ca="1" si="19"/>
        <v>166</v>
      </c>
      <c r="Z145" s="44">
        <f t="shared" si="20"/>
        <v>106</v>
      </c>
      <c r="AA145" s="44">
        <f t="shared" ca="1" si="21"/>
        <v>17.000076756147884</v>
      </c>
      <c r="AB145" s="44">
        <f t="shared" ca="1" si="22"/>
        <v>14</v>
      </c>
    </row>
    <row r="146" spans="3:28">
      <c r="C146" s="34" t="s">
        <v>319</v>
      </c>
      <c r="D146" s="35" t="s">
        <v>320</v>
      </c>
      <c r="E146" s="47">
        <f>RANK(Vul_Index!E146,Vul_Index!E$6:E$197)</f>
        <v>165</v>
      </c>
      <c r="F146" s="47">
        <f>RANK(Vul_Index!F146,Vul_Index!F$6:F$197)</f>
        <v>167</v>
      </c>
      <c r="G146" s="47">
        <f>RANK(Vul_Index!G146,Vul_Index!G$6:G$197)</f>
        <v>167</v>
      </c>
      <c r="H146" s="47">
        <f>RANK(Vul_Index!H146,Vul_Index!H$6:H$197)</f>
        <v>166</v>
      </c>
      <c r="I146" s="47">
        <f>RANK(Vul_Index!I146,Vul_Index!I$6:I$197)</f>
        <v>167</v>
      </c>
      <c r="J146" s="47">
        <f>RANK(Vul_Index!J146,Vul_Index!J$6:J$197)</f>
        <v>164</v>
      </c>
      <c r="K146" s="47">
        <f>RANK(Vul_Index!K146,Vul_Index!K$6:K$197)</f>
        <v>162</v>
      </c>
      <c r="L146" s="47">
        <f>RANK(Vul_Index!L146,Vul_Index!L$6:L$197)</f>
        <v>165</v>
      </c>
      <c r="M146" s="47">
        <f>RANK(Vul_Index!M146,Vul_Index!M$6:M$197)</f>
        <v>153</v>
      </c>
      <c r="N146" s="47">
        <f>RANK(Vul_Index!N146,Vul_Index!N$6:N$197)</f>
        <v>157</v>
      </c>
      <c r="O146" s="47">
        <f>RANK(Vul_Index!O146,Vul_Index!O$6:O$197)</f>
        <v>159</v>
      </c>
      <c r="P146" s="47">
        <f>RANK(Vul_Index!P146,Vul_Index!P$6:P$197)</f>
        <v>158</v>
      </c>
      <c r="Q146" s="47">
        <f>RANK(Vul_Index!Q146,Vul_Index!Q$6:Q$197)</f>
        <v>156</v>
      </c>
      <c r="R146" s="47">
        <f>RANK(Vul_Index!R146,Vul_Index!R$6:R$197)</f>
        <v>157</v>
      </c>
      <c r="S146" s="47">
        <f>RANK(Vul_Index!S146,Vul_Index!S$6:S$197)</f>
        <v>162</v>
      </c>
      <c r="T146" s="47">
        <f>RANK(Vul_Index!T146,Vul_Index!T$6:T$197)</f>
        <v>164</v>
      </c>
      <c r="U146" s="11"/>
      <c r="V146" s="35" t="str">
        <f t="shared" si="16"/>
        <v>Romania</v>
      </c>
      <c r="W146" s="44">
        <f t="shared" si="17"/>
        <v>167</v>
      </c>
      <c r="X146" s="44">
        <f t="shared" ca="1" si="18"/>
        <v>-2.999991776493522</v>
      </c>
      <c r="Y146" s="44">
        <f t="shared" ca="1" si="19"/>
        <v>111</v>
      </c>
      <c r="Z146" s="44">
        <f t="shared" si="20"/>
        <v>153</v>
      </c>
      <c r="AA146" s="44">
        <f t="shared" ca="1" si="21"/>
        <v>11.00002875375983</v>
      </c>
      <c r="AB146" s="44">
        <f t="shared" ca="1" si="22"/>
        <v>35</v>
      </c>
    </row>
    <row r="147" spans="3:28">
      <c r="C147" s="34" t="s">
        <v>321</v>
      </c>
      <c r="D147" s="35" t="s">
        <v>322</v>
      </c>
      <c r="E147" s="47">
        <f>RANK(Vul_Index!E147,Vul_Index!E$6:E$197)</f>
        <v>121</v>
      </c>
      <c r="F147" s="47">
        <f>RANK(Vul_Index!F147,Vul_Index!F$6:F$197)</f>
        <v>121</v>
      </c>
      <c r="G147" s="47">
        <f>RANK(Vul_Index!G147,Vul_Index!G$6:G$197)</f>
        <v>121</v>
      </c>
      <c r="H147" s="47">
        <f>RANK(Vul_Index!H147,Vul_Index!H$6:H$197)</f>
        <v>119</v>
      </c>
      <c r="I147" s="47">
        <f>RANK(Vul_Index!I147,Vul_Index!I$6:I$197)</f>
        <v>118</v>
      </c>
      <c r="J147" s="47">
        <f>RANK(Vul_Index!J147,Vul_Index!J$6:J$197)</f>
        <v>118</v>
      </c>
      <c r="K147" s="47">
        <f>RANK(Vul_Index!K147,Vul_Index!K$6:K$197)</f>
        <v>117</v>
      </c>
      <c r="L147" s="47">
        <f>RANK(Vul_Index!L147,Vul_Index!L$6:L$197)</f>
        <v>119</v>
      </c>
      <c r="M147" s="47">
        <f>RANK(Vul_Index!M147,Vul_Index!M$6:M$197)</f>
        <v>121</v>
      </c>
      <c r="N147" s="47">
        <f>RANK(Vul_Index!N147,Vul_Index!N$6:N$197)</f>
        <v>119</v>
      </c>
      <c r="O147" s="47">
        <f>RANK(Vul_Index!O147,Vul_Index!O$6:O$197)</f>
        <v>119</v>
      </c>
      <c r="P147" s="47">
        <f>RANK(Vul_Index!P147,Vul_Index!P$6:P$197)</f>
        <v>120</v>
      </c>
      <c r="Q147" s="47">
        <f>RANK(Vul_Index!Q147,Vul_Index!Q$6:Q$197)</f>
        <v>119</v>
      </c>
      <c r="R147" s="47">
        <f>RANK(Vul_Index!R147,Vul_Index!R$6:R$197)</f>
        <v>120</v>
      </c>
      <c r="S147" s="47">
        <f>RANK(Vul_Index!S147,Vul_Index!S$6:S$197)</f>
        <v>121</v>
      </c>
      <c r="T147" s="47">
        <f>RANK(Vul_Index!T147,Vul_Index!T$6:T$197)</f>
        <v>122</v>
      </c>
      <c r="U147" s="11"/>
      <c r="V147" s="35" t="str">
        <f t="shared" si="16"/>
        <v>Russian Federation</v>
      </c>
      <c r="W147" s="44">
        <f t="shared" si="17"/>
        <v>121</v>
      </c>
      <c r="X147" s="44">
        <f t="shared" ca="1" si="18"/>
        <v>1.0000020557841032</v>
      </c>
      <c r="Y147" s="44">
        <f t="shared" ca="1" si="19"/>
        <v>182</v>
      </c>
      <c r="Z147" s="44">
        <f t="shared" si="20"/>
        <v>117</v>
      </c>
      <c r="AA147" s="44">
        <f t="shared" ca="1" si="21"/>
        <v>5.0000737798035901</v>
      </c>
      <c r="AB147" s="44">
        <f t="shared" ca="1" si="22"/>
        <v>73</v>
      </c>
    </row>
    <row r="148" spans="3:28">
      <c r="C148" s="34" t="s">
        <v>323</v>
      </c>
      <c r="D148" s="35" t="s">
        <v>324</v>
      </c>
      <c r="E148" s="47">
        <f>RANK(Vul_Index!E148,Vul_Index!E$6:E$197)</f>
        <v>9</v>
      </c>
      <c r="F148" s="47">
        <f>RANK(Vul_Index!F148,Vul_Index!F$6:F$197)</f>
        <v>10</v>
      </c>
      <c r="G148" s="47">
        <f>RANK(Vul_Index!G148,Vul_Index!G$6:G$197)</f>
        <v>9</v>
      </c>
      <c r="H148" s="47">
        <f>RANK(Vul_Index!H148,Vul_Index!H$6:H$197)</f>
        <v>9</v>
      </c>
      <c r="I148" s="47">
        <f>RANK(Vul_Index!I148,Vul_Index!I$6:I$197)</f>
        <v>12</v>
      </c>
      <c r="J148" s="47">
        <f>RANK(Vul_Index!J148,Vul_Index!J$6:J$197)</f>
        <v>13</v>
      </c>
      <c r="K148" s="47">
        <f>RANK(Vul_Index!K148,Vul_Index!K$6:K$197)</f>
        <v>18</v>
      </c>
      <c r="L148" s="47">
        <f>RANK(Vul_Index!L148,Vul_Index!L$6:L$197)</f>
        <v>18</v>
      </c>
      <c r="M148" s="47">
        <f>RANK(Vul_Index!M148,Vul_Index!M$6:M$197)</f>
        <v>17</v>
      </c>
      <c r="N148" s="47">
        <f>RANK(Vul_Index!N148,Vul_Index!N$6:N$197)</f>
        <v>19</v>
      </c>
      <c r="O148" s="47">
        <f>RANK(Vul_Index!O148,Vul_Index!O$6:O$197)</f>
        <v>17</v>
      </c>
      <c r="P148" s="47">
        <f>RANK(Vul_Index!P148,Vul_Index!P$6:P$197)</f>
        <v>17</v>
      </c>
      <c r="Q148" s="47">
        <f>RANK(Vul_Index!Q148,Vul_Index!Q$6:Q$197)</f>
        <v>17</v>
      </c>
      <c r="R148" s="47">
        <f>RANK(Vul_Index!R148,Vul_Index!R$6:R$197)</f>
        <v>18</v>
      </c>
      <c r="S148" s="47">
        <f>RANK(Vul_Index!S148,Vul_Index!S$6:S$197)</f>
        <v>17</v>
      </c>
      <c r="T148" s="47">
        <f>RANK(Vul_Index!T148,Vul_Index!T$6:T$197)</f>
        <v>17</v>
      </c>
      <c r="U148" s="11"/>
      <c r="V148" s="35" t="str">
        <f t="shared" si="16"/>
        <v>Rwanda</v>
      </c>
      <c r="W148" s="44">
        <f t="shared" si="17"/>
        <v>19</v>
      </c>
      <c r="X148" s="44">
        <f t="shared" ca="1" si="18"/>
        <v>-1.9999922434802067</v>
      </c>
      <c r="Y148" s="44">
        <f t="shared" ca="1" si="19"/>
        <v>126</v>
      </c>
      <c r="Z148" s="44">
        <f t="shared" si="20"/>
        <v>9</v>
      </c>
      <c r="AA148" s="44">
        <f t="shared" ca="1" si="21"/>
        <v>8.0000892710355149</v>
      </c>
      <c r="AB148" s="44">
        <f t="shared" ca="1" si="22"/>
        <v>45</v>
      </c>
    </row>
    <row r="149" spans="3:28">
      <c r="C149" s="34" t="s">
        <v>325</v>
      </c>
      <c r="D149" s="35" t="s">
        <v>326</v>
      </c>
      <c r="E149" s="47">
        <f>RANK(Vul_Index!E149,Vul_Index!E$6:E$197)</f>
        <v>79</v>
      </c>
      <c r="F149" s="47">
        <f>RANK(Vul_Index!F149,Vul_Index!F$6:F$197)</f>
        <v>83</v>
      </c>
      <c r="G149" s="47">
        <f>RANK(Vul_Index!G149,Vul_Index!G$6:G$197)</f>
        <v>81</v>
      </c>
      <c r="H149" s="47">
        <f>RANK(Vul_Index!H149,Vul_Index!H$6:H$197)</f>
        <v>81</v>
      </c>
      <c r="I149" s="47">
        <f>RANK(Vul_Index!I149,Vul_Index!I$6:I$197)</f>
        <v>83</v>
      </c>
      <c r="J149" s="47">
        <f>RANK(Vul_Index!J149,Vul_Index!J$6:J$197)</f>
        <v>80</v>
      </c>
      <c r="K149" s="47">
        <f>RANK(Vul_Index!K149,Vul_Index!K$6:K$197)</f>
        <v>80</v>
      </c>
      <c r="L149" s="47">
        <f>RANK(Vul_Index!L149,Vul_Index!L$6:L$197)</f>
        <v>83</v>
      </c>
      <c r="M149" s="47">
        <f>RANK(Vul_Index!M149,Vul_Index!M$6:M$197)</f>
        <v>78</v>
      </c>
      <c r="N149" s="47">
        <f>RANK(Vul_Index!N149,Vul_Index!N$6:N$197)</f>
        <v>81</v>
      </c>
      <c r="O149" s="47">
        <f>RANK(Vul_Index!O149,Vul_Index!O$6:O$197)</f>
        <v>82</v>
      </c>
      <c r="P149" s="47">
        <f>RANK(Vul_Index!P149,Vul_Index!P$6:P$197)</f>
        <v>79</v>
      </c>
      <c r="Q149" s="47">
        <f>RANK(Vul_Index!Q149,Vul_Index!Q$6:Q$197)</f>
        <v>81</v>
      </c>
      <c r="R149" s="47">
        <f>RANK(Vul_Index!R149,Vul_Index!R$6:R$197)</f>
        <v>80</v>
      </c>
      <c r="S149" s="47">
        <f>RANK(Vul_Index!S149,Vul_Index!S$6:S$197)</f>
        <v>80</v>
      </c>
      <c r="T149" s="47">
        <f>RANK(Vul_Index!T149,Vul_Index!T$6:T$197)</f>
        <v>80</v>
      </c>
      <c r="U149" s="11"/>
      <c r="V149" s="35" t="str">
        <f t="shared" si="16"/>
        <v>Saint Kitts and Nevis</v>
      </c>
      <c r="W149" s="44">
        <f t="shared" si="17"/>
        <v>83</v>
      </c>
      <c r="X149" s="44">
        <f t="shared" ca="1" si="18"/>
        <v>-2.9999957377228417</v>
      </c>
      <c r="Y149" s="44">
        <f t="shared" ca="1" si="19"/>
        <v>102</v>
      </c>
      <c r="Z149" s="44">
        <f t="shared" si="20"/>
        <v>78</v>
      </c>
      <c r="AA149" s="44">
        <f t="shared" ca="1" si="21"/>
        <v>2.0000963770672331</v>
      </c>
      <c r="AB149" s="44">
        <f t="shared" ca="1" si="22"/>
        <v>115</v>
      </c>
    </row>
    <row r="150" spans="3:28">
      <c r="C150" s="34" t="s">
        <v>327</v>
      </c>
      <c r="D150" s="35" t="s">
        <v>328</v>
      </c>
      <c r="E150" s="47">
        <f>RANK(Vul_Index!E150,Vul_Index!E$6:E$197)</f>
        <v>94</v>
      </c>
      <c r="F150" s="47">
        <f>RANK(Vul_Index!F150,Vul_Index!F$6:F$197)</f>
        <v>99</v>
      </c>
      <c r="G150" s="47">
        <f>RANK(Vul_Index!G150,Vul_Index!G$6:G$197)</f>
        <v>98</v>
      </c>
      <c r="H150" s="47">
        <f>RANK(Vul_Index!H150,Vul_Index!H$6:H$197)</f>
        <v>95</v>
      </c>
      <c r="I150" s="47">
        <f>RANK(Vul_Index!I150,Vul_Index!I$6:I$197)</f>
        <v>96</v>
      </c>
      <c r="J150" s="47">
        <f>RANK(Vul_Index!J150,Vul_Index!J$6:J$197)</f>
        <v>89</v>
      </c>
      <c r="K150" s="47">
        <f>RANK(Vul_Index!K150,Vul_Index!K$6:K$197)</f>
        <v>86</v>
      </c>
      <c r="L150" s="47">
        <f>RANK(Vul_Index!L150,Vul_Index!L$6:L$197)</f>
        <v>86</v>
      </c>
      <c r="M150" s="47">
        <f>RANK(Vul_Index!M150,Vul_Index!M$6:M$197)</f>
        <v>83</v>
      </c>
      <c r="N150" s="47">
        <f>RANK(Vul_Index!N150,Vul_Index!N$6:N$197)</f>
        <v>82</v>
      </c>
      <c r="O150" s="47">
        <f>RANK(Vul_Index!O150,Vul_Index!O$6:O$197)</f>
        <v>81</v>
      </c>
      <c r="P150" s="47">
        <f>RANK(Vul_Index!P150,Vul_Index!P$6:P$197)</f>
        <v>80</v>
      </c>
      <c r="Q150" s="47">
        <f>RANK(Vul_Index!Q150,Vul_Index!Q$6:Q$197)</f>
        <v>77</v>
      </c>
      <c r="R150" s="47">
        <f>RANK(Vul_Index!R150,Vul_Index!R$6:R$197)</f>
        <v>77</v>
      </c>
      <c r="S150" s="47">
        <f>RANK(Vul_Index!S150,Vul_Index!S$6:S$197)</f>
        <v>78</v>
      </c>
      <c r="T150" s="47">
        <f>RANK(Vul_Index!T150,Vul_Index!T$6:T$197)</f>
        <v>78</v>
      </c>
      <c r="U150" s="11"/>
      <c r="V150" s="35" t="str">
        <f t="shared" si="16"/>
        <v>Saint Lucia</v>
      </c>
      <c r="W150" s="44">
        <f t="shared" si="17"/>
        <v>99</v>
      </c>
      <c r="X150" s="44">
        <f t="shared" ca="1" si="18"/>
        <v>-20.999995850887888</v>
      </c>
      <c r="Y150" s="44">
        <f t="shared" ca="1" si="19"/>
        <v>4</v>
      </c>
      <c r="Z150" s="44">
        <f t="shared" si="20"/>
        <v>77</v>
      </c>
      <c r="AA150" s="44">
        <f t="shared" ca="1" si="21"/>
        <v>1.0000218095165401</v>
      </c>
      <c r="AB150" s="44">
        <f t="shared" ca="1" si="22"/>
        <v>158</v>
      </c>
    </row>
    <row r="151" spans="3:28">
      <c r="C151" s="34" t="s">
        <v>329</v>
      </c>
      <c r="D151" s="35" t="s">
        <v>330</v>
      </c>
      <c r="E151" s="47">
        <f>RANK(Vul_Index!E151,Vul_Index!E$6:E$197)</f>
        <v>91</v>
      </c>
      <c r="F151" s="47">
        <f>RANK(Vul_Index!F151,Vul_Index!F$6:F$197)</f>
        <v>89</v>
      </c>
      <c r="G151" s="47">
        <f>RANK(Vul_Index!G151,Vul_Index!G$6:G$197)</f>
        <v>88</v>
      </c>
      <c r="H151" s="47">
        <f>RANK(Vul_Index!H151,Vul_Index!H$6:H$197)</f>
        <v>89</v>
      </c>
      <c r="I151" s="47">
        <f>RANK(Vul_Index!I151,Vul_Index!I$6:I$197)</f>
        <v>88</v>
      </c>
      <c r="J151" s="47">
        <f>RANK(Vul_Index!J151,Vul_Index!J$6:J$197)</f>
        <v>90</v>
      </c>
      <c r="K151" s="47">
        <f>RANK(Vul_Index!K151,Vul_Index!K$6:K$197)</f>
        <v>90</v>
      </c>
      <c r="L151" s="47">
        <f>RANK(Vul_Index!L151,Vul_Index!L$6:L$197)</f>
        <v>90</v>
      </c>
      <c r="M151" s="47">
        <f>RANK(Vul_Index!M151,Vul_Index!M$6:M$197)</f>
        <v>89</v>
      </c>
      <c r="N151" s="47">
        <f>RANK(Vul_Index!N151,Vul_Index!N$6:N$197)</f>
        <v>86</v>
      </c>
      <c r="O151" s="47">
        <f>RANK(Vul_Index!O151,Vul_Index!O$6:O$197)</f>
        <v>88</v>
      </c>
      <c r="P151" s="47">
        <f>RANK(Vul_Index!P151,Vul_Index!P$6:P$197)</f>
        <v>83</v>
      </c>
      <c r="Q151" s="47">
        <f>RANK(Vul_Index!Q151,Vul_Index!Q$6:Q$197)</f>
        <v>84</v>
      </c>
      <c r="R151" s="47">
        <f>RANK(Vul_Index!R151,Vul_Index!R$6:R$197)</f>
        <v>85</v>
      </c>
      <c r="S151" s="47">
        <f>RANK(Vul_Index!S151,Vul_Index!S$6:S$197)</f>
        <v>85</v>
      </c>
      <c r="T151" s="47">
        <f>RANK(Vul_Index!T151,Vul_Index!T$6:T$197)</f>
        <v>87</v>
      </c>
      <c r="U151" s="11"/>
      <c r="V151" s="35" t="str">
        <f t="shared" si="16"/>
        <v>Saint Vincent and the Grenadines</v>
      </c>
      <c r="W151" s="44">
        <f t="shared" si="17"/>
        <v>91</v>
      </c>
      <c r="X151" s="44">
        <f t="shared" ca="1" si="18"/>
        <v>-3.9999922196820377</v>
      </c>
      <c r="Y151" s="44">
        <f t="shared" ca="1" si="19"/>
        <v>92</v>
      </c>
      <c r="Z151" s="44">
        <f t="shared" si="20"/>
        <v>83</v>
      </c>
      <c r="AA151" s="44">
        <f t="shared" ca="1" si="21"/>
        <v>4.0000712732303532</v>
      </c>
      <c r="AB151" s="44">
        <f t="shared" ca="1" si="22"/>
        <v>90</v>
      </c>
    </row>
    <row r="152" spans="3:28">
      <c r="C152" s="34" t="s">
        <v>331</v>
      </c>
      <c r="D152" s="35" t="s">
        <v>332</v>
      </c>
      <c r="E152" s="47">
        <f>RANK(Vul_Index!E152,Vul_Index!E$6:E$197)</f>
        <v>70</v>
      </c>
      <c r="F152" s="47">
        <f>RANK(Vul_Index!F152,Vul_Index!F$6:F$197)</f>
        <v>70</v>
      </c>
      <c r="G152" s="47">
        <f>RANK(Vul_Index!G152,Vul_Index!G$6:G$197)</f>
        <v>70</v>
      </c>
      <c r="H152" s="47">
        <f>RANK(Vul_Index!H152,Vul_Index!H$6:H$197)</f>
        <v>69</v>
      </c>
      <c r="I152" s="47">
        <f>RANK(Vul_Index!I152,Vul_Index!I$6:I$197)</f>
        <v>73</v>
      </c>
      <c r="J152" s="47">
        <f>RANK(Vul_Index!J152,Vul_Index!J$6:J$197)</f>
        <v>69</v>
      </c>
      <c r="K152" s="47">
        <f>RANK(Vul_Index!K152,Vul_Index!K$6:K$197)</f>
        <v>69</v>
      </c>
      <c r="L152" s="47">
        <f>RANK(Vul_Index!L152,Vul_Index!L$6:L$197)</f>
        <v>68</v>
      </c>
      <c r="M152" s="47">
        <f>RANK(Vul_Index!M152,Vul_Index!M$6:M$197)</f>
        <v>66</v>
      </c>
      <c r="N152" s="47">
        <f>RANK(Vul_Index!N152,Vul_Index!N$6:N$197)</f>
        <v>66</v>
      </c>
      <c r="O152" s="47">
        <f>RANK(Vul_Index!O152,Vul_Index!O$6:O$197)</f>
        <v>68</v>
      </c>
      <c r="P152" s="47">
        <f>RANK(Vul_Index!P152,Vul_Index!P$6:P$197)</f>
        <v>67</v>
      </c>
      <c r="Q152" s="47">
        <f>RANK(Vul_Index!Q152,Vul_Index!Q$6:Q$197)</f>
        <v>68</v>
      </c>
      <c r="R152" s="47">
        <f>RANK(Vul_Index!R152,Vul_Index!R$6:R$197)</f>
        <v>69</v>
      </c>
      <c r="S152" s="47">
        <f>RANK(Vul_Index!S152,Vul_Index!S$6:S$197)</f>
        <v>67</v>
      </c>
      <c r="T152" s="47">
        <f>RANK(Vul_Index!T152,Vul_Index!T$6:T$197)</f>
        <v>67</v>
      </c>
      <c r="U152" s="11"/>
      <c r="V152" s="35" t="str">
        <f t="shared" si="16"/>
        <v>Samoa</v>
      </c>
      <c r="W152" s="44">
        <f t="shared" si="17"/>
        <v>73</v>
      </c>
      <c r="X152" s="44">
        <f t="shared" ca="1" si="18"/>
        <v>-5.9999916879103594</v>
      </c>
      <c r="Y152" s="44">
        <f t="shared" ca="1" si="19"/>
        <v>67</v>
      </c>
      <c r="Z152" s="44">
        <f t="shared" si="20"/>
        <v>66</v>
      </c>
      <c r="AA152" s="44">
        <f t="shared" ca="1" si="21"/>
        <v>1.0000844659922079</v>
      </c>
      <c r="AB152" s="44">
        <f t="shared" ca="1" si="22"/>
        <v>139</v>
      </c>
    </row>
    <row r="153" spans="3:28">
      <c r="C153" s="34" t="s">
        <v>333</v>
      </c>
      <c r="D153" s="35" t="s">
        <v>334</v>
      </c>
      <c r="E153" s="47">
        <f>RANK(Vul_Index!E153,Vul_Index!E$6:E$197)</f>
        <v>166</v>
      </c>
      <c r="F153" s="47">
        <f>RANK(Vul_Index!F153,Vul_Index!F$6:F$197)</f>
        <v>166</v>
      </c>
      <c r="G153" s="47">
        <f>RANK(Vul_Index!G153,Vul_Index!G$6:G$197)</f>
        <v>165</v>
      </c>
      <c r="H153" s="47">
        <f>RANK(Vul_Index!H153,Vul_Index!H$6:H$197)</f>
        <v>165</v>
      </c>
      <c r="I153" s="47">
        <f>RANK(Vul_Index!I153,Vul_Index!I$6:I$197)</f>
        <v>166</v>
      </c>
      <c r="J153" s="47">
        <f>RANK(Vul_Index!J153,Vul_Index!J$6:J$197)</f>
        <v>166</v>
      </c>
      <c r="K153" s="47">
        <f>RANK(Vul_Index!K153,Vul_Index!K$6:K$197)</f>
        <v>166</v>
      </c>
      <c r="L153" s="47">
        <f>RANK(Vul_Index!L153,Vul_Index!L$6:L$197)</f>
        <v>166</v>
      </c>
      <c r="M153" s="47">
        <f>RANK(Vul_Index!M153,Vul_Index!M$6:M$197)</f>
        <v>165</v>
      </c>
      <c r="N153" s="47">
        <f>RANK(Vul_Index!N153,Vul_Index!N$6:N$197)</f>
        <v>164</v>
      </c>
      <c r="O153" s="47">
        <f>RANK(Vul_Index!O153,Vul_Index!O$6:O$197)</f>
        <v>163</v>
      </c>
      <c r="P153" s="47">
        <f>RANK(Vul_Index!P153,Vul_Index!P$6:P$197)</f>
        <v>165</v>
      </c>
      <c r="Q153" s="47">
        <f>RANK(Vul_Index!Q153,Vul_Index!Q$6:Q$197)</f>
        <v>164</v>
      </c>
      <c r="R153" s="47">
        <f>RANK(Vul_Index!R153,Vul_Index!R$6:R$197)</f>
        <v>167</v>
      </c>
      <c r="S153" s="47">
        <f>RANK(Vul_Index!S153,Vul_Index!S$6:S$197)</f>
        <v>169</v>
      </c>
      <c r="T153" s="47">
        <f>RANK(Vul_Index!T153,Vul_Index!T$6:T$197)</f>
        <v>171</v>
      </c>
      <c r="U153" s="11"/>
      <c r="V153" s="35" t="str">
        <f t="shared" si="16"/>
        <v>San Marino</v>
      </c>
      <c r="W153" s="44">
        <f t="shared" si="17"/>
        <v>169</v>
      </c>
      <c r="X153" s="44">
        <f t="shared" ca="1" si="18"/>
        <v>2.0000009322611456</v>
      </c>
      <c r="Y153" s="44">
        <f t="shared" ca="1" si="19"/>
        <v>189</v>
      </c>
      <c r="Z153" s="44">
        <f t="shared" si="20"/>
        <v>163</v>
      </c>
      <c r="AA153" s="44">
        <f t="shared" ca="1" si="21"/>
        <v>8.0000506053461304</v>
      </c>
      <c r="AB153" s="44">
        <f t="shared" ca="1" si="22"/>
        <v>49</v>
      </c>
    </row>
    <row r="154" spans="3:28">
      <c r="C154" s="34" t="s">
        <v>335</v>
      </c>
      <c r="D154" s="35" t="s">
        <v>336</v>
      </c>
      <c r="E154" s="47">
        <f>RANK(Vul_Index!E154,Vul_Index!E$6:E$197)</f>
        <v>64</v>
      </c>
      <c r="F154" s="47">
        <f>RANK(Vul_Index!F154,Vul_Index!F$6:F$197)</f>
        <v>63</v>
      </c>
      <c r="G154" s="47">
        <f>RANK(Vul_Index!G154,Vul_Index!G$6:G$197)</f>
        <v>64</v>
      </c>
      <c r="H154" s="47">
        <f>RANK(Vul_Index!H154,Vul_Index!H$6:H$197)</f>
        <v>65</v>
      </c>
      <c r="I154" s="47">
        <f>RANK(Vul_Index!I154,Vul_Index!I$6:I$197)</f>
        <v>65</v>
      </c>
      <c r="J154" s="47">
        <f>RANK(Vul_Index!J154,Vul_Index!J$6:J$197)</f>
        <v>64</v>
      </c>
      <c r="K154" s="47">
        <f>RANK(Vul_Index!K154,Vul_Index!K$6:K$197)</f>
        <v>62</v>
      </c>
      <c r="L154" s="47">
        <f>RANK(Vul_Index!L154,Vul_Index!L$6:L$197)</f>
        <v>60</v>
      </c>
      <c r="M154" s="47">
        <f>RANK(Vul_Index!M154,Vul_Index!M$6:M$197)</f>
        <v>63</v>
      </c>
      <c r="N154" s="47">
        <f>RANK(Vul_Index!N154,Vul_Index!N$6:N$197)</f>
        <v>62</v>
      </c>
      <c r="O154" s="47">
        <f>RANK(Vul_Index!O154,Vul_Index!O$6:O$197)</f>
        <v>62</v>
      </c>
      <c r="P154" s="47">
        <f>RANK(Vul_Index!P154,Vul_Index!P$6:P$197)</f>
        <v>63</v>
      </c>
      <c r="Q154" s="47">
        <f>RANK(Vul_Index!Q154,Vul_Index!Q$6:Q$197)</f>
        <v>61</v>
      </c>
      <c r="R154" s="47">
        <f>RANK(Vul_Index!R154,Vul_Index!R$6:R$197)</f>
        <v>63</v>
      </c>
      <c r="S154" s="47">
        <f>RANK(Vul_Index!S154,Vul_Index!S$6:S$197)</f>
        <v>61</v>
      </c>
      <c r="T154" s="47">
        <f>RANK(Vul_Index!T154,Vul_Index!T$6:T$197)</f>
        <v>61</v>
      </c>
      <c r="U154" s="11"/>
      <c r="V154" s="35" t="str">
        <f t="shared" si="16"/>
        <v>Sao Tome and Principe</v>
      </c>
      <c r="W154" s="44">
        <f t="shared" si="17"/>
        <v>65</v>
      </c>
      <c r="X154" s="44">
        <f t="shared" ca="1" si="18"/>
        <v>-3.999996806068856</v>
      </c>
      <c r="Y154" s="44">
        <f t="shared" ca="1" si="19"/>
        <v>88</v>
      </c>
      <c r="Z154" s="44">
        <f t="shared" si="20"/>
        <v>60</v>
      </c>
      <c r="AA154" s="44">
        <f t="shared" ca="1" si="21"/>
        <v>1.0000117669366717</v>
      </c>
      <c r="AB154" s="44">
        <f t="shared" ca="1" si="22"/>
        <v>163</v>
      </c>
    </row>
    <row r="155" spans="3:28">
      <c r="C155" s="34" t="s">
        <v>337</v>
      </c>
      <c r="D155" s="35" t="s">
        <v>338</v>
      </c>
      <c r="E155" s="47">
        <f>RANK(Vul_Index!E155,Vul_Index!E$6:E$197)</f>
        <v>99</v>
      </c>
      <c r="F155" s="47">
        <f>RANK(Vul_Index!F155,Vul_Index!F$6:F$197)</f>
        <v>98</v>
      </c>
      <c r="G155" s="47">
        <f>RANK(Vul_Index!G155,Vul_Index!G$6:G$197)</f>
        <v>95</v>
      </c>
      <c r="H155" s="47">
        <f>RANK(Vul_Index!H155,Vul_Index!H$6:H$197)</f>
        <v>94</v>
      </c>
      <c r="I155" s="47">
        <f>RANK(Vul_Index!I155,Vul_Index!I$6:I$197)</f>
        <v>95</v>
      </c>
      <c r="J155" s="47">
        <f>RANK(Vul_Index!J155,Vul_Index!J$6:J$197)</f>
        <v>95</v>
      </c>
      <c r="K155" s="47">
        <f>RANK(Vul_Index!K155,Vul_Index!K$6:K$197)</f>
        <v>96</v>
      </c>
      <c r="L155" s="47">
        <f>RANK(Vul_Index!L155,Vul_Index!L$6:L$197)</f>
        <v>95</v>
      </c>
      <c r="M155" s="47">
        <f>RANK(Vul_Index!M155,Vul_Index!M$6:M$197)</f>
        <v>90</v>
      </c>
      <c r="N155" s="47">
        <f>RANK(Vul_Index!N155,Vul_Index!N$6:N$197)</f>
        <v>95</v>
      </c>
      <c r="O155" s="47">
        <f>RANK(Vul_Index!O155,Vul_Index!O$6:O$197)</f>
        <v>96</v>
      </c>
      <c r="P155" s="47">
        <f>RANK(Vul_Index!P155,Vul_Index!P$6:P$197)</f>
        <v>92</v>
      </c>
      <c r="Q155" s="47">
        <f>RANK(Vul_Index!Q155,Vul_Index!Q$6:Q$197)</f>
        <v>95</v>
      </c>
      <c r="R155" s="47">
        <f>RANK(Vul_Index!R155,Vul_Index!R$6:R$197)</f>
        <v>89</v>
      </c>
      <c r="S155" s="47">
        <f>RANK(Vul_Index!S155,Vul_Index!S$6:S$197)</f>
        <v>89</v>
      </c>
      <c r="T155" s="47">
        <f>RANK(Vul_Index!T155,Vul_Index!T$6:T$197)</f>
        <v>89</v>
      </c>
      <c r="U155" s="11"/>
      <c r="V155" s="35" t="str">
        <f t="shared" si="16"/>
        <v>Saudi Arabia</v>
      </c>
      <c r="W155" s="44">
        <f t="shared" si="17"/>
        <v>99</v>
      </c>
      <c r="X155" s="44">
        <f t="shared" ca="1" si="18"/>
        <v>-9.9999900280413616</v>
      </c>
      <c r="Y155" s="44">
        <f t="shared" ca="1" si="19"/>
        <v>38</v>
      </c>
      <c r="Z155" s="44">
        <f t="shared" si="20"/>
        <v>89</v>
      </c>
      <c r="AA155" s="44">
        <f t="shared" ca="1" si="21"/>
        <v>5.7371168343861492E-5</v>
      </c>
      <c r="AB155" s="44">
        <f t="shared" ca="1" si="22"/>
        <v>178</v>
      </c>
    </row>
    <row r="156" spans="3:28">
      <c r="C156" s="34" t="s">
        <v>339</v>
      </c>
      <c r="D156" s="35" t="s">
        <v>340</v>
      </c>
      <c r="E156" s="47">
        <f>RANK(Vul_Index!E156,Vul_Index!E$6:E$197)</f>
        <v>29</v>
      </c>
      <c r="F156" s="47">
        <f>RANK(Vul_Index!F156,Vul_Index!F$6:F$197)</f>
        <v>29</v>
      </c>
      <c r="G156" s="47">
        <f>RANK(Vul_Index!G156,Vul_Index!G$6:G$197)</f>
        <v>33</v>
      </c>
      <c r="H156" s="47">
        <f>RANK(Vul_Index!H156,Vul_Index!H$6:H$197)</f>
        <v>31</v>
      </c>
      <c r="I156" s="47">
        <f>RANK(Vul_Index!I156,Vul_Index!I$6:I$197)</f>
        <v>32</v>
      </c>
      <c r="J156" s="47">
        <f>RANK(Vul_Index!J156,Vul_Index!J$6:J$197)</f>
        <v>33</v>
      </c>
      <c r="K156" s="47">
        <f>RANK(Vul_Index!K156,Vul_Index!K$6:K$197)</f>
        <v>33</v>
      </c>
      <c r="L156" s="47">
        <f>RANK(Vul_Index!L156,Vul_Index!L$6:L$197)</f>
        <v>32</v>
      </c>
      <c r="M156" s="47">
        <f>RANK(Vul_Index!M156,Vul_Index!M$6:M$197)</f>
        <v>35</v>
      </c>
      <c r="N156" s="47">
        <f>RANK(Vul_Index!N156,Vul_Index!N$6:N$197)</f>
        <v>37</v>
      </c>
      <c r="O156" s="47">
        <f>RANK(Vul_Index!O156,Vul_Index!O$6:O$197)</f>
        <v>36</v>
      </c>
      <c r="P156" s="47">
        <f>RANK(Vul_Index!P156,Vul_Index!P$6:P$197)</f>
        <v>36</v>
      </c>
      <c r="Q156" s="47">
        <f>RANK(Vul_Index!Q156,Vul_Index!Q$6:Q$197)</f>
        <v>34</v>
      </c>
      <c r="R156" s="47">
        <f>RANK(Vul_Index!R156,Vul_Index!R$6:R$197)</f>
        <v>34</v>
      </c>
      <c r="S156" s="47">
        <f>RANK(Vul_Index!S156,Vul_Index!S$6:S$197)</f>
        <v>33</v>
      </c>
      <c r="T156" s="47">
        <f>RANK(Vul_Index!T156,Vul_Index!T$6:T$197)</f>
        <v>33</v>
      </c>
      <c r="U156" s="11"/>
      <c r="V156" s="35" t="str">
        <f t="shared" si="16"/>
        <v>Senegal</v>
      </c>
      <c r="W156" s="44">
        <f t="shared" si="17"/>
        <v>37</v>
      </c>
      <c r="X156" s="44">
        <f t="shared" ca="1" si="18"/>
        <v>-3.999994989606372</v>
      </c>
      <c r="Y156" s="44">
        <f t="shared" ca="1" si="19"/>
        <v>91</v>
      </c>
      <c r="Z156" s="44">
        <f t="shared" si="20"/>
        <v>29</v>
      </c>
      <c r="AA156" s="44">
        <f t="shared" ca="1" si="21"/>
        <v>4.0000418975888845</v>
      </c>
      <c r="AB156" s="44">
        <f t="shared" ca="1" si="22"/>
        <v>92</v>
      </c>
    </row>
    <row r="157" spans="3:28">
      <c r="C157" s="34" t="s">
        <v>341</v>
      </c>
      <c r="D157" s="35" t="s">
        <v>342</v>
      </c>
      <c r="E157" s="47">
        <f>RANK(Vul_Index!E157,Vul_Index!E$6:E$197)</f>
        <v>155</v>
      </c>
      <c r="F157" s="47">
        <f>RANK(Vul_Index!F157,Vul_Index!F$6:F$197)</f>
        <v>158</v>
      </c>
      <c r="G157" s="47">
        <f>RANK(Vul_Index!G157,Vul_Index!G$6:G$197)</f>
        <v>158</v>
      </c>
      <c r="H157" s="47">
        <f>RANK(Vul_Index!H157,Vul_Index!H$6:H$197)</f>
        <v>159</v>
      </c>
      <c r="I157" s="47">
        <f>RANK(Vul_Index!I157,Vul_Index!I$6:I$197)</f>
        <v>161</v>
      </c>
      <c r="J157" s="47">
        <f>RANK(Vul_Index!J157,Vul_Index!J$6:J$197)</f>
        <v>162</v>
      </c>
      <c r="K157" s="47">
        <f>RANK(Vul_Index!K157,Vul_Index!K$6:K$197)</f>
        <v>160</v>
      </c>
      <c r="L157" s="47">
        <f>RANK(Vul_Index!L157,Vul_Index!L$6:L$197)</f>
        <v>161</v>
      </c>
      <c r="M157" s="47">
        <f>RANK(Vul_Index!M157,Vul_Index!M$6:M$197)</f>
        <v>157</v>
      </c>
      <c r="N157" s="47">
        <f>RANK(Vul_Index!N157,Vul_Index!N$6:N$197)</f>
        <v>159</v>
      </c>
      <c r="O157" s="47">
        <f>RANK(Vul_Index!O157,Vul_Index!O$6:O$197)</f>
        <v>156</v>
      </c>
      <c r="P157" s="47">
        <f>RANK(Vul_Index!P157,Vul_Index!P$6:P$197)</f>
        <v>156</v>
      </c>
      <c r="Q157" s="47">
        <f>RANK(Vul_Index!Q157,Vul_Index!Q$6:Q$197)</f>
        <v>158</v>
      </c>
      <c r="R157" s="47">
        <f>RANK(Vul_Index!R157,Vul_Index!R$6:R$197)</f>
        <v>160</v>
      </c>
      <c r="S157" s="47">
        <f>RANK(Vul_Index!S157,Vul_Index!S$6:S$197)</f>
        <v>159</v>
      </c>
      <c r="T157" s="47">
        <f>RANK(Vul_Index!T157,Vul_Index!T$6:T$197)</f>
        <v>159</v>
      </c>
      <c r="U157" s="11"/>
      <c r="V157" s="35" t="str">
        <f t="shared" si="16"/>
        <v>Serbia</v>
      </c>
      <c r="W157" s="44">
        <f t="shared" si="17"/>
        <v>162</v>
      </c>
      <c r="X157" s="44">
        <f t="shared" ca="1" si="18"/>
        <v>-2.9999905453049194</v>
      </c>
      <c r="Y157" s="44">
        <f t="shared" ca="1" si="19"/>
        <v>113</v>
      </c>
      <c r="Z157" s="44">
        <f t="shared" si="20"/>
        <v>155</v>
      </c>
      <c r="AA157" s="44">
        <f t="shared" ca="1" si="21"/>
        <v>4.0000291341366827</v>
      </c>
      <c r="AB157" s="44">
        <f t="shared" ca="1" si="22"/>
        <v>95</v>
      </c>
    </row>
    <row r="158" spans="3:28">
      <c r="C158" s="34" t="s">
        <v>343</v>
      </c>
      <c r="D158" s="35" t="s">
        <v>344</v>
      </c>
      <c r="E158" s="47">
        <f>RANK(Vul_Index!E158,Vul_Index!E$6:E$197)</f>
        <v>89</v>
      </c>
      <c r="F158" s="47">
        <f>RANK(Vul_Index!F158,Vul_Index!F$6:F$197)</f>
        <v>92</v>
      </c>
      <c r="G158" s="47">
        <f>RANK(Vul_Index!G158,Vul_Index!G$6:G$197)</f>
        <v>92</v>
      </c>
      <c r="H158" s="47">
        <f>RANK(Vul_Index!H158,Vul_Index!H$6:H$197)</f>
        <v>96</v>
      </c>
      <c r="I158" s="47">
        <f>RANK(Vul_Index!I158,Vul_Index!I$6:I$197)</f>
        <v>94</v>
      </c>
      <c r="J158" s="47">
        <f>RANK(Vul_Index!J158,Vul_Index!J$6:J$197)</f>
        <v>94</v>
      </c>
      <c r="K158" s="47">
        <f>RANK(Vul_Index!K158,Vul_Index!K$6:K$197)</f>
        <v>93</v>
      </c>
      <c r="L158" s="47">
        <f>RANK(Vul_Index!L158,Vul_Index!L$6:L$197)</f>
        <v>94</v>
      </c>
      <c r="M158" s="47">
        <f>RANK(Vul_Index!M158,Vul_Index!M$6:M$197)</f>
        <v>92</v>
      </c>
      <c r="N158" s="47">
        <f>RANK(Vul_Index!N158,Vul_Index!N$6:N$197)</f>
        <v>93</v>
      </c>
      <c r="O158" s="47">
        <f>RANK(Vul_Index!O158,Vul_Index!O$6:O$197)</f>
        <v>95</v>
      </c>
      <c r="P158" s="47">
        <f>RANK(Vul_Index!P158,Vul_Index!P$6:P$197)</f>
        <v>94</v>
      </c>
      <c r="Q158" s="47">
        <f>RANK(Vul_Index!Q158,Vul_Index!Q$6:Q$197)</f>
        <v>96</v>
      </c>
      <c r="R158" s="47">
        <f>RANK(Vul_Index!R158,Vul_Index!R$6:R$197)</f>
        <v>94</v>
      </c>
      <c r="S158" s="47">
        <f>RANK(Vul_Index!S158,Vul_Index!S$6:S$197)</f>
        <v>95</v>
      </c>
      <c r="T158" s="47">
        <f>RANK(Vul_Index!T158,Vul_Index!T$6:T$197)</f>
        <v>96</v>
      </c>
      <c r="U158" s="11"/>
      <c r="V158" s="35" t="str">
        <f t="shared" si="16"/>
        <v>Seychelles</v>
      </c>
      <c r="W158" s="44">
        <f t="shared" si="17"/>
        <v>96</v>
      </c>
      <c r="X158" s="44">
        <f t="shared" ca="1" si="18"/>
        <v>7.1349238435106629E-6</v>
      </c>
      <c r="Y158" s="44">
        <f t="shared" ca="1" si="19"/>
        <v>172</v>
      </c>
      <c r="Z158" s="44">
        <f t="shared" si="20"/>
        <v>89</v>
      </c>
      <c r="AA158" s="44">
        <f t="shared" ca="1" si="21"/>
        <v>7.0000177074156404</v>
      </c>
      <c r="AB158" s="44">
        <f t="shared" ca="1" si="22"/>
        <v>59</v>
      </c>
    </row>
    <row r="159" spans="3:28">
      <c r="C159" s="34" t="s">
        <v>345</v>
      </c>
      <c r="D159" s="35" t="s">
        <v>346</v>
      </c>
      <c r="E159" s="47">
        <f>RANK(Vul_Index!E159,Vul_Index!E$6:E$197)</f>
        <v>6</v>
      </c>
      <c r="F159" s="47">
        <f>RANK(Vul_Index!F159,Vul_Index!F$6:F$197)</f>
        <v>5</v>
      </c>
      <c r="G159" s="47">
        <f>RANK(Vul_Index!G159,Vul_Index!G$6:G$197)</f>
        <v>5</v>
      </c>
      <c r="H159" s="47">
        <f>RANK(Vul_Index!H159,Vul_Index!H$6:H$197)</f>
        <v>5</v>
      </c>
      <c r="I159" s="47">
        <f>RANK(Vul_Index!I159,Vul_Index!I$6:I$197)</f>
        <v>6</v>
      </c>
      <c r="J159" s="47">
        <f>RANK(Vul_Index!J159,Vul_Index!J$6:J$197)</f>
        <v>7</v>
      </c>
      <c r="K159" s="47">
        <f>RANK(Vul_Index!K159,Vul_Index!K$6:K$197)</f>
        <v>6</v>
      </c>
      <c r="L159" s="47">
        <f>RANK(Vul_Index!L159,Vul_Index!L$6:L$197)</f>
        <v>5</v>
      </c>
      <c r="M159" s="47">
        <f>RANK(Vul_Index!M159,Vul_Index!M$6:M$197)</f>
        <v>6</v>
      </c>
      <c r="N159" s="47">
        <f>RANK(Vul_Index!N159,Vul_Index!N$6:N$197)</f>
        <v>8</v>
      </c>
      <c r="O159" s="47">
        <f>RANK(Vul_Index!O159,Vul_Index!O$6:O$197)</f>
        <v>7</v>
      </c>
      <c r="P159" s="47">
        <f>RANK(Vul_Index!P159,Vul_Index!P$6:P$197)</f>
        <v>6</v>
      </c>
      <c r="Q159" s="47">
        <f>RANK(Vul_Index!Q159,Vul_Index!Q$6:Q$197)</f>
        <v>6</v>
      </c>
      <c r="R159" s="47">
        <f>RANK(Vul_Index!R159,Vul_Index!R$6:R$197)</f>
        <v>6</v>
      </c>
      <c r="S159" s="47">
        <f>RANK(Vul_Index!S159,Vul_Index!S$6:S$197)</f>
        <v>6</v>
      </c>
      <c r="T159" s="47">
        <f>RANK(Vul_Index!T159,Vul_Index!T$6:T$197)</f>
        <v>6</v>
      </c>
      <c r="U159" s="11"/>
      <c r="V159" s="35" t="str">
        <f t="shared" si="16"/>
        <v>Sierra Leone</v>
      </c>
      <c r="W159" s="44">
        <f t="shared" si="17"/>
        <v>8</v>
      </c>
      <c r="X159" s="44">
        <f t="shared" ca="1" si="18"/>
        <v>-1.9999990356455517</v>
      </c>
      <c r="Y159" s="44">
        <f t="shared" ca="1" si="19"/>
        <v>115</v>
      </c>
      <c r="Z159" s="44">
        <f t="shared" si="20"/>
        <v>5</v>
      </c>
      <c r="AA159" s="44">
        <f t="shared" ca="1" si="21"/>
        <v>1.0000542846976432</v>
      </c>
      <c r="AB159" s="44">
        <f t="shared" ca="1" si="22"/>
        <v>148</v>
      </c>
    </row>
    <row r="160" spans="3:28">
      <c r="C160" s="34" t="s">
        <v>347</v>
      </c>
      <c r="D160" s="35" t="s">
        <v>348</v>
      </c>
      <c r="E160" s="47">
        <f>RANK(Vul_Index!E160,Vul_Index!E$6:E$197)</f>
        <v>117</v>
      </c>
      <c r="F160" s="47">
        <f>RANK(Vul_Index!F160,Vul_Index!F$6:F$197)</f>
        <v>118</v>
      </c>
      <c r="G160" s="47">
        <f>RANK(Vul_Index!G160,Vul_Index!G$6:G$197)</f>
        <v>116</v>
      </c>
      <c r="H160" s="47">
        <f>RANK(Vul_Index!H160,Vul_Index!H$6:H$197)</f>
        <v>118</v>
      </c>
      <c r="I160" s="47">
        <f>RANK(Vul_Index!I160,Vul_Index!I$6:I$197)</f>
        <v>116</v>
      </c>
      <c r="J160" s="47">
        <f>RANK(Vul_Index!J160,Vul_Index!J$6:J$197)</f>
        <v>115</v>
      </c>
      <c r="K160" s="47">
        <f>RANK(Vul_Index!K160,Vul_Index!K$6:K$197)</f>
        <v>115</v>
      </c>
      <c r="L160" s="47">
        <f>RANK(Vul_Index!L160,Vul_Index!L$6:L$197)</f>
        <v>114</v>
      </c>
      <c r="M160" s="47">
        <f>RANK(Vul_Index!M160,Vul_Index!M$6:M$197)</f>
        <v>115</v>
      </c>
      <c r="N160" s="47">
        <f>RANK(Vul_Index!N160,Vul_Index!N$6:N$197)</f>
        <v>113</v>
      </c>
      <c r="O160" s="47">
        <f>RANK(Vul_Index!O160,Vul_Index!O$6:O$197)</f>
        <v>114</v>
      </c>
      <c r="P160" s="47">
        <f>RANK(Vul_Index!P160,Vul_Index!P$6:P$197)</f>
        <v>113</v>
      </c>
      <c r="Q160" s="47">
        <f>RANK(Vul_Index!Q160,Vul_Index!Q$6:Q$197)</f>
        <v>112</v>
      </c>
      <c r="R160" s="47">
        <f>RANK(Vul_Index!R160,Vul_Index!R$6:R$197)</f>
        <v>114</v>
      </c>
      <c r="S160" s="47">
        <f>RANK(Vul_Index!S160,Vul_Index!S$6:S$197)</f>
        <v>115</v>
      </c>
      <c r="T160" s="47">
        <f>RANK(Vul_Index!T160,Vul_Index!T$6:T$197)</f>
        <v>115</v>
      </c>
      <c r="U160" s="11"/>
      <c r="V160" s="35" t="str">
        <f t="shared" si="16"/>
        <v>Singapore</v>
      </c>
      <c r="W160" s="44">
        <f t="shared" si="17"/>
        <v>118</v>
      </c>
      <c r="X160" s="44">
        <f t="shared" ca="1" si="18"/>
        <v>-2.9999936792118822</v>
      </c>
      <c r="Y160" s="44">
        <f t="shared" ca="1" si="19"/>
        <v>105</v>
      </c>
      <c r="Z160" s="44">
        <f t="shared" si="20"/>
        <v>112</v>
      </c>
      <c r="AA160" s="44">
        <f t="shared" ca="1" si="21"/>
        <v>3.0000593296275118</v>
      </c>
      <c r="AB160" s="44">
        <f t="shared" ca="1" si="22"/>
        <v>105</v>
      </c>
    </row>
    <row r="161" spans="3:28">
      <c r="C161" s="34" t="s">
        <v>349</v>
      </c>
      <c r="D161" s="35" t="s">
        <v>350</v>
      </c>
      <c r="E161" s="47">
        <f>RANK(Vul_Index!E161,Vul_Index!E$6:E$197)</f>
        <v>173</v>
      </c>
      <c r="F161" s="47">
        <f>RANK(Vul_Index!F161,Vul_Index!F$6:F$197)</f>
        <v>172</v>
      </c>
      <c r="G161" s="47">
        <f>RANK(Vul_Index!G161,Vul_Index!G$6:G$197)</f>
        <v>172</v>
      </c>
      <c r="H161" s="47">
        <f>RANK(Vul_Index!H161,Vul_Index!H$6:H$197)</f>
        <v>172</v>
      </c>
      <c r="I161" s="47">
        <f>RANK(Vul_Index!I161,Vul_Index!I$6:I$197)</f>
        <v>172</v>
      </c>
      <c r="J161" s="47">
        <f>RANK(Vul_Index!J161,Vul_Index!J$6:J$197)</f>
        <v>172</v>
      </c>
      <c r="K161" s="47">
        <f>RANK(Vul_Index!K161,Vul_Index!K$6:K$197)</f>
        <v>171</v>
      </c>
      <c r="L161" s="47">
        <f>RANK(Vul_Index!L161,Vul_Index!L$6:L$197)</f>
        <v>173</v>
      </c>
      <c r="M161" s="47">
        <f>RANK(Vul_Index!M161,Vul_Index!M$6:M$197)</f>
        <v>172</v>
      </c>
      <c r="N161" s="47">
        <f>RANK(Vul_Index!N161,Vul_Index!N$6:N$197)</f>
        <v>172</v>
      </c>
      <c r="O161" s="47">
        <f>RANK(Vul_Index!O161,Vul_Index!O$6:O$197)</f>
        <v>173</v>
      </c>
      <c r="P161" s="47">
        <f>RANK(Vul_Index!P161,Vul_Index!P$6:P$197)</f>
        <v>174</v>
      </c>
      <c r="Q161" s="47">
        <f>RANK(Vul_Index!Q161,Vul_Index!Q$6:Q$197)</f>
        <v>171</v>
      </c>
      <c r="R161" s="47">
        <f>RANK(Vul_Index!R161,Vul_Index!R$6:R$197)</f>
        <v>175</v>
      </c>
      <c r="S161" s="47">
        <f>RANK(Vul_Index!S161,Vul_Index!S$6:S$197)</f>
        <v>173</v>
      </c>
      <c r="T161" s="47">
        <f>RANK(Vul_Index!T161,Vul_Index!T$6:T$197)</f>
        <v>173</v>
      </c>
      <c r="U161" s="11"/>
      <c r="V161" s="35" t="str">
        <f t="shared" si="16"/>
        <v>Slovakia</v>
      </c>
      <c r="W161" s="44">
        <f t="shared" si="17"/>
        <v>175</v>
      </c>
      <c r="X161" s="44">
        <f t="shared" ca="1" si="18"/>
        <v>-1.999990756836193</v>
      </c>
      <c r="Y161" s="44">
        <f t="shared" ca="1" si="19"/>
        <v>129</v>
      </c>
      <c r="Z161" s="44">
        <f t="shared" si="20"/>
        <v>171</v>
      </c>
      <c r="AA161" s="44">
        <f t="shared" ca="1" si="21"/>
        <v>2.0000104737119586</v>
      </c>
      <c r="AB161" s="44">
        <f t="shared" ca="1" si="22"/>
        <v>134</v>
      </c>
    </row>
    <row r="162" spans="3:28">
      <c r="C162" s="34" t="s">
        <v>351</v>
      </c>
      <c r="D162" s="35" t="s">
        <v>352</v>
      </c>
      <c r="E162" s="47">
        <f>RANK(Vul_Index!E162,Vul_Index!E$6:E$197)</f>
        <v>179</v>
      </c>
      <c r="F162" s="47">
        <f>RANK(Vul_Index!F162,Vul_Index!F$6:F$197)</f>
        <v>179</v>
      </c>
      <c r="G162" s="47">
        <f>RANK(Vul_Index!G162,Vul_Index!G$6:G$197)</f>
        <v>179</v>
      </c>
      <c r="H162" s="47">
        <f>RANK(Vul_Index!H162,Vul_Index!H$6:H$197)</f>
        <v>181</v>
      </c>
      <c r="I162" s="47">
        <f>RANK(Vul_Index!I162,Vul_Index!I$6:I$197)</f>
        <v>177</v>
      </c>
      <c r="J162" s="47">
        <f>RANK(Vul_Index!J162,Vul_Index!J$6:J$197)</f>
        <v>181</v>
      </c>
      <c r="K162" s="47">
        <f>RANK(Vul_Index!K162,Vul_Index!K$6:K$197)</f>
        <v>181</v>
      </c>
      <c r="L162" s="47">
        <f>RANK(Vul_Index!L162,Vul_Index!L$6:L$197)</f>
        <v>182</v>
      </c>
      <c r="M162" s="47">
        <f>RANK(Vul_Index!M162,Vul_Index!M$6:M$197)</f>
        <v>182</v>
      </c>
      <c r="N162" s="47">
        <f>RANK(Vul_Index!N162,Vul_Index!N$6:N$197)</f>
        <v>182</v>
      </c>
      <c r="O162" s="47">
        <f>RANK(Vul_Index!O162,Vul_Index!O$6:O$197)</f>
        <v>182</v>
      </c>
      <c r="P162" s="47">
        <f>RANK(Vul_Index!P162,Vul_Index!P$6:P$197)</f>
        <v>181</v>
      </c>
      <c r="Q162" s="47">
        <f>RANK(Vul_Index!Q162,Vul_Index!Q$6:Q$197)</f>
        <v>182</v>
      </c>
      <c r="R162" s="47">
        <f>RANK(Vul_Index!R162,Vul_Index!R$6:R$197)</f>
        <v>181</v>
      </c>
      <c r="S162" s="47">
        <f>RANK(Vul_Index!S162,Vul_Index!S$6:S$197)</f>
        <v>182</v>
      </c>
      <c r="T162" s="47">
        <f>RANK(Vul_Index!T162,Vul_Index!T$6:T$197)</f>
        <v>182</v>
      </c>
      <c r="U162" s="11"/>
      <c r="V162" s="35" t="str">
        <f t="shared" si="16"/>
        <v>Slovenia</v>
      </c>
      <c r="W162" s="44">
        <f t="shared" si="17"/>
        <v>182</v>
      </c>
      <c r="X162" s="44">
        <f t="shared" ca="1" si="18"/>
        <v>7.6233888273325747E-6</v>
      </c>
      <c r="Y162" s="44">
        <f t="shared" ca="1" si="19"/>
        <v>174</v>
      </c>
      <c r="Z162" s="44">
        <f t="shared" si="20"/>
        <v>177</v>
      </c>
      <c r="AA162" s="44">
        <f t="shared" ca="1" si="21"/>
        <v>5.0000312215879958</v>
      </c>
      <c r="AB162" s="44">
        <f t="shared" ca="1" si="22"/>
        <v>80</v>
      </c>
    </row>
    <row r="163" spans="3:28">
      <c r="C163" s="34" t="s">
        <v>353</v>
      </c>
      <c r="D163" s="35" t="s">
        <v>354</v>
      </c>
      <c r="E163" s="47">
        <f>RANK(Vul_Index!E163,Vul_Index!E$6:E$197)</f>
        <v>36</v>
      </c>
      <c r="F163" s="47">
        <f>RANK(Vul_Index!F163,Vul_Index!F$6:F$197)</f>
        <v>36</v>
      </c>
      <c r="G163" s="47">
        <f>RANK(Vul_Index!G163,Vul_Index!G$6:G$197)</f>
        <v>39</v>
      </c>
      <c r="H163" s="47">
        <f>RANK(Vul_Index!H163,Vul_Index!H$6:H$197)</f>
        <v>40</v>
      </c>
      <c r="I163" s="47">
        <f>RANK(Vul_Index!I163,Vul_Index!I$6:I$197)</f>
        <v>37</v>
      </c>
      <c r="J163" s="47">
        <f>RANK(Vul_Index!J163,Vul_Index!J$6:J$197)</f>
        <v>39</v>
      </c>
      <c r="K163" s="47">
        <f>RANK(Vul_Index!K163,Vul_Index!K$6:K$197)</f>
        <v>28</v>
      </c>
      <c r="L163" s="47">
        <f>RANK(Vul_Index!L163,Vul_Index!L$6:L$197)</f>
        <v>35</v>
      </c>
      <c r="M163" s="47">
        <f>RANK(Vul_Index!M163,Vul_Index!M$6:M$197)</f>
        <v>36</v>
      </c>
      <c r="N163" s="47">
        <f>RANK(Vul_Index!N163,Vul_Index!N$6:N$197)</f>
        <v>31</v>
      </c>
      <c r="O163" s="47">
        <f>RANK(Vul_Index!O163,Vul_Index!O$6:O$197)</f>
        <v>27</v>
      </c>
      <c r="P163" s="47">
        <f>RANK(Vul_Index!P163,Vul_Index!P$6:P$197)</f>
        <v>27</v>
      </c>
      <c r="Q163" s="47">
        <f>RANK(Vul_Index!Q163,Vul_Index!Q$6:Q$197)</f>
        <v>27</v>
      </c>
      <c r="R163" s="47">
        <f>RANK(Vul_Index!R163,Vul_Index!R$6:R$197)</f>
        <v>30</v>
      </c>
      <c r="S163" s="47">
        <f>RANK(Vul_Index!S163,Vul_Index!S$6:S$197)</f>
        <v>28</v>
      </c>
      <c r="T163" s="47">
        <f>RANK(Vul_Index!T163,Vul_Index!T$6:T$197)</f>
        <v>28</v>
      </c>
      <c r="U163" s="11"/>
      <c r="V163" s="35" t="str">
        <f t="shared" si="16"/>
        <v>Solomon Islands</v>
      </c>
      <c r="W163" s="44">
        <f t="shared" si="17"/>
        <v>40</v>
      </c>
      <c r="X163" s="44">
        <f t="shared" ca="1" si="18"/>
        <v>-11.99999363791575</v>
      </c>
      <c r="Y163" s="44">
        <f t="shared" ca="1" si="19"/>
        <v>23</v>
      </c>
      <c r="Z163" s="44">
        <f t="shared" si="20"/>
        <v>27</v>
      </c>
      <c r="AA163" s="44">
        <f t="shared" ca="1" si="21"/>
        <v>1.000039369978966</v>
      </c>
      <c r="AB163" s="44">
        <f t="shared" ca="1" si="22"/>
        <v>154</v>
      </c>
    </row>
    <row r="164" spans="3:28">
      <c r="C164" s="34" t="s">
        <v>355</v>
      </c>
      <c r="D164" s="35" t="s">
        <v>356</v>
      </c>
      <c r="E164" s="47">
        <f>RANK(Vul_Index!E164,Vul_Index!E$6:E$197)</f>
        <v>22</v>
      </c>
      <c r="F164" s="47">
        <f>RANK(Vul_Index!F164,Vul_Index!F$6:F$197)</f>
        <v>21</v>
      </c>
      <c r="G164" s="47">
        <f>RANK(Vul_Index!G164,Vul_Index!G$6:G$197)</f>
        <v>22</v>
      </c>
      <c r="H164" s="47">
        <f>RANK(Vul_Index!H164,Vul_Index!H$6:H$197)</f>
        <v>21</v>
      </c>
      <c r="I164" s="47">
        <f>RANK(Vul_Index!I164,Vul_Index!I$6:I$197)</f>
        <v>19</v>
      </c>
      <c r="J164" s="47">
        <f>RANK(Vul_Index!J164,Vul_Index!J$6:J$197)</f>
        <v>18</v>
      </c>
      <c r="K164" s="47">
        <f>RANK(Vul_Index!K164,Vul_Index!K$6:K$197)</f>
        <v>15</v>
      </c>
      <c r="L164" s="47">
        <f>RANK(Vul_Index!L164,Vul_Index!L$6:L$197)</f>
        <v>15</v>
      </c>
      <c r="M164" s="47">
        <f>RANK(Vul_Index!M164,Vul_Index!M$6:M$197)</f>
        <v>13</v>
      </c>
      <c r="N164" s="47">
        <f>RANK(Vul_Index!N164,Vul_Index!N$6:N$197)</f>
        <v>14</v>
      </c>
      <c r="O164" s="47">
        <f>RANK(Vul_Index!O164,Vul_Index!O$6:O$197)</f>
        <v>14</v>
      </c>
      <c r="P164" s="47">
        <f>RANK(Vul_Index!P164,Vul_Index!P$6:P$197)</f>
        <v>13</v>
      </c>
      <c r="Q164" s="47">
        <f>RANK(Vul_Index!Q164,Vul_Index!Q$6:Q$197)</f>
        <v>13</v>
      </c>
      <c r="R164" s="47">
        <f>RANK(Vul_Index!R164,Vul_Index!R$6:R$197)</f>
        <v>13</v>
      </c>
      <c r="S164" s="47">
        <f>RANK(Vul_Index!S164,Vul_Index!S$6:S$197)</f>
        <v>13</v>
      </c>
      <c r="T164" s="47">
        <f>RANK(Vul_Index!T164,Vul_Index!T$6:T$197)</f>
        <v>13</v>
      </c>
      <c r="U164" s="11"/>
      <c r="V164" s="35" t="str">
        <f t="shared" si="16"/>
        <v>Somalia</v>
      </c>
      <c r="W164" s="44">
        <f t="shared" si="17"/>
        <v>22</v>
      </c>
      <c r="X164" s="44">
        <f t="shared" ca="1" si="18"/>
        <v>-8.9999952870271596</v>
      </c>
      <c r="Y164" s="44">
        <f t="shared" ca="1" si="19"/>
        <v>42</v>
      </c>
      <c r="Z164" s="44">
        <f t="shared" si="20"/>
        <v>13</v>
      </c>
      <c r="AA164" s="44">
        <f t="shared" ca="1" si="21"/>
        <v>2.4659371873081637E-5</v>
      </c>
      <c r="AB164" s="44">
        <f t="shared" ca="1" si="22"/>
        <v>186</v>
      </c>
    </row>
    <row r="165" spans="3:28">
      <c r="C165" s="34" t="s">
        <v>357</v>
      </c>
      <c r="D165" s="35" t="s">
        <v>358</v>
      </c>
      <c r="E165" s="47">
        <f>RANK(Vul_Index!E165,Vul_Index!E$6:E$197)</f>
        <v>78</v>
      </c>
      <c r="F165" s="47">
        <f>RANK(Vul_Index!F165,Vul_Index!F$6:F$197)</f>
        <v>77</v>
      </c>
      <c r="G165" s="47">
        <f>RANK(Vul_Index!G165,Vul_Index!G$6:G$197)</f>
        <v>77</v>
      </c>
      <c r="H165" s="47">
        <f>RANK(Vul_Index!H165,Vul_Index!H$6:H$197)</f>
        <v>76</v>
      </c>
      <c r="I165" s="47">
        <f>RANK(Vul_Index!I165,Vul_Index!I$6:I$197)</f>
        <v>76</v>
      </c>
      <c r="J165" s="47">
        <f>RANK(Vul_Index!J165,Vul_Index!J$6:J$197)</f>
        <v>74</v>
      </c>
      <c r="K165" s="47">
        <f>RANK(Vul_Index!K165,Vul_Index!K$6:K$197)</f>
        <v>74</v>
      </c>
      <c r="L165" s="47">
        <f>RANK(Vul_Index!L165,Vul_Index!L$6:L$197)</f>
        <v>74</v>
      </c>
      <c r="M165" s="47">
        <f>RANK(Vul_Index!M165,Vul_Index!M$6:M$197)</f>
        <v>72</v>
      </c>
      <c r="N165" s="47">
        <f>RANK(Vul_Index!N165,Vul_Index!N$6:N$197)</f>
        <v>74</v>
      </c>
      <c r="O165" s="47">
        <f>RANK(Vul_Index!O165,Vul_Index!O$6:O$197)</f>
        <v>74</v>
      </c>
      <c r="P165" s="47">
        <f>RANK(Vul_Index!P165,Vul_Index!P$6:P$197)</f>
        <v>72</v>
      </c>
      <c r="Q165" s="47">
        <f>RANK(Vul_Index!Q165,Vul_Index!Q$6:Q$197)</f>
        <v>72</v>
      </c>
      <c r="R165" s="47">
        <f>RANK(Vul_Index!R165,Vul_Index!R$6:R$197)</f>
        <v>71</v>
      </c>
      <c r="S165" s="47">
        <f>RANK(Vul_Index!S165,Vul_Index!S$6:S$197)</f>
        <v>72</v>
      </c>
      <c r="T165" s="47">
        <f>RANK(Vul_Index!T165,Vul_Index!T$6:T$197)</f>
        <v>72</v>
      </c>
      <c r="U165" s="11"/>
      <c r="V165" s="35" t="str">
        <f t="shared" si="16"/>
        <v>South Africa</v>
      </c>
      <c r="W165" s="44">
        <f t="shared" si="17"/>
        <v>78</v>
      </c>
      <c r="X165" s="44">
        <f t="shared" ca="1" si="18"/>
        <v>-5.9999951233920044</v>
      </c>
      <c r="Y165" s="44">
        <f t="shared" ca="1" si="19"/>
        <v>62</v>
      </c>
      <c r="Z165" s="44">
        <f t="shared" si="20"/>
        <v>71</v>
      </c>
      <c r="AA165" s="44">
        <f t="shared" ca="1" si="21"/>
        <v>1.0000643902275055</v>
      </c>
      <c r="AB165" s="44">
        <f t="shared" ca="1" si="22"/>
        <v>142</v>
      </c>
    </row>
    <row r="166" spans="3:28">
      <c r="C166" s="34" t="s">
        <v>359</v>
      </c>
      <c r="D166" s="35" t="s">
        <v>360</v>
      </c>
      <c r="E166" s="47">
        <f>RANK(Vul_Index!E166,Vul_Index!E$6:E$197)</f>
        <v>172</v>
      </c>
      <c r="F166" s="47">
        <f>RANK(Vul_Index!F166,Vul_Index!F$6:F$197)</f>
        <v>173</v>
      </c>
      <c r="G166" s="47">
        <f>RANK(Vul_Index!G166,Vul_Index!G$6:G$197)</f>
        <v>174</v>
      </c>
      <c r="H166" s="47">
        <f>RANK(Vul_Index!H166,Vul_Index!H$6:H$197)</f>
        <v>175</v>
      </c>
      <c r="I166" s="47">
        <f>RANK(Vul_Index!I166,Vul_Index!I$6:I$197)</f>
        <v>175</v>
      </c>
      <c r="J166" s="47">
        <f>RANK(Vul_Index!J166,Vul_Index!J$6:J$197)</f>
        <v>176</v>
      </c>
      <c r="K166" s="47">
        <f>RANK(Vul_Index!K166,Vul_Index!K$6:K$197)</f>
        <v>175</v>
      </c>
      <c r="L166" s="47">
        <f>RANK(Vul_Index!L166,Vul_Index!L$6:L$197)</f>
        <v>172</v>
      </c>
      <c r="M166" s="47">
        <f>RANK(Vul_Index!M166,Vul_Index!M$6:M$197)</f>
        <v>177</v>
      </c>
      <c r="N166" s="47">
        <f>RANK(Vul_Index!N166,Vul_Index!N$6:N$197)</f>
        <v>177</v>
      </c>
      <c r="O166" s="47">
        <f>RANK(Vul_Index!O166,Vul_Index!O$6:O$197)</f>
        <v>171</v>
      </c>
      <c r="P166" s="47">
        <f>RANK(Vul_Index!P166,Vul_Index!P$6:P$197)</f>
        <v>177</v>
      </c>
      <c r="Q166" s="47">
        <f>RANK(Vul_Index!Q166,Vul_Index!Q$6:Q$197)</f>
        <v>180</v>
      </c>
      <c r="R166" s="47">
        <f>RANK(Vul_Index!R166,Vul_Index!R$6:R$197)</f>
        <v>179</v>
      </c>
      <c r="S166" s="47">
        <f>RANK(Vul_Index!S166,Vul_Index!S$6:S$197)</f>
        <v>168</v>
      </c>
      <c r="T166" s="47">
        <f>RANK(Vul_Index!T166,Vul_Index!T$6:T$197)</f>
        <v>168</v>
      </c>
      <c r="U166" s="11"/>
      <c r="V166" s="35" t="str">
        <f t="shared" si="16"/>
        <v>Spain</v>
      </c>
      <c r="W166" s="44">
        <f t="shared" si="17"/>
        <v>180</v>
      </c>
      <c r="X166" s="44">
        <f t="shared" ca="1" si="18"/>
        <v>-11.999996477573401</v>
      </c>
      <c r="Y166" s="44">
        <f t="shared" ca="1" si="19"/>
        <v>21</v>
      </c>
      <c r="Z166" s="44">
        <f t="shared" si="20"/>
        <v>168</v>
      </c>
      <c r="AA166" s="44">
        <f t="shared" ca="1" si="21"/>
        <v>2.619374944544285E-5</v>
      </c>
      <c r="AB166" s="44">
        <f t="shared" ca="1" si="22"/>
        <v>185</v>
      </c>
    </row>
    <row r="167" spans="3:28">
      <c r="C167" s="34" t="s">
        <v>361</v>
      </c>
      <c r="D167" s="35" t="s">
        <v>362</v>
      </c>
      <c r="E167" s="47">
        <f>RANK(Vul_Index!E167,Vul_Index!E$6:E$197)</f>
        <v>114</v>
      </c>
      <c r="F167" s="47">
        <f>RANK(Vul_Index!F167,Vul_Index!F$6:F$197)</f>
        <v>110</v>
      </c>
      <c r="G167" s="47">
        <f>RANK(Vul_Index!G167,Vul_Index!G$6:G$197)</f>
        <v>112</v>
      </c>
      <c r="H167" s="47">
        <f>RANK(Vul_Index!H167,Vul_Index!H$6:H$197)</f>
        <v>114</v>
      </c>
      <c r="I167" s="47">
        <f>RANK(Vul_Index!I167,Vul_Index!I$6:I$197)</f>
        <v>117</v>
      </c>
      <c r="J167" s="47">
        <f>RANK(Vul_Index!J167,Vul_Index!J$6:J$197)</f>
        <v>119</v>
      </c>
      <c r="K167" s="47">
        <f>RANK(Vul_Index!K167,Vul_Index!K$6:K$197)</f>
        <v>118</v>
      </c>
      <c r="L167" s="47">
        <f>RANK(Vul_Index!L167,Vul_Index!L$6:L$197)</f>
        <v>118</v>
      </c>
      <c r="M167" s="47">
        <f>RANK(Vul_Index!M167,Vul_Index!M$6:M$197)</f>
        <v>116</v>
      </c>
      <c r="N167" s="47">
        <f>RANK(Vul_Index!N167,Vul_Index!N$6:N$197)</f>
        <v>115</v>
      </c>
      <c r="O167" s="47">
        <f>RANK(Vul_Index!O167,Vul_Index!O$6:O$197)</f>
        <v>115</v>
      </c>
      <c r="P167" s="47">
        <f>RANK(Vul_Index!P167,Vul_Index!P$6:P$197)</f>
        <v>117</v>
      </c>
      <c r="Q167" s="47">
        <f>RANK(Vul_Index!Q167,Vul_Index!Q$6:Q$197)</f>
        <v>118</v>
      </c>
      <c r="R167" s="47">
        <f>RANK(Vul_Index!R167,Vul_Index!R$6:R$197)</f>
        <v>117</v>
      </c>
      <c r="S167" s="47">
        <f>RANK(Vul_Index!S167,Vul_Index!S$6:S$197)</f>
        <v>116</v>
      </c>
      <c r="T167" s="47">
        <f>RANK(Vul_Index!T167,Vul_Index!T$6:T$197)</f>
        <v>116</v>
      </c>
      <c r="U167" s="11"/>
      <c r="V167" s="35" t="str">
        <f t="shared" si="16"/>
        <v>Sri Lanka</v>
      </c>
      <c r="W167" s="44">
        <f t="shared" si="17"/>
        <v>119</v>
      </c>
      <c r="X167" s="44">
        <f t="shared" ca="1" si="18"/>
        <v>-2.9999972701439472</v>
      </c>
      <c r="Y167" s="44">
        <f t="shared" ca="1" si="19"/>
        <v>98</v>
      </c>
      <c r="Z167" s="44">
        <f t="shared" si="20"/>
        <v>110</v>
      </c>
      <c r="AA167" s="44">
        <f t="shared" ca="1" si="21"/>
        <v>6.0000115084237597</v>
      </c>
      <c r="AB167" s="44">
        <f t="shared" ca="1" si="22"/>
        <v>69</v>
      </c>
    </row>
    <row r="168" spans="3:28">
      <c r="C168" s="34" t="s">
        <v>363</v>
      </c>
      <c r="D168" s="35" t="s">
        <v>364</v>
      </c>
      <c r="E168" s="47">
        <f>RANK(Vul_Index!E168,Vul_Index!E$6:E$197)</f>
        <v>32</v>
      </c>
      <c r="F168" s="47">
        <f>RANK(Vul_Index!F168,Vul_Index!F$6:F$197)</f>
        <v>31</v>
      </c>
      <c r="G168" s="47">
        <f>RANK(Vul_Index!G168,Vul_Index!G$6:G$197)</f>
        <v>30</v>
      </c>
      <c r="H168" s="47">
        <f>RANK(Vul_Index!H168,Vul_Index!H$6:H$197)</f>
        <v>29</v>
      </c>
      <c r="I168" s="47">
        <f>RANK(Vul_Index!I168,Vul_Index!I$6:I$197)</f>
        <v>25</v>
      </c>
      <c r="J168" s="47">
        <f>RANK(Vul_Index!J168,Vul_Index!J$6:J$197)</f>
        <v>22</v>
      </c>
      <c r="K168" s="47">
        <f>RANK(Vul_Index!K168,Vul_Index!K$6:K$197)</f>
        <v>23</v>
      </c>
      <c r="L168" s="47">
        <f>RANK(Vul_Index!L168,Vul_Index!L$6:L$197)</f>
        <v>22</v>
      </c>
      <c r="M168" s="47">
        <f>RANK(Vul_Index!M168,Vul_Index!M$6:M$197)</f>
        <v>23</v>
      </c>
      <c r="N168" s="47">
        <f>RANK(Vul_Index!N168,Vul_Index!N$6:N$197)</f>
        <v>20</v>
      </c>
      <c r="O168" s="47">
        <f>RANK(Vul_Index!O168,Vul_Index!O$6:O$197)</f>
        <v>20</v>
      </c>
      <c r="P168" s="47">
        <f>RANK(Vul_Index!P168,Vul_Index!P$6:P$197)</f>
        <v>19</v>
      </c>
      <c r="Q168" s="47">
        <f>RANK(Vul_Index!Q168,Vul_Index!Q$6:Q$197)</f>
        <v>19</v>
      </c>
      <c r="R168" s="47">
        <f>RANK(Vul_Index!R168,Vul_Index!R$6:R$197)</f>
        <v>19</v>
      </c>
      <c r="S168" s="47">
        <f>RANK(Vul_Index!S168,Vul_Index!S$6:S$197)</f>
        <v>19</v>
      </c>
      <c r="T168" s="47">
        <f>RANK(Vul_Index!T168,Vul_Index!T$6:T$197)</f>
        <v>18</v>
      </c>
      <c r="U168" s="11"/>
      <c r="V168" s="35" t="str">
        <f t="shared" si="16"/>
        <v>Sudan</v>
      </c>
      <c r="W168" s="44">
        <f t="shared" si="17"/>
        <v>32</v>
      </c>
      <c r="X168" s="44">
        <f t="shared" ca="1" si="18"/>
        <v>-13.999997365377778</v>
      </c>
      <c r="Y168" s="44">
        <f t="shared" ca="1" si="19"/>
        <v>17</v>
      </c>
      <c r="Z168" s="44">
        <f t="shared" si="20"/>
        <v>18</v>
      </c>
      <c r="AA168" s="44">
        <f t="shared" ca="1" si="21"/>
        <v>9.2294991731142921E-5</v>
      </c>
      <c r="AB168" s="44">
        <f t="shared" ca="1" si="22"/>
        <v>169</v>
      </c>
    </row>
    <row r="169" spans="3:28">
      <c r="C169" s="34" t="s">
        <v>365</v>
      </c>
      <c r="D169" s="35" t="s">
        <v>366</v>
      </c>
      <c r="E169" s="47">
        <f>RANK(Vul_Index!E169,Vul_Index!E$6:E$197)</f>
        <v>86</v>
      </c>
      <c r="F169" s="47">
        <f>RANK(Vul_Index!F169,Vul_Index!F$6:F$197)</f>
        <v>87</v>
      </c>
      <c r="G169" s="47">
        <f>RANK(Vul_Index!G169,Vul_Index!G$6:G$197)</f>
        <v>83</v>
      </c>
      <c r="H169" s="47">
        <f>RANK(Vul_Index!H169,Vul_Index!H$6:H$197)</f>
        <v>80</v>
      </c>
      <c r="I169" s="47">
        <f>RANK(Vul_Index!I169,Vul_Index!I$6:I$197)</f>
        <v>82</v>
      </c>
      <c r="J169" s="47">
        <f>RANK(Vul_Index!J169,Vul_Index!J$6:J$197)</f>
        <v>83</v>
      </c>
      <c r="K169" s="47">
        <f>RANK(Vul_Index!K169,Vul_Index!K$6:K$197)</f>
        <v>83</v>
      </c>
      <c r="L169" s="47">
        <f>RANK(Vul_Index!L169,Vul_Index!L$6:L$197)</f>
        <v>87</v>
      </c>
      <c r="M169" s="47">
        <f>RANK(Vul_Index!M169,Vul_Index!M$6:M$197)</f>
        <v>87</v>
      </c>
      <c r="N169" s="47">
        <f>RANK(Vul_Index!N169,Vul_Index!N$6:N$197)</f>
        <v>88</v>
      </c>
      <c r="O169" s="47">
        <f>RANK(Vul_Index!O169,Vul_Index!O$6:O$197)</f>
        <v>84</v>
      </c>
      <c r="P169" s="47">
        <f>RANK(Vul_Index!P169,Vul_Index!P$6:P$197)</f>
        <v>89</v>
      </c>
      <c r="Q169" s="47">
        <f>RANK(Vul_Index!Q169,Vul_Index!Q$6:Q$197)</f>
        <v>92</v>
      </c>
      <c r="R169" s="47">
        <f>RANK(Vul_Index!R169,Vul_Index!R$6:R$197)</f>
        <v>96</v>
      </c>
      <c r="S169" s="47">
        <f>RANK(Vul_Index!S169,Vul_Index!S$6:S$197)</f>
        <v>94</v>
      </c>
      <c r="T169" s="47">
        <f>RANK(Vul_Index!T169,Vul_Index!T$6:T$197)</f>
        <v>94</v>
      </c>
      <c r="U169" s="11"/>
      <c r="V169" s="35" t="str">
        <f t="shared" si="16"/>
        <v>Suriname</v>
      </c>
      <c r="W169" s="44">
        <f t="shared" si="17"/>
        <v>96</v>
      </c>
      <c r="X169" s="44">
        <f t="shared" ca="1" si="18"/>
        <v>-1.9999979867934903</v>
      </c>
      <c r="Y169" s="44">
        <f t="shared" ca="1" si="19"/>
        <v>118</v>
      </c>
      <c r="Z169" s="44">
        <f t="shared" si="20"/>
        <v>80</v>
      </c>
      <c r="AA169" s="44">
        <f t="shared" ca="1" si="21"/>
        <v>14.000063251012707</v>
      </c>
      <c r="AB169" s="44">
        <f t="shared" ca="1" si="22"/>
        <v>22</v>
      </c>
    </row>
    <row r="170" spans="3:28">
      <c r="C170" s="34" t="s">
        <v>367</v>
      </c>
      <c r="D170" s="35" t="s">
        <v>368</v>
      </c>
      <c r="E170" s="47">
        <f>RANK(Vul_Index!E170,Vul_Index!E$6:E$197)</f>
        <v>63</v>
      </c>
      <c r="F170" s="47">
        <f>RANK(Vul_Index!F170,Vul_Index!F$6:F$197)</f>
        <v>64</v>
      </c>
      <c r="G170" s="47">
        <f>RANK(Vul_Index!G170,Vul_Index!G$6:G$197)</f>
        <v>63</v>
      </c>
      <c r="H170" s="47">
        <f>RANK(Vul_Index!H170,Vul_Index!H$6:H$197)</f>
        <v>62</v>
      </c>
      <c r="I170" s="47">
        <f>RANK(Vul_Index!I170,Vul_Index!I$6:I$197)</f>
        <v>61</v>
      </c>
      <c r="J170" s="47">
        <f>RANK(Vul_Index!J170,Vul_Index!J$6:J$197)</f>
        <v>57</v>
      </c>
      <c r="K170" s="47">
        <f>RANK(Vul_Index!K170,Vul_Index!K$6:K$197)</f>
        <v>56</v>
      </c>
      <c r="L170" s="47">
        <f>RANK(Vul_Index!L170,Vul_Index!L$6:L$197)</f>
        <v>52</v>
      </c>
      <c r="M170" s="47">
        <f>RANK(Vul_Index!M170,Vul_Index!M$6:M$197)</f>
        <v>49</v>
      </c>
      <c r="N170" s="47">
        <f>RANK(Vul_Index!N170,Vul_Index!N$6:N$197)</f>
        <v>49</v>
      </c>
      <c r="O170" s="47">
        <f>RANK(Vul_Index!O170,Vul_Index!O$6:O$197)</f>
        <v>48</v>
      </c>
      <c r="P170" s="47">
        <f>RANK(Vul_Index!P170,Vul_Index!P$6:P$197)</f>
        <v>49</v>
      </c>
      <c r="Q170" s="47">
        <f>RANK(Vul_Index!Q170,Vul_Index!Q$6:Q$197)</f>
        <v>47</v>
      </c>
      <c r="R170" s="47">
        <f>RANK(Vul_Index!R170,Vul_Index!R$6:R$197)</f>
        <v>46</v>
      </c>
      <c r="S170" s="47">
        <f>RANK(Vul_Index!S170,Vul_Index!S$6:S$197)</f>
        <v>45</v>
      </c>
      <c r="T170" s="47">
        <f>RANK(Vul_Index!T170,Vul_Index!T$6:T$197)</f>
        <v>45</v>
      </c>
      <c r="U170" s="11"/>
      <c r="V170" s="35" t="str">
        <f t="shared" si="16"/>
        <v>Swaziland</v>
      </c>
      <c r="W170" s="44">
        <f t="shared" si="17"/>
        <v>64</v>
      </c>
      <c r="X170" s="44">
        <f t="shared" ca="1" si="18"/>
        <v>-18.999998404802245</v>
      </c>
      <c r="Y170" s="44">
        <f t="shared" ca="1" si="19"/>
        <v>7</v>
      </c>
      <c r="Z170" s="44">
        <f t="shared" si="20"/>
        <v>45</v>
      </c>
      <c r="AA170" s="44">
        <f t="shared" ca="1" si="21"/>
        <v>6.7405945327586565E-5</v>
      </c>
      <c r="AB170" s="44">
        <f t="shared" ca="1" si="22"/>
        <v>175</v>
      </c>
    </row>
    <row r="171" spans="3:28">
      <c r="C171" s="34" t="s">
        <v>369</v>
      </c>
      <c r="D171" s="35" t="s">
        <v>370</v>
      </c>
      <c r="E171" s="47">
        <f>RANK(Vul_Index!E171,Vul_Index!E$6:E$197)</f>
        <v>170</v>
      </c>
      <c r="F171" s="47">
        <f>RANK(Vul_Index!F171,Vul_Index!F$6:F$197)</f>
        <v>170</v>
      </c>
      <c r="G171" s="47">
        <f>RANK(Vul_Index!G171,Vul_Index!G$6:G$197)</f>
        <v>169</v>
      </c>
      <c r="H171" s="47">
        <f>RANK(Vul_Index!H171,Vul_Index!H$6:H$197)</f>
        <v>169</v>
      </c>
      <c r="I171" s="47">
        <f>RANK(Vul_Index!I171,Vul_Index!I$6:I$197)</f>
        <v>170</v>
      </c>
      <c r="J171" s="47">
        <f>RANK(Vul_Index!J171,Vul_Index!J$6:J$197)</f>
        <v>169</v>
      </c>
      <c r="K171" s="47">
        <f>RANK(Vul_Index!K171,Vul_Index!K$6:K$197)</f>
        <v>169</v>
      </c>
      <c r="L171" s="47">
        <f>RANK(Vul_Index!L171,Vul_Index!L$6:L$197)</f>
        <v>169</v>
      </c>
      <c r="M171" s="47">
        <f>RANK(Vul_Index!M171,Vul_Index!M$6:M$197)</f>
        <v>170</v>
      </c>
      <c r="N171" s="47">
        <f>RANK(Vul_Index!N171,Vul_Index!N$6:N$197)</f>
        <v>169</v>
      </c>
      <c r="O171" s="47">
        <f>RANK(Vul_Index!O171,Vul_Index!O$6:O$197)</f>
        <v>167</v>
      </c>
      <c r="P171" s="47">
        <f>RANK(Vul_Index!P171,Vul_Index!P$6:P$197)</f>
        <v>164</v>
      </c>
      <c r="Q171" s="47">
        <f>RANK(Vul_Index!Q171,Vul_Index!Q$6:Q$197)</f>
        <v>163</v>
      </c>
      <c r="R171" s="47">
        <f>RANK(Vul_Index!R171,Vul_Index!R$6:R$197)</f>
        <v>166</v>
      </c>
      <c r="S171" s="47">
        <f>RANK(Vul_Index!S171,Vul_Index!S$6:S$197)</f>
        <v>167</v>
      </c>
      <c r="T171" s="47">
        <f>RANK(Vul_Index!T171,Vul_Index!T$6:T$197)</f>
        <v>165</v>
      </c>
      <c r="U171" s="11"/>
      <c r="V171" s="35" t="str">
        <f t="shared" si="16"/>
        <v>Sweden</v>
      </c>
      <c r="W171" s="44">
        <f t="shared" si="17"/>
        <v>170</v>
      </c>
      <c r="X171" s="44">
        <f t="shared" ca="1" si="18"/>
        <v>-4.9999972270690751</v>
      </c>
      <c r="Y171" s="44">
        <f t="shared" ca="1" si="19"/>
        <v>74</v>
      </c>
      <c r="Z171" s="44">
        <f t="shared" si="20"/>
        <v>163</v>
      </c>
      <c r="AA171" s="44">
        <f t="shared" ca="1" si="21"/>
        <v>2.0000327957799997</v>
      </c>
      <c r="AB171" s="44">
        <f t="shared" ca="1" si="22"/>
        <v>127</v>
      </c>
    </row>
    <row r="172" spans="3:28">
      <c r="C172" s="34" t="s">
        <v>371</v>
      </c>
      <c r="D172" s="35" t="s">
        <v>372</v>
      </c>
      <c r="E172" s="47">
        <f>RANK(Vul_Index!E172,Vul_Index!E$6:E$197)</f>
        <v>187</v>
      </c>
      <c r="F172" s="47">
        <f>RANK(Vul_Index!F172,Vul_Index!F$6:F$197)</f>
        <v>188</v>
      </c>
      <c r="G172" s="47">
        <f>RANK(Vul_Index!G172,Vul_Index!G$6:G$197)</f>
        <v>187</v>
      </c>
      <c r="H172" s="47">
        <f>RANK(Vul_Index!H172,Vul_Index!H$6:H$197)</f>
        <v>188</v>
      </c>
      <c r="I172" s="47">
        <f>RANK(Vul_Index!I172,Vul_Index!I$6:I$197)</f>
        <v>188</v>
      </c>
      <c r="J172" s="47">
        <f>RANK(Vul_Index!J172,Vul_Index!J$6:J$197)</f>
        <v>186</v>
      </c>
      <c r="K172" s="47">
        <f>RANK(Vul_Index!K172,Vul_Index!K$6:K$197)</f>
        <v>187</v>
      </c>
      <c r="L172" s="47">
        <f>RANK(Vul_Index!L172,Vul_Index!L$6:L$197)</f>
        <v>187</v>
      </c>
      <c r="M172" s="47">
        <f>RANK(Vul_Index!M172,Vul_Index!M$6:M$197)</f>
        <v>187</v>
      </c>
      <c r="N172" s="47">
        <f>RANK(Vul_Index!N172,Vul_Index!N$6:N$197)</f>
        <v>189</v>
      </c>
      <c r="O172" s="47">
        <f>RANK(Vul_Index!O172,Vul_Index!O$6:O$197)</f>
        <v>189</v>
      </c>
      <c r="P172" s="47">
        <f>RANK(Vul_Index!P172,Vul_Index!P$6:P$197)</f>
        <v>192</v>
      </c>
      <c r="Q172" s="47">
        <f>RANK(Vul_Index!Q172,Vul_Index!Q$6:Q$197)</f>
        <v>191</v>
      </c>
      <c r="R172" s="47">
        <f>RANK(Vul_Index!R172,Vul_Index!R$6:R$197)</f>
        <v>189</v>
      </c>
      <c r="S172" s="47">
        <f>RANK(Vul_Index!S172,Vul_Index!S$6:S$197)</f>
        <v>190</v>
      </c>
      <c r="T172" s="47">
        <f>RANK(Vul_Index!T172,Vul_Index!T$6:T$197)</f>
        <v>190</v>
      </c>
      <c r="U172" s="11"/>
      <c r="V172" s="35" t="str">
        <f t="shared" si="16"/>
        <v>Switzerland</v>
      </c>
      <c r="W172" s="44">
        <f t="shared" si="17"/>
        <v>192</v>
      </c>
      <c r="X172" s="44">
        <f t="shared" ca="1" si="18"/>
        <v>-1.9999941694826711</v>
      </c>
      <c r="Y172" s="44">
        <f t="shared" ca="1" si="19"/>
        <v>123</v>
      </c>
      <c r="Z172" s="44">
        <f t="shared" si="20"/>
        <v>186</v>
      </c>
      <c r="AA172" s="44">
        <f t="shared" ca="1" si="21"/>
        <v>4.0000898206725948</v>
      </c>
      <c r="AB172" s="44">
        <f t="shared" ca="1" si="22"/>
        <v>87</v>
      </c>
    </row>
    <row r="173" spans="3:28">
      <c r="C173" s="34" t="s">
        <v>373</v>
      </c>
      <c r="D173" s="35" t="s">
        <v>374</v>
      </c>
      <c r="E173" s="47">
        <f>RANK(Vul_Index!E173,Vul_Index!E$6:E$197)</f>
        <v>126</v>
      </c>
      <c r="F173" s="47">
        <f>RANK(Vul_Index!F173,Vul_Index!F$6:F$197)</f>
        <v>127</v>
      </c>
      <c r="G173" s="47">
        <f>RANK(Vul_Index!G173,Vul_Index!G$6:G$197)</f>
        <v>127</v>
      </c>
      <c r="H173" s="47">
        <f>RANK(Vul_Index!H173,Vul_Index!H$6:H$197)</f>
        <v>129</v>
      </c>
      <c r="I173" s="47">
        <f>RANK(Vul_Index!I173,Vul_Index!I$6:I$197)</f>
        <v>128</v>
      </c>
      <c r="J173" s="47">
        <f>RANK(Vul_Index!J173,Vul_Index!J$6:J$197)</f>
        <v>128</v>
      </c>
      <c r="K173" s="47">
        <f>RANK(Vul_Index!K173,Vul_Index!K$6:K$197)</f>
        <v>133</v>
      </c>
      <c r="L173" s="47">
        <f>RANK(Vul_Index!L173,Vul_Index!L$6:L$197)</f>
        <v>131</v>
      </c>
      <c r="M173" s="47">
        <f>RANK(Vul_Index!M173,Vul_Index!M$6:M$197)</f>
        <v>130</v>
      </c>
      <c r="N173" s="47">
        <f>RANK(Vul_Index!N173,Vul_Index!N$6:N$197)</f>
        <v>129</v>
      </c>
      <c r="O173" s="47">
        <f>RANK(Vul_Index!O173,Vul_Index!O$6:O$197)</f>
        <v>125</v>
      </c>
      <c r="P173" s="47">
        <f>RANK(Vul_Index!P173,Vul_Index!P$6:P$197)</f>
        <v>128</v>
      </c>
      <c r="Q173" s="47">
        <f>RANK(Vul_Index!Q173,Vul_Index!Q$6:Q$197)</f>
        <v>134</v>
      </c>
      <c r="R173" s="47">
        <f>RANK(Vul_Index!R173,Vul_Index!R$6:R$197)</f>
        <v>136</v>
      </c>
      <c r="S173" s="47">
        <f>RANK(Vul_Index!S173,Vul_Index!S$6:S$197)</f>
        <v>130</v>
      </c>
      <c r="T173" s="47">
        <f>RANK(Vul_Index!T173,Vul_Index!T$6:T$197)</f>
        <v>130</v>
      </c>
      <c r="U173" s="11"/>
      <c r="V173" s="35" t="str">
        <f t="shared" si="16"/>
        <v>Syrian Arab Republic</v>
      </c>
      <c r="W173" s="44">
        <f t="shared" si="17"/>
        <v>136</v>
      </c>
      <c r="X173" s="44">
        <f t="shared" ca="1" si="18"/>
        <v>-5.999994562709273</v>
      </c>
      <c r="Y173" s="44">
        <f t="shared" ca="1" si="19"/>
        <v>63</v>
      </c>
      <c r="Z173" s="44">
        <f t="shared" si="20"/>
        <v>125</v>
      </c>
      <c r="AA173" s="44">
        <f t="shared" ca="1" si="21"/>
        <v>5.0000940982914601</v>
      </c>
      <c r="AB173" s="44">
        <f t="shared" ca="1" si="22"/>
        <v>71</v>
      </c>
    </row>
    <row r="174" spans="3:28">
      <c r="C174" s="34" t="s">
        <v>375</v>
      </c>
      <c r="D174" s="35" t="s">
        <v>376</v>
      </c>
      <c r="E174" s="47">
        <f>RANK(Vul_Index!E174,Vul_Index!E$6:E$197)</f>
        <v>73</v>
      </c>
      <c r="F174" s="47">
        <f>RANK(Vul_Index!F174,Vul_Index!F$6:F$197)</f>
        <v>75</v>
      </c>
      <c r="G174" s="47">
        <f>RANK(Vul_Index!G174,Vul_Index!G$6:G$197)</f>
        <v>76</v>
      </c>
      <c r="H174" s="47">
        <f>RANK(Vul_Index!H174,Vul_Index!H$6:H$197)</f>
        <v>74</v>
      </c>
      <c r="I174" s="47">
        <f>RANK(Vul_Index!I174,Vul_Index!I$6:I$197)</f>
        <v>74</v>
      </c>
      <c r="J174" s="47">
        <f>RANK(Vul_Index!J174,Vul_Index!J$6:J$197)</f>
        <v>75</v>
      </c>
      <c r="K174" s="47">
        <f>RANK(Vul_Index!K174,Vul_Index!K$6:K$197)</f>
        <v>75</v>
      </c>
      <c r="L174" s="47">
        <f>RANK(Vul_Index!L174,Vul_Index!L$6:L$197)</f>
        <v>76</v>
      </c>
      <c r="M174" s="47">
        <f>RANK(Vul_Index!M174,Vul_Index!M$6:M$197)</f>
        <v>75</v>
      </c>
      <c r="N174" s="47">
        <f>RANK(Vul_Index!N174,Vul_Index!N$6:N$197)</f>
        <v>76</v>
      </c>
      <c r="O174" s="47">
        <f>RANK(Vul_Index!O174,Vul_Index!O$6:O$197)</f>
        <v>76</v>
      </c>
      <c r="P174" s="47">
        <f>RANK(Vul_Index!P174,Vul_Index!P$6:P$197)</f>
        <v>75</v>
      </c>
      <c r="Q174" s="47">
        <f>RANK(Vul_Index!Q174,Vul_Index!Q$6:Q$197)</f>
        <v>74</v>
      </c>
      <c r="R174" s="47">
        <f>RANK(Vul_Index!R174,Vul_Index!R$6:R$197)</f>
        <v>72</v>
      </c>
      <c r="S174" s="47">
        <f>RANK(Vul_Index!S174,Vul_Index!S$6:S$197)</f>
        <v>70</v>
      </c>
      <c r="T174" s="47">
        <f>RANK(Vul_Index!T174,Vul_Index!T$6:T$197)</f>
        <v>70</v>
      </c>
      <c r="U174" s="11"/>
      <c r="V174" s="35" t="str">
        <f t="shared" si="16"/>
        <v>Tajikistan</v>
      </c>
      <c r="W174" s="44">
        <f t="shared" si="17"/>
        <v>76</v>
      </c>
      <c r="X174" s="44">
        <f t="shared" ca="1" si="18"/>
        <v>-5.9999939966343536</v>
      </c>
      <c r="Y174" s="44">
        <f t="shared" ca="1" si="19"/>
        <v>64</v>
      </c>
      <c r="Z174" s="44">
        <f t="shared" si="20"/>
        <v>70</v>
      </c>
      <c r="AA174" s="44">
        <f t="shared" ca="1" si="21"/>
        <v>1.2623003715439797E-5</v>
      </c>
      <c r="AB174" s="44">
        <f t="shared" ca="1" si="22"/>
        <v>189</v>
      </c>
    </row>
    <row r="175" spans="3:28">
      <c r="C175" s="34" t="s">
        <v>377</v>
      </c>
      <c r="D175" s="35" t="s">
        <v>378</v>
      </c>
      <c r="E175" s="47">
        <f>RANK(Vul_Index!E175,Vul_Index!E$6:E$197)</f>
        <v>25</v>
      </c>
      <c r="F175" s="47">
        <f>RANK(Vul_Index!F175,Vul_Index!F$6:F$197)</f>
        <v>27</v>
      </c>
      <c r="G175" s="47">
        <f>RANK(Vul_Index!G175,Vul_Index!G$6:G$197)</f>
        <v>25</v>
      </c>
      <c r="H175" s="47">
        <f>RANK(Vul_Index!H175,Vul_Index!H$6:H$197)</f>
        <v>24</v>
      </c>
      <c r="I175" s="47">
        <f>RANK(Vul_Index!I175,Vul_Index!I$6:I$197)</f>
        <v>21</v>
      </c>
      <c r="J175" s="47">
        <f>RANK(Vul_Index!J175,Vul_Index!J$6:J$197)</f>
        <v>24</v>
      </c>
      <c r="K175" s="47">
        <f>RANK(Vul_Index!K175,Vul_Index!K$6:K$197)</f>
        <v>25</v>
      </c>
      <c r="L175" s="47">
        <f>RANK(Vul_Index!L175,Vul_Index!L$6:L$197)</f>
        <v>29</v>
      </c>
      <c r="M175" s="47">
        <f>RANK(Vul_Index!M175,Vul_Index!M$6:M$197)</f>
        <v>27</v>
      </c>
      <c r="N175" s="47">
        <f>RANK(Vul_Index!N175,Vul_Index!N$6:N$197)</f>
        <v>26</v>
      </c>
      <c r="O175" s="47">
        <f>RANK(Vul_Index!O175,Vul_Index!O$6:O$197)</f>
        <v>26</v>
      </c>
      <c r="P175" s="47">
        <f>RANK(Vul_Index!P175,Vul_Index!P$6:P$197)</f>
        <v>21</v>
      </c>
      <c r="Q175" s="47">
        <f>RANK(Vul_Index!Q175,Vul_Index!Q$6:Q$197)</f>
        <v>20</v>
      </c>
      <c r="R175" s="47">
        <f>RANK(Vul_Index!R175,Vul_Index!R$6:R$197)</f>
        <v>17</v>
      </c>
      <c r="S175" s="47">
        <f>RANK(Vul_Index!S175,Vul_Index!S$6:S$197)</f>
        <v>18</v>
      </c>
      <c r="T175" s="47">
        <f>RANK(Vul_Index!T175,Vul_Index!T$6:T$197)</f>
        <v>19</v>
      </c>
      <c r="U175" s="11"/>
      <c r="V175" s="35" t="str">
        <f t="shared" si="16"/>
        <v>Tanzania, United Republic of</v>
      </c>
      <c r="W175" s="44">
        <f t="shared" si="17"/>
        <v>29</v>
      </c>
      <c r="X175" s="44">
        <f t="shared" ca="1" si="18"/>
        <v>-9.9999977332966488</v>
      </c>
      <c r="Y175" s="44">
        <f t="shared" ca="1" si="19"/>
        <v>34</v>
      </c>
      <c r="Z175" s="44">
        <f t="shared" si="20"/>
        <v>17</v>
      </c>
      <c r="AA175" s="44">
        <f t="shared" ca="1" si="21"/>
        <v>2.0000960399929215</v>
      </c>
      <c r="AB175" s="44">
        <f t="shared" ca="1" si="22"/>
        <v>116</v>
      </c>
    </row>
    <row r="176" spans="3:28">
      <c r="C176" s="34" t="s">
        <v>379</v>
      </c>
      <c r="D176" s="35" t="s">
        <v>380</v>
      </c>
      <c r="E176" s="47">
        <f>RANK(Vul_Index!E176,Vul_Index!E$6:E$197)</f>
        <v>137</v>
      </c>
      <c r="F176" s="47">
        <f>RANK(Vul_Index!F176,Vul_Index!F$6:F$197)</f>
        <v>139</v>
      </c>
      <c r="G176" s="47">
        <f>RANK(Vul_Index!G176,Vul_Index!G$6:G$197)</f>
        <v>138</v>
      </c>
      <c r="H176" s="47">
        <f>RANK(Vul_Index!H176,Vul_Index!H$6:H$197)</f>
        <v>139</v>
      </c>
      <c r="I176" s="47">
        <f>RANK(Vul_Index!I176,Vul_Index!I$6:I$197)</f>
        <v>140</v>
      </c>
      <c r="J176" s="47">
        <f>RANK(Vul_Index!J176,Vul_Index!J$6:J$197)</f>
        <v>142</v>
      </c>
      <c r="K176" s="47">
        <f>RANK(Vul_Index!K176,Vul_Index!K$6:K$197)</f>
        <v>141</v>
      </c>
      <c r="L176" s="47">
        <f>RANK(Vul_Index!L176,Vul_Index!L$6:L$197)</f>
        <v>141</v>
      </c>
      <c r="M176" s="47">
        <f>RANK(Vul_Index!M176,Vul_Index!M$6:M$197)</f>
        <v>139</v>
      </c>
      <c r="N176" s="47">
        <f>RANK(Vul_Index!N176,Vul_Index!N$6:N$197)</f>
        <v>136</v>
      </c>
      <c r="O176" s="47">
        <f>RANK(Vul_Index!O176,Vul_Index!O$6:O$197)</f>
        <v>134</v>
      </c>
      <c r="P176" s="47">
        <f>RANK(Vul_Index!P176,Vul_Index!P$6:P$197)</f>
        <v>136</v>
      </c>
      <c r="Q176" s="47">
        <f>RANK(Vul_Index!Q176,Vul_Index!Q$6:Q$197)</f>
        <v>138</v>
      </c>
      <c r="R176" s="47">
        <f>RANK(Vul_Index!R176,Vul_Index!R$6:R$197)</f>
        <v>138</v>
      </c>
      <c r="S176" s="47">
        <f>RANK(Vul_Index!S176,Vul_Index!S$6:S$197)</f>
        <v>137</v>
      </c>
      <c r="T176" s="47">
        <f>RANK(Vul_Index!T176,Vul_Index!T$6:T$197)</f>
        <v>137</v>
      </c>
      <c r="U176" s="11"/>
      <c r="V176" s="35" t="str">
        <f t="shared" si="16"/>
        <v>Thailand</v>
      </c>
      <c r="W176" s="44">
        <f t="shared" si="17"/>
        <v>142</v>
      </c>
      <c r="X176" s="44">
        <f t="shared" ca="1" si="18"/>
        <v>-4.9999939595043461</v>
      </c>
      <c r="Y176" s="44">
        <f t="shared" ca="1" si="19"/>
        <v>78</v>
      </c>
      <c r="Z176" s="44">
        <f t="shared" si="20"/>
        <v>134</v>
      </c>
      <c r="AA176" s="44">
        <f t="shared" ca="1" si="21"/>
        <v>3.0000037114868885</v>
      </c>
      <c r="AB176" s="44">
        <f t="shared" ca="1" si="22"/>
        <v>113</v>
      </c>
    </row>
    <row r="177" spans="3:28">
      <c r="C177" s="34" t="s">
        <v>381</v>
      </c>
      <c r="D177" s="35" t="s">
        <v>382</v>
      </c>
      <c r="E177" s="47">
        <f>RANK(Vul_Index!E177,Vul_Index!E$6:E$197)</f>
        <v>33</v>
      </c>
      <c r="F177" s="47">
        <f>RANK(Vul_Index!F177,Vul_Index!F$6:F$197)</f>
        <v>34</v>
      </c>
      <c r="G177" s="47">
        <f>RANK(Vul_Index!G177,Vul_Index!G$6:G$197)</f>
        <v>23</v>
      </c>
      <c r="H177" s="47">
        <f>RANK(Vul_Index!H177,Vul_Index!H$6:H$197)</f>
        <v>16</v>
      </c>
      <c r="I177" s="47">
        <f>RANK(Vul_Index!I177,Vul_Index!I$6:I$197)</f>
        <v>20</v>
      </c>
      <c r="J177" s="47">
        <f>RANK(Vul_Index!J177,Vul_Index!J$6:J$197)</f>
        <v>19</v>
      </c>
      <c r="K177" s="47">
        <f>RANK(Vul_Index!K177,Vul_Index!K$6:K$197)</f>
        <v>20</v>
      </c>
      <c r="L177" s="47">
        <f>RANK(Vul_Index!L177,Vul_Index!L$6:L$197)</f>
        <v>21</v>
      </c>
      <c r="M177" s="47">
        <f>RANK(Vul_Index!M177,Vul_Index!M$6:M$197)</f>
        <v>22</v>
      </c>
      <c r="N177" s="47">
        <f>RANK(Vul_Index!N177,Vul_Index!N$6:N$197)</f>
        <v>22</v>
      </c>
      <c r="O177" s="47">
        <f>RANK(Vul_Index!O177,Vul_Index!O$6:O$197)</f>
        <v>23</v>
      </c>
      <c r="P177" s="47">
        <f>RANK(Vul_Index!P177,Vul_Index!P$6:P$197)</f>
        <v>22</v>
      </c>
      <c r="Q177" s="47">
        <f>RANK(Vul_Index!Q177,Vul_Index!Q$6:Q$197)</f>
        <v>25</v>
      </c>
      <c r="R177" s="47">
        <f>RANK(Vul_Index!R177,Vul_Index!R$6:R$197)</f>
        <v>27</v>
      </c>
      <c r="S177" s="47">
        <f>RANK(Vul_Index!S177,Vul_Index!S$6:S$197)</f>
        <v>34</v>
      </c>
      <c r="T177" s="47">
        <f>RANK(Vul_Index!T177,Vul_Index!T$6:T$197)</f>
        <v>35</v>
      </c>
      <c r="U177" s="11"/>
      <c r="V177" s="35" t="str">
        <f t="shared" si="16"/>
        <v>Timor-Leste</v>
      </c>
      <c r="W177" s="44">
        <f t="shared" si="17"/>
        <v>34</v>
      </c>
      <c r="X177" s="44">
        <f t="shared" ca="1" si="18"/>
        <v>1.0000048871814429</v>
      </c>
      <c r="Y177" s="44">
        <f t="shared" ca="1" si="19"/>
        <v>184</v>
      </c>
      <c r="Z177" s="44">
        <f t="shared" si="20"/>
        <v>16</v>
      </c>
      <c r="AA177" s="44">
        <f t="shared" ca="1" si="21"/>
        <v>19.000086288282958</v>
      </c>
      <c r="AB177" s="44">
        <f t="shared" ca="1" si="22"/>
        <v>9</v>
      </c>
    </row>
    <row r="178" spans="3:28">
      <c r="C178" s="34" t="s">
        <v>383</v>
      </c>
      <c r="D178" s="35" t="s">
        <v>384</v>
      </c>
      <c r="E178" s="47">
        <f>RANK(Vul_Index!E178,Vul_Index!E$6:E$197)</f>
        <v>19</v>
      </c>
      <c r="F178" s="47">
        <f>RANK(Vul_Index!F178,Vul_Index!F$6:F$197)</f>
        <v>18</v>
      </c>
      <c r="G178" s="47">
        <f>RANK(Vul_Index!G178,Vul_Index!G$6:G$197)</f>
        <v>15</v>
      </c>
      <c r="H178" s="47">
        <f>RANK(Vul_Index!H178,Vul_Index!H$6:H$197)</f>
        <v>14</v>
      </c>
      <c r="I178" s="47">
        <f>RANK(Vul_Index!I178,Vul_Index!I$6:I$197)</f>
        <v>13</v>
      </c>
      <c r="J178" s="47">
        <f>RANK(Vul_Index!J178,Vul_Index!J$6:J$197)</f>
        <v>14</v>
      </c>
      <c r="K178" s="47">
        <f>RANK(Vul_Index!K178,Vul_Index!K$6:K$197)</f>
        <v>12</v>
      </c>
      <c r="L178" s="47">
        <f>RANK(Vul_Index!L178,Vul_Index!L$6:L$197)</f>
        <v>12</v>
      </c>
      <c r="M178" s="47">
        <f>RANK(Vul_Index!M178,Vul_Index!M$6:M$197)</f>
        <v>14</v>
      </c>
      <c r="N178" s="47">
        <f>RANK(Vul_Index!N178,Vul_Index!N$6:N$197)</f>
        <v>13</v>
      </c>
      <c r="O178" s="47">
        <f>RANK(Vul_Index!O178,Vul_Index!O$6:O$197)</f>
        <v>13</v>
      </c>
      <c r="P178" s="47">
        <f>RANK(Vul_Index!P178,Vul_Index!P$6:P$197)</f>
        <v>14</v>
      </c>
      <c r="Q178" s="47">
        <f>RANK(Vul_Index!Q178,Vul_Index!Q$6:Q$197)</f>
        <v>16</v>
      </c>
      <c r="R178" s="47">
        <f>RANK(Vul_Index!R178,Vul_Index!R$6:R$197)</f>
        <v>16</v>
      </c>
      <c r="S178" s="47">
        <f>RANK(Vul_Index!S178,Vul_Index!S$6:S$197)</f>
        <v>16</v>
      </c>
      <c r="T178" s="47">
        <f>RANK(Vul_Index!T178,Vul_Index!T$6:T$197)</f>
        <v>16</v>
      </c>
      <c r="U178" s="11"/>
      <c r="V178" s="35" t="str">
        <f t="shared" si="16"/>
        <v>Togo</v>
      </c>
      <c r="W178" s="44">
        <f t="shared" si="17"/>
        <v>19</v>
      </c>
      <c r="X178" s="44">
        <f t="shared" ca="1" si="18"/>
        <v>-2.9999913148241748</v>
      </c>
      <c r="Y178" s="44">
        <f t="shared" ca="1" si="19"/>
        <v>112</v>
      </c>
      <c r="Z178" s="44">
        <f t="shared" si="20"/>
        <v>12</v>
      </c>
      <c r="AA178" s="44">
        <f t="shared" ca="1" si="21"/>
        <v>4.0000042249068839</v>
      </c>
      <c r="AB178" s="44">
        <f t="shared" ca="1" si="22"/>
        <v>97</v>
      </c>
    </row>
    <row r="179" spans="3:28">
      <c r="C179" s="34" t="s">
        <v>385</v>
      </c>
      <c r="D179" s="35" t="s">
        <v>386</v>
      </c>
      <c r="E179" s="47">
        <f>RANK(Vul_Index!E179,Vul_Index!E$6:E$197)</f>
        <v>75</v>
      </c>
      <c r="F179" s="47">
        <f>RANK(Vul_Index!F179,Vul_Index!F$6:F$197)</f>
        <v>73</v>
      </c>
      <c r="G179" s="47">
        <f>RANK(Vul_Index!G179,Vul_Index!G$6:G$197)</f>
        <v>73</v>
      </c>
      <c r="H179" s="47">
        <f>RANK(Vul_Index!H179,Vul_Index!H$6:H$197)</f>
        <v>73</v>
      </c>
      <c r="I179" s="47">
        <f>RANK(Vul_Index!I179,Vul_Index!I$6:I$197)</f>
        <v>72</v>
      </c>
      <c r="J179" s="47">
        <f>RANK(Vul_Index!J179,Vul_Index!J$6:J$197)</f>
        <v>72</v>
      </c>
      <c r="K179" s="47">
        <f>RANK(Vul_Index!K179,Vul_Index!K$6:K$197)</f>
        <v>70</v>
      </c>
      <c r="L179" s="47">
        <f>RANK(Vul_Index!L179,Vul_Index!L$6:L$197)</f>
        <v>70</v>
      </c>
      <c r="M179" s="47">
        <f>RANK(Vul_Index!M179,Vul_Index!M$6:M$197)</f>
        <v>73</v>
      </c>
      <c r="N179" s="47">
        <f>RANK(Vul_Index!N179,Vul_Index!N$6:N$197)</f>
        <v>71</v>
      </c>
      <c r="O179" s="47">
        <f>RANK(Vul_Index!O179,Vul_Index!O$6:O$197)</f>
        <v>70</v>
      </c>
      <c r="P179" s="47">
        <f>RANK(Vul_Index!P179,Vul_Index!P$6:P$197)</f>
        <v>70</v>
      </c>
      <c r="Q179" s="47">
        <f>RANK(Vul_Index!Q179,Vul_Index!Q$6:Q$197)</f>
        <v>70</v>
      </c>
      <c r="R179" s="47">
        <f>RANK(Vul_Index!R179,Vul_Index!R$6:R$197)</f>
        <v>73</v>
      </c>
      <c r="S179" s="47">
        <f>RANK(Vul_Index!S179,Vul_Index!S$6:S$197)</f>
        <v>73</v>
      </c>
      <c r="T179" s="47">
        <f>RANK(Vul_Index!T179,Vul_Index!T$6:T$197)</f>
        <v>73</v>
      </c>
      <c r="U179" s="11"/>
      <c r="V179" s="35" t="str">
        <f t="shared" si="16"/>
        <v>Tonga</v>
      </c>
      <c r="W179" s="44">
        <f t="shared" si="17"/>
        <v>75</v>
      </c>
      <c r="X179" s="44">
        <f t="shared" ca="1" si="18"/>
        <v>-1.9999955646836287</v>
      </c>
      <c r="Y179" s="44">
        <f t="shared" ca="1" si="19"/>
        <v>121</v>
      </c>
      <c r="Z179" s="44">
        <f t="shared" si="20"/>
        <v>70</v>
      </c>
      <c r="AA179" s="44">
        <f t="shared" ca="1" si="21"/>
        <v>3.0000787857764584</v>
      </c>
      <c r="AB179" s="44">
        <f t="shared" ca="1" si="22"/>
        <v>100</v>
      </c>
    </row>
    <row r="180" spans="3:28">
      <c r="C180" s="34" t="s">
        <v>387</v>
      </c>
      <c r="D180" s="35" t="s">
        <v>388</v>
      </c>
      <c r="E180" s="47">
        <f>RANK(Vul_Index!E180,Vul_Index!E$6:E$197)</f>
        <v>107</v>
      </c>
      <c r="F180" s="47">
        <f>RANK(Vul_Index!F180,Vul_Index!F$6:F$197)</f>
        <v>105</v>
      </c>
      <c r="G180" s="47">
        <f>RANK(Vul_Index!G180,Vul_Index!G$6:G$197)</f>
        <v>104</v>
      </c>
      <c r="H180" s="47">
        <f>RANK(Vul_Index!H180,Vul_Index!H$6:H$197)</f>
        <v>102</v>
      </c>
      <c r="I180" s="47">
        <f>RANK(Vul_Index!I180,Vul_Index!I$6:I$197)</f>
        <v>102</v>
      </c>
      <c r="J180" s="47">
        <f>RANK(Vul_Index!J180,Vul_Index!J$6:J$197)</f>
        <v>104</v>
      </c>
      <c r="K180" s="47">
        <f>RANK(Vul_Index!K180,Vul_Index!K$6:K$197)</f>
        <v>103</v>
      </c>
      <c r="L180" s="47">
        <f>RANK(Vul_Index!L180,Vul_Index!L$6:L$197)</f>
        <v>103</v>
      </c>
      <c r="M180" s="47">
        <f>RANK(Vul_Index!M180,Vul_Index!M$6:M$197)</f>
        <v>102</v>
      </c>
      <c r="N180" s="47">
        <f>RANK(Vul_Index!N180,Vul_Index!N$6:N$197)</f>
        <v>100</v>
      </c>
      <c r="O180" s="47">
        <f>RANK(Vul_Index!O180,Vul_Index!O$6:O$197)</f>
        <v>87</v>
      </c>
      <c r="P180" s="47">
        <f>RANK(Vul_Index!P180,Vul_Index!P$6:P$197)</f>
        <v>91</v>
      </c>
      <c r="Q180" s="47">
        <f>RANK(Vul_Index!Q180,Vul_Index!Q$6:Q$197)</f>
        <v>83</v>
      </c>
      <c r="R180" s="47">
        <f>RANK(Vul_Index!R180,Vul_Index!R$6:R$197)</f>
        <v>93</v>
      </c>
      <c r="S180" s="47">
        <f>RANK(Vul_Index!S180,Vul_Index!S$6:S$197)</f>
        <v>93</v>
      </c>
      <c r="T180" s="47">
        <f>RANK(Vul_Index!T180,Vul_Index!T$6:T$197)</f>
        <v>93</v>
      </c>
      <c r="U180" s="11"/>
      <c r="V180" s="35" t="str">
        <f t="shared" si="16"/>
        <v>Trinidad and Tobago</v>
      </c>
      <c r="W180" s="44">
        <f t="shared" si="17"/>
        <v>107</v>
      </c>
      <c r="X180" s="44">
        <f t="shared" ca="1" si="18"/>
        <v>-13.999997772757041</v>
      </c>
      <c r="Y180" s="44">
        <f t="shared" ca="1" si="19"/>
        <v>16</v>
      </c>
      <c r="Z180" s="44">
        <f t="shared" si="20"/>
        <v>83</v>
      </c>
      <c r="AA180" s="44">
        <f t="shared" ca="1" si="21"/>
        <v>10.000015607091088</v>
      </c>
      <c r="AB180" s="44">
        <f t="shared" ca="1" si="22"/>
        <v>37</v>
      </c>
    </row>
    <row r="181" spans="3:28">
      <c r="C181" s="34" t="s">
        <v>389</v>
      </c>
      <c r="D181" s="35" t="s">
        <v>390</v>
      </c>
      <c r="E181" s="47">
        <f>RANK(Vul_Index!E181,Vul_Index!E$6:E$197)</f>
        <v>102</v>
      </c>
      <c r="F181" s="47">
        <f>RANK(Vul_Index!F181,Vul_Index!F$6:F$197)</f>
        <v>113</v>
      </c>
      <c r="G181" s="47">
        <f>RANK(Vul_Index!G181,Vul_Index!G$6:G$197)</f>
        <v>108</v>
      </c>
      <c r="H181" s="47">
        <f>RANK(Vul_Index!H181,Vul_Index!H$6:H$197)</f>
        <v>103</v>
      </c>
      <c r="I181" s="47">
        <f>RANK(Vul_Index!I181,Vul_Index!I$6:I$197)</f>
        <v>105</v>
      </c>
      <c r="J181" s="47">
        <f>RANK(Vul_Index!J181,Vul_Index!J$6:J$197)</f>
        <v>103</v>
      </c>
      <c r="K181" s="47">
        <f>RANK(Vul_Index!K181,Vul_Index!K$6:K$197)</f>
        <v>99</v>
      </c>
      <c r="L181" s="47">
        <f>RANK(Vul_Index!L181,Vul_Index!L$6:L$197)</f>
        <v>97</v>
      </c>
      <c r="M181" s="47">
        <f>RANK(Vul_Index!M181,Vul_Index!M$6:M$197)</f>
        <v>103</v>
      </c>
      <c r="N181" s="47">
        <f>RANK(Vul_Index!N181,Vul_Index!N$6:N$197)</f>
        <v>104</v>
      </c>
      <c r="O181" s="47">
        <f>RANK(Vul_Index!O181,Vul_Index!O$6:O$197)</f>
        <v>104</v>
      </c>
      <c r="P181" s="47">
        <f>RANK(Vul_Index!P181,Vul_Index!P$6:P$197)</f>
        <v>105</v>
      </c>
      <c r="Q181" s="47">
        <f>RANK(Vul_Index!Q181,Vul_Index!Q$6:Q$197)</f>
        <v>103</v>
      </c>
      <c r="R181" s="47">
        <f>RANK(Vul_Index!R181,Vul_Index!R$6:R$197)</f>
        <v>103</v>
      </c>
      <c r="S181" s="47">
        <f>RANK(Vul_Index!S181,Vul_Index!S$6:S$197)</f>
        <v>100</v>
      </c>
      <c r="T181" s="47">
        <f>RANK(Vul_Index!T181,Vul_Index!T$6:T$197)</f>
        <v>99</v>
      </c>
      <c r="U181" s="11"/>
      <c r="V181" s="35" t="str">
        <f t="shared" si="16"/>
        <v>Tunisia</v>
      </c>
      <c r="W181" s="44">
        <f t="shared" si="17"/>
        <v>113</v>
      </c>
      <c r="X181" s="44">
        <f t="shared" ca="1" si="18"/>
        <v>-13.999998551365591</v>
      </c>
      <c r="Y181" s="44">
        <f t="shared" ca="1" si="19"/>
        <v>15</v>
      </c>
      <c r="Z181" s="44">
        <f t="shared" si="20"/>
        <v>97</v>
      </c>
      <c r="AA181" s="44">
        <f t="shared" ca="1" si="21"/>
        <v>2.0000252999214152</v>
      </c>
      <c r="AB181" s="44">
        <f t="shared" ca="1" si="22"/>
        <v>130</v>
      </c>
    </row>
    <row r="182" spans="3:28">
      <c r="C182" s="34" t="s">
        <v>391</v>
      </c>
      <c r="D182" s="35" t="s">
        <v>392</v>
      </c>
      <c r="E182" s="47">
        <f>RANK(Vul_Index!E182,Vul_Index!E$6:E$197)</f>
        <v>113</v>
      </c>
      <c r="F182" s="47">
        <f>RANK(Vul_Index!F182,Vul_Index!F$6:F$197)</f>
        <v>114</v>
      </c>
      <c r="G182" s="47">
        <f>RANK(Vul_Index!G182,Vul_Index!G$6:G$197)</f>
        <v>118</v>
      </c>
      <c r="H182" s="47">
        <f>RANK(Vul_Index!H182,Vul_Index!H$6:H$197)</f>
        <v>121</v>
      </c>
      <c r="I182" s="47">
        <f>RANK(Vul_Index!I182,Vul_Index!I$6:I$197)</f>
        <v>123</v>
      </c>
      <c r="J182" s="47">
        <f>RANK(Vul_Index!J182,Vul_Index!J$6:J$197)</f>
        <v>125</v>
      </c>
      <c r="K182" s="47">
        <f>RANK(Vul_Index!K182,Vul_Index!K$6:K$197)</f>
        <v>126</v>
      </c>
      <c r="L182" s="47">
        <f>RANK(Vul_Index!L182,Vul_Index!L$6:L$197)</f>
        <v>125</v>
      </c>
      <c r="M182" s="47">
        <f>RANK(Vul_Index!M182,Vul_Index!M$6:M$197)</f>
        <v>127</v>
      </c>
      <c r="N182" s="47">
        <f>RANK(Vul_Index!N182,Vul_Index!N$6:N$197)</f>
        <v>128</v>
      </c>
      <c r="O182" s="47">
        <f>RANK(Vul_Index!O182,Vul_Index!O$6:O$197)</f>
        <v>131</v>
      </c>
      <c r="P182" s="47">
        <f>RANK(Vul_Index!P182,Vul_Index!P$6:P$197)</f>
        <v>131</v>
      </c>
      <c r="Q182" s="47">
        <f>RANK(Vul_Index!Q182,Vul_Index!Q$6:Q$197)</f>
        <v>130</v>
      </c>
      <c r="R182" s="47">
        <f>RANK(Vul_Index!R182,Vul_Index!R$6:R$197)</f>
        <v>130</v>
      </c>
      <c r="S182" s="47">
        <f>RANK(Vul_Index!S182,Vul_Index!S$6:S$197)</f>
        <v>119</v>
      </c>
      <c r="T182" s="47">
        <f>RANK(Vul_Index!T182,Vul_Index!T$6:T$197)</f>
        <v>119</v>
      </c>
      <c r="U182" s="11"/>
      <c r="V182" s="35" t="str">
        <f t="shared" si="16"/>
        <v>Turkey</v>
      </c>
      <c r="W182" s="44">
        <f t="shared" si="17"/>
        <v>131</v>
      </c>
      <c r="X182" s="44">
        <f t="shared" ca="1" si="18"/>
        <v>-11.999998288220741</v>
      </c>
      <c r="Y182" s="44">
        <f t="shared" ca="1" si="19"/>
        <v>19</v>
      </c>
      <c r="Z182" s="44">
        <f t="shared" si="20"/>
        <v>113</v>
      </c>
      <c r="AA182" s="44">
        <f t="shared" ca="1" si="21"/>
        <v>6.0000925497861886</v>
      </c>
      <c r="AB182" s="44">
        <f t="shared" ca="1" si="22"/>
        <v>62</v>
      </c>
    </row>
    <row r="183" spans="3:28">
      <c r="C183" s="34" t="s">
        <v>393</v>
      </c>
      <c r="D183" s="35" t="s">
        <v>394</v>
      </c>
      <c r="E183" s="47">
        <f>RANK(Vul_Index!E183,Vul_Index!E$6:E$197)</f>
        <v>132</v>
      </c>
      <c r="F183" s="47">
        <f>RANK(Vul_Index!F183,Vul_Index!F$6:F$197)</f>
        <v>128</v>
      </c>
      <c r="G183" s="47">
        <f>RANK(Vul_Index!G183,Vul_Index!G$6:G$197)</f>
        <v>132</v>
      </c>
      <c r="H183" s="47">
        <f>RANK(Vul_Index!H183,Vul_Index!H$6:H$197)</f>
        <v>136</v>
      </c>
      <c r="I183" s="47">
        <f>RANK(Vul_Index!I183,Vul_Index!I$6:I$197)</f>
        <v>137</v>
      </c>
      <c r="J183" s="47">
        <f>RANK(Vul_Index!J183,Vul_Index!J$6:J$197)</f>
        <v>139</v>
      </c>
      <c r="K183" s="47">
        <f>RANK(Vul_Index!K183,Vul_Index!K$6:K$197)</f>
        <v>137</v>
      </c>
      <c r="L183" s="47">
        <f>RANK(Vul_Index!L183,Vul_Index!L$6:L$197)</f>
        <v>137</v>
      </c>
      <c r="M183" s="47">
        <f>RANK(Vul_Index!M183,Vul_Index!M$6:M$197)</f>
        <v>137</v>
      </c>
      <c r="N183" s="47">
        <f>RANK(Vul_Index!N183,Vul_Index!N$6:N$197)</f>
        <v>134</v>
      </c>
      <c r="O183" s="47">
        <f>RANK(Vul_Index!O183,Vul_Index!O$6:O$197)</f>
        <v>133</v>
      </c>
      <c r="P183" s="47">
        <f>RANK(Vul_Index!P183,Vul_Index!P$6:P$197)</f>
        <v>132</v>
      </c>
      <c r="Q183" s="47">
        <f>RANK(Vul_Index!Q183,Vul_Index!Q$6:Q$197)</f>
        <v>133</v>
      </c>
      <c r="R183" s="47">
        <f>RANK(Vul_Index!R183,Vul_Index!R$6:R$197)</f>
        <v>134</v>
      </c>
      <c r="S183" s="47">
        <f>RANK(Vul_Index!S183,Vul_Index!S$6:S$197)</f>
        <v>136</v>
      </c>
      <c r="T183" s="47">
        <f>RANK(Vul_Index!T183,Vul_Index!T$6:T$197)</f>
        <v>136</v>
      </c>
      <c r="U183" s="11"/>
      <c r="V183" s="35" t="str">
        <f t="shared" si="16"/>
        <v>Turkmenistan</v>
      </c>
      <c r="W183" s="44">
        <f t="shared" si="17"/>
        <v>139</v>
      </c>
      <c r="X183" s="44">
        <f t="shared" ca="1" si="18"/>
        <v>-2.9999974825036264</v>
      </c>
      <c r="Y183" s="44">
        <f t="shared" ca="1" si="19"/>
        <v>97</v>
      </c>
      <c r="Z183" s="44">
        <f t="shared" si="20"/>
        <v>128</v>
      </c>
      <c r="AA183" s="44">
        <f t="shared" ca="1" si="21"/>
        <v>8.0000019022851205</v>
      </c>
      <c r="AB183" s="44">
        <f t="shared" ca="1" si="22"/>
        <v>54</v>
      </c>
    </row>
    <row r="184" spans="3:28">
      <c r="C184" s="34" t="s">
        <v>395</v>
      </c>
      <c r="D184" s="35" t="s">
        <v>396</v>
      </c>
      <c r="E184" s="47">
        <f>RANK(Vul_Index!E184,Vul_Index!E$6:E$197)</f>
        <v>58</v>
      </c>
      <c r="F184" s="47">
        <f>RANK(Vul_Index!F184,Vul_Index!F$6:F$197)</f>
        <v>50</v>
      </c>
      <c r="G184" s="47">
        <f>RANK(Vul_Index!G184,Vul_Index!G$6:G$197)</f>
        <v>59</v>
      </c>
      <c r="H184" s="47">
        <f>RANK(Vul_Index!H184,Vul_Index!H$6:H$197)</f>
        <v>56</v>
      </c>
      <c r="I184" s="47">
        <f>RANK(Vul_Index!I184,Vul_Index!I$6:I$197)</f>
        <v>56</v>
      </c>
      <c r="J184" s="47">
        <f>RANK(Vul_Index!J184,Vul_Index!J$6:J$197)</f>
        <v>45</v>
      </c>
      <c r="K184" s="47">
        <f>RANK(Vul_Index!K184,Vul_Index!K$6:K$197)</f>
        <v>40</v>
      </c>
      <c r="L184" s="47">
        <f>RANK(Vul_Index!L184,Vul_Index!L$6:L$197)</f>
        <v>38</v>
      </c>
      <c r="M184" s="47">
        <f>RANK(Vul_Index!M184,Vul_Index!M$6:M$197)</f>
        <v>47</v>
      </c>
      <c r="N184" s="47">
        <f>RANK(Vul_Index!N184,Vul_Index!N$6:N$197)</f>
        <v>51</v>
      </c>
      <c r="O184" s="47">
        <f>RANK(Vul_Index!O184,Vul_Index!O$6:O$197)</f>
        <v>49</v>
      </c>
      <c r="P184" s="47">
        <f>RANK(Vul_Index!P184,Vul_Index!P$6:P$197)</f>
        <v>52</v>
      </c>
      <c r="Q184" s="47">
        <f>RANK(Vul_Index!Q184,Vul_Index!Q$6:Q$197)</f>
        <v>54</v>
      </c>
      <c r="R184" s="47">
        <f>RANK(Vul_Index!R184,Vul_Index!R$6:R$197)</f>
        <v>54</v>
      </c>
      <c r="S184" s="47">
        <f>RANK(Vul_Index!S184,Vul_Index!S$6:S$197)</f>
        <v>53</v>
      </c>
      <c r="T184" s="47">
        <f>RANK(Vul_Index!T184,Vul_Index!T$6:T$197)</f>
        <v>54</v>
      </c>
      <c r="U184" s="11"/>
      <c r="V184" s="35" t="str">
        <f t="shared" si="16"/>
        <v>Tuvalu</v>
      </c>
      <c r="W184" s="44">
        <f t="shared" si="17"/>
        <v>59</v>
      </c>
      <c r="X184" s="44">
        <f t="shared" ca="1" si="18"/>
        <v>-4.9999977090795573</v>
      </c>
      <c r="Y184" s="44">
        <f t="shared" ca="1" si="19"/>
        <v>72</v>
      </c>
      <c r="Z184" s="44">
        <f t="shared" si="20"/>
        <v>38</v>
      </c>
      <c r="AA184" s="44">
        <f t="shared" ca="1" si="21"/>
        <v>16.000031914294748</v>
      </c>
      <c r="AB184" s="44">
        <f t="shared" ca="1" si="22"/>
        <v>17</v>
      </c>
    </row>
    <row r="185" spans="3:28">
      <c r="C185" s="34" t="s">
        <v>397</v>
      </c>
      <c r="D185" s="35" t="s">
        <v>398</v>
      </c>
      <c r="E185" s="47">
        <f>RANK(Vul_Index!E185,Vul_Index!E$6:E$197)</f>
        <v>16</v>
      </c>
      <c r="F185" s="47">
        <f>RANK(Vul_Index!F185,Vul_Index!F$6:F$197)</f>
        <v>16</v>
      </c>
      <c r="G185" s="47">
        <f>RANK(Vul_Index!G185,Vul_Index!G$6:G$197)</f>
        <v>14</v>
      </c>
      <c r="H185" s="47">
        <f>RANK(Vul_Index!H185,Vul_Index!H$6:H$197)</f>
        <v>17</v>
      </c>
      <c r="I185" s="47">
        <f>RANK(Vul_Index!I185,Vul_Index!I$6:I$197)</f>
        <v>16</v>
      </c>
      <c r="J185" s="47">
        <f>RANK(Vul_Index!J185,Vul_Index!J$6:J$197)</f>
        <v>16</v>
      </c>
      <c r="K185" s="47">
        <f>RANK(Vul_Index!K185,Vul_Index!K$6:K$197)</f>
        <v>19</v>
      </c>
      <c r="L185" s="47">
        <f>RANK(Vul_Index!L185,Vul_Index!L$6:L$197)</f>
        <v>19</v>
      </c>
      <c r="M185" s="47">
        <f>RANK(Vul_Index!M185,Vul_Index!M$6:M$197)</f>
        <v>20</v>
      </c>
      <c r="N185" s="47">
        <f>RANK(Vul_Index!N185,Vul_Index!N$6:N$197)</f>
        <v>18</v>
      </c>
      <c r="O185" s="47">
        <f>RANK(Vul_Index!O185,Vul_Index!O$6:O$197)</f>
        <v>19</v>
      </c>
      <c r="P185" s="47">
        <f>RANK(Vul_Index!P185,Vul_Index!P$6:P$197)</f>
        <v>18</v>
      </c>
      <c r="Q185" s="47">
        <f>RANK(Vul_Index!Q185,Vul_Index!Q$6:Q$197)</f>
        <v>18</v>
      </c>
      <c r="R185" s="47">
        <f>RANK(Vul_Index!R185,Vul_Index!R$6:R$197)</f>
        <v>20</v>
      </c>
      <c r="S185" s="47">
        <f>RANK(Vul_Index!S185,Vul_Index!S$6:S$197)</f>
        <v>22</v>
      </c>
      <c r="T185" s="47">
        <f>RANK(Vul_Index!T185,Vul_Index!T$6:T$197)</f>
        <v>22</v>
      </c>
      <c r="U185" s="11"/>
      <c r="V185" s="35" t="str">
        <f t="shared" si="16"/>
        <v>Uganda</v>
      </c>
      <c r="W185" s="44">
        <f t="shared" si="17"/>
        <v>22</v>
      </c>
      <c r="X185" s="44">
        <f t="shared" ca="1" si="18"/>
        <v>4.3589231114718901E-6</v>
      </c>
      <c r="Y185" s="44">
        <f t="shared" ca="1" si="19"/>
        <v>161</v>
      </c>
      <c r="Z185" s="44">
        <f t="shared" si="20"/>
        <v>14</v>
      </c>
      <c r="AA185" s="44">
        <f t="shared" ca="1" si="21"/>
        <v>8.0000303619523123</v>
      </c>
      <c r="AB185" s="44">
        <f t="shared" ca="1" si="22"/>
        <v>50</v>
      </c>
    </row>
    <row r="186" spans="3:28">
      <c r="C186" s="34" t="s">
        <v>399</v>
      </c>
      <c r="D186" s="35" t="s">
        <v>400</v>
      </c>
      <c r="E186" s="47">
        <f>RANK(Vul_Index!E186,Vul_Index!E$6:E$197)</f>
        <v>144</v>
      </c>
      <c r="F186" s="47">
        <f>RANK(Vul_Index!F186,Vul_Index!F$6:F$197)</f>
        <v>142</v>
      </c>
      <c r="G186" s="47">
        <f>RANK(Vul_Index!G186,Vul_Index!G$6:G$197)</f>
        <v>139</v>
      </c>
      <c r="H186" s="47">
        <f>RANK(Vul_Index!H186,Vul_Index!H$6:H$197)</f>
        <v>142</v>
      </c>
      <c r="I186" s="47">
        <f>RANK(Vul_Index!I186,Vul_Index!I$6:I$197)</f>
        <v>139</v>
      </c>
      <c r="J186" s="47">
        <f>RANK(Vul_Index!J186,Vul_Index!J$6:J$197)</f>
        <v>137</v>
      </c>
      <c r="K186" s="47">
        <f>RANK(Vul_Index!K186,Vul_Index!K$6:K$197)</f>
        <v>138</v>
      </c>
      <c r="L186" s="47">
        <f>RANK(Vul_Index!L186,Vul_Index!L$6:L$197)</f>
        <v>139</v>
      </c>
      <c r="M186" s="47">
        <f>RANK(Vul_Index!M186,Vul_Index!M$6:M$197)</f>
        <v>135</v>
      </c>
      <c r="N186" s="47">
        <f>RANK(Vul_Index!N186,Vul_Index!N$6:N$197)</f>
        <v>142</v>
      </c>
      <c r="O186" s="47">
        <f>RANK(Vul_Index!O186,Vul_Index!O$6:O$197)</f>
        <v>142</v>
      </c>
      <c r="P186" s="47">
        <f>RANK(Vul_Index!P186,Vul_Index!P$6:P$197)</f>
        <v>144</v>
      </c>
      <c r="Q186" s="47">
        <f>RANK(Vul_Index!Q186,Vul_Index!Q$6:Q$197)</f>
        <v>142</v>
      </c>
      <c r="R186" s="47">
        <f>RANK(Vul_Index!R186,Vul_Index!R$6:R$197)</f>
        <v>145</v>
      </c>
      <c r="S186" s="47">
        <f>RANK(Vul_Index!S186,Vul_Index!S$6:S$197)</f>
        <v>144</v>
      </c>
      <c r="T186" s="47">
        <f>RANK(Vul_Index!T186,Vul_Index!T$6:T$197)</f>
        <v>144</v>
      </c>
      <c r="U186" s="11"/>
      <c r="V186" s="35" t="str">
        <f t="shared" si="16"/>
        <v>Ukraine</v>
      </c>
      <c r="W186" s="44">
        <f t="shared" si="17"/>
        <v>145</v>
      </c>
      <c r="X186" s="44">
        <f t="shared" ca="1" si="18"/>
        <v>-0.99999821188769078</v>
      </c>
      <c r="Y186" s="44">
        <f t="shared" ca="1" si="19"/>
        <v>133</v>
      </c>
      <c r="Z186" s="44">
        <f t="shared" si="20"/>
        <v>135</v>
      </c>
      <c r="AA186" s="44">
        <f t="shared" ca="1" si="21"/>
        <v>9.0000084994250376</v>
      </c>
      <c r="AB186" s="44">
        <f t="shared" ca="1" si="22"/>
        <v>44</v>
      </c>
    </row>
    <row r="187" spans="3:28">
      <c r="C187" s="34" t="s">
        <v>401</v>
      </c>
      <c r="D187" s="35" t="s">
        <v>402</v>
      </c>
      <c r="E187" s="47">
        <f>RANK(Vul_Index!E187,Vul_Index!E$6:E$197)</f>
        <v>125</v>
      </c>
      <c r="F187" s="47">
        <f>RANK(Vul_Index!F187,Vul_Index!F$6:F$197)</f>
        <v>125</v>
      </c>
      <c r="G187" s="47">
        <f>RANK(Vul_Index!G187,Vul_Index!G$6:G$197)</f>
        <v>125</v>
      </c>
      <c r="H187" s="47">
        <f>RANK(Vul_Index!H187,Vul_Index!H$6:H$197)</f>
        <v>124</v>
      </c>
      <c r="I187" s="47">
        <f>RANK(Vul_Index!I187,Vul_Index!I$6:I$197)</f>
        <v>124</v>
      </c>
      <c r="J187" s="47">
        <f>RANK(Vul_Index!J187,Vul_Index!J$6:J$197)</f>
        <v>124</v>
      </c>
      <c r="K187" s="47">
        <f>RANK(Vul_Index!K187,Vul_Index!K$6:K$197)</f>
        <v>121</v>
      </c>
      <c r="L187" s="47">
        <f>RANK(Vul_Index!L187,Vul_Index!L$6:L$197)</f>
        <v>121</v>
      </c>
      <c r="M187" s="47">
        <f>RANK(Vul_Index!M187,Vul_Index!M$6:M$197)</f>
        <v>120</v>
      </c>
      <c r="N187" s="47">
        <f>RANK(Vul_Index!N187,Vul_Index!N$6:N$197)</f>
        <v>117</v>
      </c>
      <c r="O187" s="47">
        <f>RANK(Vul_Index!O187,Vul_Index!O$6:O$197)</f>
        <v>112</v>
      </c>
      <c r="P187" s="47">
        <f>RANK(Vul_Index!P187,Vul_Index!P$6:P$197)</f>
        <v>115</v>
      </c>
      <c r="Q187" s="47">
        <f>RANK(Vul_Index!Q187,Vul_Index!Q$6:Q$197)</f>
        <v>114</v>
      </c>
      <c r="R187" s="47">
        <f>RANK(Vul_Index!R187,Vul_Index!R$6:R$197)</f>
        <v>113</v>
      </c>
      <c r="S187" s="47">
        <f>RANK(Vul_Index!S187,Vul_Index!S$6:S$197)</f>
        <v>114</v>
      </c>
      <c r="T187" s="47">
        <f>RANK(Vul_Index!T187,Vul_Index!T$6:T$197)</f>
        <v>113</v>
      </c>
      <c r="U187" s="11"/>
      <c r="V187" s="35" t="str">
        <f t="shared" si="16"/>
        <v>United Arab Emirates</v>
      </c>
      <c r="W187" s="44">
        <f t="shared" si="17"/>
        <v>125</v>
      </c>
      <c r="X187" s="44">
        <f t="shared" ca="1" si="18"/>
        <v>-11.999997818089234</v>
      </c>
      <c r="Y187" s="44">
        <f t="shared" ca="1" si="19"/>
        <v>20</v>
      </c>
      <c r="Z187" s="44">
        <f t="shared" si="20"/>
        <v>112</v>
      </c>
      <c r="AA187" s="44">
        <f t="shared" ca="1" si="21"/>
        <v>1.00008162075707</v>
      </c>
      <c r="AB187" s="44">
        <f t="shared" ca="1" si="22"/>
        <v>140</v>
      </c>
    </row>
    <row r="188" spans="3:28">
      <c r="C188" s="34" t="s">
        <v>403</v>
      </c>
      <c r="D188" s="35" t="s">
        <v>404</v>
      </c>
      <c r="E188" s="47">
        <f>RANK(Vul_Index!E188,Vul_Index!E$6:E$197)</f>
        <v>186</v>
      </c>
      <c r="F188" s="47">
        <f>RANK(Vul_Index!F188,Vul_Index!F$6:F$197)</f>
        <v>186</v>
      </c>
      <c r="G188" s="47">
        <f>RANK(Vul_Index!G188,Vul_Index!G$6:G$197)</f>
        <v>186</v>
      </c>
      <c r="H188" s="47">
        <f>RANK(Vul_Index!H188,Vul_Index!H$6:H$197)</f>
        <v>184</v>
      </c>
      <c r="I188" s="47">
        <f>RANK(Vul_Index!I188,Vul_Index!I$6:I$197)</f>
        <v>183</v>
      </c>
      <c r="J188" s="47">
        <f>RANK(Vul_Index!J188,Vul_Index!J$6:J$197)</f>
        <v>182</v>
      </c>
      <c r="K188" s="47">
        <f>RANK(Vul_Index!K188,Vul_Index!K$6:K$197)</f>
        <v>182</v>
      </c>
      <c r="L188" s="47">
        <f>RANK(Vul_Index!L188,Vul_Index!L$6:L$197)</f>
        <v>181</v>
      </c>
      <c r="M188" s="47">
        <f>RANK(Vul_Index!M188,Vul_Index!M$6:M$197)</f>
        <v>180</v>
      </c>
      <c r="N188" s="47">
        <f>RANK(Vul_Index!N188,Vul_Index!N$6:N$197)</f>
        <v>181</v>
      </c>
      <c r="O188" s="47">
        <f>RANK(Vul_Index!O188,Vul_Index!O$6:O$197)</f>
        <v>181</v>
      </c>
      <c r="P188" s="47">
        <f>RANK(Vul_Index!P188,Vul_Index!P$6:P$197)</f>
        <v>183</v>
      </c>
      <c r="Q188" s="47">
        <f>RANK(Vul_Index!Q188,Vul_Index!Q$6:Q$197)</f>
        <v>183</v>
      </c>
      <c r="R188" s="47">
        <f>RANK(Vul_Index!R188,Vul_Index!R$6:R$197)</f>
        <v>184</v>
      </c>
      <c r="S188" s="47">
        <f>RANK(Vul_Index!S188,Vul_Index!S$6:S$197)</f>
        <v>188</v>
      </c>
      <c r="T188" s="47">
        <f>RANK(Vul_Index!T188,Vul_Index!T$6:T$197)</f>
        <v>188</v>
      </c>
      <c r="U188" s="11"/>
      <c r="V188" s="35" t="str">
        <f t="shared" si="16"/>
        <v>United Kingdom</v>
      </c>
      <c r="W188" s="44">
        <f t="shared" si="17"/>
        <v>188</v>
      </c>
      <c r="X188" s="44">
        <f t="shared" ca="1" si="18"/>
        <v>8.3022410576309441E-7</v>
      </c>
      <c r="Y188" s="44">
        <f t="shared" ca="1" si="19"/>
        <v>149</v>
      </c>
      <c r="Z188" s="44">
        <f t="shared" si="20"/>
        <v>180</v>
      </c>
      <c r="AA188" s="44">
        <f t="shared" ca="1" si="21"/>
        <v>8.0000235374411588</v>
      </c>
      <c r="AB188" s="44">
        <f t="shared" ca="1" si="22"/>
        <v>51</v>
      </c>
    </row>
    <row r="189" spans="3:28">
      <c r="C189" s="34" t="s">
        <v>405</v>
      </c>
      <c r="D189" s="35" t="s">
        <v>406</v>
      </c>
      <c r="E189" s="47">
        <f>RANK(Vul_Index!E189,Vul_Index!E$6:E$197)</f>
        <v>171</v>
      </c>
      <c r="F189" s="47">
        <f>RANK(Vul_Index!F189,Vul_Index!F$6:F$197)</f>
        <v>171</v>
      </c>
      <c r="G189" s="47">
        <f>RANK(Vul_Index!G189,Vul_Index!G$6:G$197)</f>
        <v>171</v>
      </c>
      <c r="H189" s="47">
        <f>RANK(Vul_Index!H189,Vul_Index!H$6:H$197)</f>
        <v>170</v>
      </c>
      <c r="I189" s="47">
        <f>RANK(Vul_Index!I189,Vul_Index!I$6:I$197)</f>
        <v>171</v>
      </c>
      <c r="J189" s="47">
        <f>RANK(Vul_Index!J189,Vul_Index!J$6:J$197)</f>
        <v>171</v>
      </c>
      <c r="K189" s="47">
        <f>RANK(Vul_Index!K189,Vul_Index!K$6:K$197)</f>
        <v>172</v>
      </c>
      <c r="L189" s="47">
        <f>RANK(Vul_Index!L189,Vul_Index!L$6:L$197)</f>
        <v>171</v>
      </c>
      <c r="M189" s="47">
        <f>RANK(Vul_Index!M189,Vul_Index!M$6:M$197)</f>
        <v>173</v>
      </c>
      <c r="N189" s="47">
        <f>RANK(Vul_Index!N189,Vul_Index!N$6:N$197)</f>
        <v>173</v>
      </c>
      <c r="O189" s="47">
        <f>RANK(Vul_Index!O189,Vul_Index!O$6:O$197)</f>
        <v>174</v>
      </c>
      <c r="P189" s="47">
        <f>RANK(Vul_Index!P189,Vul_Index!P$6:P$197)</f>
        <v>175</v>
      </c>
      <c r="Q189" s="47">
        <f>RANK(Vul_Index!Q189,Vul_Index!Q$6:Q$197)</f>
        <v>175</v>
      </c>
      <c r="R189" s="47">
        <f>RANK(Vul_Index!R189,Vul_Index!R$6:R$197)</f>
        <v>174</v>
      </c>
      <c r="S189" s="47">
        <f>RANK(Vul_Index!S189,Vul_Index!S$6:S$197)</f>
        <v>176</v>
      </c>
      <c r="T189" s="47">
        <f>RANK(Vul_Index!T189,Vul_Index!T$6:T$197)</f>
        <v>176</v>
      </c>
      <c r="U189" s="11"/>
      <c r="V189" s="35" t="str">
        <f t="shared" si="16"/>
        <v>United States</v>
      </c>
      <c r="W189" s="44">
        <f t="shared" si="17"/>
        <v>176</v>
      </c>
      <c r="X189" s="44">
        <f t="shared" ca="1" si="18"/>
        <v>8.5483106584821204E-6</v>
      </c>
      <c r="Y189" s="44">
        <f t="shared" ca="1" si="19"/>
        <v>175</v>
      </c>
      <c r="Z189" s="44">
        <f t="shared" si="20"/>
        <v>170</v>
      </c>
      <c r="AA189" s="44">
        <f t="shared" ca="1" si="21"/>
        <v>6.0000805025934234</v>
      </c>
      <c r="AB189" s="44">
        <f t="shared" ca="1" si="22"/>
        <v>63</v>
      </c>
    </row>
    <row r="190" spans="3:28">
      <c r="C190" s="34" t="s">
        <v>407</v>
      </c>
      <c r="D190" s="35" t="s">
        <v>408</v>
      </c>
      <c r="E190" s="47">
        <f>RANK(Vul_Index!E190,Vul_Index!E$6:E$197)</f>
        <v>161</v>
      </c>
      <c r="F190" s="47">
        <f>RANK(Vul_Index!F190,Vul_Index!F$6:F$197)</f>
        <v>161</v>
      </c>
      <c r="G190" s="47">
        <f>RANK(Vul_Index!G190,Vul_Index!G$6:G$197)</f>
        <v>161</v>
      </c>
      <c r="H190" s="47">
        <f>RANK(Vul_Index!H190,Vul_Index!H$6:H$197)</f>
        <v>161</v>
      </c>
      <c r="I190" s="47">
        <f>RANK(Vul_Index!I190,Vul_Index!I$6:I$197)</f>
        <v>164</v>
      </c>
      <c r="J190" s="47">
        <f>RANK(Vul_Index!J190,Vul_Index!J$6:J$197)</f>
        <v>155</v>
      </c>
      <c r="K190" s="47">
        <f>RANK(Vul_Index!K190,Vul_Index!K$6:K$197)</f>
        <v>164</v>
      </c>
      <c r="L190" s="47">
        <f>RANK(Vul_Index!L190,Vul_Index!L$6:L$197)</f>
        <v>154</v>
      </c>
      <c r="M190" s="47">
        <f>RANK(Vul_Index!M190,Vul_Index!M$6:M$197)</f>
        <v>159</v>
      </c>
      <c r="N190" s="47">
        <f>RANK(Vul_Index!N190,Vul_Index!N$6:N$197)</f>
        <v>166</v>
      </c>
      <c r="O190" s="47">
        <f>RANK(Vul_Index!O190,Vul_Index!O$6:O$197)</f>
        <v>168</v>
      </c>
      <c r="P190" s="47">
        <f>RANK(Vul_Index!P190,Vul_Index!P$6:P$197)</f>
        <v>170</v>
      </c>
      <c r="Q190" s="47">
        <f>RANK(Vul_Index!Q190,Vul_Index!Q$6:Q$197)</f>
        <v>174</v>
      </c>
      <c r="R190" s="47">
        <f>RANK(Vul_Index!R190,Vul_Index!R$6:R$197)</f>
        <v>173</v>
      </c>
      <c r="S190" s="47">
        <f>RANK(Vul_Index!S190,Vul_Index!S$6:S$197)</f>
        <v>172</v>
      </c>
      <c r="T190" s="47">
        <f>RANK(Vul_Index!T190,Vul_Index!T$6:T$197)</f>
        <v>172</v>
      </c>
      <c r="U190" s="11"/>
      <c r="V190" s="35" t="str">
        <f t="shared" si="16"/>
        <v>Uruguay</v>
      </c>
      <c r="W190" s="44">
        <f t="shared" si="17"/>
        <v>174</v>
      </c>
      <c r="X190" s="44">
        <f t="shared" ca="1" si="18"/>
        <v>-1.9999980354158642</v>
      </c>
      <c r="Y190" s="44">
        <f t="shared" ca="1" si="19"/>
        <v>116</v>
      </c>
      <c r="Z190" s="44">
        <f t="shared" si="20"/>
        <v>154</v>
      </c>
      <c r="AA190" s="44">
        <f t="shared" ca="1" si="21"/>
        <v>18.000045596069519</v>
      </c>
      <c r="AB190" s="44">
        <f t="shared" ca="1" si="22"/>
        <v>12</v>
      </c>
    </row>
    <row r="191" spans="3:28">
      <c r="C191" s="34" t="s">
        <v>409</v>
      </c>
      <c r="D191" s="35" t="s">
        <v>410</v>
      </c>
      <c r="E191" s="47">
        <f>RANK(Vul_Index!E191,Vul_Index!E$6:E$197)</f>
        <v>130</v>
      </c>
      <c r="F191" s="47">
        <f>RANK(Vul_Index!F191,Vul_Index!F$6:F$197)</f>
        <v>132</v>
      </c>
      <c r="G191" s="47">
        <f>RANK(Vul_Index!G191,Vul_Index!G$6:G$197)</f>
        <v>137</v>
      </c>
      <c r="H191" s="47">
        <f>RANK(Vul_Index!H191,Vul_Index!H$6:H$197)</f>
        <v>141</v>
      </c>
      <c r="I191" s="47">
        <f>RANK(Vul_Index!I191,Vul_Index!I$6:I$197)</f>
        <v>135</v>
      </c>
      <c r="J191" s="47">
        <f>RANK(Vul_Index!J191,Vul_Index!J$6:J$197)</f>
        <v>141</v>
      </c>
      <c r="K191" s="47">
        <f>RANK(Vul_Index!K191,Vul_Index!K$6:K$197)</f>
        <v>143</v>
      </c>
      <c r="L191" s="47">
        <f>RANK(Vul_Index!L191,Vul_Index!L$6:L$197)</f>
        <v>148</v>
      </c>
      <c r="M191" s="47">
        <f>RANK(Vul_Index!M191,Vul_Index!M$6:M$197)</f>
        <v>150</v>
      </c>
      <c r="N191" s="47">
        <f>RANK(Vul_Index!N191,Vul_Index!N$6:N$197)</f>
        <v>147</v>
      </c>
      <c r="O191" s="47">
        <f>RANK(Vul_Index!O191,Vul_Index!O$6:O$197)</f>
        <v>148</v>
      </c>
      <c r="P191" s="47">
        <f>RANK(Vul_Index!P191,Vul_Index!P$6:P$197)</f>
        <v>151</v>
      </c>
      <c r="Q191" s="47">
        <f>RANK(Vul_Index!Q191,Vul_Index!Q$6:Q$197)</f>
        <v>149</v>
      </c>
      <c r="R191" s="47">
        <f>RANK(Vul_Index!R191,Vul_Index!R$6:R$197)</f>
        <v>151</v>
      </c>
      <c r="S191" s="47">
        <f>RANK(Vul_Index!S191,Vul_Index!S$6:S$197)</f>
        <v>151</v>
      </c>
      <c r="T191" s="47">
        <f>RANK(Vul_Index!T191,Vul_Index!T$6:T$197)</f>
        <v>151</v>
      </c>
      <c r="U191" s="11"/>
      <c r="V191" s="35" t="str">
        <f t="shared" si="16"/>
        <v>Uzbekistan</v>
      </c>
      <c r="W191" s="44">
        <f t="shared" si="17"/>
        <v>151</v>
      </c>
      <c r="X191" s="44">
        <f t="shared" ca="1" si="18"/>
        <v>8.7803845092751414E-7</v>
      </c>
      <c r="Y191" s="44">
        <f t="shared" ca="1" si="19"/>
        <v>151</v>
      </c>
      <c r="Z191" s="44">
        <f t="shared" si="20"/>
        <v>130</v>
      </c>
      <c r="AA191" s="44">
        <f t="shared" ca="1" si="21"/>
        <v>21.000080320882045</v>
      </c>
      <c r="AB191" s="44">
        <f t="shared" ca="1" si="22"/>
        <v>5</v>
      </c>
    </row>
    <row r="192" spans="3:28">
      <c r="C192" s="34" t="s">
        <v>411</v>
      </c>
      <c r="D192" s="35" t="s">
        <v>412</v>
      </c>
      <c r="E192" s="47">
        <f>RANK(Vul_Index!E192,Vul_Index!E$6:E$197)</f>
        <v>50</v>
      </c>
      <c r="F192" s="47">
        <f>RANK(Vul_Index!F192,Vul_Index!F$6:F$197)</f>
        <v>61</v>
      </c>
      <c r="G192" s="47">
        <f>RANK(Vul_Index!G192,Vul_Index!G$6:G$197)</f>
        <v>61</v>
      </c>
      <c r="H192" s="47">
        <f>RANK(Vul_Index!H192,Vul_Index!H$6:H$197)</f>
        <v>63</v>
      </c>
      <c r="I192" s="47">
        <f>RANK(Vul_Index!I192,Vul_Index!I$6:I$197)</f>
        <v>52</v>
      </c>
      <c r="J192" s="47">
        <f>RANK(Vul_Index!J192,Vul_Index!J$6:J$197)</f>
        <v>62</v>
      </c>
      <c r="K192" s="47">
        <f>RANK(Vul_Index!K192,Vul_Index!K$6:K$197)</f>
        <v>61</v>
      </c>
      <c r="L192" s="47">
        <f>RANK(Vul_Index!L192,Vul_Index!L$6:L$197)</f>
        <v>62</v>
      </c>
      <c r="M192" s="47">
        <f>RANK(Vul_Index!M192,Vul_Index!M$6:M$197)</f>
        <v>61</v>
      </c>
      <c r="N192" s="47">
        <f>RANK(Vul_Index!N192,Vul_Index!N$6:N$197)</f>
        <v>59</v>
      </c>
      <c r="O192" s="47">
        <f>RANK(Vul_Index!O192,Vul_Index!O$6:O$197)</f>
        <v>61</v>
      </c>
      <c r="P192" s="47">
        <f>RANK(Vul_Index!P192,Vul_Index!P$6:P$197)</f>
        <v>61</v>
      </c>
      <c r="Q192" s="47">
        <f>RANK(Vul_Index!Q192,Vul_Index!Q$6:Q$197)</f>
        <v>62</v>
      </c>
      <c r="R192" s="47">
        <f>RANK(Vul_Index!R192,Vul_Index!R$6:R$197)</f>
        <v>62</v>
      </c>
      <c r="S192" s="47">
        <f>RANK(Vul_Index!S192,Vul_Index!S$6:S$197)</f>
        <v>63</v>
      </c>
      <c r="T192" s="47">
        <f>RANK(Vul_Index!T192,Vul_Index!T$6:T$197)</f>
        <v>63</v>
      </c>
      <c r="U192" s="11"/>
      <c r="V192" s="35" t="str">
        <f t="shared" si="16"/>
        <v>Vanuatu</v>
      </c>
      <c r="W192" s="44">
        <f t="shared" si="17"/>
        <v>63</v>
      </c>
      <c r="X192" s="44">
        <f t="shared" ca="1" si="18"/>
        <v>1.9376611276759736E-6</v>
      </c>
      <c r="Y192" s="44">
        <f t="shared" ca="1" si="19"/>
        <v>157</v>
      </c>
      <c r="Z192" s="44">
        <f t="shared" si="20"/>
        <v>50</v>
      </c>
      <c r="AA192" s="44">
        <f t="shared" ca="1" si="21"/>
        <v>13.000074049276552</v>
      </c>
      <c r="AB192" s="44">
        <f t="shared" ca="1" si="22"/>
        <v>25</v>
      </c>
    </row>
    <row r="193" spans="3:28">
      <c r="C193" s="34" t="s">
        <v>413</v>
      </c>
      <c r="D193" s="35" t="s">
        <v>446</v>
      </c>
      <c r="E193" s="47">
        <f>RANK(Vul_Index!E193,Vul_Index!E$6:E$197)</f>
        <v>150</v>
      </c>
      <c r="F193" s="47">
        <f>RANK(Vul_Index!F193,Vul_Index!F$6:F$197)</f>
        <v>148</v>
      </c>
      <c r="G193" s="47">
        <f>RANK(Vul_Index!G193,Vul_Index!G$6:G$197)</f>
        <v>149</v>
      </c>
      <c r="H193" s="47">
        <f>RANK(Vul_Index!H193,Vul_Index!H$6:H$197)</f>
        <v>144</v>
      </c>
      <c r="I193" s="47">
        <f>RANK(Vul_Index!I193,Vul_Index!I$6:I$197)</f>
        <v>141</v>
      </c>
      <c r="J193" s="47">
        <f>RANK(Vul_Index!J193,Vul_Index!J$6:J$197)</f>
        <v>143</v>
      </c>
      <c r="K193" s="47">
        <f>RANK(Vul_Index!K193,Vul_Index!K$6:K$197)</f>
        <v>148</v>
      </c>
      <c r="L193" s="47">
        <f>RANK(Vul_Index!L193,Vul_Index!L$6:L$197)</f>
        <v>149</v>
      </c>
      <c r="M193" s="47">
        <f>RANK(Vul_Index!M193,Vul_Index!M$6:M$197)</f>
        <v>148</v>
      </c>
      <c r="N193" s="47">
        <f>RANK(Vul_Index!N193,Vul_Index!N$6:N$197)</f>
        <v>150</v>
      </c>
      <c r="O193" s="47">
        <f>RANK(Vul_Index!O193,Vul_Index!O$6:O$197)</f>
        <v>150</v>
      </c>
      <c r="P193" s="47">
        <f>RANK(Vul_Index!P193,Vul_Index!P$6:P$197)</f>
        <v>152</v>
      </c>
      <c r="Q193" s="47">
        <f>RANK(Vul_Index!Q193,Vul_Index!Q$6:Q$197)</f>
        <v>152</v>
      </c>
      <c r="R193" s="47">
        <f>RANK(Vul_Index!R193,Vul_Index!R$6:R$197)</f>
        <v>154</v>
      </c>
      <c r="S193" s="47">
        <f>RANK(Vul_Index!S193,Vul_Index!S$6:S$197)</f>
        <v>155</v>
      </c>
      <c r="T193" s="47">
        <f>RANK(Vul_Index!T193,Vul_Index!T$6:T$197)</f>
        <v>156</v>
      </c>
      <c r="U193" s="11"/>
      <c r="V193" s="35" t="str">
        <f t="shared" si="16"/>
        <v>Venezuela</v>
      </c>
      <c r="W193" s="44">
        <f t="shared" si="17"/>
        <v>155</v>
      </c>
      <c r="X193" s="44">
        <f t="shared" ca="1" si="18"/>
        <v>1.0000000698262264</v>
      </c>
      <c r="Y193" s="44">
        <f t="shared" ca="1" si="19"/>
        <v>181</v>
      </c>
      <c r="Z193" s="44">
        <f t="shared" si="20"/>
        <v>141</v>
      </c>
      <c r="AA193" s="44">
        <f t="shared" ca="1" si="21"/>
        <v>15.000073676505366</v>
      </c>
      <c r="AB193" s="44">
        <f t="shared" ca="1" si="22"/>
        <v>20</v>
      </c>
    </row>
    <row r="194" spans="3:28">
      <c r="C194" s="34" t="s">
        <v>415</v>
      </c>
      <c r="D194" s="35" t="s">
        <v>416</v>
      </c>
      <c r="E194" s="47">
        <f>RANK(Vul_Index!E194,Vul_Index!E$6:E$197)</f>
        <v>81</v>
      </c>
      <c r="F194" s="47">
        <f>RANK(Vul_Index!F194,Vul_Index!F$6:F$197)</f>
        <v>84</v>
      </c>
      <c r="G194" s="47">
        <f>RANK(Vul_Index!G194,Vul_Index!G$6:G$197)</f>
        <v>86</v>
      </c>
      <c r="H194" s="47">
        <f>RANK(Vul_Index!H194,Vul_Index!H$6:H$197)</f>
        <v>90</v>
      </c>
      <c r="I194" s="47">
        <f>RANK(Vul_Index!I194,Vul_Index!I$6:I$197)</f>
        <v>92</v>
      </c>
      <c r="J194" s="47">
        <f>RANK(Vul_Index!J194,Vul_Index!J$6:J$197)</f>
        <v>97</v>
      </c>
      <c r="K194" s="47">
        <f>RANK(Vul_Index!K194,Vul_Index!K$6:K$197)</f>
        <v>97</v>
      </c>
      <c r="L194" s="47">
        <f>RANK(Vul_Index!L194,Vul_Index!L$6:L$197)</f>
        <v>100</v>
      </c>
      <c r="M194" s="47">
        <f>RANK(Vul_Index!M194,Vul_Index!M$6:M$197)</f>
        <v>104</v>
      </c>
      <c r="N194" s="47">
        <f>RANK(Vul_Index!N194,Vul_Index!N$6:N$197)</f>
        <v>105</v>
      </c>
      <c r="O194" s="47">
        <f>RANK(Vul_Index!O194,Vul_Index!O$6:O$197)</f>
        <v>105</v>
      </c>
      <c r="P194" s="47">
        <f>RANK(Vul_Index!P194,Vul_Index!P$6:P$197)</f>
        <v>104</v>
      </c>
      <c r="Q194" s="47">
        <f>RANK(Vul_Index!Q194,Vul_Index!Q$6:Q$197)</f>
        <v>106</v>
      </c>
      <c r="R194" s="47">
        <f>RANK(Vul_Index!R194,Vul_Index!R$6:R$197)</f>
        <v>106</v>
      </c>
      <c r="S194" s="47">
        <f>RANK(Vul_Index!S194,Vul_Index!S$6:S$197)</f>
        <v>107</v>
      </c>
      <c r="T194" s="47">
        <f>RANK(Vul_Index!T194,Vul_Index!T$6:T$197)</f>
        <v>107</v>
      </c>
      <c r="U194" s="11"/>
      <c r="V194" s="35" t="str">
        <f t="shared" si="16"/>
        <v>Viet Nam</v>
      </c>
      <c r="W194" s="44">
        <f t="shared" si="17"/>
        <v>107</v>
      </c>
      <c r="X194" s="44">
        <f t="shared" ca="1" si="18"/>
        <v>7.2972811160574772E-6</v>
      </c>
      <c r="Y194" s="44">
        <f t="shared" ca="1" si="19"/>
        <v>173</v>
      </c>
      <c r="Z194" s="44">
        <f t="shared" si="20"/>
        <v>81</v>
      </c>
      <c r="AA194" s="44">
        <f t="shared" ca="1" si="21"/>
        <v>26.000093898509267</v>
      </c>
      <c r="AB194" s="44">
        <f t="shared" ca="1" si="22"/>
        <v>1</v>
      </c>
    </row>
    <row r="195" spans="3:28">
      <c r="C195" s="34" t="s">
        <v>417</v>
      </c>
      <c r="D195" s="35" t="s">
        <v>418</v>
      </c>
      <c r="E195" s="47">
        <f>RANK(Vul_Index!E195,Vul_Index!E$6:E$197)</f>
        <v>27</v>
      </c>
      <c r="F195" s="47">
        <f>RANK(Vul_Index!F195,Vul_Index!F$6:F$197)</f>
        <v>26</v>
      </c>
      <c r="G195" s="47">
        <f>RANK(Vul_Index!G195,Vul_Index!G$6:G$197)</f>
        <v>28</v>
      </c>
      <c r="H195" s="47">
        <f>RANK(Vul_Index!H195,Vul_Index!H$6:H$197)</f>
        <v>27</v>
      </c>
      <c r="I195" s="47">
        <f>RANK(Vul_Index!I195,Vul_Index!I$6:I$197)</f>
        <v>26</v>
      </c>
      <c r="J195" s="47">
        <f>RANK(Vul_Index!J195,Vul_Index!J$6:J$197)</f>
        <v>26</v>
      </c>
      <c r="K195" s="47">
        <f>RANK(Vul_Index!K195,Vul_Index!K$6:K$197)</f>
        <v>29</v>
      </c>
      <c r="L195" s="47">
        <f>RANK(Vul_Index!L195,Vul_Index!L$6:L$197)</f>
        <v>30</v>
      </c>
      <c r="M195" s="47">
        <f>RANK(Vul_Index!M195,Vul_Index!M$6:M$197)</f>
        <v>31</v>
      </c>
      <c r="N195" s="47">
        <f>RANK(Vul_Index!N195,Vul_Index!N$6:N$197)</f>
        <v>33</v>
      </c>
      <c r="O195" s="47">
        <f>RANK(Vul_Index!O195,Vul_Index!O$6:O$197)</f>
        <v>34</v>
      </c>
      <c r="P195" s="47">
        <f>RANK(Vul_Index!P195,Vul_Index!P$6:P$197)</f>
        <v>32</v>
      </c>
      <c r="Q195" s="47">
        <f>RANK(Vul_Index!Q195,Vul_Index!Q$6:Q$197)</f>
        <v>35</v>
      </c>
      <c r="R195" s="47">
        <f>RANK(Vul_Index!R195,Vul_Index!R$6:R$197)</f>
        <v>35</v>
      </c>
      <c r="S195" s="47">
        <f>RANK(Vul_Index!S195,Vul_Index!S$6:S$197)</f>
        <v>35</v>
      </c>
      <c r="T195" s="47">
        <f>RANK(Vul_Index!T195,Vul_Index!T$6:T$197)</f>
        <v>34</v>
      </c>
      <c r="U195" s="11"/>
      <c r="V195" s="35" t="str">
        <f t="shared" si="16"/>
        <v>Yemen</v>
      </c>
      <c r="W195" s="44">
        <f t="shared" si="17"/>
        <v>35</v>
      </c>
      <c r="X195" s="44">
        <f t="shared" ca="1" si="18"/>
        <v>-0.99999765452534095</v>
      </c>
      <c r="Y195" s="44">
        <f t="shared" ca="1" si="19"/>
        <v>136</v>
      </c>
      <c r="Z195" s="44">
        <f t="shared" si="20"/>
        <v>26</v>
      </c>
      <c r="AA195" s="44">
        <f t="shared" ca="1" si="21"/>
        <v>8.0000840216985036</v>
      </c>
      <c r="AB195" s="44">
        <f t="shared" ca="1" si="22"/>
        <v>46</v>
      </c>
    </row>
    <row r="196" spans="3:28">
      <c r="C196" s="34" t="s">
        <v>419</v>
      </c>
      <c r="D196" s="35" t="s">
        <v>420</v>
      </c>
      <c r="E196" s="47">
        <f>RANK(Vul_Index!E196,Vul_Index!E$6:E$197)</f>
        <v>11</v>
      </c>
      <c r="F196" s="47">
        <f>RANK(Vul_Index!F196,Vul_Index!F$6:F$197)</f>
        <v>13</v>
      </c>
      <c r="G196" s="47">
        <f>RANK(Vul_Index!G196,Vul_Index!G$6:G$197)</f>
        <v>12</v>
      </c>
      <c r="H196" s="47">
        <f>RANK(Vul_Index!H196,Vul_Index!H$6:H$197)</f>
        <v>10</v>
      </c>
      <c r="I196" s="47">
        <f>RANK(Vul_Index!I196,Vul_Index!I$6:I$197)</f>
        <v>10</v>
      </c>
      <c r="J196" s="47">
        <f>RANK(Vul_Index!J196,Vul_Index!J$6:J$197)</f>
        <v>10</v>
      </c>
      <c r="K196" s="47">
        <f>RANK(Vul_Index!K196,Vul_Index!K$6:K$197)</f>
        <v>9</v>
      </c>
      <c r="L196" s="47">
        <f>RANK(Vul_Index!L196,Vul_Index!L$6:L$197)</f>
        <v>9</v>
      </c>
      <c r="M196" s="47">
        <f>RANK(Vul_Index!M196,Vul_Index!M$6:M$197)</f>
        <v>9</v>
      </c>
      <c r="N196" s="47">
        <f>RANK(Vul_Index!N196,Vul_Index!N$6:N$197)</f>
        <v>10</v>
      </c>
      <c r="O196" s="47">
        <f>RANK(Vul_Index!O196,Vul_Index!O$6:O$197)</f>
        <v>9</v>
      </c>
      <c r="P196" s="47">
        <f>RANK(Vul_Index!P196,Vul_Index!P$6:P$197)</f>
        <v>10</v>
      </c>
      <c r="Q196" s="47">
        <f>RANK(Vul_Index!Q196,Vul_Index!Q$6:Q$197)</f>
        <v>12</v>
      </c>
      <c r="R196" s="47">
        <f>RANK(Vul_Index!R196,Vul_Index!R$6:R$197)</f>
        <v>12</v>
      </c>
      <c r="S196" s="47">
        <f>RANK(Vul_Index!S196,Vul_Index!S$6:S$197)</f>
        <v>10</v>
      </c>
      <c r="T196" s="47">
        <f>RANK(Vul_Index!T196,Vul_Index!T$6:T$197)</f>
        <v>10</v>
      </c>
      <c r="U196" s="11"/>
      <c r="V196" s="35" t="str">
        <f t="shared" si="16"/>
        <v>Zambia</v>
      </c>
      <c r="W196" s="44">
        <f t="shared" si="17"/>
        <v>13</v>
      </c>
      <c r="X196" s="44">
        <f t="shared" ca="1" si="18"/>
        <v>-2.9999959804442811</v>
      </c>
      <c r="Y196" s="44">
        <f t="shared" ca="1" si="19"/>
        <v>101</v>
      </c>
      <c r="Z196" s="44">
        <f t="shared" si="20"/>
        <v>9</v>
      </c>
      <c r="AA196" s="44">
        <f t="shared" ca="1" si="21"/>
        <v>1.0000458901297162</v>
      </c>
      <c r="AB196" s="44">
        <f t="shared" ca="1" si="22"/>
        <v>151</v>
      </c>
    </row>
    <row r="197" spans="3:28">
      <c r="C197" s="34" t="s">
        <v>421</v>
      </c>
      <c r="D197" s="35" t="s">
        <v>422</v>
      </c>
      <c r="E197" s="47">
        <f>RANK(Vul_Index!E197,Vul_Index!E$6:E$197)</f>
        <v>61</v>
      </c>
      <c r="F197" s="47">
        <f>RANK(Vul_Index!F197,Vul_Index!F$6:F$197)</f>
        <v>60</v>
      </c>
      <c r="G197" s="47">
        <f>RANK(Vul_Index!G197,Vul_Index!G$6:G$197)</f>
        <v>60</v>
      </c>
      <c r="H197" s="47">
        <f>RANK(Vul_Index!H197,Vul_Index!H$6:H$197)</f>
        <v>60</v>
      </c>
      <c r="I197" s="47">
        <f>RANK(Vul_Index!I197,Vul_Index!I$6:I$197)</f>
        <v>60</v>
      </c>
      <c r="J197" s="47">
        <f>RANK(Vul_Index!J197,Vul_Index!J$6:J$197)</f>
        <v>56</v>
      </c>
      <c r="K197" s="47">
        <f>RANK(Vul_Index!K197,Vul_Index!K$6:K$197)</f>
        <v>54</v>
      </c>
      <c r="L197" s="47">
        <f>RANK(Vul_Index!L197,Vul_Index!L$6:L$197)</f>
        <v>45</v>
      </c>
      <c r="M197" s="47">
        <f>RANK(Vul_Index!M197,Vul_Index!M$6:M$197)</f>
        <v>43</v>
      </c>
      <c r="N197" s="47">
        <f>RANK(Vul_Index!N197,Vul_Index!N$6:N$197)</f>
        <v>43</v>
      </c>
      <c r="O197" s="47">
        <f>RANK(Vul_Index!O197,Vul_Index!O$6:O$197)</f>
        <v>44</v>
      </c>
      <c r="P197" s="47">
        <f>RANK(Vul_Index!P197,Vul_Index!P$6:P$197)</f>
        <v>41</v>
      </c>
      <c r="Q197" s="47">
        <f>RANK(Vul_Index!Q197,Vul_Index!Q$6:Q$197)</f>
        <v>41</v>
      </c>
      <c r="R197" s="47">
        <f>RANK(Vul_Index!R197,Vul_Index!R$6:R$197)</f>
        <v>41</v>
      </c>
      <c r="S197" s="47">
        <f>RANK(Vul_Index!S197,Vul_Index!S$6:S$197)</f>
        <v>41</v>
      </c>
      <c r="T197" s="47">
        <f>RANK(Vul_Index!T197,Vul_Index!T$6:T$197)</f>
        <v>41</v>
      </c>
      <c r="U197" s="11"/>
      <c r="V197" s="35" t="str">
        <f t="shared" si="16"/>
        <v>Zimbabwe</v>
      </c>
      <c r="W197" s="44">
        <f t="shared" si="17"/>
        <v>61</v>
      </c>
      <c r="X197" s="44">
        <f t="shared" ca="1" si="18"/>
        <v>-19.999997739616823</v>
      </c>
      <c r="Y197" s="44">
        <f t="shared" ca="1" si="19"/>
        <v>6</v>
      </c>
      <c r="Z197" s="44">
        <f t="shared" si="20"/>
        <v>41</v>
      </c>
      <c r="AA197" s="44">
        <f t="shared" ca="1" si="21"/>
        <v>3.9838137630761877E-5</v>
      </c>
      <c r="AB197" s="44">
        <f t="shared" ca="1" si="22"/>
        <v>183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C5:T197"/>
  <sheetViews>
    <sheetView workbookViewId="0">
      <selection activeCell="E6" sqref="E6:F9"/>
    </sheetView>
  </sheetViews>
  <sheetFormatPr baseColWidth="10" defaultRowHeight="15" x14ac:dyDescent="0"/>
  <cols>
    <col min="4" max="4" width="20.33203125" style="14" customWidth="1"/>
  </cols>
  <sheetData>
    <row r="5" spans="3:20">
      <c r="C5" t="s">
        <v>592</v>
      </c>
      <c r="E5">
        <v>1995</v>
      </c>
      <c r="F5">
        <v>1996</v>
      </c>
      <c r="G5">
        <v>1997</v>
      </c>
      <c r="H5">
        <v>1998</v>
      </c>
      <c r="I5">
        <v>1999</v>
      </c>
      <c r="J5">
        <v>2000</v>
      </c>
      <c r="K5">
        <v>2001</v>
      </c>
      <c r="L5">
        <v>2002</v>
      </c>
      <c r="M5">
        <v>2003</v>
      </c>
      <c r="N5">
        <v>2004</v>
      </c>
      <c r="O5">
        <v>2005</v>
      </c>
      <c r="P5">
        <v>2006</v>
      </c>
      <c r="Q5">
        <v>2007</v>
      </c>
      <c r="R5">
        <v>2008</v>
      </c>
      <c r="S5">
        <v>2009</v>
      </c>
      <c r="T5">
        <v>2010</v>
      </c>
    </row>
    <row r="6" spans="3:20">
      <c r="C6" t="s">
        <v>39</v>
      </c>
      <c r="D6" s="14" t="s">
        <v>40</v>
      </c>
      <c r="E6">
        <v>0.54999999999999993</v>
      </c>
      <c r="F6">
        <v>0.54999999999999993</v>
      </c>
      <c r="G6">
        <v>0.54999999999999993</v>
      </c>
      <c r="H6">
        <v>0.54999999999999993</v>
      </c>
      <c r="I6">
        <v>0.54999999999999993</v>
      </c>
      <c r="J6">
        <v>0.54999999999999993</v>
      </c>
      <c r="K6">
        <v>0.54999999999999993</v>
      </c>
      <c r="L6">
        <v>0.54999999999999993</v>
      </c>
      <c r="M6">
        <v>0.54999999999999993</v>
      </c>
      <c r="N6">
        <v>0.54999999999999993</v>
      </c>
      <c r="O6">
        <v>0.54999999999999993</v>
      </c>
      <c r="P6">
        <v>0.54999999999999993</v>
      </c>
      <c r="Q6">
        <v>0.54999999999999993</v>
      </c>
      <c r="R6">
        <v>0.54999999999999993</v>
      </c>
      <c r="S6">
        <v>0.54999999999999993</v>
      </c>
      <c r="T6">
        <v>0.54999999999999993</v>
      </c>
    </row>
    <row r="7" spans="3:20">
      <c r="C7" t="s">
        <v>41</v>
      </c>
      <c r="D7" s="14" t="s">
        <v>42</v>
      </c>
      <c r="E7">
        <v>0.99970000000000014</v>
      </c>
      <c r="F7">
        <v>0.99970000000000014</v>
      </c>
      <c r="G7">
        <v>0.99970000000000014</v>
      </c>
      <c r="H7">
        <v>0.99970000000000014</v>
      </c>
      <c r="I7">
        <v>0.99970000000000014</v>
      </c>
      <c r="J7">
        <v>0.99970000000000014</v>
      </c>
      <c r="K7">
        <v>0.99970000000000014</v>
      </c>
      <c r="L7">
        <v>0.99970000000000014</v>
      </c>
      <c r="M7">
        <v>0.99970000000000014</v>
      </c>
      <c r="N7">
        <v>0.99970000000000014</v>
      </c>
      <c r="O7">
        <v>0.99970000000000014</v>
      </c>
      <c r="P7">
        <v>0.99970000000000014</v>
      </c>
      <c r="Q7">
        <v>0.99970000000000014</v>
      </c>
      <c r="R7">
        <v>0.99970000000000014</v>
      </c>
      <c r="S7">
        <v>0.99970000000000014</v>
      </c>
      <c r="T7">
        <v>0.99970000000000014</v>
      </c>
    </row>
    <row r="8" spans="3:20">
      <c r="C8" t="s">
        <v>43</v>
      </c>
      <c r="D8" s="14" t="s">
        <v>44</v>
      </c>
      <c r="E8">
        <v>0.99970000000000014</v>
      </c>
      <c r="F8">
        <v>0.99970000000000014</v>
      </c>
      <c r="G8">
        <v>0.99970000000000014</v>
      </c>
      <c r="H8">
        <v>0.99970000000000014</v>
      </c>
      <c r="I8">
        <v>0.99970000000000014</v>
      </c>
      <c r="J8">
        <v>0.99970000000000014</v>
      </c>
      <c r="K8">
        <v>0.99970000000000014</v>
      </c>
      <c r="L8">
        <v>0.99970000000000014</v>
      </c>
      <c r="M8">
        <v>0.99970000000000014</v>
      </c>
      <c r="N8">
        <v>0.99970000000000014</v>
      </c>
      <c r="O8">
        <v>0.99970000000000014</v>
      </c>
      <c r="P8">
        <v>0.99970000000000014</v>
      </c>
      <c r="Q8">
        <v>0.99970000000000014</v>
      </c>
      <c r="R8">
        <v>0.99970000000000014</v>
      </c>
      <c r="S8">
        <v>0.99970000000000014</v>
      </c>
      <c r="T8">
        <v>0.99970000000000014</v>
      </c>
    </row>
    <row r="9" spans="3:20">
      <c r="C9" t="s">
        <v>45</v>
      </c>
      <c r="D9" s="14" t="s">
        <v>46</v>
      </c>
      <c r="E9">
        <v>0.54999999999999993</v>
      </c>
      <c r="F9">
        <v>0.54999999999999993</v>
      </c>
      <c r="G9">
        <v>0.54999999999999993</v>
      </c>
      <c r="H9">
        <v>0.54999999999999993</v>
      </c>
      <c r="I9">
        <v>0.54999999999999993</v>
      </c>
      <c r="J9">
        <v>0.54999999999999993</v>
      </c>
      <c r="K9">
        <v>0.54999999999999993</v>
      </c>
      <c r="L9">
        <v>0.54999999999999993</v>
      </c>
      <c r="M9">
        <v>0.54999999999999993</v>
      </c>
      <c r="N9">
        <v>0.54999999999999993</v>
      </c>
      <c r="O9">
        <v>0.54999999999999993</v>
      </c>
      <c r="P9">
        <v>0.54999999999999993</v>
      </c>
      <c r="Q9">
        <v>0.54999999999999993</v>
      </c>
      <c r="R9">
        <v>0.54999999999999993</v>
      </c>
      <c r="S9">
        <v>0.54999999999999993</v>
      </c>
      <c r="T9">
        <v>0.54999999999999993</v>
      </c>
    </row>
    <row r="10" spans="3:20">
      <c r="C10" t="s">
        <v>47</v>
      </c>
      <c r="D10" s="14" t="s">
        <v>48</v>
      </c>
      <c r="E10">
        <v>0.99970000000000014</v>
      </c>
      <c r="F10">
        <v>0.99970000000000014</v>
      </c>
      <c r="G10">
        <v>0.99970000000000014</v>
      </c>
      <c r="H10">
        <v>0.99970000000000014</v>
      </c>
      <c r="I10">
        <v>0.99970000000000014</v>
      </c>
      <c r="J10">
        <v>0.99970000000000014</v>
      </c>
      <c r="K10">
        <v>0.99970000000000014</v>
      </c>
      <c r="L10">
        <v>0.99970000000000014</v>
      </c>
      <c r="M10">
        <v>0.99970000000000014</v>
      </c>
      <c r="N10">
        <v>0.99970000000000014</v>
      </c>
      <c r="O10">
        <v>0.99970000000000014</v>
      </c>
      <c r="P10">
        <v>0.99970000000000014</v>
      </c>
      <c r="Q10">
        <v>0.99970000000000014</v>
      </c>
      <c r="R10">
        <v>0.99970000000000014</v>
      </c>
      <c r="S10">
        <v>0.99970000000000014</v>
      </c>
      <c r="T10">
        <v>0.99970000000000014</v>
      </c>
    </row>
    <row r="11" spans="3:20">
      <c r="C11" t="s">
        <v>49</v>
      </c>
      <c r="D11" s="14" t="s">
        <v>50</v>
      </c>
      <c r="E11">
        <v>0.54999999999999993</v>
      </c>
      <c r="F11">
        <v>0.54999999999999993</v>
      </c>
      <c r="G11">
        <v>0.54999999999999993</v>
      </c>
      <c r="H11">
        <v>0.54999999999999993</v>
      </c>
      <c r="I11">
        <v>0.54999999999999993</v>
      </c>
      <c r="J11">
        <v>0.54999999999999993</v>
      </c>
      <c r="K11">
        <v>0.54999999999999993</v>
      </c>
      <c r="L11">
        <v>0.54999999999999993</v>
      </c>
      <c r="M11">
        <v>0.54999999999999993</v>
      </c>
      <c r="N11">
        <v>0.54999999999999993</v>
      </c>
      <c r="O11">
        <v>0.54999999999999993</v>
      </c>
      <c r="P11">
        <v>0.54999999999999993</v>
      </c>
      <c r="Q11">
        <v>0.54999999999999993</v>
      </c>
      <c r="R11">
        <v>0.54999999999999993</v>
      </c>
      <c r="S11">
        <v>0.54999999999999993</v>
      </c>
      <c r="T11">
        <v>0.54999999999999993</v>
      </c>
    </row>
    <row r="12" spans="3:20">
      <c r="C12" t="s">
        <v>51</v>
      </c>
      <c r="D12" s="14" t="s">
        <v>52</v>
      </c>
      <c r="E12">
        <v>0.99970000000000014</v>
      </c>
      <c r="F12">
        <v>0.99970000000000014</v>
      </c>
      <c r="G12">
        <v>0.99970000000000014</v>
      </c>
      <c r="H12">
        <v>0.99970000000000014</v>
      </c>
      <c r="I12">
        <v>0.99970000000000014</v>
      </c>
      <c r="J12">
        <v>0.99970000000000014</v>
      </c>
      <c r="K12">
        <v>0.99970000000000014</v>
      </c>
      <c r="L12">
        <v>0.99970000000000014</v>
      </c>
      <c r="M12">
        <v>0.99970000000000014</v>
      </c>
      <c r="N12">
        <v>0.99970000000000014</v>
      </c>
      <c r="O12">
        <v>0.99970000000000014</v>
      </c>
      <c r="P12">
        <v>0.99970000000000014</v>
      </c>
      <c r="Q12">
        <v>0.99970000000000014</v>
      </c>
      <c r="R12">
        <v>0.99970000000000014</v>
      </c>
      <c r="S12">
        <v>0.99970000000000014</v>
      </c>
      <c r="T12">
        <v>0.99970000000000014</v>
      </c>
    </row>
    <row r="13" spans="3:20">
      <c r="C13" t="s">
        <v>53</v>
      </c>
      <c r="D13" s="14" t="s">
        <v>54</v>
      </c>
      <c r="E13">
        <v>0.99970000000000014</v>
      </c>
      <c r="F13">
        <v>0.99970000000000014</v>
      </c>
      <c r="G13">
        <v>0.99970000000000014</v>
      </c>
      <c r="H13">
        <v>0.99970000000000014</v>
      </c>
      <c r="I13">
        <v>0.99970000000000014</v>
      </c>
      <c r="J13">
        <v>0.99970000000000014</v>
      </c>
      <c r="K13">
        <v>0.99970000000000014</v>
      </c>
      <c r="L13">
        <v>0.99970000000000014</v>
      </c>
      <c r="M13">
        <v>0.99970000000000014</v>
      </c>
      <c r="N13">
        <v>0.99970000000000014</v>
      </c>
      <c r="O13">
        <v>0.99970000000000014</v>
      </c>
      <c r="P13">
        <v>0.99970000000000014</v>
      </c>
      <c r="Q13">
        <v>0.99970000000000014</v>
      </c>
      <c r="R13">
        <v>0.99970000000000014</v>
      </c>
      <c r="S13">
        <v>0.99970000000000014</v>
      </c>
      <c r="T13">
        <v>0.99970000000000014</v>
      </c>
    </row>
    <row r="14" spans="3:20">
      <c r="C14" t="s">
        <v>55</v>
      </c>
      <c r="D14" s="14" t="s">
        <v>56</v>
      </c>
      <c r="E14">
        <v>0.99970000000000014</v>
      </c>
      <c r="F14">
        <v>0.99970000000000014</v>
      </c>
      <c r="G14">
        <v>0.99970000000000014</v>
      </c>
      <c r="H14">
        <v>0.99970000000000014</v>
      </c>
      <c r="I14">
        <v>0.99970000000000014</v>
      </c>
      <c r="J14">
        <v>0.99970000000000014</v>
      </c>
      <c r="K14">
        <v>0.99970000000000014</v>
      </c>
      <c r="L14">
        <v>0.99970000000000014</v>
      </c>
      <c r="M14">
        <v>0.99970000000000014</v>
      </c>
      <c r="N14">
        <v>0.99970000000000014</v>
      </c>
      <c r="O14">
        <v>0.99970000000000014</v>
      </c>
      <c r="P14">
        <v>0.99970000000000014</v>
      </c>
      <c r="Q14">
        <v>0.99970000000000014</v>
      </c>
      <c r="R14">
        <v>0.99970000000000014</v>
      </c>
      <c r="S14">
        <v>0.99970000000000014</v>
      </c>
      <c r="T14">
        <v>0.99970000000000014</v>
      </c>
    </row>
    <row r="15" spans="3:20">
      <c r="C15" t="s">
        <v>57</v>
      </c>
      <c r="D15" s="14" t="s">
        <v>58</v>
      </c>
      <c r="E15">
        <v>0.99970000000000014</v>
      </c>
      <c r="F15">
        <v>0.99970000000000014</v>
      </c>
      <c r="G15">
        <v>0.99970000000000014</v>
      </c>
      <c r="H15">
        <v>0.99970000000000014</v>
      </c>
      <c r="I15">
        <v>0.99970000000000014</v>
      </c>
      <c r="J15">
        <v>0.99970000000000014</v>
      </c>
      <c r="K15">
        <v>0.99970000000000014</v>
      </c>
      <c r="L15">
        <v>0.99970000000000014</v>
      </c>
      <c r="M15">
        <v>0.99970000000000014</v>
      </c>
      <c r="N15">
        <v>0.99970000000000014</v>
      </c>
      <c r="O15">
        <v>0.99970000000000014</v>
      </c>
      <c r="P15">
        <v>0.99970000000000014</v>
      </c>
      <c r="Q15">
        <v>0.99970000000000014</v>
      </c>
      <c r="R15">
        <v>0.99970000000000014</v>
      </c>
      <c r="S15">
        <v>0.99970000000000014</v>
      </c>
      <c r="T15">
        <v>0.99970000000000014</v>
      </c>
    </row>
    <row r="16" spans="3:20">
      <c r="C16" t="s">
        <v>59</v>
      </c>
      <c r="D16" s="14" t="s">
        <v>60</v>
      </c>
      <c r="E16">
        <v>0.99970000000000014</v>
      </c>
      <c r="F16">
        <v>0.99970000000000014</v>
      </c>
      <c r="G16">
        <v>0.99970000000000014</v>
      </c>
      <c r="H16">
        <v>0.99970000000000014</v>
      </c>
      <c r="I16">
        <v>0.99970000000000014</v>
      </c>
      <c r="J16">
        <v>0.99970000000000014</v>
      </c>
      <c r="K16">
        <v>0.99970000000000014</v>
      </c>
      <c r="L16">
        <v>0.99970000000000014</v>
      </c>
      <c r="M16">
        <v>0.99970000000000014</v>
      </c>
      <c r="N16">
        <v>0.99970000000000014</v>
      </c>
      <c r="O16">
        <v>0.99970000000000014</v>
      </c>
      <c r="P16">
        <v>0.99970000000000014</v>
      </c>
      <c r="Q16">
        <v>0.99970000000000014</v>
      </c>
      <c r="R16">
        <v>0.99970000000000014</v>
      </c>
      <c r="S16">
        <v>0.99970000000000014</v>
      </c>
      <c r="T16">
        <v>0.99970000000000014</v>
      </c>
    </row>
    <row r="17" spans="3:20">
      <c r="C17" t="s">
        <v>61</v>
      </c>
      <c r="D17" s="14" t="s">
        <v>62</v>
      </c>
      <c r="E17">
        <v>0.54999999999999993</v>
      </c>
      <c r="F17">
        <v>0.54999999999999993</v>
      </c>
      <c r="G17">
        <v>0.54999999999999993</v>
      </c>
      <c r="H17">
        <v>0.54999999999999993</v>
      </c>
      <c r="I17">
        <v>0.54999999999999993</v>
      </c>
      <c r="J17">
        <v>0.54999999999999993</v>
      </c>
      <c r="K17">
        <v>0.54999999999999993</v>
      </c>
      <c r="L17">
        <v>0.54999999999999993</v>
      </c>
      <c r="M17">
        <v>0.54999999999999993</v>
      </c>
      <c r="N17">
        <v>0.54999999999999993</v>
      </c>
      <c r="O17">
        <v>0.54999999999999993</v>
      </c>
      <c r="P17">
        <v>0.54999999999999993</v>
      </c>
      <c r="Q17">
        <v>0.54999999999999993</v>
      </c>
      <c r="R17">
        <v>0.54999999999999993</v>
      </c>
      <c r="S17">
        <v>0.54999999999999993</v>
      </c>
      <c r="T17">
        <v>0.54999999999999993</v>
      </c>
    </row>
    <row r="18" spans="3:20">
      <c r="C18" t="s">
        <v>63</v>
      </c>
      <c r="D18" s="14" t="s">
        <v>64</v>
      </c>
      <c r="E18">
        <v>0.99970000000000014</v>
      </c>
      <c r="F18">
        <v>0.99970000000000014</v>
      </c>
      <c r="G18">
        <v>0.99970000000000014</v>
      </c>
      <c r="H18">
        <v>0.99970000000000014</v>
      </c>
      <c r="I18">
        <v>0.99970000000000014</v>
      </c>
      <c r="J18">
        <v>0.99970000000000014</v>
      </c>
      <c r="K18">
        <v>0.99970000000000014</v>
      </c>
      <c r="L18">
        <v>0.99970000000000014</v>
      </c>
      <c r="M18">
        <v>0.99970000000000014</v>
      </c>
      <c r="N18">
        <v>0.99970000000000014</v>
      </c>
      <c r="O18">
        <v>0.99970000000000014</v>
      </c>
      <c r="P18">
        <v>0.99970000000000014</v>
      </c>
      <c r="Q18">
        <v>0.99970000000000014</v>
      </c>
      <c r="R18">
        <v>0.99970000000000014</v>
      </c>
      <c r="S18">
        <v>0.99970000000000014</v>
      </c>
      <c r="T18">
        <v>0.99970000000000014</v>
      </c>
    </row>
    <row r="19" spans="3:20">
      <c r="C19" t="s">
        <v>65</v>
      </c>
      <c r="D19" s="14" t="s">
        <v>66</v>
      </c>
      <c r="E19">
        <v>0.54999999999999993</v>
      </c>
      <c r="F19">
        <v>0.54999999999999993</v>
      </c>
      <c r="G19">
        <v>0.54999999999999993</v>
      </c>
      <c r="H19">
        <v>0.54999999999999993</v>
      </c>
      <c r="I19">
        <v>0.54999999999999993</v>
      </c>
      <c r="J19">
        <v>0.54999999999999993</v>
      </c>
      <c r="K19">
        <v>0.54999999999999993</v>
      </c>
      <c r="L19">
        <v>0.54999999999999993</v>
      </c>
      <c r="M19">
        <v>0.54999999999999993</v>
      </c>
      <c r="N19">
        <v>0.54999999999999993</v>
      </c>
      <c r="O19">
        <v>0.54999999999999993</v>
      </c>
      <c r="P19">
        <v>0.54999999999999993</v>
      </c>
      <c r="Q19">
        <v>0.54999999999999993</v>
      </c>
      <c r="R19">
        <v>0.54999999999999993</v>
      </c>
      <c r="S19">
        <v>0.54999999999999993</v>
      </c>
      <c r="T19">
        <v>0.54999999999999993</v>
      </c>
    </row>
    <row r="20" spans="3:20">
      <c r="C20" t="s">
        <v>67</v>
      </c>
      <c r="D20" s="14" t="s">
        <v>68</v>
      </c>
      <c r="E20">
        <v>0.89970000000000006</v>
      </c>
      <c r="F20">
        <v>0.89970000000000006</v>
      </c>
      <c r="G20">
        <v>0.89970000000000006</v>
      </c>
      <c r="H20">
        <v>0.89970000000000006</v>
      </c>
      <c r="I20">
        <v>0.89970000000000006</v>
      </c>
      <c r="J20">
        <v>0.89970000000000006</v>
      </c>
      <c r="K20">
        <v>0.89970000000000006</v>
      </c>
      <c r="L20">
        <v>0.89970000000000006</v>
      </c>
      <c r="M20">
        <v>0.89970000000000006</v>
      </c>
      <c r="N20">
        <v>0.89970000000000006</v>
      </c>
      <c r="O20">
        <v>0.89970000000000006</v>
      </c>
      <c r="P20">
        <v>0.89970000000000006</v>
      </c>
      <c r="Q20">
        <v>0.89970000000000006</v>
      </c>
      <c r="R20">
        <v>0.89970000000000006</v>
      </c>
      <c r="S20">
        <v>0.89970000000000006</v>
      </c>
      <c r="T20">
        <v>0.89970000000000006</v>
      </c>
    </row>
    <row r="21" spans="3:20">
      <c r="C21" t="s">
        <v>69</v>
      </c>
      <c r="D21" s="14" t="s">
        <v>70</v>
      </c>
      <c r="E21">
        <v>0.99970000000000014</v>
      </c>
      <c r="F21">
        <v>0.99970000000000014</v>
      </c>
      <c r="G21">
        <v>0.99970000000000014</v>
      </c>
      <c r="H21">
        <v>0.99970000000000014</v>
      </c>
      <c r="I21">
        <v>0.99970000000000014</v>
      </c>
      <c r="J21">
        <v>0.99970000000000014</v>
      </c>
      <c r="K21">
        <v>0.99970000000000014</v>
      </c>
      <c r="L21">
        <v>0.99970000000000014</v>
      </c>
      <c r="M21">
        <v>0.99970000000000014</v>
      </c>
      <c r="N21">
        <v>0.99970000000000014</v>
      </c>
      <c r="O21">
        <v>0.99970000000000014</v>
      </c>
      <c r="P21">
        <v>0.99970000000000014</v>
      </c>
      <c r="Q21">
        <v>0.99970000000000014</v>
      </c>
      <c r="R21">
        <v>0.99970000000000014</v>
      </c>
      <c r="S21">
        <v>0.99970000000000014</v>
      </c>
      <c r="T21">
        <v>0.99970000000000014</v>
      </c>
    </row>
    <row r="22" spans="3:20">
      <c r="C22" t="s">
        <v>71</v>
      </c>
      <c r="D22" s="14" t="s">
        <v>72</v>
      </c>
      <c r="E22">
        <v>0.99970000000000014</v>
      </c>
      <c r="F22">
        <v>0.99970000000000014</v>
      </c>
      <c r="G22">
        <v>0.99970000000000014</v>
      </c>
      <c r="H22">
        <v>0.99970000000000014</v>
      </c>
      <c r="I22">
        <v>0.99970000000000014</v>
      </c>
      <c r="J22">
        <v>0.99970000000000014</v>
      </c>
      <c r="K22">
        <v>0.99970000000000014</v>
      </c>
      <c r="L22">
        <v>0.99970000000000014</v>
      </c>
      <c r="M22">
        <v>0.99970000000000014</v>
      </c>
      <c r="N22">
        <v>0.99970000000000014</v>
      </c>
      <c r="O22">
        <v>0.99970000000000014</v>
      </c>
      <c r="P22">
        <v>0.99970000000000014</v>
      </c>
      <c r="Q22">
        <v>0.99970000000000014</v>
      </c>
      <c r="R22">
        <v>0.99970000000000014</v>
      </c>
      <c r="S22">
        <v>0.99970000000000014</v>
      </c>
      <c r="T22">
        <v>0.99970000000000014</v>
      </c>
    </row>
    <row r="23" spans="3:20">
      <c r="C23" t="s">
        <v>73</v>
      </c>
      <c r="D23" s="14" t="s">
        <v>74</v>
      </c>
      <c r="E23">
        <v>0.99970000000000014</v>
      </c>
      <c r="F23">
        <v>0.99970000000000014</v>
      </c>
      <c r="G23">
        <v>0.99970000000000014</v>
      </c>
      <c r="H23">
        <v>0.99970000000000014</v>
      </c>
      <c r="I23">
        <v>0.99970000000000014</v>
      </c>
      <c r="J23">
        <v>0.99970000000000014</v>
      </c>
      <c r="K23">
        <v>0.99970000000000014</v>
      </c>
      <c r="L23">
        <v>0.99970000000000014</v>
      </c>
      <c r="M23">
        <v>0.99970000000000014</v>
      </c>
      <c r="N23">
        <v>0.99970000000000014</v>
      </c>
      <c r="O23">
        <v>0.99970000000000014</v>
      </c>
      <c r="P23">
        <v>0.99970000000000014</v>
      </c>
      <c r="Q23">
        <v>0.99970000000000014</v>
      </c>
      <c r="R23">
        <v>0.99970000000000014</v>
      </c>
      <c r="S23">
        <v>0.99970000000000014</v>
      </c>
      <c r="T23">
        <v>0.99970000000000014</v>
      </c>
    </row>
    <row r="24" spans="3:20">
      <c r="C24" t="s">
        <v>75</v>
      </c>
      <c r="D24" s="14" t="s">
        <v>76</v>
      </c>
      <c r="E24">
        <v>0.99970000000000014</v>
      </c>
      <c r="F24">
        <v>0.99970000000000014</v>
      </c>
      <c r="G24">
        <v>0.99970000000000014</v>
      </c>
      <c r="H24">
        <v>0.99970000000000014</v>
      </c>
      <c r="I24">
        <v>0.99970000000000014</v>
      </c>
      <c r="J24">
        <v>0.99970000000000014</v>
      </c>
      <c r="K24">
        <v>0.99970000000000014</v>
      </c>
      <c r="L24">
        <v>0.99970000000000014</v>
      </c>
      <c r="M24">
        <v>0.99970000000000014</v>
      </c>
      <c r="N24">
        <v>0.99970000000000014</v>
      </c>
      <c r="O24">
        <v>0.99970000000000014</v>
      </c>
      <c r="P24">
        <v>0.99970000000000014</v>
      </c>
      <c r="Q24">
        <v>0.99970000000000014</v>
      </c>
      <c r="R24">
        <v>0.99970000000000014</v>
      </c>
      <c r="S24">
        <v>0.99970000000000014</v>
      </c>
      <c r="T24">
        <v>0.99970000000000014</v>
      </c>
    </row>
    <row r="25" spans="3:20">
      <c r="C25" t="s">
        <v>77</v>
      </c>
      <c r="D25" s="14" t="s">
        <v>78</v>
      </c>
      <c r="E25">
        <v>0.99970000000000014</v>
      </c>
      <c r="F25">
        <v>0.99970000000000014</v>
      </c>
      <c r="G25">
        <v>0.99970000000000014</v>
      </c>
      <c r="H25">
        <v>0.99970000000000014</v>
      </c>
      <c r="I25">
        <v>0.99970000000000014</v>
      </c>
      <c r="J25">
        <v>0.99970000000000014</v>
      </c>
      <c r="K25">
        <v>0.99970000000000014</v>
      </c>
      <c r="L25">
        <v>0.99970000000000014</v>
      </c>
      <c r="M25">
        <v>0.99970000000000014</v>
      </c>
      <c r="N25">
        <v>0.99970000000000014</v>
      </c>
      <c r="O25">
        <v>0.99970000000000014</v>
      </c>
      <c r="P25">
        <v>0.99970000000000014</v>
      </c>
      <c r="Q25">
        <v>0.99970000000000014</v>
      </c>
      <c r="R25">
        <v>0.99970000000000014</v>
      </c>
      <c r="S25">
        <v>0.99970000000000014</v>
      </c>
      <c r="T25">
        <v>0.99970000000000014</v>
      </c>
    </row>
    <row r="26" spans="3:20">
      <c r="C26" t="s">
        <v>79</v>
      </c>
      <c r="D26" s="14" t="s">
        <v>80</v>
      </c>
      <c r="E26">
        <v>0.99970000000000014</v>
      </c>
      <c r="F26">
        <v>0.99970000000000014</v>
      </c>
      <c r="G26">
        <v>0.99970000000000014</v>
      </c>
      <c r="H26">
        <v>0.99970000000000014</v>
      </c>
      <c r="I26">
        <v>0.99970000000000014</v>
      </c>
      <c r="J26">
        <v>0.99970000000000014</v>
      </c>
      <c r="K26">
        <v>0.99970000000000014</v>
      </c>
      <c r="L26">
        <v>0.99970000000000014</v>
      </c>
      <c r="M26">
        <v>0.99970000000000014</v>
      </c>
      <c r="N26">
        <v>0.99970000000000014</v>
      </c>
      <c r="O26">
        <v>0.99970000000000014</v>
      </c>
      <c r="P26">
        <v>0.99970000000000014</v>
      </c>
      <c r="Q26">
        <v>0.99970000000000014</v>
      </c>
      <c r="R26">
        <v>0.99970000000000014</v>
      </c>
      <c r="S26">
        <v>0.99970000000000014</v>
      </c>
      <c r="T26">
        <v>0.99970000000000014</v>
      </c>
    </row>
    <row r="27" spans="3:20">
      <c r="C27" t="s">
        <v>81</v>
      </c>
      <c r="D27" s="14" t="s">
        <v>82</v>
      </c>
      <c r="E27">
        <v>0.99970000000000014</v>
      </c>
      <c r="F27">
        <v>0.99970000000000014</v>
      </c>
      <c r="G27">
        <v>0.99970000000000014</v>
      </c>
      <c r="H27">
        <v>0.99970000000000014</v>
      </c>
      <c r="I27">
        <v>0.99970000000000014</v>
      </c>
      <c r="J27">
        <v>0.99970000000000014</v>
      </c>
      <c r="K27">
        <v>0.99970000000000014</v>
      </c>
      <c r="L27">
        <v>0.99970000000000014</v>
      </c>
      <c r="M27">
        <v>0.99970000000000014</v>
      </c>
      <c r="N27">
        <v>0.99970000000000014</v>
      </c>
      <c r="O27">
        <v>0.99970000000000014</v>
      </c>
      <c r="P27">
        <v>0.99970000000000014</v>
      </c>
      <c r="Q27">
        <v>0.99970000000000014</v>
      </c>
      <c r="R27">
        <v>0.99970000000000014</v>
      </c>
      <c r="S27">
        <v>0.99970000000000014</v>
      </c>
      <c r="T27">
        <v>0.99970000000000014</v>
      </c>
    </row>
    <row r="28" spans="3:20">
      <c r="C28" t="s">
        <v>83</v>
      </c>
      <c r="D28" s="14" t="s">
        <v>84</v>
      </c>
      <c r="E28">
        <v>0.99970000000000014</v>
      </c>
      <c r="F28">
        <v>0.99970000000000014</v>
      </c>
      <c r="G28">
        <v>0.99970000000000014</v>
      </c>
      <c r="H28">
        <v>0.99970000000000014</v>
      </c>
      <c r="I28">
        <v>0.99970000000000014</v>
      </c>
      <c r="J28">
        <v>0.99970000000000014</v>
      </c>
      <c r="K28">
        <v>0.99970000000000014</v>
      </c>
      <c r="L28">
        <v>0.99970000000000014</v>
      </c>
      <c r="M28">
        <v>0.99970000000000014</v>
      </c>
      <c r="N28">
        <v>0.99970000000000014</v>
      </c>
      <c r="O28">
        <v>0.99970000000000014</v>
      </c>
      <c r="P28">
        <v>0.99970000000000014</v>
      </c>
      <c r="Q28">
        <v>0.99970000000000014</v>
      </c>
      <c r="R28">
        <v>0.99970000000000014</v>
      </c>
      <c r="S28">
        <v>0.99970000000000014</v>
      </c>
      <c r="T28">
        <v>0.99970000000000014</v>
      </c>
    </row>
    <row r="29" spans="3:20">
      <c r="C29" t="s">
        <v>85</v>
      </c>
      <c r="D29" s="14" t="s">
        <v>86</v>
      </c>
      <c r="E29">
        <v>0.99970000000000014</v>
      </c>
      <c r="F29">
        <v>0.99970000000000014</v>
      </c>
      <c r="G29">
        <v>0.99970000000000014</v>
      </c>
      <c r="H29">
        <v>0.99970000000000014</v>
      </c>
      <c r="I29">
        <v>0.99970000000000014</v>
      </c>
      <c r="J29">
        <v>0.99970000000000014</v>
      </c>
      <c r="K29">
        <v>0.99970000000000014</v>
      </c>
      <c r="L29">
        <v>0.99970000000000014</v>
      </c>
      <c r="M29">
        <v>0.99970000000000014</v>
      </c>
      <c r="N29">
        <v>0.99970000000000014</v>
      </c>
      <c r="O29">
        <v>0.99970000000000014</v>
      </c>
      <c r="P29">
        <v>0.99970000000000014</v>
      </c>
      <c r="Q29">
        <v>0.99970000000000014</v>
      </c>
      <c r="R29">
        <v>0.99970000000000014</v>
      </c>
      <c r="S29">
        <v>0.99970000000000014</v>
      </c>
      <c r="T29">
        <v>0.99970000000000014</v>
      </c>
    </row>
    <row r="30" spans="3:20">
      <c r="C30" t="s">
        <v>87</v>
      </c>
      <c r="D30" s="14" t="s">
        <v>88</v>
      </c>
      <c r="E30">
        <v>0.54999999999999993</v>
      </c>
      <c r="F30">
        <v>0.54999999999999993</v>
      </c>
      <c r="G30">
        <v>0.54999999999999993</v>
      </c>
      <c r="H30">
        <v>0.54999999999999993</v>
      </c>
      <c r="I30">
        <v>0.54999999999999993</v>
      </c>
      <c r="J30">
        <v>0.54999999999999993</v>
      </c>
      <c r="K30">
        <v>0.54999999999999993</v>
      </c>
      <c r="L30">
        <v>0.54999999999999993</v>
      </c>
      <c r="M30">
        <v>0.54999999999999993</v>
      </c>
      <c r="N30">
        <v>0.54999999999999993</v>
      </c>
      <c r="O30">
        <v>0.54999999999999993</v>
      </c>
      <c r="P30">
        <v>0.54999999999999993</v>
      </c>
      <c r="Q30">
        <v>0.54999999999999993</v>
      </c>
      <c r="R30">
        <v>0.54999999999999993</v>
      </c>
      <c r="S30">
        <v>0.54999999999999993</v>
      </c>
      <c r="T30">
        <v>0.54999999999999993</v>
      </c>
    </row>
    <row r="31" spans="3:20">
      <c r="C31" t="s">
        <v>89</v>
      </c>
      <c r="D31" s="14" t="s">
        <v>90</v>
      </c>
      <c r="E31">
        <v>0.99970000000000014</v>
      </c>
      <c r="F31">
        <v>0.99970000000000014</v>
      </c>
      <c r="G31">
        <v>0.99970000000000014</v>
      </c>
      <c r="H31">
        <v>0.99970000000000014</v>
      </c>
      <c r="I31">
        <v>0.99970000000000014</v>
      </c>
      <c r="J31">
        <v>0.99970000000000014</v>
      </c>
      <c r="K31">
        <v>0.99970000000000014</v>
      </c>
      <c r="L31">
        <v>0.99970000000000014</v>
      </c>
      <c r="M31">
        <v>0.99970000000000014</v>
      </c>
      <c r="N31">
        <v>0.99970000000000014</v>
      </c>
      <c r="O31">
        <v>0.99970000000000014</v>
      </c>
      <c r="P31">
        <v>0.99970000000000014</v>
      </c>
      <c r="Q31">
        <v>0.99970000000000014</v>
      </c>
      <c r="R31">
        <v>0.99970000000000014</v>
      </c>
      <c r="S31">
        <v>0.99970000000000014</v>
      </c>
      <c r="T31">
        <v>0.99970000000000014</v>
      </c>
    </row>
    <row r="32" spans="3:20">
      <c r="C32" t="s">
        <v>91</v>
      </c>
      <c r="D32" s="14" t="s">
        <v>92</v>
      </c>
      <c r="E32">
        <v>0.99970000000000014</v>
      </c>
      <c r="F32">
        <v>0.99970000000000014</v>
      </c>
      <c r="G32">
        <v>0.99970000000000014</v>
      </c>
      <c r="H32">
        <v>0.99970000000000014</v>
      </c>
      <c r="I32">
        <v>0.99970000000000014</v>
      </c>
      <c r="J32">
        <v>0.99970000000000014</v>
      </c>
      <c r="K32">
        <v>0.99970000000000014</v>
      </c>
      <c r="L32">
        <v>0.99970000000000014</v>
      </c>
      <c r="M32">
        <v>0.99970000000000014</v>
      </c>
      <c r="N32">
        <v>0.99970000000000014</v>
      </c>
      <c r="O32">
        <v>0.99970000000000014</v>
      </c>
      <c r="P32">
        <v>0.99970000000000014</v>
      </c>
      <c r="Q32">
        <v>0.99970000000000014</v>
      </c>
      <c r="R32">
        <v>0.99970000000000014</v>
      </c>
      <c r="S32">
        <v>0.99970000000000014</v>
      </c>
      <c r="T32">
        <v>0.99970000000000014</v>
      </c>
    </row>
    <row r="33" spans="3:20">
      <c r="C33" t="s">
        <v>93</v>
      </c>
      <c r="D33" s="14" t="s">
        <v>94</v>
      </c>
      <c r="E33">
        <v>0.99970000000000014</v>
      </c>
      <c r="F33">
        <v>0.99970000000000014</v>
      </c>
      <c r="G33">
        <v>0.99970000000000014</v>
      </c>
      <c r="H33">
        <v>0.99970000000000014</v>
      </c>
      <c r="I33">
        <v>0.99970000000000014</v>
      </c>
      <c r="J33">
        <v>0.99970000000000014</v>
      </c>
      <c r="K33">
        <v>0.99970000000000014</v>
      </c>
      <c r="L33">
        <v>0.99970000000000014</v>
      </c>
      <c r="M33">
        <v>0.99970000000000014</v>
      </c>
      <c r="N33">
        <v>0.99970000000000014</v>
      </c>
      <c r="O33">
        <v>0.99970000000000014</v>
      </c>
      <c r="P33">
        <v>0.99970000000000014</v>
      </c>
      <c r="Q33">
        <v>0.99970000000000014</v>
      </c>
      <c r="R33">
        <v>0.99970000000000014</v>
      </c>
      <c r="S33">
        <v>0.99970000000000014</v>
      </c>
      <c r="T33">
        <v>0.99970000000000014</v>
      </c>
    </row>
    <row r="34" spans="3:20">
      <c r="C34" t="s">
        <v>95</v>
      </c>
      <c r="D34" s="14" t="s">
        <v>96</v>
      </c>
      <c r="E34">
        <v>0.99970000000000014</v>
      </c>
      <c r="F34">
        <v>0.99970000000000014</v>
      </c>
      <c r="G34">
        <v>0.99970000000000014</v>
      </c>
      <c r="H34">
        <v>0.99970000000000014</v>
      </c>
      <c r="I34">
        <v>0.99970000000000014</v>
      </c>
      <c r="J34">
        <v>0.99970000000000014</v>
      </c>
      <c r="K34">
        <v>0.99970000000000014</v>
      </c>
      <c r="L34">
        <v>0.99970000000000014</v>
      </c>
      <c r="M34">
        <v>0.99970000000000014</v>
      </c>
      <c r="N34">
        <v>0.99970000000000014</v>
      </c>
      <c r="O34">
        <v>0.99970000000000014</v>
      </c>
      <c r="P34">
        <v>0.99970000000000014</v>
      </c>
      <c r="Q34">
        <v>0.99970000000000014</v>
      </c>
      <c r="R34">
        <v>0.99970000000000014</v>
      </c>
      <c r="S34">
        <v>0.99970000000000014</v>
      </c>
      <c r="T34">
        <v>0.99970000000000014</v>
      </c>
    </row>
    <row r="35" spans="3:20">
      <c r="C35" t="s">
        <v>97</v>
      </c>
      <c r="D35" s="14" t="s">
        <v>98</v>
      </c>
      <c r="E35">
        <v>0.99970000000000014</v>
      </c>
      <c r="F35">
        <v>0.99970000000000014</v>
      </c>
      <c r="G35">
        <v>0.99970000000000014</v>
      </c>
      <c r="H35">
        <v>0.99970000000000014</v>
      </c>
      <c r="I35">
        <v>0.99970000000000014</v>
      </c>
      <c r="J35">
        <v>0.99970000000000014</v>
      </c>
      <c r="K35">
        <v>0.99970000000000014</v>
      </c>
      <c r="L35">
        <v>0.99970000000000014</v>
      </c>
      <c r="M35">
        <v>0.99970000000000014</v>
      </c>
      <c r="N35">
        <v>0.99970000000000014</v>
      </c>
      <c r="O35">
        <v>0.99970000000000014</v>
      </c>
      <c r="P35">
        <v>0.99970000000000014</v>
      </c>
      <c r="Q35">
        <v>0.99970000000000014</v>
      </c>
      <c r="R35">
        <v>0.99970000000000014</v>
      </c>
      <c r="S35">
        <v>0.99970000000000014</v>
      </c>
      <c r="T35">
        <v>0.99970000000000014</v>
      </c>
    </row>
    <row r="36" spans="3:20">
      <c r="C36" t="s">
        <v>99</v>
      </c>
      <c r="D36" s="14" t="s">
        <v>100</v>
      </c>
      <c r="E36">
        <v>0.99970000000000014</v>
      </c>
      <c r="F36">
        <v>0.99970000000000014</v>
      </c>
      <c r="G36">
        <v>0.99970000000000014</v>
      </c>
      <c r="H36">
        <v>0.99970000000000014</v>
      </c>
      <c r="I36">
        <v>0.99970000000000014</v>
      </c>
      <c r="J36">
        <v>0.99970000000000014</v>
      </c>
      <c r="K36">
        <v>0.99970000000000014</v>
      </c>
      <c r="L36">
        <v>0.99970000000000014</v>
      </c>
      <c r="M36">
        <v>0.99970000000000014</v>
      </c>
      <c r="N36">
        <v>0.99970000000000014</v>
      </c>
      <c r="O36">
        <v>0.99970000000000014</v>
      </c>
      <c r="P36">
        <v>0.99970000000000014</v>
      </c>
      <c r="Q36">
        <v>0.99970000000000014</v>
      </c>
      <c r="R36">
        <v>0.99970000000000014</v>
      </c>
      <c r="S36">
        <v>0.99970000000000014</v>
      </c>
      <c r="T36">
        <v>0.99970000000000014</v>
      </c>
    </row>
    <row r="37" spans="3:20">
      <c r="C37" t="s">
        <v>101</v>
      </c>
      <c r="D37" s="14" t="s">
        <v>102</v>
      </c>
      <c r="E37">
        <v>0.99970000000000014</v>
      </c>
      <c r="F37">
        <v>0.99970000000000014</v>
      </c>
      <c r="G37">
        <v>0.99970000000000014</v>
      </c>
      <c r="H37">
        <v>0.99970000000000014</v>
      </c>
      <c r="I37">
        <v>0.99970000000000014</v>
      </c>
      <c r="J37">
        <v>0.99970000000000014</v>
      </c>
      <c r="K37">
        <v>0.99970000000000014</v>
      </c>
      <c r="L37">
        <v>0.99970000000000014</v>
      </c>
      <c r="M37">
        <v>0.99970000000000014</v>
      </c>
      <c r="N37">
        <v>0.99970000000000014</v>
      </c>
      <c r="O37">
        <v>0.99970000000000014</v>
      </c>
      <c r="P37">
        <v>0.99970000000000014</v>
      </c>
      <c r="Q37">
        <v>0.99970000000000014</v>
      </c>
      <c r="R37">
        <v>0.99970000000000014</v>
      </c>
      <c r="S37">
        <v>0.99970000000000014</v>
      </c>
      <c r="T37">
        <v>0.99970000000000014</v>
      </c>
    </row>
    <row r="38" spans="3:20">
      <c r="C38" t="s">
        <v>103</v>
      </c>
      <c r="D38" s="14" t="s">
        <v>104</v>
      </c>
      <c r="E38">
        <v>0.99970000000000014</v>
      </c>
      <c r="F38">
        <v>0.99970000000000014</v>
      </c>
      <c r="G38">
        <v>0.99970000000000014</v>
      </c>
      <c r="H38">
        <v>0.99970000000000014</v>
      </c>
      <c r="I38">
        <v>0.99970000000000014</v>
      </c>
      <c r="J38">
        <v>0.99970000000000014</v>
      </c>
      <c r="K38">
        <v>0.99970000000000014</v>
      </c>
      <c r="L38">
        <v>0.99970000000000014</v>
      </c>
      <c r="M38">
        <v>0.99970000000000014</v>
      </c>
      <c r="N38">
        <v>0.99970000000000014</v>
      </c>
      <c r="O38">
        <v>0.99970000000000014</v>
      </c>
      <c r="P38">
        <v>0.99970000000000014</v>
      </c>
      <c r="Q38">
        <v>0.99970000000000014</v>
      </c>
      <c r="R38">
        <v>0.99970000000000014</v>
      </c>
      <c r="S38">
        <v>0.99970000000000014</v>
      </c>
      <c r="T38">
        <v>0.99970000000000014</v>
      </c>
    </row>
    <row r="39" spans="3:20">
      <c r="C39" t="s">
        <v>105</v>
      </c>
      <c r="D39" s="14" t="s">
        <v>106</v>
      </c>
      <c r="E39">
        <v>0.99970000000000014</v>
      </c>
      <c r="F39">
        <v>0.99970000000000014</v>
      </c>
      <c r="G39">
        <v>0.99970000000000014</v>
      </c>
      <c r="H39">
        <v>0.99970000000000014</v>
      </c>
      <c r="I39">
        <v>0.99970000000000014</v>
      </c>
      <c r="J39">
        <v>0.99970000000000014</v>
      </c>
      <c r="K39">
        <v>0.99970000000000014</v>
      </c>
      <c r="L39">
        <v>0.99970000000000014</v>
      </c>
      <c r="M39">
        <v>0.99970000000000014</v>
      </c>
      <c r="N39">
        <v>0.99970000000000014</v>
      </c>
      <c r="O39">
        <v>0.99970000000000014</v>
      </c>
      <c r="P39">
        <v>0.99970000000000014</v>
      </c>
      <c r="Q39">
        <v>0.99970000000000014</v>
      </c>
      <c r="R39">
        <v>0.99970000000000014</v>
      </c>
      <c r="S39">
        <v>0.99970000000000014</v>
      </c>
      <c r="T39">
        <v>0.99970000000000014</v>
      </c>
    </row>
    <row r="40" spans="3:20">
      <c r="C40" t="s">
        <v>107</v>
      </c>
      <c r="D40" s="14" t="s">
        <v>108</v>
      </c>
      <c r="E40">
        <v>0.99970000000000014</v>
      </c>
      <c r="F40">
        <v>0.99970000000000014</v>
      </c>
      <c r="G40">
        <v>0.99970000000000014</v>
      </c>
      <c r="H40">
        <v>0.99970000000000014</v>
      </c>
      <c r="I40">
        <v>0.99970000000000014</v>
      </c>
      <c r="J40">
        <v>0.99970000000000014</v>
      </c>
      <c r="K40">
        <v>0.99970000000000014</v>
      </c>
      <c r="L40">
        <v>0.99970000000000014</v>
      </c>
      <c r="M40">
        <v>0.99970000000000014</v>
      </c>
      <c r="N40">
        <v>0.99970000000000014</v>
      </c>
      <c r="O40">
        <v>0.99970000000000014</v>
      </c>
      <c r="P40">
        <v>0.99970000000000014</v>
      </c>
      <c r="Q40">
        <v>0.99970000000000014</v>
      </c>
      <c r="R40">
        <v>0.99970000000000014</v>
      </c>
      <c r="S40">
        <v>0.99970000000000014</v>
      </c>
      <c r="T40">
        <v>0.99970000000000014</v>
      </c>
    </row>
    <row r="41" spans="3:20">
      <c r="C41" t="s">
        <v>109</v>
      </c>
      <c r="D41" s="14" t="s">
        <v>110</v>
      </c>
      <c r="E41">
        <v>0.99970000000000014</v>
      </c>
      <c r="F41">
        <v>0.99970000000000014</v>
      </c>
      <c r="G41">
        <v>0.99970000000000014</v>
      </c>
      <c r="H41">
        <v>0.99970000000000014</v>
      </c>
      <c r="I41">
        <v>0.99970000000000014</v>
      </c>
      <c r="J41">
        <v>0.99970000000000014</v>
      </c>
      <c r="K41">
        <v>0.99970000000000014</v>
      </c>
      <c r="L41">
        <v>0.99970000000000014</v>
      </c>
      <c r="M41">
        <v>0.99970000000000014</v>
      </c>
      <c r="N41">
        <v>0.99970000000000014</v>
      </c>
      <c r="O41">
        <v>0.99970000000000014</v>
      </c>
      <c r="P41">
        <v>0.99970000000000014</v>
      </c>
      <c r="Q41">
        <v>0.99970000000000014</v>
      </c>
      <c r="R41">
        <v>0.99970000000000014</v>
      </c>
      <c r="S41">
        <v>0.99970000000000014</v>
      </c>
      <c r="T41">
        <v>0.99970000000000014</v>
      </c>
    </row>
    <row r="42" spans="3:20">
      <c r="C42" t="s">
        <v>111</v>
      </c>
      <c r="D42" s="14" t="s">
        <v>112</v>
      </c>
      <c r="E42">
        <v>0.99970000000000014</v>
      </c>
      <c r="F42">
        <v>0.99970000000000014</v>
      </c>
      <c r="G42">
        <v>0.99970000000000014</v>
      </c>
      <c r="H42">
        <v>0.99970000000000014</v>
      </c>
      <c r="I42">
        <v>0.99970000000000014</v>
      </c>
      <c r="J42">
        <v>0.99970000000000014</v>
      </c>
      <c r="K42">
        <v>0.99970000000000014</v>
      </c>
      <c r="L42">
        <v>0.99970000000000014</v>
      </c>
      <c r="M42">
        <v>0.99970000000000014</v>
      </c>
      <c r="N42">
        <v>0.99970000000000014</v>
      </c>
      <c r="O42">
        <v>0.99970000000000014</v>
      </c>
      <c r="P42">
        <v>0.99970000000000014</v>
      </c>
      <c r="Q42">
        <v>0.99970000000000014</v>
      </c>
      <c r="R42">
        <v>0.99970000000000014</v>
      </c>
      <c r="S42">
        <v>0.99970000000000014</v>
      </c>
      <c r="T42">
        <v>0.99970000000000014</v>
      </c>
    </row>
    <row r="43" spans="3:20">
      <c r="C43" t="s">
        <v>113</v>
      </c>
      <c r="D43" s="14" t="s">
        <v>114</v>
      </c>
      <c r="E43">
        <v>0.99970000000000014</v>
      </c>
      <c r="F43">
        <v>0.99970000000000014</v>
      </c>
      <c r="G43">
        <v>0.99970000000000014</v>
      </c>
      <c r="H43">
        <v>0.99970000000000014</v>
      </c>
      <c r="I43">
        <v>0.99970000000000014</v>
      </c>
      <c r="J43">
        <v>0.99970000000000014</v>
      </c>
      <c r="K43">
        <v>0.99970000000000014</v>
      </c>
      <c r="L43">
        <v>0.99970000000000014</v>
      </c>
      <c r="M43">
        <v>0.99970000000000014</v>
      </c>
      <c r="N43">
        <v>0.99970000000000014</v>
      </c>
      <c r="O43">
        <v>0.99970000000000014</v>
      </c>
      <c r="P43">
        <v>0.99970000000000014</v>
      </c>
      <c r="Q43">
        <v>0.99970000000000014</v>
      </c>
      <c r="R43">
        <v>0.99970000000000014</v>
      </c>
      <c r="S43">
        <v>0.99970000000000014</v>
      </c>
      <c r="T43">
        <v>0.99970000000000014</v>
      </c>
    </row>
    <row r="44" spans="3:20">
      <c r="C44" t="s">
        <v>115</v>
      </c>
      <c r="D44" s="14" t="s">
        <v>116</v>
      </c>
      <c r="E44">
        <v>0.54999999999999993</v>
      </c>
      <c r="F44">
        <v>0.54999999999999993</v>
      </c>
      <c r="G44">
        <v>0.54999999999999993</v>
      </c>
      <c r="H44">
        <v>0.54999999999999993</v>
      </c>
      <c r="I44">
        <v>0.54999999999999993</v>
      </c>
      <c r="J44">
        <v>0.54999999999999993</v>
      </c>
      <c r="K44">
        <v>0.54999999999999993</v>
      </c>
      <c r="L44">
        <v>0.54999999999999993</v>
      </c>
      <c r="M44">
        <v>0.54999999999999993</v>
      </c>
      <c r="N44">
        <v>0.54999999999999993</v>
      </c>
      <c r="O44">
        <v>0.54999999999999993</v>
      </c>
      <c r="P44">
        <v>0.54999999999999993</v>
      </c>
      <c r="Q44">
        <v>0.54999999999999993</v>
      </c>
      <c r="R44">
        <v>0.54999999999999993</v>
      </c>
      <c r="S44">
        <v>0.54999999999999993</v>
      </c>
      <c r="T44">
        <v>0.54999999999999993</v>
      </c>
    </row>
    <row r="45" spans="3:20">
      <c r="C45" t="s">
        <v>117</v>
      </c>
      <c r="D45" s="14" t="s">
        <v>118</v>
      </c>
      <c r="E45">
        <v>0.99970000000000014</v>
      </c>
      <c r="F45">
        <v>0.99970000000000014</v>
      </c>
      <c r="G45">
        <v>0.99970000000000014</v>
      </c>
      <c r="H45">
        <v>0.99970000000000014</v>
      </c>
      <c r="I45">
        <v>0.99970000000000014</v>
      </c>
      <c r="J45">
        <v>0.99970000000000014</v>
      </c>
      <c r="K45">
        <v>0.99970000000000014</v>
      </c>
      <c r="L45">
        <v>0.99970000000000014</v>
      </c>
      <c r="M45">
        <v>0.99970000000000014</v>
      </c>
      <c r="N45">
        <v>0.99970000000000014</v>
      </c>
      <c r="O45">
        <v>0.99970000000000014</v>
      </c>
      <c r="P45">
        <v>0.99970000000000014</v>
      </c>
      <c r="Q45">
        <v>0.99970000000000014</v>
      </c>
      <c r="R45">
        <v>0.99970000000000014</v>
      </c>
      <c r="S45">
        <v>0.99970000000000014</v>
      </c>
      <c r="T45">
        <v>0.99970000000000014</v>
      </c>
    </row>
    <row r="46" spans="3:20">
      <c r="C46" t="s">
        <v>119</v>
      </c>
      <c r="D46" s="14" t="s">
        <v>120</v>
      </c>
      <c r="E46">
        <v>0.54999999999999993</v>
      </c>
      <c r="F46">
        <v>0.54999999999999993</v>
      </c>
      <c r="G46">
        <v>0.54999999999999993</v>
      </c>
      <c r="H46">
        <v>0.54999999999999993</v>
      </c>
      <c r="I46">
        <v>0.54999999999999993</v>
      </c>
      <c r="J46">
        <v>0.54999999999999993</v>
      </c>
      <c r="K46">
        <v>0.54999999999999993</v>
      </c>
      <c r="L46">
        <v>0.54999999999999993</v>
      </c>
      <c r="M46">
        <v>0.54999999999999993</v>
      </c>
      <c r="N46">
        <v>0.54999999999999993</v>
      </c>
      <c r="O46">
        <v>0.54999999999999993</v>
      </c>
      <c r="P46">
        <v>0.54999999999999993</v>
      </c>
      <c r="Q46">
        <v>0.54999999999999993</v>
      </c>
      <c r="R46">
        <v>0.54999999999999993</v>
      </c>
      <c r="S46">
        <v>0.54999999999999993</v>
      </c>
      <c r="T46">
        <v>0.54999999999999993</v>
      </c>
    </row>
    <row r="47" spans="3:20">
      <c r="C47" t="s">
        <v>121</v>
      </c>
      <c r="D47" s="14" t="s">
        <v>593</v>
      </c>
      <c r="E47">
        <v>0.99970000000000014</v>
      </c>
      <c r="F47">
        <v>0.99970000000000014</v>
      </c>
      <c r="G47">
        <v>0.99970000000000014</v>
      </c>
      <c r="H47">
        <v>0.99970000000000014</v>
      </c>
      <c r="I47">
        <v>0.99970000000000014</v>
      </c>
      <c r="J47">
        <v>0.99970000000000014</v>
      </c>
      <c r="K47">
        <v>0.99970000000000014</v>
      </c>
      <c r="L47">
        <v>0.99970000000000014</v>
      </c>
      <c r="M47">
        <v>0.99970000000000014</v>
      </c>
      <c r="N47">
        <v>0.99970000000000014</v>
      </c>
      <c r="O47">
        <v>0.99970000000000014</v>
      </c>
      <c r="P47">
        <v>0.99970000000000014</v>
      </c>
      <c r="Q47">
        <v>0.99970000000000014</v>
      </c>
      <c r="R47">
        <v>0.99970000000000014</v>
      </c>
      <c r="S47">
        <v>0.99970000000000014</v>
      </c>
      <c r="T47">
        <v>0.99970000000000014</v>
      </c>
    </row>
    <row r="48" spans="3:20">
      <c r="C48" t="s">
        <v>123</v>
      </c>
      <c r="D48" s="14" t="s">
        <v>124</v>
      </c>
      <c r="E48">
        <v>0.99970000000000014</v>
      </c>
      <c r="F48">
        <v>0.99970000000000014</v>
      </c>
      <c r="G48">
        <v>0.99970000000000014</v>
      </c>
      <c r="H48">
        <v>0.99970000000000014</v>
      </c>
      <c r="I48">
        <v>0.99970000000000014</v>
      </c>
      <c r="J48">
        <v>0.99970000000000014</v>
      </c>
      <c r="K48">
        <v>0.99970000000000014</v>
      </c>
      <c r="L48">
        <v>0.99970000000000014</v>
      </c>
      <c r="M48">
        <v>0.99970000000000014</v>
      </c>
      <c r="N48">
        <v>0.99970000000000014</v>
      </c>
      <c r="O48">
        <v>0.99970000000000014</v>
      </c>
      <c r="P48">
        <v>0.99970000000000014</v>
      </c>
      <c r="Q48">
        <v>0.99970000000000014</v>
      </c>
      <c r="R48">
        <v>0.99970000000000014</v>
      </c>
      <c r="S48">
        <v>0.99970000000000014</v>
      </c>
      <c r="T48">
        <v>0.99970000000000014</v>
      </c>
    </row>
    <row r="49" spans="3:20">
      <c r="C49" t="s">
        <v>125</v>
      </c>
      <c r="D49" s="14" t="s">
        <v>126</v>
      </c>
      <c r="E49">
        <v>0.99970000000000014</v>
      </c>
      <c r="F49">
        <v>0.99970000000000014</v>
      </c>
      <c r="G49">
        <v>0.99970000000000014</v>
      </c>
      <c r="H49">
        <v>0.99970000000000014</v>
      </c>
      <c r="I49">
        <v>0.99970000000000014</v>
      </c>
      <c r="J49">
        <v>0.99970000000000014</v>
      </c>
      <c r="K49">
        <v>0.99970000000000014</v>
      </c>
      <c r="L49">
        <v>0.99970000000000014</v>
      </c>
      <c r="M49">
        <v>0.99970000000000014</v>
      </c>
      <c r="N49">
        <v>0.99970000000000014</v>
      </c>
      <c r="O49">
        <v>0.99970000000000014</v>
      </c>
      <c r="P49">
        <v>0.99970000000000014</v>
      </c>
      <c r="Q49">
        <v>0.99970000000000014</v>
      </c>
      <c r="R49">
        <v>0.99970000000000014</v>
      </c>
      <c r="S49">
        <v>0.99970000000000014</v>
      </c>
      <c r="T49">
        <v>0.99970000000000014</v>
      </c>
    </row>
    <row r="50" spans="3:20">
      <c r="C50" t="s">
        <v>127</v>
      </c>
      <c r="D50" s="14" t="s">
        <v>128</v>
      </c>
      <c r="E50">
        <v>0.99970000000000014</v>
      </c>
      <c r="F50">
        <v>0.99970000000000014</v>
      </c>
      <c r="G50">
        <v>0.99970000000000014</v>
      </c>
      <c r="H50">
        <v>0.99970000000000014</v>
      </c>
      <c r="I50">
        <v>0.99970000000000014</v>
      </c>
      <c r="J50">
        <v>0.99970000000000014</v>
      </c>
      <c r="K50">
        <v>0.99970000000000014</v>
      </c>
      <c r="L50">
        <v>0.99970000000000014</v>
      </c>
      <c r="M50">
        <v>0.99970000000000014</v>
      </c>
      <c r="N50">
        <v>0.99970000000000014</v>
      </c>
      <c r="O50">
        <v>0.99970000000000014</v>
      </c>
      <c r="P50">
        <v>0.99970000000000014</v>
      </c>
      <c r="Q50">
        <v>0.99970000000000014</v>
      </c>
      <c r="R50">
        <v>0.99970000000000014</v>
      </c>
      <c r="S50">
        <v>0.99970000000000014</v>
      </c>
      <c r="T50">
        <v>0.99970000000000014</v>
      </c>
    </row>
    <row r="51" spans="3:20">
      <c r="C51" t="s">
        <v>129</v>
      </c>
      <c r="D51" s="14" t="s">
        <v>130</v>
      </c>
      <c r="E51">
        <v>0.99970000000000014</v>
      </c>
      <c r="F51">
        <v>0.99970000000000014</v>
      </c>
      <c r="G51">
        <v>0.99970000000000014</v>
      </c>
      <c r="H51">
        <v>0.99970000000000014</v>
      </c>
      <c r="I51">
        <v>0.99970000000000014</v>
      </c>
      <c r="J51">
        <v>0.99970000000000014</v>
      </c>
      <c r="K51">
        <v>0.99970000000000014</v>
      </c>
      <c r="L51">
        <v>0.99970000000000014</v>
      </c>
      <c r="M51">
        <v>0.99970000000000014</v>
      </c>
      <c r="N51">
        <v>0.99970000000000014</v>
      </c>
      <c r="O51">
        <v>0.99970000000000014</v>
      </c>
      <c r="P51">
        <v>0.99970000000000014</v>
      </c>
      <c r="Q51">
        <v>0.99970000000000014</v>
      </c>
      <c r="R51">
        <v>0.99970000000000014</v>
      </c>
      <c r="S51">
        <v>0.99970000000000014</v>
      </c>
      <c r="T51">
        <v>0.99970000000000014</v>
      </c>
    </row>
    <row r="52" spans="3:20">
      <c r="C52" t="s">
        <v>131</v>
      </c>
      <c r="D52" s="14" t="s">
        <v>132</v>
      </c>
      <c r="E52">
        <v>0.99970000000000014</v>
      </c>
      <c r="F52">
        <v>0.99970000000000014</v>
      </c>
      <c r="G52">
        <v>0.99970000000000014</v>
      </c>
      <c r="H52">
        <v>0.99970000000000014</v>
      </c>
      <c r="I52">
        <v>0.99970000000000014</v>
      </c>
      <c r="J52">
        <v>0.99970000000000014</v>
      </c>
      <c r="K52">
        <v>0.99970000000000014</v>
      </c>
      <c r="L52">
        <v>0.99970000000000014</v>
      </c>
      <c r="M52">
        <v>0.99970000000000014</v>
      </c>
      <c r="N52">
        <v>0.99970000000000014</v>
      </c>
      <c r="O52">
        <v>0.99970000000000014</v>
      </c>
      <c r="P52">
        <v>0.99970000000000014</v>
      </c>
      <c r="Q52">
        <v>0.99970000000000014</v>
      </c>
      <c r="R52">
        <v>0.99970000000000014</v>
      </c>
      <c r="S52">
        <v>0.99970000000000014</v>
      </c>
      <c r="T52">
        <v>0.99970000000000014</v>
      </c>
    </row>
    <row r="53" spans="3:20">
      <c r="C53" t="s">
        <v>133</v>
      </c>
      <c r="D53" s="14" t="s">
        <v>134</v>
      </c>
      <c r="E53">
        <v>0.99970000000000014</v>
      </c>
      <c r="F53">
        <v>0.99970000000000014</v>
      </c>
      <c r="G53">
        <v>0.99970000000000014</v>
      </c>
      <c r="H53">
        <v>0.99970000000000014</v>
      </c>
      <c r="I53">
        <v>0.99970000000000014</v>
      </c>
      <c r="J53">
        <v>0.99970000000000014</v>
      </c>
      <c r="K53">
        <v>0.99970000000000014</v>
      </c>
      <c r="L53">
        <v>0.99970000000000014</v>
      </c>
      <c r="M53">
        <v>0.99970000000000014</v>
      </c>
      <c r="N53">
        <v>0.99970000000000014</v>
      </c>
      <c r="O53">
        <v>0.99970000000000014</v>
      </c>
      <c r="P53">
        <v>0.99970000000000014</v>
      </c>
      <c r="Q53">
        <v>0.99970000000000014</v>
      </c>
      <c r="R53">
        <v>0.99970000000000014</v>
      </c>
      <c r="S53">
        <v>0.99970000000000014</v>
      </c>
      <c r="T53">
        <v>0.99970000000000014</v>
      </c>
    </row>
    <row r="54" spans="3:20">
      <c r="C54" t="s">
        <v>135</v>
      </c>
      <c r="D54" s="14" t="s">
        <v>136</v>
      </c>
      <c r="E54">
        <v>0.99970000000000014</v>
      </c>
      <c r="F54">
        <v>0.99970000000000014</v>
      </c>
      <c r="G54">
        <v>0.99970000000000014</v>
      </c>
      <c r="H54">
        <v>0.99970000000000014</v>
      </c>
      <c r="I54">
        <v>0.99970000000000014</v>
      </c>
      <c r="J54">
        <v>0.99970000000000014</v>
      </c>
      <c r="K54">
        <v>0.99970000000000014</v>
      </c>
      <c r="L54">
        <v>0.99970000000000014</v>
      </c>
      <c r="M54">
        <v>0.99970000000000014</v>
      </c>
      <c r="N54">
        <v>0.99970000000000014</v>
      </c>
      <c r="O54">
        <v>0.99970000000000014</v>
      </c>
      <c r="P54">
        <v>0.99970000000000014</v>
      </c>
      <c r="Q54">
        <v>0.99970000000000014</v>
      </c>
      <c r="R54">
        <v>0.99970000000000014</v>
      </c>
      <c r="S54">
        <v>0.99970000000000014</v>
      </c>
      <c r="T54">
        <v>0.99970000000000014</v>
      </c>
    </row>
    <row r="55" spans="3:20">
      <c r="C55" t="s">
        <v>137</v>
      </c>
      <c r="D55" s="14" t="s">
        <v>138</v>
      </c>
      <c r="E55">
        <v>0.99970000000000014</v>
      </c>
      <c r="F55">
        <v>0.99970000000000014</v>
      </c>
      <c r="G55">
        <v>0.99970000000000014</v>
      </c>
      <c r="H55">
        <v>0.99970000000000014</v>
      </c>
      <c r="I55">
        <v>0.99970000000000014</v>
      </c>
      <c r="J55">
        <v>0.99970000000000014</v>
      </c>
      <c r="K55">
        <v>0.99970000000000014</v>
      </c>
      <c r="L55">
        <v>0.99970000000000014</v>
      </c>
      <c r="M55">
        <v>0.99970000000000014</v>
      </c>
      <c r="N55">
        <v>0.99970000000000014</v>
      </c>
      <c r="O55">
        <v>0.99970000000000014</v>
      </c>
      <c r="P55">
        <v>0.99970000000000014</v>
      </c>
      <c r="Q55">
        <v>0.99970000000000014</v>
      </c>
      <c r="R55">
        <v>0.99970000000000014</v>
      </c>
      <c r="S55">
        <v>0.99970000000000014</v>
      </c>
      <c r="T55">
        <v>0.99970000000000014</v>
      </c>
    </row>
    <row r="56" spans="3:20">
      <c r="C56" t="s">
        <v>139</v>
      </c>
      <c r="D56" s="14" t="s">
        <v>140</v>
      </c>
      <c r="E56">
        <v>0.99970000000000014</v>
      </c>
      <c r="F56">
        <v>0.99970000000000014</v>
      </c>
      <c r="G56">
        <v>0.99970000000000014</v>
      </c>
      <c r="H56">
        <v>0.99970000000000014</v>
      </c>
      <c r="I56">
        <v>0.99970000000000014</v>
      </c>
      <c r="J56">
        <v>0.99970000000000014</v>
      </c>
      <c r="K56">
        <v>0.99970000000000014</v>
      </c>
      <c r="L56">
        <v>0.99970000000000014</v>
      </c>
      <c r="M56">
        <v>0.99970000000000014</v>
      </c>
      <c r="N56">
        <v>0.99970000000000014</v>
      </c>
      <c r="O56">
        <v>0.99970000000000014</v>
      </c>
      <c r="P56">
        <v>0.99970000000000014</v>
      </c>
      <c r="Q56">
        <v>0.99970000000000014</v>
      </c>
      <c r="R56">
        <v>0.99970000000000014</v>
      </c>
      <c r="S56">
        <v>0.99970000000000014</v>
      </c>
      <c r="T56">
        <v>0.99970000000000014</v>
      </c>
    </row>
    <row r="57" spans="3:20">
      <c r="C57" t="s">
        <v>141</v>
      </c>
      <c r="D57" s="14" t="s">
        <v>142</v>
      </c>
      <c r="E57">
        <v>0.99970000000000014</v>
      </c>
      <c r="F57">
        <v>0.99970000000000014</v>
      </c>
      <c r="G57">
        <v>0.99970000000000014</v>
      </c>
      <c r="H57">
        <v>0.99970000000000014</v>
      </c>
      <c r="I57">
        <v>0.99970000000000014</v>
      </c>
      <c r="J57">
        <v>0.99970000000000014</v>
      </c>
      <c r="K57">
        <v>0.99970000000000014</v>
      </c>
      <c r="L57">
        <v>0.99970000000000014</v>
      </c>
      <c r="M57">
        <v>0.99970000000000014</v>
      </c>
      <c r="N57">
        <v>0.99970000000000014</v>
      </c>
      <c r="O57">
        <v>0.99970000000000014</v>
      </c>
      <c r="P57">
        <v>0.99970000000000014</v>
      </c>
      <c r="Q57">
        <v>0.99970000000000014</v>
      </c>
      <c r="R57">
        <v>0.99970000000000014</v>
      </c>
      <c r="S57">
        <v>0.99970000000000014</v>
      </c>
      <c r="T57">
        <v>0.99970000000000014</v>
      </c>
    </row>
    <row r="58" spans="3:20">
      <c r="C58" t="s">
        <v>143</v>
      </c>
      <c r="D58" s="14" t="s">
        <v>144</v>
      </c>
      <c r="E58">
        <v>0.54999999999999993</v>
      </c>
      <c r="F58">
        <v>0.54999999999999993</v>
      </c>
      <c r="G58">
        <v>0.54999999999999993</v>
      </c>
      <c r="H58">
        <v>0.54999999999999993</v>
      </c>
      <c r="I58">
        <v>0.54999999999999993</v>
      </c>
      <c r="J58">
        <v>0.54999999999999993</v>
      </c>
      <c r="K58">
        <v>0.54999999999999993</v>
      </c>
      <c r="L58">
        <v>0.54999999999999993</v>
      </c>
      <c r="M58">
        <v>0.54999999999999993</v>
      </c>
      <c r="N58">
        <v>0.54999999999999993</v>
      </c>
      <c r="O58">
        <v>0.54999999999999993</v>
      </c>
      <c r="P58">
        <v>0.54999999999999993</v>
      </c>
      <c r="Q58">
        <v>0.54999999999999993</v>
      </c>
      <c r="R58">
        <v>0.54999999999999993</v>
      </c>
      <c r="S58">
        <v>0.54999999999999993</v>
      </c>
      <c r="T58">
        <v>0.54999999999999993</v>
      </c>
    </row>
    <row r="59" spans="3:20">
      <c r="C59" t="s">
        <v>145</v>
      </c>
      <c r="D59" s="14" t="s">
        <v>146</v>
      </c>
      <c r="E59">
        <v>0.99970000000000014</v>
      </c>
      <c r="F59">
        <v>0.99970000000000014</v>
      </c>
      <c r="G59">
        <v>0.99970000000000014</v>
      </c>
      <c r="H59">
        <v>0.99970000000000014</v>
      </c>
      <c r="I59">
        <v>0.99970000000000014</v>
      </c>
      <c r="J59">
        <v>0.99970000000000014</v>
      </c>
      <c r="K59">
        <v>0.99970000000000014</v>
      </c>
      <c r="L59">
        <v>0.99970000000000014</v>
      </c>
      <c r="M59">
        <v>0.99970000000000014</v>
      </c>
      <c r="N59">
        <v>0.99970000000000014</v>
      </c>
      <c r="O59">
        <v>0.99970000000000014</v>
      </c>
      <c r="P59">
        <v>0.99970000000000014</v>
      </c>
      <c r="Q59">
        <v>0.99970000000000014</v>
      </c>
      <c r="R59">
        <v>0.99970000000000014</v>
      </c>
      <c r="S59">
        <v>0.99970000000000014</v>
      </c>
      <c r="T59">
        <v>0.99970000000000014</v>
      </c>
    </row>
    <row r="60" spans="3:20">
      <c r="C60" t="s">
        <v>147</v>
      </c>
      <c r="D60" s="14" t="s">
        <v>148</v>
      </c>
      <c r="E60">
        <v>0.99970000000000014</v>
      </c>
      <c r="F60">
        <v>0.99970000000000014</v>
      </c>
      <c r="G60">
        <v>0.99970000000000014</v>
      </c>
      <c r="H60">
        <v>0.99970000000000014</v>
      </c>
      <c r="I60">
        <v>0.99970000000000014</v>
      </c>
      <c r="J60">
        <v>0.99970000000000014</v>
      </c>
      <c r="K60">
        <v>0.99970000000000014</v>
      </c>
      <c r="L60">
        <v>0.99970000000000014</v>
      </c>
      <c r="M60">
        <v>0.99970000000000014</v>
      </c>
      <c r="N60">
        <v>0.99970000000000014</v>
      </c>
      <c r="O60">
        <v>0.99970000000000014</v>
      </c>
      <c r="P60">
        <v>0.99970000000000014</v>
      </c>
      <c r="Q60">
        <v>0.99970000000000014</v>
      </c>
      <c r="R60">
        <v>0.99970000000000014</v>
      </c>
      <c r="S60">
        <v>0.99970000000000014</v>
      </c>
      <c r="T60">
        <v>0.99970000000000014</v>
      </c>
    </row>
    <row r="61" spans="3:20">
      <c r="C61" t="s">
        <v>149</v>
      </c>
      <c r="D61" s="14" t="s">
        <v>150</v>
      </c>
      <c r="E61">
        <v>0.99970000000000014</v>
      </c>
      <c r="F61">
        <v>0.99970000000000014</v>
      </c>
      <c r="G61">
        <v>0.99970000000000014</v>
      </c>
      <c r="H61">
        <v>0.99970000000000014</v>
      </c>
      <c r="I61">
        <v>0.99970000000000014</v>
      </c>
      <c r="J61">
        <v>0.99970000000000014</v>
      </c>
      <c r="K61">
        <v>0.99970000000000014</v>
      </c>
      <c r="L61">
        <v>0.99970000000000014</v>
      </c>
      <c r="M61">
        <v>0.99970000000000014</v>
      </c>
      <c r="N61">
        <v>0.99970000000000014</v>
      </c>
      <c r="O61">
        <v>0.99970000000000014</v>
      </c>
      <c r="P61">
        <v>0.99970000000000014</v>
      </c>
      <c r="Q61">
        <v>0.99970000000000014</v>
      </c>
      <c r="R61">
        <v>0.99970000000000014</v>
      </c>
      <c r="S61">
        <v>0.99970000000000014</v>
      </c>
      <c r="T61">
        <v>0.99970000000000014</v>
      </c>
    </row>
    <row r="62" spans="3:20">
      <c r="C62" t="s">
        <v>151</v>
      </c>
      <c r="D62" s="14" t="s">
        <v>152</v>
      </c>
      <c r="E62">
        <v>0.99970000000000014</v>
      </c>
      <c r="F62">
        <v>0.99970000000000014</v>
      </c>
      <c r="G62">
        <v>0.99970000000000014</v>
      </c>
      <c r="H62">
        <v>0.99970000000000014</v>
      </c>
      <c r="I62">
        <v>0.99970000000000014</v>
      </c>
      <c r="J62">
        <v>0.99970000000000014</v>
      </c>
      <c r="K62">
        <v>0.99970000000000014</v>
      </c>
      <c r="L62">
        <v>0.99970000000000014</v>
      </c>
      <c r="M62">
        <v>0.99970000000000014</v>
      </c>
      <c r="N62">
        <v>0.99970000000000014</v>
      </c>
      <c r="O62">
        <v>0.99970000000000014</v>
      </c>
      <c r="P62">
        <v>0.99970000000000014</v>
      </c>
      <c r="Q62">
        <v>0.99970000000000014</v>
      </c>
      <c r="R62">
        <v>0.99970000000000014</v>
      </c>
      <c r="S62">
        <v>0.99970000000000014</v>
      </c>
      <c r="T62">
        <v>0.99970000000000014</v>
      </c>
    </row>
    <row r="63" spans="3:20">
      <c r="C63" t="s">
        <v>153</v>
      </c>
      <c r="D63" s="14" t="s">
        <v>154</v>
      </c>
      <c r="E63">
        <v>0.99970000000000014</v>
      </c>
      <c r="F63">
        <v>0.99970000000000014</v>
      </c>
      <c r="G63">
        <v>0.99970000000000014</v>
      </c>
      <c r="H63">
        <v>0.99970000000000014</v>
      </c>
      <c r="I63">
        <v>0.99970000000000014</v>
      </c>
      <c r="J63">
        <v>0.99970000000000014</v>
      </c>
      <c r="K63">
        <v>0.99970000000000014</v>
      </c>
      <c r="L63">
        <v>0.99970000000000014</v>
      </c>
      <c r="M63">
        <v>0.99970000000000014</v>
      </c>
      <c r="N63">
        <v>0.99970000000000014</v>
      </c>
      <c r="O63">
        <v>0.99970000000000014</v>
      </c>
      <c r="P63">
        <v>0.99970000000000014</v>
      </c>
      <c r="Q63">
        <v>0.99970000000000014</v>
      </c>
      <c r="R63">
        <v>0.99970000000000014</v>
      </c>
      <c r="S63">
        <v>0.99970000000000014</v>
      </c>
      <c r="T63">
        <v>0.99970000000000014</v>
      </c>
    </row>
    <row r="64" spans="3:20">
      <c r="C64" t="s">
        <v>155</v>
      </c>
      <c r="D64" s="14" t="s">
        <v>156</v>
      </c>
      <c r="E64">
        <v>0.99970000000000014</v>
      </c>
      <c r="F64">
        <v>0.99970000000000014</v>
      </c>
      <c r="G64">
        <v>0.99970000000000014</v>
      </c>
      <c r="H64">
        <v>0.99970000000000014</v>
      </c>
      <c r="I64">
        <v>0.99970000000000014</v>
      </c>
      <c r="J64">
        <v>0.99970000000000014</v>
      </c>
      <c r="K64">
        <v>0.99970000000000014</v>
      </c>
      <c r="L64">
        <v>0.99970000000000014</v>
      </c>
      <c r="M64">
        <v>0.99970000000000014</v>
      </c>
      <c r="N64">
        <v>0.99970000000000014</v>
      </c>
      <c r="O64">
        <v>0.99970000000000014</v>
      </c>
      <c r="P64">
        <v>0.99970000000000014</v>
      </c>
      <c r="Q64">
        <v>0.99970000000000014</v>
      </c>
      <c r="R64">
        <v>0.99970000000000014</v>
      </c>
      <c r="S64">
        <v>0.99970000000000014</v>
      </c>
      <c r="T64">
        <v>0.99970000000000014</v>
      </c>
    </row>
    <row r="65" spans="3:20">
      <c r="C65" t="s">
        <v>157</v>
      </c>
      <c r="D65" s="14" t="s">
        <v>158</v>
      </c>
      <c r="E65">
        <v>0.99970000000000014</v>
      </c>
      <c r="F65">
        <v>0.99970000000000014</v>
      </c>
      <c r="G65">
        <v>0.99970000000000014</v>
      </c>
      <c r="H65">
        <v>0.99970000000000014</v>
      </c>
      <c r="I65">
        <v>0.99970000000000014</v>
      </c>
      <c r="J65">
        <v>0.99970000000000014</v>
      </c>
      <c r="K65">
        <v>0.99970000000000014</v>
      </c>
      <c r="L65">
        <v>0.99970000000000014</v>
      </c>
      <c r="M65">
        <v>0.99970000000000014</v>
      </c>
      <c r="N65">
        <v>0.99970000000000014</v>
      </c>
      <c r="O65">
        <v>0.99970000000000014</v>
      </c>
      <c r="P65">
        <v>0.99970000000000014</v>
      </c>
      <c r="Q65">
        <v>0.99970000000000014</v>
      </c>
      <c r="R65">
        <v>0.99970000000000014</v>
      </c>
      <c r="S65">
        <v>0.99970000000000014</v>
      </c>
      <c r="T65">
        <v>0.99970000000000014</v>
      </c>
    </row>
    <row r="66" spans="3:20">
      <c r="C66" t="s">
        <v>159</v>
      </c>
      <c r="D66" s="14" t="s">
        <v>160</v>
      </c>
      <c r="E66">
        <v>0.99970000000000014</v>
      </c>
      <c r="F66">
        <v>0.99970000000000014</v>
      </c>
      <c r="G66">
        <v>0.99970000000000014</v>
      </c>
      <c r="H66">
        <v>0.99970000000000014</v>
      </c>
      <c r="I66">
        <v>0.99970000000000014</v>
      </c>
      <c r="J66">
        <v>0.99970000000000014</v>
      </c>
      <c r="K66">
        <v>0.99970000000000014</v>
      </c>
      <c r="L66">
        <v>0.99970000000000014</v>
      </c>
      <c r="M66">
        <v>0.99970000000000014</v>
      </c>
      <c r="N66">
        <v>0.99970000000000014</v>
      </c>
      <c r="O66">
        <v>0.99970000000000014</v>
      </c>
      <c r="P66">
        <v>0.99970000000000014</v>
      </c>
      <c r="Q66">
        <v>0.99970000000000014</v>
      </c>
      <c r="R66">
        <v>0.99970000000000014</v>
      </c>
      <c r="S66">
        <v>0.99970000000000014</v>
      </c>
      <c r="T66">
        <v>0.99970000000000014</v>
      </c>
    </row>
    <row r="67" spans="3:20">
      <c r="C67" t="s">
        <v>161</v>
      </c>
      <c r="D67" s="14" t="s">
        <v>162</v>
      </c>
      <c r="E67">
        <v>0.54999999999999993</v>
      </c>
      <c r="F67">
        <v>0.54999999999999993</v>
      </c>
      <c r="G67">
        <v>0.54999999999999993</v>
      </c>
      <c r="H67">
        <v>0.54999999999999993</v>
      </c>
      <c r="I67">
        <v>0.54999999999999993</v>
      </c>
      <c r="J67">
        <v>0.54999999999999993</v>
      </c>
      <c r="K67">
        <v>0.54999999999999993</v>
      </c>
      <c r="L67">
        <v>0.54999999999999993</v>
      </c>
      <c r="M67">
        <v>0.54999999999999993</v>
      </c>
      <c r="N67">
        <v>0.54999999999999993</v>
      </c>
      <c r="O67">
        <v>0.54999999999999993</v>
      </c>
      <c r="P67">
        <v>0.54999999999999993</v>
      </c>
      <c r="Q67">
        <v>0.54999999999999993</v>
      </c>
      <c r="R67">
        <v>0.54999999999999993</v>
      </c>
      <c r="S67">
        <v>0.54999999999999993</v>
      </c>
      <c r="T67">
        <v>0.54999999999999993</v>
      </c>
    </row>
    <row r="68" spans="3:20">
      <c r="C68" t="s">
        <v>163</v>
      </c>
      <c r="D68" s="14" t="s">
        <v>164</v>
      </c>
      <c r="E68">
        <v>0.99970000000000014</v>
      </c>
      <c r="F68">
        <v>0.99970000000000014</v>
      </c>
      <c r="G68">
        <v>0.99970000000000014</v>
      </c>
      <c r="H68">
        <v>0.99970000000000014</v>
      </c>
      <c r="I68">
        <v>0.99970000000000014</v>
      </c>
      <c r="J68">
        <v>0.99970000000000014</v>
      </c>
      <c r="K68">
        <v>0.99970000000000014</v>
      </c>
      <c r="L68">
        <v>0.99970000000000014</v>
      </c>
      <c r="M68">
        <v>0.99970000000000014</v>
      </c>
      <c r="N68">
        <v>0.99970000000000014</v>
      </c>
      <c r="O68">
        <v>0.99970000000000014</v>
      </c>
      <c r="P68">
        <v>0.99970000000000014</v>
      </c>
      <c r="Q68">
        <v>0.99970000000000014</v>
      </c>
      <c r="R68">
        <v>0.99970000000000014</v>
      </c>
      <c r="S68">
        <v>0.99970000000000014</v>
      </c>
      <c r="T68">
        <v>0.99970000000000014</v>
      </c>
    </row>
    <row r="69" spans="3:20">
      <c r="C69" t="s">
        <v>165</v>
      </c>
      <c r="D69" s="14" t="s">
        <v>166</v>
      </c>
      <c r="E69">
        <v>0.99970000000000014</v>
      </c>
      <c r="F69">
        <v>0.99970000000000014</v>
      </c>
      <c r="G69">
        <v>0.99970000000000014</v>
      </c>
      <c r="H69">
        <v>0.99970000000000014</v>
      </c>
      <c r="I69">
        <v>0.99970000000000014</v>
      </c>
      <c r="J69">
        <v>0.99970000000000014</v>
      </c>
      <c r="K69">
        <v>0.99970000000000014</v>
      </c>
      <c r="L69">
        <v>0.99970000000000014</v>
      </c>
      <c r="M69">
        <v>0.99970000000000014</v>
      </c>
      <c r="N69">
        <v>0.99970000000000014</v>
      </c>
      <c r="O69">
        <v>0.99970000000000014</v>
      </c>
      <c r="P69">
        <v>0.99970000000000014</v>
      </c>
      <c r="Q69">
        <v>0.99970000000000014</v>
      </c>
      <c r="R69">
        <v>0.99970000000000014</v>
      </c>
      <c r="S69">
        <v>0.99970000000000014</v>
      </c>
      <c r="T69">
        <v>0.99970000000000014</v>
      </c>
    </row>
    <row r="70" spans="3:20">
      <c r="C70" t="s">
        <v>167</v>
      </c>
      <c r="D70" s="14" t="s">
        <v>168</v>
      </c>
      <c r="E70">
        <v>0.99970000000000014</v>
      </c>
      <c r="F70">
        <v>0.99970000000000014</v>
      </c>
      <c r="G70">
        <v>0.99970000000000014</v>
      </c>
      <c r="H70">
        <v>0.99970000000000014</v>
      </c>
      <c r="I70">
        <v>0.99970000000000014</v>
      </c>
      <c r="J70">
        <v>0.99970000000000014</v>
      </c>
      <c r="K70">
        <v>0.99970000000000014</v>
      </c>
      <c r="L70">
        <v>0.99970000000000014</v>
      </c>
      <c r="M70">
        <v>0.99970000000000014</v>
      </c>
      <c r="N70">
        <v>0.99970000000000014</v>
      </c>
      <c r="O70">
        <v>0.99970000000000014</v>
      </c>
      <c r="P70">
        <v>0.99970000000000014</v>
      </c>
      <c r="Q70">
        <v>0.99970000000000014</v>
      </c>
      <c r="R70">
        <v>0.99970000000000014</v>
      </c>
      <c r="S70">
        <v>0.99970000000000014</v>
      </c>
      <c r="T70">
        <v>0.99970000000000014</v>
      </c>
    </row>
    <row r="71" spans="3:20">
      <c r="C71" t="s">
        <v>169</v>
      </c>
      <c r="D71" s="14" t="s">
        <v>170</v>
      </c>
      <c r="E71">
        <v>0.99970000000000014</v>
      </c>
      <c r="F71">
        <v>0.99970000000000014</v>
      </c>
      <c r="G71">
        <v>0.99970000000000014</v>
      </c>
      <c r="H71">
        <v>0.99970000000000014</v>
      </c>
      <c r="I71">
        <v>0.99970000000000014</v>
      </c>
      <c r="J71">
        <v>0.99970000000000014</v>
      </c>
      <c r="K71">
        <v>0.99970000000000014</v>
      </c>
      <c r="L71">
        <v>0.99970000000000014</v>
      </c>
      <c r="M71">
        <v>0.99970000000000014</v>
      </c>
      <c r="N71">
        <v>0.99970000000000014</v>
      </c>
      <c r="O71">
        <v>0.99970000000000014</v>
      </c>
      <c r="P71">
        <v>0.99970000000000014</v>
      </c>
      <c r="Q71">
        <v>0.99970000000000014</v>
      </c>
      <c r="R71">
        <v>0.99970000000000014</v>
      </c>
      <c r="S71">
        <v>0.99970000000000014</v>
      </c>
      <c r="T71">
        <v>0.99970000000000014</v>
      </c>
    </row>
    <row r="72" spans="3:20">
      <c r="C72" t="s">
        <v>171</v>
      </c>
      <c r="D72" s="14" t="s">
        <v>172</v>
      </c>
      <c r="E72">
        <v>0.54999999999999993</v>
      </c>
      <c r="F72">
        <v>0.54999999999999993</v>
      </c>
      <c r="G72">
        <v>0.54999999999999993</v>
      </c>
      <c r="H72">
        <v>0.54999999999999993</v>
      </c>
      <c r="I72">
        <v>0.54999999999999993</v>
      </c>
      <c r="J72">
        <v>0.54999999999999993</v>
      </c>
      <c r="K72">
        <v>0.54999999999999993</v>
      </c>
      <c r="L72">
        <v>0.54999999999999993</v>
      </c>
      <c r="M72">
        <v>0.54999999999999993</v>
      </c>
      <c r="N72">
        <v>0.54999999999999993</v>
      </c>
      <c r="O72">
        <v>0.54999999999999993</v>
      </c>
      <c r="P72">
        <v>0.54999999999999993</v>
      </c>
      <c r="Q72">
        <v>0.54999999999999993</v>
      </c>
      <c r="R72">
        <v>0.54999999999999993</v>
      </c>
      <c r="S72">
        <v>0.54999999999999993</v>
      </c>
      <c r="T72">
        <v>0.54999999999999993</v>
      </c>
    </row>
    <row r="73" spans="3:20">
      <c r="C73" t="s">
        <v>173</v>
      </c>
      <c r="D73" s="14" t="s">
        <v>174</v>
      </c>
      <c r="E73">
        <v>0.54999999999999993</v>
      </c>
      <c r="F73">
        <v>0.54999999999999993</v>
      </c>
      <c r="G73">
        <v>0.54999999999999993</v>
      </c>
      <c r="H73">
        <v>0.54999999999999993</v>
      </c>
      <c r="I73">
        <v>0.54999999999999993</v>
      </c>
      <c r="J73">
        <v>0.54999999999999993</v>
      </c>
      <c r="K73">
        <v>0.54999999999999993</v>
      </c>
      <c r="L73">
        <v>0.54999999999999993</v>
      </c>
      <c r="M73">
        <v>0.54999999999999993</v>
      </c>
      <c r="N73">
        <v>0.54999999999999993</v>
      </c>
      <c r="O73">
        <v>0.54999999999999993</v>
      </c>
      <c r="P73">
        <v>0.54999999999999993</v>
      </c>
      <c r="Q73">
        <v>0.54999999999999993</v>
      </c>
      <c r="R73">
        <v>0.54999999999999993</v>
      </c>
      <c r="S73">
        <v>0.54999999999999993</v>
      </c>
      <c r="T73">
        <v>0.54999999999999993</v>
      </c>
    </row>
    <row r="74" spans="3:20">
      <c r="C74" t="s">
        <v>175</v>
      </c>
      <c r="D74" s="14" t="s">
        <v>176</v>
      </c>
      <c r="E74">
        <v>0.99970000000000014</v>
      </c>
      <c r="F74">
        <v>0.99970000000000014</v>
      </c>
      <c r="G74">
        <v>0.99970000000000014</v>
      </c>
      <c r="H74">
        <v>0.99970000000000014</v>
      </c>
      <c r="I74">
        <v>0.99970000000000014</v>
      </c>
      <c r="J74">
        <v>0.99970000000000014</v>
      </c>
      <c r="K74">
        <v>0.99970000000000014</v>
      </c>
      <c r="L74">
        <v>0.99970000000000014</v>
      </c>
      <c r="M74">
        <v>0.99970000000000014</v>
      </c>
      <c r="N74">
        <v>0.99970000000000014</v>
      </c>
      <c r="O74">
        <v>0.99970000000000014</v>
      </c>
      <c r="P74">
        <v>0.99970000000000014</v>
      </c>
      <c r="Q74">
        <v>0.99970000000000014</v>
      </c>
      <c r="R74">
        <v>0.99970000000000014</v>
      </c>
      <c r="S74">
        <v>0.99970000000000014</v>
      </c>
      <c r="T74">
        <v>0.99970000000000014</v>
      </c>
    </row>
    <row r="75" spans="3:20">
      <c r="C75" t="s">
        <v>177</v>
      </c>
      <c r="D75" s="14" t="s">
        <v>178</v>
      </c>
      <c r="E75">
        <v>0.99970000000000014</v>
      </c>
      <c r="F75">
        <v>0.99970000000000014</v>
      </c>
      <c r="G75">
        <v>0.99970000000000014</v>
      </c>
      <c r="H75">
        <v>0.99970000000000014</v>
      </c>
      <c r="I75">
        <v>0.99970000000000014</v>
      </c>
      <c r="J75">
        <v>0.99970000000000014</v>
      </c>
      <c r="K75">
        <v>0.99970000000000014</v>
      </c>
      <c r="L75">
        <v>0.99970000000000014</v>
      </c>
      <c r="M75">
        <v>0.99970000000000014</v>
      </c>
      <c r="N75">
        <v>0.99970000000000014</v>
      </c>
      <c r="O75">
        <v>0.99970000000000014</v>
      </c>
      <c r="P75">
        <v>0.99970000000000014</v>
      </c>
      <c r="Q75">
        <v>0.99970000000000014</v>
      </c>
      <c r="R75">
        <v>0.99970000000000014</v>
      </c>
      <c r="S75">
        <v>0.99970000000000014</v>
      </c>
      <c r="T75">
        <v>0.99970000000000014</v>
      </c>
    </row>
    <row r="76" spans="3:20">
      <c r="C76" t="s">
        <v>179</v>
      </c>
      <c r="D76" s="14" t="s">
        <v>180</v>
      </c>
      <c r="E76">
        <v>0.99970000000000014</v>
      </c>
      <c r="F76">
        <v>0.99970000000000014</v>
      </c>
      <c r="G76">
        <v>0.99970000000000014</v>
      </c>
      <c r="H76">
        <v>0.99970000000000014</v>
      </c>
      <c r="I76">
        <v>0.99970000000000014</v>
      </c>
      <c r="J76">
        <v>0.99970000000000014</v>
      </c>
      <c r="K76">
        <v>0.99970000000000014</v>
      </c>
      <c r="L76">
        <v>0.99970000000000014</v>
      </c>
      <c r="M76">
        <v>0.99970000000000014</v>
      </c>
      <c r="N76">
        <v>0.99970000000000014</v>
      </c>
      <c r="O76">
        <v>0.99970000000000014</v>
      </c>
      <c r="P76">
        <v>0.99970000000000014</v>
      </c>
      <c r="Q76">
        <v>0.99970000000000014</v>
      </c>
      <c r="R76">
        <v>0.99970000000000014</v>
      </c>
      <c r="S76">
        <v>0.99970000000000014</v>
      </c>
      <c r="T76">
        <v>0.99970000000000014</v>
      </c>
    </row>
    <row r="77" spans="3:20">
      <c r="C77" t="s">
        <v>181</v>
      </c>
      <c r="D77" s="14" t="s">
        <v>182</v>
      </c>
      <c r="E77">
        <v>0.89970000000000006</v>
      </c>
      <c r="F77">
        <v>0.89970000000000006</v>
      </c>
      <c r="G77">
        <v>0.89970000000000006</v>
      </c>
      <c r="H77">
        <v>0.89970000000000006</v>
      </c>
      <c r="I77">
        <v>0.89970000000000006</v>
      </c>
      <c r="J77">
        <v>0.89970000000000006</v>
      </c>
      <c r="K77">
        <v>0.89970000000000006</v>
      </c>
      <c r="L77">
        <v>0.89970000000000006</v>
      </c>
      <c r="M77">
        <v>0.89970000000000006</v>
      </c>
      <c r="N77">
        <v>0.89970000000000006</v>
      </c>
      <c r="O77">
        <v>0.89970000000000006</v>
      </c>
      <c r="P77">
        <v>0.89970000000000006</v>
      </c>
      <c r="Q77">
        <v>0.89970000000000006</v>
      </c>
      <c r="R77">
        <v>0.89970000000000006</v>
      </c>
      <c r="S77">
        <v>0.89970000000000006</v>
      </c>
      <c r="T77">
        <v>0.89970000000000006</v>
      </c>
    </row>
    <row r="78" spans="3:20">
      <c r="C78" t="s">
        <v>183</v>
      </c>
      <c r="D78" s="14" t="s">
        <v>184</v>
      </c>
      <c r="E78">
        <v>0.54999999999999993</v>
      </c>
      <c r="F78">
        <v>0.54999999999999993</v>
      </c>
      <c r="G78">
        <v>0.54999999999999993</v>
      </c>
      <c r="H78">
        <v>0.54999999999999993</v>
      </c>
      <c r="I78">
        <v>0.54999999999999993</v>
      </c>
      <c r="J78">
        <v>0.54999999999999993</v>
      </c>
      <c r="K78">
        <v>0.54999999999999993</v>
      </c>
      <c r="L78">
        <v>0.54999999999999993</v>
      </c>
      <c r="M78">
        <v>0.54999999999999993</v>
      </c>
      <c r="N78">
        <v>0.54999999999999993</v>
      </c>
      <c r="O78">
        <v>0.54999999999999993</v>
      </c>
      <c r="P78">
        <v>0.54999999999999993</v>
      </c>
      <c r="Q78">
        <v>0.54999999999999993</v>
      </c>
      <c r="R78">
        <v>0.54999999999999993</v>
      </c>
      <c r="S78">
        <v>0.54999999999999993</v>
      </c>
      <c r="T78">
        <v>0.54999999999999993</v>
      </c>
    </row>
    <row r="79" spans="3:20">
      <c r="C79" t="s">
        <v>185</v>
      </c>
      <c r="D79" s="14" t="s">
        <v>186</v>
      </c>
      <c r="E79">
        <v>0.54999999999999993</v>
      </c>
      <c r="F79">
        <v>0.54999999999999993</v>
      </c>
      <c r="G79">
        <v>0.54999999999999993</v>
      </c>
      <c r="H79">
        <v>0.54999999999999993</v>
      </c>
      <c r="I79">
        <v>0.54999999999999993</v>
      </c>
      <c r="J79">
        <v>0.54999999999999993</v>
      </c>
      <c r="K79">
        <v>0.54999999999999993</v>
      </c>
      <c r="L79">
        <v>0.54999999999999993</v>
      </c>
      <c r="M79">
        <v>0.54999999999999993</v>
      </c>
      <c r="N79">
        <v>0.54999999999999993</v>
      </c>
      <c r="O79">
        <v>0.54999999999999993</v>
      </c>
      <c r="P79">
        <v>0.54999999999999993</v>
      </c>
      <c r="Q79">
        <v>0.54999999999999993</v>
      </c>
      <c r="R79">
        <v>0.54999999999999993</v>
      </c>
      <c r="S79">
        <v>0.54999999999999993</v>
      </c>
      <c r="T79">
        <v>0.54999999999999993</v>
      </c>
    </row>
    <row r="80" spans="3:20">
      <c r="C80" t="s">
        <v>187</v>
      </c>
      <c r="D80" s="14" t="s">
        <v>188</v>
      </c>
      <c r="E80">
        <v>0.99970000000000014</v>
      </c>
      <c r="F80">
        <v>0.99970000000000014</v>
      </c>
      <c r="G80">
        <v>0.99970000000000014</v>
      </c>
      <c r="H80">
        <v>0.99970000000000014</v>
      </c>
      <c r="I80">
        <v>0.99970000000000014</v>
      </c>
      <c r="J80">
        <v>0.99970000000000014</v>
      </c>
      <c r="K80">
        <v>0.99970000000000014</v>
      </c>
      <c r="L80">
        <v>0.99970000000000014</v>
      </c>
      <c r="M80">
        <v>0.99970000000000014</v>
      </c>
      <c r="N80">
        <v>0.99970000000000014</v>
      </c>
      <c r="O80">
        <v>0.99970000000000014</v>
      </c>
      <c r="P80">
        <v>0.99970000000000014</v>
      </c>
      <c r="Q80">
        <v>0.99970000000000014</v>
      </c>
      <c r="R80">
        <v>0.99970000000000014</v>
      </c>
      <c r="S80">
        <v>0.99970000000000014</v>
      </c>
      <c r="T80">
        <v>0.99970000000000014</v>
      </c>
    </row>
    <row r="81" spans="3:20">
      <c r="C81" t="s">
        <v>189</v>
      </c>
      <c r="D81" s="14" t="s">
        <v>190</v>
      </c>
      <c r="E81">
        <v>0.99970000000000014</v>
      </c>
      <c r="F81">
        <v>0.99970000000000014</v>
      </c>
      <c r="G81">
        <v>0.99970000000000014</v>
      </c>
      <c r="H81">
        <v>0.99970000000000014</v>
      </c>
      <c r="I81">
        <v>0.99970000000000014</v>
      </c>
      <c r="J81">
        <v>0.99970000000000014</v>
      </c>
      <c r="K81">
        <v>0.99970000000000014</v>
      </c>
      <c r="L81">
        <v>0.99970000000000014</v>
      </c>
      <c r="M81">
        <v>0.99970000000000014</v>
      </c>
      <c r="N81">
        <v>0.99970000000000014</v>
      </c>
      <c r="O81">
        <v>0.99970000000000014</v>
      </c>
      <c r="P81">
        <v>0.99970000000000014</v>
      </c>
      <c r="Q81">
        <v>0.99970000000000014</v>
      </c>
      <c r="R81">
        <v>0.99970000000000014</v>
      </c>
      <c r="S81">
        <v>0.99970000000000014</v>
      </c>
      <c r="T81">
        <v>0.99970000000000014</v>
      </c>
    </row>
    <row r="82" spans="3:20">
      <c r="C82" t="s">
        <v>191</v>
      </c>
      <c r="D82" s="14" t="s">
        <v>192</v>
      </c>
      <c r="E82">
        <v>0.99970000000000014</v>
      </c>
      <c r="F82">
        <v>0.99970000000000014</v>
      </c>
      <c r="G82">
        <v>0.99970000000000014</v>
      </c>
      <c r="H82">
        <v>0.99970000000000014</v>
      </c>
      <c r="I82">
        <v>0.99970000000000014</v>
      </c>
      <c r="J82">
        <v>0.99970000000000014</v>
      </c>
      <c r="K82">
        <v>0.99970000000000014</v>
      </c>
      <c r="L82">
        <v>0.99970000000000014</v>
      </c>
      <c r="M82">
        <v>0.99970000000000014</v>
      </c>
      <c r="N82">
        <v>0.99970000000000014</v>
      </c>
      <c r="O82">
        <v>0.99970000000000014</v>
      </c>
      <c r="P82">
        <v>0.99970000000000014</v>
      </c>
      <c r="Q82">
        <v>0.99970000000000014</v>
      </c>
      <c r="R82">
        <v>0.99970000000000014</v>
      </c>
      <c r="S82">
        <v>0.99970000000000014</v>
      </c>
      <c r="T82">
        <v>0.99970000000000014</v>
      </c>
    </row>
    <row r="83" spans="3:20">
      <c r="C83" t="s">
        <v>193</v>
      </c>
      <c r="D83" s="14" t="s">
        <v>194</v>
      </c>
      <c r="E83">
        <v>0.99970000000000014</v>
      </c>
      <c r="F83">
        <v>0.99970000000000014</v>
      </c>
      <c r="G83">
        <v>0.99970000000000014</v>
      </c>
      <c r="H83">
        <v>0.99970000000000014</v>
      </c>
      <c r="I83">
        <v>0.99970000000000014</v>
      </c>
      <c r="J83">
        <v>0.99970000000000014</v>
      </c>
      <c r="K83">
        <v>0.99970000000000014</v>
      </c>
      <c r="L83">
        <v>0.99970000000000014</v>
      </c>
      <c r="M83">
        <v>0.99970000000000014</v>
      </c>
      <c r="N83">
        <v>0.99970000000000014</v>
      </c>
      <c r="O83">
        <v>0.99970000000000014</v>
      </c>
      <c r="P83">
        <v>0.99970000000000014</v>
      </c>
      <c r="Q83">
        <v>0.99970000000000014</v>
      </c>
      <c r="R83">
        <v>0.99970000000000014</v>
      </c>
      <c r="S83">
        <v>0.99970000000000014</v>
      </c>
      <c r="T83">
        <v>0.99970000000000014</v>
      </c>
    </row>
    <row r="84" spans="3:20">
      <c r="C84" t="s">
        <v>195</v>
      </c>
      <c r="D84" s="14" t="s">
        <v>196</v>
      </c>
      <c r="E84">
        <v>0.89260000000000006</v>
      </c>
      <c r="F84">
        <v>0.89260000000000006</v>
      </c>
      <c r="G84">
        <v>0.89260000000000006</v>
      </c>
      <c r="H84">
        <v>0.89260000000000006</v>
      </c>
      <c r="I84">
        <v>0.89260000000000006</v>
      </c>
      <c r="J84">
        <v>0.89260000000000006</v>
      </c>
      <c r="K84">
        <v>0.89260000000000006</v>
      </c>
      <c r="L84">
        <v>0.89260000000000006</v>
      </c>
      <c r="M84">
        <v>0.89260000000000006</v>
      </c>
      <c r="N84">
        <v>0.89260000000000006</v>
      </c>
      <c r="O84">
        <v>0.89260000000000006</v>
      </c>
      <c r="P84">
        <v>0.89260000000000006</v>
      </c>
      <c r="Q84">
        <v>0.89260000000000006</v>
      </c>
      <c r="R84">
        <v>0.89260000000000006</v>
      </c>
      <c r="S84">
        <v>0.89260000000000006</v>
      </c>
      <c r="T84">
        <v>0.89260000000000006</v>
      </c>
    </row>
    <row r="85" spans="3:20">
      <c r="C85" t="s">
        <v>197</v>
      </c>
      <c r="D85" s="14" t="s">
        <v>198</v>
      </c>
      <c r="E85">
        <v>0.99970000000000014</v>
      </c>
      <c r="F85">
        <v>0.99970000000000014</v>
      </c>
      <c r="G85">
        <v>0.99970000000000014</v>
      </c>
      <c r="H85">
        <v>0.99970000000000014</v>
      </c>
      <c r="I85">
        <v>0.99970000000000014</v>
      </c>
      <c r="J85">
        <v>0.99970000000000014</v>
      </c>
      <c r="K85">
        <v>0.99970000000000014</v>
      </c>
      <c r="L85">
        <v>0.99970000000000014</v>
      </c>
      <c r="M85">
        <v>0.99970000000000014</v>
      </c>
      <c r="N85">
        <v>0.99970000000000014</v>
      </c>
      <c r="O85">
        <v>0.99970000000000014</v>
      </c>
      <c r="P85">
        <v>0.99970000000000014</v>
      </c>
      <c r="Q85">
        <v>0.99970000000000014</v>
      </c>
      <c r="R85">
        <v>0.99970000000000014</v>
      </c>
      <c r="S85">
        <v>0.99970000000000014</v>
      </c>
      <c r="T85">
        <v>0.99970000000000014</v>
      </c>
    </row>
    <row r="86" spans="3:20">
      <c r="C86" t="s">
        <v>199</v>
      </c>
      <c r="D86" s="14" t="s">
        <v>200</v>
      </c>
      <c r="E86">
        <v>0.99970000000000014</v>
      </c>
      <c r="F86">
        <v>0.99970000000000014</v>
      </c>
      <c r="G86">
        <v>0.99970000000000014</v>
      </c>
      <c r="H86">
        <v>0.99970000000000014</v>
      </c>
      <c r="I86">
        <v>0.99970000000000014</v>
      </c>
      <c r="J86">
        <v>0.99970000000000014</v>
      </c>
      <c r="K86">
        <v>0.99970000000000014</v>
      </c>
      <c r="L86">
        <v>0.99970000000000014</v>
      </c>
      <c r="M86">
        <v>0.99970000000000014</v>
      </c>
      <c r="N86">
        <v>0.99970000000000014</v>
      </c>
      <c r="O86">
        <v>0.99970000000000014</v>
      </c>
      <c r="P86">
        <v>0.99970000000000014</v>
      </c>
      <c r="Q86">
        <v>0.99970000000000014</v>
      </c>
      <c r="R86">
        <v>0.99970000000000014</v>
      </c>
      <c r="S86">
        <v>0.99970000000000014</v>
      </c>
      <c r="T86">
        <v>0.99970000000000014</v>
      </c>
    </row>
    <row r="87" spans="3:20">
      <c r="C87" t="s">
        <v>201</v>
      </c>
      <c r="D87" s="14" t="s">
        <v>202</v>
      </c>
      <c r="E87">
        <v>0.99970000000000014</v>
      </c>
      <c r="F87">
        <v>0.99970000000000014</v>
      </c>
      <c r="G87">
        <v>0.99970000000000014</v>
      </c>
      <c r="H87">
        <v>0.99970000000000014</v>
      </c>
      <c r="I87">
        <v>0.99970000000000014</v>
      </c>
      <c r="J87">
        <v>0.99970000000000014</v>
      </c>
      <c r="K87">
        <v>0.99970000000000014</v>
      </c>
      <c r="L87">
        <v>0.99970000000000014</v>
      </c>
      <c r="M87">
        <v>0.99970000000000014</v>
      </c>
      <c r="N87">
        <v>0.99970000000000014</v>
      </c>
      <c r="O87">
        <v>0.99970000000000014</v>
      </c>
      <c r="P87">
        <v>0.99970000000000014</v>
      </c>
      <c r="Q87">
        <v>0.99970000000000014</v>
      </c>
      <c r="R87">
        <v>0.99970000000000014</v>
      </c>
      <c r="S87">
        <v>0.99970000000000014</v>
      </c>
      <c r="T87">
        <v>0.99970000000000014</v>
      </c>
    </row>
    <row r="88" spans="3:20">
      <c r="C88" t="s">
        <v>203</v>
      </c>
      <c r="D88" s="14" t="s">
        <v>204</v>
      </c>
      <c r="E88">
        <v>0.54999999999999993</v>
      </c>
      <c r="F88">
        <v>0.54999999999999993</v>
      </c>
      <c r="G88">
        <v>0.54999999999999993</v>
      </c>
      <c r="H88">
        <v>0.54999999999999993</v>
      </c>
      <c r="I88">
        <v>0.54999999999999993</v>
      </c>
      <c r="J88">
        <v>0.54999999999999993</v>
      </c>
      <c r="K88">
        <v>0.54999999999999993</v>
      </c>
      <c r="L88">
        <v>0.54999999999999993</v>
      </c>
      <c r="M88">
        <v>0.54999999999999993</v>
      </c>
      <c r="N88">
        <v>0.54999999999999993</v>
      </c>
      <c r="O88">
        <v>0.54999999999999993</v>
      </c>
      <c r="P88">
        <v>0.54999999999999993</v>
      </c>
      <c r="Q88">
        <v>0.54999999999999993</v>
      </c>
      <c r="R88">
        <v>0.54999999999999993</v>
      </c>
      <c r="S88">
        <v>0.54999999999999993</v>
      </c>
      <c r="T88">
        <v>0.54999999999999993</v>
      </c>
    </row>
    <row r="89" spans="3:20">
      <c r="C89" t="s">
        <v>205</v>
      </c>
      <c r="D89" s="14" t="s">
        <v>206</v>
      </c>
      <c r="E89">
        <v>0.99970000000000014</v>
      </c>
      <c r="F89">
        <v>0.99970000000000014</v>
      </c>
      <c r="G89">
        <v>0.99970000000000014</v>
      </c>
      <c r="H89">
        <v>0.99970000000000014</v>
      </c>
      <c r="I89">
        <v>0.99970000000000014</v>
      </c>
      <c r="J89">
        <v>0.99970000000000014</v>
      </c>
      <c r="K89">
        <v>0.99970000000000014</v>
      </c>
      <c r="L89">
        <v>0.99970000000000014</v>
      </c>
      <c r="M89">
        <v>0.99970000000000014</v>
      </c>
      <c r="N89">
        <v>0.99970000000000014</v>
      </c>
      <c r="O89">
        <v>0.99970000000000014</v>
      </c>
      <c r="P89">
        <v>0.99970000000000014</v>
      </c>
      <c r="Q89">
        <v>0.99970000000000014</v>
      </c>
      <c r="R89">
        <v>0.99970000000000014</v>
      </c>
      <c r="S89">
        <v>0.99970000000000014</v>
      </c>
      <c r="T89">
        <v>0.99970000000000014</v>
      </c>
    </row>
    <row r="90" spans="3:20">
      <c r="C90" t="s">
        <v>207</v>
      </c>
      <c r="D90" s="14" t="s">
        <v>208</v>
      </c>
      <c r="E90">
        <v>0.99970000000000014</v>
      </c>
      <c r="F90">
        <v>0.99970000000000014</v>
      </c>
      <c r="G90">
        <v>0.99970000000000014</v>
      </c>
      <c r="H90">
        <v>0.99970000000000014</v>
      </c>
      <c r="I90">
        <v>0.99970000000000014</v>
      </c>
      <c r="J90">
        <v>0.99970000000000014</v>
      </c>
      <c r="K90">
        <v>0.99970000000000014</v>
      </c>
      <c r="L90">
        <v>0.99970000000000014</v>
      </c>
      <c r="M90">
        <v>0.99970000000000014</v>
      </c>
      <c r="N90">
        <v>0.99970000000000014</v>
      </c>
      <c r="O90">
        <v>0.99970000000000014</v>
      </c>
      <c r="P90">
        <v>0.99970000000000014</v>
      </c>
      <c r="Q90">
        <v>0.99970000000000014</v>
      </c>
      <c r="R90">
        <v>0.99970000000000014</v>
      </c>
      <c r="S90">
        <v>0.99970000000000014</v>
      </c>
      <c r="T90">
        <v>0.99970000000000014</v>
      </c>
    </row>
    <row r="91" spans="3:20">
      <c r="C91" t="s">
        <v>209</v>
      </c>
      <c r="D91" s="14" t="s">
        <v>210</v>
      </c>
      <c r="E91">
        <v>0.99970000000000014</v>
      </c>
      <c r="F91">
        <v>0.99970000000000014</v>
      </c>
      <c r="G91">
        <v>0.99970000000000014</v>
      </c>
      <c r="H91">
        <v>0.99970000000000014</v>
      </c>
      <c r="I91">
        <v>0.99970000000000014</v>
      </c>
      <c r="J91">
        <v>0.99970000000000014</v>
      </c>
      <c r="K91">
        <v>0.99970000000000014</v>
      </c>
      <c r="L91">
        <v>0.99970000000000014</v>
      </c>
      <c r="M91">
        <v>0.99970000000000014</v>
      </c>
      <c r="N91">
        <v>0.99970000000000014</v>
      </c>
      <c r="O91">
        <v>0.99970000000000014</v>
      </c>
      <c r="P91">
        <v>0.99970000000000014</v>
      </c>
      <c r="Q91">
        <v>0.99970000000000014</v>
      </c>
      <c r="R91">
        <v>0.99970000000000014</v>
      </c>
      <c r="S91">
        <v>0.99970000000000014</v>
      </c>
      <c r="T91">
        <v>0.99970000000000014</v>
      </c>
    </row>
    <row r="92" spans="3:20">
      <c r="C92" t="s">
        <v>211</v>
      </c>
      <c r="D92" s="14" t="s">
        <v>212</v>
      </c>
      <c r="E92">
        <v>0.99970000000000014</v>
      </c>
      <c r="F92">
        <v>0.99970000000000014</v>
      </c>
      <c r="G92">
        <v>0.99970000000000014</v>
      </c>
      <c r="H92">
        <v>0.99970000000000014</v>
      </c>
      <c r="I92">
        <v>0.99970000000000014</v>
      </c>
      <c r="J92">
        <v>0.99970000000000014</v>
      </c>
      <c r="K92">
        <v>0.99970000000000014</v>
      </c>
      <c r="L92">
        <v>0.99970000000000014</v>
      </c>
      <c r="M92">
        <v>0.99970000000000014</v>
      </c>
      <c r="N92">
        <v>0.99970000000000014</v>
      </c>
      <c r="O92">
        <v>0.99970000000000014</v>
      </c>
      <c r="P92">
        <v>0.99970000000000014</v>
      </c>
      <c r="Q92">
        <v>0.99970000000000014</v>
      </c>
      <c r="R92">
        <v>0.99970000000000014</v>
      </c>
      <c r="S92">
        <v>0.99970000000000014</v>
      </c>
      <c r="T92">
        <v>0.99970000000000014</v>
      </c>
    </row>
    <row r="93" spans="3:20">
      <c r="C93" t="s">
        <v>213</v>
      </c>
      <c r="D93" s="14" t="s">
        <v>214</v>
      </c>
      <c r="E93">
        <v>0.84260000000000002</v>
      </c>
      <c r="F93">
        <v>0.84260000000000002</v>
      </c>
      <c r="G93">
        <v>0.84260000000000002</v>
      </c>
      <c r="H93">
        <v>0.84260000000000002</v>
      </c>
      <c r="I93">
        <v>0.84260000000000002</v>
      </c>
      <c r="J93">
        <v>0.84260000000000002</v>
      </c>
      <c r="K93">
        <v>0.84260000000000002</v>
      </c>
      <c r="L93">
        <v>0.84260000000000002</v>
      </c>
      <c r="M93">
        <v>0.84260000000000002</v>
      </c>
      <c r="N93">
        <v>0.84260000000000002</v>
      </c>
      <c r="O93">
        <v>0.84260000000000002</v>
      </c>
      <c r="P93">
        <v>0.84260000000000002</v>
      </c>
      <c r="Q93">
        <v>0.84260000000000002</v>
      </c>
      <c r="R93">
        <v>0.84260000000000002</v>
      </c>
      <c r="S93">
        <v>0.84260000000000002</v>
      </c>
      <c r="T93">
        <v>0.84260000000000002</v>
      </c>
    </row>
    <row r="94" spans="3:20">
      <c r="C94" t="s">
        <v>215</v>
      </c>
      <c r="D94" s="14" t="s">
        <v>216</v>
      </c>
      <c r="E94">
        <v>0.44999999999999996</v>
      </c>
      <c r="F94">
        <v>0.44999999999999996</v>
      </c>
      <c r="G94">
        <v>0.44999999999999996</v>
      </c>
      <c r="H94">
        <v>0.44999999999999996</v>
      </c>
      <c r="I94">
        <v>0.44999999999999996</v>
      </c>
      <c r="J94">
        <v>0.44999999999999996</v>
      </c>
      <c r="K94">
        <v>0.44999999999999996</v>
      </c>
      <c r="L94">
        <v>0.44999999999999996</v>
      </c>
      <c r="M94">
        <v>0.44999999999999996</v>
      </c>
      <c r="N94">
        <v>0.44999999999999996</v>
      </c>
      <c r="O94">
        <v>0.44999999999999996</v>
      </c>
      <c r="P94">
        <v>0.44999999999999996</v>
      </c>
      <c r="Q94">
        <v>0.44999999999999996</v>
      </c>
      <c r="R94">
        <v>0.44999999999999996</v>
      </c>
      <c r="S94">
        <v>0.44999999999999996</v>
      </c>
      <c r="T94">
        <v>0.44999999999999996</v>
      </c>
    </row>
    <row r="95" spans="3:20">
      <c r="C95" t="s">
        <v>217</v>
      </c>
      <c r="D95" s="14" t="s">
        <v>218</v>
      </c>
      <c r="E95">
        <v>0.54999999999999993</v>
      </c>
      <c r="F95">
        <v>0.54999999999999993</v>
      </c>
      <c r="G95">
        <v>0.54999999999999993</v>
      </c>
      <c r="H95">
        <v>0.54999999999999993</v>
      </c>
      <c r="I95">
        <v>0.54999999999999993</v>
      </c>
      <c r="J95">
        <v>0.54999999999999993</v>
      </c>
      <c r="K95">
        <v>0.54999999999999993</v>
      </c>
      <c r="L95">
        <v>0.54999999999999993</v>
      </c>
      <c r="M95">
        <v>0.54999999999999993</v>
      </c>
      <c r="N95">
        <v>0.54999999999999993</v>
      </c>
      <c r="O95">
        <v>0.54999999999999993</v>
      </c>
      <c r="P95">
        <v>0.54999999999999993</v>
      </c>
      <c r="Q95">
        <v>0.54999999999999993</v>
      </c>
      <c r="R95">
        <v>0.54999999999999993</v>
      </c>
      <c r="S95">
        <v>0.54999999999999993</v>
      </c>
      <c r="T95">
        <v>0.54999999999999993</v>
      </c>
    </row>
    <row r="96" spans="3:20">
      <c r="C96" t="s">
        <v>219</v>
      </c>
      <c r="D96" s="14" t="s">
        <v>220</v>
      </c>
      <c r="E96">
        <v>0.99970000000000014</v>
      </c>
      <c r="F96">
        <v>0.99970000000000014</v>
      </c>
      <c r="G96">
        <v>0.99970000000000014</v>
      </c>
      <c r="H96">
        <v>0.99970000000000014</v>
      </c>
      <c r="I96">
        <v>0.99970000000000014</v>
      </c>
      <c r="J96">
        <v>0.99970000000000014</v>
      </c>
      <c r="K96">
        <v>0.99970000000000014</v>
      </c>
      <c r="L96">
        <v>0.99970000000000014</v>
      </c>
      <c r="M96">
        <v>0.99970000000000014</v>
      </c>
      <c r="N96">
        <v>0.99970000000000014</v>
      </c>
      <c r="O96">
        <v>0.99970000000000014</v>
      </c>
      <c r="P96">
        <v>0.99970000000000014</v>
      </c>
      <c r="Q96">
        <v>0.99970000000000014</v>
      </c>
      <c r="R96">
        <v>0.99970000000000014</v>
      </c>
      <c r="S96">
        <v>0.99970000000000014</v>
      </c>
      <c r="T96">
        <v>0.99970000000000014</v>
      </c>
    </row>
    <row r="97" spans="3:20">
      <c r="C97" t="s">
        <v>221</v>
      </c>
      <c r="D97" s="14" t="s">
        <v>222</v>
      </c>
      <c r="E97">
        <v>0.54999999999999993</v>
      </c>
      <c r="F97">
        <v>0.54999999999999993</v>
      </c>
      <c r="G97">
        <v>0.54999999999999993</v>
      </c>
      <c r="H97">
        <v>0.54999999999999993</v>
      </c>
      <c r="I97">
        <v>0.54999999999999993</v>
      </c>
      <c r="J97">
        <v>0.54999999999999993</v>
      </c>
      <c r="K97">
        <v>0.54999999999999993</v>
      </c>
      <c r="L97">
        <v>0.54999999999999993</v>
      </c>
      <c r="M97">
        <v>0.54999999999999993</v>
      </c>
      <c r="N97">
        <v>0.54999999999999993</v>
      </c>
      <c r="O97">
        <v>0.54999999999999993</v>
      </c>
      <c r="P97">
        <v>0.54999999999999993</v>
      </c>
      <c r="Q97">
        <v>0.54999999999999993</v>
      </c>
      <c r="R97">
        <v>0.54999999999999993</v>
      </c>
      <c r="S97">
        <v>0.54999999999999993</v>
      </c>
      <c r="T97">
        <v>0.54999999999999993</v>
      </c>
    </row>
    <row r="98" spans="3:20">
      <c r="C98" t="s">
        <v>223</v>
      </c>
      <c r="D98" s="14" t="s">
        <v>224</v>
      </c>
      <c r="E98">
        <v>0.54999999999999993</v>
      </c>
      <c r="F98">
        <v>0.54999999999999993</v>
      </c>
      <c r="G98">
        <v>0.54999999999999993</v>
      </c>
      <c r="H98">
        <v>0.54999999999999993</v>
      </c>
      <c r="I98">
        <v>0.54999999999999993</v>
      </c>
      <c r="J98">
        <v>0.54999999999999993</v>
      </c>
      <c r="K98">
        <v>0.54999999999999993</v>
      </c>
      <c r="L98">
        <v>0.54999999999999993</v>
      </c>
      <c r="M98">
        <v>0.54999999999999993</v>
      </c>
      <c r="N98">
        <v>0.54999999999999993</v>
      </c>
      <c r="O98">
        <v>0.54999999999999993</v>
      </c>
      <c r="P98">
        <v>0.54999999999999993</v>
      </c>
      <c r="Q98">
        <v>0.54999999999999993</v>
      </c>
      <c r="R98">
        <v>0.54999999999999993</v>
      </c>
      <c r="S98">
        <v>0.54999999999999993</v>
      </c>
      <c r="T98">
        <v>0.54999999999999993</v>
      </c>
    </row>
    <row r="99" spans="3:20">
      <c r="C99" t="s">
        <v>225</v>
      </c>
      <c r="D99" s="14" t="s">
        <v>226</v>
      </c>
      <c r="E99">
        <v>0.99970000000000014</v>
      </c>
      <c r="F99">
        <v>0.99970000000000014</v>
      </c>
      <c r="G99">
        <v>0.99970000000000014</v>
      </c>
      <c r="H99">
        <v>0.99970000000000014</v>
      </c>
      <c r="I99">
        <v>0.99970000000000014</v>
      </c>
      <c r="J99">
        <v>0.99970000000000014</v>
      </c>
      <c r="K99">
        <v>0.99970000000000014</v>
      </c>
      <c r="L99">
        <v>0.99970000000000014</v>
      </c>
      <c r="M99">
        <v>0.99970000000000014</v>
      </c>
      <c r="N99">
        <v>0.99970000000000014</v>
      </c>
      <c r="O99">
        <v>0.99970000000000014</v>
      </c>
      <c r="P99">
        <v>0.99970000000000014</v>
      </c>
      <c r="Q99">
        <v>0.99970000000000014</v>
      </c>
      <c r="R99">
        <v>0.99970000000000014</v>
      </c>
      <c r="S99">
        <v>0.99970000000000014</v>
      </c>
      <c r="T99">
        <v>0.99970000000000014</v>
      </c>
    </row>
    <row r="100" spans="3:20">
      <c r="C100" t="s">
        <v>227</v>
      </c>
      <c r="D100" s="14" t="s">
        <v>228</v>
      </c>
      <c r="E100">
        <v>0.99970000000000014</v>
      </c>
      <c r="F100">
        <v>0.99970000000000014</v>
      </c>
      <c r="G100">
        <v>0.99970000000000014</v>
      </c>
      <c r="H100">
        <v>0.99970000000000014</v>
      </c>
      <c r="I100">
        <v>0.99970000000000014</v>
      </c>
      <c r="J100">
        <v>0.99970000000000014</v>
      </c>
      <c r="K100">
        <v>0.99970000000000014</v>
      </c>
      <c r="L100">
        <v>0.99970000000000014</v>
      </c>
      <c r="M100">
        <v>0.99970000000000014</v>
      </c>
      <c r="N100">
        <v>0.99970000000000014</v>
      </c>
      <c r="O100">
        <v>0.99970000000000014</v>
      </c>
      <c r="P100">
        <v>0.99970000000000014</v>
      </c>
      <c r="Q100">
        <v>0.99970000000000014</v>
      </c>
      <c r="R100">
        <v>0.99970000000000014</v>
      </c>
      <c r="S100">
        <v>0.99970000000000014</v>
      </c>
      <c r="T100">
        <v>0.99970000000000014</v>
      </c>
    </row>
    <row r="101" spans="3:20">
      <c r="C101" t="s">
        <v>229</v>
      </c>
      <c r="D101" s="14" t="s">
        <v>230</v>
      </c>
      <c r="E101">
        <v>0.99970000000000014</v>
      </c>
      <c r="F101">
        <v>0.99970000000000014</v>
      </c>
      <c r="G101">
        <v>0.99970000000000014</v>
      </c>
      <c r="H101">
        <v>0.99970000000000014</v>
      </c>
      <c r="I101">
        <v>0.99970000000000014</v>
      </c>
      <c r="J101">
        <v>0.99970000000000014</v>
      </c>
      <c r="K101">
        <v>0.99970000000000014</v>
      </c>
      <c r="L101">
        <v>0.99970000000000014</v>
      </c>
      <c r="M101">
        <v>0.99970000000000014</v>
      </c>
      <c r="N101">
        <v>0.99970000000000014</v>
      </c>
      <c r="O101">
        <v>0.99970000000000014</v>
      </c>
      <c r="P101">
        <v>0.99970000000000014</v>
      </c>
      <c r="Q101">
        <v>0.99970000000000014</v>
      </c>
      <c r="R101">
        <v>0.99970000000000014</v>
      </c>
      <c r="S101">
        <v>0.99970000000000014</v>
      </c>
      <c r="T101">
        <v>0.99970000000000014</v>
      </c>
    </row>
    <row r="102" spans="3:20">
      <c r="C102" t="s">
        <v>231</v>
      </c>
      <c r="D102" s="14" t="s">
        <v>232</v>
      </c>
      <c r="E102">
        <v>0.99970000000000014</v>
      </c>
      <c r="F102">
        <v>0.99970000000000014</v>
      </c>
      <c r="G102">
        <v>0.99970000000000014</v>
      </c>
      <c r="H102">
        <v>0.99970000000000014</v>
      </c>
      <c r="I102">
        <v>0.99970000000000014</v>
      </c>
      <c r="J102">
        <v>0.99970000000000014</v>
      </c>
      <c r="K102">
        <v>0.99970000000000014</v>
      </c>
      <c r="L102">
        <v>0.99970000000000014</v>
      </c>
      <c r="M102">
        <v>0.99970000000000014</v>
      </c>
      <c r="N102">
        <v>0.99970000000000014</v>
      </c>
      <c r="O102">
        <v>0.99970000000000014</v>
      </c>
      <c r="P102">
        <v>0.99970000000000014</v>
      </c>
      <c r="Q102">
        <v>0.99970000000000014</v>
      </c>
      <c r="R102">
        <v>0.99970000000000014</v>
      </c>
      <c r="S102">
        <v>0.99970000000000014</v>
      </c>
      <c r="T102">
        <v>0.99970000000000014</v>
      </c>
    </row>
    <row r="103" spans="3:20">
      <c r="C103" t="s">
        <v>233</v>
      </c>
      <c r="D103" s="14" t="s">
        <v>234</v>
      </c>
      <c r="E103">
        <v>0.54999999999999993</v>
      </c>
      <c r="F103">
        <v>0.54999999999999993</v>
      </c>
      <c r="G103">
        <v>0.54999999999999993</v>
      </c>
      <c r="H103">
        <v>0.54999999999999993</v>
      </c>
      <c r="I103">
        <v>0.54999999999999993</v>
      </c>
      <c r="J103">
        <v>0.54999999999999993</v>
      </c>
      <c r="K103">
        <v>0.54999999999999993</v>
      </c>
      <c r="L103">
        <v>0.54999999999999993</v>
      </c>
      <c r="M103">
        <v>0.54999999999999993</v>
      </c>
      <c r="N103">
        <v>0.54999999999999993</v>
      </c>
      <c r="O103">
        <v>0.54999999999999993</v>
      </c>
      <c r="P103">
        <v>0.54999999999999993</v>
      </c>
      <c r="Q103">
        <v>0.54999999999999993</v>
      </c>
      <c r="R103">
        <v>0.54999999999999993</v>
      </c>
      <c r="S103">
        <v>0.54999999999999993</v>
      </c>
      <c r="T103">
        <v>0.54999999999999993</v>
      </c>
    </row>
    <row r="104" spans="3:20">
      <c r="C104" t="s">
        <v>235</v>
      </c>
      <c r="D104" s="14" t="s">
        <v>236</v>
      </c>
      <c r="E104">
        <v>0.54999999999999993</v>
      </c>
      <c r="F104">
        <v>0.54999999999999993</v>
      </c>
      <c r="G104">
        <v>0.54999999999999993</v>
      </c>
      <c r="H104">
        <v>0.54999999999999993</v>
      </c>
      <c r="I104">
        <v>0.54999999999999993</v>
      </c>
      <c r="J104">
        <v>0.54999999999999993</v>
      </c>
      <c r="K104">
        <v>0.54999999999999993</v>
      </c>
      <c r="L104">
        <v>0.54999999999999993</v>
      </c>
      <c r="M104">
        <v>0.54999999999999993</v>
      </c>
      <c r="N104">
        <v>0.54999999999999993</v>
      </c>
      <c r="O104">
        <v>0.54999999999999993</v>
      </c>
      <c r="P104">
        <v>0.54999999999999993</v>
      </c>
      <c r="Q104">
        <v>0.54999999999999993</v>
      </c>
      <c r="R104">
        <v>0.54999999999999993</v>
      </c>
      <c r="S104">
        <v>0.54999999999999993</v>
      </c>
      <c r="T104">
        <v>0.54999999999999993</v>
      </c>
    </row>
    <row r="105" spans="3:20">
      <c r="C105" t="s">
        <v>237</v>
      </c>
      <c r="D105" s="14" t="s">
        <v>238</v>
      </c>
      <c r="E105">
        <v>0.99970000000000014</v>
      </c>
      <c r="F105">
        <v>0.99970000000000014</v>
      </c>
      <c r="G105">
        <v>0.99970000000000014</v>
      </c>
      <c r="H105">
        <v>0.99970000000000014</v>
      </c>
      <c r="I105">
        <v>0.99970000000000014</v>
      </c>
      <c r="J105">
        <v>0.99970000000000014</v>
      </c>
      <c r="K105">
        <v>0.99970000000000014</v>
      </c>
      <c r="L105">
        <v>0.99970000000000014</v>
      </c>
      <c r="M105">
        <v>0.99970000000000014</v>
      </c>
      <c r="N105">
        <v>0.99970000000000014</v>
      </c>
      <c r="O105">
        <v>0.99970000000000014</v>
      </c>
      <c r="P105">
        <v>0.99970000000000014</v>
      </c>
      <c r="Q105">
        <v>0.99970000000000014</v>
      </c>
      <c r="R105">
        <v>0.99970000000000014</v>
      </c>
      <c r="S105">
        <v>0.99970000000000014</v>
      </c>
      <c r="T105">
        <v>0.99970000000000014</v>
      </c>
    </row>
    <row r="106" spans="3:20">
      <c r="C106" t="s">
        <v>239</v>
      </c>
      <c r="D106" s="14" t="s">
        <v>240</v>
      </c>
      <c r="E106">
        <v>0.99970000000000014</v>
      </c>
      <c r="F106">
        <v>0.99970000000000014</v>
      </c>
      <c r="G106">
        <v>0.99970000000000014</v>
      </c>
      <c r="H106">
        <v>0.99970000000000014</v>
      </c>
      <c r="I106">
        <v>0.99970000000000014</v>
      </c>
      <c r="J106">
        <v>0.99970000000000014</v>
      </c>
      <c r="K106">
        <v>0.99970000000000014</v>
      </c>
      <c r="L106">
        <v>0.99970000000000014</v>
      </c>
      <c r="M106">
        <v>0.99970000000000014</v>
      </c>
      <c r="N106">
        <v>0.99970000000000014</v>
      </c>
      <c r="O106">
        <v>0.99970000000000014</v>
      </c>
      <c r="P106">
        <v>0.99970000000000014</v>
      </c>
      <c r="Q106">
        <v>0.99970000000000014</v>
      </c>
      <c r="R106">
        <v>0.99970000000000014</v>
      </c>
      <c r="S106">
        <v>0.99970000000000014</v>
      </c>
      <c r="T106">
        <v>0.99970000000000014</v>
      </c>
    </row>
    <row r="107" spans="3:20">
      <c r="C107" t="s">
        <v>241</v>
      </c>
      <c r="D107" s="14" t="s">
        <v>242</v>
      </c>
      <c r="E107">
        <v>0.99970000000000014</v>
      </c>
      <c r="F107">
        <v>0.99970000000000014</v>
      </c>
      <c r="G107">
        <v>0.99970000000000014</v>
      </c>
      <c r="H107">
        <v>0.99970000000000014</v>
      </c>
      <c r="I107">
        <v>0.99970000000000014</v>
      </c>
      <c r="J107">
        <v>0.99970000000000014</v>
      </c>
      <c r="K107">
        <v>0.99970000000000014</v>
      </c>
      <c r="L107">
        <v>0.99970000000000014</v>
      </c>
      <c r="M107">
        <v>0.99970000000000014</v>
      </c>
      <c r="N107">
        <v>0.99970000000000014</v>
      </c>
      <c r="O107">
        <v>0.99970000000000014</v>
      </c>
      <c r="P107">
        <v>0.99970000000000014</v>
      </c>
      <c r="Q107">
        <v>0.99970000000000014</v>
      </c>
      <c r="R107">
        <v>0.99970000000000014</v>
      </c>
      <c r="S107">
        <v>0.99970000000000014</v>
      </c>
      <c r="T107">
        <v>0.99970000000000014</v>
      </c>
    </row>
    <row r="108" spans="3:20">
      <c r="C108" t="s">
        <v>243</v>
      </c>
      <c r="D108" s="14" t="s">
        <v>244</v>
      </c>
      <c r="E108">
        <v>0.99970000000000014</v>
      </c>
      <c r="F108">
        <v>0.99970000000000014</v>
      </c>
      <c r="G108">
        <v>0.99970000000000014</v>
      </c>
      <c r="H108">
        <v>0.99970000000000014</v>
      </c>
      <c r="I108">
        <v>0.99970000000000014</v>
      </c>
      <c r="J108">
        <v>0.99970000000000014</v>
      </c>
      <c r="K108">
        <v>0.99970000000000014</v>
      </c>
      <c r="L108">
        <v>0.99970000000000014</v>
      </c>
      <c r="M108">
        <v>0.99970000000000014</v>
      </c>
      <c r="N108">
        <v>0.99970000000000014</v>
      </c>
      <c r="O108">
        <v>0.99970000000000014</v>
      </c>
      <c r="P108">
        <v>0.99970000000000014</v>
      </c>
      <c r="Q108">
        <v>0.99970000000000014</v>
      </c>
      <c r="R108">
        <v>0.99970000000000014</v>
      </c>
      <c r="S108">
        <v>0.99970000000000014</v>
      </c>
      <c r="T108">
        <v>0.99970000000000014</v>
      </c>
    </row>
    <row r="109" spans="3:20">
      <c r="C109" t="s">
        <v>245</v>
      </c>
      <c r="D109" s="14" t="s">
        <v>246</v>
      </c>
      <c r="E109">
        <v>0.54999999999999993</v>
      </c>
      <c r="F109">
        <v>0.54999999999999993</v>
      </c>
      <c r="G109">
        <v>0.54999999999999993</v>
      </c>
      <c r="H109">
        <v>0.54999999999999993</v>
      </c>
      <c r="I109">
        <v>0.54999999999999993</v>
      </c>
      <c r="J109">
        <v>0.54999999999999993</v>
      </c>
      <c r="K109">
        <v>0.54999999999999993</v>
      </c>
      <c r="L109">
        <v>0.54999999999999993</v>
      </c>
      <c r="M109">
        <v>0.54999999999999993</v>
      </c>
      <c r="N109">
        <v>0.54999999999999993</v>
      </c>
      <c r="O109">
        <v>0.54999999999999993</v>
      </c>
      <c r="P109">
        <v>0.54999999999999993</v>
      </c>
      <c r="Q109">
        <v>0.54999999999999993</v>
      </c>
      <c r="R109">
        <v>0.54999999999999993</v>
      </c>
      <c r="S109">
        <v>0.54999999999999993</v>
      </c>
      <c r="T109">
        <v>0.54999999999999993</v>
      </c>
    </row>
    <row r="110" spans="3:20">
      <c r="C110" t="s">
        <v>247</v>
      </c>
      <c r="D110" s="14" t="s">
        <v>248</v>
      </c>
      <c r="E110">
        <v>0.9426000000000001</v>
      </c>
      <c r="F110">
        <v>0.9426000000000001</v>
      </c>
      <c r="G110">
        <v>0.9426000000000001</v>
      </c>
      <c r="H110">
        <v>0.9426000000000001</v>
      </c>
      <c r="I110">
        <v>0.9426000000000001</v>
      </c>
      <c r="J110">
        <v>0.9426000000000001</v>
      </c>
      <c r="K110">
        <v>0.9426000000000001</v>
      </c>
      <c r="L110">
        <v>0.9426000000000001</v>
      </c>
      <c r="M110">
        <v>0.9426000000000001</v>
      </c>
      <c r="N110">
        <v>0.9426000000000001</v>
      </c>
      <c r="O110">
        <v>0.9426000000000001</v>
      </c>
      <c r="P110">
        <v>0.9426000000000001</v>
      </c>
      <c r="Q110">
        <v>0.9426000000000001</v>
      </c>
      <c r="R110">
        <v>0.9426000000000001</v>
      </c>
      <c r="S110">
        <v>0.9426000000000001</v>
      </c>
      <c r="T110">
        <v>0.9426000000000001</v>
      </c>
    </row>
    <row r="111" spans="3:20">
      <c r="C111" t="s">
        <v>249</v>
      </c>
      <c r="D111" s="14" t="s">
        <v>250</v>
      </c>
      <c r="E111">
        <v>0.99970000000000014</v>
      </c>
      <c r="F111">
        <v>0.99970000000000014</v>
      </c>
      <c r="G111">
        <v>0.99970000000000014</v>
      </c>
      <c r="H111">
        <v>0.99970000000000014</v>
      </c>
      <c r="I111">
        <v>0.99970000000000014</v>
      </c>
      <c r="J111">
        <v>0.99970000000000014</v>
      </c>
      <c r="K111">
        <v>0.99970000000000014</v>
      </c>
      <c r="L111">
        <v>0.99970000000000014</v>
      </c>
      <c r="M111">
        <v>0.99970000000000014</v>
      </c>
      <c r="N111">
        <v>0.99970000000000014</v>
      </c>
      <c r="O111">
        <v>0.99970000000000014</v>
      </c>
      <c r="P111">
        <v>0.99970000000000014</v>
      </c>
      <c r="Q111">
        <v>0.99970000000000014</v>
      </c>
      <c r="R111">
        <v>0.99970000000000014</v>
      </c>
      <c r="S111">
        <v>0.99970000000000014</v>
      </c>
      <c r="T111">
        <v>0.99970000000000014</v>
      </c>
    </row>
    <row r="112" spans="3:20">
      <c r="C112" t="s">
        <v>251</v>
      </c>
      <c r="D112" s="14" t="s">
        <v>252</v>
      </c>
      <c r="E112">
        <v>0.99970000000000014</v>
      </c>
      <c r="F112">
        <v>0.99970000000000014</v>
      </c>
      <c r="G112">
        <v>0.99970000000000014</v>
      </c>
      <c r="H112">
        <v>0.99970000000000014</v>
      </c>
      <c r="I112">
        <v>0.99970000000000014</v>
      </c>
      <c r="J112">
        <v>0.99970000000000014</v>
      </c>
      <c r="K112">
        <v>0.99970000000000014</v>
      </c>
      <c r="L112">
        <v>0.99970000000000014</v>
      </c>
      <c r="M112">
        <v>0.99970000000000014</v>
      </c>
      <c r="N112">
        <v>0.99970000000000014</v>
      </c>
      <c r="O112">
        <v>0.99970000000000014</v>
      </c>
      <c r="P112">
        <v>0.99970000000000014</v>
      </c>
      <c r="Q112">
        <v>0.99970000000000014</v>
      </c>
      <c r="R112">
        <v>0.99970000000000014</v>
      </c>
      <c r="S112">
        <v>0.99970000000000014</v>
      </c>
      <c r="T112">
        <v>0.99970000000000014</v>
      </c>
    </row>
    <row r="113" spans="3:20">
      <c r="C113" t="s">
        <v>253</v>
      </c>
      <c r="D113" s="14" t="s">
        <v>254</v>
      </c>
      <c r="E113">
        <v>0.54999999999999993</v>
      </c>
      <c r="F113">
        <v>0.54999999999999993</v>
      </c>
      <c r="G113">
        <v>0.54999999999999993</v>
      </c>
      <c r="H113">
        <v>0.54999999999999993</v>
      </c>
      <c r="I113">
        <v>0.54999999999999993</v>
      </c>
      <c r="J113">
        <v>0.54999999999999993</v>
      </c>
      <c r="K113">
        <v>0.54999999999999993</v>
      </c>
      <c r="L113">
        <v>0.54999999999999993</v>
      </c>
      <c r="M113">
        <v>0.54999999999999993</v>
      </c>
      <c r="N113">
        <v>0.54999999999999993</v>
      </c>
      <c r="O113">
        <v>0.54999999999999993</v>
      </c>
      <c r="P113">
        <v>0.54999999999999993</v>
      </c>
      <c r="Q113">
        <v>0.54999999999999993</v>
      </c>
      <c r="R113">
        <v>0.54999999999999993</v>
      </c>
      <c r="S113">
        <v>0.54999999999999993</v>
      </c>
      <c r="T113">
        <v>0.54999999999999993</v>
      </c>
    </row>
    <row r="114" spans="3:20">
      <c r="C114" t="s">
        <v>255</v>
      </c>
      <c r="D114" s="14" t="s">
        <v>256</v>
      </c>
      <c r="E114">
        <v>0.99970000000000014</v>
      </c>
      <c r="F114">
        <v>0.99970000000000014</v>
      </c>
      <c r="G114">
        <v>0.99970000000000014</v>
      </c>
      <c r="H114">
        <v>0.99970000000000014</v>
      </c>
      <c r="I114">
        <v>0.99970000000000014</v>
      </c>
      <c r="J114">
        <v>0.99970000000000014</v>
      </c>
      <c r="K114">
        <v>0.99970000000000014</v>
      </c>
      <c r="L114">
        <v>0.99970000000000014</v>
      </c>
      <c r="M114">
        <v>0.99970000000000014</v>
      </c>
      <c r="N114">
        <v>0.99970000000000014</v>
      </c>
      <c r="O114">
        <v>0.99970000000000014</v>
      </c>
      <c r="P114">
        <v>0.99970000000000014</v>
      </c>
      <c r="Q114">
        <v>0.99970000000000014</v>
      </c>
      <c r="R114">
        <v>0.99970000000000014</v>
      </c>
      <c r="S114">
        <v>0.99970000000000014</v>
      </c>
      <c r="T114">
        <v>0.99970000000000014</v>
      </c>
    </row>
    <row r="115" spans="3:20">
      <c r="C115" t="s">
        <v>257</v>
      </c>
      <c r="D115" s="14" t="s">
        <v>258</v>
      </c>
      <c r="E115">
        <v>0.99970000000000014</v>
      </c>
      <c r="F115">
        <v>0.99970000000000014</v>
      </c>
      <c r="G115">
        <v>0.99970000000000014</v>
      </c>
      <c r="H115">
        <v>0.99970000000000014</v>
      </c>
      <c r="I115">
        <v>0.99970000000000014</v>
      </c>
      <c r="J115">
        <v>0.99970000000000014</v>
      </c>
      <c r="K115">
        <v>0.99970000000000014</v>
      </c>
      <c r="L115">
        <v>0.99970000000000014</v>
      </c>
      <c r="M115">
        <v>0.99970000000000014</v>
      </c>
      <c r="N115">
        <v>0.99970000000000014</v>
      </c>
      <c r="O115">
        <v>0.99970000000000014</v>
      </c>
      <c r="P115">
        <v>0.99970000000000014</v>
      </c>
      <c r="Q115">
        <v>0.99970000000000014</v>
      </c>
      <c r="R115">
        <v>0.99970000000000014</v>
      </c>
      <c r="S115">
        <v>0.99970000000000014</v>
      </c>
      <c r="T115">
        <v>0.99970000000000014</v>
      </c>
    </row>
    <row r="116" spans="3:20">
      <c r="C116" t="s">
        <v>259</v>
      </c>
      <c r="D116" s="14" t="s">
        <v>260</v>
      </c>
      <c r="E116">
        <v>0.99970000000000014</v>
      </c>
      <c r="F116">
        <v>0.99970000000000014</v>
      </c>
      <c r="G116">
        <v>0.99970000000000014</v>
      </c>
      <c r="H116">
        <v>0.99970000000000014</v>
      </c>
      <c r="I116">
        <v>0.99970000000000014</v>
      </c>
      <c r="J116">
        <v>0.99970000000000014</v>
      </c>
      <c r="K116">
        <v>0.99970000000000014</v>
      </c>
      <c r="L116">
        <v>0.99970000000000014</v>
      </c>
      <c r="M116">
        <v>0.99970000000000014</v>
      </c>
      <c r="N116">
        <v>0.99970000000000014</v>
      </c>
      <c r="O116">
        <v>0.99970000000000014</v>
      </c>
      <c r="P116">
        <v>0.99970000000000014</v>
      </c>
      <c r="Q116">
        <v>0.99970000000000014</v>
      </c>
      <c r="R116">
        <v>0.99970000000000014</v>
      </c>
      <c r="S116">
        <v>0.99970000000000014</v>
      </c>
      <c r="T116">
        <v>0.99970000000000014</v>
      </c>
    </row>
    <row r="117" spans="3:20">
      <c r="C117" t="s">
        <v>261</v>
      </c>
      <c r="D117" s="14" t="s">
        <v>262</v>
      </c>
      <c r="E117">
        <v>0.54999999999999993</v>
      </c>
      <c r="F117">
        <v>0.54999999999999993</v>
      </c>
      <c r="G117">
        <v>0.54999999999999993</v>
      </c>
      <c r="H117">
        <v>0.54999999999999993</v>
      </c>
      <c r="I117">
        <v>0.54999999999999993</v>
      </c>
      <c r="J117">
        <v>0.54999999999999993</v>
      </c>
      <c r="K117">
        <v>0.54999999999999993</v>
      </c>
      <c r="L117">
        <v>0.54999999999999993</v>
      </c>
      <c r="M117">
        <v>0.54999999999999993</v>
      </c>
      <c r="N117">
        <v>0.54999999999999993</v>
      </c>
      <c r="O117">
        <v>0.54999999999999993</v>
      </c>
      <c r="P117">
        <v>0.54999999999999993</v>
      </c>
      <c r="Q117">
        <v>0.54999999999999993</v>
      </c>
      <c r="R117">
        <v>0.54999999999999993</v>
      </c>
      <c r="S117">
        <v>0.54999999999999993</v>
      </c>
      <c r="T117">
        <v>0.54999999999999993</v>
      </c>
    </row>
    <row r="118" spans="3:20">
      <c r="C118" t="s">
        <v>263</v>
      </c>
      <c r="D118" s="14" t="s">
        <v>264</v>
      </c>
      <c r="E118">
        <v>0.54999999999999993</v>
      </c>
      <c r="F118">
        <v>0.54999999999999993</v>
      </c>
      <c r="G118">
        <v>0.54999999999999993</v>
      </c>
      <c r="H118">
        <v>0.54999999999999993</v>
      </c>
      <c r="I118">
        <v>0.54999999999999993</v>
      </c>
      <c r="J118">
        <v>0.54999999999999993</v>
      </c>
      <c r="K118">
        <v>0.54999999999999993</v>
      </c>
      <c r="L118">
        <v>0.54999999999999993</v>
      </c>
      <c r="M118">
        <v>0.54999999999999993</v>
      </c>
      <c r="N118">
        <v>0.54999999999999993</v>
      </c>
      <c r="O118">
        <v>0.54999999999999993</v>
      </c>
      <c r="P118">
        <v>0.54999999999999993</v>
      </c>
      <c r="Q118">
        <v>0.54999999999999993</v>
      </c>
      <c r="R118">
        <v>0.54999999999999993</v>
      </c>
      <c r="S118">
        <v>0.54999999999999993</v>
      </c>
      <c r="T118">
        <v>0.54999999999999993</v>
      </c>
    </row>
    <row r="119" spans="3:20">
      <c r="C119" t="s">
        <v>265</v>
      </c>
      <c r="D119" s="14" t="s">
        <v>266</v>
      </c>
      <c r="E119">
        <v>0.30000000000000004</v>
      </c>
      <c r="F119">
        <v>0.30000000000000004</v>
      </c>
      <c r="G119">
        <v>0.30000000000000004</v>
      </c>
      <c r="H119">
        <v>0.30000000000000004</v>
      </c>
      <c r="I119">
        <v>0.30000000000000004</v>
      </c>
      <c r="J119">
        <v>0.30000000000000004</v>
      </c>
      <c r="K119">
        <v>0.30000000000000004</v>
      </c>
      <c r="L119">
        <v>0.30000000000000004</v>
      </c>
      <c r="M119">
        <v>0.30000000000000004</v>
      </c>
      <c r="N119">
        <v>0.30000000000000004</v>
      </c>
      <c r="O119">
        <v>0.30000000000000004</v>
      </c>
      <c r="P119">
        <v>0.30000000000000004</v>
      </c>
      <c r="Q119">
        <v>0.30000000000000004</v>
      </c>
      <c r="R119">
        <v>0.30000000000000004</v>
      </c>
      <c r="S119">
        <v>0.30000000000000004</v>
      </c>
      <c r="T119">
        <v>0.30000000000000004</v>
      </c>
    </row>
    <row r="120" spans="3:20">
      <c r="C120" t="s">
        <v>267</v>
      </c>
      <c r="D120" s="14" t="s">
        <v>594</v>
      </c>
      <c r="E120">
        <v>0.99970000000000014</v>
      </c>
      <c r="F120">
        <v>0.99970000000000014</v>
      </c>
      <c r="G120">
        <v>0.99970000000000014</v>
      </c>
      <c r="H120">
        <v>0.99970000000000014</v>
      </c>
      <c r="I120">
        <v>0.99970000000000014</v>
      </c>
      <c r="J120">
        <v>0.99970000000000014</v>
      </c>
      <c r="K120">
        <v>0.99970000000000014</v>
      </c>
      <c r="L120">
        <v>0.99970000000000014</v>
      </c>
      <c r="M120">
        <v>0.99970000000000014</v>
      </c>
      <c r="N120">
        <v>0.99970000000000014</v>
      </c>
      <c r="O120">
        <v>0.99970000000000014</v>
      </c>
      <c r="P120">
        <v>0.99970000000000014</v>
      </c>
      <c r="Q120">
        <v>0.99970000000000014</v>
      </c>
      <c r="R120">
        <v>0.99970000000000014</v>
      </c>
      <c r="S120">
        <v>0.99970000000000014</v>
      </c>
      <c r="T120">
        <v>0.99970000000000014</v>
      </c>
    </row>
    <row r="121" spans="3:20">
      <c r="C121" t="s">
        <v>269</v>
      </c>
      <c r="D121" s="14" t="s">
        <v>270</v>
      </c>
      <c r="E121">
        <v>0.99970000000000014</v>
      </c>
      <c r="F121">
        <v>0.99970000000000014</v>
      </c>
      <c r="G121">
        <v>0.99970000000000014</v>
      </c>
      <c r="H121">
        <v>0.99970000000000014</v>
      </c>
      <c r="I121">
        <v>0.99970000000000014</v>
      </c>
      <c r="J121">
        <v>0.99970000000000014</v>
      </c>
      <c r="K121">
        <v>0.99970000000000014</v>
      </c>
      <c r="L121">
        <v>0.99970000000000014</v>
      </c>
      <c r="M121">
        <v>0.99970000000000014</v>
      </c>
      <c r="N121">
        <v>0.99970000000000014</v>
      </c>
      <c r="O121">
        <v>0.99970000000000014</v>
      </c>
      <c r="P121">
        <v>0.99970000000000014</v>
      </c>
      <c r="Q121">
        <v>0.99970000000000014</v>
      </c>
      <c r="R121">
        <v>0.99970000000000014</v>
      </c>
      <c r="S121">
        <v>0.99970000000000014</v>
      </c>
      <c r="T121">
        <v>0.99970000000000014</v>
      </c>
    </row>
    <row r="122" spans="3:20">
      <c r="C122" t="s">
        <v>271</v>
      </c>
      <c r="D122" s="14" t="s">
        <v>272</v>
      </c>
      <c r="E122">
        <v>0.89970000000000006</v>
      </c>
      <c r="F122">
        <v>0.89970000000000006</v>
      </c>
      <c r="G122">
        <v>0.89970000000000006</v>
      </c>
      <c r="H122">
        <v>0.89970000000000006</v>
      </c>
      <c r="I122">
        <v>0.89970000000000006</v>
      </c>
      <c r="J122">
        <v>0.89970000000000006</v>
      </c>
      <c r="K122">
        <v>0.89970000000000006</v>
      </c>
      <c r="L122">
        <v>0.89970000000000006</v>
      </c>
      <c r="M122">
        <v>0.89970000000000006</v>
      </c>
      <c r="N122">
        <v>0.89970000000000006</v>
      </c>
      <c r="O122">
        <v>0.89970000000000006</v>
      </c>
      <c r="P122">
        <v>0.89970000000000006</v>
      </c>
      <c r="Q122">
        <v>0.89970000000000006</v>
      </c>
      <c r="R122">
        <v>0.89970000000000006</v>
      </c>
      <c r="S122">
        <v>0.89970000000000006</v>
      </c>
      <c r="T122">
        <v>0.89970000000000006</v>
      </c>
    </row>
    <row r="123" spans="3:20">
      <c r="C123" t="s">
        <v>273</v>
      </c>
      <c r="D123" s="14" t="s">
        <v>274</v>
      </c>
      <c r="E123">
        <v>0.99970000000000014</v>
      </c>
      <c r="F123">
        <v>0.99970000000000014</v>
      </c>
      <c r="G123">
        <v>0.99970000000000014</v>
      </c>
      <c r="H123">
        <v>0.99970000000000014</v>
      </c>
      <c r="I123">
        <v>0.99970000000000014</v>
      </c>
      <c r="J123">
        <v>0.99970000000000014</v>
      </c>
      <c r="K123">
        <v>0.99970000000000014</v>
      </c>
      <c r="L123">
        <v>0.99970000000000014</v>
      </c>
      <c r="M123">
        <v>0.99970000000000014</v>
      </c>
      <c r="N123">
        <v>0.99970000000000014</v>
      </c>
      <c r="O123">
        <v>0.99970000000000014</v>
      </c>
      <c r="P123">
        <v>0.99970000000000014</v>
      </c>
      <c r="Q123">
        <v>0.99970000000000014</v>
      </c>
      <c r="R123">
        <v>0.99970000000000014</v>
      </c>
      <c r="S123">
        <v>0.99970000000000014</v>
      </c>
      <c r="T123">
        <v>0.99970000000000014</v>
      </c>
    </row>
    <row r="124" spans="3:20">
      <c r="C124" t="s">
        <v>275</v>
      </c>
      <c r="D124" s="14" t="s">
        <v>276</v>
      </c>
      <c r="E124">
        <v>0.54999999999999993</v>
      </c>
      <c r="F124">
        <v>0.54999999999999993</v>
      </c>
      <c r="G124">
        <v>0.54999999999999993</v>
      </c>
      <c r="H124">
        <v>0.54999999999999993</v>
      </c>
      <c r="I124">
        <v>0.54999999999999993</v>
      </c>
      <c r="J124">
        <v>0.54999999999999993</v>
      </c>
      <c r="K124">
        <v>0.54999999999999993</v>
      </c>
      <c r="L124">
        <v>0.54999999999999993</v>
      </c>
      <c r="M124">
        <v>0.54999999999999993</v>
      </c>
      <c r="N124">
        <v>0.54999999999999993</v>
      </c>
      <c r="O124">
        <v>0.54999999999999993</v>
      </c>
      <c r="P124">
        <v>0.54999999999999993</v>
      </c>
      <c r="Q124">
        <v>0.54999999999999993</v>
      </c>
      <c r="R124">
        <v>0.54999999999999993</v>
      </c>
      <c r="S124">
        <v>0.54999999999999993</v>
      </c>
      <c r="T124">
        <v>0.54999999999999993</v>
      </c>
    </row>
    <row r="125" spans="3:20">
      <c r="C125" t="s">
        <v>277</v>
      </c>
      <c r="D125" s="14" t="s">
        <v>278</v>
      </c>
      <c r="E125">
        <v>0.54999999999999993</v>
      </c>
      <c r="F125">
        <v>0.54999999999999993</v>
      </c>
      <c r="G125">
        <v>0.54999999999999993</v>
      </c>
      <c r="H125">
        <v>0.54999999999999993</v>
      </c>
      <c r="I125">
        <v>0.54999999999999993</v>
      </c>
      <c r="J125">
        <v>0.54999999999999993</v>
      </c>
      <c r="K125">
        <v>0.54999999999999993</v>
      </c>
      <c r="L125">
        <v>0.54999999999999993</v>
      </c>
      <c r="M125">
        <v>0.54999999999999993</v>
      </c>
      <c r="N125">
        <v>0.54999999999999993</v>
      </c>
      <c r="O125">
        <v>0.54999999999999993</v>
      </c>
      <c r="P125">
        <v>0.54999999999999993</v>
      </c>
      <c r="Q125">
        <v>0.54999999999999993</v>
      </c>
      <c r="R125">
        <v>0.54999999999999993</v>
      </c>
      <c r="S125">
        <v>0.54999999999999993</v>
      </c>
      <c r="T125">
        <v>0.54999999999999993</v>
      </c>
    </row>
    <row r="126" spans="3:20">
      <c r="C126" t="s">
        <v>279</v>
      </c>
      <c r="D126" s="14" t="s">
        <v>280</v>
      </c>
      <c r="E126">
        <v>0.99970000000000014</v>
      </c>
      <c r="F126">
        <v>0.99970000000000014</v>
      </c>
      <c r="G126">
        <v>0.99970000000000014</v>
      </c>
      <c r="H126">
        <v>0.99970000000000014</v>
      </c>
      <c r="I126">
        <v>0.99970000000000014</v>
      </c>
      <c r="J126">
        <v>0.99970000000000014</v>
      </c>
      <c r="K126">
        <v>0.99970000000000014</v>
      </c>
      <c r="L126">
        <v>0.99970000000000014</v>
      </c>
      <c r="M126">
        <v>0.99970000000000014</v>
      </c>
      <c r="N126">
        <v>0.99970000000000014</v>
      </c>
      <c r="O126">
        <v>0.99970000000000014</v>
      </c>
      <c r="P126">
        <v>0.99970000000000014</v>
      </c>
      <c r="Q126">
        <v>0.99970000000000014</v>
      </c>
      <c r="R126">
        <v>0.99970000000000014</v>
      </c>
      <c r="S126">
        <v>0.99970000000000014</v>
      </c>
      <c r="T126">
        <v>0.99970000000000014</v>
      </c>
    </row>
    <row r="127" spans="3:20">
      <c r="C127" t="s">
        <v>281</v>
      </c>
      <c r="D127" s="14" t="s">
        <v>282</v>
      </c>
      <c r="E127">
        <v>0.4</v>
      </c>
      <c r="F127">
        <v>0.4</v>
      </c>
      <c r="G127">
        <v>0.4</v>
      </c>
      <c r="H127">
        <v>0.4</v>
      </c>
      <c r="I127">
        <v>0.4</v>
      </c>
      <c r="J127">
        <v>0.4</v>
      </c>
      <c r="K127">
        <v>0.4</v>
      </c>
      <c r="L127">
        <v>0.4</v>
      </c>
      <c r="M127">
        <v>0.4</v>
      </c>
      <c r="N127">
        <v>0.4</v>
      </c>
      <c r="O127">
        <v>0.4</v>
      </c>
      <c r="P127">
        <v>0.4</v>
      </c>
      <c r="Q127">
        <v>0.4</v>
      </c>
      <c r="R127">
        <v>0.4</v>
      </c>
      <c r="S127">
        <v>0.4</v>
      </c>
      <c r="T127">
        <v>0.4</v>
      </c>
    </row>
    <row r="128" spans="3:20">
      <c r="C128" t="s">
        <v>283</v>
      </c>
      <c r="D128" s="14" t="s">
        <v>284</v>
      </c>
      <c r="E128">
        <v>0.99970000000000014</v>
      </c>
      <c r="F128">
        <v>0.99970000000000014</v>
      </c>
      <c r="G128">
        <v>0.99970000000000014</v>
      </c>
      <c r="H128">
        <v>0.99970000000000014</v>
      </c>
      <c r="I128">
        <v>0.99970000000000014</v>
      </c>
      <c r="J128">
        <v>0.99970000000000014</v>
      </c>
      <c r="K128">
        <v>0.99970000000000014</v>
      </c>
      <c r="L128">
        <v>0.99970000000000014</v>
      </c>
      <c r="M128">
        <v>0.99970000000000014</v>
      </c>
      <c r="N128">
        <v>0.99970000000000014</v>
      </c>
      <c r="O128">
        <v>0.99970000000000014</v>
      </c>
      <c r="P128">
        <v>0.99970000000000014</v>
      </c>
      <c r="Q128">
        <v>0.99970000000000014</v>
      </c>
      <c r="R128">
        <v>0.99970000000000014</v>
      </c>
      <c r="S128">
        <v>0.99970000000000014</v>
      </c>
      <c r="T128">
        <v>0.99970000000000014</v>
      </c>
    </row>
    <row r="129" spans="3:20">
      <c r="C129" t="s">
        <v>285</v>
      </c>
      <c r="D129" s="14" t="s">
        <v>286</v>
      </c>
      <c r="E129">
        <v>0.54999999999999993</v>
      </c>
      <c r="F129">
        <v>0.54999999999999993</v>
      </c>
      <c r="G129">
        <v>0.54999999999999993</v>
      </c>
      <c r="H129">
        <v>0.54999999999999993</v>
      </c>
      <c r="I129">
        <v>0.54999999999999993</v>
      </c>
      <c r="J129">
        <v>0.54999999999999993</v>
      </c>
      <c r="K129">
        <v>0.54999999999999993</v>
      </c>
      <c r="L129">
        <v>0.54999999999999993</v>
      </c>
      <c r="M129">
        <v>0.54999999999999993</v>
      </c>
      <c r="N129">
        <v>0.54999999999999993</v>
      </c>
      <c r="O129">
        <v>0.54999999999999993</v>
      </c>
      <c r="P129">
        <v>0.54999999999999993</v>
      </c>
      <c r="Q129">
        <v>0.54999999999999993</v>
      </c>
      <c r="R129">
        <v>0.54999999999999993</v>
      </c>
      <c r="S129">
        <v>0.54999999999999993</v>
      </c>
      <c r="T129">
        <v>0.54999999999999993</v>
      </c>
    </row>
    <row r="130" spans="3:20">
      <c r="C130" t="s">
        <v>287</v>
      </c>
      <c r="D130" s="14" t="s">
        <v>288</v>
      </c>
      <c r="E130">
        <v>0.99970000000000014</v>
      </c>
      <c r="F130">
        <v>0.99970000000000014</v>
      </c>
      <c r="G130">
        <v>0.99970000000000014</v>
      </c>
      <c r="H130">
        <v>0.99970000000000014</v>
      </c>
      <c r="I130">
        <v>0.99970000000000014</v>
      </c>
      <c r="J130">
        <v>0.99970000000000014</v>
      </c>
      <c r="K130">
        <v>0.99970000000000014</v>
      </c>
      <c r="L130">
        <v>0.99970000000000014</v>
      </c>
      <c r="M130">
        <v>0.99970000000000014</v>
      </c>
      <c r="N130">
        <v>0.99970000000000014</v>
      </c>
      <c r="O130">
        <v>0.99970000000000014</v>
      </c>
      <c r="P130">
        <v>0.99970000000000014</v>
      </c>
      <c r="Q130">
        <v>0.99970000000000014</v>
      </c>
      <c r="R130">
        <v>0.99970000000000014</v>
      </c>
      <c r="S130">
        <v>0.99970000000000014</v>
      </c>
      <c r="T130">
        <v>0.99970000000000014</v>
      </c>
    </row>
    <row r="131" spans="3:20">
      <c r="C131" t="s">
        <v>289</v>
      </c>
      <c r="D131" s="14" t="s">
        <v>290</v>
      </c>
      <c r="E131">
        <v>0.54999999999999993</v>
      </c>
      <c r="F131">
        <v>0.54999999999999993</v>
      </c>
      <c r="G131">
        <v>0.54999999999999993</v>
      </c>
      <c r="H131">
        <v>0.54999999999999993</v>
      </c>
      <c r="I131">
        <v>0.54999999999999993</v>
      </c>
      <c r="J131">
        <v>0.54999999999999993</v>
      </c>
      <c r="K131">
        <v>0.54999999999999993</v>
      </c>
      <c r="L131">
        <v>0.54999999999999993</v>
      </c>
      <c r="M131">
        <v>0.54999999999999993</v>
      </c>
      <c r="N131">
        <v>0.54999999999999993</v>
      </c>
      <c r="O131">
        <v>0.54999999999999993</v>
      </c>
      <c r="P131">
        <v>0.54999999999999993</v>
      </c>
      <c r="Q131">
        <v>0.54999999999999993</v>
      </c>
      <c r="R131">
        <v>0.54999999999999993</v>
      </c>
      <c r="S131">
        <v>0.54999999999999993</v>
      </c>
      <c r="T131">
        <v>0.54999999999999993</v>
      </c>
    </row>
    <row r="132" spans="3:20">
      <c r="C132" t="s">
        <v>291</v>
      </c>
      <c r="D132" s="14" t="s">
        <v>292</v>
      </c>
      <c r="E132">
        <v>0.99970000000000014</v>
      </c>
      <c r="F132">
        <v>0.99970000000000014</v>
      </c>
      <c r="G132">
        <v>0.99970000000000014</v>
      </c>
      <c r="H132">
        <v>0.99970000000000014</v>
      </c>
      <c r="I132">
        <v>0.99970000000000014</v>
      </c>
      <c r="J132">
        <v>0.99970000000000014</v>
      </c>
      <c r="K132">
        <v>0.99970000000000014</v>
      </c>
      <c r="L132">
        <v>0.99970000000000014</v>
      </c>
      <c r="M132">
        <v>0.99970000000000014</v>
      </c>
      <c r="N132">
        <v>0.99970000000000014</v>
      </c>
      <c r="O132">
        <v>0.99970000000000014</v>
      </c>
      <c r="P132">
        <v>0.99970000000000014</v>
      </c>
      <c r="Q132">
        <v>0.99970000000000014</v>
      </c>
      <c r="R132">
        <v>0.99970000000000014</v>
      </c>
      <c r="S132">
        <v>0.99970000000000014</v>
      </c>
      <c r="T132">
        <v>0.99970000000000014</v>
      </c>
    </row>
    <row r="133" spans="3:20">
      <c r="C133" t="s">
        <v>293</v>
      </c>
      <c r="D133" s="14" t="s">
        <v>294</v>
      </c>
      <c r="E133">
        <v>0.99970000000000014</v>
      </c>
      <c r="F133">
        <v>0.99970000000000014</v>
      </c>
      <c r="G133">
        <v>0.99970000000000014</v>
      </c>
      <c r="H133">
        <v>0.99970000000000014</v>
      </c>
      <c r="I133">
        <v>0.99970000000000014</v>
      </c>
      <c r="J133">
        <v>0.99970000000000014</v>
      </c>
      <c r="K133">
        <v>0.99970000000000014</v>
      </c>
      <c r="L133">
        <v>0.99970000000000014</v>
      </c>
      <c r="M133">
        <v>0.99970000000000014</v>
      </c>
      <c r="N133">
        <v>0.99970000000000014</v>
      </c>
      <c r="O133">
        <v>0.99970000000000014</v>
      </c>
      <c r="P133">
        <v>0.99970000000000014</v>
      </c>
      <c r="Q133">
        <v>0.99970000000000014</v>
      </c>
      <c r="R133">
        <v>0.99970000000000014</v>
      </c>
      <c r="S133">
        <v>0.99970000000000014</v>
      </c>
      <c r="T133">
        <v>0.99970000000000014</v>
      </c>
    </row>
    <row r="134" spans="3:20">
      <c r="C134" t="s">
        <v>295</v>
      </c>
      <c r="D134" s="14" t="s">
        <v>296</v>
      </c>
      <c r="E134">
        <v>0.99970000000000014</v>
      </c>
      <c r="F134">
        <v>0.99970000000000014</v>
      </c>
      <c r="G134">
        <v>0.99970000000000014</v>
      </c>
      <c r="H134">
        <v>0.99970000000000014</v>
      </c>
      <c r="I134">
        <v>0.99970000000000014</v>
      </c>
      <c r="J134">
        <v>0.99970000000000014</v>
      </c>
      <c r="K134">
        <v>0.99970000000000014</v>
      </c>
      <c r="L134">
        <v>0.99970000000000014</v>
      </c>
      <c r="M134">
        <v>0.99970000000000014</v>
      </c>
      <c r="N134">
        <v>0.99970000000000014</v>
      </c>
      <c r="O134">
        <v>0.99970000000000014</v>
      </c>
      <c r="P134">
        <v>0.99970000000000014</v>
      </c>
      <c r="Q134">
        <v>0.99970000000000014</v>
      </c>
      <c r="R134">
        <v>0.99970000000000014</v>
      </c>
      <c r="S134">
        <v>0.99970000000000014</v>
      </c>
      <c r="T134">
        <v>0.99970000000000014</v>
      </c>
    </row>
    <row r="135" spans="3:20">
      <c r="C135" t="s">
        <v>297</v>
      </c>
      <c r="D135" s="14" t="s">
        <v>298</v>
      </c>
      <c r="E135">
        <v>0.99970000000000014</v>
      </c>
      <c r="F135">
        <v>0.99970000000000014</v>
      </c>
      <c r="G135">
        <v>0.99970000000000014</v>
      </c>
      <c r="H135">
        <v>0.99970000000000014</v>
      </c>
      <c r="I135">
        <v>0.99970000000000014</v>
      </c>
      <c r="J135">
        <v>0.99970000000000014</v>
      </c>
      <c r="K135">
        <v>0.99970000000000014</v>
      </c>
      <c r="L135">
        <v>0.99970000000000014</v>
      </c>
      <c r="M135">
        <v>0.99970000000000014</v>
      </c>
      <c r="N135">
        <v>0.99970000000000014</v>
      </c>
      <c r="O135">
        <v>0.99970000000000014</v>
      </c>
      <c r="P135">
        <v>0.99970000000000014</v>
      </c>
      <c r="Q135">
        <v>0.99970000000000014</v>
      </c>
      <c r="R135">
        <v>0.99970000000000014</v>
      </c>
      <c r="S135">
        <v>0.99970000000000014</v>
      </c>
      <c r="T135">
        <v>0.99970000000000014</v>
      </c>
    </row>
    <row r="136" spans="3:20">
      <c r="C136" t="s">
        <v>299</v>
      </c>
      <c r="D136" s="14" t="s">
        <v>300</v>
      </c>
      <c r="E136">
        <v>0.54999999999999993</v>
      </c>
      <c r="F136">
        <v>0.54999999999999993</v>
      </c>
      <c r="G136">
        <v>0.54999999999999993</v>
      </c>
      <c r="H136">
        <v>0.54999999999999993</v>
      </c>
      <c r="I136">
        <v>0.54999999999999993</v>
      </c>
      <c r="J136">
        <v>0.54999999999999993</v>
      </c>
      <c r="K136">
        <v>0.54999999999999993</v>
      </c>
      <c r="L136">
        <v>0.54999999999999993</v>
      </c>
      <c r="M136">
        <v>0.54999999999999993</v>
      </c>
      <c r="N136">
        <v>0.54999999999999993</v>
      </c>
      <c r="O136">
        <v>0.54999999999999993</v>
      </c>
      <c r="P136">
        <v>0.54999999999999993</v>
      </c>
      <c r="Q136">
        <v>0.54999999999999993</v>
      </c>
      <c r="R136">
        <v>0.54999999999999993</v>
      </c>
      <c r="S136">
        <v>0.54999999999999993</v>
      </c>
      <c r="T136">
        <v>0.54999999999999993</v>
      </c>
    </row>
    <row r="137" spans="3:20">
      <c r="C137" t="s">
        <v>301</v>
      </c>
      <c r="D137" s="14" t="s">
        <v>302</v>
      </c>
      <c r="E137">
        <v>0.54999999999999993</v>
      </c>
      <c r="F137">
        <v>0.54999999999999993</v>
      </c>
      <c r="G137">
        <v>0.54999999999999993</v>
      </c>
      <c r="H137">
        <v>0.54999999999999993</v>
      </c>
      <c r="I137">
        <v>0.54999999999999993</v>
      </c>
      <c r="J137">
        <v>0.54999999999999993</v>
      </c>
      <c r="K137">
        <v>0.54999999999999993</v>
      </c>
      <c r="L137">
        <v>0.54999999999999993</v>
      </c>
      <c r="M137">
        <v>0.54999999999999993</v>
      </c>
      <c r="N137">
        <v>0.54999999999999993</v>
      </c>
      <c r="O137">
        <v>0.54999999999999993</v>
      </c>
      <c r="P137">
        <v>0.54999999999999993</v>
      </c>
      <c r="Q137">
        <v>0.54999999999999993</v>
      </c>
      <c r="R137">
        <v>0.54999999999999993</v>
      </c>
      <c r="S137">
        <v>0.54999999999999993</v>
      </c>
      <c r="T137">
        <v>0.54999999999999993</v>
      </c>
    </row>
    <row r="138" spans="3:20">
      <c r="C138" t="s">
        <v>303</v>
      </c>
      <c r="D138" s="14" t="s">
        <v>304</v>
      </c>
      <c r="E138">
        <v>0.54999999999999993</v>
      </c>
      <c r="F138">
        <v>0.54999999999999993</v>
      </c>
      <c r="G138">
        <v>0.54999999999999993</v>
      </c>
      <c r="H138">
        <v>0.54999999999999993</v>
      </c>
      <c r="I138">
        <v>0.54999999999999993</v>
      </c>
      <c r="J138">
        <v>0.54999999999999993</v>
      </c>
      <c r="K138">
        <v>0.54999999999999993</v>
      </c>
      <c r="L138">
        <v>0.54999999999999993</v>
      </c>
      <c r="M138">
        <v>0.54999999999999993</v>
      </c>
      <c r="N138">
        <v>0.54999999999999993</v>
      </c>
      <c r="O138">
        <v>0.54999999999999993</v>
      </c>
      <c r="P138">
        <v>0.54999999999999993</v>
      </c>
      <c r="Q138">
        <v>0.54999999999999993</v>
      </c>
      <c r="R138">
        <v>0.54999999999999993</v>
      </c>
      <c r="S138">
        <v>0.54999999999999993</v>
      </c>
      <c r="T138">
        <v>0.54999999999999993</v>
      </c>
    </row>
    <row r="139" spans="3:20">
      <c r="C139" t="s">
        <v>305</v>
      </c>
      <c r="D139" s="14" t="s">
        <v>306</v>
      </c>
      <c r="E139">
        <v>0.99970000000000014</v>
      </c>
      <c r="F139">
        <v>0.99970000000000014</v>
      </c>
      <c r="G139">
        <v>0.99970000000000014</v>
      </c>
      <c r="H139">
        <v>0.99970000000000014</v>
      </c>
      <c r="I139">
        <v>0.99970000000000014</v>
      </c>
      <c r="J139">
        <v>0.99970000000000014</v>
      </c>
      <c r="K139">
        <v>0.99970000000000014</v>
      </c>
      <c r="L139">
        <v>0.99970000000000014</v>
      </c>
      <c r="M139">
        <v>0.99970000000000014</v>
      </c>
      <c r="N139">
        <v>0.99970000000000014</v>
      </c>
      <c r="O139">
        <v>0.99970000000000014</v>
      </c>
      <c r="P139">
        <v>0.99970000000000014</v>
      </c>
      <c r="Q139">
        <v>0.99970000000000014</v>
      </c>
      <c r="R139">
        <v>0.99970000000000014</v>
      </c>
      <c r="S139">
        <v>0.99970000000000014</v>
      </c>
      <c r="T139">
        <v>0.99970000000000014</v>
      </c>
    </row>
    <row r="140" spans="3:20">
      <c r="C140" t="s">
        <v>307</v>
      </c>
      <c r="D140" s="14" t="s">
        <v>308</v>
      </c>
      <c r="E140">
        <v>0.54999999999999993</v>
      </c>
      <c r="F140">
        <v>0.54999999999999993</v>
      </c>
      <c r="G140">
        <v>0.54999999999999993</v>
      </c>
      <c r="H140">
        <v>0.54999999999999993</v>
      </c>
      <c r="I140">
        <v>0.54999999999999993</v>
      </c>
      <c r="J140">
        <v>0.54999999999999993</v>
      </c>
      <c r="K140">
        <v>0.54999999999999993</v>
      </c>
      <c r="L140">
        <v>0.54999999999999993</v>
      </c>
      <c r="M140">
        <v>0.54999999999999993</v>
      </c>
      <c r="N140">
        <v>0.54999999999999993</v>
      </c>
      <c r="O140">
        <v>0.54999999999999993</v>
      </c>
      <c r="P140">
        <v>0.54999999999999993</v>
      </c>
      <c r="Q140">
        <v>0.54999999999999993</v>
      </c>
      <c r="R140">
        <v>0.54999999999999993</v>
      </c>
      <c r="S140">
        <v>0.54999999999999993</v>
      </c>
      <c r="T140">
        <v>0.54999999999999993</v>
      </c>
    </row>
    <row r="141" spans="3:20">
      <c r="C141" t="s">
        <v>309</v>
      </c>
      <c r="D141" s="14" t="s">
        <v>310</v>
      </c>
      <c r="E141">
        <v>0.99970000000000014</v>
      </c>
      <c r="F141">
        <v>0.99970000000000014</v>
      </c>
      <c r="G141">
        <v>0.99970000000000014</v>
      </c>
      <c r="H141">
        <v>0.99970000000000014</v>
      </c>
      <c r="I141">
        <v>0.99970000000000014</v>
      </c>
      <c r="J141">
        <v>0.99970000000000014</v>
      </c>
      <c r="K141">
        <v>0.99970000000000014</v>
      </c>
      <c r="L141">
        <v>0.99970000000000014</v>
      </c>
      <c r="M141">
        <v>0.99970000000000014</v>
      </c>
      <c r="N141">
        <v>0.99970000000000014</v>
      </c>
      <c r="O141">
        <v>0.99970000000000014</v>
      </c>
      <c r="P141">
        <v>0.99970000000000014</v>
      </c>
      <c r="Q141">
        <v>0.99970000000000014</v>
      </c>
      <c r="R141">
        <v>0.99970000000000014</v>
      </c>
      <c r="S141">
        <v>0.99970000000000014</v>
      </c>
      <c r="T141">
        <v>0.99970000000000014</v>
      </c>
    </row>
    <row r="142" spans="3:20">
      <c r="C142" t="s">
        <v>311</v>
      </c>
      <c r="D142" s="14" t="s">
        <v>312</v>
      </c>
      <c r="E142">
        <v>0.54999999999999993</v>
      </c>
      <c r="F142">
        <v>0.54999999999999993</v>
      </c>
      <c r="G142">
        <v>0.54999999999999993</v>
      </c>
      <c r="H142">
        <v>0.54999999999999993</v>
      </c>
      <c r="I142">
        <v>0.54999999999999993</v>
      </c>
      <c r="J142">
        <v>0.54999999999999993</v>
      </c>
      <c r="K142">
        <v>0.54999999999999993</v>
      </c>
      <c r="L142">
        <v>0.54999999999999993</v>
      </c>
      <c r="M142">
        <v>0.54999999999999993</v>
      </c>
      <c r="N142">
        <v>0.54999999999999993</v>
      </c>
      <c r="O142">
        <v>0.54999999999999993</v>
      </c>
      <c r="P142">
        <v>0.54999999999999993</v>
      </c>
      <c r="Q142">
        <v>0.54999999999999993</v>
      </c>
      <c r="R142">
        <v>0.54999999999999993</v>
      </c>
      <c r="S142">
        <v>0.54999999999999993</v>
      </c>
      <c r="T142">
        <v>0.54999999999999993</v>
      </c>
    </row>
    <row r="143" spans="3:20">
      <c r="C143" t="s">
        <v>313</v>
      </c>
      <c r="D143" s="14" t="s">
        <v>314</v>
      </c>
      <c r="E143">
        <v>0.99970000000000014</v>
      </c>
      <c r="F143">
        <v>0.99970000000000014</v>
      </c>
      <c r="G143">
        <v>0.99970000000000014</v>
      </c>
      <c r="H143">
        <v>0.99970000000000014</v>
      </c>
      <c r="I143">
        <v>0.99970000000000014</v>
      </c>
      <c r="J143">
        <v>0.99970000000000014</v>
      </c>
      <c r="K143">
        <v>0.99970000000000014</v>
      </c>
      <c r="L143">
        <v>0.99970000000000014</v>
      </c>
      <c r="M143">
        <v>0.99970000000000014</v>
      </c>
      <c r="N143">
        <v>0.99970000000000014</v>
      </c>
      <c r="O143">
        <v>0.99970000000000014</v>
      </c>
      <c r="P143">
        <v>0.99970000000000014</v>
      </c>
      <c r="Q143">
        <v>0.99970000000000014</v>
      </c>
      <c r="R143">
        <v>0.99970000000000014</v>
      </c>
      <c r="S143">
        <v>0.99970000000000014</v>
      </c>
      <c r="T143">
        <v>0.99970000000000014</v>
      </c>
    </row>
    <row r="144" spans="3:20">
      <c r="C144" t="s">
        <v>315</v>
      </c>
      <c r="D144" s="14" t="s">
        <v>316</v>
      </c>
      <c r="E144">
        <v>0.99970000000000014</v>
      </c>
      <c r="F144">
        <v>0.99970000000000014</v>
      </c>
      <c r="G144">
        <v>0.99970000000000014</v>
      </c>
      <c r="H144">
        <v>0.99970000000000014</v>
      </c>
      <c r="I144">
        <v>0.99970000000000014</v>
      </c>
      <c r="J144">
        <v>0.99970000000000014</v>
      </c>
      <c r="K144">
        <v>0.99970000000000014</v>
      </c>
      <c r="L144">
        <v>0.99970000000000014</v>
      </c>
      <c r="M144">
        <v>0.99970000000000014</v>
      </c>
      <c r="N144">
        <v>0.99970000000000014</v>
      </c>
      <c r="O144">
        <v>0.99970000000000014</v>
      </c>
      <c r="P144">
        <v>0.99970000000000014</v>
      </c>
      <c r="Q144">
        <v>0.99970000000000014</v>
      </c>
      <c r="R144">
        <v>0.99970000000000014</v>
      </c>
      <c r="S144">
        <v>0.99970000000000014</v>
      </c>
      <c r="T144">
        <v>0.99970000000000014</v>
      </c>
    </row>
    <row r="145" spans="3:20">
      <c r="C145" t="s">
        <v>317</v>
      </c>
      <c r="D145" s="14" t="s">
        <v>318</v>
      </c>
      <c r="E145">
        <v>0.99970000000000014</v>
      </c>
      <c r="F145">
        <v>0.99970000000000014</v>
      </c>
      <c r="G145">
        <v>0.99970000000000014</v>
      </c>
      <c r="H145">
        <v>0.99970000000000014</v>
      </c>
      <c r="I145">
        <v>0.99970000000000014</v>
      </c>
      <c r="J145">
        <v>0.99970000000000014</v>
      </c>
      <c r="K145">
        <v>0.99970000000000014</v>
      </c>
      <c r="L145">
        <v>0.99970000000000014</v>
      </c>
      <c r="M145">
        <v>0.99970000000000014</v>
      </c>
      <c r="N145">
        <v>0.99970000000000014</v>
      </c>
      <c r="O145">
        <v>0.99970000000000014</v>
      </c>
      <c r="P145">
        <v>0.99970000000000014</v>
      </c>
      <c r="Q145">
        <v>0.99970000000000014</v>
      </c>
      <c r="R145">
        <v>0.99970000000000014</v>
      </c>
      <c r="S145">
        <v>0.99970000000000014</v>
      </c>
      <c r="T145">
        <v>0.99970000000000014</v>
      </c>
    </row>
    <row r="146" spans="3:20">
      <c r="C146" t="s">
        <v>319</v>
      </c>
      <c r="D146" s="14" t="s">
        <v>320</v>
      </c>
      <c r="E146">
        <v>0.99970000000000014</v>
      </c>
      <c r="F146">
        <v>0.99970000000000014</v>
      </c>
      <c r="G146">
        <v>0.99970000000000014</v>
      </c>
      <c r="H146">
        <v>0.99970000000000014</v>
      </c>
      <c r="I146">
        <v>0.99970000000000014</v>
      </c>
      <c r="J146">
        <v>0.99970000000000014</v>
      </c>
      <c r="K146">
        <v>0.99970000000000014</v>
      </c>
      <c r="L146">
        <v>0.99970000000000014</v>
      </c>
      <c r="M146">
        <v>0.99970000000000014</v>
      </c>
      <c r="N146">
        <v>0.99970000000000014</v>
      </c>
      <c r="O146">
        <v>0.99970000000000014</v>
      </c>
      <c r="P146">
        <v>0.99970000000000014</v>
      </c>
      <c r="Q146">
        <v>0.99970000000000014</v>
      </c>
      <c r="R146">
        <v>0.99970000000000014</v>
      </c>
      <c r="S146">
        <v>0.99970000000000014</v>
      </c>
      <c r="T146">
        <v>0.99970000000000014</v>
      </c>
    </row>
    <row r="147" spans="3:20">
      <c r="C147" t="s">
        <v>321</v>
      </c>
      <c r="D147" s="14" t="s">
        <v>322</v>
      </c>
      <c r="E147">
        <v>0.54999999999999993</v>
      </c>
      <c r="F147">
        <v>0.54999999999999993</v>
      </c>
      <c r="G147">
        <v>0.54999999999999993</v>
      </c>
      <c r="H147">
        <v>0.54999999999999993</v>
      </c>
      <c r="I147">
        <v>0.54999999999999993</v>
      </c>
      <c r="J147">
        <v>0.54999999999999993</v>
      </c>
      <c r="K147">
        <v>0.54999999999999993</v>
      </c>
      <c r="L147">
        <v>0.54999999999999993</v>
      </c>
      <c r="M147">
        <v>0.54999999999999993</v>
      </c>
      <c r="N147">
        <v>0.54999999999999993</v>
      </c>
      <c r="O147">
        <v>0.54999999999999993</v>
      </c>
      <c r="P147">
        <v>0.54999999999999993</v>
      </c>
      <c r="Q147">
        <v>0.54999999999999993</v>
      </c>
      <c r="R147">
        <v>0.54999999999999993</v>
      </c>
      <c r="S147">
        <v>0.54999999999999993</v>
      </c>
      <c r="T147">
        <v>0.54999999999999993</v>
      </c>
    </row>
    <row r="148" spans="3:20">
      <c r="C148" t="s">
        <v>323</v>
      </c>
      <c r="D148" s="14" t="s">
        <v>324</v>
      </c>
      <c r="E148">
        <v>0.99970000000000014</v>
      </c>
      <c r="F148">
        <v>0.99970000000000014</v>
      </c>
      <c r="G148">
        <v>0.99970000000000014</v>
      </c>
      <c r="H148">
        <v>0.99970000000000014</v>
      </c>
      <c r="I148">
        <v>0.99970000000000014</v>
      </c>
      <c r="J148">
        <v>0.99970000000000014</v>
      </c>
      <c r="K148">
        <v>0.99970000000000014</v>
      </c>
      <c r="L148">
        <v>0.99970000000000014</v>
      </c>
      <c r="M148">
        <v>0.99970000000000014</v>
      </c>
      <c r="N148">
        <v>0.99970000000000014</v>
      </c>
      <c r="O148">
        <v>0.99970000000000014</v>
      </c>
      <c r="P148">
        <v>0.99970000000000014</v>
      </c>
      <c r="Q148">
        <v>0.99970000000000014</v>
      </c>
      <c r="R148">
        <v>0.99970000000000014</v>
      </c>
      <c r="S148">
        <v>0.99970000000000014</v>
      </c>
      <c r="T148">
        <v>0.99970000000000014</v>
      </c>
    </row>
    <row r="149" spans="3:20">
      <c r="C149" t="s">
        <v>325</v>
      </c>
      <c r="D149" s="14" t="s">
        <v>326</v>
      </c>
      <c r="E149">
        <v>0.54999999999999993</v>
      </c>
      <c r="F149">
        <v>0.54999999999999993</v>
      </c>
      <c r="G149">
        <v>0.54999999999999993</v>
      </c>
      <c r="H149">
        <v>0.54999999999999993</v>
      </c>
      <c r="I149">
        <v>0.54999999999999993</v>
      </c>
      <c r="J149">
        <v>0.54999999999999993</v>
      </c>
      <c r="K149">
        <v>0.54999999999999993</v>
      </c>
      <c r="L149">
        <v>0.54999999999999993</v>
      </c>
      <c r="M149">
        <v>0.54999999999999993</v>
      </c>
      <c r="N149">
        <v>0.54999999999999993</v>
      </c>
      <c r="O149">
        <v>0.54999999999999993</v>
      </c>
      <c r="P149">
        <v>0.54999999999999993</v>
      </c>
      <c r="Q149">
        <v>0.54999999999999993</v>
      </c>
      <c r="R149">
        <v>0.54999999999999993</v>
      </c>
      <c r="S149">
        <v>0.54999999999999993</v>
      </c>
      <c r="T149">
        <v>0.54999999999999993</v>
      </c>
    </row>
    <row r="150" spans="3:20">
      <c r="C150" t="s">
        <v>327</v>
      </c>
      <c r="D150" s="14" t="s">
        <v>328</v>
      </c>
      <c r="E150">
        <v>0.99970000000000014</v>
      </c>
      <c r="F150">
        <v>0.99970000000000014</v>
      </c>
      <c r="G150">
        <v>0.99970000000000014</v>
      </c>
      <c r="H150">
        <v>0.99970000000000014</v>
      </c>
      <c r="I150">
        <v>0.99970000000000014</v>
      </c>
      <c r="J150">
        <v>0.99970000000000014</v>
      </c>
      <c r="K150">
        <v>0.99970000000000014</v>
      </c>
      <c r="L150">
        <v>0.99970000000000014</v>
      </c>
      <c r="M150">
        <v>0.99970000000000014</v>
      </c>
      <c r="N150">
        <v>0.99970000000000014</v>
      </c>
      <c r="O150">
        <v>0.99970000000000014</v>
      </c>
      <c r="P150">
        <v>0.99970000000000014</v>
      </c>
      <c r="Q150">
        <v>0.99970000000000014</v>
      </c>
      <c r="R150">
        <v>0.99970000000000014</v>
      </c>
      <c r="S150">
        <v>0.99970000000000014</v>
      </c>
      <c r="T150">
        <v>0.99970000000000014</v>
      </c>
    </row>
    <row r="151" spans="3:20">
      <c r="C151" t="s">
        <v>329</v>
      </c>
      <c r="D151" s="14" t="s">
        <v>330</v>
      </c>
      <c r="E151">
        <v>0.89970000000000006</v>
      </c>
      <c r="F151">
        <v>0.89970000000000006</v>
      </c>
      <c r="G151">
        <v>0.89970000000000006</v>
      </c>
      <c r="H151">
        <v>0.89970000000000006</v>
      </c>
      <c r="I151">
        <v>0.89970000000000006</v>
      </c>
      <c r="J151">
        <v>0.89970000000000006</v>
      </c>
      <c r="K151">
        <v>0.89970000000000006</v>
      </c>
      <c r="L151">
        <v>0.89970000000000006</v>
      </c>
      <c r="M151">
        <v>0.89970000000000006</v>
      </c>
      <c r="N151">
        <v>0.89970000000000006</v>
      </c>
      <c r="O151">
        <v>0.89970000000000006</v>
      </c>
      <c r="P151">
        <v>0.89970000000000006</v>
      </c>
      <c r="Q151">
        <v>0.89970000000000006</v>
      </c>
      <c r="R151">
        <v>0.89970000000000006</v>
      </c>
      <c r="S151">
        <v>0.89970000000000006</v>
      </c>
      <c r="T151">
        <v>0.89970000000000006</v>
      </c>
    </row>
    <row r="152" spans="3:20">
      <c r="C152" t="s">
        <v>331</v>
      </c>
      <c r="D152" s="14" t="s">
        <v>332</v>
      </c>
      <c r="E152">
        <v>0.99970000000000014</v>
      </c>
      <c r="F152">
        <v>0.99970000000000014</v>
      </c>
      <c r="G152">
        <v>0.99970000000000014</v>
      </c>
      <c r="H152">
        <v>0.99970000000000014</v>
      </c>
      <c r="I152">
        <v>0.99970000000000014</v>
      </c>
      <c r="J152">
        <v>0.99970000000000014</v>
      </c>
      <c r="K152">
        <v>0.99970000000000014</v>
      </c>
      <c r="L152">
        <v>0.99970000000000014</v>
      </c>
      <c r="M152">
        <v>0.99970000000000014</v>
      </c>
      <c r="N152">
        <v>0.99970000000000014</v>
      </c>
      <c r="O152">
        <v>0.99970000000000014</v>
      </c>
      <c r="P152">
        <v>0.99970000000000014</v>
      </c>
      <c r="Q152">
        <v>0.99970000000000014</v>
      </c>
      <c r="R152">
        <v>0.99970000000000014</v>
      </c>
      <c r="S152">
        <v>0.99970000000000014</v>
      </c>
      <c r="T152">
        <v>0.99970000000000014</v>
      </c>
    </row>
    <row r="153" spans="3:20">
      <c r="C153" t="s">
        <v>333</v>
      </c>
      <c r="D153" s="14" t="s">
        <v>334</v>
      </c>
      <c r="E153">
        <v>0.35</v>
      </c>
      <c r="F153">
        <v>0.35</v>
      </c>
      <c r="G153">
        <v>0.35</v>
      </c>
      <c r="H153">
        <v>0.35</v>
      </c>
      <c r="I153">
        <v>0.35</v>
      </c>
      <c r="J153">
        <v>0.35</v>
      </c>
      <c r="K153">
        <v>0.35</v>
      </c>
      <c r="L153">
        <v>0.35</v>
      </c>
      <c r="M153">
        <v>0.35</v>
      </c>
      <c r="N153">
        <v>0.35</v>
      </c>
      <c r="O153">
        <v>0.35</v>
      </c>
      <c r="P153">
        <v>0.35</v>
      </c>
      <c r="Q153">
        <v>0.35</v>
      </c>
      <c r="R153">
        <v>0.35</v>
      </c>
      <c r="S153">
        <v>0.35</v>
      </c>
      <c r="T153">
        <v>0.35</v>
      </c>
    </row>
    <row r="154" spans="3:20">
      <c r="C154" t="s">
        <v>335</v>
      </c>
      <c r="D154" s="14" t="s">
        <v>336</v>
      </c>
      <c r="E154">
        <v>0.54999999999999993</v>
      </c>
      <c r="F154">
        <v>0.54999999999999993</v>
      </c>
      <c r="G154">
        <v>0.54999999999999993</v>
      </c>
      <c r="H154">
        <v>0.54999999999999993</v>
      </c>
      <c r="I154">
        <v>0.54999999999999993</v>
      </c>
      <c r="J154">
        <v>0.54999999999999993</v>
      </c>
      <c r="K154">
        <v>0.54999999999999993</v>
      </c>
      <c r="L154">
        <v>0.54999999999999993</v>
      </c>
      <c r="M154">
        <v>0.54999999999999993</v>
      </c>
      <c r="N154">
        <v>0.54999999999999993</v>
      </c>
      <c r="O154">
        <v>0.54999999999999993</v>
      </c>
      <c r="P154">
        <v>0.54999999999999993</v>
      </c>
      <c r="Q154">
        <v>0.54999999999999993</v>
      </c>
      <c r="R154">
        <v>0.54999999999999993</v>
      </c>
      <c r="S154">
        <v>0.54999999999999993</v>
      </c>
      <c r="T154">
        <v>0.54999999999999993</v>
      </c>
    </row>
    <row r="155" spans="3:20">
      <c r="C155" t="s">
        <v>337</v>
      </c>
      <c r="D155" s="14" t="s">
        <v>338</v>
      </c>
      <c r="E155">
        <v>0.99970000000000014</v>
      </c>
      <c r="F155">
        <v>0.99970000000000014</v>
      </c>
      <c r="G155">
        <v>0.99970000000000014</v>
      </c>
      <c r="H155">
        <v>0.99970000000000014</v>
      </c>
      <c r="I155">
        <v>0.99970000000000014</v>
      </c>
      <c r="J155">
        <v>0.99970000000000014</v>
      </c>
      <c r="K155">
        <v>0.99970000000000014</v>
      </c>
      <c r="L155">
        <v>0.99970000000000014</v>
      </c>
      <c r="M155">
        <v>0.99970000000000014</v>
      </c>
      <c r="N155">
        <v>0.99970000000000014</v>
      </c>
      <c r="O155">
        <v>0.99970000000000014</v>
      </c>
      <c r="P155">
        <v>0.99970000000000014</v>
      </c>
      <c r="Q155">
        <v>0.99970000000000014</v>
      </c>
      <c r="R155">
        <v>0.99970000000000014</v>
      </c>
      <c r="S155">
        <v>0.99970000000000014</v>
      </c>
      <c r="T155">
        <v>0.99970000000000014</v>
      </c>
    </row>
    <row r="156" spans="3:20">
      <c r="C156" t="s">
        <v>339</v>
      </c>
      <c r="D156" s="14" t="s">
        <v>340</v>
      </c>
      <c r="E156">
        <v>0.99970000000000014</v>
      </c>
      <c r="F156">
        <v>0.99970000000000014</v>
      </c>
      <c r="G156">
        <v>0.99970000000000014</v>
      </c>
      <c r="H156">
        <v>0.99970000000000014</v>
      </c>
      <c r="I156">
        <v>0.99970000000000014</v>
      </c>
      <c r="J156">
        <v>0.99970000000000014</v>
      </c>
      <c r="K156">
        <v>0.99970000000000014</v>
      </c>
      <c r="L156">
        <v>0.99970000000000014</v>
      </c>
      <c r="M156">
        <v>0.99970000000000014</v>
      </c>
      <c r="N156">
        <v>0.99970000000000014</v>
      </c>
      <c r="O156">
        <v>0.99970000000000014</v>
      </c>
      <c r="P156">
        <v>0.99970000000000014</v>
      </c>
      <c r="Q156">
        <v>0.99970000000000014</v>
      </c>
      <c r="R156">
        <v>0.99970000000000014</v>
      </c>
      <c r="S156">
        <v>0.99970000000000014</v>
      </c>
      <c r="T156">
        <v>0.99970000000000014</v>
      </c>
    </row>
    <row r="157" spans="3:20">
      <c r="C157" t="s">
        <v>341</v>
      </c>
      <c r="D157" s="14" t="s">
        <v>342</v>
      </c>
      <c r="E157">
        <v>0.54999999999999993</v>
      </c>
      <c r="F157">
        <v>0.54999999999999993</v>
      </c>
      <c r="G157">
        <v>0.54999999999999993</v>
      </c>
      <c r="H157">
        <v>0.54999999999999993</v>
      </c>
      <c r="I157">
        <v>0.54999999999999993</v>
      </c>
      <c r="J157">
        <v>0.54999999999999993</v>
      </c>
      <c r="K157">
        <v>0.54999999999999993</v>
      </c>
      <c r="L157">
        <v>0.54999999999999993</v>
      </c>
      <c r="M157">
        <v>0.54999999999999993</v>
      </c>
      <c r="N157">
        <v>0.54999999999999993</v>
      </c>
      <c r="O157">
        <v>0.54999999999999993</v>
      </c>
      <c r="P157">
        <v>0.54999999999999993</v>
      </c>
      <c r="Q157">
        <v>0.54999999999999993</v>
      </c>
      <c r="R157">
        <v>0.54999999999999993</v>
      </c>
      <c r="S157">
        <v>0.54999999999999993</v>
      </c>
      <c r="T157">
        <v>0.54999999999999993</v>
      </c>
    </row>
    <row r="158" spans="3:20">
      <c r="C158" t="s">
        <v>343</v>
      </c>
      <c r="D158" s="14" t="s">
        <v>344</v>
      </c>
      <c r="E158">
        <v>0.89970000000000006</v>
      </c>
      <c r="F158">
        <v>0.89970000000000006</v>
      </c>
      <c r="G158">
        <v>0.89970000000000006</v>
      </c>
      <c r="H158">
        <v>0.89970000000000006</v>
      </c>
      <c r="I158">
        <v>0.89970000000000006</v>
      </c>
      <c r="J158">
        <v>0.89970000000000006</v>
      </c>
      <c r="K158">
        <v>0.89970000000000006</v>
      </c>
      <c r="L158">
        <v>0.89970000000000006</v>
      </c>
      <c r="M158">
        <v>0.89970000000000006</v>
      </c>
      <c r="N158">
        <v>0.89970000000000006</v>
      </c>
      <c r="O158">
        <v>0.89970000000000006</v>
      </c>
      <c r="P158">
        <v>0.89970000000000006</v>
      </c>
      <c r="Q158">
        <v>0.89970000000000006</v>
      </c>
      <c r="R158">
        <v>0.89970000000000006</v>
      </c>
      <c r="S158">
        <v>0.89970000000000006</v>
      </c>
      <c r="T158">
        <v>0.89970000000000006</v>
      </c>
    </row>
    <row r="159" spans="3:20">
      <c r="C159" t="s">
        <v>345</v>
      </c>
      <c r="D159" s="14" t="s">
        <v>346</v>
      </c>
      <c r="E159">
        <v>0.99970000000000014</v>
      </c>
      <c r="F159">
        <v>0.99970000000000014</v>
      </c>
      <c r="G159">
        <v>0.99970000000000014</v>
      </c>
      <c r="H159">
        <v>0.99970000000000014</v>
      </c>
      <c r="I159">
        <v>0.99970000000000014</v>
      </c>
      <c r="J159">
        <v>0.99970000000000014</v>
      </c>
      <c r="K159">
        <v>0.99970000000000014</v>
      </c>
      <c r="L159">
        <v>0.99970000000000014</v>
      </c>
      <c r="M159">
        <v>0.99970000000000014</v>
      </c>
      <c r="N159">
        <v>0.99970000000000014</v>
      </c>
      <c r="O159">
        <v>0.99970000000000014</v>
      </c>
      <c r="P159">
        <v>0.99970000000000014</v>
      </c>
      <c r="Q159">
        <v>0.99970000000000014</v>
      </c>
      <c r="R159">
        <v>0.99970000000000014</v>
      </c>
      <c r="S159">
        <v>0.99970000000000014</v>
      </c>
      <c r="T159">
        <v>0.99970000000000014</v>
      </c>
    </row>
    <row r="160" spans="3:20">
      <c r="C160" t="s">
        <v>347</v>
      </c>
      <c r="D160" s="14" t="s">
        <v>348</v>
      </c>
      <c r="E160">
        <v>0.89970000000000006</v>
      </c>
      <c r="F160">
        <v>0.89970000000000006</v>
      </c>
      <c r="G160">
        <v>0.89970000000000006</v>
      </c>
      <c r="H160">
        <v>0.89970000000000006</v>
      </c>
      <c r="I160">
        <v>0.89970000000000006</v>
      </c>
      <c r="J160">
        <v>0.89970000000000006</v>
      </c>
      <c r="K160">
        <v>0.89970000000000006</v>
      </c>
      <c r="L160">
        <v>0.89970000000000006</v>
      </c>
      <c r="M160">
        <v>0.89970000000000006</v>
      </c>
      <c r="N160">
        <v>0.89970000000000006</v>
      </c>
      <c r="O160">
        <v>0.89970000000000006</v>
      </c>
      <c r="P160">
        <v>0.89970000000000006</v>
      </c>
      <c r="Q160">
        <v>0.89970000000000006</v>
      </c>
      <c r="R160">
        <v>0.89970000000000006</v>
      </c>
      <c r="S160">
        <v>0.89970000000000006</v>
      </c>
      <c r="T160">
        <v>0.89970000000000006</v>
      </c>
    </row>
    <row r="161" spans="3:20">
      <c r="C161" t="s">
        <v>349</v>
      </c>
      <c r="D161" s="14" t="s">
        <v>350</v>
      </c>
      <c r="E161">
        <v>0.99970000000000014</v>
      </c>
      <c r="F161">
        <v>0.99970000000000014</v>
      </c>
      <c r="G161">
        <v>0.99970000000000014</v>
      </c>
      <c r="H161">
        <v>0.99970000000000014</v>
      </c>
      <c r="I161">
        <v>0.99970000000000014</v>
      </c>
      <c r="J161">
        <v>0.99970000000000014</v>
      </c>
      <c r="K161">
        <v>0.99970000000000014</v>
      </c>
      <c r="L161">
        <v>0.99970000000000014</v>
      </c>
      <c r="M161">
        <v>0.99970000000000014</v>
      </c>
      <c r="N161">
        <v>0.99970000000000014</v>
      </c>
      <c r="O161">
        <v>0.99970000000000014</v>
      </c>
      <c r="P161">
        <v>0.99970000000000014</v>
      </c>
      <c r="Q161">
        <v>0.99970000000000014</v>
      </c>
      <c r="R161">
        <v>0.99970000000000014</v>
      </c>
      <c r="S161">
        <v>0.99970000000000014</v>
      </c>
      <c r="T161">
        <v>0.99970000000000014</v>
      </c>
    </row>
    <row r="162" spans="3:20">
      <c r="C162" t="s">
        <v>351</v>
      </c>
      <c r="D162" s="14" t="s">
        <v>352</v>
      </c>
      <c r="E162">
        <v>0.99970000000000014</v>
      </c>
      <c r="F162">
        <v>0.99970000000000014</v>
      </c>
      <c r="G162">
        <v>0.99970000000000014</v>
      </c>
      <c r="H162">
        <v>0.99970000000000014</v>
      </c>
      <c r="I162">
        <v>0.99970000000000014</v>
      </c>
      <c r="J162">
        <v>0.99970000000000014</v>
      </c>
      <c r="K162">
        <v>0.99970000000000014</v>
      </c>
      <c r="L162">
        <v>0.99970000000000014</v>
      </c>
      <c r="M162">
        <v>0.99970000000000014</v>
      </c>
      <c r="N162">
        <v>0.99970000000000014</v>
      </c>
      <c r="O162">
        <v>0.99970000000000014</v>
      </c>
      <c r="P162">
        <v>0.99970000000000014</v>
      </c>
      <c r="Q162">
        <v>0.99970000000000014</v>
      </c>
      <c r="R162">
        <v>0.99970000000000014</v>
      </c>
      <c r="S162">
        <v>0.99970000000000014</v>
      </c>
      <c r="T162">
        <v>0.99970000000000014</v>
      </c>
    </row>
    <row r="163" spans="3:20">
      <c r="C163" t="s">
        <v>353</v>
      </c>
      <c r="D163" s="14" t="s">
        <v>354</v>
      </c>
      <c r="E163">
        <v>0.84260000000000002</v>
      </c>
      <c r="F163">
        <v>0.84260000000000002</v>
      </c>
      <c r="G163">
        <v>0.84260000000000002</v>
      </c>
      <c r="H163">
        <v>0.84260000000000002</v>
      </c>
      <c r="I163">
        <v>0.84260000000000002</v>
      </c>
      <c r="J163">
        <v>0.84260000000000002</v>
      </c>
      <c r="K163">
        <v>0.84260000000000002</v>
      </c>
      <c r="L163">
        <v>0.84260000000000002</v>
      </c>
      <c r="M163">
        <v>0.84260000000000002</v>
      </c>
      <c r="N163">
        <v>0.84260000000000002</v>
      </c>
      <c r="O163">
        <v>0.84260000000000002</v>
      </c>
      <c r="P163">
        <v>0.84260000000000002</v>
      </c>
      <c r="Q163">
        <v>0.84260000000000002</v>
      </c>
      <c r="R163">
        <v>0.84260000000000002</v>
      </c>
      <c r="S163">
        <v>0.84260000000000002</v>
      </c>
      <c r="T163">
        <v>0.84260000000000002</v>
      </c>
    </row>
    <row r="164" spans="3:20">
      <c r="C164" t="s">
        <v>355</v>
      </c>
      <c r="D164" s="14" t="s">
        <v>356</v>
      </c>
      <c r="E164">
        <v>0.44999999999999996</v>
      </c>
      <c r="F164">
        <v>0.44999999999999996</v>
      </c>
      <c r="G164">
        <v>0.44999999999999996</v>
      </c>
      <c r="H164">
        <v>0.44999999999999996</v>
      </c>
      <c r="I164">
        <v>0.44999999999999996</v>
      </c>
      <c r="J164">
        <v>0.44999999999999996</v>
      </c>
      <c r="K164">
        <v>0.44999999999999996</v>
      </c>
      <c r="L164">
        <v>0.44999999999999996</v>
      </c>
      <c r="M164">
        <v>0.44999999999999996</v>
      </c>
      <c r="N164">
        <v>0.44999999999999996</v>
      </c>
      <c r="O164">
        <v>0.44999999999999996</v>
      </c>
      <c r="P164">
        <v>0.44999999999999996</v>
      </c>
      <c r="Q164">
        <v>0.44999999999999996</v>
      </c>
      <c r="R164">
        <v>0.44999999999999996</v>
      </c>
      <c r="S164">
        <v>0.44999999999999996</v>
      </c>
      <c r="T164">
        <v>0.44999999999999996</v>
      </c>
    </row>
    <row r="165" spans="3:20">
      <c r="C165" t="s">
        <v>357</v>
      </c>
      <c r="D165" s="14" t="s">
        <v>358</v>
      </c>
      <c r="E165">
        <v>0.89970000000000006</v>
      </c>
      <c r="F165">
        <v>0.89970000000000006</v>
      </c>
      <c r="G165">
        <v>0.89970000000000006</v>
      </c>
      <c r="H165">
        <v>0.89970000000000006</v>
      </c>
      <c r="I165">
        <v>0.89970000000000006</v>
      </c>
      <c r="J165">
        <v>0.89970000000000006</v>
      </c>
      <c r="K165">
        <v>0.89970000000000006</v>
      </c>
      <c r="L165">
        <v>0.89970000000000006</v>
      </c>
      <c r="M165">
        <v>0.89970000000000006</v>
      </c>
      <c r="N165">
        <v>0.89970000000000006</v>
      </c>
      <c r="O165">
        <v>0.89970000000000006</v>
      </c>
      <c r="P165">
        <v>0.89970000000000006</v>
      </c>
      <c r="Q165">
        <v>0.89970000000000006</v>
      </c>
      <c r="R165">
        <v>0.89970000000000006</v>
      </c>
      <c r="S165">
        <v>0.89970000000000006</v>
      </c>
      <c r="T165">
        <v>0.89970000000000006</v>
      </c>
    </row>
    <row r="166" spans="3:20">
      <c r="C166" t="s">
        <v>359</v>
      </c>
      <c r="D166" s="14" t="s">
        <v>360</v>
      </c>
      <c r="E166">
        <v>0.99970000000000014</v>
      </c>
      <c r="F166">
        <v>0.99970000000000014</v>
      </c>
      <c r="G166">
        <v>0.99970000000000014</v>
      </c>
      <c r="H166">
        <v>0.99970000000000014</v>
      </c>
      <c r="I166">
        <v>0.99970000000000014</v>
      </c>
      <c r="J166">
        <v>0.99970000000000014</v>
      </c>
      <c r="K166">
        <v>0.99970000000000014</v>
      </c>
      <c r="L166">
        <v>0.99970000000000014</v>
      </c>
      <c r="M166">
        <v>0.99970000000000014</v>
      </c>
      <c r="N166">
        <v>0.99970000000000014</v>
      </c>
      <c r="O166">
        <v>0.99970000000000014</v>
      </c>
      <c r="P166">
        <v>0.99970000000000014</v>
      </c>
      <c r="Q166">
        <v>0.99970000000000014</v>
      </c>
      <c r="R166">
        <v>0.99970000000000014</v>
      </c>
      <c r="S166">
        <v>0.99970000000000014</v>
      </c>
      <c r="T166">
        <v>0.99970000000000014</v>
      </c>
    </row>
    <row r="167" spans="3:20">
      <c r="C167" t="s">
        <v>361</v>
      </c>
      <c r="D167" s="14" t="s">
        <v>362</v>
      </c>
      <c r="E167">
        <v>0.89970000000000006</v>
      </c>
      <c r="F167">
        <v>0.89970000000000006</v>
      </c>
      <c r="G167">
        <v>0.89970000000000006</v>
      </c>
      <c r="H167">
        <v>0.89970000000000006</v>
      </c>
      <c r="I167">
        <v>0.89970000000000006</v>
      </c>
      <c r="J167">
        <v>0.89970000000000006</v>
      </c>
      <c r="K167">
        <v>0.89970000000000006</v>
      </c>
      <c r="L167">
        <v>0.89970000000000006</v>
      </c>
      <c r="M167">
        <v>0.89970000000000006</v>
      </c>
      <c r="N167">
        <v>0.89970000000000006</v>
      </c>
      <c r="O167">
        <v>0.89970000000000006</v>
      </c>
      <c r="P167">
        <v>0.89970000000000006</v>
      </c>
      <c r="Q167">
        <v>0.89970000000000006</v>
      </c>
      <c r="R167">
        <v>0.89970000000000006</v>
      </c>
      <c r="S167">
        <v>0.89970000000000006</v>
      </c>
      <c r="T167">
        <v>0.89970000000000006</v>
      </c>
    </row>
    <row r="168" spans="3:20">
      <c r="C168" t="s">
        <v>363</v>
      </c>
      <c r="D168" s="14" t="s">
        <v>364</v>
      </c>
      <c r="E168">
        <v>0.9497000000000001</v>
      </c>
      <c r="F168">
        <v>0.9497000000000001</v>
      </c>
      <c r="G168">
        <v>0.9497000000000001</v>
      </c>
      <c r="H168">
        <v>0.9497000000000001</v>
      </c>
      <c r="I168">
        <v>0.9497000000000001</v>
      </c>
      <c r="J168">
        <v>0.9497000000000001</v>
      </c>
      <c r="K168">
        <v>0.9497000000000001</v>
      </c>
      <c r="L168">
        <v>0.9497000000000001</v>
      </c>
      <c r="M168">
        <v>0.9497000000000001</v>
      </c>
      <c r="N168">
        <v>0.9497000000000001</v>
      </c>
      <c r="O168">
        <v>0.9497000000000001</v>
      </c>
      <c r="P168">
        <v>0.9497000000000001</v>
      </c>
      <c r="Q168">
        <v>0.9497000000000001</v>
      </c>
      <c r="R168">
        <v>0.9497000000000001</v>
      </c>
      <c r="S168">
        <v>0.9497000000000001</v>
      </c>
      <c r="T168">
        <v>0.9497000000000001</v>
      </c>
    </row>
    <row r="169" spans="3:20">
      <c r="C169" t="s">
        <v>365</v>
      </c>
      <c r="D169" s="14" t="s">
        <v>366</v>
      </c>
      <c r="E169">
        <v>0.99970000000000014</v>
      </c>
      <c r="F169">
        <v>0.99970000000000014</v>
      </c>
      <c r="G169">
        <v>0.99970000000000014</v>
      </c>
      <c r="H169">
        <v>0.99970000000000014</v>
      </c>
      <c r="I169">
        <v>0.99970000000000014</v>
      </c>
      <c r="J169">
        <v>0.99970000000000014</v>
      </c>
      <c r="K169">
        <v>0.99970000000000014</v>
      </c>
      <c r="L169">
        <v>0.99970000000000014</v>
      </c>
      <c r="M169">
        <v>0.99970000000000014</v>
      </c>
      <c r="N169">
        <v>0.99970000000000014</v>
      </c>
      <c r="O169">
        <v>0.99970000000000014</v>
      </c>
      <c r="P169">
        <v>0.99970000000000014</v>
      </c>
      <c r="Q169">
        <v>0.99970000000000014</v>
      </c>
      <c r="R169">
        <v>0.99970000000000014</v>
      </c>
      <c r="S169">
        <v>0.99970000000000014</v>
      </c>
      <c r="T169">
        <v>0.99970000000000014</v>
      </c>
    </row>
    <row r="170" spans="3:20">
      <c r="C170" t="s">
        <v>367</v>
      </c>
      <c r="D170" s="14" t="s">
        <v>368</v>
      </c>
      <c r="E170">
        <v>0.99970000000000014</v>
      </c>
      <c r="F170">
        <v>0.99970000000000014</v>
      </c>
      <c r="G170">
        <v>0.99970000000000014</v>
      </c>
      <c r="H170">
        <v>0.99970000000000014</v>
      </c>
      <c r="I170">
        <v>0.99970000000000014</v>
      </c>
      <c r="J170">
        <v>0.99970000000000014</v>
      </c>
      <c r="K170">
        <v>0.99970000000000014</v>
      </c>
      <c r="L170">
        <v>0.99970000000000014</v>
      </c>
      <c r="M170">
        <v>0.99970000000000014</v>
      </c>
      <c r="N170">
        <v>0.99970000000000014</v>
      </c>
      <c r="O170">
        <v>0.99970000000000014</v>
      </c>
      <c r="P170">
        <v>0.99970000000000014</v>
      </c>
      <c r="Q170">
        <v>0.99970000000000014</v>
      </c>
      <c r="R170">
        <v>0.99970000000000014</v>
      </c>
      <c r="S170">
        <v>0.99970000000000014</v>
      </c>
      <c r="T170">
        <v>0.99970000000000014</v>
      </c>
    </row>
    <row r="171" spans="3:20">
      <c r="C171" t="s">
        <v>369</v>
      </c>
      <c r="D171" s="14" t="s">
        <v>370</v>
      </c>
      <c r="E171">
        <v>0.99970000000000014</v>
      </c>
      <c r="F171">
        <v>0.99970000000000014</v>
      </c>
      <c r="G171">
        <v>0.99970000000000014</v>
      </c>
      <c r="H171">
        <v>0.99970000000000014</v>
      </c>
      <c r="I171">
        <v>0.99970000000000014</v>
      </c>
      <c r="J171">
        <v>0.99970000000000014</v>
      </c>
      <c r="K171">
        <v>0.99970000000000014</v>
      </c>
      <c r="L171">
        <v>0.99970000000000014</v>
      </c>
      <c r="M171">
        <v>0.99970000000000014</v>
      </c>
      <c r="N171">
        <v>0.99970000000000014</v>
      </c>
      <c r="O171">
        <v>0.99970000000000014</v>
      </c>
      <c r="P171">
        <v>0.99970000000000014</v>
      </c>
      <c r="Q171">
        <v>0.99970000000000014</v>
      </c>
      <c r="R171">
        <v>0.99970000000000014</v>
      </c>
      <c r="S171">
        <v>0.99970000000000014</v>
      </c>
      <c r="T171">
        <v>0.99970000000000014</v>
      </c>
    </row>
    <row r="172" spans="3:20">
      <c r="C172" t="s">
        <v>371</v>
      </c>
      <c r="D172" s="14" t="s">
        <v>372</v>
      </c>
      <c r="E172">
        <v>0.99970000000000014</v>
      </c>
      <c r="F172">
        <v>0.99970000000000014</v>
      </c>
      <c r="G172">
        <v>0.99970000000000014</v>
      </c>
      <c r="H172">
        <v>0.99970000000000014</v>
      </c>
      <c r="I172">
        <v>0.99970000000000014</v>
      </c>
      <c r="J172">
        <v>0.99970000000000014</v>
      </c>
      <c r="K172">
        <v>0.99970000000000014</v>
      </c>
      <c r="L172">
        <v>0.99970000000000014</v>
      </c>
      <c r="M172">
        <v>0.99970000000000014</v>
      </c>
      <c r="N172">
        <v>0.99970000000000014</v>
      </c>
      <c r="O172">
        <v>0.99970000000000014</v>
      </c>
      <c r="P172">
        <v>0.99970000000000014</v>
      </c>
      <c r="Q172">
        <v>0.99970000000000014</v>
      </c>
      <c r="R172">
        <v>0.99970000000000014</v>
      </c>
      <c r="S172">
        <v>0.99970000000000014</v>
      </c>
      <c r="T172">
        <v>0.99970000000000014</v>
      </c>
    </row>
    <row r="173" spans="3:20">
      <c r="C173" t="s">
        <v>373</v>
      </c>
      <c r="D173" s="14" t="s">
        <v>374</v>
      </c>
      <c r="E173">
        <v>0.54999999999999993</v>
      </c>
      <c r="F173">
        <v>0.54999999999999993</v>
      </c>
      <c r="G173">
        <v>0.54999999999999993</v>
      </c>
      <c r="H173">
        <v>0.54999999999999993</v>
      </c>
      <c r="I173">
        <v>0.54999999999999993</v>
      </c>
      <c r="J173">
        <v>0.54999999999999993</v>
      </c>
      <c r="K173">
        <v>0.54999999999999993</v>
      </c>
      <c r="L173">
        <v>0.54999999999999993</v>
      </c>
      <c r="M173">
        <v>0.54999999999999993</v>
      </c>
      <c r="N173">
        <v>0.54999999999999993</v>
      </c>
      <c r="O173">
        <v>0.54999999999999993</v>
      </c>
      <c r="P173">
        <v>0.54999999999999993</v>
      </c>
      <c r="Q173">
        <v>0.54999999999999993</v>
      </c>
      <c r="R173">
        <v>0.54999999999999993</v>
      </c>
      <c r="S173">
        <v>0.54999999999999993</v>
      </c>
      <c r="T173">
        <v>0.54999999999999993</v>
      </c>
    </row>
    <row r="174" spans="3:20">
      <c r="C174" t="s">
        <v>375</v>
      </c>
      <c r="D174" s="14" t="s">
        <v>376</v>
      </c>
      <c r="E174">
        <v>0.99970000000000014</v>
      </c>
      <c r="F174">
        <v>0.99970000000000014</v>
      </c>
      <c r="G174">
        <v>0.99970000000000014</v>
      </c>
      <c r="H174">
        <v>0.99970000000000014</v>
      </c>
      <c r="I174">
        <v>0.99970000000000014</v>
      </c>
      <c r="J174">
        <v>0.99970000000000014</v>
      </c>
      <c r="K174">
        <v>0.99970000000000014</v>
      </c>
      <c r="L174">
        <v>0.99970000000000014</v>
      </c>
      <c r="M174">
        <v>0.99970000000000014</v>
      </c>
      <c r="N174">
        <v>0.99970000000000014</v>
      </c>
      <c r="O174">
        <v>0.99970000000000014</v>
      </c>
      <c r="P174">
        <v>0.99970000000000014</v>
      </c>
      <c r="Q174">
        <v>0.99970000000000014</v>
      </c>
      <c r="R174">
        <v>0.99970000000000014</v>
      </c>
      <c r="S174">
        <v>0.99970000000000014</v>
      </c>
      <c r="T174">
        <v>0.99970000000000014</v>
      </c>
    </row>
    <row r="175" spans="3:20">
      <c r="C175" t="s">
        <v>377</v>
      </c>
      <c r="D175" s="14" t="s">
        <v>378</v>
      </c>
      <c r="E175">
        <v>0.54999999999999993</v>
      </c>
      <c r="F175">
        <v>0.54999999999999993</v>
      </c>
      <c r="G175">
        <v>0.54999999999999993</v>
      </c>
      <c r="H175">
        <v>0.54999999999999993</v>
      </c>
      <c r="I175">
        <v>0.54999999999999993</v>
      </c>
      <c r="J175">
        <v>0.54999999999999993</v>
      </c>
      <c r="K175">
        <v>0.54999999999999993</v>
      </c>
      <c r="L175">
        <v>0.54999999999999993</v>
      </c>
      <c r="M175">
        <v>0.54999999999999993</v>
      </c>
      <c r="N175">
        <v>0.54999999999999993</v>
      </c>
      <c r="O175">
        <v>0.54999999999999993</v>
      </c>
      <c r="P175">
        <v>0.54999999999999993</v>
      </c>
      <c r="Q175">
        <v>0.54999999999999993</v>
      </c>
      <c r="R175">
        <v>0.54999999999999993</v>
      </c>
      <c r="S175">
        <v>0.54999999999999993</v>
      </c>
      <c r="T175">
        <v>0.54999999999999993</v>
      </c>
    </row>
    <row r="176" spans="3:20">
      <c r="C176" t="s">
        <v>379</v>
      </c>
      <c r="D176" s="14" t="s">
        <v>380</v>
      </c>
      <c r="E176">
        <v>0.54999999999999993</v>
      </c>
      <c r="F176">
        <v>0.54999999999999993</v>
      </c>
      <c r="G176">
        <v>0.54999999999999993</v>
      </c>
      <c r="H176">
        <v>0.54999999999999993</v>
      </c>
      <c r="I176">
        <v>0.54999999999999993</v>
      </c>
      <c r="J176">
        <v>0.54999999999999993</v>
      </c>
      <c r="K176">
        <v>0.54999999999999993</v>
      </c>
      <c r="L176">
        <v>0.54999999999999993</v>
      </c>
      <c r="M176">
        <v>0.54999999999999993</v>
      </c>
      <c r="N176">
        <v>0.54999999999999993</v>
      </c>
      <c r="O176">
        <v>0.54999999999999993</v>
      </c>
      <c r="P176">
        <v>0.54999999999999993</v>
      </c>
      <c r="Q176">
        <v>0.54999999999999993</v>
      </c>
      <c r="R176">
        <v>0.54999999999999993</v>
      </c>
      <c r="S176">
        <v>0.54999999999999993</v>
      </c>
      <c r="T176">
        <v>0.54999999999999993</v>
      </c>
    </row>
    <row r="177" spans="3:20">
      <c r="C177" t="s">
        <v>381</v>
      </c>
      <c r="D177" s="14" t="s">
        <v>382</v>
      </c>
      <c r="E177">
        <v>0.84970000000000001</v>
      </c>
      <c r="F177">
        <v>0.84970000000000001</v>
      </c>
      <c r="G177">
        <v>0.84970000000000001</v>
      </c>
      <c r="H177">
        <v>0.84970000000000001</v>
      </c>
      <c r="I177">
        <v>0.84970000000000001</v>
      </c>
      <c r="J177">
        <v>0.84970000000000001</v>
      </c>
      <c r="K177">
        <v>0.84970000000000001</v>
      </c>
      <c r="L177">
        <v>0.84970000000000001</v>
      </c>
      <c r="M177">
        <v>0.84970000000000001</v>
      </c>
      <c r="N177">
        <v>0.84970000000000001</v>
      </c>
      <c r="O177">
        <v>0.84970000000000001</v>
      </c>
      <c r="P177">
        <v>0.84970000000000001</v>
      </c>
      <c r="Q177">
        <v>0.84970000000000001</v>
      </c>
      <c r="R177">
        <v>0.84970000000000001</v>
      </c>
      <c r="S177">
        <v>0.84970000000000001</v>
      </c>
      <c r="T177">
        <v>0.84970000000000001</v>
      </c>
    </row>
    <row r="178" spans="3:20">
      <c r="C178" t="s">
        <v>383</v>
      </c>
      <c r="D178" s="14" t="s">
        <v>384</v>
      </c>
      <c r="E178">
        <v>0.99970000000000014</v>
      </c>
      <c r="F178">
        <v>0.99970000000000014</v>
      </c>
      <c r="G178">
        <v>0.99970000000000014</v>
      </c>
      <c r="H178">
        <v>0.99970000000000014</v>
      </c>
      <c r="I178">
        <v>0.99970000000000014</v>
      </c>
      <c r="J178">
        <v>0.99970000000000014</v>
      </c>
      <c r="K178">
        <v>0.99970000000000014</v>
      </c>
      <c r="L178">
        <v>0.99970000000000014</v>
      </c>
      <c r="M178">
        <v>0.99970000000000014</v>
      </c>
      <c r="N178">
        <v>0.99970000000000014</v>
      </c>
      <c r="O178">
        <v>0.99970000000000014</v>
      </c>
      <c r="P178">
        <v>0.99970000000000014</v>
      </c>
      <c r="Q178">
        <v>0.99970000000000014</v>
      </c>
      <c r="R178">
        <v>0.99970000000000014</v>
      </c>
      <c r="S178">
        <v>0.99970000000000014</v>
      </c>
      <c r="T178">
        <v>0.99970000000000014</v>
      </c>
    </row>
    <row r="179" spans="3:20">
      <c r="C179" t="s">
        <v>385</v>
      </c>
      <c r="D179" s="14" t="s">
        <v>386</v>
      </c>
      <c r="E179">
        <v>0.99970000000000014</v>
      </c>
      <c r="F179">
        <v>0.99970000000000014</v>
      </c>
      <c r="G179">
        <v>0.99970000000000014</v>
      </c>
      <c r="H179">
        <v>0.99970000000000014</v>
      </c>
      <c r="I179">
        <v>0.99970000000000014</v>
      </c>
      <c r="J179">
        <v>0.99970000000000014</v>
      </c>
      <c r="K179">
        <v>0.99970000000000014</v>
      </c>
      <c r="L179">
        <v>0.99970000000000014</v>
      </c>
      <c r="M179">
        <v>0.99970000000000014</v>
      </c>
      <c r="N179">
        <v>0.99970000000000014</v>
      </c>
      <c r="O179">
        <v>0.99970000000000014</v>
      </c>
      <c r="P179">
        <v>0.99970000000000014</v>
      </c>
      <c r="Q179">
        <v>0.99970000000000014</v>
      </c>
      <c r="R179">
        <v>0.99970000000000014</v>
      </c>
      <c r="S179">
        <v>0.99970000000000014</v>
      </c>
      <c r="T179">
        <v>0.99970000000000014</v>
      </c>
    </row>
    <row r="180" spans="3:20">
      <c r="C180" t="s">
        <v>387</v>
      </c>
      <c r="D180" s="14" t="s">
        <v>388</v>
      </c>
      <c r="E180">
        <v>0.99970000000000014</v>
      </c>
      <c r="F180">
        <v>0.99970000000000014</v>
      </c>
      <c r="G180">
        <v>0.99970000000000014</v>
      </c>
      <c r="H180">
        <v>0.99970000000000014</v>
      </c>
      <c r="I180">
        <v>0.99970000000000014</v>
      </c>
      <c r="J180">
        <v>0.99970000000000014</v>
      </c>
      <c r="K180">
        <v>0.99970000000000014</v>
      </c>
      <c r="L180">
        <v>0.99970000000000014</v>
      </c>
      <c r="M180">
        <v>0.99970000000000014</v>
      </c>
      <c r="N180">
        <v>0.99970000000000014</v>
      </c>
      <c r="O180">
        <v>0.99970000000000014</v>
      </c>
      <c r="P180">
        <v>0.99970000000000014</v>
      </c>
      <c r="Q180">
        <v>0.99970000000000014</v>
      </c>
      <c r="R180">
        <v>0.99970000000000014</v>
      </c>
      <c r="S180">
        <v>0.99970000000000014</v>
      </c>
      <c r="T180">
        <v>0.99970000000000014</v>
      </c>
    </row>
    <row r="181" spans="3:20">
      <c r="C181" t="s">
        <v>389</v>
      </c>
      <c r="D181" s="14" t="s">
        <v>390</v>
      </c>
      <c r="E181">
        <v>0.99970000000000014</v>
      </c>
      <c r="F181">
        <v>0.99970000000000014</v>
      </c>
      <c r="G181">
        <v>0.99970000000000014</v>
      </c>
      <c r="H181">
        <v>0.99970000000000014</v>
      </c>
      <c r="I181">
        <v>0.99970000000000014</v>
      </c>
      <c r="J181">
        <v>0.99970000000000014</v>
      </c>
      <c r="K181">
        <v>0.99970000000000014</v>
      </c>
      <c r="L181">
        <v>0.99970000000000014</v>
      </c>
      <c r="M181">
        <v>0.99970000000000014</v>
      </c>
      <c r="N181">
        <v>0.99970000000000014</v>
      </c>
      <c r="O181">
        <v>0.99970000000000014</v>
      </c>
      <c r="P181">
        <v>0.99970000000000014</v>
      </c>
      <c r="Q181">
        <v>0.99970000000000014</v>
      </c>
      <c r="R181">
        <v>0.99970000000000014</v>
      </c>
      <c r="S181">
        <v>0.99970000000000014</v>
      </c>
      <c r="T181">
        <v>0.99970000000000014</v>
      </c>
    </row>
    <row r="182" spans="3:20">
      <c r="C182" t="s">
        <v>391</v>
      </c>
      <c r="D182" s="14" t="s">
        <v>392</v>
      </c>
      <c r="E182">
        <v>0.99970000000000014</v>
      </c>
      <c r="F182">
        <v>0.99970000000000014</v>
      </c>
      <c r="G182">
        <v>0.99970000000000014</v>
      </c>
      <c r="H182">
        <v>0.99970000000000014</v>
      </c>
      <c r="I182">
        <v>0.99970000000000014</v>
      </c>
      <c r="J182">
        <v>0.99970000000000014</v>
      </c>
      <c r="K182">
        <v>0.99970000000000014</v>
      </c>
      <c r="L182">
        <v>0.99970000000000014</v>
      </c>
      <c r="M182">
        <v>0.99970000000000014</v>
      </c>
      <c r="N182">
        <v>0.99970000000000014</v>
      </c>
      <c r="O182">
        <v>0.99970000000000014</v>
      </c>
      <c r="P182">
        <v>0.99970000000000014</v>
      </c>
      <c r="Q182">
        <v>0.99970000000000014</v>
      </c>
      <c r="R182">
        <v>0.99970000000000014</v>
      </c>
      <c r="S182">
        <v>0.99970000000000014</v>
      </c>
      <c r="T182">
        <v>0.99970000000000014</v>
      </c>
    </row>
    <row r="183" spans="3:20">
      <c r="C183" t="s">
        <v>393</v>
      </c>
      <c r="D183" s="14" t="s">
        <v>394</v>
      </c>
      <c r="E183">
        <v>0.89970000000000006</v>
      </c>
      <c r="F183">
        <v>0.89970000000000006</v>
      </c>
      <c r="G183">
        <v>0.89970000000000006</v>
      </c>
      <c r="H183">
        <v>0.89970000000000006</v>
      </c>
      <c r="I183">
        <v>0.89970000000000006</v>
      </c>
      <c r="J183">
        <v>0.89970000000000006</v>
      </c>
      <c r="K183">
        <v>0.89970000000000006</v>
      </c>
      <c r="L183">
        <v>0.89970000000000006</v>
      </c>
      <c r="M183">
        <v>0.89970000000000006</v>
      </c>
      <c r="N183">
        <v>0.89970000000000006</v>
      </c>
      <c r="O183">
        <v>0.89970000000000006</v>
      </c>
      <c r="P183">
        <v>0.89970000000000006</v>
      </c>
      <c r="Q183">
        <v>0.89970000000000006</v>
      </c>
      <c r="R183">
        <v>0.89970000000000006</v>
      </c>
      <c r="S183">
        <v>0.89970000000000006</v>
      </c>
      <c r="T183">
        <v>0.89970000000000006</v>
      </c>
    </row>
    <row r="184" spans="3:20">
      <c r="C184" t="s">
        <v>395</v>
      </c>
      <c r="D184" s="14" t="s">
        <v>396</v>
      </c>
      <c r="E184">
        <v>0.44999999999999996</v>
      </c>
      <c r="F184">
        <v>0.44999999999999996</v>
      </c>
      <c r="G184">
        <v>0.44999999999999996</v>
      </c>
      <c r="H184">
        <v>0.44999999999999996</v>
      </c>
      <c r="I184">
        <v>0.44999999999999996</v>
      </c>
      <c r="J184">
        <v>0.44999999999999996</v>
      </c>
      <c r="K184">
        <v>0.44999999999999996</v>
      </c>
      <c r="L184">
        <v>0.44999999999999996</v>
      </c>
      <c r="M184">
        <v>0.44999999999999996</v>
      </c>
      <c r="N184">
        <v>0.44999999999999996</v>
      </c>
      <c r="O184">
        <v>0.44999999999999996</v>
      </c>
      <c r="P184">
        <v>0.44999999999999996</v>
      </c>
      <c r="Q184">
        <v>0.44999999999999996</v>
      </c>
      <c r="R184">
        <v>0.44999999999999996</v>
      </c>
      <c r="S184">
        <v>0.44999999999999996</v>
      </c>
      <c r="T184">
        <v>0.44999999999999996</v>
      </c>
    </row>
    <row r="185" spans="3:20">
      <c r="C185" t="s">
        <v>397</v>
      </c>
      <c r="D185" s="14" t="s">
        <v>398</v>
      </c>
      <c r="E185">
        <v>0.99970000000000014</v>
      </c>
      <c r="F185">
        <v>0.99970000000000014</v>
      </c>
      <c r="G185">
        <v>0.99970000000000014</v>
      </c>
      <c r="H185">
        <v>0.99970000000000014</v>
      </c>
      <c r="I185">
        <v>0.99970000000000014</v>
      </c>
      <c r="J185">
        <v>0.99970000000000014</v>
      </c>
      <c r="K185">
        <v>0.99970000000000014</v>
      </c>
      <c r="L185">
        <v>0.99970000000000014</v>
      </c>
      <c r="M185">
        <v>0.99970000000000014</v>
      </c>
      <c r="N185">
        <v>0.99970000000000014</v>
      </c>
      <c r="O185">
        <v>0.99970000000000014</v>
      </c>
      <c r="P185">
        <v>0.99970000000000014</v>
      </c>
      <c r="Q185">
        <v>0.99970000000000014</v>
      </c>
      <c r="R185">
        <v>0.99970000000000014</v>
      </c>
      <c r="S185">
        <v>0.99970000000000014</v>
      </c>
      <c r="T185">
        <v>0.99970000000000014</v>
      </c>
    </row>
    <row r="186" spans="3:20">
      <c r="C186" t="s">
        <v>399</v>
      </c>
      <c r="D186" s="14" t="s">
        <v>400</v>
      </c>
      <c r="E186">
        <v>0.99970000000000014</v>
      </c>
      <c r="F186">
        <v>0.99970000000000014</v>
      </c>
      <c r="G186">
        <v>0.99970000000000014</v>
      </c>
      <c r="H186">
        <v>0.99970000000000014</v>
      </c>
      <c r="I186">
        <v>0.99970000000000014</v>
      </c>
      <c r="J186">
        <v>0.99970000000000014</v>
      </c>
      <c r="K186">
        <v>0.99970000000000014</v>
      </c>
      <c r="L186">
        <v>0.99970000000000014</v>
      </c>
      <c r="M186">
        <v>0.99970000000000014</v>
      </c>
      <c r="N186">
        <v>0.99970000000000014</v>
      </c>
      <c r="O186">
        <v>0.99970000000000014</v>
      </c>
      <c r="P186">
        <v>0.99970000000000014</v>
      </c>
      <c r="Q186">
        <v>0.99970000000000014</v>
      </c>
      <c r="R186">
        <v>0.99970000000000014</v>
      </c>
      <c r="S186">
        <v>0.99970000000000014</v>
      </c>
      <c r="T186">
        <v>0.99970000000000014</v>
      </c>
    </row>
    <row r="187" spans="3:20">
      <c r="C187" t="s">
        <v>401</v>
      </c>
      <c r="D187" s="14" t="s">
        <v>402</v>
      </c>
      <c r="E187">
        <v>0.99970000000000014</v>
      </c>
      <c r="F187">
        <v>0.99970000000000014</v>
      </c>
      <c r="G187">
        <v>0.99970000000000014</v>
      </c>
      <c r="H187">
        <v>0.99970000000000014</v>
      </c>
      <c r="I187">
        <v>0.99970000000000014</v>
      </c>
      <c r="J187">
        <v>0.99970000000000014</v>
      </c>
      <c r="K187">
        <v>0.99970000000000014</v>
      </c>
      <c r="L187">
        <v>0.99970000000000014</v>
      </c>
      <c r="M187">
        <v>0.99970000000000014</v>
      </c>
      <c r="N187">
        <v>0.99970000000000014</v>
      </c>
      <c r="O187">
        <v>0.99970000000000014</v>
      </c>
      <c r="P187">
        <v>0.99970000000000014</v>
      </c>
      <c r="Q187">
        <v>0.99970000000000014</v>
      </c>
      <c r="R187">
        <v>0.99970000000000014</v>
      </c>
      <c r="S187">
        <v>0.99970000000000014</v>
      </c>
      <c r="T187">
        <v>0.99970000000000014</v>
      </c>
    </row>
    <row r="188" spans="3:20">
      <c r="C188" t="s">
        <v>403</v>
      </c>
      <c r="D188" s="14" t="s">
        <v>404</v>
      </c>
      <c r="E188">
        <v>0.99970000000000014</v>
      </c>
      <c r="F188">
        <v>0.99970000000000014</v>
      </c>
      <c r="G188">
        <v>0.99970000000000014</v>
      </c>
      <c r="H188">
        <v>0.99970000000000014</v>
      </c>
      <c r="I188">
        <v>0.99970000000000014</v>
      </c>
      <c r="J188">
        <v>0.99970000000000014</v>
      </c>
      <c r="K188">
        <v>0.99970000000000014</v>
      </c>
      <c r="L188">
        <v>0.99970000000000014</v>
      </c>
      <c r="M188">
        <v>0.99970000000000014</v>
      </c>
      <c r="N188">
        <v>0.99970000000000014</v>
      </c>
      <c r="O188">
        <v>0.99970000000000014</v>
      </c>
      <c r="P188">
        <v>0.99970000000000014</v>
      </c>
      <c r="Q188">
        <v>0.99970000000000014</v>
      </c>
      <c r="R188">
        <v>0.99970000000000014</v>
      </c>
      <c r="S188">
        <v>0.99970000000000014</v>
      </c>
      <c r="T188">
        <v>0.99970000000000014</v>
      </c>
    </row>
    <row r="189" spans="3:20">
      <c r="C189" t="s">
        <v>405</v>
      </c>
      <c r="D189" s="14" t="s">
        <v>406</v>
      </c>
      <c r="E189">
        <v>0.99970000000000014</v>
      </c>
      <c r="F189">
        <v>0.99970000000000014</v>
      </c>
      <c r="G189">
        <v>0.99970000000000014</v>
      </c>
      <c r="H189">
        <v>0.99970000000000014</v>
      </c>
      <c r="I189">
        <v>0.99970000000000014</v>
      </c>
      <c r="J189">
        <v>0.99970000000000014</v>
      </c>
      <c r="K189">
        <v>0.99970000000000014</v>
      </c>
      <c r="L189">
        <v>0.99970000000000014</v>
      </c>
      <c r="M189">
        <v>0.99970000000000014</v>
      </c>
      <c r="N189">
        <v>0.99970000000000014</v>
      </c>
      <c r="O189">
        <v>0.99970000000000014</v>
      </c>
      <c r="P189">
        <v>0.99970000000000014</v>
      </c>
      <c r="Q189">
        <v>0.99970000000000014</v>
      </c>
      <c r="R189">
        <v>0.99970000000000014</v>
      </c>
      <c r="S189">
        <v>0.99970000000000014</v>
      </c>
      <c r="T189">
        <v>0.99970000000000014</v>
      </c>
    </row>
    <row r="190" spans="3:20">
      <c r="C190" t="s">
        <v>407</v>
      </c>
      <c r="D190" s="14" t="s">
        <v>408</v>
      </c>
      <c r="E190">
        <v>0.54999999999999993</v>
      </c>
      <c r="F190">
        <v>0.54999999999999993</v>
      </c>
      <c r="G190">
        <v>0.54999999999999993</v>
      </c>
      <c r="H190">
        <v>0.54999999999999993</v>
      </c>
      <c r="I190">
        <v>0.54999999999999993</v>
      </c>
      <c r="J190">
        <v>0.54999999999999993</v>
      </c>
      <c r="K190">
        <v>0.54999999999999993</v>
      </c>
      <c r="L190">
        <v>0.54999999999999993</v>
      </c>
      <c r="M190">
        <v>0.54999999999999993</v>
      </c>
      <c r="N190">
        <v>0.54999999999999993</v>
      </c>
      <c r="O190">
        <v>0.54999999999999993</v>
      </c>
      <c r="P190">
        <v>0.54999999999999993</v>
      </c>
      <c r="Q190">
        <v>0.54999999999999993</v>
      </c>
      <c r="R190">
        <v>0.54999999999999993</v>
      </c>
      <c r="S190">
        <v>0.54999999999999993</v>
      </c>
      <c r="T190">
        <v>0.54999999999999993</v>
      </c>
    </row>
    <row r="191" spans="3:20">
      <c r="C191" t="s">
        <v>409</v>
      </c>
      <c r="D191" s="14" t="s">
        <v>410</v>
      </c>
      <c r="E191">
        <v>0.99970000000000014</v>
      </c>
      <c r="F191">
        <v>0.99970000000000014</v>
      </c>
      <c r="G191">
        <v>0.99970000000000014</v>
      </c>
      <c r="H191">
        <v>0.99970000000000014</v>
      </c>
      <c r="I191">
        <v>0.99970000000000014</v>
      </c>
      <c r="J191">
        <v>0.99970000000000014</v>
      </c>
      <c r="K191">
        <v>0.99970000000000014</v>
      </c>
      <c r="L191">
        <v>0.99970000000000014</v>
      </c>
      <c r="M191">
        <v>0.99970000000000014</v>
      </c>
      <c r="N191">
        <v>0.99970000000000014</v>
      </c>
      <c r="O191">
        <v>0.99970000000000014</v>
      </c>
      <c r="P191">
        <v>0.99970000000000014</v>
      </c>
      <c r="Q191">
        <v>0.99970000000000014</v>
      </c>
      <c r="R191">
        <v>0.99970000000000014</v>
      </c>
      <c r="S191">
        <v>0.99970000000000014</v>
      </c>
      <c r="T191">
        <v>0.99970000000000014</v>
      </c>
    </row>
    <row r="192" spans="3:20">
      <c r="C192" t="s">
        <v>411</v>
      </c>
      <c r="D192" s="14" t="s">
        <v>412</v>
      </c>
      <c r="E192">
        <v>0.99970000000000014</v>
      </c>
      <c r="F192">
        <v>0.99970000000000014</v>
      </c>
      <c r="G192">
        <v>0.99970000000000014</v>
      </c>
      <c r="H192">
        <v>0.99970000000000014</v>
      </c>
      <c r="I192">
        <v>0.99970000000000014</v>
      </c>
      <c r="J192">
        <v>0.99970000000000014</v>
      </c>
      <c r="K192">
        <v>0.99970000000000014</v>
      </c>
      <c r="L192">
        <v>0.99970000000000014</v>
      </c>
      <c r="M192">
        <v>0.99970000000000014</v>
      </c>
      <c r="N192">
        <v>0.99970000000000014</v>
      </c>
      <c r="O192">
        <v>0.99970000000000014</v>
      </c>
      <c r="P192">
        <v>0.99970000000000014</v>
      </c>
      <c r="Q192">
        <v>0.99970000000000014</v>
      </c>
      <c r="R192">
        <v>0.99970000000000014</v>
      </c>
      <c r="S192">
        <v>0.99970000000000014</v>
      </c>
      <c r="T192">
        <v>0.99970000000000014</v>
      </c>
    </row>
    <row r="193" spans="3:20">
      <c r="C193" t="s">
        <v>413</v>
      </c>
      <c r="D193" s="14" t="s">
        <v>414</v>
      </c>
      <c r="E193">
        <v>0.54999999999999993</v>
      </c>
      <c r="F193">
        <v>0.54999999999999993</v>
      </c>
      <c r="G193">
        <v>0.54999999999999993</v>
      </c>
      <c r="H193">
        <v>0.54999999999999993</v>
      </c>
      <c r="I193">
        <v>0.54999999999999993</v>
      </c>
      <c r="J193">
        <v>0.54999999999999993</v>
      </c>
      <c r="K193">
        <v>0.54999999999999993</v>
      </c>
      <c r="L193">
        <v>0.54999999999999993</v>
      </c>
      <c r="M193">
        <v>0.54999999999999993</v>
      </c>
      <c r="N193">
        <v>0.54999999999999993</v>
      </c>
      <c r="O193">
        <v>0.54999999999999993</v>
      </c>
      <c r="P193">
        <v>0.54999999999999993</v>
      </c>
      <c r="Q193">
        <v>0.54999999999999993</v>
      </c>
      <c r="R193">
        <v>0.54999999999999993</v>
      </c>
      <c r="S193">
        <v>0.54999999999999993</v>
      </c>
      <c r="T193">
        <v>0.54999999999999993</v>
      </c>
    </row>
    <row r="194" spans="3:20">
      <c r="C194" t="s">
        <v>415</v>
      </c>
      <c r="D194" s="14" t="s">
        <v>416</v>
      </c>
      <c r="E194">
        <v>0.54999999999999993</v>
      </c>
      <c r="F194">
        <v>0.54999999999999993</v>
      </c>
      <c r="G194">
        <v>0.54999999999999993</v>
      </c>
      <c r="H194">
        <v>0.54999999999999993</v>
      </c>
      <c r="I194">
        <v>0.54999999999999993</v>
      </c>
      <c r="J194">
        <v>0.54999999999999993</v>
      </c>
      <c r="K194">
        <v>0.54999999999999993</v>
      </c>
      <c r="L194">
        <v>0.54999999999999993</v>
      </c>
      <c r="M194">
        <v>0.54999999999999993</v>
      </c>
      <c r="N194">
        <v>0.54999999999999993</v>
      </c>
      <c r="O194">
        <v>0.54999999999999993</v>
      </c>
      <c r="P194">
        <v>0.54999999999999993</v>
      </c>
      <c r="Q194">
        <v>0.54999999999999993</v>
      </c>
      <c r="R194">
        <v>0.54999999999999993</v>
      </c>
      <c r="S194">
        <v>0.54999999999999993</v>
      </c>
      <c r="T194">
        <v>0.54999999999999993</v>
      </c>
    </row>
    <row r="195" spans="3:20">
      <c r="C195" t="s">
        <v>417</v>
      </c>
      <c r="D195" s="14" t="s">
        <v>418</v>
      </c>
      <c r="E195">
        <v>0.99970000000000014</v>
      </c>
      <c r="F195">
        <v>0.99970000000000014</v>
      </c>
      <c r="G195">
        <v>0.99970000000000014</v>
      </c>
      <c r="H195">
        <v>0.99970000000000014</v>
      </c>
      <c r="I195">
        <v>0.99970000000000014</v>
      </c>
      <c r="J195">
        <v>0.99970000000000014</v>
      </c>
      <c r="K195">
        <v>0.99970000000000014</v>
      </c>
      <c r="L195">
        <v>0.99970000000000014</v>
      </c>
      <c r="M195">
        <v>0.99970000000000014</v>
      </c>
      <c r="N195">
        <v>0.99970000000000014</v>
      </c>
      <c r="O195">
        <v>0.99970000000000014</v>
      </c>
      <c r="P195">
        <v>0.99970000000000014</v>
      </c>
      <c r="Q195">
        <v>0.99970000000000014</v>
      </c>
      <c r="R195">
        <v>0.99970000000000014</v>
      </c>
      <c r="S195">
        <v>0.99970000000000014</v>
      </c>
      <c r="T195">
        <v>0.99970000000000014</v>
      </c>
    </row>
    <row r="196" spans="3:20">
      <c r="C196" t="s">
        <v>419</v>
      </c>
      <c r="D196" s="14" t="s">
        <v>420</v>
      </c>
      <c r="E196">
        <v>0.99970000000000014</v>
      </c>
      <c r="F196">
        <v>0.99970000000000014</v>
      </c>
      <c r="G196">
        <v>0.99970000000000014</v>
      </c>
      <c r="H196">
        <v>0.99970000000000014</v>
      </c>
      <c r="I196">
        <v>0.99970000000000014</v>
      </c>
      <c r="J196">
        <v>0.99970000000000014</v>
      </c>
      <c r="K196">
        <v>0.99970000000000014</v>
      </c>
      <c r="L196">
        <v>0.99970000000000014</v>
      </c>
      <c r="M196">
        <v>0.99970000000000014</v>
      </c>
      <c r="N196">
        <v>0.99970000000000014</v>
      </c>
      <c r="O196">
        <v>0.99970000000000014</v>
      </c>
      <c r="P196">
        <v>0.99970000000000014</v>
      </c>
      <c r="Q196">
        <v>0.99970000000000014</v>
      </c>
      <c r="R196">
        <v>0.99970000000000014</v>
      </c>
      <c r="S196">
        <v>0.99970000000000014</v>
      </c>
      <c r="T196">
        <v>0.99970000000000014</v>
      </c>
    </row>
    <row r="197" spans="3:20">
      <c r="C197" t="s">
        <v>421</v>
      </c>
      <c r="D197" s="14" t="s">
        <v>422</v>
      </c>
      <c r="E197">
        <v>0.99970000000000014</v>
      </c>
      <c r="F197">
        <v>0.99970000000000014</v>
      </c>
      <c r="G197">
        <v>0.99970000000000014</v>
      </c>
      <c r="H197">
        <v>0.99970000000000014</v>
      </c>
      <c r="I197">
        <v>0.99970000000000014</v>
      </c>
      <c r="J197">
        <v>0.99970000000000014</v>
      </c>
      <c r="K197">
        <v>0.99970000000000014</v>
      </c>
      <c r="L197">
        <v>0.99970000000000014</v>
      </c>
      <c r="M197">
        <v>0.99970000000000014</v>
      </c>
      <c r="N197">
        <v>0.99970000000000014</v>
      </c>
      <c r="O197">
        <v>0.99970000000000014</v>
      </c>
      <c r="P197">
        <v>0.99970000000000014</v>
      </c>
      <c r="Q197">
        <v>0.99970000000000014</v>
      </c>
      <c r="R197">
        <v>0.99970000000000014</v>
      </c>
      <c r="S197">
        <v>0.99970000000000014</v>
      </c>
      <c r="T197">
        <v>0.99970000000000014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3:BD199"/>
  <sheetViews>
    <sheetView workbookViewId="0">
      <pane xSplit="2" ySplit="7" topLeftCell="O143" activePane="bottomRight" state="frozen"/>
      <selection pane="topRight" activeCell="C1" sqref="C1"/>
      <selection pane="bottomLeft" activeCell="A8" sqref="A8"/>
      <selection pane="bottomRight" activeCell="AE8" sqref="AE8:AT199"/>
    </sheetView>
  </sheetViews>
  <sheetFormatPr baseColWidth="10" defaultRowHeight="15" x14ac:dyDescent="0"/>
  <cols>
    <col min="1" max="1" width="24.5" customWidth="1"/>
    <col min="31" max="31" width="12.83203125" bestFit="1" customWidth="1"/>
    <col min="33" max="33" width="12.83203125" bestFit="1" customWidth="1"/>
  </cols>
  <sheetData>
    <row r="3" spans="1:56" s="19" customFormat="1">
      <c r="A3" s="27"/>
      <c r="B3" s="27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</row>
    <row r="4" spans="1:56">
      <c r="A4" s="28"/>
      <c r="B4" s="28"/>
      <c r="AC4">
        <f>mmean(AC8:AC198)</f>
        <v>2.7873746934775779E-2</v>
      </c>
    </row>
    <row r="5" spans="1:56">
      <c r="A5" s="28"/>
      <c r="B5" s="29"/>
      <c r="J5" t="s">
        <v>627</v>
      </c>
      <c r="AE5" t="s">
        <v>628</v>
      </c>
    </row>
    <row r="6" spans="1:56">
      <c r="A6" s="12"/>
      <c r="B6" s="12"/>
    </row>
    <row r="7" spans="1:56" s="19" customFormat="1" ht="28">
      <c r="A7" s="26"/>
      <c r="B7" s="26"/>
      <c r="C7" s="68" t="s">
        <v>620</v>
      </c>
      <c r="D7" s="68" t="s">
        <v>621</v>
      </c>
      <c r="E7" s="69" t="s">
        <v>622</v>
      </c>
      <c r="F7" s="68" t="s">
        <v>623</v>
      </c>
      <c r="J7" s="19">
        <v>1995</v>
      </c>
      <c r="K7" s="19">
        <v>1996</v>
      </c>
      <c r="L7" s="19">
        <v>1997</v>
      </c>
      <c r="M7" s="19">
        <v>1998</v>
      </c>
      <c r="N7" s="19">
        <v>1999</v>
      </c>
      <c r="O7" s="19">
        <v>2000</v>
      </c>
      <c r="P7" s="19">
        <v>2001</v>
      </c>
      <c r="Q7" s="19">
        <v>2002</v>
      </c>
      <c r="R7" s="19">
        <v>2003</v>
      </c>
      <c r="S7" s="19">
        <v>2004</v>
      </c>
      <c r="T7" s="19">
        <v>2005</v>
      </c>
      <c r="U7" s="19">
        <v>2006</v>
      </c>
      <c r="V7" s="19">
        <v>2007</v>
      </c>
      <c r="W7" s="19">
        <v>2008</v>
      </c>
      <c r="X7" s="19">
        <v>2009</v>
      </c>
      <c r="Y7" s="19">
        <v>2010</v>
      </c>
      <c r="AA7" s="19" t="s">
        <v>599</v>
      </c>
      <c r="AB7" s="19" t="s">
        <v>625</v>
      </c>
      <c r="AC7" s="19" t="s">
        <v>626</v>
      </c>
      <c r="AE7" s="19">
        <v>1995</v>
      </c>
      <c r="AF7" s="19">
        <v>1996</v>
      </c>
      <c r="AG7" s="19">
        <v>1997</v>
      </c>
      <c r="AH7" s="19">
        <v>1998</v>
      </c>
      <c r="AI7" s="19">
        <v>1999</v>
      </c>
      <c r="AJ7" s="19">
        <v>2000</v>
      </c>
      <c r="AK7" s="19">
        <v>2001</v>
      </c>
      <c r="AL7" s="19">
        <v>2002</v>
      </c>
      <c r="AM7" s="19">
        <v>2003</v>
      </c>
      <c r="AN7" s="19">
        <v>2004</v>
      </c>
      <c r="AO7" s="19">
        <v>2005</v>
      </c>
      <c r="AP7" s="19">
        <v>2006</v>
      </c>
      <c r="AQ7" s="19">
        <v>2007</v>
      </c>
      <c r="AR7" s="19">
        <v>2008</v>
      </c>
      <c r="AS7" s="19">
        <v>2009</v>
      </c>
      <c r="AT7" s="19">
        <v>2010</v>
      </c>
    </row>
    <row r="8" spans="1:56">
      <c r="A8" s="12" t="s">
        <v>40</v>
      </c>
      <c r="B8" s="15" t="s">
        <v>39</v>
      </c>
      <c r="C8" s="64">
        <v>1321.3237969900945</v>
      </c>
      <c r="D8" s="65">
        <v>7.1863893895433844</v>
      </c>
      <c r="E8" s="38">
        <v>0.35199999999999998</v>
      </c>
      <c r="F8" s="66">
        <v>29.4</v>
      </c>
      <c r="G8" s="9"/>
      <c r="H8" s="9"/>
      <c r="I8" s="10"/>
      <c r="J8" s="73">
        <v>507.74239710508976</v>
      </c>
      <c r="K8" s="73">
        <v>523.44577021143277</v>
      </c>
      <c r="L8" s="73">
        <v>539.63481465096163</v>
      </c>
      <c r="M8" s="73">
        <v>556.32455118655844</v>
      </c>
      <c r="N8" s="73">
        <v>573.53046514078187</v>
      </c>
      <c r="O8" s="73">
        <v>591.26852076369266</v>
      </c>
      <c r="P8" s="73">
        <v>609.55517604504405</v>
      </c>
      <c r="Q8" s="74">
        <v>628.40739798458151</v>
      </c>
      <c r="R8" s="74">
        <v>700.54130746635917</v>
      </c>
      <c r="S8" s="74">
        <v>747.6206976272814</v>
      </c>
      <c r="T8" s="74">
        <v>834.87762728391249</v>
      </c>
      <c r="U8" s="74">
        <v>903.93019075472307</v>
      </c>
      <c r="V8" s="74">
        <v>878.24769936903112</v>
      </c>
      <c r="W8" s="74">
        <v>875.16647165883103</v>
      </c>
      <c r="X8" s="74">
        <v>1199.8453707309234</v>
      </c>
      <c r="Y8" s="73">
        <v>1267.4729283555116</v>
      </c>
      <c r="Z8" s="71"/>
      <c r="AA8" s="9">
        <f>SLOPE(J8:X8,$J$7:$X$7)</f>
        <v>40.093799919664704</v>
      </c>
      <c r="AB8" s="9">
        <f>AVERAGE(J8:X8)</f>
        <v>711.34256386528034</v>
      </c>
      <c r="AC8" s="11">
        <f>AA8/AB8</f>
        <v>5.6363560900677359E-2</v>
      </c>
      <c r="AE8" s="10">
        <f>LN(J8)</f>
        <v>6.229974226650878</v>
      </c>
      <c r="AF8" s="10">
        <f t="shared" ref="AF8:AT8" si="0">LN(K8)</f>
        <v>6.2604334341355869</v>
      </c>
      <c r="AG8" s="10">
        <f t="shared" si="0"/>
        <v>6.290892641620295</v>
      </c>
      <c r="AH8" s="10">
        <f t="shared" si="0"/>
        <v>6.321351849105004</v>
      </c>
      <c r="AI8" s="10">
        <f t="shared" si="0"/>
        <v>6.3518110565897121</v>
      </c>
      <c r="AJ8" s="10">
        <f t="shared" si="0"/>
        <v>6.3822702640744211</v>
      </c>
      <c r="AK8" s="10">
        <f t="shared" si="0"/>
        <v>6.4127294715591292</v>
      </c>
      <c r="AL8" s="10">
        <f t="shared" si="0"/>
        <v>6.4431886790438382</v>
      </c>
      <c r="AM8" s="10">
        <f t="shared" si="0"/>
        <v>6.5518533325843231</v>
      </c>
      <c r="AN8" s="10">
        <f t="shared" si="0"/>
        <v>6.6168957606279237</v>
      </c>
      <c r="AO8" s="10">
        <f t="shared" si="0"/>
        <v>6.7272851599597434</v>
      </c>
      <c r="AP8" s="10">
        <f t="shared" si="0"/>
        <v>6.8067521347939</v>
      </c>
      <c r="AQ8" s="10">
        <f t="shared" si="0"/>
        <v>6.7779286715797742</v>
      </c>
      <c r="AR8" s="10">
        <f t="shared" si="0"/>
        <v>6.7744141215861244</v>
      </c>
      <c r="AS8" s="10">
        <f t="shared" si="0"/>
        <v>7.0899479697489918</v>
      </c>
      <c r="AT8" s="10">
        <f t="shared" si="0"/>
        <v>7.1447803769378471</v>
      </c>
    </row>
    <row r="9" spans="1:56">
      <c r="A9" s="12" t="s">
        <v>42</v>
      </c>
      <c r="B9" s="15" t="s">
        <v>41</v>
      </c>
      <c r="C9" s="64">
        <v>8716.0067291809646</v>
      </c>
      <c r="D9" s="65">
        <v>9.0729164681134282</v>
      </c>
      <c r="E9" s="38">
        <v>0.81799999999999995</v>
      </c>
      <c r="F9" s="66">
        <v>34.510000000000005</v>
      </c>
      <c r="G9" s="9"/>
      <c r="H9" s="9"/>
      <c r="I9" s="10"/>
      <c r="J9" s="74">
        <v>3606.0777599861826</v>
      </c>
      <c r="K9" s="74">
        <v>3969.5248443453388</v>
      </c>
      <c r="L9" s="74">
        <v>3586.678365657031</v>
      </c>
      <c r="M9" s="74">
        <v>4056.8773587625733</v>
      </c>
      <c r="N9" s="74">
        <v>4475.0201971985043</v>
      </c>
      <c r="O9" s="74">
        <v>4805.2969000314479</v>
      </c>
      <c r="P9" s="74">
        <v>5138.6071894892093</v>
      </c>
      <c r="Q9" s="74">
        <v>5275.7685427011384</v>
      </c>
      <c r="R9" s="74">
        <v>5557.6011867908919</v>
      </c>
      <c r="S9" s="74">
        <v>5862.8194125001983</v>
      </c>
      <c r="T9" s="74">
        <v>6161.6077812023368</v>
      </c>
      <c r="U9" s="74">
        <v>6446.5347040705128</v>
      </c>
      <c r="V9" s="74">
        <v>6809.9699113299639</v>
      </c>
      <c r="W9" s="74">
        <v>7295.4876220950273</v>
      </c>
      <c r="X9" s="74">
        <v>7449.4826586119761</v>
      </c>
      <c r="Y9" s="73">
        <v>7846.7334268972718</v>
      </c>
      <c r="Z9" s="71"/>
      <c r="AA9" s="9">
        <f t="shared" ref="AA9:AA72" si="1">SLOPE(J9:X9,$J$7:$X$7)</f>
        <v>286.17321371687785</v>
      </c>
      <c r="AB9" s="9">
        <f t="shared" ref="AB9:AB72" si="2">AVERAGE(J9:X9)</f>
        <v>5366.4902956514879</v>
      </c>
      <c r="AC9" s="11">
        <f t="shared" ref="AC9:AC72" si="3">AA9/AB9</f>
        <v>5.3325953826612975E-2</v>
      </c>
      <c r="AE9" s="10">
        <f t="shared" ref="AE9:AE72" si="4">LN(J9)</f>
        <v>8.1903759675868297</v>
      </c>
      <c r="AF9" s="10">
        <f t="shared" ref="AF9:AF72" si="5">LN(K9)</f>
        <v>8.2864016799553415</v>
      </c>
      <c r="AG9" s="10">
        <f t="shared" ref="AG9:AG72" si="6">LN(L9)</f>
        <v>8.1849818068426341</v>
      </c>
      <c r="AH9" s="10">
        <f t="shared" ref="AH9:AH72" si="7">LN(M9)</f>
        <v>8.3081688332110915</v>
      </c>
      <c r="AI9" s="10">
        <f t="shared" ref="AI9:AI72" si="8">LN(N9)</f>
        <v>8.4062661440392183</v>
      </c>
      <c r="AJ9" s="10">
        <f t="shared" ref="AJ9:AJ72" si="9">LN(O9)</f>
        <v>8.4774741093043158</v>
      </c>
      <c r="AK9" s="10">
        <f t="shared" ref="AK9:AK72" si="10">LN(P9)</f>
        <v>8.5445373469213575</v>
      </c>
      <c r="AL9" s="10">
        <f t="shared" ref="AL9:AL72" si="11">LN(Q9)</f>
        <v>8.5708796430305316</v>
      </c>
      <c r="AM9" s="10">
        <f t="shared" ref="AM9:AM72" si="12">LN(R9)</f>
        <v>8.6229218529224241</v>
      </c>
      <c r="AN9" s="10">
        <f t="shared" ref="AN9:AN72" si="13">LN(S9)</f>
        <v>8.6763858952788979</v>
      </c>
      <c r="AO9" s="10">
        <f t="shared" ref="AO9:AO72" si="14">LN(T9)</f>
        <v>8.7260930259140306</v>
      </c>
      <c r="AP9" s="10">
        <f t="shared" ref="AP9:AP72" si="15">LN(U9)</f>
        <v>8.7712980102336733</v>
      </c>
      <c r="AQ9" s="10">
        <f t="shared" ref="AQ9:AQ72" si="16">LN(V9)</f>
        <v>8.8261429808268907</v>
      </c>
      <c r="AR9" s="10">
        <f t="shared" ref="AR9:AR72" si="17">LN(W9)</f>
        <v>8.8950113020533372</v>
      </c>
      <c r="AS9" s="10">
        <f t="shared" ref="AS9:AS72" si="18">LN(X9)</f>
        <v>8.9158998671653613</v>
      </c>
      <c r="AT9" s="10">
        <f t="shared" ref="AT9:AT72" si="19">LN(Y9)</f>
        <v>8.9678526002107208</v>
      </c>
    </row>
    <row r="10" spans="1:56">
      <c r="A10" s="12" t="s">
        <v>44</v>
      </c>
      <c r="B10" s="15" t="s">
        <v>43</v>
      </c>
      <c r="C10" s="64">
        <v>8172.4752171015598</v>
      </c>
      <c r="D10" s="65">
        <v>9.008527106119196</v>
      </c>
      <c r="E10" s="38">
        <v>0.754</v>
      </c>
      <c r="F10" s="66">
        <v>35.33</v>
      </c>
      <c r="G10" s="9"/>
      <c r="H10" s="9"/>
      <c r="I10" s="10"/>
      <c r="J10" s="74">
        <v>5631.1451972222312</v>
      </c>
      <c r="K10" s="74">
        <v>5761.2125832190695</v>
      </c>
      <c r="L10" s="74">
        <v>5733.7170750529749</v>
      </c>
      <c r="M10" s="74">
        <v>5938.5858223725972</v>
      </c>
      <c r="N10" s="74">
        <v>6041.96284799971</v>
      </c>
      <c r="O10" s="74">
        <v>6086.9448073625235</v>
      </c>
      <c r="P10" s="74">
        <v>6154.7710999953961</v>
      </c>
      <c r="Q10" s="74">
        <v>6349.7207242393724</v>
      </c>
      <c r="R10" s="74">
        <v>6687.515560441524</v>
      </c>
      <c r="S10" s="74">
        <v>6930.7809433715838</v>
      </c>
      <c r="T10" s="74">
        <v>7175.9642740297259</v>
      </c>
      <c r="U10" s="74">
        <v>7210.421942555482</v>
      </c>
      <c r="V10" s="74">
        <v>7315.5929656764702</v>
      </c>
      <c r="W10" s="74">
        <v>7378.8745255456333</v>
      </c>
      <c r="X10" s="74">
        <v>7421.1231031975667</v>
      </c>
      <c r="Y10" s="73">
        <v>7587.1687194355973</v>
      </c>
      <c r="Z10" s="71"/>
      <c r="AA10" s="9">
        <f t="shared" si="1"/>
        <v>145.91057835782161</v>
      </c>
      <c r="AB10" s="9">
        <f t="shared" si="2"/>
        <v>6521.2222314854562</v>
      </c>
      <c r="AC10" s="11">
        <f t="shared" si="3"/>
        <v>2.2374728720843628E-2</v>
      </c>
      <c r="AE10" s="10">
        <f t="shared" si="4"/>
        <v>8.636068110257332</v>
      </c>
      <c r="AF10" s="10">
        <f t="shared" si="5"/>
        <v>8.6589032494541271</v>
      </c>
      <c r="AG10" s="10">
        <f t="shared" si="6"/>
        <v>8.6541193035888959</v>
      </c>
      <c r="AH10" s="10">
        <f t="shared" si="7"/>
        <v>8.6892263069702018</v>
      </c>
      <c r="AI10" s="10">
        <f t="shared" si="8"/>
        <v>8.7064842129703663</v>
      </c>
      <c r="AJ10" s="10">
        <f t="shared" si="9"/>
        <v>8.713901561155712</v>
      </c>
      <c r="AK10" s="10">
        <f t="shared" si="10"/>
        <v>8.7249828486492564</v>
      </c>
      <c r="AL10" s="10">
        <f t="shared" si="11"/>
        <v>8.7561661104848252</v>
      </c>
      <c r="AM10" s="10">
        <f t="shared" si="12"/>
        <v>8.8079977179965496</v>
      </c>
      <c r="AN10" s="10">
        <f t="shared" si="13"/>
        <v>8.84372777607609</v>
      </c>
      <c r="AO10" s="10">
        <f t="shared" si="14"/>
        <v>8.8784924251908048</v>
      </c>
      <c r="AP10" s="10">
        <f t="shared" si="15"/>
        <v>8.8832827504190135</v>
      </c>
      <c r="AQ10" s="10">
        <f t="shared" si="16"/>
        <v>8.8977633717788169</v>
      </c>
      <c r="AR10" s="10">
        <f t="shared" si="17"/>
        <v>8.9063764026511052</v>
      </c>
      <c r="AS10" s="10">
        <f t="shared" si="18"/>
        <v>8.9120856863243354</v>
      </c>
      <c r="AT10" s="10">
        <f t="shared" si="19"/>
        <v>8.9342137730551752</v>
      </c>
    </row>
    <row r="11" spans="1:56">
      <c r="A11" s="12" t="s">
        <v>46</v>
      </c>
      <c r="B11" s="15" t="s">
        <v>45</v>
      </c>
      <c r="C11" s="64">
        <v>44900</v>
      </c>
      <c r="D11" s="65">
        <v>10.712193073730345</v>
      </c>
      <c r="E11" s="38">
        <v>0.93400000000000005</v>
      </c>
      <c r="F11" s="66">
        <v>27.21</v>
      </c>
      <c r="G11" s="9"/>
      <c r="H11" s="9"/>
      <c r="I11" s="10"/>
      <c r="J11" s="73">
        <v>29312.348857981266</v>
      </c>
      <c r="K11" s="73">
        <v>30218.916348434293</v>
      </c>
      <c r="L11" s="73">
        <v>31153.522008695149</v>
      </c>
      <c r="M11" s="73">
        <v>32117.032998654795</v>
      </c>
      <c r="N11" s="73">
        <v>33110.343297582265</v>
      </c>
      <c r="O11" s="73">
        <v>34134.374533589966</v>
      </c>
      <c r="P11" s="73">
        <v>35190.076838752546</v>
      </c>
      <c r="Q11" s="73">
        <v>36278.429730672731</v>
      </c>
      <c r="R11" s="73">
        <v>37400.443021312094</v>
      </c>
      <c r="S11" s="73">
        <v>38557.157753929998</v>
      </c>
      <c r="T11" s="73">
        <v>39749.647168999996</v>
      </c>
      <c r="U11" s="73">
        <v>40979.017699999997</v>
      </c>
      <c r="V11" s="73">
        <v>42246.409999999996</v>
      </c>
      <c r="W11" s="73">
        <v>43553</v>
      </c>
      <c r="X11" s="75">
        <v>44900</v>
      </c>
      <c r="Y11" s="73">
        <v>46262.862801468487</v>
      </c>
      <c r="Z11" s="71"/>
      <c r="AA11" s="9">
        <f>SLOPE(J11:X11,$J$7:$X$7)</f>
        <v>1110.7295817961544</v>
      </c>
      <c r="AB11" s="9">
        <f>AVERAGE(J11:X11)</f>
        <v>36593.381350573683</v>
      </c>
      <c r="AC11" s="11">
        <f t="shared" si="3"/>
        <v>3.035329179217108E-2</v>
      </c>
      <c r="AE11" s="10">
        <f t="shared" si="4"/>
        <v>10.285764168944425</v>
      </c>
      <c r="AF11" s="10">
        <f t="shared" si="5"/>
        <v>10.316223376429134</v>
      </c>
      <c r="AG11" s="10">
        <f t="shared" si="6"/>
        <v>10.346682583913843</v>
      </c>
      <c r="AH11" s="10">
        <f t="shared" si="7"/>
        <v>10.377141791398552</v>
      </c>
      <c r="AI11" s="10">
        <f t="shared" si="8"/>
        <v>10.407600998883259</v>
      </c>
      <c r="AJ11" s="10">
        <f t="shared" si="9"/>
        <v>10.438060206367968</v>
      </c>
      <c r="AK11" s="10">
        <f t="shared" si="10"/>
        <v>10.468519413852677</v>
      </c>
      <c r="AL11" s="10">
        <f t="shared" si="11"/>
        <v>10.498978621337386</v>
      </c>
      <c r="AM11" s="10">
        <f t="shared" si="12"/>
        <v>10.529437828822095</v>
      </c>
      <c r="AN11" s="10">
        <f t="shared" si="13"/>
        <v>10.559897036306802</v>
      </c>
      <c r="AO11" s="10">
        <f t="shared" si="14"/>
        <v>10.590356243791511</v>
      </c>
      <c r="AP11" s="10">
        <f t="shared" si="15"/>
        <v>10.62081545127622</v>
      </c>
      <c r="AQ11" s="10">
        <f t="shared" si="16"/>
        <v>10.651274658760929</v>
      </c>
      <c r="AR11" s="10">
        <f t="shared" si="17"/>
        <v>10.681733866245636</v>
      </c>
      <c r="AS11" s="10">
        <f t="shared" si="18"/>
        <v>10.712193073730345</v>
      </c>
      <c r="AT11" s="10">
        <f t="shared" si="19"/>
        <v>10.742094818900213</v>
      </c>
    </row>
    <row r="12" spans="1:56">
      <c r="A12" s="12" t="s">
        <v>48</v>
      </c>
      <c r="B12" s="15" t="s">
        <v>47</v>
      </c>
      <c r="C12" s="64">
        <v>5812.0219949393422</v>
      </c>
      <c r="D12" s="65">
        <v>8.6676838090841386</v>
      </c>
      <c r="E12" s="38">
        <v>0.56399999999999995</v>
      </c>
      <c r="F12" s="66">
        <v>58.64</v>
      </c>
      <c r="G12" s="9"/>
      <c r="H12" s="9"/>
      <c r="I12" s="10"/>
      <c r="J12" s="74">
        <v>2146.6556163005525</v>
      </c>
      <c r="K12" s="74">
        <v>2322.5032024480856</v>
      </c>
      <c r="L12" s="74">
        <v>2443.2318086710306</v>
      </c>
      <c r="M12" s="74">
        <v>2546.1892463574463</v>
      </c>
      <c r="N12" s="74">
        <v>2562.770044148428</v>
      </c>
      <c r="O12" s="74">
        <v>2569.0254750990903</v>
      </c>
      <c r="P12" s="74">
        <v>2573.1823226658616</v>
      </c>
      <c r="Q12" s="74">
        <v>2856.7516177294578</v>
      </c>
      <c r="R12" s="74">
        <v>2860.1954077565861</v>
      </c>
      <c r="S12" s="74">
        <v>3083.743707329163</v>
      </c>
      <c r="T12" s="74">
        <v>3611.4926323315517</v>
      </c>
      <c r="U12" s="74">
        <v>4163.7600855196697</v>
      </c>
      <c r="V12" s="74">
        <v>4875.3579141944265</v>
      </c>
      <c r="W12" s="74">
        <v>5381.9325543137384</v>
      </c>
      <c r="X12" s="74">
        <v>5277.6826551497134</v>
      </c>
      <c r="Y12" s="73">
        <v>5641.2791436649168</v>
      </c>
      <c r="Z12" s="71"/>
      <c r="AA12" s="9">
        <f t="shared" si="1"/>
        <v>226.31177350537197</v>
      </c>
      <c r="AB12" s="9">
        <f t="shared" si="2"/>
        <v>3284.9649526676535</v>
      </c>
      <c r="AC12" s="11">
        <f t="shared" si="3"/>
        <v>6.8893207923447941E-2</v>
      </c>
      <c r="AE12" s="10">
        <f t="shared" si="4"/>
        <v>7.6716663827309626</v>
      </c>
      <c r="AF12" s="10">
        <f t="shared" si="5"/>
        <v>7.7504008495667351</v>
      </c>
      <c r="AG12" s="10">
        <f t="shared" si="6"/>
        <v>7.8010769536457572</v>
      </c>
      <c r="AH12" s="10">
        <f t="shared" si="7"/>
        <v>7.8423531072101929</v>
      </c>
      <c r="AI12" s="10">
        <f t="shared" si="8"/>
        <v>7.8488440009765696</v>
      </c>
      <c r="AJ12" s="10">
        <f t="shared" si="9"/>
        <v>7.8512819134091369</v>
      </c>
      <c r="AK12" s="10">
        <f t="shared" si="10"/>
        <v>7.8528986697269358</v>
      </c>
      <c r="AL12" s="10">
        <f t="shared" si="11"/>
        <v>7.9574404603098365</v>
      </c>
      <c r="AM12" s="10">
        <f t="shared" si="12"/>
        <v>7.958645225870308</v>
      </c>
      <c r="AN12" s="10">
        <f t="shared" si="13"/>
        <v>8.0338996272510226</v>
      </c>
      <c r="AO12" s="10">
        <f t="shared" si="14"/>
        <v>8.1918764374311035</v>
      </c>
      <c r="AP12" s="10">
        <f t="shared" si="15"/>
        <v>8.3341738117252309</v>
      </c>
      <c r="AQ12" s="10">
        <f t="shared" si="16"/>
        <v>8.4919487990332492</v>
      </c>
      <c r="AR12" s="10">
        <f t="shared" si="17"/>
        <v>8.5908027994940479</v>
      </c>
      <c r="AS12" s="10">
        <f t="shared" si="18"/>
        <v>8.571242389289301</v>
      </c>
      <c r="AT12" s="10">
        <f t="shared" si="19"/>
        <v>8.6378661172993567</v>
      </c>
    </row>
    <row r="13" spans="1:56">
      <c r="A13" s="12" t="s">
        <v>50</v>
      </c>
      <c r="B13" s="15" t="s">
        <v>49</v>
      </c>
      <c r="C13" s="64">
        <v>18778.490631592878</v>
      </c>
      <c r="D13" s="65">
        <v>9.8404673784776353</v>
      </c>
      <c r="E13" s="38">
        <v>0.86799999999999999</v>
      </c>
      <c r="F13" s="66" t="e">
        <v>#N/A</v>
      </c>
      <c r="G13" s="9"/>
      <c r="H13" s="9"/>
      <c r="I13" s="10"/>
      <c r="J13" s="74">
        <v>12762.370740267968</v>
      </c>
      <c r="K13" s="74">
        <v>13270.09857387758</v>
      </c>
      <c r="L13" s="74">
        <v>13558.033978086791</v>
      </c>
      <c r="M13" s="74">
        <v>13800.002920948349</v>
      </c>
      <c r="N13" s="74">
        <v>14029.282016067715</v>
      </c>
      <c r="O13" s="74">
        <v>13928.393523400806</v>
      </c>
      <c r="P13" s="74">
        <v>13960.60835453461</v>
      </c>
      <c r="Q13" s="74">
        <v>14068.539989917355</v>
      </c>
      <c r="R13" s="74">
        <v>14557.111293115171</v>
      </c>
      <c r="S13" s="74">
        <v>15362.113961646084</v>
      </c>
      <c r="T13" s="74">
        <v>15791.642954037308</v>
      </c>
      <c r="U13" s="74">
        <v>17660.393152017761</v>
      </c>
      <c r="V13" s="74">
        <v>19031.758570993083</v>
      </c>
      <c r="W13" s="74">
        <v>18846.105450305993</v>
      </c>
      <c r="X13" s="74">
        <v>17052.054239050933</v>
      </c>
      <c r="Y13" s="73">
        <v>17513.643587307266</v>
      </c>
      <c r="Z13" s="71"/>
      <c r="AA13" s="9">
        <f t="shared" si="1"/>
        <v>410.8751295280008</v>
      </c>
      <c r="AB13" s="9">
        <f t="shared" si="2"/>
        <v>15178.567314551166</v>
      </c>
      <c r="AC13" s="11">
        <f t="shared" si="3"/>
        <v>2.7069427635249148E-2</v>
      </c>
      <c r="AE13" s="10">
        <f t="shared" si="4"/>
        <v>9.454256334332932</v>
      </c>
      <c r="AF13" s="10">
        <f t="shared" si="5"/>
        <v>9.4932685556240273</v>
      </c>
      <c r="AG13" s="10">
        <f t="shared" si="6"/>
        <v>9.5147345641160186</v>
      </c>
      <c r="AH13" s="10">
        <f t="shared" si="7"/>
        <v>9.5324240828081983</v>
      </c>
      <c r="AI13" s="10">
        <f t="shared" si="8"/>
        <v>9.5489019968809483</v>
      </c>
      <c r="AJ13" s="10">
        <f t="shared" si="9"/>
        <v>9.5416847351701382</v>
      </c>
      <c r="AK13" s="10">
        <f t="shared" si="10"/>
        <v>9.5439949537719109</v>
      </c>
      <c r="AL13" s="10">
        <f t="shared" si="11"/>
        <v>9.5516963771277137</v>
      </c>
      <c r="AM13" s="10">
        <f t="shared" si="12"/>
        <v>9.5858349018686209</v>
      </c>
      <c r="AN13" s="10">
        <f t="shared" si="13"/>
        <v>9.6396596249431727</v>
      </c>
      <c r="AO13" s="10">
        <f t="shared" si="14"/>
        <v>9.6672361521241861</v>
      </c>
      <c r="AP13" s="10">
        <f t="shared" si="15"/>
        <v>9.7790797361988115</v>
      </c>
      <c r="AQ13" s="10">
        <f t="shared" si="16"/>
        <v>9.8538643664774206</v>
      </c>
      <c r="AR13" s="10">
        <f t="shared" si="17"/>
        <v>9.8440615641190821</v>
      </c>
      <c r="AS13" s="10">
        <f t="shared" si="18"/>
        <v>9.7440259586829345</v>
      </c>
      <c r="AT13" s="10">
        <f t="shared" si="19"/>
        <v>9.770735489715646</v>
      </c>
    </row>
    <row r="14" spans="1:56">
      <c r="A14" s="12" t="s">
        <v>52</v>
      </c>
      <c r="B14" s="15" t="s">
        <v>51</v>
      </c>
      <c r="C14" s="64">
        <v>14538.32401076723</v>
      </c>
      <c r="D14" s="65">
        <v>9.5845434769586433</v>
      </c>
      <c r="E14" s="38">
        <v>0.86599999999999999</v>
      </c>
      <c r="F14" s="66">
        <v>45.769999999999996</v>
      </c>
      <c r="G14" s="9"/>
      <c r="H14" s="9"/>
      <c r="I14" s="10"/>
      <c r="J14" s="74">
        <v>9616.4459809042983</v>
      </c>
      <c r="K14" s="74">
        <v>10018.034166582685</v>
      </c>
      <c r="L14" s="74">
        <v>10694.430970290152</v>
      </c>
      <c r="M14" s="74">
        <v>10970.788923216236</v>
      </c>
      <c r="N14" s="74">
        <v>10476.306177020942</v>
      </c>
      <c r="O14" s="74">
        <v>10280.173486999935</v>
      </c>
      <c r="P14" s="74">
        <v>9727.0679728266568</v>
      </c>
      <c r="Q14" s="74">
        <v>8584.8859000813536</v>
      </c>
      <c r="R14" s="74">
        <v>9258.2681655550932</v>
      </c>
      <c r="S14" s="74">
        <v>10002.552430160202</v>
      </c>
      <c r="T14" s="74">
        <v>10819.300388996475</v>
      </c>
      <c r="U14" s="74">
        <v>11623.110916739985</v>
      </c>
      <c r="V14" s="74">
        <v>12505.738610624709</v>
      </c>
      <c r="W14" s="74">
        <v>13219.535960540768</v>
      </c>
      <c r="X14" s="74">
        <v>13201.715432832072</v>
      </c>
      <c r="Y14" s="73">
        <v>13447.610131698162</v>
      </c>
      <c r="Z14" s="71"/>
      <c r="AA14" s="9">
        <f t="shared" si="1"/>
        <v>199.91665649280807</v>
      </c>
      <c r="AB14" s="9">
        <f t="shared" si="2"/>
        <v>10733.223698891437</v>
      </c>
      <c r="AC14" s="11">
        <f t="shared" si="3"/>
        <v>1.8625965702499626E-2</v>
      </c>
      <c r="AE14" s="10">
        <f t="shared" si="4"/>
        <v>9.1712300347453031</v>
      </c>
      <c r="AF14" s="10">
        <f t="shared" si="5"/>
        <v>9.2121421644310804</v>
      </c>
      <c r="AG14" s="10">
        <f t="shared" si="6"/>
        <v>9.2774784148920961</v>
      </c>
      <c r="AH14" s="10">
        <f t="shared" si="7"/>
        <v>9.3029914671115108</v>
      </c>
      <c r="AI14" s="10">
        <f t="shared" si="8"/>
        <v>9.2568714317202705</v>
      </c>
      <c r="AJ14" s="10">
        <f t="shared" si="9"/>
        <v>9.2379724150340632</v>
      </c>
      <c r="AK14" s="10">
        <f t="shared" si="10"/>
        <v>9.1826677909016343</v>
      </c>
      <c r="AL14" s="10">
        <f t="shared" si="11"/>
        <v>9.0577584826295521</v>
      </c>
      <c r="AM14" s="10">
        <f t="shared" si="12"/>
        <v>9.1332722869910157</v>
      </c>
      <c r="AN14" s="10">
        <f t="shared" si="13"/>
        <v>9.2105955824232471</v>
      </c>
      <c r="AO14" s="10">
        <f t="shared" si="14"/>
        <v>9.2890868912523583</v>
      </c>
      <c r="AP14" s="10">
        <f t="shared" si="15"/>
        <v>9.3607507154649028</v>
      </c>
      <c r="AQ14" s="10">
        <f t="shared" si="16"/>
        <v>9.4339429067913247</v>
      </c>
      <c r="AR14" s="10">
        <f t="shared" si="17"/>
        <v>9.4894510114689439</v>
      </c>
      <c r="AS14" s="10">
        <f t="shared" si="18"/>
        <v>9.4881020571635108</v>
      </c>
      <c r="AT14" s="10">
        <f t="shared" si="19"/>
        <v>9.5065566838664672</v>
      </c>
    </row>
    <row r="15" spans="1:56">
      <c r="A15" s="12" t="s">
        <v>54</v>
      </c>
      <c r="B15" s="15" t="s">
        <v>53</v>
      </c>
      <c r="C15" s="64">
        <v>5278.8765833541383</v>
      </c>
      <c r="D15" s="65">
        <v>8.5714685857577795</v>
      </c>
      <c r="E15" s="38">
        <v>0.79800000000000004</v>
      </c>
      <c r="F15" s="66">
        <v>30.86</v>
      </c>
      <c r="G15" s="9"/>
      <c r="H15" s="9"/>
      <c r="I15" s="10"/>
      <c r="J15" s="74">
        <v>1705.1198481735303</v>
      </c>
      <c r="K15" s="74">
        <v>1834.1611749272499</v>
      </c>
      <c r="L15" s="74">
        <v>1917.6762383997623</v>
      </c>
      <c r="M15" s="74">
        <v>2074.7342826698123</v>
      </c>
      <c r="N15" s="74">
        <v>2156.064156838303</v>
      </c>
      <c r="O15" s="74">
        <v>2294.1263158934257</v>
      </c>
      <c r="P15" s="74">
        <v>2522.8805581229699</v>
      </c>
      <c r="Q15" s="74">
        <v>2860.0653286478546</v>
      </c>
      <c r="R15" s="74">
        <v>3261.1436256583979</v>
      </c>
      <c r="S15" s="74">
        <v>3601.3510855371178</v>
      </c>
      <c r="T15" s="74">
        <v>4097.8154335823911</v>
      </c>
      <c r="U15" s="74">
        <v>4633.3604046043984</v>
      </c>
      <c r="V15" s="74">
        <v>5261.3151052965914</v>
      </c>
      <c r="W15" s="74">
        <v>5610.6168827032761</v>
      </c>
      <c r="X15" s="74">
        <v>4793.5529849858904</v>
      </c>
      <c r="Y15" s="73">
        <v>5218.21343489837</v>
      </c>
      <c r="Z15" s="71"/>
      <c r="AA15" s="9">
        <f t="shared" si="1"/>
        <v>287.1729695129294</v>
      </c>
      <c r="AB15" s="9">
        <f t="shared" si="2"/>
        <v>3241.5988950693982</v>
      </c>
      <c r="AC15" s="11">
        <f t="shared" si="3"/>
        <v>8.8589914671346595E-2</v>
      </c>
      <c r="AE15" s="10">
        <f t="shared" si="4"/>
        <v>7.4413906794311258</v>
      </c>
      <c r="AF15" s="10">
        <f t="shared" si="5"/>
        <v>7.5143425305947673</v>
      </c>
      <c r="AG15" s="10">
        <f t="shared" si="6"/>
        <v>7.5588694395262497</v>
      </c>
      <c r="AH15" s="10">
        <f t="shared" si="7"/>
        <v>7.6375883679201904</v>
      </c>
      <c r="AI15" s="10">
        <f t="shared" si="8"/>
        <v>7.6760396889322982</v>
      </c>
      <c r="AJ15" s="10">
        <f t="shared" si="9"/>
        <v>7.7381073597712033</v>
      </c>
      <c r="AK15" s="10">
        <f t="shared" si="10"/>
        <v>7.8331566063087621</v>
      </c>
      <c r="AL15" s="10">
        <f t="shared" si="11"/>
        <v>7.9585997457375841</v>
      </c>
      <c r="AM15" s="10">
        <f t="shared" si="12"/>
        <v>8.0898332182596064</v>
      </c>
      <c r="AN15" s="10">
        <f t="shared" si="13"/>
        <v>8.189064355574283</v>
      </c>
      <c r="AO15" s="10">
        <f t="shared" si="14"/>
        <v>8.318209289615341</v>
      </c>
      <c r="AP15" s="10">
        <f t="shared" si="15"/>
        <v>8.4410376731539785</v>
      </c>
      <c r="AQ15" s="10">
        <f t="shared" si="16"/>
        <v>8.5681362945003219</v>
      </c>
      <c r="AR15" s="10">
        <f t="shared" si="17"/>
        <v>8.6324159537376257</v>
      </c>
      <c r="AS15" s="10">
        <f t="shared" si="18"/>
        <v>8.4750271659629792</v>
      </c>
      <c r="AT15" s="10">
        <f t="shared" si="19"/>
        <v>8.5599103684435818</v>
      </c>
    </row>
    <row r="16" spans="1:56">
      <c r="A16" s="12" t="s">
        <v>56</v>
      </c>
      <c r="B16" s="15" t="s">
        <v>55</v>
      </c>
      <c r="C16" s="64">
        <v>39539.135363480695</v>
      </c>
      <c r="D16" s="65">
        <v>10.58504622909757</v>
      </c>
      <c r="E16" s="38">
        <v>0.97</v>
      </c>
      <c r="F16" s="66">
        <v>35.19</v>
      </c>
      <c r="G16" s="9"/>
      <c r="H16" s="9"/>
      <c r="I16" s="10"/>
      <c r="J16" s="74">
        <v>25527.650099638562</v>
      </c>
      <c r="K16" s="74">
        <v>26247.586230832421</v>
      </c>
      <c r="L16" s="74">
        <v>26967.852797875694</v>
      </c>
      <c r="M16" s="74">
        <v>27870.536325021942</v>
      </c>
      <c r="N16" s="74">
        <v>28975.720174875813</v>
      </c>
      <c r="O16" s="74">
        <v>29763.284440747175</v>
      </c>
      <c r="P16" s="74">
        <v>29946.074221782943</v>
      </c>
      <c r="Q16" s="74">
        <v>30715.795611237289</v>
      </c>
      <c r="R16" s="74">
        <v>31297.812976175308</v>
      </c>
      <c r="S16" s="74">
        <v>32217.837900933911</v>
      </c>
      <c r="T16" s="74">
        <v>32698.435387582034</v>
      </c>
      <c r="U16" s="74">
        <v>33208.723247801747</v>
      </c>
      <c r="V16" s="74">
        <v>33848.107351946586</v>
      </c>
      <c r="W16" s="74">
        <v>34522.011340089441</v>
      </c>
      <c r="X16" s="74">
        <v>34259.084287065176</v>
      </c>
      <c r="Y16" s="73">
        <v>34996.104310375078</v>
      </c>
      <c r="Z16" s="71"/>
      <c r="AA16" s="9">
        <f t="shared" si="1"/>
        <v>656.96286336388073</v>
      </c>
      <c r="AB16" s="9">
        <f t="shared" si="2"/>
        <v>30537.767492907071</v>
      </c>
      <c r="AC16" s="11">
        <f t="shared" si="3"/>
        <v>2.1513126770530026E-2</v>
      </c>
      <c r="AE16" s="10">
        <f t="shared" si="4"/>
        <v>10.147517461331653</v>
      </c>
      <c r="AF16" s="10">
        <f t="shared" si="5"/>
        <v>10.175329310680677</v>
      </c>
      <c r="AG16" s="10">
        <f t="shared" si="6"/>
        <v>10.202400798499255</v>
      </c>
      <c r="AH16" s="10">
        <f t="shared" si="7"/>
        <v>10.23532536410217</v>
      </c>
      <c r="AI16" s="10">
        <f t="shared" si="8"/>
        <v>10.27421352294224</v>
      </c>
      <c r="AJ16" s="10">
        <f t="shared" si="9"/>
        <v>10.301030847129759</v>
      </c>
      <c r="AK16" s="10">
        <f t="shared" si="10"/>
        <v>10.307153517215362</v>
      </c>
      <c r="AL16" s="10">
        <f t="shared" si="11"/>
        <v>10.332532316281833</v>
      </c>
      <c r="AM16" s="10">
        <f t="shared" si="12"/>
        <v>10.35130350112137</v>
      </c>
      <c r="AN16" s="10">
        <f t="shared" si="13"/>
        <v>10.380275550225306</v>
      </c>
      <c r="AO16" s="10">
        <f t="shared" si="14"/>
        <v>10.395082508266063</v>
      </c>
      <c r="AP16" s="10">
        <f t="shared" si="15"/>
        <v>10.410567868820021</v>
      </c>
      <c r="AQ16" s="10">
        <f t="shared" si="16"/>
        <v>10.429638363983937</v>
      </c>
      <c r="AR16" s="10">
        <f t="shared" si="17"/>
        <v>10.449352409435354</v>
      </c>
      <c r="AS16" s="10">
        <f t="shared" si="18"/>
        <v>10.441707043180715</v>
      </c>
      <c r="AT16" s="10">
        <f t="shared" si="19"/>
        <v>10.462992028858789</v>
      </c>
    </row>
    <row r="17" spans="1:46">
      <c r="A17" s="12" t="s">
        <v>58</v>
      </c>
      <c r="B17" s="15" t="s">
        <v>57</v>
      </c>
      <c r="C17" s="64">
        <v>38817.799131564811</v>
      </c>
      <c r="D17" s="65">
        <v>10.566634160926355</v>
      </c>
      <c r="E17" s="38">
        <v>0.95499999999999996</v>
      </c>
      <c r="F17" s="66">
        <v>29.148</v>
      </c>
      <c r="G17" s="9"/>
      <c r="H17" s="9"/>
      <c r="I17" s="10"/>
      <c r="J17" s="74">
        <v>27561.86965182385</v>
      </c>
      <c r="K17" s="74">
        <v>28134.382614327667</v>
      </c>
      <c r="L17" s="74">
        <v>28710.242799042418</v>
      </c>
      <c r="M17" s="74">
        <v>29700.170271688698</v>
      </c>
      <c r="N17" s="74">
        <v>30616.497079743338</v>
      </c>
      <c r="O17" s="74">
        <v>31697.176856067588</v>
      </c>
      <c r="P17" s="74">
        <v>31737.42396140136</v>
      </c>
      <c r="Q17" s="74">
        <v>32098.149481105491</v>
      </c>
      <c r="R17" s="74">
        <v>32219.135185787847</v>
      </c>
      <c r="S17" s="74">
        <v>32809.010841009847</v>
      </c>
      <c r="T17" s="74">
        <v>33376.793449618715</v>
      </c>
      <c r="U17" s="74">
        <v>34372.77824198344</v>
      </c>
      <c r="V17" s="74">
        <v>35575.812260984589</v>
      </c>
      <c r="W17" s="74">
        <v>36193.370722245505</v>
      </c>
      <c r="X17" s="74">
        <v>34673.093046006899</v>
      </c>
      <c r="Y17" s="73">
        <v>35301.211081643261</v>
      </c>
      <c r="Z17" s="71"/>
      <c r="AA17" s="9">
        <f t="shared" si="1"/>
        <v>579.06085679134048</v>
      </c>
      <c r="AB17" s="9">
        <f t="shared" si="2"/>
        <v>31965.060430855818</v>
      </c>
      <c r="AC17" s="11">
        <f t="shared" si="3"/>
        <v>1.8115431317388471E-2</v>
      </c>
      <c r="AE17" s="10">
        <f t="shared" si="4"/>
        <v>10.224188562152586</v>
      </c>
      <c r="AF17" s="10">
        <f t="shared" si="5"/>
        <v>10.244747687938242</v>
      </c>
      <c r="AG17" s="10">
        <f t="shared" si="6"/>
        <v>10.265009230029627</v>
      </c>
      <c r="AH17" s="10">
        <f t="shared" si="7"/>
        <v>10.298908057827848</v>
      </c>
      <c r="AI17" s="10">
        <f t="shared" si="8"/>
        <v>10.32929426292041</v>
      </c>
      <c r="AJ17" s="10">
        <f t="shared" si="9"/>
        <v>10.363982897731242</v>
      </c>
      <c r="AK17" s="10">
        <f t="shared" si="10"/>
        <v>10.365251830150319</v>
      </c>
      <c r="AL17" s="10">
        <f t="shared" si="11"/>
        <v>10.376553658892673</v>
      </c>
      <c r="AM17" s="10">
        <f t="shared" si="12"/>
        <v>10.380315815457887</v>
      </c>
      <c r="AN17" s="10">
        <f t="shared" si="13"/>
        <v>10.398458477405892</v>
      </c>
      <c r="AO17" s="10">
        <f t="shared" si="14"/>
        <v>10.41561613057697</v>
      </c>
      <c r="AP17" s="10">
        <f t="shared" si="15"/>
        <v>10.445020199919592</v>
      </c>
      <c r="AQ17" s="10">
        <f t="shared" si="16"/>
        <v>10.479421255051147</v>
      </c>
      <c r="AR17" s="10">
        <f t="shared" si="17"/>
        <v>10.496631251823922</v>
      </c>
      <c r="AS17" s="10">
        <f t="shared" si="18"/>
        <v>10.453719248602454</v>
      </c>
      <c r="AT17" s="10">
        <f t="shared" si="19"/>
        <v>10.471672550594722</v>
      </c>
    </row>
    <row r="18" spans="1:46">
      <c r="A18" s="12" t="s">
        <v>60</v>
      </c>
      <c r="B18" s="15" t="s">
        <v>59</v>
      </c>
      <c r="C18" s="64">
        <v>9638.1881862451737</v>
      </c>
      <c r="D18" s="65">
        <v>9.1734884224553088</v>
      </c>
      <c r="E18" s="38">
        <v>0.78700000000000003</v>
      </c>
      <c r="F18" s="66">
        <v>33.71</v>
      </c>
      <c r="G18" s="9"/>
      <c r="H18" s="9"/>
      <c r="I18" s="10"/>
      <c r="J18" s="74">
        <v>1853.7946863377201</v>
      </c>
      <c r="K18" s="74">
        <v>1859.0255729284997</v>
      </c>
      <c r="L18" s="74">
        <v>1948.0287347483152</v>
      </c>
      <c r="M18" s="74">
        <v>2122.5216915522587</v>
      </c>
      <c r="N18" s="74">
        <v>2259.5994227736128</v>
      </c>
      <c r="O18" s="74">
        <v>2489.9740323416627</v>
      </c>
      <c r="P18" s="74">
        <v>2715.3588735360463</v>
      </c>
      <c r="Q18" s="74">
        <v>2980.8614926482728</v>
      </c>
      <c r="R18" s="74">
        <v>3289.7001232268749</v>
      </c>
      <c r="S18" s="74">
        <v>3593.6685094864924</v>
      </c>
      <c r="T18" s="74">
        <v>4496.1439362615847</v>
      </c>
      <c r="U18" s="74">
        <v>5981.2422092026172</v>
      </c>
      <c r="V18" s="74">
        <v>7395.1560166198324</v>
      </c>
      <c r="W18" s="74">
        <v>8100.5677326949108</v>
      </c>
      <c r="X18" s="74">
        <v>8752.0829518381124</v>
      </c>
      <c r="Y18" s="73">
        <v>9832.5988744404276</v>
      </c>
      <c r="Z18" s="71"/>
      <c r="AA18" s="9">
        <f t="shared" si="1"/>
        <v>492.49697514823089</v>
      </c>
      <c r="AB18" s="9">
        <f t="shared" si="2"/>
        <v>3989.1817324131207</v>
      </c>
      <c r="AC18" s="11">
        <f t="shared" si="3"/>
        <v>0.1234581445980681</v>
      </c>
      <c r="AE18" s="10">
        <f t="shared" si="4"/>
        <v>7.5249899990754061</v>
      </c>
      <c r="AF18" s="10">
        <f t="shared" si="5"/>
        <v>7.5278077439089683</v>
      </c>
      <c r="AG18" s="10">
        <f t="shared" si="6"/>
        <v>7.5745732349911794</v>
      </c>
      <c r="AH18" s="10">
        <f t="shared" si="7"/>
        <v>7.6603601379458874</v>
      </c>
      <c r="AI18" s="10">
        <f t="shared" si="8"/>
        <v>7.7229428299959553</v>
      </c>
      <c r="AJ18" s="10">
        <f t="shared" si="9"/>
        <v>7.8200275606259249</v>
      </c>
      <c r="AK18" s="10">
        <f t="shared" si="10"/>
        <v>7.9066794054140264</v>
      </c>
      <c r="AL18" s="10">
        <f t="shared" si="11"/>
        <v>7.9999676292132653</v>
      </c>
      <c r="AM18" s="10">
        <f t="shared" si="12"/>
        <v>8.098551691649833</v>
      </c>
      <c r="AN18" s="10">
        <f t="shared" si="13"/>
        <v>8.1869288286674156</v>
      </c>
      <c r="AO18" s="10">
        <f t="shared" si="14"/>
        <v>8.4109754053541383</v>
      </c>
      <c r="AP18" s="10">
        <f t="shared" si="15"/>
        <v>8.6963835526637592</v>
      </c>
      <c r="AQ18" s="10">
        <f t="shared" si="16"/>
        <v>8.908580472504477</v>
      </c>
      <c r="AR18" s="10">
        <f t="shared" si="17"/>
        <v>8.9996894286604707</v>
      </c>
      <c r="AS18" s="10">
        <f t="shared" si="18"/>
        <v>9.0770470026605068</v>
      </c>
      <c r="AT18" s="10">
        <f t="shared" si="19"/>
        <v>9.1934585601354382</v>
      </c>
    </row>
    <row r="19" spans="1:46">
      <c r="A19" s="12" t="s">
        <v>62</v>
      </c>
      <c r="B19" s="15" t="s">
        <v>61</v>
      </c>
      <c r="C19" s="64">
        <v>25894</v>
      </c>
      <c r="D19" s="65">
        <v>10.161766560618593</v>
      </c>
      <c r="E19" s="38">
        <v>0.85599999999999998</v>
      </c>
      <c r="F19" s="66" t="e">
        <v>#N/A</v>
      </c>
      <c r="G19" s="9"/>
      <c r="H19" s="9"/>
      <c r="I19" s="10"/>
      <c r="J19" s="73">
        <v>16904.542568564964</v>
      </c>
      <c r="K19" s="73">
        <v>17427.363472747387</v>
      </c>
      <c r="L19" s="73">
        <v>17966.354095615865</v>
      </c>
      <c r="M19" s="73">
        <v>18522.014531562749</v>
      </c>
      <c r="N19" s="73">
        <v>19094.860341817268</v>
      </c>
      <c r="O19" s="73">
        <v>19685.423032801307</v>
      </c>
      <c r="P19" s="73">
        <v>20294.250549279699</v>
      </c>
      <c r="Q19" s="73">
        <v>20921.907782762577</v>
      </c>
      <c r="R19" s="73">
        <v>21568.977095631522</v>
      </c>
      <c r="S19" s="73">
        <v>22236.058861475798</v>
      </c>
      <c r="T19" s="73">
        <v>22923.772022139998</v>
      </c>
      <c r="U19" s="73">
        <v>23632.754661999999</v>
      </c>
      <c r="V19" s="73">
        <v>24363.6646</v>
      </c>
      <c r="W19" s="73">
        <v>25117.18</v>
      </c>
      <c r="X19" s="75">
        <v>25894</v>
      </c>
      <c r="Y19" s="73">
        <v>26679.968137666481</v>
      </c>
      <c r="Z19" s="71"/>
      <c r="AA19" s="9">
        <f>SLOPE(J19:X19,$J$7:$X$7)</f>
        <v>640.56195525678436</v>
      </c>
      <c r="AB19" s="9">
        <f>AVERAGE(J19:X19)</f>
        <v>21103.54157442661</v>
      </c>
      <c r="AC19" s="11">
        <f t="shared" si="3"/>
        <v>3.035329179217108E-2</v>
      </c>
      <c r="AE19" s="10">
        <f t="shared" si="4"/>
        <v>9.735337655832673</v>
      </c>
      <c r="AF19" s="10">
        <f t="shared" si="5"/>
        <v>9.7657968633173802</v>
      </c>
      <c r="AG19" s="10">
        <f t="shared" si="6"/>
        <v>9.7962560708020892</v>
      </c>
      <c r="AH19" s="10">
        <f t="shared" si="7"/>
        <v>9.8267152782867981</v>
      </c>
      <c r="AI19" s="10">
        <f t="shared" si="8"/>
        <v>9.8571744857715071</v>
      </c>
      <c r="AJ19" s="10">
        <f t="shared" si="9"/>
        <v>9.8876336932562161</v>
      </c>
      <c r="AK19" s="10">
        <f t="shared" si="10"/>
        <v>9.9180929007409233</v>
      </c>
      <c r="AL19" s="10">
        <f t="shared" si="11"/>
        <v>9.9485521082256323</v>
      </c>
      <c r="AM19" s="10">
        <f t="shared" si="12"/>
        <v>9.9790113157103413</v>
      </c>
      <c r="AN19" s="10">
        <f t="shared" si="13"/>
        <v>10.00947052319505</v>
      </c>
      <c r="AO19" s="10">
        <f t="shared" si="14"/>
        <v>10.039929730679757</v>
      </c>
      <c r="AP19" s="10">
        <f t="shared" si="15"/>
        <v>10.070388938164466</v>
      </c>
      <c r="AQ19" s="10">
        <f t="shared" si="16"/>
        <v>10.100848145649175</v>
      </c>
      <c r="AR19" s="10">
        <f t="shared" si="17"/>
        <v>10.131307353133884</v>
      </c>
      <c r="AS19" s="10">
        <f t="shared" si="18"/>
        <v>10.161766560618593</v>
      </c>
      <c r="AT19" s="10">
        <f t="shared" si="19"/>
        <v>10.191668305788459</v>
      </c>
    </row>
    <row r="20" spans="1:46">
      <c r="A20" s="12" t="s">
        <v>64</v>
      </c>
      <c r="B20" s="15" t="s">
        <v>63</v>
      </c>
      <c r="C20" s="64">
        <v>35174.141600863964</v>
      </c>
      <c r="D20" s="65">
        <v>10.46806647801357</v>
      </c>
      <c r="E20" s="38">
        <v>0.89500000000000002</v>
      </c>
      <c r="F20" s="66" t="e">
        <v>#N/A</v>
      </c>
      <c r="G20" s="9"/>
      <c r="H20" s="9"/>
      <c r="I20" s="10"/>
      <c r="J20" s="74">
        <v>21218.705209559492</v>
      </c>
      <c r="K20" s="74">
        <v>21522.636371658369</v>
      </c>
      <c r="L20" s="74">
        <v>21659.323701735502</v>
      </c>
      <c r="M20" s="74">
        <v>22183.971553069376</v>
      </c>
      <c r="N20" s="74">
        <v>22625.280904527757</v>
      </c>
      <c r="O20" s="74">
        <v>23294.170831705094</v>
      </c>
      <c r="P20" s="74">
        <v>23818.187629382748</v>
      </c>
      <c r="Q20" s="74">
        <v>24506.488421557795</v>
      </c>
      <c r="R20" s="74">
        <v>25681.129794823773</v>
      </c>
      <c r="S20" s="74">
        <v>26517.137392098633</v>
      </c>
      <c r="T20" s="74">
        <v>27961.802752443735</v>
      </c>
      <c r="U20" s="74">
        <v>29195.219254572774</v>
      </c>
      <c r="V20" s="74">
        <v>30962.235523200761</v>
      </c>
      <c r="W20" s="74">
        <v>32232.816748241021</v>
      </c>
      <c r="X20" s="73">
        <v>33500</v>
      </c>
      <c r="Y20" s="73">
        <v>34655.555135582734</v>
      </c>
      <c r="Z20" s="71"/>
      <c r="AA20" s="9">
        <f t="shared" si="1"/>
        <v>889.67191619962648</v>
      </c>
      <c r="AB20" s="9">
        <f t="shared" si="2"/>
        <v>25791.940405905119</v>
      </c>
      <c r="AC20" s="11">
        <f t="shared" si="3"/>
        <v>3.4494183151723402E-2</v>
      </c>
      <c r="AE20" s="10">
        <f t="shared" si="4"/>
        <v>9.9626383928491933</v>
      </c>
      <c r="AF20" s="10">
        <f t="shared" si="5"/>
        <v>9.9768605147489211</v>
      </c>
      <c r="AG20" s="10">
        <f t="shared" si="6"/>
        <v>9.983191296694276</v>
      </c>
      <c r="AH20" s="10">
        <f t="shared" si="7"/>
        <v>10.007125304977327</v>
      </c>
      <c r="AI20" s="10">
        <f t="shared" si="8"/>
        <v>10.026823184160788</v>
      </c>
      <c r="AJ20" s="10">
        <f t="shared" si="9"/>
        <v>10.055958429357053</v>
      </c>
      <c r="AK20" s="10">
        <f t="shared" si="10"/>
        <v>10.078204753926553</v>
      </c>
      <c r="AL20" s="10">
        <f t="shared" si="11"/>
        <v>10.106693195003579</v>
      </c>
      <c r="AM20" s="10">
        <f t="shared" si="12"/>
        <v>10.153511751961677</v>
      </c>
      <c r="AN20" s="10">
        <f t="shared" si="13"/>
        <v>10.185546496999288</v>
      </c>
      <c r="AO20" s="10">
        <f t="shared" si="14"/>
        <v>10.238594670393848</v>
      </c>
      <c r="AP20" s="10">
        <f t="shared" si="15"/>
        <v>10.281760250693644</v>
      </c>
      <c r="AQ20" s="10">
        <f t="shared" si="16"/>
        <v>10.340523531918606</v>
      </c>
      <c r="AR20" s="10">
        <f t="shared" si="17"/>
        <v>10.380740366220063</v>
      </c>
      <c r="AS20" s="10">
        <f t="shared" si="18"/>
        <v>10.419300717813158</v>
      </c>
      <c r="AT20" s="10">
        <f t="shared" si="19"/>
        <v>10.453213313141191</v>
      </c>
    </row>
    <row r="21" spans="1:46">
      <c r="A21" s="12" t="s">
        <v>66</v>
      </c>
      <c r="B21" s="15" t="s">
        <v>65</v>
      </c>
      <c r="C21" s="64">
        <v>1416.323365403855</v>
      </c>
      <c r="D21" s="65">
        <v>7.2558196135804591</v>
      </c>
      <c r="E21" s="38">
        <v>0.54300000000000004</v>
      </c>
      <c r="F21" s="66">
        <v>31.02</v>
      </c>
      <c r="G21" s="9"/>
      <c r="H21" s="9"/>
      <c r="I21" s="10"/>
      <c r="J21" s="74">
        <v>761.17285260928736</v>
      </c>
      <c r="K21" s="74">
        <v>780.96526422748389</v>
      </c>
      <c r="L21" s="74">
        <v>807.35602742706442</v>
      </c>
      <c r="M21" s="74">
        <v>833.63019988273197</v>
      </c>
      <c r="N21" s="74">
        <v>858.14269949901643</v>
      </c>
      <c r="O21" s="74">
        <v>892.79959445313364</v>
      </c>
      <c r="P21" s="74">
        <v>923.34535527969081</v>
      </c>
      <c r="Q21" s="74">
        <v>947.52541606150851</v>
      </c>
      <c r="R21" s="74">
        <v>980.61984224406422</v>
      </c>
      <c r="S21" s="74">
        <v>1025.2057329178986</v>
      </c>
      <c r="T21" s="74">
        <v>1069.26568798568</v>
      </c>
      <c r="U21" s="74">
        <v>1122.9818721763083</v>
      </c>
      <c r="V21" s="74">
        <v>1177.8202555093678</v>
      </c>
      <c r="W21" s="74">
        <v>1233.1626376672486</v>
      </c>
      <c r="X21" s="74">
        <v>1286.1109724268022</v>
      </c>
      <c r="Y21" s="73">
        <v>1334.6347634711969</v>
      </c>
      <c r="Z21" s="71"/>
      <c r="AA21" s="9">
        <f t="shared" si="1"/>
        <v>36.97476656536039</v>
      </c>
      <c r="AB21" s="9">
        <f t="shared" si="2"/>
        <v>980.00696069115247</v>
      </c>
      <c r="AC21" s="11">
        <f t="shared" si="3"/>
        <v>3.7729085658007817E-2</v>
      </c>
      <c r="AE21" s="10">
        <f t="shared" si="4"/>
        <v>6.6348604708465668</v>
      </c>
      <c r="AF21" s="10">
        <f t="shared" si="5"/>
        <v>6.6605306728294513</v>
      </c>
      <c r="AG21" s="10">
        <f t="shared" si="6"/>
        <v>6.6937647449925404</v>
      </c>
      <c r="AH21" s="10">
        <f t="shared" si="7"/>
        <v>6.7257898986091078</v>
      </c>
      <c r="AI21" s="10">
        <f t="shared" si="8"/>
        <v>6.7547704020913377</v>
      </c>
      <c r="AJ21" s="10">
        <f t="shared" si="9"/>
        <v>6.7943621373853818</v>
      </c>
      <c r="AK21" s="10">
        <f t="shared" si="10"/>
        <v>6.8280033305870225</v>
      </c>
      <c r="AL21" s="10">
        <f t="shared" si="11"/>
        <v>6.8538537609361381</v>
      </c>
      <c r="AM21" s="10">
        <f t="shared" si="12"/>
        <v>6.8881848638115803</v>
      </c>
      <c r="AN21" s="10">
        <f t="shared" si="13"/>
        <v>6.9326485864737917</v>
      </c>
      <c r="AO21" s="10">
        <f t="shared" si="14"/>
        <v>6.974727418952325</v>
      </c>
      <c r="AP21" s="10">
        <f t="shared" si="15"/>
        <v>7.0237428122896404</v>
      </c>
      <c r="AQ21" s="10">
        <f t="shared" si="16"/>
        <v>7.0714207681120964</v>
      </c>
      <c r="AR21" s="10">
        <f t="shared" si="17"/>
        <v>7.1173373984943602</v>
      </c>
      <c r="AS21" s="10">
        <f t="shared" si="18"/>
        <v>7.1593781937859173</v>
      </c>
      <c r="AT21" s="10">
        <f t="shared" si="19"/>
        <v>7.1964129479881995</v>
      </c>
    </row>
    <row r="22" spans="1:46">
      <c r="A22" s="12" t="s">
        <v>68</v>
      </c>
      <c r="B22" s="15" t="s">
        <v>67</v>
      </c>
      <c r="C22" s="64">
        <v>19188.63992208847</v>
      </c>
      <c r="D22" s="65">
        <v>9.8620737121851167</v>
      </c>
      <c r="E22" s="38">
        <v>0.90300000000000002</v>
      </c>
      <c r="F22" s="66" t="e">
        <v>#N/A</v>
      </c>
      <c r="G22" s="9"/>
      <c r="H22" s="9"/>
      <c r="I22" s="10"/>
      <c r="J22" s="73">
        <v>14150.166040847253</v>
      </c>
      <c r="K22" s="73">
        <v>14587.80004211057</v>
      </c>
      <c r="L22" s="73">
        <v>15038.969115577907</v>
      </c>
      <c r="M22" s="73">
        <v>15504.091871729803</v>
      </c>
      <c r="N22" s="73">
        <v>15983.599867762683</v>
      </c>
      <c r="O22" s="73">
        <v>16477.938008002766</v>
      </c>
      <c r="P22" s="73">
        <v>16987.564956703882</v>
      </c>
      <c r="Q22" s="73">
        <v>17512.953563612249</v>
      </c>
      <c r="R22" s="73">
        <v>18054.591302693039</v>
      </c>
      <c r="S22" s="73">
        <v>18612.980724425815</v>
      </c>
      <c r="T22" s="74">
        <v>19188.63992208847</v>
      </c>
      <c r="U22" s="73">
        <v>20535.142499999998</v>
      </c>
      <c r="V22" s="73">
        <v>21170.25</v>
      </c>
      <c r="W22" s="73">
        <v>21825</v>
      </c>
      <c r="X22" s="75">
        <v>22500</v>
      </c>
      <c r="Y22" s="73">
        <v>23253.455301584567</v>
      </c>
      <c r="Z22" s="71"/>
      <c r="AA22" s="9">
        <f t="shared" si="1"/>
        <v>598.58884406574884</v>
      </c>
      <c r="AB22" s="9">
        <f t="shared" si="2"/>
        <v>17875.312527703627</v>
      </c>
      <c r="AC22" s="11">
        <f t="shared" si="3"/>
        <v>3.3486902292647482E-2</v>
      </c>
      <c r="AE22" s="10">
        <f t="shared" si="4"/>
        <v>9.5574816373380322</v>
      </c>
      <c r="AF22" s="10">
        <f t="shared" si="5"/>
        <v>9.5879408448227412</v>
      </c>
      <c r="AG22" s="10">
        <f t="shared" si="6"/>
        <v>9.6184000523074484</v>
      </c>
      <c r="AH22" s="10">
        <f t="shared" si="7"/>
        <v>9.6488592597921574</v>
      </c>
      <c r="AI22" s="10">
        <f t="shared" si="8"/>
        <v>9.6793184672768664</v>
      </c>
      <c r="AJ22" s="10">
        <f t="shared" si="9"/>
        <v>9.7097776747615754</v>
      </c>
      <c r="AK22" s="10">
        <f t="shared" si="10"/>
        <v>9.7402368822462826</v>
      </c>
      <c r="AL22" s="10">
        <f t="shared" si="11"/>
        <v>9.7706960897309916</v>
      </c>
      <c r="AM22" s="10">
        <f t="shared" si="12"/>
        <v>9.8011552972157006</v>
      </c>
      <c r="AN22" s="10">
        <f t="shared" si="13"/>
        <v>9.8316145047004095</v>
      </c>
      <c r="AO22" s="10">
        <f t="shared" si="14"/>
        <v>9.8620737121851167</v>
      </c>
      <c r="AP22" s="10">
        <f t="shared" si="15"/>
        <v>9.9298929657383859</v>
      </c>
      <c r="AQ22" s="10">
        <f t="shared" si="16"/>
        <v>9.9603521732230949</v>
      </c>
      <c r="AR22" s="10">
        <f t="shared" si="17"/>
        <v>9.9908113807078038</v>
      </c>
      <c r="AS22" s="10">
        <f t="shared" si="18"/>
        <v>10.021270588192511</v>
      </c>
      <c r="AT22" s="10">
        <f t="shared" si="19"/>
        <v>10.054209015095285</v>
      </c>
    </row>
    <row r="23" spans="1:46">
      <c r="A23" s="12" t="s">
        <v>70</v>
      </c>
      <c r="B23" s="15" t="s">
        <v>69</v>
      </c>
      <c r="C23" s="64">
        <v>13039.719480987231</v>
      </c>
      <c r="D23" s="65">
        <v>9.4757553230550222</v>
      </c>
      <c r="E23" s="38">
        <v>0.82599999999999996</v>
      </c>
      <c r="F23" s="66">
        <v>27.22</v>
      </c>
      <c r="G23" s="9"/>
      <c r="H23" s="9"/>
      <c r="I23" s="10"/>
      <c r="J23" s="74">
        <v>4262.180234921052</v>
      </c>
      <c r="K23" s="74">
        <v>4396.1838527164618</v>
      </c>
      <c r="L23" s="74">
        <v>4918.1638755727527</v>
      </c>
      <c r="M23" s="74">
        <v>5356.7044690852899</v>
      </c>
      <c r="N23" s="74">
        <v>5557.5987690476541</v>
      </c>
      <c r="O23" s="74">
        <v>5897.570500643883</v>
      </c>
      <c r="P23" s="74">
        <v>6197.7690088707759</v>
      </c>
      <c r="Q23" s="74">
        <v>6540.1520826886326</v>
      </c>
      <c r="R23" s="74">
        <v>7036.9697785498574</v>
      </c>
      <c r="S23" s="74">
        <v>7882.1987463679561</v>
      </c>
      <c r="T23" s="74">
        <v>8540.81592056509</v>
      </c>
      <c r="U23" s="74">
        <v>9479.5585853403172</v>
      </c>
      <c r="V23" s="74">
        <v>10445.698423850188</v>
      </c>
      <c r="W23" s="74">
        <v>11651.047469202196</v>
      </c>
      <c r="X23" s="74">
        <v>11840.887971992584</v>
      </c>
      <c r="Y23" s="73">
        <v>12731.621188821116</v>
      </c>
      <c r="Z23" s="71"/>
      <c r="AA23" s="9">
        <f t="shared" si="1"/>
        <v>551.66904921607841</v>
      </c>
      <c r="AB23" s="9">
        <f t="shared" si="2"/>
        <v>7333.5666459609802</v>
      </c>
      <c r="AC23" s="11">
        <f t="shared" si="3"/>
        <v>7.5225204303545054E-2</v>
      </c>
      <c r="AE23" s="10">
        <f t="shared" si="4"/>
        <v>8.3575361005774269</v>
      </c>
      <c r="AF23" s="10">
        <f t="shared" si="5"/>
        <v>8.3884921373779147</v>
      </c>
      <c r="AG23" s="10">
        <f t="shared" si="6"/>
        <v>8.5006905438095899</v>
      </c>
      <c r="AH23" s="10">
        <f t="shared" si="7"/>
        <v>8.5861042271173194</v>
      </c>
      <c r="AI23" s="10">
        <f t="shared" si="8"/>
        <v>8.6229214178887332</v>
      </c>
      <c r="AJ23" s="10">
        <f t="shared" si="9"/>
        <v>8.6822957655374449</v>
      </c>
      <c r="AK23" s="10">
        <f t="shared" si="10"/>
        <v>8.7319446689973077</v>
      </c>
      <c r="AL23" s="10">
        <f t="shared" si="11"/>
        <v>8.7857156984146041</v>
      </c>
      <c r="AM23" s="10">
        <f t="shared" si="12"/>
        <v>8.8589329273075972</v>
      </c>
      <c r="AN23" s="10">
        <f t="shared" si="13"/>
        <v>8.9723621726575473</v>
      </c>
      <c r="AO23" s="10">
        <f t="shared" si="14"/>
        <v>9.0526118232686361</v>
      </c>
      <c r="AP23" s="10">
        <f t="shared" si="15"/>
        <v>9.1568930314371748</v>
      </c>
      <c r="AQ23" s="10">
        <f t="shared" si="16"/>
        <v>9.2539455385670699</v>
      </c>
      <c r="AR23" s="10">
        <f t="shared" si="17"/>
        <v>9.3631513664715502</v>
      </c>
      <c r="AS23" s="10">
        <f t="shared" si="18"/>
        <v>9.3793139032603232</v>
      </c>
      <c r="AT23" s="10">
        <f t="shared" si="19"/>
        <v>9.4518440352748776</v>
      </c>
    </row>
    <row r="24" spans="1:46">
      <c r="A24" s="12" t="s">
        <v>72</v>
      </c>
      <c r="B24" s="15" t="s">
        <v>71</v>
      </c>
      <c r="C24" s="64">
        <v>36312.651516005339</v>
      </c>
      <c r="D24" s="65">
        <v>10.499921486143368</v>
      </c>
      <c r="E24" s="38">
        <v>0.95299999999999996</v>
      </c>
      <c r="F24" s="66">
        <v>32.965800000000002</v>
      </c>
      <c r="G24" s="9"/>
      <c r="H24" s="9"/>
      <c r="I24" s="10"/>
      <c r="J24" s="74">
        <v>26681.889817169504</v>
      </c>
      <c r="K24" s="74">
        <v>27003.464830012501</v>
      </c>
      <c r="L24" s="74">
        <v>27948.32622445251</v>
      </c>
      <c r="M24" s="74">
        <v>28425.895717713567</v>
      </c>
      <c r="N24" s="74">
        <v>29366.855507337492</v>
      </c>
      <c r="O24" s="74">
        <v>30370.827532154377</v>
      </c>
      <c r="P24" s="74">
        <v>30505.457624417475</v>
      </c>
      <c r="Q24" s="74">
        <v>30784.789466557937</v>
      </c>
      <c r="R24" s="74">
        <v>30897.813595865457</v>
      </c>
      <c r="S24" s="74">
        <v>31759.347483506277</v>
      </c>
      <c r="T24" s="74">
        <v>32126.661076088927</v>
      </c>
      <c r="U24" s="74">
        <v>32774.637821459517</v>
      </c>
      <c r="V24" s="74">
        <v>33485.665577736378</v>
      </c>
      <c r="W24" s="74">
        <v>33560.611198575381</v>
      </c>
      <c r="X24" s="74">
        <v>32394.660247284046</v>
      </c>
      <c r="Y24" s="73">
        <v>32909.36618570354</v>
      </c>
      <c r="Z24" s="71"/>
      <c r="AA24" s="9">
        <f t="shared" si="1"/>
        <v>485.22410351424395</v>
      </c>
      <c r="AB24" s="9">
        <f t="shared" si="2"/>
        <v>30539.126914688753</v>
      </c>
      <c r="AC24" s="11">
        <f t="shared" si="3"/>
        <v>1.5888604309799707E-2</v>
      </c>
      <c r="AE24" s="10">
        <f t="shared" si="4"/>
        <v>10.191740330248534</v>
      </c>
      <c r="AF24" s="10">
        <f t="shared" si="5"/>
        <v>10.203720463790756</v>
      </c>
      <c r="AG24" s="10">
        <f t="shared" si="6"/>
        <v>10.238112592155115</v>
      </c>
      <c r="AH24" s="10">
        <f t="shared" si="7"/>
        <v>10.255055829739268</v>
      </c>
      <c r="AI24" s="10">
        <f t="shared" si="8"/>
        <v>10.287621953678306</v>
      </c>
      <c r="AJ24" s="10">
        <f t="shared" si="9"/>
        <v>10.321237806010823</v>
      </c>
      <c r="AK24" s="10">
        <f t="shared" si="10"/>
        <v>10.325660885093409</v>
      </c>
      <c r="AL24" s="10">
        <f t="shared" si="11"/>
        <v>10.33477599848996</v>
      </c>
      <c r="AM24" s="10">
        <f t="shared" si="12"/>
        <v>10.338440702967056</v>
      </c>
      <c r="AN24" s="10">
        <f t="shared" si="13"/>
        <v>10.365942369920365</v>
      </c>
      <c r="AO24" s="10">
        <f t="shared" si="14"/>
        <v>10.377441527509461</v>
      </c>
      <c r="AP24" s="10">
        <f t="shared" si="15"/>
        <v>10.397410258119571</v>
      </c>
      <c r="AQ24" s="10">
        <f t="shared" si="16"/>
        <v>10.418872733038839</v>
      </c>
      <c r="AR24" s="10">
        <f t="shared" si="17"/>
        <v>10.421108372530185</v>
      </c>
      <c r="AS24" s="10">
        <f t="shared" si="18"/>
        <v>10.385748881015633</v>
      </c>
      <c r="AT24" s="10">
        <f t="shared" si="19"/>
        <v>10.401512582733501</v>
      </c>
    </row>
    <row r="25" spans="1:46">
      <c r="A25" s="12" t="s">
        <v>74</v>
      </c>
      <c r="B25" s="15" t="s">
        <v>73</v>
      </c>
      <c r="C25" s="64">
        <v>6627.9435451002837</v>
      </c>
      <c r="D25" s="65">
        <v>8.7990498608729251</v>
      </c>
      <c r="E25" s="38">
        <v>0.77200000000000002</v>
      </c>
      <c r="F25" s="66">
        <v>54.410000000000004</v>
      </c>
      <c r="G25" s="9"/>
      <c r="H25" s="9"/>
      <c r="I25" s="10"/>
      <c r="J25" s="74">
        <v>4840.6436499962747</v>
      </c>
      <c r="K25" s="74">
        <v>4788.1637582667336</v>
      </c>
      <c r="L25" s="74">
        <v>4785.4638170147418</v>
      </c>
      <c r="M25" s="74">
        <v>4787.554508696905</v>
      </c>
      <c r="N25" s="74">
        <v>5109.3738415975276</v>
      </c>
      <c r="O25" s="74">
        <v>5620.6639224008486</v>
      </c>
      <c r="P25" s="74">
        <v>5727.3324549875779</v>
      </c>
      <c r="Q25" s="74">
        <v>5840.0450916522404</v>
      </c>
      <c r="R25" s="74">
        <v>6186.1427358683231</v>
      </c>
      <c r="S25" s="74">
        <v>6268.1522450849961</v>
      </c>
      <c r="T25" s="74">
        <v>6254.3420725253181</v>
      </c>
      <c r="U25" s="74">
        <v>6337.1753534066238</v>
      </c>
      <c r="V25" s="74">
        <v>6206.1418013611674</v>
      </c>
      <c r="W25" s="74">
        <v>6228.0951539713215</v>
      </c>
      <c r="X25" s="74">
        <v>6018.5908996461203</v>
      </c>
      <c r="Y25" s="73">
        <v>6152.7827141697071</v>
      </c>
      <c r="Z25" s="71"/>
      <c r="AA25" s="9">
        <f t="shared" si="1"/>
        <v>126.34208586207092</v>
      </c>
      <c r="AB25" s="9">
        <f t="shared" si="2"/>
        <v>5666.5254204317816</v>
      </c>
      <c r="AC25" s="11">
        <f t="shared" si="3"/>
        <v>2.2296217962160633E-2</v>
      </c>
      <c r="AE25" s="10">
        <f t="shared" si="4"/>
        <v>8.4848029764053052</v>
      </c>
      <c r="AF25" s="10">
        <f t="shared" si="5"/>
        <v>8.4739022679030906</v>
      </c>
      <c r="AG25" s="10">
        <f t="shared" si="6"/>
        <v>8.4733382306450409</v>
      </c>
      <c r="AH25" s="10">
        <f t="shared" si="7"/>
        <v>8.4737750190526828</v>
      </c>
      <c r="AI25" s="10">
        <f t="shared" si="8"/>
        <v>8.5388321397987195</v>
      </c>
      <c r="AJ25" s="10">
        <f t="shared" si="9"/>
        <v>8.6342050715687826</v>
      </c>
      <c r="AK25" s="10">
        <f t="shared" si="10"/>
        <v>8.6530051611695455</v>
      </c>
      <c r="AL25" s="10">
        <f t="shared" si="11"/>
        <v>8.672493796965794</v>
      </c>
      <c r="AM25" s="10">
        <f t="shared" si="12"/>
        <v>8.7300670269956786</v>
      </c>
      <c r="AN25" s="10">
        <f t="shared" si="13"/>
        <v>8.7432368924414607</v>
      </c>
      <c r="AO25" s="10">
        <f t="shared" si="14"/>
        <v>8.7410312331202107</v>
      </c>
      <c r="AP25" s="10">
        <f t="shared" si="15"/>
        <v>8.7541884203004035</v>
      </c>
      <c r="AQ25" s="10">
        <f t="shared" si="16"/>
        <v>8.7332946938225664</v>
      </c>
      <c r="AR25" s="10">
        <f t="shared" si="17"/>
        <v>8.7368258112526096</v>
      </c>
      <c r="AS25" s="10">
        <f t="shared" si="18"/>
        <v>8.7026084410780236</v>
      </c>
      <c r="AT25" s="10">
        <f t="shared" si="19"/>
        <v>8.7246597323138726</v>
      </c>
    </row>
    <row r="26" spans="1:46">
      <c r="A26" s="12" t="s">
        <v>76</v>
      </c>
      <c r="B26" s="15" t="s">
        <v>75</v>
      </c>
      <c r="C26" s="64">
        <v>1507.8812097896009</v>
      </c>
      <c r="D26" s="65">
        <v>7.3184607721160475</v>
      </c>
      <c r="E26" s="38">
        <v>0.49199999999999999</v>
      </c>
      <c r="F26" s="66">
        <v>38.619999999999997</v>
      </c>
      <c r="G26" s="9"/>
      <c r="H26" s="9"/>
      <c r="I26" s="10"/>
      <c r="J26" s="74">
        <v>1146.7974299359432</v>
      </c>
      <c r="K26" s="74">
        <v>1172.9066124469284</v>
      </c>
      <c r="L26" s="74">
        <v>1208.362743539059</v>
      </c>
      <c r="M26" s="74">
        <v>1226.8371424398417</v>
      </c>
      <c r="N26" s="74">
        <v>1246.7632139352545</v>
      </c>
      <c r="O26" s="74">
        <v>1278.700188672258</v>
      </c>
      <c r="P26" s="74">
        <v>1299.7353295011985</v>
      </c>
      <c r="Q26" s="74">
        <v>1313.5803107296856</v>
      </c>
      <c r="R26" s="74">
        <v>1319.3265538424064</v>
      </c>
      <c r="S26" s="74">
        <v>1315.0819544901615</v>
      </c>
      <c r="T26" s="74">
        <v>1309.0336221267146</v>
      </c>
      <c r="U26" s="74">
        <v>1319.0170759922116</v>
      </c>
      <c r="V26" s="74">
        <v>1336.142744577407</v>
      </c>
      <c r="W26" s="74">
        <v>1360.6835547246433</v>
      </c>
      <c r="X26" s="74">
        <v>1369.2512715649068</v>
      </c>
      <c r="Y26" s="73">
        <v>1384.4033299498199</v>
      </c>
      <c r="Z26" s="71"/>
      <c r="AA26" s="9">
        <f t="shared" si="1"/>
        <v>14.18080094650589</v>
      </c>
      <c r="AB26" s="9">
        <f t="shared" si="2"/>
        <v>1281.4813165679082</v>
      </c>
      <c r="AC26" s="11">
        <f t="shared" si="3"/>
        <v>1.1065944359208629E-2</v>
      </c>
      <c r="AE26" s="10">
        <f t="shared" si="4"/>
        <v>7.0447284929323608</v>
      </c>
      <c r="AF26" s="10">
        <f t="shared" si="5"/>
        <v>7.067240231201847</v>
      </c>
      <c r="AG26" s="10">
        <f t="shared" si="6"/>
        <v>7.0970216178050656</v>
      </c>
      <c r="AH26" s="10">
        <f t="shared" si="7"/>
        <v>7.1121947076538499</v>
      </c>
      <c r="AI26" s="10">
        <f t="shared" si="8"/>
        <v>7.1283060430749021</v>
      </c>
      <c r="AJ26" s="10">
        <f t="shared" si="9"/>
        <v>7.1535993633671691</v>
      </c>
      <c r="AK26" s="10">
        <f t="shared" si="10"/>
        <v>7.1699159300304371</v>
      </c>
      <c r="AL26" s="10">
        <f t="shared" si="11"/>
        <v>7.1805117497990505</v>
      </c>
      <c r="AM26" s="10">
        <f t="shared" si="12"/>
        <v>7.1848766989079849</v>
      </c>
      <c r="AN26" s="10">
        <f t="shared" si="13"/>
        <v>7.1816542654760855</v>
      </c>
      <c r="AO26" s="10">
        <f t="shared" si="14"/>
        <v>7.17704445093276</v>
      </c>
      <c r="AP26" s="10">
        <f t="shared" si="15"/>
        <v>7.1846420987989505</v>
      </c>
      <c r="AQ26" s="10">
        <f t="shared" si="16"/>
        <v>7.1975421931326657</v>
      </c>
      <c r="AR26" s="10">
        <f t="shared" si="17"/>
        <v>7.2157424662302256</v>
      </c>
      <c r="AS26" s="10">
        <f t="shared" si="18"/>
        <v>7.2220193523213556</v>
      </c>
      <c r="AT26" s="10">
        <f t="shared" si="19"/>
        <v>7.2330245170962186</v>
      </c>
    </row>
    <row r="27" spans="1:46">
      <c r="A27" s="12" t="s">
        <v>78</v>
      </c>
      <c r="B27" s="15" t="s">
        <v>77</v>
      </c>
      <c r="C27" s="64">
        <v>5112.937960585612</v>
      </c>
      <c r="D27" s="65">
        <v>8.5395294613442712</v>
      </c>
      <c r="E27" s="38">
        <v>0.61899999999999999</v>
      </c>
      <c r="F27" s="66">
        <v>46.74</v>
      </c>
      <c r="G27" s="9"/>
      <c r="H27" s="9"/>
      <c r="I27" s="10"/>
      <c r="J27" s="74">
        <v>2234.0008714170444</v>
      </c>
      <c r="K27" s="74">
        <v>2363.7227527664909</v>
      </c>
      <c r="L27" s="74">
        <v>2454.867675201252</v>
      </c>
      <c r="M27" s="74">
        <v>2532.0628387779016</v>
      </c>
      <c r="N27" s="74">
        <v>2632.1731754556981</v>
      </c>
      <c r="O27" s="74">
        <v>2749.3284386288647</v>
      </c>
      <c r="P27" s="74">
        <v>2854.4060143228485</v>
      </c>
      <c r="Q27" s="74">
        <v>3012.8088918518492</v>
      </c>
      <c r="R27" s="74">
        <v>3171.3322478834421</v>
      </c>
      <c r="S27" s="74">
        <v>3326.7780917301343</v>
      </c>
      <c r="T27" s="74">
        <v>3470.6668632393689</v>
      </c>
      <c r="U27" s="74">
        <v>3612.6318557732411</v>
      </c>
      <c r="V27" s="74">
        <v>4247.1051256399187</v>
      </c>
      <c r="W27" s="74">
        <v>4387.9889911179544</v>
      </c>
      <c r="X27" s="74">
        <v>4642.8702463496384</v>
      </c>
      <c r="Y27" s="73">
        <v>4884.2196866827271</v>
      </c>
      <c r="Z27" s="71"/>
      <c r="AA27" s="9">
        <f t="shared" si="1"/>
        <v>165.28018920687776</v>
      </c>
      <c r="AB27" s="9">
        <f t="shared" si="2"/>
        <v>3179.5162720103767</v>
      </c>
      <c r="AC27" s="11">
        <f t="shared" si="3"/>
        <v>5.1982809668834541E-2</v>
      </c>
      <c r="AE27" s="10">
        <f t="shared" si="4"/>
        <v>7.7115493696993678</v>
      </c>
      <c r="AF27" s="10">
        <f t="shared" si="5"/>
        <v>7.7679930927847023</v>
      </c>
      <c r="AG27" s="10">
        <f t="shared" si="6"/>
        <v>7.8058281386542676</v>
      </c>
      <c r="AH27" s="10">
        <f t="shared" si="7"/>
        <v>7.8367896007988822</v>
      </c>
      <c r="AI27" s="10">
        <f t="shared" si="8"/>
        <v>7.8755650864265183</v>
      </c>
      <c r="AJ27" s="10">
        <f t="shared" si="9"/>
        <v>7.9191119567029737</v>
      </c>
      <c r="AK27" s="10">
        <f t="shared" si="10"/>
        <v>7.9566190494192215</v>
      </c>
      <c r="AL27" s="10">
        <f t="shared" si="11"/>
        <v>8.0106281092566878</v>
      </c>
      <c r="AM27" s="10">
        <f t="shared" si="12"/>
        <v>8.0619070460548059</v>
      </c>
      <c r="AN27" s="10">
        <f t="shared" si="13"/>
        <v>8.1097595745845279</v>
      </c>
      <c r="AO27" s="10">
        <f t="shared" si="14"/>
        <v>8.1521020340846562</v>
      </c>
      <c r="AP27" s="10">
        <f t="shared" si="15"/>
        <v>8.1921918316226083</v>
      </c>
      <c r="AQ27" s="10">
        <f t="shared" si="16"/>
        <v>8.3539928829242562</v>
      </c>
      <c r="AR27" s="10">
        <f t="shared" si="17"/>
        <v>8.3866263125309786</v>
      </c>
      <c r="AS27" s="10">
        <f t="shared" si="18"/>
        <v>8.443088041549224</v>
      </c>
      <c r="AT27" s="10">
        <f t="shared" si="19"/>
        <v>8.4937648151122538</v>
      </c>
    </row>
    <row r="28" spans="1:46">
      <c r="A28" s="12" t="s">
        <v>430</v>
      </c>
      <c r="B28" s="15" t="s">
        <v>79</v>
      </c>
      <c r="C28" s="64">
        <v>4419.3363344503277</v>
      </c>
      <c r="D28" s="65">
        <v>8.3937448132211685</v>
      </c>
      <c r="E28" s="38">
        <v>0.72899999999999998</v>
      </c>
      <c r="F28" s="66">
        <v>57.26</v>
      </c>
      <c r="G28" s="9"/>
      <c r="H28" s="9"/>
      <c r="I28" s="10"/>
      <c r="J28" s="74">
        <v>3190.1354160903265</v>
      </c>
      <c r="K28" s="74">
        <v>3257.1499003018075</v>
      </c>
      <c r="L28" s="74">
        <v>3346.1612649989229</v>
      </c>
      <c r="M28" s="74">
        <v>3441.4676018389246</v>
      </c>
      <c r="N28" s="74">
        <v>3385.2707990640602</v>
      </c>
      <c r="O28" s="74">
        <v>3399.5743355506329</v>
      </c>
      <c r="P28" s="74">
        <v>3387.0411867090165</v>
      </c>
      <c r="Q28" s="74">
        <v>3401.9271036564464</v>
      </c>
      <c r="R28" s="74">
        <v>3425.4307868216069</v>
      </c>
      <c r="S28" s="74">
        <v>3499.5764404278448</v>
      </c>
      <c r="T28" s="74">
        <v>3757.4932514652946</v>
      </c>
      <c r="U28" s="74">
        <v>3856.8515805710213</v>
      </c>
      <c r="V28" s="74">
        <v>3787.7407258278399</v>
      </c>
      <c r="W28" s="74">
        <v>3950.2808768932405</v>
      </c>
      <c r="X28" s="74">
        <v>4013.0362101026149</v>
      </c>
      <c r="Y28" s="73">
        <v>4074.3485036173524</v>
      </c>
      <c r="Z28" s="71"/>
      <c r="AA28" s="9">
        <f t="shared" si="1"/>
        <v>54.084235013493945</v>
      </c>
      <c r="AB28" s="9">
        <f t="shared" si="2"/>
        <v>3539.9424986879731</v>
      </c>
      <c r="AC28" s="11">
        <f t="shared" si="3"/>
        <v>1.5278280659513385E-2</v>
      </c>
      <c r="AE28" s="10">
        <f t="shared" si="4"/>
        <v>8.0678186450629621</v>
      </c>
      <c r="AF28" s="10">
        <f t="shared" si="5"/>
        <v>8.0886078282582421</v>
      </c>
      <c r="AG28" s="10">
        <f t="shared" si="6"/>
        <v>8.115569076738895</v>
      </c>
      <c r="AH28" s="10">
        <f t="shared" si="7"/>
        <v>8.143653287828954</v>
      </c>
      <c r="AI28" s="10">
        <f t="shared" si="8"/>
        <v>8.1271891818700723</v>
      </c>
      <c r="AJ28" s="10">
        <f t="shared" si="9"/>
        <v>8.1314055073403662</v>
      </c>
      <c r="AK28" s="10">
        <f t="shared" si="10"/>
        <v>8.1277120129767919</v>
      </c>
      <c r="AL28" s="10">
        <f t="shared" si="11"/>
        <v>8.1320973452295995</v>
      </c>
      <c r="AM28" s="10">
        <f t="shared" si="12"/>
        <v>8.1389825199612318</v>
      </c>
      <c r="AN28" s="10">
        <f t="shared" si="13"/>
        <v>8.1603972231337387</v>
      </c>
      <c r="AO28" s="10">
        <f t="shared" si="14"/>
        <v>8.2315073256082965</v>
      </c>
      <c r="AP28" s="10">
        <f t="shared" si="15"/>
        <v>8.2576064769314108</v>
      </c>
      <c r="AQ28" s="10">
        <f t="shared" si="16"/>
        <v>8.2395250057722489</v>
      </c>
      <c r="AR28" s="10">
        <f t="shared" si="17"/>
        <v>8.281541963441347</v>
      </c>
      <c r="AS28" s="10">
        <f t="shared" si="18"/>
        <v>8.2973033934264606</v>
      </c>
      <c r="AT28" s="10">
        <f t="shared" si="19"/>
        <v>8.3124661364804471</v>
      </c>
    </row>
    <row r="29" spans="1:46">
      <c r="A29" s="12" t="s">
        <v>447</v>
      </c>
      <c r="B29" s="15" t="s">
        <v>81</v>
      </c>
      <c r="C29" s="64">
        <v>8578.2870114640464</v>
      </c>
      <c r="D29" s="65">
        <v>9.056989523535977</v>
      </c>
      <c r="E29" s="38">
        <v>0.81200000000000006</v>
      </c>
      <c r="F29" s="66">
        <v>36.21</v>
      </c>
      <c r="G29" s="9"/>
      <c r="H29" s="9"/>
      <c r="I29" s="10"/>
      <c r="J29" s="74">
        <v>1635.8699587202593</v>
      </c>
      <c r="K29" s="74">
        <v>3115.8451588240059</v>
      </c>
      <c r="L29" s="74">
        <v>4112.8531340126729</v>
      </c>
      <c r="M29" s="74">
        <v>4597.8733554250148</v>
      </c>
      <c r="N29" s="74">
        <v>4869.7744403373717</v>
      </c>
      <c r="O29" s="74">
        <v>5009.2585990219504</v>
      </c>
      <c r="P29" s="74">
        <v>5153.2430505217153</v>
      </c>
      <c r="Q29" s="74">
        <v>5386.5601725053148</v>
      </c>
      <c r="R29" s="74">
        <v>5591.6361425880068</v>
      </c>
      <c r="S29" s="74">
        <v>5934.77005736501</v>
      </c>
      <c r="T29" s="74">
        <v>6232.3160762171674</v>
      </c>
      <c r="U29" s="74">
        <v>6618.3451098050609</v>
      </c>
      <c r="V29" s="74">
        <v>7076.6677103425072</v>
      </c>
      <c r="W29" s="74">
        <v>7470.7221023002921</v>
      </c>
      <c r="X29" s="74">
        <v>7265.881618484942</v>
      </c>
      <c r="Y29" s="73">
        <v>7726.8071173971121</v>
      </c>
      <c r="Z29" s="71"/>
      <c r="AA29" s="9">
        <f t="shared" si="1"/>
        <v>338.63337176704158</v>
      </c>
      <c r="AB29" s="9">
        <f t="shared" si="2"/>
        <v>5338.1077790980862</v>
      </c>
      <c r="AC29" s="11">
        <f t="shared" si="3"/>
        <v>6.3436967888320955E-2</v>
      </c>
      <c r="AE29" s="10">
        <f t="shared" si="4"/>
        <v>7.3999300266686019</v>
      </c>
      <c r="AF29" s="10">
        <f t="shared" si="5"/>
        <v>8.044255713465823</v>
      </c>
      <c r="AG29" s="10">
        <f t="shared" si="6"/>
        <v>8.3218722598400721</v>
      </c>
      <c r="AH29" s="10">
        <f t="shared" si="7"/>
        <v>8.4333491615390628</v>
      </c>
      <c r="AI29" s="10">
        <f t="shared" si="8"/>
        <v>8.4908028988515198</v>
      </c>
      <c r="AJ29" s="10">
        <f t="shared" si="9"/>
        <v>8.5190431989010094</v>
      </c>
      <c r="AK29" s="10">
        <f t="shared" si="10"/>
        <v>8.5473815140161609</v>
      </c>
      <c r="AL29" s="10">
        <f t="shared" si="11"/>
        <v>8.5916622732558512</v>
      </c>
      <c r="AM29" s="10">
        <f t="shared" si="12"/>
        <v>8.6290272143052498</v>
      </c>
      <c r="AN29" s="10">
        <f t="shared" si="13"/>
        <v>8.6885835627995398</v>
      </c>
      <c r="AO29" s="10">
        <f t="shared" si="14"/>
        <v>8.7375033045278023</v>
      </c>
      <c r="AP29" s="10">
        <f t="shared" si="15"/>
        <v>8.7976006342668587</v>
      </c>
      <c r="AQ29" s="10">
        <f t="shared" si="16"/>
        <v>8.8645584135104585</v>
      </c>
      <c r="AR29" s="10">
        <f t="shared" si="17"/>
        <v>8.9187469404295161</v>
      </c>
      <c r="AS29" s="10">
        <f t="shared" si="18"/>
        <v>8.8909449201195123</v>
      </c>
      <c r="AT29" s="10">
        <f t="shared" si="19"/>
        <v>8.9524510054629864</v>
      </c>
    </row>
    <row r="30" spans="1:46">
      <c r="A30" s="12" t="s">
        <v>84</v>
      </c>
      <c r="B30" s="15" t="s">
        <v>83</v>
      </c>
      <c r="C30" s="64">
        <v>13384.46546409738</v>
      </c>
      <c r="D30" s="65">
        <v>9.5018500197141567</v>
      </c>
      <c r="E30" s="38">
        <v>0.69399999999999995</v>
      </c>
      <c r="F30" s="66">
        <v>60.96</v>
      </c>
      <c r="G30" s="9"/>
      <c r="H30" s="9"/>
      <c r="I30" s="10"/>
      <c r="J30" s="74">
        <v>7564.5777547648904</v>
      </c>
      <c r="K30" s="74">
        <v>7794.0786118178348</v>
      </c>
      <c r="L30" s="74">
        <v>8391.4316284615888</v>
      </c>
      <c r="M30" s="74">
        <v>9081.3072812295923</v>
      </c>
      <c r="N30" s="74">
        <v>9356.511917434309</v>
      </c>
      <c r="O30" s="74">
        <v>9736.148498549006</v>
      </c>
      <c r="P30" s="74">
        <v>9925.1824398336266</v>
      </c>
      <c r="Q30" s="74">
        <v>10673.558920518413</v>
      </c>
      <c r="R30" s="74">
        <v>11206.886937881249</v>
      </c>
      <c r="S30" s="74">
        <v>11733.37013167503</v>
      </c>
      <c r="T30" s="74">
        <v>11772.068653470618</v>
      </c>
      <c r="U30" s="74">
        <v>12203.859638622311</v>
      </c>
      <c r="V30" s="74">
        <v>12603.928736905786</v>
      </c>
      <c r="W30" s="74">
        <v>12802.959046297885</v>
      </c>
      <c r="X30" s="74">
        <v>12153.939074872404</v>
      </c>
      <c r="Y30" s="73">
        <v>12602.88745970399</v>
      </c>
      <c r="Z30" s="71"/>
      <c r="AA30" s="9">
        <f t="shared" si="1"/>
        <v>386.62258854226189</v>
      </c>
      <c r="AB30" s="9">
        <f t="shared" si="2"/>
        <v>10466.65395148897</v>
      </c>
      <c r="AC30" s="11">
        <f t="shared" si="3"/>
        <v>3.6938508747321443E-2</v>
      </c>
      <c r="AE30" s="10">
        <f t="shared" si="4"/>
        <v>8.931231809035479</v>
      </c>
      <c r="AF30" s="10">
        <f t="shared" si="5"/>
        <v>8.961119572044586</v>
      </c>
      <c r="AG30" s="10">
        <f t="shared" si="6"/>
        <v>9.0349664200014725</v>
      </c>
      <c r="AH30" s="10">
        <f t="shared" si="7"/>
        <v>9.1139734349358204</v>
      </c>
      <c r="AI30" s="10">
        <f t="shared" si="8"/>
        <v>9.1438278416234731</v>
      </c>
      <c r="AJ30" s="10">
        <f t="shared" si="9"/>
        <v>9.1836008870725117</v>
      </c>
      <c r="AK30" s="10">
        <f t="shared" si="10"/>
        <v>9.2028304872336637</v>
      </c>
      <c r="AL30" s="10">
        <f t="shared" si="11"/>
        <v>9.2755248332481006</v>
      </c>
      <c r="AM30" s="10">
        <f t="shared" si="12"/>
        <v>9.3242837734744359</v>
      </c>
      <c r="AN30" s="10">
        <f t="shared" si="13"/>
        <v>9.3701922091354639</v>
      </c>
      <c r="AO30" s="10">
        <f t="shared" si="14"/>
        <v>9.3734849412655645</v>
      </c>
      <c r="AP30" s="10">
        <f t="shared" si="15"/>
        <v>9.4095075445103671</v>
      </c>
      <c r="AQ30" s="10">
        <f t="shared" si="16"/>
        <v>9.4417638488549755</v>
      </c>
      <c r="AR30" s="10">
        <f t="shared" si="17"/>
        <v>9.4574315986827937</v>
      </c>
      <c r="AS30" s="10">
        <f t="shared" si="18"/>
        <v>9.4054085999192356</v>
      </c>
      <c r="AT30" s="10">
        <f t="shared" si="19"/>
        <v>9.4416812301542041</v>
      </c>
    </row>
    <row r="31" spans="1:46">
      <c r="A31" s="12" t="s">
        <v>86</v>
      </c>
      <c r="B31" s="15" t="s">
        <v>85</v>
      </c>
      <c r="C31" s="64">
        <v>10366.87661152876</v>
      </c>
      <c r="D31" s="65">
        <v>9.2463710612101053</v>
      </c>
      <c r="E31" s="38">
        <v>0.81299999999999994</v>
      </c>
      <c r="F31" s="66">
        <v>53.900000000000006</v>
      </c>
      <c r="G31" s="9"/>
      <c r="H31" s="9"/>
      <c r="I31" s="10"/>
      <c r="J31" s="74">
        <v>7723.6727947988147</v>
      </c>
      <c r="K31" s="74">
        <v>7771.2792953496064</v>
      </c>
      <c r="L31" s="74">
        <v>7913.3614811522439</v>
      </c>
      <c r="M31" s="74">
        <v>7798.8071356281998</v>
      </c>
      <c r="N31" s="74">
        <v>7703.9016665437593</v>
      </c>
      <c r="O31" s="74">
        <v>7920.5007688107407</v>
      </c>
      <c r="P31" s="74">
        <v>7911.4278977724134</v>
      </c>
      <c r="Q31" s="74">
        <v>8010.0075633442511</v>
      </c>
      <c r="R31" s="74">
        <v>7994.3162274192591</v>
      </c>
      <c r="S31" s="74">
        <v>8344.056716062425</v>
      </c>
      <c r="T31" s="74">
        <v>8505.4170435112737</v>
      </c>
      <c r="U31" s="74">
        <v>8743.9159769560756</v>
      </c>
      <c r="V31" s="74">
        <v>9180.8448958068202</v>
      </c>
      <c r="W31" s="74">
        <v>9561.834928389655</v>
      </c>
      <c r="X31" s="74">
        <v>9413.7780153606946</v>
      </c>
      <c r="Y31" s="73">
        <v>9559.7130506586982</v>
      </c>
      <c r="Z31" s="71"/>
      <c r="AA31" s="9">
        <f t="shared" si="1"/>
        <v>128.66596119932353</v>
      </c>
      <c r="AB31" s="9">
        <f t="shared" si="2"/>
        <v>8299.8081604604158</v>
      </c>
      <c r="AC31" s="11">
        <f t="shared" si="3"/>
        <v>1.550228134335409E-2</v>
      </c>
      <c r="AE31" s="10">
        <f t="shared" si="4"/>
        <v>8.952045280506983</v>
      </c>
      <c r="AF31" s="10">
        <f t="shared" si="5"/>
        <v>8.9581900752852537</v>
      </c>
      <c r="AG31" s="10">
        <f t="shared" si="6"/>
        <v>8.9763079365008807</v>
      </c>
      <c r="AH31" s="10">
        <f t="shared" si="7"/>
        <v>8.9617260696527765</v>
      </c>
      <c r="AI31" s="10">
        <f t="shared" si="8"/>
        <v>8.9494821894483909</v>
      </c>
      <c r="AJ31" s="10">
        <f t="shared" si="9"/>
        <v>8.9772097111948366</v>
      </c>
      <c r="AK31" s="10">
        <f t="shared" si="10"/>
        <v>8.9760635625198866</v>
      </c>
      <c r="AL31" s="10">
        <f t="shared" si="11"/>
        <v>8.9884469842996939</v>
      </c>
      <c r="AM31" s="10">
        <f t="shared" si="12"/>
        <v>8.9864860965848479</v>
      </c>
      <c r="AN31" s="10">
        <f t="shared" si="13"/>
        <v>9.0293047938845472</v>
      </c>
      <c r="AO31" s="10">
        <f t="shared" si="14"/>
        <v>9.0484585387261092</v>
      </c>
      <c r="AP31" s="10">
        <f t="shared" si="15"/>
        <v>9.0761134205874328</v>
      </c>
      <c r="AQ31" s="10">
        <f t="shared" si="16"/>
        <v>9.1248745159596929</v>
      </c>
      <c r="AR31" s="10">
        <f t="shared" si="17"/>
        <v>9.1655349257437564</v>
      </c>
      <c r="AS31" s="10">
        <f t="shared" si="18"/>
        <v>9.1499296414154561</v>
      </c>
      <c r="AT31" s="10">
        <f t="shared" si="19"/>
        <v>9.1653129899734935</v>
      </c>
    </row>
    <row r="32" spans="1:46">
      <c r="A32" s="12" t="s">
        <v>88</v>
      </c>
      <c r="B32" s="15" t="s">
        <v>87</v>
      </c>
      <c r="C32" s="64">
        <v>51204.568594596603</v>
      </c>
      <c r="D32" s="65">
        <v>10.843584037410022</v>
      </c>
      <c r="E32" s="38">
        <v>0.92</v>
      </c>
      <c r="F32" s="66" t="e">
        <v>#N/A</v>
      </c>
      <c r="G32" s="9"/>
      <c r="H32" s="9"/>
      <c r="I32" s="10"/>
      <c r="J32" s="74">
        <v>50310.891012997563</v>
      </c>
      <c r="K32" s="74">
        <v>50432.036597216415</v>
      </c>
      <c r="L32" s="74">
        <v>48446.92446798263</v>
      </c>
      <c r="M32" s="74">
        <v>47004.604019985469</v>
      </c>
      <c r="N32" s="74">
        <v>47299.249296731599</v>
      </c>
      <c r="O32" s="74">
        <v>47542.686886195333</v>
      </c>
      <c r="P32" s="74">
        <v>47780.260281402276</v>
      </c>
      <c r="Q32" s="74">
        <v>48585.727624293933</v>
      </c>
      <c r="R32" s="74">
        <v>48975.495301379982</v>
      </c>
      <c r="S32" s="74">
        <v>48237.410221161444</v>
      </c>
      <c r="T32" s="74">
        <v>47468.343589615404</v>
      </c>
      <c r="U32" s="74">
        <v>48588.625900071078</v>
      </c>
      <c r="V32" s="74">
        <v>47948.540963266169</v>
      </c>
      <c r="W32" s="73">
        <v>48000</v>
      </c>
      <c r="X32" s="73">
        <v>48000</v>
      </c>
      <c r="Y32" s="73">
        <v>47915.427332034858</v>
      </c>
      <c r="Z32" s="71"/>
      <c r="AA32" s="9">
        <f t="shared" si="1"/>
        <v>-85.115436103428408</v>
      </c>
      <c r="AB32" s="9">
        <f t="shared" si="2"/>
        <v>48308.05307748662</v>
      </c>
      <c r="AC32" s="11">
        <f t="shared" si="3"/>
        <v>-1.7619305826070523E-3</v>
      </c>
      <c r="AE32" s="10">
        <f t="shared" si="4"/>
        <v>10.825976853783665</v>
      </c>
      <c r="AF32" s="10">
        <f t="shared" si="5"/>
        <v>10.828381898891788</v>
      </c>
      <c r="AG32" s="10">
        <f t="shared" si="6"/>
        <v>10.788224136831058</v>
      </c>
      <c r="AH32" s="10">
        <f t="shared" si="7"/>
        <v>10.758000833766667</v>
      </c>
      <c r="AI32" s="10">
        <f t="shared" si="8"/>
        <v>10.764249703249037</v>
      </c>
      <c r="AJ32" s="10">
        <f t="shared" si="9"/>
        <v>10.769383257747776</v>
      </c>
      <c r="AK32" s="10">
        <f t="shared" si="10"/>
        <v>10.774367868361871</v>
      </c>
      <c r="AL32" s="10">
        <f t="shared" si="11"/>
        <v>10.791085096477007</v>
      </c>
      <c r="AM32" s="10">
        <f t="shared" si="12"/>
        <v>10.799075356112903</v>
      </c>
      <c r="AN32" s="10">
        <f t="shared" si="13"/>
        <v>10.783890144660653</v>
      </c>
      <c r="AO32" s="10">
        <f t="shared" si="14"/>
        <v>10.767818317100778</v>
      </c>
      <c r="AP32" s="10">
        <f t="shared" si="15"/>
        <v>10.791144747520164</v>
      </c>
      <c r="AQ32" s="10">
        <f t="shared" si="16"/>
        <v>10.777883651553873</v>
      </c>
      <c r="AR32" s="10">
        <f t="shared" si="17"/>
        <v>10.778956289890028</v>
      </c>
      <c r="AS32" s="10">
        <f t="shared" si="18"/>
        <v>10.778956289890028</v>
      </c>
      <c r="AT32" s="10">
        <f t="shared" si="19"/>
        <v>10.777192805282073</v>
      </c>
    </row>
    <row r="33" spans="1:46">
      <c r="A33" s="12" t="s">
        <v>90</v>
      </c>
      <c r="B33" s="15" t="s">
        <v>89</v>
      </c>
      <c r="C33" s="64">
        <v>13869.584234282731</v>
      </c>
      <c r="D33" s="65">
        <v>9.5374535369607258</v>
      </c>
      <c r="E33" s="38">
        <v>0.84</v>
      </c>
      <c r="F33" s="66">
        <v>45.32</v>
      </c>
      <c r="G33" s="9"/>
      <c r="H33" s="9"/>
      <c r="I33" s="10"/>
      <c r="J33" s="74">
        <v>6843.2287325803791</v>
      </c>
      <c r="K33" s="74">
        <v>6258.0617608486182</v>
      </c>
      <c r="L33" s="74">
        <v>6187.6150836329089</v>
      </c>
      <c r="M33" s="74">
        <v>6531.6903300932972</v>
      </c>
      <c r="N33" s="74">
        <v>6699.7406330506492</v>
      </c>
      <c r="O33" s="74">
        <v>7213.4325400684957</v>
      </c>
      <c r="P33" s="74">
        <v>7655.3626858185926</v>
      </c>
      <c r="Q33" s="74">
        <v>8053.0940576384464</v>
      </c>
      <c r="R33" s="74">
        <v>8546.4065579222024</v>
      </c>
      <c r="S33" s="74">
        <v>9172.3877893469871</v>
      </c>
      <c r="T33" s="74">
        <v>9807.2732792745464</v>
      </c>
      <c r="U33" s="74">
        <v>10501.388480397538</v>
      </c>
      <c r="V33" s="74">
        <v>11235.834641706731</v>
      </c>
      <c r="W33" s="74">
        <v>11991.315668079384</v>
      </c>
      <c r="X33" s="74">
        <v>11455.752739469997</v>
      </c>
      <c r="Y33" s="73">
        <v>12039.696220476206</v>
      </c>
      <c r="Z33" s="71"/>
      <c r="AA33" s="9">
        <f t="shared" si="1"/>
        <v>435.49512211617952</v>
      </c>
      <c r="AB33" s="9">
        <f t="shared" si="2"/>
        <v>8543.5056653285847</v>
      </c>
      <c r="AC33" s="11">
        <f t="shared" si="3"/>
        <v>5.0973820253144328E-2</v>
      </c>
      <c r="AE33" s="10">
        <f t="shared" si="4"/>
        <v>8.8310149361691685</v>
      </c>
      <c r="AF33" s="10">
        <f t="shared" si="5"/>
        <v>8.741625793283454</v>
      </c>
      <c r="AG33" s="10">
        <f t="shared" si="6"/>
        <v>8.7303050060789946</v>
      </c>
      <c r="AH33" s="10">
        <f t="shared" si="7"/>
        <v>8.7844210448363178</v>
      </c>
      <c r="AI33" s="10">
        <f t="shared" si="8"/>
        <v>8.8098240931447709</v>
      </c>
      <c r="AJ33" s="10">
        <f t="shared" si="9"/>
        <v>8.8837001974419785</v>
      </c>
      <c r="AK33" s="10">
        <f t="shared" si="10"/>
        <v>8.9431616859137346</v>
      </c>
      <c r="AL33" s="10">
        <f t="shared" si="11"/>
        <v>8.9938116515532958</v>
      </c>
      <c r="AM33" s="10">
        <f t="shared" si="12"/>
        <v>9.0532661879629153</v>
      </c>
      <c r="AN33" s="10">
        <f t="shared" si="13"/>
        <v>9.1239529227773382</v>
      </c>
      <c r="AO33" s="10">
        <f t="shared" si="14"/>
        <v>9.1908795607402407</v>
      </c>
      <c r="AP33" s="10">
        <f t="shared" si="15"/>
        <v>9.2592627636315115</v>
      </c>
      <c r="AQ33" s="10">
        <f t="shared" si="16"/>
        <v>9.3268634712866074</v>
      </c>
      <c r="AR33" s="10">
        <f t="shared" si="17"/>
        <v>9.3919379724502701</v>
      </c>
      <c r="AS33" s="10">
        <f t="shared" si="18"/>
        <v>9.3462473054715147</v>
      </c>
      <c r="AT33" s="10">
        <f t="shared" si="19"/>
        <v>9.3959644876870509</v>
      </c>
    </row>
    <row r="34" spans="1:46">
      <c r="A34" s="12" t="s">
        <v>92</v>
      </c>
      <c r="B34" s="15" t="s">
        <v>91</v>
      </c>
      <c r="C34" s="64">
        <v>1186.94802666339</v>
      </c>
      <c r="D34" s="65">
        <v>7.0791406081947725</v>
      </c>
      <c r="E34" s="38">
        <v>0.38900000000000001</v>
      </c>
      <c r="F34" s="66">
        <v>39.6</v>
      </c>
      <c r="G34" s="9"/>
      <c r="H34" s="9"/>
      <c r="I34" s="10"/>
      <c r="J34" s="74">
        <v>759.04729000653197</v>
      </c>
      <c r="K34" s="74">
        <v>819.68219149362858</v>
      </c>
      <c r="L34" s="74">
        <v>847.68858290203445</v>
      </c>
      <c r="M34" s="74">
        <v>884.47015298369183</v>
      </c>
      <c r="N34" s="74">
        <v>922.88129776225435</v>
      </c>
      <c r="O34" s="74">
        <v>912.09989135829107</v>
      </c>
      <c r="P34" s="74">
        <v>942.89794480734236</v>
      </c>
      <c r="Q34" s="74">
        <v>956.05297642777396</v>
      </c>
      <c r="R34" s="74">
        <v>999.59521192647458</v>
      </c>
      <c r="S34" s="74">
        <v>1011.5534875855273</v>
      </c>
      <c r="T34" s="74">
        <v>1040.0533579070236</v>
      </c>
      <c r="U34" s="74">
        <v>1060.4792843935247</v>
      </c>
      <c r="V34" s="74">
        <v>1061.5479277890911</v>
      </c>
      <c r="W34" s="74">
        <v>1077.1306163906008</v>
      </c>
      <c r="X34" s="74">
        <v>1077.8236934310539</v>
      </c>
      <c r="Y34" s="73">
        <v>1102.5564706501088</v>
      </c>
      <c r="Z34" s="71"/>
      <c r="AA34" s="9">
        <f t="shared" si="1"/>
        <v>21.987783083700055</v>
      </c>
      <c r="AB34" s="9">
        <f t="shared" si="2"/>
        <v>958.20026047765634</v>
      </c>
      <c r="AC34" s="11">
        <f t="shared" si="3"/>
        <v>2.2946960036035989E-2</v>
      </c>
      <c r="AE34" s="10">
        <f t="shared" si="4"/>
        <v>6.6320640811286671</v>
      </c>
      <c r="AF34" s="10">
        <f t="shared" si="5"/>
        <v>6.7089166937838787</v>
      </c>
      <c r="AG34" s="10">
        <f t="shared" si="6"/>
        <v>6.7425133312000023</v>
      </c>
      <c r="AH34" s="10">
        <f t="shared" si="7"/>
        <v>6.7849887685236316</v>
      </c>
      <c r="AI34" s="10">
        <f t="shared" si="8"/>
        <v>6.8275006214245861</v>
      </c>
      <c r="AJ34" s="10">
        <f t="shared" si="9"/>
        <v>6.8157495140744855</v>
      </c>
      <c r="AK34" s="10">
        <f t="shared" si="10"/>
        <v>6.848958052818543</v>
      </c>
      <c r="AL34" s="10">
        <f t="shared" si="11"/>
        <v>6.8628133261894684</v>
      </c>
      <c r="AM34" s="10">
        <f t="shared" si="12"/>
        <v>6.9073504089598039</v>
      </c>
      <c r="AN34" s="10">
        <f t="shared" si="13"/>
        <v>6.9192425346813344</v>
      </c>
      <c r="AO34" s="10">
        <f t="shared" si="14"/>
        <v>6.9470272964991571</v>
      </c>
      <c r="AP34" s="10">
        <f t="shared" si="15"/>
        <v>6.9664762400030344</v>
      </c>
      <c r="AQ34" s="10">
        <f t="shared" si="16"/>
        <v>6.9674834311264755</v>
      </c>
      <c r="AR34" s="10">
        <f t="shared" si="17"/>
        <v>6.9820559477885098</v>
      </c>
      <c r="AS34" s="10">
        <f t="shared" si="18"/>
        <v>6.9826991884003329</v>
      </c>
      <c r="AT34" s="10">
        <f t="shared" si="19"/>
        <v>7.0053868265535906</v>
      </c>
    </row>
    <row r="35" spans="1:46">
      <c r="A35" s="12" t="s">
        <v>94</v>
      </c>
      <c r="B35" s="15" t="s">
        <v>93</v>
      </c>
      <c r="C35" s="64">
        <v>392.11517688357907</v>
      </c>
      <c r="D35" s="65">
        <v>5.9715556152147951</v>
      </c>
      <c r="E35" s="38">
        <v>0.39400000000000002</v>
      </c>
      <c r="F35" s="66">
        <v>33.270000000000003</v>
      </c>
      <c r="G35" s="9"/>
      <c r="H35" s="9"/>
      <c r="I35" s="10"/>
      <c r="J35" s="74">
        <v>392.62198323232485</v>
      </c>
      <c r="K35" s="74">
        <v>358.01469807572181</v>
      </c>
      <c r="L35" s="74">
        <v>349.84587282368165</v>
      </c>
      <c r="M35" s="74">
        <v>363.7975283912856</v>
      </c>
      <c r="N35" s="74">
        <v>356.46373073698743</v>
      </c>
      <c r="O35" s="74">
        <v>348.17868878215631</v>
      </c>
      <c r="P35" s="74">
        <v>348.28364402585902</v>
      </c>
      <c r="Q35" s="74">
        <v>355.01442078917518</v>
      </c>
      <c r="R35" s="74">
        <v>341.13373099050875</v>
      </c>
      <c r="S35" s="74">
        <v>347.31868247873678</v>
      </c>
      <c r="T35" s="74">
        <v>340.18285102437676</v>
      </c>
      <c r="U35" s="74">
        <v>347.01765946041252</v>
      </c>
      <c r="V35" s="74">
        <v>348.75582526222956</v>
      </c>
      <c r="W35" s="74">
        <v>353.78483829575782</v>
      </c>
      <c r="X35" s="74">
        <v>356.0653193778985</v>
      </c>
      <c r="Y35" s="73">
        <v>354.58591277962483</v>
      </c>
      <c r="Z35" s="71"/>
      <c r="AA35" s="9">
        <f t="shared" si="1"/>
        <v>-1.4698502998983658</v>
      </c>
      <c r="AB35" s="9">
        <f t="shared" si="2"/>
        <v>353.76529824980753</v>
      </c>
      <c r="AC35" s="11">
        <f t="shared" si="3"/>
        <v>-4.1548741698809784E-3</v>
      </c>
      <c r="AE35" s="10">
        <f t="shared" si="4"/>
        <v>5.9728472742439997</v>
      </c>
      <c r="AF35" s="10">
        <f t="shared" si="5"/>
        <v>5.8805740416353576</v>
      </c>
      <c r="AG35" s="10">
        <f t="shared" si="6"/>
        <v>5.8574926941341303</v>
      </c>
      <c r="AH35" s="10">
        <f t="shared" si="7"/>
        <v>5.8965974721942187</v>
      </c>
      <c r="AI35" s="10">
        <f t="shared" si="8"/>
        <v>5.8762324976156357</v>
      </c>
      <c r="AJ35" s="10">
        <f t="shared" si="9"/>
        <v>5.8527158215040034</v>
      </c>
      <c r="AK35" s="10">
        <f t="shared" si="10"/>
        <v>5.8530172168259123</v>
      </c>
      <c r="AL35" s="10">
        <f t="shared" si="11"/>
        <v>5.8721584105917053</v>
      </c>
      <c r="AM35" s="10">
        <f t="shared" si="12"/>
        <v>5.8322745733964823</v>
      </c>
      <c r="AN35" s="10">
        <f t="shared" si="13"/>
        <v>5.8502427517922309</v>
      </c>
      <c r="AO35" s="10">
        <f t="shared" si="14"/>
        <v>5.8294832701796775</v>
      </c>
      <c r="AP35" s="10">
        <f t="shared" si="15"/>
        <v>5.8493756704686657</v>
      </c>
      <c r="AQ35" s="10">
        <f t="shared" si="16"/>
        <v>5.8543720362569509</v>
      </c>
      <c r="AR35" s="10">
        <f t="shared" si="17"/>
        <v>5.8686889269231965</v>
      </c>
      <c r="AS35" s="10">
        <f t="shared" si="18"/>
        <v>5.875114195419969</v>
      </c>
      <c r="AT35" s="10">
        <f t="shared" si="19"/>
        <v>5.8709506657771504</v>
      </c>
    </row>
    <row r="36" spans="1:46">
      <c r="A36" s="12" t="s">
        <v>96</v>
      </c>
      <c r="B36" s="15" t="s">
        <v>95</v>
      </c>
      <c r="C36" s="64">
        <v>1914.9922655635617</v>
      </c>
      <c r="D36" s="65">
        <v>7.5574688627363873</v>
      </c>
      <c r="E36" s="38">
        <v>0.59299999999999997</v>
      </c>
      <c r="F36" s="66">
        <v>44.37</v>
      </c>
      <c r="G36" s="9"/>
      <c r="H36" s="9"/>
      <c r="I36" s="10"/>
      <c r="J36" s="74">
        <v>795.83958070521203</v>
      </c>
      <c r="K36" s="74">
        <v>816.97220361447239</v>
      </c>
      <c r="L36" s="74">
        <v>841.97493827776873</v>
      </c>
      <c r="M36" s="74">
        <v>864.30855310194499</v>
      </c>
      <c r="N36" s="74">
        <v>947.08913031672432</v>
      </c>
      <c r="O36" s="74">
        <v>1010.1037771629949</v>
      </c>
      <c r="P36" s="74">
        <v>1071.5985348474337</v>
      </c>
      <c r="Q36" s="74">
        <v>1124.0274884844621</v>
      </c>
      <c r="R36" s="74">
        <v>1200.0917413486604</v>
      </c>
      <c r="S36" s="74">
        <v>1303.3523991773527</v>
      </c>
      <c r="T36" s="74">
        <v>1452.7087600136692</v>
      </c>
      <c r="U36" s="74">
        <v>1583.399805025562</v>
      </c>
      <c r="V36" s="74">
        <v>1716.838254396564</v>
      </c>
      <c r="W36" s="74">
        <v>1801.7634576687426</v>
      </c>
      <c r="X36" s="74">
        <v>1738.9337950737308</v>
      </c>
      <c r="Y36" s="73">
        <v>1851.0800283340125</v>
      </c>
      <c r="Z36" s="71"/>
      <c r="AA36" s="9">
        <f t="shared" si="1"/>
        <v>78.546206974337409</v>
      </c>
      <c r="AB36" s="9">
        <f t="shared" si="2"/>
        <v>1217.9334946143531</v>
      </c>
      <c r="AC36" s="11">
        <f t="shared" si="3"/>
        <v>6.44913760247708E-2</v>
      </c>
      <c r="AE36" s="10">
        <f t="shared" si="4"/>
        <v>6.6793976337567535</v>
      </c>
      <c r="AF36" s="10">
        <f t="shared" si="5"/>
        <v>6.7056050717775184</v>
      </c>
      <c r="AG36" s="10">
        <f t="shared" si="6"/>
        <v>6.7357502492836403</v>
      </c>
      <c r="AH36" s="10">
        <f t="shared" si="7"/>
        <v>6.7619298266970684</v>
      </c>
      <c r="AI36" s="10">
        <f t="shared" si="8"/>
        <v>6.8533932073598658</v>
      </c>
      <c r="AJ36" s="10">
        <f t="shared" si="9"/>
        <v>6.9178083542232516</v>
      </c>
      <c r="AK36" s="10">
        <f t="shared" si="10"/>
        <v>6.9769067704125511</v>
      </c>
      <c r="AL36" s="10">
        <f t="shared" si="11"/>
        <v>7.0246734861016247</v>
      </c>
      <c r="AM36" s="10">
        <f t="shared" si="12"/>
        <v>7.0901532839777373</v>
      </c>
      <c r="AN36" s="10">
        <f t="shared" si="13"/>
        <v>7.172694992729129</v>
      </c>
      <c r="AO36" s="10">
        <f t="shared" si="14"/>
        <v>7.2811852030208195</v>
      </c>
      <c r="AP36" s="10">
        <f t="shared" si="15"/>
        <v>7.36732958960076</v>
      </c>
      <c r="AQ36" s="10">
        <f t="shared" si="16"/>
        <v>7.4482396540120179</v>
      </c>
      <c r="AR36" s="10">
        <f t="shared" si="17"/>
        <v>7.4965211629975483</v>
      </c>
      <c r="AS36" s="10">
        <f t="shared" si="18"/>
        <v>7.4610274429416696</v>
      </c>
      <c r="AT36" s="10">
        <f t="shared" si="19"/>
        <v>7.5235245468274368</v>
      </c>
    </row>
    <row r="37" spans="1:46">
      <c r="A37" s="12" t="s">
        <v>98</v>
      </c>
      <c r="B37" s="15" t="s">
        <v>97</v>
      </c>
      <c r="C37" s="64">
        <v>2204.8769061693347</v>
      </c>
      <c r="D37" s="65">
        <v>7.6984269614561658</v>
      </c>
      <c r="E37" s="38">
        <v>0.52300000000000002</v>
      </c>
      <c r="F37" s="66">
        <v>44.56</v>
      </c>
      <c r="G37" s="9"/>
      <c r="H37" s="9"/>
      <c r="I37" s="10"/>
      <c r="J37" s="74">
        <v>1639.578042358017</v>
      </c>
      <c r="K37" s="74">
        <v>1678.4720167384003</v>
      </c>
      <c r="L37" s="74">
        <v>1721.2526792320941</v>
      </c>
      <c r="M37" s="74">
        <v>1765.1002235474559</v>
      </c>
      <c r="N37" s="74">
        <v>1799.4926272784976</v>
      </c>
      <c r="O37" s="74">
        <v>1831.3782060709595</v>
      </c>
      <c r="P37" s="74">
        <v>1869.6224289463346</v>
      </c>
      <c r="Q37" s="74">
        <v>1899.672515621091</v>
      </c>
      <c r="R37" s="74">
        <v>1930.8055900481752</v>
      </c>
      <c r="S37" s="74">
        <v>1956.4151753016758</v>
      </c>
      <c r="T37" s="74">
        <v>1955.6837009444628</v>
      </c>
      <c r="U37" s="74">
        <v>1972.8159959261416</v>
      </c>
      <c r="V37" s="74">
        <v>1995.6806212809868</v>
      </c>
      <c r="W37" s="74">
        <v>2007.462427233678</v>
      </c>
      <c r="X37" s="74">
        <v>2002.1673377295997</v>
      </c>
      <c r="Y37" s="73">
        <v>2030.851658308457</v>
      </c>
      <c r="Z37" s="71"/>
      <c r="AA37" s="9">
        <f t="shared" si="1"/>
        <v>26.767502324618288</v>
      </c>
      <c r="AB37" s="9">
        <f t="shared" si="2"/>
        <v>1868.3733058838382</v>
      </c>
      <c r="AC37" s="11">
        <f t="shared" si="3"/>
        <v>1.4326634961183981E-2</v>
      </c>
      <c r="AE37" s="10">
        <f t="shared" si="4"/>
        <v>7.402194196468062</v>
      </c>
      <c r="AF37" s="10">
        <f t="shared" si="5"/>
        <v>7.425639144692437</v>
      </c>
      <c r="AG37" s="10">
        <f t="shared" si="6"/>
        <v>7.4508076066035089</v>
      </c>
      <c r="AH37" s="10">
        <f t="shared" si="7"/>
        <v>7.4759627516348317</v>
      </c>
      <c r="AI37" s="10">
        <f t="shared" si="8"/>
        <v>7.4952600304162207</v>
      </c>
      <c r="AJ37" s="10">
        <f t="shared" si="9"/>
        <v>7.5128240804559203</v>
      </c>
      <c r="AK37" s="10">
        <f t="shared" si="10"/>
        <v>7.5334917798077674</v>
      </c>
      <c r="AL37" s="10">
        <f t="shared" si="11"/>
        <v>7.5494367900993797</v>
      </c>
      <c r="AM37" s="10">
        <f t="shared" si="12"/>
        <v>7.5656925989800827</v>
      </c>
      <c r="AN37" s="10">
        <f t="shared" si="13"/>
        <v>7.5788690853830616</v>
      </c>
      <c r="AO37" s="10">
        <f t="shared" si="14"/>
        <v>7.5784951304351544</v>
      </c>
      <c r="AP37" s="10">
        <f t="shared" si="15"/>
        <v>7.5872172406122758</v>
      </c>
      <c r="AQ37" s="10">
        <f t="shared" si="16"/>
        <v>7.5987404346902796</v>
      </c>
      <c r="AR37" s="10">
        <f t="shared" si="17"/>
        <v>7.6046267294483458</v>
      </c>
      <c r="AS37" s="10">
        <f t="shared" si="18"/>
        <v>7.6019855416616311</v>
      </c>
      <c r="AT37" s="10">
        <f t="shared" si="19"/>
        <v>7.6162105201677051</v>
      </c>
    </row>
    <row r="38" spans="1:46">
      <c r="A38" s="12" t="s">
        <v>100</v>
      </c>
      <c r="B38" s="15" t="s">
        <v>99</v>
      </c>
      <c r="C38" s="64">
        <v>37808.020159148189</v>
      </c>
      <c r="D38" s="65">
        <v>10.5402765326245</v>
      </c>
      <c r="E38" s="38">
        <v>0.96599999999999997</v>
      </c>
      <c r="F38" s="66">
        <v>32.561999999999998</v>
      </c>
      <c r="G38" s="9"/>
      <c r="H38" s="9"/>
      <c r="I38" s="10"/>
      <c r="J38" s="74">
        <v>27778.035789375866</v>
      </c>
      <c r="K38" s="74">
        <v>27925.27945780932</v>
      </c>
      <c r="L38" s="74">
        <v>28799.350353904738</v>
      </c>
      <c r="M38" s="74">
        <v>29720.998560181462</v>
      </c>
      <c r="N38" s="74">
        <v>31106.659137008948</v>
      </c>
      <c r="O38" s="74">
        <v>32446.787088659727</v>
      </c>
      <c r="P38" s="74">
        <v>32693.850190655699</v>
      </c>
      <c r="Q38" s="74">
        <v>33349.456983536744</v>
      </c>
      <c r="R38" s="74">
        <v>33639.977670886045</v>
      </c>
      <c r="S38" s="74">
        <v>34343.671868764788</v>
      </c>
      <c r="T38" s="74">
        <v>35033.422929423214</v>
      </c>
      <c r="U38" s="74">
        <v>35650.607711689117</v>
      </c>
      <c r="V38" s="74">
        <v>36073.628921548458</v>
      </c>
      <c r="W38" s="74">
        <v>35895.469817470228</v>
      </c>
      <c r="X38" s="74">
        <v>34567.058025189093</v>
      </c>
      <c r="Y38" s="73">
        <v>35218.203949886869</v>
      </c>
      <c r="Z38" s="71"/>
      <c r="AA38" s="9">
        <f t="shared" si="1"/>
        <v>614.12255596639488</v>
      </c>
      <c r="AB38" s="9">
        <f t="shared" si="2"/>
        <v>32601.616967073569</v>
      </c>
      <c r="AC38" s="11">
        <f t="shared" si="3"/>
        <v>1.8837180885433874E-2</v>
      </c>
      <c r="AE38" s="10">
        <f t="shared" si="4"/>
        <v>10.232000907882558</v>
      </c>
      <c r="AF38" s="10">
        <f t="shared" si="5"/>
        <v>10.237287631329021</v>
      </c>
      <c r="AG38" s="10">
        <f t="shared" si="6"/>
        <v>10.268108108713536</v>
      </c>
      <c r="AH38" s="10">
        <f t="shared" si="7"/>
        <v>10.299609097196655</v>
      </c>
      <c r="AI38" s="10">
        <f t="shared" si="8"/>
        <v>10.345177195407935</v>
      </c>
      <c r="AJ38" s="10">
        <f t="shared" si="9"/>
        <v>10.387356706095016</v>
      </c>
      <c r="AK38" s="10">
        <f t="shared" si="10"/>
        <v>10.394942271634378</v>
      </c>
      <c r="AL38" s="10">
        <f t="shared" si="11"/>
        <v>10.414796768858489</v>
      </c>
      <c r="AM38" s="10">
        <f t="shared" si="12"/>
        <v>10.4234704503199</v>
      </c>
      <c r="AN38" s="10">
        <f t="shared" si="13"/>
        <v>10.444173055606623</v>
      </c>
      <c r="AO38" s="10">
        <f t="shared" si="14"/>
        <v>10.464057825646275</v>
      </c>
      <c r="AP38" s="10">
        <f t="shared" si="15"/>
        <v>10.481521472308346</v>
      </c>
      <c r="AQ38" s="10">
        <f t="shared" si="16"/>
        <v>10.493317376587129</v>
      </c>
      <c r="AR38" s="10">
        <f t="shared" si="17"/>
        <v>10.488366377585471</v>
      </c>
      <c r="AS38" s="10">
        <f t="shared" si="18"/>
        <v>10.450656427332738</v>
      </c>
      <c r="AT38" s="10">
        <f t="shared" si="19"/>
        <v>10.469318385573489</v>
      </c>
    </row>
    <row r="39" spans="1:46">
      <c r="A39" s="12" t="s">
        <v>102</v>
      </c>
      <c r="B39" s="15" t="s">
        <v>101</v>
      </c>
      <c r="C39" s="64">
        <v>3643.6177662741779</v>
      </c>
      <c r="D39" s="65">
        <v>8.2007323588808827</v>
      </c>
      <c r="E39" s="38">
        <v>0.70799999999999996</v>
      </c>
      <c r="F39" s="66">
        <v>50.4</v>
      </c>
      <c r="G39" s="9"/>
      <c r="H39" s="9"/>
      <c r="I39" s="10"/>
      <c r="J39" s="74">
        <v>1837.640492885537</v>
      </c>
      <c r="K39" s="74">
        <v>1871.1622820746243</v>
      </c>
      <c r="L39" s="74">
        <v>1932.8823551607022</v>
      </c>
      <c r="M39" s="74">
        <v>2036.2835065335066</v>
      </c>
      <c r="N39" s="74">
        <v>2170.509650117609</v>
      </c>
      <c r="O39" s="74">
        <v>2271.96519287205</v>
      </c>
      <c r="P39" s="74">
        <v>2316.6035308508881</v>
      </c>
      <c r="Q39" s="74">
        <v>2381.4192350181538</v>
      </c>
      <c r="R39" s="74">
        <v>2486.7702681174014</v>
      </c>
      <c r="S39" s="74">
        <v>2429.1934406876358</v>
      </c>
      <c r="T39" s="74">
        <v>2675.8320179048592</v>
      </c>
      <c r="U39" s="74">
        <v>2903.2902340061523</v>
      </c>
      <c r="V39" s="74">
        <v>3109.1356922369059</v>
      </c>
      <c r="W39" s="74">
        <v>3263.532755845175</v>
      </c>
      <c r="X39" s="74">
        <v>3308.634809675832</v>
      </c>
      <c r="Y39" s="73">
        <v>3452.3747393775898</v>
      </c>
      <c r="Z39" s="71"/>
      <c r="AA39" s="9">
        <f t="shared" si="1"/>
        <v>107.14666782745145</v>
      </c>
      <c r="AB39" s="9">
        <f t="shared" si="2"/>
        <v>2466.3236975991354</v>
      </c>
      <c r="AC39" s="11">
        <f t="shared" si="3"/>
        <v>4.3443878811104286E-2</v>
      </c>
      <c r="AE39" s="10">
        <f t="shared" si="4"/>
        <v>7.5162376868773908</v>
      </c>
      <c r="AF39" s="10">
        <f t="shared" si="5"/>
        <v>7.5343150579882661</v>
      </c>
      <c r="AG39" s="10">
        <f t="shared" si="6"/>
        <v>7.566767616083939</v>
      </c>
      <c r="AH39" s="10">
        <f t="shared" si="7"/>
        <v>7.6188816148003973</v>
      </c>
      <c r="AI39" s="10">
        <f t="shared" si="8"/>
        <v>7.6827172807641384</v>
      </c>
      <c r="AJ39" s="10">
        <f t="shared" si="9"/>
        <v>7.7284004596849787</v>
      </c>
      <c r="AK39" s="10">
        <f t="shared" si="10"/>
        <v>7.7478573966492412</v>
      </c>
      <c r="AL39" s="10">
        <f t="shared" si="11"/>
        <v>7.7754519061735676</v>
      </c>
      <c r="AM39" s="10">
        <f t="shared" si="12"/>
        <v>7.818740066443624</v>
      </c>
      <c r="AN39" s="10">
        <f t="shared" si="13"/>
        <v>7.7953145638253218</v>
      </c>
      <c r="AO39" s="10">
        <f t="shared" si="14"/>
        <v>7.8920156456996216</v>
      </c>
      <c r="AP39" s="10">
        <f t="shared" si="15"/>
        <v>7.9735999362942538</v>
      </c>
      <c r="AQ39" s="10">
        <f t="shared" si="16"/>
        <v>8.0421000540844378</v>
      </c>
      <c r="AR39" s="10">
        <f t="shared" si="17"/>
        <v>8.0905655550542175</v>
      </c>
      <c r="AS39" s="10">
        <f t="shared" si="18"/>
        <v>8.1042909390859048</v>
      </c>
      <c r="AT39" s="10">
        <f t="shared" si="19"/>
        <v>8.1468176034891631</v>
      </c>
    </row>
    <row r="40" spans="1:46">
      <c r="A40" s="12" t="s">
        <v>448</v>
      </c>
      <c r="B40" s="15" t="s">
        <v>103</v>
      </c>
      <c r="C40" s="64">
        <v>757.39389145787572</v>
      </c>
      <c r="D40" s="65">
        <v>6.6298834502884532</v>
      </c>
      <c r="E40" s="38">
        <v>0.36899999999999999</v>
      </c>
      <c r="F40" s="66">
        <v>43.57</v>
      </c>
      <c r="G40" s="9"/>
      <c r="H40" s="9"/>
      <c r="I40" s="10"/>
      <c r="J40" s="74">
        <v>757.82192761357214</v>
      </c>
      <c r="K40" s="74">
        <v>709.51161254538306</v>
      </c>
      <c r="L40" s="74">
        <v>729.08758466306745</v>
      </c>
      <c r="M40" s="74">
        <v>745.60761698826241</v>
      </c>
      <c r="N40" s="74">
        <v>755.39957858005926</v>
      </c>
      <c r="O40" s="74">
        <v>756.73682014251312</v>
      </c>
      <c r="P40" s="74">
        <v>744.04900261797718</v>
      </c>
      <c r="Q40" s="74">
        <v>726.32992968838835</v>
      </c>
      <c r="R40" s="74">
        <v>659.4627568887023</v>
      </c>
      <c r="S40" s="74">
        <v>654.50370417013949</v>
      </c>
      <c r="T40" s="74">
        <v>658.3057850363291</v>
      </c>
      <c r="U40" s="74">
        <v>670.81892042186337</v>
      </c>
      <c r="V40" s="74">
        <v>682.6530600585761</v>
      </c>
      <c r="W40" s="74">
        <v>684.50988749502335</v>
      </c>
      <c r="X40" s="74">
        <v>687.76143785142517</v>
      </c>
      <c r="Y40" s="73">
        <v>681.68429376165523</v>
      </c>
      <c r="Z40" s="71"/>
      <c r="AA40" s="9">
        <f t="shared" si="1"/>
        <v>-6.2574823079659012</v>
      </c>
      <c r="AB40" s="9">
        <f t="shared" si="2"/>
        <v>708.17064165075203</v>
      </c>
      <c r="AC40" s="11">
        <f t="shared" si="3"/>
        <v>-8.8361221715992835E-3</v>
      </c>
      <c r="AE40" s="10">
        <f t="shared" si="4"/>
        <v>6.6304484340507592</v>
      </c>
      <c r="AF40" s="10">
        <f t="shared" si="5"/>
        <v>6.5645768636900925</v>
      </c>
      <c r="AG40" s="10">
        <f t="shared" si="6"/>
        <v>6.5917938683627346</v>
      </c>
      <c r="AH40" s="10">
        <f t="shared" si="7"/>
        <v>6.614199479236933</v>
      </c>
      <c r="AI40" s="10">
        <f t="shared" si="8"/>
        <v>6.6272468524016572</v>
      </c>
      <c r="AJ40" s="10">
        <f t="shared" si="9"/>
        <v>6.6290155313544066</v>
      </c>
      <c r="AK40" s="10">
        <f t="shared" si="10"/>
        <v>6.6121068963980116</v>
      </c>
      <c r="AL40" s="10">
        <f t="shared" si="11"/>
        <v>6.5880043602008973</v>
      </c>
      <c r="AM40" s="10">
        <f t="shared" si="12"/>
        <v>6.4914254988246496</v>
      </c>
      <c r="AN40" s="10">
        <f t="shared" si="13"/>
        <v>6.4838772448757878</v>
      </c>
      <c r="AO40" s="10">
        <f t="shared" si="14"/>
        <v>6.4896695422771273</v>
      </c>
      <c r="AP40" s="10">
        <f t="shared" si="15"/>
        <v>6.5084992353083795</v>
      </c>
      <c r="AQ40" s="10">
        <f t="shared" si="16"/>
        <v>6.5259867657378328</v>
      </c>
      <c r="AR40" s="10">
        <f t="shared" si="17"/>
        <v>6.5287030894671627</v>
      </c>
      <c r="AS40" s="10">
        <f t="shared" si="18"/>
        <v>6.53344203049362</v>
      </c>
      <c r="AT40" s="10">
        <f t="shared" si="19"/>
        <v>6.5245666382935132</v>
      </c>
    </row>
    <row r="41" spans="1:46">
      <c r="A41" s="12" t="s">
        <v>106</v>
      </c>
      <c r="B41" s="15" t="s">
        <v>105</v>
      </c>
      <c r="C41" s="64">
        <v>1300.1300467868984</v>
      </c>
      <c r="D41" s="65">
        <v>7.1702195744362838</v>
      </c>
      <c r="E41" s="38">
        <v>0.39200000000000002</v>
      </c>
      <c r="F41" s="66">
        <v>39.78</v>
      </c>
      <c r="G41" s="9"/>
      <c r="H41" s="9"/>
      <c r="I41" s="10"/>
      <c r="J41" s="74">
        <v>761.369274180454</v>
      </c>
      <c r="K41" s="74">
        <v>753.90560329404525</v>
      </c>
      <c r="L41" s="74">
        <v>771.45664157241924</v>
      </c>
      <c r="M41" s="74">
        <v>798.66140490147666</v>
      </c>
      <c r="N41" s="74">
        <v>767.05696600800525</v>
      </c>
      <c r="O41" s="74">
        <v>734.43224950384968</v>
      </c>
      <c r="P41" s="74">
        <v>791.19697015647876</v>
      </c>
      <c r="Q41" s="74">
        <v>827.56606226752706</v>
      </c>
      <c r="R41" s="74">
        <v>915.58012305818545</v>
      </c>
      <c r="S41" s="74">
        <v>1181.6640736181196</v>
      </c>
      <c r="T41" s="74">
        <v>1342.0316467519333</v>
      </c>
      <c r="U41" s="74">
        <v>1304.656728808756</v>
      </c>
      <c r="V41" s="74">
        <v>1270.752281815249</v>
      </c>
      <c r="W41" s="74">
        <v>1231.9512737159037</v>
      </c>
      <c r="X41" s="74">
        <v>1180.6001084204681</v>
      </c>
      <c r="Y41" s="73">
        <v>1237.0789889202051</v>
      </c>
      <c r="Z41" s="71"/>
      <c r="AA41" s="9">
        <f t="shared" si="1"/>
        <v>46.668286437201949</v>
      </c>
      <c r="AB41" s="9">
        <f t="shared" si="2"/>
        <v>975.52542720485803</v>
      </c>
      <c r="AC41" s="11">
        <f t="shared" si="3"/>
        <v>4.7839128674399711E-2</v>
      </c>
      <c r="AE41" s="10">
        <f t="shared" si="4"/>
        <v>6.6351184887612114</v>
      </c>
      <c r="AF41" s="10">
        <f t="shared" si="5"/>
        <v>6.6252671656002295</v>
      </c>
      <c r="AG41" s="10">
        <f t="shared" si="6"/>
        <v>6.6482804700585598</v>
      </c>
      <c r="AH41" s="10">
        <f t="shared" si="7"/>
        <v>6.6829370823587295</v>
      </c>
      <c r="AI41" s="10">
        <f t="shared" si="8"/>
        <v>6.642561069806165</v>
      </c>
      <c r="AJ41" s="10">
        <f t="shared" si="9"/>
        <v>6.5990977510652522</v>
      </c>
      <c r="AK41" s="10">
        <f t="shared" si="10"/>
        <v>6.6735469508730594</v>
      </c>
      <c r="AL41" s="10">
        <f t="shared" si="11"/>
        <v>6.7184889376206129</v>
      </c>
      <c r="AM41" s="10">
        <f t="shared" si="12"/>
        <v>6.819557878644626</v>
      </c>
      <c r="AN41" s="10">
        <f t="shared" si="13"/>
        <v>7.0746789558963759</v>
      </c>
      <c r="AO41" s="10">
        <f t="shared" si="14"/>
        <v>7.2019398990359456</v>
      </c>
      <c r="AP41" s="10">
        <f t="shared" si="15"/>
        <v>7.1736952420964757</v>
      </c>
      <c r="AQ41" s="10">
        <f t="shared" si="16"/>
        <v>7.1473643519698999</v>
      </c>
      <c r="AR41" s="10">
        <f t="shared" si="17"/>
        <v>7.1163545927560481</v>
      </c>
      <c r="AS41" s="10">
        <f t="shared" si="18"/>
        <v>7.0737781546416416</v>
      </c>
      <c r="AT41" s="10">
        <f t="shared" si="19"/>
        <v>7.1205082255843912</v>
      </c>
    </row>
    <row r="42" spans="1:46">
      <c r="A42" s="12" t="s">
        <v>108</v>
      </c>
      <c r="B42" s="15" t="s">
        <v>107</v>
      </c>
      <c r="C42" s="64">
        <v>14311.285266523524</v>
      </c>
      <c r="D42" s="65">
        <v>9.5688036844867828</v>
      </c>
      <c r="E42" s="38">
        <v>0.878</v>
      </c>
      <c r="F42" s="66">
        <v>52.06</v>
      </c>
      <c r="G42" s="9"/>
      <c r="H42" s="9"/>
      <c r="I42" s="10"/>
      <c r="J42" s="74">
        <v>9139.7506304153885</v>
      </c>
      <c r="K42" s="74">
        <v>9668.9827468421081</v>
      </c>
      <c r="L42" s="74">
        <v>10162.415578003332</v>
      </c>
      <c r="M42" s="74">
        <v>10351.957336301755</v>
      </c>
      <c r="N42" s="74">
        <v>10143.695825568531</v>
      </c>
      <c r="O42" s="74">
        <v>10470.160861937529</v>
      </c>
      <c r="P42" s="74">
        <v>10696.677014331017</v>
      </c>
      <c r="Q42" s="74">
        <v>10806.809632881535</v>
      </c>
      <c r="R42" s="74">
        <v>11107.24310673213</v>
      </c>
      <c r="S42" s="74">
        <v>11652.535427794233</v>
      </c>
      <c r="T42" s="74">
        <v>12171.536779895943</v>
      </c>
      <c r="U42" s="74">
        <v>12598.966844708159</v>
      </c>
      <c r="V42" s="74">
        <v>13044.775306437263</v>
      </c>
      <c r="W42" s="74">
        <v>13390.460147382184</v>
      </c>
      <c r="X42" s="74">
        <v>13056.847800020676</v>
      </c>
      <c r="Y42" s="73">
        <v>13397.349749118794</v>
      </c>
      <c r="Z42" s="71"/>
      <c r="AA42" s="9">
        <f t="shared" si="1"/>
        <v>292.88292626203389</v>
      </c>
      <c r="AB42" s="9">
        <f t="shared" si="2"/>
        <v>11230.854335950122</v>
      </c>
      <c r="AC42" s="11">
        <f t="shared" si="3"/>
        <v>2.6078419103390163E-2</v>
      </c>
      <c r="AE42" s="10">
        <f t="shared" si="4"/>
        <v>9.1203883807516437</v>
      </c>
      <c r="AF42" s="10">
        <f t="shared" si="5"/>
        <v>9.1766783861032302</v>
      </c>
      <c r="AG42" s="10">
        <f t="shared" si="6"/>
        <v>9.2264514466140159</v>
      </c>
      <c r="AH42" s="10">
        <f t="shared" si="7"/>
        <v>9.2449308954321268</v>
      </c>
      <c r="AI42" s="10">
        <f t="shared" si="8"/>
        <v>9.2246076905776384</v>
      </c>
      <c r="AJ42" s="10">
        <f t="shared" si="9"/>
        <v>9.25628466782846</v>
      </c>
      <c r="AK42" s="10">
        <f t="shared" si="10"/>
        <v>9.2776884128081214</v>
      </c>
      <c r="AL42" s="10">
        <f t="shared" si="11"/>
        <v>9.2879317359802123</v>
      </c>
      <c r="AM42" s="10">
        <f t="shared" si="12"/>
        <v>9.3153527066319306</v>
      </c>
      <c r="AN42" s="10">
        <f t="shared" si="13"/>
        <v>9.3632790686022176</v>
      </c>
      <c r="AO42" s="10">
        <f t="shared" si="14"/>
        <v>9.4068554540896123</v>
      </c>
      <c r="AP42" s="10">
        <f t="shared" si="15"/>
        <v>9.4413700931259434</v>
      </c>
      <c r="AQ42" s="10">
        <f t="shared" si="16"/>
        <v>9.4761429729255333</v>
      </c>
      <c r="AR42" s="10">
        <f t="shared" si="17"/>
        <v>9.502297803097159</v>
      </c>
      <c r="AS42" s="10">
        <f t="shared" si="18"/>
        <v>9.4770680107590071</v>
      </c>
      <c r="AT42" s="10">
        <f t="shared" si="19"/>
        <v>9.5028121864614672</v>
      </c>
    </row>
    <row r="43" spans="1:46">
      <c r="A43" s="12" t="s">
        <v>110</v>
      </c>
      <c r="B43" s="15" t="s">
        <v>109</v>
      </c>
      <c r="C43" s="64">
        <v>6827.9500038541792</v>
      </c>
      <c r="D43" s="65">
        <v>8.8287797616634727</v>
      </c>
      <c r="E43" s="38">
        <v>0.77200000000000002</v>
      </c>
      <c r="F43" s="66">
        <v>41.53</v>
      </c>
      <c r="G43" s="9"/>
      <c r="H43" s="9"/>
      <c r="I43" s="10"/>
      <c r="J43" s="74">
        <v>1849.1529456666556</v>
      </c>
      <c r="K43" s="74">
        <v>2012.8596686676669</v>
      </c>
      <c r="L43" s="74">
        <v>2177.6539784304578</v>
      </c>
      <c r="M43" s="74">
        <v>2325.093164685944</v>
      </c>
      <c r="N43" s="74">
        <v>2480.2318826607702</v>
      </c>
      <c r="O43" s="74">
        <v>2667.4698301400185</v>
      </c>
      <c r="P43" s="74">
        <v>2867.9616633269229</v>
      </c>
      <c r="Q43" s="74">
        <v>3108.0523213675879</v>
      </c>
      <c r="R43" s="74">
        <v>3397.6290061370437</v>
      </c>
      <c r="S43" s="74">
        <v>3718.6376080621644</v>
      </c>
      <c r="T43" s="74">
        <v>4114.5735232629595</v>
      </c>
      <c r="U43" s="74">
        <v>4611.3040011246439</v>
      </c>
      <c r="V43" s="74">
        <v>5238.6774590462437</v>
      </c>
      <c r="W43" s="74">
        <v>5712.2465771496836</v>
      </c>
      <c r="X43" s="74">
        <v>6200.2093827172785</v>
      </c>
      <c r="Y43" s="73">
        <v>6735.8830045542281</v>
      </c>
      <c r="Z43" s="71"/>
      <c r="AA43" s="9">
        <f t="shared" si="1"/>
        <v>302.28108956978986</v>
      </c>
      <c r="AB43" s="9">
        <f t="shared" si="2"/>
        <v>3498.7835341630694</v>
      </c>
      <c r="AC43" s="11">
        <f t="shared" si="3"/>
        <v>8.639605354782183E-2</v>
      </c>
      <c r="AE43" s="10">
        <f t="shared" si="4"/>
        <v>7.5224829460119604</v>
      </c>
      <c r="AF43" s="10">
        <f t="shared" si="5"/>
        <v>7.6073117106750692</v>
      </c>
      <c r="AG43" s="10">
        <f t="shared" si="6"/>
        <v>7.6860034196274825</v>
      </c>
      <c r="AH43" s="10">
        <f t="shared" si="7"/>
        <v>7.7515153880513061</v>
      </c>
      <c r="AI43" s="10">
        <f t="shared" si="8"/>
        <v>7.8161073358609663</v>
      </c>
      <c r="AJ43" s="10">
        <f t="shared" si="9"/>
        <v>7.8888856729488808</v>
      </c>
      <c r="AK43" s="10">
        <f t="shared" si="10"/>
        <v>7.9613568345893491</v>
      </c>
      <c r="AL43" s="10">
        <f t="shared" si="11"/>
        <v>8.0417515457626969</v>
      </c>
      <c r="AM43" s="10">
        <f t="shared" si="12"/>
        <v>8.1308331162056859</v>
      </c>
      <c r="AN43" s="10">
        <f t="shared" si="13"/>
        <v>8.2211126457951078</v>
      </c>
      <c r="AO43" s="10">
        <f t="shared" si="14"/>
        <v>8.3222904681929446</v>
      </c>
      <c r="AP43" s="10">
        <f t="shared" si="15"/>
        <v>8.4362659595768541</v>
      </c>
      <c r="AQ43" s="10">
        <f t="shared" si="16"/>
        <v>8.5638243521467494</v>
      </c>
      <c r="AR43" s="10">
        <f t="shared" si="17"/>
        <v>8.6503676713562001</v>
      </c>
      <c r="AS43" s="10">
        <f t="shared" si="18"/>
        <v>8.7323383418689549</v>
      </c>
      <c r="AT43" s="10">
        <f t="shared" si="19"/>
        <v>8.8152041870887583</v>
      </c>
    </row>
    <row r="44" spans="1:46">
      <c r="A44" s="12" t="s">
        <v>112</v>
      </c>
      <c r="B44" s="15" t="s">
        <v>111</v>
      </c>
      <c r="C44" s="64">
        <v>8959.2375738972405</v>
      </c>
      <c r="D44" s="65">
        <v>9.10044041014946</v>
      </c>
      <c r="E44" s="38">
        <v>0.80700000000000005</v>
      </c>
      <c r="F44" s="66">
        <v>58.489999999999995</v>
      </c>
      <c r="G44" s="9"/>
      <c r="H44" s="9"/>
      <c r="I44" s="10"/>
      <c r="J44" s="74">
        <v>6799.8548778408231</v>
      </c>
      <c r="K44" s="74">
        <v>6816.2214598816499</v>
      </c>
      <c r="L44" s="74">
        <v>6926.2917854749412</v>
      </c>
      <c r="M44" s="74">
        <v>6845.3410288342702</v>
      </c>
      <c r="N44" s="74">
        <v>6446.229754374298</v>
      </c>
      <c r="O44" s="74">
        <v>6617.4137053458699</v>
      </c>
      <c r="P44" s="74">
        <v>6618.8451930563442</v>
      </c>
      <c r="Q44" s="74">
        <v>6676.2703533026943</v>
      </c>
      <c r="R44" s="74">
        <v>6829.2064450514317</v>
      </c>
      <c r="S44" s="74">
        <v>7082.5042458001681</v>
      </c>
      <c r="T44" s="74">
        <v>7305.0094294657147</v>
      </c>
      <c r="U44" s="74">
        <v>7675.4029776499419</v>
      </c>
      <c r="V44" s="74">
        <v>8084.3022941635081</v>
      </c>
      <c r="W44" s="74">
        <v>8184.6373985036662</v>
      </c>
      <c r="X44" s="74">
        <v>8135.5529604499307</v>
      </c>
      <c r="Y44" s="73">
        <v>8259.2779930364704</v>
      </c>
      <c r="Z44" s="71"/>
      <c r="AA44" s="9">
        <f t="shared" si="1"/>
        <v>108.52701395314038</v>
      </c>
      <c r="AB44" s="9">
        <f t="shared" si="2"/>
        <v>7136.2055939463498</v>
      </c>
      <c r="AC44" s="11">
        <f t="shared" si="3"/>
        <v>1.520794384696595E-2</v>
      </c>
      <c r="AE44" s="10">
        <f t="shared" si="4"/>
        <v>8.8246565494424694</v>
      </c>
      <c r="AF44" s="10">
        <f t="shared" si="5"/>
        <v>8.8270605591611435</v>
      </c>
      <c r="AG44" s="10">
        <f t="shared" si="6"/>
        <v>8.8430798530779899</v>
      </c>
      <c r="AH44" s="10">
        <f t="shared" si="7"/>
        <v>8.8313235580789051</v>
      </c>
      <c r="AI44" s="10">
        <f t="shared" si="8"/>
        <v>8.771250704677561</v>
      </c>
      <c r="AJ44" s="10">
        <f t="shared" si="9"/>
        <v>8.7974598936453745</v>
      </c>
      <c r="AK44" s="10">
        <f t="shared" si="10"/>
        <v>8.7976761915777502</v>
      </c>
      <c r="AL44" s="10">
        <f t="shared" si="11"/>
        <v>8.8063147802623565</v>
      </c>
      <c r="AM44" s="10">
        <f t="shared" si="12"/>
        <v>8.8289637591457453</v>
      </c>
      <c r="AN44" s="10">
        <f t="shared" si="13"/>
        <v>8.8653828311821012</v>
      </c>
      <c r="AO44" s="10">
        <f t="shared" si="14"/>
        <v>8.8963156150074738</v>
      </c>
      <c r="AP44" s="10">
        <f t="shared" si="15"/>
        <v>8.9457760763083094</v>
      </c>
      <c r="AQ44" s="10">
        <f t="shared" si="16"/>
        <v>8.9976794719564204</v>
      </c>
      <c r="AR44" s="10">
        <f t="shared" si="17"/>
        <v>9.0100141880913291</v>
      </c>
      <c r="AS44" s="10">
        <f t="shared" si="18"/>
        <v>9.0039989903547468</v>
      </c>
      <c r="AT44" s="10">
        <f t="shared" si="19"/>
        <v>9.0190924526505327</v>
      </c>
    </row>
    <row r="45" spans="1:46">
      <c r="A45" s="12" t="s">
        <v>114</v>
      </c>
      <c r="B45" s="15" t="s">
        <v>113</v>
      </c>
      <c r="C45" s="64">
        <v>1182.9184021909027</v>
      </c>
      <c r="D45" s="65">
        <v>7.0757398862747989</v>
      </c>
      <c r="E45" s="38">
        <v>0.57599999999999996</v>
      </c>
      <c r="F45" s="66">
        <v>64.34</v>
      </c>
      <c r="G45" s="9"/>
      <c r="H45" s="9"/>
      <c r="I45" s="10"/>
      <c r="J45" s="74">
        <v>1129.3617308532007</v>
      </c>
      <c r="K45" s="74">
        <v>1091.4835167939309</v>
      </c>
      <c r="L45" s="74">
        <v>1111.7509396191485</v>
      </c>
      <c r="M45" s="74">
        <v>1102.4855787617414</v>
      </c>
      <c r="N45" s="74">
        <v>1100.221699833131</v>
      </c>
      <c r="O45" s="74">
        <v>1092.5087404821079</v>
      </c>
      <c r="P45" s="74">
        <v>1105.2953071598524</v>
      </c>
      <c r="Q45" s="74">
        <v>1127.1078180656409</v>
      </c>
      <c r="R45" s="74">
        <v>1130.8684088203124</v>
      </c>
      <c r="S45" s="74">
        <v>1104.584900824771</v>
      </c>
      <c r="T45" s="74">
        <v>1127.253691926657</v>
      </c>
      <c r="U45" s="74">
        <v>1116.860402574833</v>
      </c>
      <c r="V45" s="74">
        <v>1095.9039054910468</v>
      </c>
      <c r="W45" s="74">
        <v>1080.5191683121041</v>
      </c>
      <c r="X45" s="74">
        <v>1074.1645401781282</v>
      </c>
      <c r="Y45" s="73">
        <v>1072.9745469170446</v>
      </c>
      <c r="Z45" s="71"/>
      <c r="AA45" s="9">
        <f t="shared" si="1"/>
        <v>-1.2252889370651685</v>
      </c>
      <c r="AB45" s="9">
        <f t="shared" si="2"/>
        <v>1106.0246899797739</v>
      </c>
      <c r="AC45" s="11">
        <f t="shared" si="3"/>
        <v>-1.1078314509304268E-3</v>
      </c>
      <c r="AE45" s="10">
        <f t="shared" si="4"/>
        <v>7.0294079121712851</v>
      </c>
      <c r="AF45" s="10">
        <f t="shared" si="5"/>
        <v>6.9952930744503465</v>
      </c>
      <c r="AG45" s="10">
        <f t="shared" si="6"/>
        <v>7.0136914745617087</v>
      </c>
      <c r="AH45" s="10">
        <f t="shared" si="7"/>
        <v>7.0053225267472339</v>
      </c>
      <c r="AI45" s="10">
        <f t="shared" si="8"/>
        <v>7.0032669837817823</v>
      </c>
      <c r="AJ45" s="10">
        <f t="shared" si="9"/>
        <v>6.9962319273790303</v>
      </c>
      <c r="AK45" s="10">
        <f t="shared" si="10"/>
        <v>7.0078678245464312</v>
      </c>
      <c r="AL45" s="10">
        <f t="shared" si="11"/>
        <v>7.0274101776676288</v>
      </c>
      <c r="AM45" s="10">
        <f t="shared" si="12"/>
        <v>7.0307411199396759</v>
      </c>
      <c r="AN45" s="10">
        <f t="shared" si="13"/>
        <v>7.0072248880135044</v>
      </c>
      <c r="AO45" s="10">
        <f t="shared" si="14"/>
        <v>7.0275395924580897</v>
      </c>
      <c r="AP45" s="10">
        <f t="shared" si="15"/>
        <v>7.0182768159456463</v>
      </c>
      <c r="AQ45" s="10">
        <f t="shared" si="16"/>
        <v>6.999334786192394</v>
      </c>
      <c r="AR45" s="10">
        <f t="shared" si="17"/>
        <v>6.9851969160136518</v>
      </c>
      <c r="AS45" s="10">
        <f t="shared" si="18"/>
        <v>6.9792984664797775</v>
      </c>
      <c r="AT45" s="10">
        <f t="shared" si="19"/>
        <v>6.9781900209299978</v>
      </c>
    </row>
    <row r="46" spans="1:46">
      <c r="A46" s="12" t="s">
        <v>116</v>
      </c>
      <c r="B46" s="15" t="s">
        <v>115</v>
      </c>
      <c r="C46" s="64">
        <v>4237.953911543882</v>
      </c>
      <c r="D46" s="65">
        <v>8.3518358637204742</v>
      </c>
      <c r="E46" s="38">
        <v>0.60099999999999998</v>
      </c>
      <c r="F46" s="66">
        <v>47.32</v>
      </c>
      <c r="G46" s="9"/>
      <c r="H46" s="9"/>
      <c r="I46" s="10"/>
      <c r="J46" s="74">
        <v>3120.6588944335449</v>
      </c>
      <c r="K46" s="74">
        <v>3194.0225216729759</v>
      </c>
      <c r="L46" s="74">
        <v>3122.8661098100647</v>
      </c>
      <c r="M46" s="74">
        <v>3188.039915504547</v>
      </c>
      <c r="N46" s="74">
        <v>3053.3854500448715</v>
      </c>
      <c r="O46" s="74">
        <v>3222.9583445800245</v>
      </c>
      <c r="P46" s="74">
        <v>3272.3346205081784</v>
      </c>
      <c r="Q46" s="74">
        <v>3340.6765519492883</v>
      </c>
      <c r="R46" s="74">
        <v>3283.6405553452073</v>
      </c>
      <c r="S46" s="74">
        <v>3316.9029085937236</v>
      </c>
      <c r="T46" s="74">
        <v>3496.5017862782656</v>
      </c>
      <c r="U46" s="74">
        <v>3637.1978907581547</v>
      </c>
      <c r="V46" s="74">
        <v>3513.8168875781353</v>
      </c>
      <c r="W46" s="74">
        <v>3643.8173473721477</v>
      </c>
      <c r="X46" s="74">
        <v>3848.3295265838437</v>
      </c>
      <c r="Y46" s="73">
        <v>3901.9560961787029</v>
      </c>
      <c r="Z46" s="71"/>
      <c r="AA46" s="9">
        <f t="shared" si="1"/>
        <v>46.68711871666612</v>
      </c>
      <c r="AB46" s="9">
        <f t="shared" si="2"/>
        <v>3350.3432874008649</v>
      </c>
      <c r="AC46" s="11">
        <f t="shared" si="3"/>
        <v>1.3935025372544773E-2</v>
      </c>
      <c r="AE46" s="10">
        <f t="shared" si="4"/>
        <v>8.0457994426206181</v>
      </c>
      <c r="AF46" s="10">
        <f t="shared" si="5"/>
        <v>8.0690363799939853</v>
      </c>
      <c r="AG46" s="10">
        <f t="shared" si="6"/>
        <v>8.0465064840649845</v>
      </c>
      <c r="AH46" s="10">
        <f t="shared" si="7"/>
        <v>8.0671615603789473</v>
      </c>
      <c r="AI46" s="10">
        <f t="shared" si="8"/>
        <v>8.0240062376463843</v>
      </c>
      <c r="AJ46" s="10">
        <f t="shared" si="9"/>
        <v>8.0780549573074758</v>
      </c>
      <c r="AK46" s="10">
        <f t="shared" si="10"/>
        <v>8.0932589603751062</v>
      </c>
      <c r="AL46" s="10">
        <f t="shared" si="11"/>
        <v>8.1139286259220036</v>
      </c>
      <c r="AM46" s="10">
        <f t="shared" si="12"/>
        <v>8.0967080112765117</v>
      </c>
      <c r="AN46" s="10">
        <f t="shared" si="13"/>
        <v>8.1067867676696093</v>
      </c>
      <c r="AO46" s="10">
        <f t="shared" si="14"/>
        <v>8.1595182580198866</v>
      </c>
      <c r="AP46" s="10">
        <f t="shared" si="15"/>
        <v>8.1989688539434606</v>
      </c>
      <c r="AQ46" s="10">
        <f t="shared" si="16"/>
        <v>8.1644581579920708</v>
      </c>
      <c r="AR46" s="10">
        <f t="shared" si="17"/>
        <v>8.2007871329117741</v>
      </c>
      <c r="AS46" s="10">
        <f t="shared" si="18"/>
        <v>8.2553944439256721</v>
      </c>
      <c r="AT46" s="10">
        <f t="shared" si="19"/>
        <v>8.2692332694997415</v>
      </c>
    </row>
    <row r="47" spans="1:46">
      <c r="A47" s="12" t="s">
        <v>431</v>
      </c>
      <c r="B47" s="15" t="s">
        <v>117</v>
      </c>
      <c r="C47" s="64">
        <v>319</v>
      </c>
      <c r="D47" s="65">
        <v>5.7651911027848444</v>
      </c>
      <c r="E47" s="38">
        <v>0.38900000000000001</v>
      </c>
      <c r="F47" s="66">
        <v>55</v>
      </c>
      <c r="G47" s="9"/>
      <c r="H47" s="9"/>
      <c r="I47" s="10"/>
      <c r="J47" s="73">
        <v>214.13029900707906</v>
      </c>
      <c r="K47" s="73">
        <v>220.75288557430832</v>
      </c>
      <c r="L47" s="73">
        <v>227.58029440650344</v>
      </c>
      <c r="M47" s="73">
        <v>234.61886021289016</v>
      </c>
      <c r="N47" s="73">
        <v>241.87511362153626</v>
      </c>
      <c r="O47" s="73">
        <v>249.35578723869719</v>
      </c>
      <c r="P47" s="73">
        <v>257.06782189556412</v>
      </c>
      <c r="Q47" s="73">
        <v>265.01837308821047</v>
      </c>
      <c r="R47" s="73">
        <v>273.21481761671185</v>
      </c>
      <c r="S47" s="73">
        <v>281.66476042959988</v>
      </c>
      <c r="T47" s="73">
        <v>290.3760416799999</v>
      </c>
      <c r="U47" s="73">
        <v>299.35674399999994</v>
      </c>
      <c r="V47" s="73">
        <v>308.61519999999996</v>
      </c>
      <c r="W47" s="73">
        <v>318.15999999999997</v>
      </c>
      <c r="X47" s="75">
        <v>328</v>
      </c>
      <c r="Y47" s="73">
        <v>337.95587970783214</v>
      </c>
      <c r="Z47" s="71"/>
      <c r="AA47" s="9">
        <f t="shared" si="1"/>
        <v>8.1140156532102203</v>
      </c>
      <c r="AB47" s="9">
        <f t="shared" si="2"/>
        <v>267.31913325140675</v>
      </c>
      <c r="AC47" s="11">
        <f t="shared" si="3"/>
        <v>3.0353291792171111E-2</v>
      </c>
      <c r="AE47" s="10">
        <f t="shared" si="4"/>
        <v>5.3665847035982228</v>
      </c>
      <c r="AF47" s="10">
        <f t="shared" si="5"/>
        <v>5.3970439110829318</v>
      </c>
      <c r="AG47" s="10">
        <f t="shared" si="6"/>
        <v>5.4275031185676399</v>
      </c>
      <c r="AH47" s="10">
        <f t="shared" si="7"/>
        <v>5.4579623260523489</v>
      </c>
      <c r="AI47" s="10">
        <f t="shared" si="8"/>
        <v>5.488421533537057</v>
      </c>
      <c r="AJ47" s="10">
        <f t="shared" si="9"/>
        <v>5.518880741021766</v>
      </c>
      <c r="AK47" s="10">
        <f t="shared" si="10"/>
        <v>5.5493399485064749</v>
      </c>
      <c r="AL47" s="10">
        <f t="shared" si="11"/>
        <v>5.579799155991183</v>
      </c>
      <c r="AM47" s="10">
        <f t="shared" si="12"/>
        <v>5.610258363475892</v>
      </c>
      <c r="AN47" s="10">
        <f t="shared" si="13"/>
        <v>5.640717570960601</v>
      </c>
      <c r="AO47" s="10">
        <f t="shared" si="14"/>
        <v>5.6711767784453091</v>
      </c>
      <c r="AP47" s="10">
        <f t="shared" si="15"/>
        <v>5.7016359859300181</v>
      </c>
      <c r="AQ47" s="10">
        <f t="shared" si="16"/>
        <v>5.7320951934147262</v>
      </c>
      <c r="AR47" s="10">
        <f t="shared" si="17"/>
        <v>5.7625544008994352</v>
      </c>
      <c r="AS47" s="10">
        <f t="shared" si="18"/>
        <v>5.7930136083841441</v>
      </c>
      <c r="AT47" s="10">
        <f t="shared" si="19"/>
        <v>5.822915353554011</v>
      </c>
    </row>
    <row r="48" spans="1:46">
      <c r="A48" s="12" t="s">
        <v>120</v>
      </c>
      <c r="B48" s="15" t="s">
        <v>119</v>
      </c>
      <c r="C48" s="64">
        <v>11105.74497353416</v>
      </c>
      <c r="D48" s="65">
        <v>9.3152178185930197</v>
      </c>
      <c r="E48" s="38">
        <v>0.85399999999999998</v>
      </c>
      <c r="F48" s="66">
        <v>50.31</v>
      </c>
      <c r="G48" s="9"/>
      <c r="H48" s="9"/>
      <c r="I48" s="10"/>
      <c r="J48" s="74">
        <v>7207.1679214262576</v>
      </c>
      <c r="K48" s="74">
        <v>7091.076228992185</v>
      </c>
      <c r="L48" s="74">
        <v>7300.1763585962744</v>
      </c>
      <c r="M48" s="74">
        <v>7718.3530929363214</v>
      </c>
      <c r="N48" s="74">
        <v>8154.0550145776306</v>
      </c>
      <c r="O48" s="74">
        <v>8113.019951960342</v>
      </c>
      <c r="P48" s="74">
        <v>8024.5994350737201</v>
      </c>
      <c r="Q48" s="74">
        <v>8089.6752001741352</v>
      </c>
      <c r="R48" s="74">
        <v>8443.0726793220965</v>
      </c>
      <c r="S48" s="74">
        <v>8645.2927370193593</v>
      </c>
      <c r="T48" s="74">
        <v>9001.9545871976807</v>
      </c>
      <c r="U48" s="74">
        <v>9642.2387154629378</v>
      </c>
      <c r="V48" s="74">
        <v>10246.894708319967</v>
      </c>
      <c r="W48" s="74">
        <v>10373.814220215181</v>
      </c>
      <c r="X48" s="74">
        <v>10084.717103681762</v>
      </c>
      <c r="Y48" s="73">
        <v>10364.233318414037</v>
      </c>
      <c r="Z48" s="71"/>
      <c r="AA48" s="9">
        <f t="shared" si="1"/>
        <v>236.76829997884997</v>
      </c>
      <c r="AB48" s="9">
        <f t="shared" si="2"/>
        <v>8542.4071969970591</v>
      </c>
      <c r="AC48" s="11">
        <f t="shared" si="3"/>
        <v>2.7716812664009029E-2</v>
      </c>
      <c r="AE48" s="10">
        <f t="shared" si="4"/>
        <v>8.8828313544207678</v>
      </c>
      <c r="AF48" s="10">
        <f t="shared" si="5"/>
        <v>8.8665924033508805</v>
      </c>
      <c r="AG48" s="10">
        <f t="shared" si="6"/>
        <v>8.8956537855564832</v>
      </c>
      <c r="AH48" s="10">
        <f t="shared" si="7"/>
        <v>8.9513562903302279</v>
      </c>
      <c r="AI48" s="10">
        <f t="shared" si="8"/>
        <v>9.0062706302999782</v>
      </c>
      <c r="AJ48" s="10">
        <f t="shared" si="9"/>
        <v>9.0012254516500647</v>
      </c>
      <c r="AK48" s="10">
        <f t="shared" si="10"/>
        <v>8.9902670321198812</v>
      </c>
      <c r="AL48" s="10">
        <f t="shared" si="11"/>
        <v>8.9983438609368243</v>
      </c>
      <c r="AM48" s="10">
        <f t="shared" si="12"/>
        <v>9.0411015828667374</v>
      </c>
      <c r="AN48" s="10">
        <f t="shared" si="13"/>
        <v>9.0647702595474815</v>
      </c>
      <c r="AO48" s="10">
        <f t="shared" si="14"/>
        <v>9.1051970090942831</v>
      </c>
      <c r="AP48" s="10">
        <f t="shared" si="15"/>
        <v>9.1739085925374351</v>
      </c>
      <c r="AQ48" s="10">
        <f t="shared" si="16"/>
        <v>9.2347299833804737</v>
      </c>
      <c r="AR48" s="10">
        <f t="shared" si="17"/>
        <v>9.247040046539615</v>
      </c>
      <c r="AS48" s="10">
        <f t="shared" si="18"/>
        <v>9.2187763987982176</v>
      </c>
      <c r="AT48" s="10">
        <f t="shared" si="19"/>
        <v>9.2461160538189944</v>
      </c>
    </row>
    <row r="49" spans="1:46">
      <c r="A49" s="12" t="s">
        <v>122</v>
      </c>
      <c r="B49" s="15" t="s">
        <v>121</v>
      </c>
      <c r="C49" s="64">
        <v>1701.2263130294361</v>
      </c>
      <c r="D49" s="65">
        <v>7.4391046305943513</v>
      </c>
      <c r="E49" s="38">
        <v>0.48399999999999999</v>
      </c>
      <c r="F49" s="66">
        <v>41.5</v>
      </c>
      <c r="G49" s="9"/>
      <c r="H49" s="9"/>
      <c r="I49" s="10"/>
      <c r="J49" s="74">
        <v>1717.2068725634429</v>
      </c>
      <c r="K49" s="74">
        <v>1792.8106053868996</v>
      </c>
      <c r="L49" s="74">
        <v>1838.8135421159177</v>
      </c>
      <c r="M49" s="74">
        <v>1871.3651153054027</v>
      </c>
      <c r="N49" s="74">
        <v>1850.1872560201186</v>
      </c>
      <c r="O49" s="74">
        <v>1737.3645215880238</v>
      </c>
      <c r="P49" s="74">
        <v>1697.070975716668</v>
      </c>
      <c r="Q49" s="74">
        <v>1636.9901489417396</v>
      </c>
      <c r="R49" s="74">
        <v>1578.474454441671</v>
      </c>
      <c r="S49" s="74">
        <v>1573.861840882113</v>
      </c>
      <c r="T49" s="74">
        <v>1560.0560245203774</v>
      </c>
      <c r="U49" s="74">
        <v>1536.5112914659162</v>
      </c>
      <c r="V49" s="74">
        <v>1527.955473186825</v>
      </c>
      <c r="W49" s="74">
        <v>1526.2463925844115</v>
      </c>
      <c r="X49" s="74">
        <v>1544.8208235571578</v>
      </c>
      <c r="Y49" s="73">
        <v>1521.5867053229815</v>
      </c>
      <c r="Z49" s="71"/>
      <c r="AA49" s="9">
        <f t="shared" si="1"/>
        <v>-25.056388703744201</v>
      </c>
      <c r="AB49" s="9">
        <f t="shared" si="2"/>
        <v>1665.9823558851126</v>
      </c>
      <c r="AC49" s="11">
        <f t="shared" si="3"/>
        <v>-1.5040008446207162E-2</v>
      </c>
      <c r="AE49" s="10">
        <f t="shared" si="4"/>
        <v>7.4484543385340123</v>
      </c>
      <c r="AF49" s="10">
        <f t="shared" si="5"/>
        <v>7.4915398380130069</v>
      </c>
      <c r="AG49" s="10">
        <f t="shared" si="6"/>
        <v>7.5168758285535935</v>
      </c>
      <c r="AH49" s="10">
        <f t="shared" si="7"/>
        <v>7.5344234517069708</v>
      </c>
      <c r="AI49" s="10">
        <f t="shared" si="8"/>
        <v>7.5230421324203602</v>
      </c>
      <c r="AJ49" s="10">
        <f t="shared" si="9"/>
        <v>7.4601246012121312</v>
      </c>
      <c r="AK49" s="10">
        <f t="shared" si="10"/>
        <v>7.4366590885886499</v>
      </c>
      <c r="AL49" s="10">
        <f t="shared" si="11"/>
        <v>7.4006145596021051</v>
      </c>
      <c r="AM49" s="10">
        <f t="shared" si="12"/>
        <v>7.3642141244281767</v>
      </c>
      <c r="AN49" s="10">
        <f t="shared" si="13"/>
        <v>7.3612876493193085</v>
      </c>
      <c r="AO49" s="10">
        <f t="shared" si="14"/>
        <v>7.352477012752809</v>
      </c>
      <c r="AP49" s="10">
        <f t="shared" si="15"/>
        <v>7.3372697303661312</v>
      </c>
      <c r="AQ49" s="10">
        <f t="shared" si="16"/>
        <v>7.3316858287173323</v>
      </c>
      <c r="AR49" s="10">
        <f t="shared" si="17"/>
        <v>7.3305666618410639</v>
      </c>
      <c r="AS49" s="10">
        <f t="shared" si="18"/>
        <v>7.3426632107989311</v>
      </c>
      <c r="AT49" s="10">
        <f t="shared" si="19"/>
        <v>7.3275089544520755</v>
      </c>
    </row>
    <row r="50" spans="1:46">
      <c r="A50" s="12" t="s">
        <v>124</v>
      </c>
      <c r="B50" s="15" t="s">
        <v>123</v>
      </c>
      <c r="C50" s="64">
        <v>19986.24056064953</v>
      </c>
      <c r="D50" s="65">
        <v>9.9027993438072937</v>
      </c>
      <c r="E50" s="38">
        <v>0.871</v>
      </c>
      <c r="F50" s="66">
        <v>33.650000000000006</v>
      </c>
      <c r="G50" s="9"/>
      <c r="H50" s="9"/>
      <c r="I50" s="10"/>
      <c r="J50" s="74">
        <v>9923.0708125860692</v>
      </c>
      <c r="K50" s="74">
        <v>10919.834579212518</v>
      </c>
      <c r="L50" s="74">
        <v>11435.902558222539</v>
      </c>
      <c r="M50" s="74">
        <v>11845.922573858961</v>
      </c>
      <c r="N50" s="74">
        <v>11585.958098878387</v>
      </c>
      <c r="O50" s="74">
        <v>12368.108853594416</v>
      </c>
      <c r="P50" s="74">
        <v>12779.862331891127</v>
      </c>
      <c r="Q50" s="74">
        <v>13403.297973430073</v>
      </c>
      <c r="R50" s="74">
        <v>14123.198172160937</v>
      </c>
      <c r="S50" s="74">
        <v>14709.578512686543</v>
      </c>
      <c r="T50" s="74">
        <v>15328.760303527473</v>
      </c>
      <c r="U50" s="74">
        <v>16092.516984294149</v>
      </c>
      <c r="V50" s="74">
        <v>16922.032048396497</v>
      </c>
      <c r="W50" s="74">
        <v>17335.976857620059</v>
      </c>
      <c r="X50" s="74">
        <v>16337.856230640313</v>
      </c>
      <c r="Y50" s="73">
        <v>16956.899865550648</v>
      </c>
      <c r="Z50" s="71"/>
      <c r="AA50" s="9">
        <f t="shared" si="1"/>
        <v>518.11449450656016</v>
      </c>
      <c r="AB50" s="9">
        <f t="shared" si="2"/>
        <v>13674.12512606667</v>
      </c>
      <c r="AC50" s="11">
        <f t="shared" si="3"/>
        <v>3.7890138471739623E-2</v>
      </c>
      <c r="AE50" s="10">
        <f t="shared" si="4"/>
        <v>9.2026177100961828</v>
      </c>
      <c r="AF50" s="10">
        <f t="shared" si="5"/>
        <v>9.2983361007603946</v>
      </c>
      <c r="AG50" s="10">
        <f t="shared" si="6"/>
        <v>9.3445130327887753</v>
      </c>
      <c r="AH50" s="10">
        <f t="shared" si="7"/>
        <v>9.3797390007577217</v>
      </c>
      <c r="AI50" s="10">
        <f t="shared" si="8"/>
        <v>9.3575491351195961</v>
      </c>
      <c r="AJ50" s="10">
        <f t="shared" si="9"/>
        <v>9.4228765720169996</v>
      </c>
      <c r="AK50" s="10">
        <f t="shared" si="10"/>
        <v>9.4556259557210112</v>
      </c>
      <c r="AL50" s="10">
        <f t="shared" si="11"/>
        <v>9.5032560730772335</v>
      </c>
      <c r="AM50" s="10">
        <f t="shared" si="12"/>
        <v>9.5555739848449317</v>
      </c>
      <c r="AN50" s="10">
        <f t="shared" si="13"/>
        <v>9.5962541600705311</v>
      </c>
      <c r="AO50" s="10">
        <f t="shared" si="14"/>
        <v>9.6374861012461128</v>
      </c>
      <c r="AP50" s="10">
        <f t="shared" si="15"/>
        <v>9.6861096593429696</v>
      </c>
      <c r="AQ50" s="10">
        <f t="shared" si="16"/>
        <v>9.7363717233720575</v>
      </c>
      <c r="AR50" s="10">
        <f t="shared" si="17"/>
        <v>9.7605392082833742</v>
      </c>
      <c r="AS50" s="10">
        <f t="shared" si="18"/>
        <v>9.7012401621715991</v>
      </c>
      <c r="AT50" s="10">
        <f t="shared" si="19"/>
        <v>9.7384301016912875</v>
      </c>
    </row>
    <row r="51" spans="1:46">
      <c r="A51" s="12" t="s">
        <v>126</v>
      </c>
      <c r="B51" s="15" t="s">
        <v>125</v>
      </c>
      <c r="C51" s="64">
        <v>9700</v>
      </c>
      <c r="D51" s="65">
        <v>9.1798811644914746</v>
      </c>
      <c r="E51" s="38">
        <v>0.86299999999999999</v>
      </c>
      <c r="F51" s="66">
        <v>30</v>
      </c>
      <c r="G51" s="9"/>
      <c r="H51" s="9"/>
      <c r="I51" s="10"/>
      <c r="J51" s="73">
        <v>6332.5118913678916</v>
      </c>
      <c r="K51" s="73">
        <v>6528.3627746060738</v>
      </c>
      <c r="L51" s="73">
        <v>6730.2709016557465</v>
      </c>
      <c r="M51" s="73">
        <v>6938.4236099543778</v>
      </c>
      <c r="N51" s="73">
        <v>7153.0140308808022</v>
      </c>
      <c r="O51" s="73">
        <v>7374.2412689492812</v>
      </c>
      <c r="P51" s="73">
        <v>7602.3105865456509</v>
      </c>
      <c r="Q51" s="73">
        <v>7837.4335943769602</v>
      </c>
      <c r="R51" s="73">
        <v>8079.8284478112992</v>
      </c>
      <c r="S51" s="73">
        <v>8329.7200492899992</v>
      </c>
      <c r="T51" s="73">
        <v>8587.3402569999998</v>
      </c>
      <c r="U51" s="73">
        <v>8852.9280999999992</v>
      </c>
      <c r="V51" s="73">
        <v>9126.73</v>
      </c>
      <c r="W51" s="73">
        <v>9409</v>
      </c>
      <c r="X51" s="75">
        <v>9700</v>
      </c>
      <c r="Y51" s="73">
        <v>9994.4269303840611</v>
      </c>
      <c r="Z51" s="71"/>
      <c r="AA51" s="9">
        <f t="shared" si="1"/>
        <v>239.95717023213126</v>
      </c>
      <c r="AB51" s="9">
        <f t="shared" si="2"/>
        <v>7905.4743674958727</v>
      </c>
      <c r="AC51" s="11">
        <f t="shared" si="3"/>
        <v>3.0353291792171069E-2</v>
      </c>
      <c r="AE51" s="10">
        <f t="shared" si="4"/>
        <v>8.7534522597055542</v>
      </c>
      <c r="AF51" s="10">
        <f t="shared" si="5"/>
        <v>8.7839114671902632</v>
      </c>
      <c r="AG51" s="10">
        <f t="shared" si="6"/>
        <v>8.8143706746749722</v>
      </c>
      <c r="AH51" s="10">
        <f t="shared" si="7"/>
        <v>8.8448298821596794</v>
      </c>
      <c r="AI51" s="10">
        <f t="shared" si="8"/>
        <v>8.8752890896443883</v>
      </c>
      <c r="AJ51" s="10">
        <f t="shared" si="9"/>
        <v>8.9057482971290973</v>
      </c>
      <c r="AK51" s="10">
        <f t="shared" si="10"/>
        <v>8.9362075046138063</v>
      </c>
      <c r="AL51" s="10">
        <f t="shared" si="11"/>
        <v>8.9666667120985135</v>
      </c>
      <c r="AM51" s="10">
        <f t="shared" si="12"/>
        <v>8.9971259195832225</v>
      </c>
      <c r="AN51" s="10">
        <f t="shared" si="13"/>
        <v>9.0275851270679315</v>
      </c>
      <c r="AO51" s="10">
        <f t="shared" si="14"/>
        <v>9.0580443345526405</v>
      </c>
      <c r="AP51" s="10">
        <f t="shared" si="15"/>
        <v>9.0885035420373477</v>
      </c>
      <c r="AQ51" s="10">
        <f t="shared" si="16"/>
        <v>9.1189627495220567</v>
      </c>
      <c r="AR51" s="10">
        <f t="shared" si="17"/>
        <v>9.1494219570067656</v>
      </c>
      <c r="AS51" s="10">
        <f t="shared" si="18"/>
        <v>9.1798811644914746</v>
      </c>
      <c r="AT51" s="10">
        <f t="shared" si="19"/>
        <v>9.2097829096613424</v>
      </c>
    </row>
    <row r="52" spans="1:46">
      <c r="A52" s="12" t="s">
        <v>128</v>
      </c>
      <c r="B52" s="15" t="s">
        <v>127</v>
      </c>
      <c r="C52" s="64">
        <v>30848.201134587416</v>
      </c>
      <c r="D52" s="65">
        <v>10.336833717571439</v>
      </c>
      <c r="E52" s="38">
        <v>0.91400000000000003</v>
      </c>
      <c r="F52" s="66">
        <v>39</v>
      </c>
      <c r="G52" s="9"/>
      <c r="H52" s="9"/>
      <c r="I52" s="10"/>
      <c r="J52" s="74">
        <v>20103.877285770497</v>
      </c>
      <c r="K52" s="74">
        <v>20151.800506049389</v>
      </c>
      <c r="L52" s="74">
        <v>20334.77127400949</v>
      </c>
      <c r="M52" s="74">
        <v>21100.002808582718</v>
      </c>
      <c r="N52" s="74">
        <v>21876.513504995342</v>
      </c>
      <c r="O52" s="74">
        <v>22736.569829096155</v>
      </c>
      <c r="P52" s="74">
        <v>23389.250092995451</v>
      </c>
      <c r="Q52" s="74">
        <v>23585.581133284017</v>
      </c>
      <c r="R52" s="74">
        <v>23622.388706009391</v>
      </c>
      <c r="S52" s="74">
        <v>24048.230171521052</v>
      </c>
      <c r="T52" s="74">
        <v>24403.118582831768</v>
      </c>
      <c r="U52" s="74">
        <v>24928.729793163282</v>
      </c>
      <c r="V52" s="74">
        <v>25657.307184276196</v>
      </c>
      <c r="W52" s="74">
        <v>26268.471776782182</v>
      </c>
      <c r="X52" s="74">
        <v>25758.99864311167</v>
      </c>
      <c r="Y52" s="73">
        <v>26269.191986819606</v>
      </c>
      <c r="Z52" s="71"/>
      <c r="AA52" s="9">
        <f t="shared" si="1"/>
        <v>459.46335409576346</v>
      </c>
      <c r="AB52" s="9">
        <f t="shared" si="2"/>
        <v>23197.707419498576</v>
      </c>
      <c r="AC52" s="11">
        <f t="shared" si="3"/>
        <v>1.9806412150433737E-2</v>
      </c>
      <c r="AE52" s="10">
        <f t="shared" si="4"/>
        <v>9.9086679752339712</v>
      </c>
      <c r="AF52" s="10">
        <f t="shared" si="5"/>
        <v>9.9110489185218231</v>
      </c>
      <c r="AG52" s="10">
        <f t="shared" si="6"/>
        <v>9.9200875703808205</v>
      </c>
      <c r="AH52" s="10">
        <f t="shared" si="7"/>
        <v>9.9570284525723345</v>
      </c>
      <c r="AI52" s="10">
        <f t="shared" si="8"/>
        <v>9.9931688976321684</v>
      </c>
      <c r="AJ52" s="10">
        <f t="shared" si="9"/>
        <v>10.031729912878907</v>
      </c>
      <c r="AK52" s="10">
        <f t="shared" si="10"/>
        <v>10.060031798055087</v>
      </c>
      <c r="AL52" s="10">
        <f t="shared" si="11"/>
        <v>10.068390835367486</v>
      </c>
      <c r="AM52" s="10">
        <f t="shared" si="12"/>
        <v>10.069950215290381</v>
      </c>
      <c r="AN52" s="10">
        <f t="shared" si="13"/>
        <v>10.08781668328432</v>
      </c>
      <c r="AO52" s="10">
        <f t="shared" si="14"/>
        <v>10.102466213885986</v>
      </c>
      <c r="AP52" s="10">
        <f t="shared" si="15"/>
        <v>10.123776224283471</v>
      </c>
      <c r="AQ52" s="10">
        <f t="shared" si="16"/>
        <v>10.152583690506781</v>
      </c>
      <c r="AR52" s="10">
        <f t="shared" si="17"/>
        <v>10.176124707282908</v>
      </c>
      <c r="AS52" s="10">
        <f t="shared" si="18"/>
        <v>10.15653930691272</v>
      </c>
      <c r="AT52" s="10">
        <f t="shared" si="19"/>
        <v>10.176152124186739</v>
      </c>
    </row>
    <row r="53" spans="1:46">
      <c r="A53" s="12" t="s">
        <v>130</v>
      </c>
      <c r="B53" s="15" t="s">
        <v>129</v>
      </c>
      <c r="C53" s="64">
        <v>25580.522543849391</v>
      </c>
      <c r="D53" s="65">
        <v>10.149586502752546</v>
      </c>
      <c r="E53" s="38">
        <v>0.90300000000000002</v>
      </c>
      <c r="F53" s="66">
        <v>25.82</v>
      </c>
      <c r="G53" s="9"/>
      <c r="H53" s="9"/>
      <c r="I53" s="10"/>
      <c r="J53" s="74">
        <v>15598.878070032324</v>
      </c>
      <c r="K53" s="74">
        <v>16252.283981715735</v>
      </c>
      <c r="L53" s="74">
        <v>16150.569915087701</v>
      </c>
      <c r="M53" s="74">
        <v>16042.311098991571</v>
      </c>
      <c r="N53" s="74">
        <v>16276.012272495664</v>
      </c>
      <c r="O53" s="74">
        <v>16885.672777559445</v>
      </c>
      <c r="P53" s="74">
        <v>17383.869216704195</v>
      </c>
      <c r="Q53" s="74">
        <v>17746.848509014573</v>
      </c>
      <c r="R53" s="74">
        <v>18381.622822057849</v>
      </c>
      <c r="S53" s="74">
        <v>19189.702150695237</v>
      </c>
      <c r="T53" s="74">
        <v>20362.303074786603</v>
      </c>
      <c r="U53" s="74">
        <v>21678.000529718585</v>
      </c>
      <c r="V53" s="74">
        <v>22862.3142238826</v>
      </c>
      <c r="W53" s="74">
        <v>23222.92067560682</v>
      </c>
      <c r="X53" s="74">
        <v>22097.605440178799</v>
      </c>
      <c r="Y53" s="73">
        <v>22779.160293473393</v>
      </c>
      <c r="Z53" s="71"/>
      <c r="AA53" s="9">
        <f t="shared" si="1"/>
        <v>576.00384207054435</v>
      </c>
      <c r="AB53" s="9">
        <f t="shared" si="2"/>
        <v>18675.394317235183</v>
      </c>
      <c r="AC53" s="11">
        <f t="shared" si="3"/>
        <v>3.0842927987815544E-2</v>
      </c>
      <c r="AE53" s="10">
        <f t="shared" si="4"/>
        <v>9.6549542720636907</v>
      </c>
      <c r="AF53" s="10">
        <f t="shared" si="5"/>
        <v>9.6959887306022434</v>
      </c>
      <c r="AG53" s="10">
        <f t="shared" si="6"/>
        <v>9.6897106168880853</v>
      </c>
      <c r="AH53" s="10">
        <f t="shared" si="7"/>
        <v>9.682984954519755</v>
      </c>
      <c r="AI53" s="10">
        <f t="shared" si="8"/>
        <v>9.6974476631453594</v>
      </c>
      <c r="AJ53" s="10">
        <f t="shared" si="9"/>
        <v>9.7342207767140412</v>
      </c>
      <c r="AK53" s="10">
        <f t="shared" si="10"/>
        <v>9.7632979987087136</v>
      </c>
      <c r="AL53" s="10">
        <f t="shared" si="11"/>
        <v>9.7839632303519988</v>
      </c>
      <c r="AM53" s="10">
        <f t="shared" si="12"/>
        <v>9.8191066848335247</v>
      </c>
      <c r="AN53" s="10">
        <f t="shared" si="13"/>
        <v>9.8621290678127789</v>
      </c>
      <c r="AO53" s="10">
        <f t="shared" si="14"/>
        <v>9.921440581889275</v>
      </c>
      <c r="AP53" s="10">
        <f t="shared" si="15"/>
        <v>9.9840532248114631</v>
      </c>
      <c r="AQ53" s="10">
        <f t="shared" si="16"/>
        <v>10.037245166865455</v>
      </c>
      <c r="AR53" s="10">
        <f t="shared" si="17"/>
        <v>10.052895030098433</v>
      </c>
      <c r="AS53" s="10">
        <f t="shared" si="18"/>
        <v>10.003224530512306</v>
      </c>
      <c r="AT53" s="10">
        <f t="shared" si="19"/>
        <v>10.033601374753436</v>
      </c>
    </row>
    <row r="54" spans="1:46">
      <c r="A54" s="12" t="s">
        <v>132</v>
      </c>
      <c r="B54" s="15" t="s">
        <v>131</v>
      </c>
      <c r="C54" s="64">
        <v>37720.448123962502</v>
      </c>
      <c r="D54" s="65">
        <v>10.537957616951546</v>
      </c>
      <c r="E54" s="38">
        <v>0.95499999999999996</v>
      </c>
      <c r="F54" s="66">
        <v>24.7</v>
      </c>
      <c r="G54" s="9"/>
      <c r="H54" s="9"/>
      <c r="I54" s="10"/>
      <c r="J54" s="74">
        <v>28083.253232722247</v>
      </c>
      <c r="K54" s="74">
        <v>28692.69040855893</v>
      </c>
      <c r="L54" s="74">
        <v>29485.917324736878</v>
      </c>
      <c r="M54" s="74">
        <v>30027.576047810828</v>
      </c>
      <c r="N54" s="74">
        <v>30691.556102603579</v>
      </c>
      <c r="O54" s="74">
        <v>31666.028001260456</v>
      </c>
      <c r="P54" s="74">
        <v>31783.609228678513</v>
      </c>
      <c r="Q54" s="74">
        <v>31817.744633187041</v>
      </c>
      <c r="R54" s="74">
        <v>31863.25303189554</v>
      </c>
      <c r="S54" s="74">
        <v>32510.484492263768</v>
      </c>
      <c r="T54" s="74">
        <v>33214.406031969382</v>
      </c>
      <c r="U54" s="74">
        <v>34207.445422900797</v>
      </c>
      <c r="V54" s="74">
        <v>34632.531611371138</v>
      </c>
      <c r="W54" s="74">
        <v>34130.211288568906</v>
      </c>
      <c r="X54" s="74">
        <v>32251.922881162194</v>
      </c>
      <c r="Y54" s="73">
        <v>32665.068008500049</v>
      </c>
      <c r="Z54" s="71"/>
      <c r="AA54" s="9">
        <f t="shared" si="1"/>
        <v>405.69810116425612</v>
      </c>
      <c r="AB54" s="9">
        <f t="shared" si="2"/>
        <v>31670.575315979346</v>
      </c>
      <c r="AC54" s="11">
        <f t="shared" si="3"/>
        <v>1.2809937840300668E-2</v>
      </c>
      <c r="AE54" s="10">
        <f t="shared" si="4"/>
        <v>10.242928707295151</v>
      </c>
      <c r="AF54" s="10">
        <f t="shared" si="5"/>
        <v>10.264397679711559</v>
      </c>
      <c r="AG54" s="10">
        <f t="shared" si="6"/>
        <v>10.291668049523887</v>
      </c>
      <c r="AH54" s="10">
        <f t="shared" si="7"/>
        <v>10.309871440030911</v>
      </c>
      <c r="AI54" s="10">
        <f t="shared" si="8"/>
        <v>10.331742850225535</v>
      </c>
      <c r="AJ54" s="10">
        <f t="shared" si="9"/>
        <v>10.362999713329934</v>
      </c>
      <c r="AK54" s="10">
        <f t="shared" si="10"/>
        <v>10.366706002826561</v>
      </c>
      <c r="AL54" s="10">
        <f t="shared" si="11"/>
        <v>10.367779420472994</v>
      </c>
      <c r="AM54" s="10">
        <f t="shared" si="12"/>
        <v>10.369208682203309</v>
      </c>
      <c r="AN54" s="10">
        <f t="shared" si="13"/>
        <v>10.389317916055676</v>
      </c>
      <c r="AO54" s="10">
        <f t="shared" si="14"/>
        <v>10.410738977415569</v>
      </c>
      <c r="AP54" s="10">
        <f t="shared" si="15"/>
        <v>10.440198601780962</v>
      </c>
      <c r="AQ54" s="10">
        <f t="shared" si="16"/>
        <v>10.452548739297693</v>
      </c>
      <c r="AR54" s="10">
        <f t="shared" si="17"/>
        <v>10.437938232580944</v>
      </c>
      <c r="AS54" s="10">
        <f t="shared" si="18"/>
        <v>10.381332944668548</v>
      </c>
      <c r="AT54" s="10">
        <f t="shared" si="19"/>
        <v>10.394061529271767</v>
      </c>
    </row>
    <row r="55" spans="1:46">
      <c r="A55" s="12" t="s">
        <v>134</v>
      </c>
      <c r="B55" s="15" t="s">
        <v>133</v>
      </c>
      <c r="C55" s="64">
        <v>2319.4647212952941</v>
      </c>
      <c r="D55" s="65">
        <v>7.7490917144599614</v>
      </c>
      <c r="E55" s="38">
        <v>0.52</v>
      </c>
      <c r="F55" s="66">
        <v>39.85</v>
      </c>
      <c r="G55" s="9"/>
      <c r="H55" s="9"/>
      <c r="I55" s="10"/>
      <c r="J55" s="74">
        <v>2107.5405133667655</v>
      </c>
      <c r="K55" s="74">
        <v>1964.3675372760413</v>
      </c>
      <c r="L55" s="74">
        <v>1886.800939624489</v>
      </c>
      <c r="M55" s="74">
        <v>1824.5954102733656</v>
      </c>
      <c r="N55" s="74">
        <v>1804.5876182728391</v>
      </c>
      <c r="O55" s="74">
        <v>1761.3764656099181</v>
      </c>
      <c r="P55" s="74">
        <v>1754.8959443812437</v>
      </c>
      <c r="Q55" s="74">
        <v>1763.9575496422881</v>
      </c>
      <c r="R55" s="74">
        <v>1787.1542771180832</v>
      </c>
      <c r="S55" s="74">
        <v>1823.224031226332</v>
      </c>
      <c r="T55" s="74">
        <v>1848.0729175896456</v>
      </c>
      <c r="U55" s="74">
        <v>1902.3649957793621</v>
      </c>
      <c r="V55" s="74">
        <v>1963.9423945189644</v>
      </c>
      <c r="W55" s="74">
        <v>2041.2623220607536</v>
      </c>
      <c r="X55" s="74">
        <v>2106.220303272728</v>
      </c>
      <c r="Y55" s="73">
        <v>2111.9348398607617</v>
      </c>
      <c r="Z55" s="71"/>
      <c r="AA55" s="9">
        <f t="shared" si="1"/>
        <v>5.126150773094504</v>
      </c>
      <c r="AB55" s="9">
        <f t="shared" si="2"/>
        <v>1889.3575480008542</v>
      </c>
      <c r="AC55" s="11">
        <f t="shared" si="3"/>
        <v>2.7131713520918946E-3</v>
      </c>
      <c r="AE55" s="10">
        <f t="shared" si="4"/>
        <v>7.653276913115568</v>
      </c>
      <c r="AF55" s="10">
        <f t="shared" si="5"/>
        <v>7.5829256085123742</v>
      </c>
      <c r="AG55" s="10">
        <f t="shared" si="6"/>
        <v>7.5426380494089695</v>
      </c>
      <c r="AH55" s="10">
        <f t="shared" si="7"/>
        <v>7.5091135484381706</v>
      </c>
      <c r="AI55" s="10">
        <f t="shared" si="8"/>
        <v>7.4980873783337367</v>
      </c>
      <c r="AJ55" s="10">
        <f t="shared" si="9"/>
        <v>7.4738508650977664</v>
      </c>
      <c r="AK55" s="10">
        <f t="shared" si="10"/>
        <v>7.4701648431913297</v>
      </c>
      <c r="AL55" s="10">
        <f t="shared" si="11"/>
        <v>7.4753151714485391</v>
      </c>
      <c r="AM55" s="10">
        <f t="shared" si="12"/>
        <v>7.4883798444592946</v>
      </c>
      <c r="AN55" s="10">
        <f t="shared" si="13"/>
        <v>7.5083616586400961</v>
      </c>
      <c r="AO55" s="10">
        <f t="shared" si="14"/>
        <v>7.5218987089933549</v>
      </c>
      <c r="AP55" s="10">
        <f t="shared" si="15"/>
        <v>7.5508531257353599</v>
      </c>
      <c r="AQ55" s="10">
        <f t="shared" si="16"/>
        <v>7.5827091577912666</v>
      </c>
      <c r="AR55" s="10">
        <f t="shared" si="17"/>
        <v>7.6213236807934628</v>
      </c>
      <c r="AS55" s="10">
        <f t="shared" si="18"/>
        <v>7.6526502946648849</v>
      </c>
      <c r="AT55" s="10">
        <f t="shared" si="19"/>
        <v>7.6553597920115548</v>
      </c>
    </row>
    <row r="56" spans="1:46">
      <c r="A56" s="12" t="s">
        <v>136</v>
      </c>
      <c r="B56" s="15" t="s">
        <v>135</v>
      </c>
      <c r="C56" s="64">
        <v>8882.8869508171811</v>
      </c>
      <c r="D56" s="65">
        <v>9.0918818902243697</v>
      </c>
      <c r="E56" s="38">
        <v>0.81399999999999995</v>
      </c>
      <c r="F56" s="66" t="e">
        <v>#N/A</v>
      </c>
      <c r="G56" s="9"/>
      <c r="H56" s="9"/>
      <c r="I56" s="10"/>
      <c r="J56" s="74">
        <v>6180.7943442968399</v>
      </c>
      <c r="K56" s="74">
        <v>6415.8828030960822</v>
      </c>
      <c r="L56" s="74">
        <v>6524.2764805949146</v>
      </c>
      <c r="M56" s="74">
        <v>6871.4750624612607</v>
      </c>
      <c r="N56" s="74">
        <v>6945.219283643979</v>
      </c>
      <c r="O56" s="74">
        <v>7012.1895720725997</v>
      </c>
      <c r="P56" s="74">
        <v>6772.6419088221592</v>
      </c>
      <c r="Q56" s="74">
        <v>6501.0031350557338</v>
      </c>
      <c r="R56" s="74">
        <v>6630.5566765128488</v>
      </c>
      <c r="S56" s="74">
        <v>7021.5280737245539</v>
      </c>
      <c r="T56" s="74">
        <v>7205.1483062591178</v>
      </c>
      <c r="U56" s="74">
        <v>7613.6986648694037</v>
      </c>
      <c r="V56" s="74">
        <v>7939.8496998549163</v>
      </c>
      <c r="W56" s="74">
        <v>8176.5240404939095</v>
      </c>
      <c r="X56" s="74">
        <v>8066.2217776866191</v>
      </c>
      <c r="Y56" s="73">
        <v>8206.8847319931519</v>
      </c>
      <c r="Z56" s="71"/>
      <c r="AA56" s="9">
        <f t="shared" si="1"/>
        <v>123.08921001031433</v>
      </c>
      <c r="AB56" s="9">
        <f t="shared" si="2"/>
        <v>7058.4673219629949</v>
      </c>
      <c r="AC56" s="11">
        <f t="shared" si="3"/>
        <v>1.7438518079882902E-2</v>
      </c>
      <c r="AE56" s="10">
        <f t="shared" si="4"/>
        <v>8.7292020768677272</v>
      </c>
      <c r="AF56" s="10">
        <f t="shared" si="5"/>
        <v>8.7665318830291579</v>
      </c>
      <c r="AG56" s="10">
        <f t="shared" si="6"/>
        <v>8.7832853418427739</v>
      </c>
      <c r="AH56" s="10">
        <f t="shared" si="7"/>
        <v>8.8351340728624042</v>
      </c>
      <c r="AI56" s="10">
        <f t="shared" si="8"/>
        <v>8.8458088290087726</v>
      </c>
      <c r="AJ56" s="10">
        <f t="shared" si="9"/>
        <v>8.8554052810539705</v>
      </c>
      <c r="AK56" s="10">
        <f t="shared" si="10"/>
        <v>8.820646527423321</v>
      </c>
      <c r="AL56" s="10">
        <f t="shared" si="11"/>
        <v>8.7797117724464275</v>
      </c>
      <c r="AM56" s="10">
        <f t="shared" si="12"/>
        <v>8.7994440429301299</v>
      </c>
      <c r="AN56" s="10">
        <f t="shared" si="13"/>
        <v>8.8567361476519757</v>
      </c>
      <c r="AO56" s="10">
        <f t="shared" si="14"/>
        <v>8.8825510920190194</v>
      </c>
      <c r="AP56" s="10">
        <f t="shared" si="15"/>
        <v>8.9377043597039822</v>
      </c>
      <c r="AQ56" s="10">
        <f t="shared" si="16"/>
        <v>8.979649624572712</v>
      </c>
      <c r="AR56" s="10">
        <f t="shared" si="17"/>
        <v>9.0090224053618382</v>
      </c>
      <c r="AS56" s="10">
        <f t="shared" si="18"/>
        <v>8.9954404704293154</v>
      </c>
      <c r="AT56" s="10">
        <f t="shared" si="19"/>
        <v>9.0127286824467792</v>
      </c>
    </row>
    <row r="57" spans="1:46">
      <c r="A57" s="12" t="s">
        <v>432</v>
      </c>
      <c r="B57" s="15" t="s">
        <v>137</v>
      </c>
      <c r="C57" s="64">
        <v>8433.3224239631854</v>
      </c>
      <c r="D57" s="65">
        <v>9.0399460924454615</v>
      </c>
      <c r="E57" s="38">
        <v>0.77700000000000002</v>
      </c>
      <c r="F57" s="66">
        <v>48.44</v>
      </c>
      <c r="G57" s="9"/>
      <c r="H57" s="9"/>
      <c r="I57" s="10"/>
      <c r="J57" s="74">
        <v>4382.6964331348636</v>
      </c>
      <c r="K57" s="74">
        <v>4613.2250197707071</v>
      </c>
      <c r="L57" s="74">
        <v>4898.4183124489691</v>
      </c>
      <c r="M57" s="74">
        <v>5155.8983760799229</v>
      </c>
      <c r="N57" s="74">
        <v>5413.710854212246</v>
      </c>
      <c r="O57" s="74">
        <v>5629.2306767115124</v>
      </c>
      <c r="P57" s="74">
        <v>5641.2824169850537</v>
      </c>
      <c r="Q57" s="74">
        <v>5875.6128237410276</v>
      </c>
      <c r="R57" s="74">
        <v>5771.474848233931</v>
      </c>
      <c r="S57" s="74">
        <v>5759.5211752190598</v>
      </c>
      <c r="T57" s="74">
        <v>6200.220513954876</v>
      </c>
      <c r="U57" s="74">
        <v>6762.327845988495</v>
      </c>
      <c r="V57" s="74">
        <v>7230.8159050426639</v>
      </c>
      <c r="W57" s="74">
        <v>7504.5297656398134</v>
      </c>
      <c r="X57" s="74">
        <v>7657.9888240266646</v>
      </c>
      <c r="Y57" s="73">
        <v>7941.2926302818414</v>
      </c>
      <c r="Z57" s="71"/>
      <c r="AA57" s="9">
        <f t="shared" si="1"/>
        <v>218.26029807697094</v>
      </c>
      <c r="AB57" s="9">
        <f t="shared" si="2"/>
        <v>5899.7969194126536</v>
      </c>
      <c r="AC57" s="11">
        <f t="shared" si="3"/>
        <v>3.6994544228939247E-2</v>
      </c>
      <c r="AE57" s="10">
        <f t="shared" si="4"/>
        <v>8.3854194379551643</v>
      </c>
      <c r="AF57" s="10">
        <f t="shared" si="5"/>
        <v>8.4366824618545273</v>
      </c>
      <c r="AG57" s="10">
        <f t="shared" si="6"/>
        <v>8.4966676386119602</v>
      </c>
      <c r="AH57" s="10">
        <f t="shared" si="7"/>
        <v>8.5478966540277384</v>
      </c>
      <c r="AI57" s="10">
        <f t="shared" si="8"/>
        <v>8.5966900616945203</v>
      </c>
      <c r="AJ57" s="10">
        <f t="shared" si="9"/>
        <v>8.6357280646761545</v>
      </c>
      <c r="AK57" s="10">
        <f t="shared" si="10"/>
        <v>8.6378666975434992</v>
      </c>
      <c r="AL57" s="10">
        <f t="shared" si="11"/>
        <v>8.6785656439964107</v>
      </c>
      <c r="AM57" s="10">
        <f t="shared" si="12"/>
        <v>8.6606829331201372</v>
      </c>
      <c r="AN57" s="10">
        <f t="shared" si="13"/>
        <v>8.6586096209322587</v>
      </c>
      <c r="AO57" s="10">
        <f t="shared" si="14"/>
        <v>8.7323401371676166</v>
      </c>
      <c r="AP57" s="10">
        <f t="shared" si="15"/>
        <v>8.8191224656755764</v>
      </c>
      <c r="AQ57" s="10">
        <f t="shared" si="16"/>
        <v>8.8861071587224796</v>
      </c>
      <c r="AR57" s="10">
        <f t="shared" si="17"/>
        <v>8.9232620859606548</v>
      </c>
      <c r="AS57" s="10">
        <f t="shared" si="18"/>
        <v>8.9435046726507821</v>
      </c>
      <c r="AT57" s="10">
        <f t="shared" si="19"/>
        <v>8.9798313407743411</v>
      </c>
    </row>
    <row r="58" spans="1:46">
      <c r="A58" s="12" t="s">
        <v>140</v>
      </c>
      <c r="B58" s="15" t="s">
        <v>139</v>
      </c>
      <c r="C58" s="64">
        <v>8267.7302346438282</v>
      </c>
      <c r="D58" s="65">
        <v>9.0201152926259009</v>
      </c>
      <c r="E58" s="38">
        <v>0.80600000000000005</v>
      </c>
      <c r="F58" s="66">
        <v>48.980000000000004</v>
      </c>
      <c r="G58" s="9"/>
      <c r="H58" s="9"/>
      <c r="I58" s="10"/>
      <c r="J58" s="74">
        <v>5652.4971699840689</v>
      </c>
      <c r="K58" s="74">
        <v>5688.7709561883312</v>
      </c>
      <c r="L58" s="74">
        <v>5824.6619668981348</v>
      </c>
      <c r="M58" s="74">
        <v>5858.7799929061784</v>
      </c>
      <c r="N58" s="74">
        <v>5412.2742320350244</v>
      </c>
      <c r="O58" s="74">
        <v>5489.3395086240162</v>
      </c>
      <c r="P58" s="74">
        <v>5708.3180760212572</v>
      </c>
      <c r="Q58" s="74">
        <v>5878.0531982937637</v>
      </c>
      <c r="R58" s="74">
        <v>6016.9641510064603</v>
      </c>
      <c r="S58" s="74">
        <v>6424.9954914663986</v>
      </c>
      <c r="T58" s="74">
        <v>6736.0602060761767</v>
      </c>
      <c r="U58" s="74">
        <v>6923.3043873830911</v>
      </c>
      <c r="V58" s="74">
        <v>7123.3533998033026</v>
      </c>
      <c r="W58" s="74">
        <v>7560.2696356596916</v>
      </c>
      <c r="X58" s="74">
        <v>7507.6206688171751</v>
      </c>
      <c r="Y58" s="73">
        <v>7683.914633604456</v>
      </c>
      <c r="Z58" s="71"/>
      <c r="AA58" s="9">
        <f t="shared" si="1"/>
        <v>146.84902597816722</v>
      </c>
      <c r="AB58" s="9">
        <f t="shared" si="2"/>
        <v>6253.6842027442044</v>
      </c>
      <c r="AC58" s="11">
        <f t="shared" si="3"/>
        <v>2.3482002163417174E-2</v>
      </c>
      <c r="AE58" s="10">
        <f t="shared" si="4"/>
        <v>8.639852703485758</v>
      </c>
      <c r="AF58" s="10">
        <f t="shared" si="5"/>
        <v>8.6462495031189839</v>
      </c>
      <c r="AG58" s="10">
        <f t="shared" si="6"/>
        <v>8.6698562453162165</v>
      </c>
      <c r="AH58" s="10">
        <f t="shared" si="7"/>
        <v>8.6756966685591959</v>
      </c>
      <c r="AI58" s="10">
        <f t="shared" si="8"/>
        <v>8.5964246591146694</v>
      </c>
      <c r="AJ58" s="10">
        <f t="shared" si="9"/>
        <v>8.6105632191829216</v>
      </c>
      <c r="AK58" s="10">
        <f t="shared" si="10"/>
        <v>8.6496797016449491</v>
      </c>
      <c r="AL58" s="10">
        <f t="shared" si="11"/>
        <v>8.6789808973451485</v>
      </c>
      <c r="AM58" s="10">
        <f t="shared" si="12"/>
        <v>8.7023381172512089</v>
      </c>
      <c r="AN58" s="10">
        <f t="shared" si="13"/>
        <v>8.7679512080458828</v>
      </c>
      <c r="AO58" s="10">
        <f t="shared" si="14"/>
        <v>8.8152304938388966</v>
      </c>
      <c r="AP58" s="10">
        <f t="shared" si="15"/>
        <v>8.8426484472664555</v>
      </c>
      <c r="AQ58" s="10">
        <f t="shared" si="16"/>
        <v>8.8711338766467271</v>
      </c>
      <c r="AR58" s="10">
        <f t="shared" si="17"/>
        <v>8.9306621346301114</v>
      </c>
      <c r="AS58" s="10">
        <f t="shared" si="18"/>
        <v>8.923673872830836</v>
      </c>
      <c r="AT58" s="10">
        <f t="shared" si="19"/>
        <v>8.9468844141969139</v>
      </c>
    </row>
    <row r="59" spans="1:46">
      <c r="A59" s="12" t="s">
        <v>142</v>
      </c>
      <c r="B59" s="15" t="s">
        <v>141</v>
      </c>
      <c r="C59" s="64">
        <v>5672.5516155472915</v>
      </c>
      <c r="D59" s="65">
        <v>8.6433943158717064</v>
      </c>
      <c r="E59" s="38">
        <v>0.70299999999999996</v>
      </c>
      <c r="F59" s="66">
        <v>32.14</v>
      </c>
      <c r="G59" s="9"/>
      <c r="H59" s="9"/>
      <c r="I59" s="10"/>
      <c r="J59" s="74">
        <v>3405.5996593306641</v>
      </c>
      <c r="K59" s="74">
        <v>3508.5756807825587</v>
      </c>
      <c r="L59" s="74">
        <v>3632.185360958375</v>
      </c>
      <c r="M59" s="74">
        <v>3708.3040720114254</v>
      </c>
      <c r="N59" s="74">
        <v>3861.203801337228</v>
      </c>
      <c r="O59" s="74">
        <v>3992.2911870242569</v>
      </c>
      <c r="P59" s="74">
        <v>4055.7189516535695</v>
      </c>
      <c r="Q59" s="74">
        <v>4073.5045178192677</v>
      </c>
      <c r="R59" s="74">
        <v>4124.2520028636454</v>
      </c>
      <c r="S59" s="74">
        <v>4212.3935987350415</v>
      </c>
      <c r="T59" s="74">
        <v>4318.8511945323999</v>
      </c>
      <c r="U59" s="74">
        <v>4529.4391173464091</v>
      </c>
      <c r="V59" s="74">
        <v>4762.1170223430045</v>
      </c>
      <c r="W59" s="74">
        <v>5011.1089299660562</v>
      </c>
      <c r="X59" s="74">
        <v>5151.0347513978413</v>
      </c>
      <c r="Y59" s="73">
        <v>5292.8853694386471</v>
      </c>
      <c r="Z59" s="71"/>
      <c r="AA59" s="9">
        <f t="shared" si="1"/>
        <v>114.46115600732666</v>
      </c>
      <c r="AB59" s="9">
        <f t="shared" si="2"/>
        <v>4156.4386565401155</v>
      </c>
      <c r="AC59" s="11">
        <f t="shared" si="3"/>
        <v>2.7538276266202835E-2</v>
      </c>
      <c r="AE59" s="10">
        <f t="shared" si="4"/>
        <v>8.1331763144818332</v>
      </c>
      <c r="AF59" s="10">
        <f t="shared" si="5"/>
        <v>8.1629654451544571</v>
      </c>
      <c r="AG59" s="10">
        <f t="shared" si="6"/>
        <v>8.1975897739250776</v>
      </c>
      <c r="AH59" s="10">
        <f t="shared" si="7"/>
        <v>8.2183299276416513</v>
      </c>
      <c r="AI59" s="10">
        <f t="shared" si="8"/>
        <v>8.2587342794703051</v>
      </c>
      <c r="AJ59" s="10">
        <f t="shared" si="9"/>
        <v>8.2921205774125166</v>
      </c>
      <c r="AK59" s="10">
        <f t="shared" si="10"/>
        <v>8.3078832508715905</v>
      </c>
      <c r="AL59" s="10">
        <f t="shared" si="11"/>
        <v>8.3122589688256348</v>
      </c>
      <c r="AM59" s="10">
        <f t="shared" si="12"/>
        <v>8.3246399496869135</v>
      </c>
      <c r="AN59" s="10">
        <f t="shared" si="13"/>
        <v>8.3457863158810923</v>
      </c>
      <c r="AO59" s="10">
        <f t="shared" si="14"/>
        <v>8.3707447186816761</v>
      </c>
      <c r="AP59" s="10">
        <f t="shared" si="15"/>
        <v>8.4183533956560321</v>
      </c>
      <c r="AQ59" s="10">
        <f t="shared" si="16"/>
        <v>8.4684476009454137</v>
      </c>
      <c r="AR59" s="10">
        <f t="shared" si="17"/>
        <v>8.5194125128926927</v>
      </c>
      <c r="AS59" s="10">
        <f t="shared" si="18"/>
        <v>8.5469528960770624</v>
      </c>
      <c r="AT59" s="10">
        <f t="shared" si="19"/>
        <v>8.5741188146120688</v>
      </c>
    </row>
    <row r="60" spans="1:46">
      <c r="A60" s="12" t="s">
        <v>144</v>
      </c>
      <c r="B60" s="15" t="s">
        <v>143</v>
      </c>
      <c r="C60" s="64">
        <v>6629.3327203250747</v>
      </c>
      <c r="D60" s="65">
        <v>8.7992594326133133</v>
      </c>
      <c r="E60" s="38">
        <v>0.747</v>
      </c>
      <c r="F60" s="66">
        <v>46.93</v>
      </c>
      <c r="G60" s="9"/>
      <c r="H60" s="9"/>
      <c r="I60" s="10"/>
      <c r="J60" s="74">
        <v>4627.9998434946447</v>
      </c>
      <c r="K60" s="74">
        <v>4658.6593304818134</v>
      </c>
      <c r="L60" s="74">
        <v>4815.0893306590324</v>
      </c>
      <c r="M60" s="74">
        <v>4960.4697906041083</v>
      </c>
      <c r="N60" s="74">
        <v>5100.9080755067353</v>
      </c>
      <c r="O60" s="74">
        <v>5183.4163170482834</v>
      </c>
      <c r="P60" s="74">
        <v>5247.9826471769202</v>
      </c>
      <c r="Q60" s="74">
        <v>5349.9224553814938</v>
      </c>
      <c r="R60" s="74">
        <v>5453.9352942224996</v>
      </c>
      <c r="S60" s="74">
        <v>5536.0718896371691</v>
      </c>
      <c r="T60" s="74">
        <v>5686.7331022738927</v>
      </c>
      <c r="U60" s="74">
        <v>5902.1533692564008</v>
      </c>
      <c r="V60" s="74">
        <v>6148.7139538463844</v>
      </c>
      <c r="W60" s="74">
        <v>6270.4658569271096</v>
      </c>
      <c r="X60" s="74">
        <v>6019.8523583941433</v>
      </c>
      <c r="Y60" s="73">
        <v>6149.3767884268782</v>
      </c>
      <c r="Z60" s="71"/>
      <c r="AA60" s="9">
        <f t="shared" si="1"/>
        <v>116.13358237871078</v>
      </c>
      <c r="AB60" s="9">
        <f t="shared" si="2"/>
        <v>5397.4915743273759</v>
      </c>
      <c r="AC60" s="11">
        <f t="shared" si="3"/>
        <v>2.1516213741043795E-2</v>
      </c>
      <c r="AE60" s="10">
        <f t="shared" si="4"/>
        <v>8.4398800544965056</v>
      </c>
      <c r="AF60" s="10">
        <f t="shared" si="5"/>
        <v>8.4464829884053785</v>
      </c>
      <c r="AG60" s="10">
        <f t="shared" si="6"/>
        <v>8.4795098766372909</v>
      </c>
      <c r="AH60" s="10">
        <f t="shared" si="7"/>
        <v>8.5092557310813124</v>
      </c>
      <c r="AI60" s="10">
        <f t="shared" si="8"/>
        <v>8.5371738568836104</v>
      </c>
      <c r="AJ60" s="10">
        <f t="shared" si="9"/>
        <v>8.5532196385310417</v>
      </c>
      <c r="AK60" s="10">
        <f t="shared" si="10"/>
        <v>8.5655990240591819</v>
      </c>
      <c r="AL60" s="10">
        <f t="shared" si="11"/>
        <v>8.584837345463793</v>
      </c>
      <c r="AM60" s="10">
        <f t="shared" si="12"/>
        <v>8.6040926994228908</v>
      </c>
      <c r="AN60" s="10">
        <f t="shared" si="13"/>
        <v>8.619040483058054</v>
      </c>
      <c r="AO60" s="10">
        <f t="shared" si="14"/>
        <v>8.6458912150069551</v>
      </c>
      <c r="AP60" s="10">
        <f t="shared" si="15"/>
        <v>8.683072541145668</v>
      </c>
      <c r="AQ60" s="10">
        <f t="shared" si="16"/>
        <v>8.7239982257376401</v>
      </c>
      <c r="AR60" s="10">
        <f t="shared" si="17"/>
        <v>8.7436059302173224</v>
      </c>
      <c r="AS60" s="10">
        <f t="shared" si="18"/>
        <v>8.7028180128184225</v>
      </c>
      <c r="AT60" s="10">
        <f t="shared" si="19"/>
        <v>8.7241060204506624</v>
      </c>
    </row>
    <row r="61" spans="1:46">
      <c r="A61" s="12" t="s">
        <v>146</v>
      </c>
      <c r="B61" s="15" t="s">
        <v>145</v>
      </c>
      <c r="C61" s="64">
        <v>31779.133525771082</v>
      </c>
      <c r="D61" s="65">
        <v>10.366565174954104</v>
      </c>
      <c r="E61" s="38">
        <v>0.71899999999999997</v>
      </c>
      <c r="F61" s="66">
        <v>65</v>
      </c>
      <c r="G61" s="9"/>
      <c r="H61" s="9"/>
      <c r="I61" s="10"/>
      <c r="J61" s="74">
        <v>2310.4288128139128</v>
      </c>
      <c r="K61" s="74">
        <v>2887.1672143659771</v>
      </c>
      <c r="L61" s="74">
        <v>4786.1038315054102</v>
      </c>
      <c r="M61" s="74">
        <v>5654.3779214241504</v>
      </c>
      <c r="N61" s="74">
        <v>7756.2793153526063</v>
      </c>
      <c r="O61" s="74">
        <v>8542.0705381539392</v>
      </c>
      <c r="P61" s="74">
        <v>13430.374471618463</v>
      </c>
      <c r="Q61" s="74">
        <v>15591.751647929856</v>
      </c>
      <c r="R61" s="74">
        <v>17276.217194144585</v>
      </c>
      <c r="S61" s="74">
        <v>23192.126534808463</v>
      </c>
      <c r="T61" s="74">
        <v>24769.877617517424</v>
      </c>
      <c r="U61" s="74">
        <v>24416.680851281519</v>
      </c>
      <c r="V61" s="74">
        <v>28875.791020295786</v>
      </c>
      <c r="W61" s="74">
        <v>31308.944527050699</v>
      </c>
      <c r="X61" s="74">
        <v>28857.458204858398</v>
      </c>
      <c r="Y61" s="73">
        <v>32960.358599524508</v>
      </c>
      <c r="Z61" s="71"/>
      <c r="AA61" s="9">
        <f t="shared" si="1"/>
        <v>2271.5866675218954</v>
      </c>
      <c r="AB61" s="9">
        <f t="shared" si="2"/>
        <v>15977.043313541411</v>
      </c>
      <c r="AC61" s="11">
        <f t="shared" si="3"/>
        <v>0.14217816293935953</v>
      </c>
      <c r="AE61" s="10">
        <f t="shared" si="4"/>
        <v>7.7451884195408951</v>
      </c>
      <c r="AF61" s="10">
        <f t="shared" si="5"/>
        <v>7.9680310977521822</v>
      </c>
      <c r="AG61" s="10">
        <f t="shared" si="6"/>
        <v>8.4734719630732336</v>
      </c>
      <c r="AH61" s="10">
        <f t="shared" si="7"/>
        <v>8.64018537744602</v>
      </c>
      <c r="AI61" s="10">
        <f t="shared" si="8"/>
        <v>8.9562580285238713</v>
      </c>
      <c r="AJ61" s="10">
        <f t="shared" si="9"/>
        <v>9.0527587091703996</v>
      </c>
      <c r="AK61" s="10">
        <f t="shared" si="10"/>
        <v>9.5052741723466081</v>
      </c>
      <c r="AL61" s="10">
        <f t="shared" si="11"/>
        <v>9.6544973128877523</v>
      </c>
      <c r="AM61" s="10">
        <f t="shared" si="12"/>
        <v>9.7570861060173435</v>
      </c>
      <c r="AN61" s="10">
        <f t="shared" si="13"/>
        <v>10.051568126554548</v>
      </c>
      <c r="AO61" s="10">
        <f t="shared" si="14"/>
        <v>10.117383581716958</v>
      </c>
      <c r="AP61" s="10">
        <f t="shared" si="15"/>
        <v>10.103021819150893</v>
      </c>
      <c r="AQ61" s="10">
        <f t="shared" si="16"/>
        <v>10.270758842091146</v>
      </c>
      <c r="AR61" s="10">
        <f t="shared" si="17"/>
        <v>10.351659103341854</v>
      </c>
      <c r="AS61" s="10">
        <f t="shared" si="18"/>
        <v>10.270123755159451</v>
      </c>
      <c r="AT61" s="10">
        <f t="shared" si="19"/>
        <v>10.403060863804166</v>
      </c>
    </row>
    <row r="62" spans="1:46">
      <c r="A62" s="12" t="s">
        <v>148</v>
      </c>
      <c r="B62" s="15" t="s">
        <v>147</v>
      </c>
      <c r="C62" s="64">
        <v>580.51918314802379</v>
      </c>
      <c r="D62" s="65">
        <v>6.3639228464972373</v>
      </c>
      <c r="E62" s="38">
        <v>0.47199999999999998</v>
      </c>
      <c r="F62" s="66" t="e">
        <v>#N/A</v>
      </c>
      <c r="G62" s="9"/>
      <c r="H62" s="9"/>
      <c r="I62" s="10"/>
      <c r="J62" s="74">
        <v>751.03637645968865</v>
      </c>
      <c r="K62" s="74">
        <v>808.10563252412362</v>
      </c>
      <c r="L62" s="74">
        <v>853.35060179412756</v>
      </c>
      <c r="M62" s="74">
        <v>845.02774512047165</v>
      </c>
      <c r="N62" s="74">
        <v>818.56737717115391</v>
      </c>
      <c r="O62" s="74">
        <v>686.42938312353192</v>
      </c>
      <c r="P62" s="74">
        <v>718.94426714540032</v>
      </c>
      <c r="Q62" s="74">
        <v>710.41688878428863</v>
      </c>
      <c r="R62" s="74">
        <v>662.91643716263502</v>
      </c>
      <c r="S62" s="74">
        <v>645.65446181763878</v>
      </c>
      <c r="T62" s="74">
        <v>637.61245431060524</v>
      </c>
      <c r="U62" s="74">
        <v>609.91241095682858</v>
      </c>
      <c r="V62" s="74">
        <v>598.57828510661557</v>
      </c>
      <c r="W62" s="74">
        <v>523.95003054147094</v>
      </c>
      <c r="X62" s="74">
        <v>527.14804358099377</v>
      </c>
      <c r="Y62" s="73">
        <v>510.3986633930146</v>
      </c>
      <c r="Z62" s="71"/>
      <c r="AA62" s="9">
        <f t="shared" si="1"/>
        <v>-22.024704654696826</v>
      </c>
      <c r="AB62" s="9">
        <f t="shared" si="2"/>
        <v>693.17669303997161</v>
      </c>
      <c r="AC62" s="11">
        <f t="shared" si="3"/>
        <v>-3.1773579342528162E-2</v>
      </c>
      <c r="AE62" s="10">
        <f t="shared" si="4"/>
        <v>6.6214540879541843</v>
      </c>
      <c r="AF62" s="10">
        <f t="shared" si="5"/>
        <v>6.6946927832981746</v>
      </c>
      <c r="AG62" s="10">
        <f t="shared" si="6"/>
        <v>6.7491704850782366</v>
      </c>
      <c r="AH62" s="10">
        <f t="shared" si="7"/>
        <v>6.7393694612802317</v>
      </c>
      <c r="AI62" s="10">
        <f t="shared" si="8"/>
        <v>6.7075557112866129</v>
      </c>
      <c r="AJ62" s="10">
        <f t="shared" si="9"/>
        <v>6.5315033548384376</v>
      </c>
      <c r="AK62" s="10">
        <f t="shared" si="10"/>
        <v>6.5777838403152602</v>
      </c>
      <c r="AL62" s="10">
        <f t="shared" si="11"/>
        <v>6.5658519650219045</v>
      </c>
      <c r="AM62" s="10">
        <f t="shared" si="12"/>
        <v>6.496648944780385</v>
      </c>
      <c r="AN62" s="10">
        <f t="shared" si="13"/>
        <v>6.4702644718513564</v>
      </c>
      <c r="AO62" s="10">
        <f t="shared" si="14"/>
        <v>6.4577306603947182</v>
      </c>
      <c r="AP62" s="10">
        <f t="shared" si="15"/>
        <v>6.4133153582621647</v>
      </c>
      <c r="AQ62" s="10">
        <f t="shared" si="16"/>
        <v>6.394557318627319</v>
      </c>
      <c r="AR62" s="10">
        <f t="shared" si="17"/>
        <v>6.2613963182117613</v>
      </c>
      <c r="AS62" s="10">
        <f t="shared" si="18"/>
        <v>6.2674814267023917</v>
      </c>
      <c r="AT62" s="10">
        <f t="shared" si="19"/>
        <v>6.2351921132830572</v>
      </c>
    </row>
    <row r="63" spans="1:46">
      <c r="A63" s="12" t="s">
        <v>150</v>
      </c>
      <c r="B63" s="15" t="s">
        <v>149</v>
      </c>
      <c r="C63" s="64">
        <v>19693.472359627653</v>
      </c>
      <c r="D63" s="65">
        <v>9.8880425075136102</v>
      </c>
      <c r="E63" s="38">
        <v>0.88300000000000001</v>
      </c>
      <c r="F63" s="66">
        <v>36</v>
      </c>
      <c r="G63" s="9"/>
      <c r="H63" s="9"/>
      <c r="I63" s="10"/>
      <c r="J63" s="74">
        <v>7773.9254415027553</v>
      </c>
      <c r="K63" s="74">
        <v>8281.8248871940432</v>
      </c>
      <c r="L63" s="74">
        <v>9281.2681649091846</v>
      </c>
      <c r="M63" s="74">
        <v>9875.9068105085953</v>
      </c>
      <c r="N63" s="74">
        <v>9938.1052844984024</v>
      </c>
      <c r="O63" s="74">
        <v>10936.756056638484</v>
      </c>
      <c r="P63" s="74">
        <v>11821.620035456384</v>
      </c>
      <c r="Q63" s="74">
        <v>12820.541056385151</v>
      </c>
      <c r="R63" s="74">
        <v>13800.680534933346</v>
      </c>
      <c r="S63" s="74">
        <v>14990.162308928817</v>
      </c>
      <c r="T63" s="74">
        <v>16547.923716635731</v>
      </c>
      <c r="U63" s="74">
        <v>18434.216676333021</v>
      </c>
      <c r="V63" s="74">
        <v>19772.696482422663</v>
      </c>
      <c r="W63" s="74">
        <v>18772.520857701147</v>
      </c>
      <c r="X63" s="74">
        <v>16132.497437711048</v>
      </c>
      <c r="Y63" s="73">
        <v>17165.434650096155</v>
      </c>
      <c r="Z63" s="71"/>
      <c r="AA63" s="9">
        <f t="shared" si="1"/>
        <v>850.21388981369773</v>
      </c>
      <c r="AB63" s="9">
        <f t="shared" si="2"/>
        <v>13278.709716783918</v>
      </c>
      <c r="AC63" s="11">
        <f t="shared" si="3"/>
        <v>6.40283512440257E-2</v>
      </c>
      <c r="AE63" s="10">
        <f t="shared" si="4"/>
        <v>8.9585305206153087</v>
      </c>
      <c r="AF63" s="10">
        <f t="shared" si="5"/>
        <v>9.021818620099566</v>
      </c>
      <c r="AG63" s="10">
        <f t="shared" si="6"/>
        <v>9.1357534721451277</v>
      </c>
      <c r="AH63" s="10">
        <f t="shared" si="7"/>
        <v>9.1978534144655697</v>
      </c>
      <c r="AI63" s="10">
        <f t="shared" si="8"/>
        <v>9.2041316662396166</v>
      </c>
      <c r="AJ63" s="10">
        <f t="shared" si="9"/>
        <v>9.2998845106737953</v>
      </c>
      <c r="AK63" s="10">
        <f t="shared" si="10"/>
        <v>9.3776853404056428</v>
      </c>
      <c r="AL63" s="10">
        <f t="shared" si="11"/>
        <v>9.458803933670298</v>
      </c>
      <c r="AM63" s="10">
        <f t="shared" si="12"/>
        <v>9.5324731840550001</v>
      </c>
      <c r="AN63" s="10">
        <f t="shared" si="13"/>
        <v>9.6151494188518196</v>
      </c>
      <c r="AO63" s="10">
        <f t="shared" si="14"/>
        <v>9.7140159177468757</v>
      </c>
      <c r="AP63" s="10">
        <f t="shared" si="15"/>
        <v>9.8219638186525362</v>
      </c>
      <c r="AQ63" s="10">
        <f t="shared" si="16"/>
        <v>9.8920572995004843</v>
      </c>
      <c r="AR63" s="10">
        <f t="shared" si="17"/>
        <v>9.8401494230508568</v>
      </c>
      <c r="AS63" s="10">
        <f t="shared" si="18"/>
        <v>9.688590990982215</v>
      </c>
      <c r="AT63" s="10">
        <f t="shared" si="19"/>
        <v>9.7506530274527119</v>
      </c>
    </row>
    <row r="64" spans="1:46">
      <c r="A64" s="12" t="s">
        <v>152</v>
      </c>
      <c r="B64" s="15" t="s">
        <v>151</v>
      </c>
      <c r="C64" s="64">
        <v>934.40319272775969</v>
      </c>
      <c r="D64" s="65">
        <v>6.839908028942868</v>
      </c>
      <c r="E64" s="38">
        <v>0.41399999999999998</v>
      </c>
      <c r="F64" s="66">
        <v>29.76</v>
      </c>
      <c r="G64" s="9"/>
      <c r="H64" s="9"/>
      <c r="I64" s="10"/>
      <c r="J64" s="74">
        <v>485.9881656857151</v>
      </c>
      <c r="K64" s="74">
        <v>530.35379325467397</v>
      </c>
      <c r="L64" s="74">
        <v>531.60287258089181</v>
      </c>
      <c r="M64" s="74">
        <v>499.27319548824011</v>
      </c>
      <c r="N64" s="74">
        <v>511.06683440217012</v>
      </c>
      <c r="O64" s="74">
        <v>527.81385521439267</v>
      </c>
      <c r="P64" s="74">
        <v>556.69430173766943</v>
      </c>
      <c r="Q64" s="74">
        <v>550.50895513003445</v>
      </c>
      <c r="R64" s="74">
        <v>524.76656546299182</v>
      </c>
      <c r="S64" s="74">
        <v>580.70570322335493</v>
      </c>
      <c r="T64" s="74">
        <v>632.68614780553935</v>
      </c>
      <c r="U64" s="74">
        <v>683.23680446867002</v>
      </c>
      <c r="V64" s="74">
        <v>741.96461336420373</v>
      </c>
      <c r="W64" s="74">
        <v>800.88288439104224</v>
      </c>
      <c r="X64" s="74">
        <v>848.49705102133157</v>
      </c>
      <c r="Y64" s="73">
        <v>880.73402453275457</v>
      </c>
      <c r="Z64" s="71"/>
      <c r="AA64" s="9">
        <f t="shared" si="1"/>
        <v>22.811120656996994</v>
      </c>
      <c r="AB64" s="9">
        <f t="shared" si="2"/>
        <v>600.4027828820615</v>
      </c>
      <c r="AC64" s="11">
        <f t="shared" si="3"/>
        <v>3.7993029525111036E-2</v>
      </c>
      <c r="AE64" s="10">
        <f t="shared" si="4"/>
        <v>6.1861842731631018</v>
      </c>
      <c r="AF64" s="10">
        <f t="shared" si="5"/>
        <v>6.2735443182869348</v>
      </c>
      <c r="AG64" s="10">
        <f t="shared" si="6"/>
        <v>6.2758967304755284</v>
      </c>
      <c r="AH64" s="10">
        <f t="shared" si="7"/>
        <v>6.2131534318841428</v>
      </c>
      <c r="AI64" s="10">
        <f t="shared" si="8"/>
        <v>6.2365003730449349</v>
      </c>
      <c r="AJ64" s="10">
        <f t="shared" si="9"/>
        <v>6.26874367460454</v>
      </c>
      <c r="AK64" s="10">
        <f t="shared" si="10"/>
        <v>6.3220162593506011</v>
      </c>
      <c r="AL64" s="10">
        <f t="shared" si="11"/>
        <v>6.3108432232966081</v>
      </c>
      <c r="AM64" s="10">
        <f t="shared" si="12"/>
        <v>6.2629535264978378</v>
      </c>
      <c r="AN64" s="10">
        <f t="shared" si="13"/>
        <v>6.3642440936202096</v>
      </c>
      <c r="AO64" s="10">
        <f t="shared" si="14"/>
        <v>6.4499744821333964</v>
      </c>
      <c r="AP64" s="10">
        <f t="shared" si="15"/>
        <v>6.5268415117327976</v>
      </c>
      <c r="AQ64" s="10">
        <f t="shared" si="16"/>
        <v>6.609301551146312</v>
      </c>
      <c r="AR64" s="10">
        <f t="shared" si="17"/>
        <v>6.6857147246318656</v>
      </c>
      <c r="AS64" s="10">
        <f t="shared" si="18"/>
        <v>6.7434666091483022</v>
      </c>
      <c r="AT64" s="10">
        <f t="shared" si="19"/>
        <v>6.7807556785757237</v>
      </c>
    </row>
    <row r="65" spans="1:46">
      <c r="A65" s="12" t="s">
        <v>154</v>
      </c>
      <c r="B65" s="15" t="s">
        <v>153</v>
      </c>
      <c r="C65" s="64">
        <v>4526.17584568251</v>
      </c>
      <c r="D65" s="65">
        <v>8.4176326777769095</v>
      </c>
      <c r="E65" s="38">
        <v>0.74099999999999999</v>
      </c>
      <c r="F65" s="66" t="e">
        <v>#N/A</v>
      </c>
      <c r="G65" s="9"/>
      <c r="H65" s="9"/>
      <c r="I65" s="10"/>
      <c r="J65" s="74">
        <v>3699.1610104404767</v>
      </c>
      <c r="K65" s="74">
        <v>3836.6820251045447</v>
      </c>
      <c r="L65" s="74">
        <v>3717.7494677912373</v>
      </c>
      <c r="M65" s="74">
        <v>3734.9664593583248</v>
      </c>
      <c r="N65" s="74">
        <v>4032.4533735431764</v>
      </c>
      <c r="O65" s="74">
        <v>3934.763801482572</v>
      </c>
      <c r="P65" s="74">
        <v>3985.3812841097947</v>
      </c>
      <c r="Q65" s="74">
        <v>4085.9430794923414</v>
      </c>
      <c r="R65" s="74">
        <v>4100.899954150912</v>
      </c>
      <c r="S65" s="74">
        <v>4291.5159048329888</v>
      </c>
      <c r="T65" s="74">
        <v>4294.6213541348352</v>
      </c>
      <c r="U65" s="74">
        <v>4348.4703184191685</v>
      </c>
      <c r="V65" s="74">
        <v>4281.7475322066803</v>
      </c>
      <c r="W65" s="74">
        <v>4263.1320665712992</v>
      </c>
      <c r="X65" s="74">
        <v>4110.0532268668376</v>
      </c>
      <c r="Y65" s="73">
        <v>4154.7457677499779</v>
      </c>
      <c r="Z65" s="71"/>
      <c r="AA65" s="9">
        <f t="shared" si="1"/>
        <v>44.015994073652031</v>
      </c>
      <c r="AB65" s="9">
        <f t="shared" si="2"/>
        <v>4047.8360572336796</v>
      </c>
      <c r="AC65" s="11">
        <f t="shared" si="3"/>
        <v>1.0873956714475457E-2</v>
      </c>
      <c r="AE65" s="10">
        <f t="shared" si="4"/>
        <v>8.2158613189847483</v>
      </c>
      <c r="AF65" s="10">
        <f t="shared" si="5"/>
        <v>8.2523632161078897</v>
      </c>
      <c r="AG65" s="10">
        <f t="shared" si="6"/>
        <v>8.2208737824153264</v>
      </c>
      <c r="AH65" s="10">
        <f t="shared" si="7"/>
        <v>8.225494117435117</v>
      </c>
      <c r="AI65" s="10">
        <f t="shared" si="8"/>
        <v>8.3021302472649836</v>
      </c>
      <c r="AJ65" s="10">
        <f t="shared" si="9"/>
        <v>8.2776061340137339</v>
      </c>
      <c r="AK65" s="10">
        <f t="shared" si="10"/>
        <v>8.2903882664740927</v>
      </c>
      <c r="AL65" s="10">
        <f t="shared" si="11"/>
        <v>8.3153078446619215</v>
      </c>
      <c r="AM65" s="10">
        <f t="shared" si="12"/>
        <v>8.3189617296179943</v>
      </c>
      <c r="AN65" s="10">
        <f t="shared" si="13"/>
        <v>8.3643953072758368</v>
      </c>
      <c r="AO65" s="10">
        <f t="shared" si="14"/>
        <v>8.3651186708428504</v>
      </c>
      <c r="AP65" s="10">
        <f t="shared" si="15"/>
        <v>8.3775794113009177</v>
      </c>
      <c r="AQ65" s="10">
        <f t="shared" si="16"/>
        <v>8.3621165071607457</v>
      </c>
      <c r="AR65" s="10">
        <f t="shared" si="17"/>
        <v>8.3577593960111987</v>
      </c>
      <c r="AS65" s="10">
        <f t="shared" si="18"/>
        <v>8.3211912579822958</v>
      </c>
      <c r="AT65" s="10">
        <f t="shared" si="19"/>
        <v>8.3320065183537597</v>
      </c>
    </row>
    <row r="66" spans="1:46">
      <c r="A66" s="12" t="s">
        <v>156</v>
      </c>
      <c r="B66" s="15" t="s">
        <v>155</v>
      </c>
      <c r="C66" s="64">
        <v>35265.393395200968</v>
      </c>
      <c r="D66" s="65">
        <v>10.470657404980624</v>
      </c>
      <c r="E66" s="38">
        <v>0.95899999999999996</v>
      </c>
      <c r="F66" s="66">
        <v>26.88</v>
      </c>
      <c r="G66" s="9"/>
      <c r="H66" s="9"/>
      <c r="I66" s="10"/>
      <c r="J66" s="74">
        <v>21893.555521549417</v>
      </c>
      <c r="K66" s="74">
        <v>22603.138867957667</v>
      </c>
      <c r="L66" s="74">
        <v>23936.183541936687</v>
      </c>
      <c r="M66" s="74">
        <v>25073.22784585967</v>
      </c>
      <c r="N66" s="74">
        <v>25988.870428547289</v>
      </c>
      <c r="O66" s="74">
        <v>27320.456913699927</v>
      </c>
      <c r="P66" s="74">
        <v>27881.447249159497</v>
      </c>
      <c r="Q66" s="74">
        <v>28320.437351958582</v>
      </c>
      <c r="R66" s="74">
        <v>28818.382656949689</v>
      </c>
      <c r="S66" s="74">
        <v>29916.681794493095</v>
      </c>
      <c r="T66" s="74">
        <v>30684.125284701935</v>
      </c>
      <c r="U66" s="74">
        <v>31914.458248498035</v>
      </c>
      <c r="V66" s="74">
        <v>33473.878572055684</v>
      </c>
      <c r="W66" s="74">
        <v>33625.631173543385</v>
      </c>
      <c r="X66" s="74">
        <v>30784.458629157198</v>
      </c>
      <c r="Y66" s="73">
        <v>31657.952222645632</v>
      </c>
      <c r="Z66" s="71"/>
      <c r="AA66" s="9">
        <f t="shared" si="1"/>
        <v>798.71365030627749</v>
      </c>
      <c r="AB66" s="9">
        <f t="shared" si="2"/>
        <v>28148.995605337852</v>
      </c>
      <c r="AC66" s="11">
        <f t="shared" si="3"/>
        <v>2.8374499094199247E-2</v>
      </c>
      <c r="AE66" s="10">
        <f t="shared" si="4"/>
        <v>9.9939476040767428</v>
      </c>
      <c r="AF66" s="10">
        <f t="shared" si="5"/>
        <v>10.025844063579065</v>
      </c>
      <c r="AG66" s="10">
        <f t="shared" si="6"/>
        <v>10.083146548773577</v>
      </c>
      <c r="AH66" s="10">
        <f t="shared" si="7"/>
        <v>10.129555936189417</v>
      </c>
      <c r="AI66" s="10">
        <f t="shared" si="8"/>
        <v>10.165423664919107</v>
      </c>
      <c r="AJ66" s="10">
        <f t="shared" si="9"/>
        <v>10.215391038058048</v>
      </c>
      <c r="AK66" s="10">
        <f t="shared" si="10"/>
        <v>10.235716773468344</v>
      </c>
      <c r="AL66" s="10">
        <f t="shared" si="11"/>
        <v>10.251338990907287</v>
      </c>
      <c r="AM66" s="10">
        <f t="shared" si="12"/>
        <v>10.268768749205364</v>
      </c>
      <c r="AN66" s="10">
        <f t="shared" si="13"/>
        <v>10.306171523347794</v>
      </c>
      <c r="AO66" s="10">
        <f t="shared" si="14"/>
        <v>10.331500708133749</v>
      </c>
      <c r="AP66" s="10">
        <f t="shared" si="15"/>
        <v>10.370814422722271</v>
      </c>
      <c r="AQ66" s="10">
        <f t="shared" si="16"/>
        <v>10.418520669536852</v>
      </c>
      <c r="AR66" s="10">
        <f t="shared" si="17"/>
        <v>10.423043887688365</v>
      </c>
      <c r="AS66" s="10">
        <f t="shared" si="18"/>
        <v>10.334765251650881</v>
      </c>
      <c r="AT66" s="10">
        <f t="shared" si="19"/>
        <v>10.36274465107295</v>
      </c>
    </row>
    <row r="67" spans="1:46">
      <c r="A67" s="12" t="s">
        <v>158</v>
      </c>
      <c r="B67" s="15" t="s">
        <v>157</v>
      </c>
      <c r="C67" s="64">
        <v>33674.387796961586</v>
      </c>
      <c r="D67" s="65">
        <v>10.424492821364582</v>
      </c>
      <c r="E67" s="38">
        <v>0.96099999999999997</v>
      </c>
      <c r="F67" s="66">
        <v>32.74</v>
      </c>
      <c r="G67" s="9"/>
      <c r="H67" s="9"/>
      <c r="I67" s="10"/>
      <c r="J67" s="74">
        <v>25221.478056691056</v>
      </c>
      <c r="K67" s="74">
        <v>25413.552799187812</v>
      </c>
      <c r="L67" s="74">
        <v>25892.576303542319</v>
      </c>
      <c r="M67" s="74">
        <v>26703.549191976213</v>
      </c>
      <c r="N67" s="74">
        <v>27470.350129325278</v>
      </c>
      <c r="O67" s="74">
        <v>28403.298036302884</v>
      </c>
      <c r="P67" s="74">
        <v>28775.900787330265</v>
      </c>
      <c r="Q67" s="74">
        <v>28865.418803666929</v>
      </c>
      <c r="R67" s="74">
        <v>28903.964913668911</v>
      </c>
      <c r="S67" s="74">
        <v>29431.046232552475</v>
      </c>
      <c r="T67" s="74">
        <v>29808.720312796049</v>
      </c>
      <c r="U67" s="74">
        <v>30227.2467051885</v>
      </c>
      <c r="V67" s="74">
        <v>30650.665222778622</v>
      </c>
      <c r="W67" s="74">
        <v>30545.50913176723</v>
      </c>
      <c r="X67" s="74">
        <v>29577.585187454624</v>
      </c>
      <c r="Y67" s="73">
        <v>29980.766371244932</v>
      </c>
      <c r="Z67" s="71"/>
      <c r="AA67" s="9">
        <f t="shared" si="1"/>
        <v>387.02997724679398</v>
      </c>
      <c r="AB67" s="9">
        <f t="shared" si="2"/>
        <v>28392.724120948613</v>
      </c>
      <c r="AC67" s="11">
        <f t="shared" si="3"/>
        <v>1.363130834498677E-2</v>
      </c>
      <c r="AE67" s="10">
        <f t="shared" si="4"/>
        <v>10.135451214331791</v>
      </c>
      <c r="AF67" s="10">
        <f t="shared" si="5"/>
        <v>10.143037885477399</v>
      </c>
      <c r="AG67" s="10">
        <f t="shared" si="6"/>
        <v>10.161711577394767</v>
      </c>
      <c r="AH67" s="10">
        <f t="shared" si="7"/>
        <v>10.19255176409256</v>
      </c>
      <c r="AI67" s="10">
        <f t="shared" si="8"/>
        <v>10.220862524888153</v>
      </c>
      <c r="AJ67" s="10">
        <f t="shared" si="9"/>
        <v>10.254260545445792</v>
      </c>
      <c r="AK67" s="10">
        <f t="shared" si="10"/>
        <v>10.267293537612019</v>
      </c>
      <c r="AL67" s="10">
        <f t="shared" si="11"/>
        <v>10.270399576437654</v>
      </c>
      <c r="AM67" s="10">
        <f t="shared" si="12"/>
        <v>10.271734058934852</v>
      </c>
      <c r="AN67" s="10">
        <f t="shared" si="13"/>
        <v>10.289805390461504</v>
      </c>
      <c r="AO67" s="10">
        <f t="shared" si="14"/>
        <v>10.302556257632466</v>
      </c>
      <c r="AP67" s="10">
        <f t="shared" si="15"/>
        <v>10.316499005398322</v>
      </c>
      <c r="AQ67" s="10">
        <f t="shared" si="16"/>
        <v>10.330409644971528</v>
      </c>
      <c r="AR67" s="10">
        <f t="shared" si="17"/>
        <v>10.326972953197277</v>
      </c>
      <c r="AS67" s="10">
        <f t="shared" si="18"/>
        <v>10.294772096267517</v>
      </c>
      <c r="AT67" s="10">
        <f t="shared" si="19"/>
        <v>10.308311334079866</v>
      </c>
    </row>
    <row r="68" spans="1:46">
      <c r="A68" s="12" t="s">
        <v>160</v>
      </c>
      <c r="B68" s="15" t="s">
        <v>159</v>
      </c>
      <c r="C68" s="64">
        <v>14419.225043651757</v>
      </c>
      <c r="D68" s="65">
        <v>9.5763176676230763</v>
      </c>
      <c r="E68" s="38">
        <v>0.755</v>
      </c>
      <c r="F68" s="66">
        <v>41.45</v>
      </c>
      <c r="G68" s="9"/>
      <c r="H68" s="9"/>
      <c r="I68" s="10"/>
      <c r="J68" s="74">
        <v>14899.05042689197</v>
      </c>
      <c r="K68" s="74">
        <v>15009.814791381801</v>
      </c>
      <c r="L68" s="74">
        <v>15450.190874494971</v>
      </c>
      <c r="M68" s="74">
        <v>15582.941336272184</v>
      </c>
      <c r="N68" s="74">
        <v>13847.430745251877</v>
      </c>
      <c r="O68" s="74">
        <v>13271.236001193123</v>
      </c>
      <c r="P68" s="74">
        <v>13252.502988373268</v>
      </c>
      <c r="Q68" s="74">
        <v>12935.226594432104</v>
      </c>
      <c r="R68" s="74">
        <v>12983.218216062924</v>
      </c>
      <c r="S68" s="74">
        <v>12896.255613268522</v>
      </c>
      <c r="T68" s="74">
        <v>13028.521354802293</v>
      </c>
      <c r="U68" s="74">
        <v>12933.199736429262</v>
      </c>
      <c r="V68" s="74">
        <v>13399.218581480523</v>
      </c>
      <c r="W68" s="74">
        <v>13461.11739499302</v>
      </c>
      <c r="X68" s="74">
        <v>13093.566056672782</v>
      </c>
      <c r="Y68" s="73">
        <v>12936.08024398944</v>
      </c>
      <c r="Z68" s="71"/>
      <c r="AA68" s="9">
        <f t="shared" si="1"/>
        <v>-165.21563054935436</v>
      </c>
      <c r="AB68" s="9">
        <f t="shared" si="2"/>
        <v>13736.232714133375</v>
      </c>
      <c r="AC68" s="11">
        <f t="shared" si="3"/>
        <v>-1.2027725067540681E-2</v>
      </c>
      <c r="AE68" s="10">
        <f t="shared" si="4"/>
        <v>9.6090527601639302</v>
      </c>
      <c r="AF68" s="10">
        <f t="shared" si="5"/>
        <v>9.6164595855361785</v>
      </c>
      <c r="AG68" s="10">
        <f t="shared" si="6"/>
        <v>9.6453766365858211</v>
      </c>
      <c r="AH68" s="10">
        <f t="shared" si="7"/>
        <v>9.6539320908407085</v>
      </c>
      <c r="AI68" s="10">
        <f t="shared" si="8"/>
        <v>9.5358549886491755</v>
      </c>
      <c r="AJ68" s="10">
        <f t="shared" si="9"/>
        <v>9.4933542655051948</v>
      </c>
      <c r="AK68" s="10">
        <f t="shared" si="10"/>
        <v>9.4919417183569941</v>
      </c>
      <c r="AL68" s="10">
        <f t="shared" si="11"/>
        <v>9.467709612397277</v>
      </c>
      <c r="AM68" s="10">
        <f t="shared" si="12"/>
        <v>9.4714128960494683</v>
      </c>
      <c r="AN68" s="10">
        <f t="shared" si="13"/>
        <v>9.4646922856781153</v>
      </c>
      <c r="AO68" s="10">
        <f t="shared" si="14"/>
        <v>9.4748961836183199</v>
      </c>
      <c r="AP68" s="10">
        <f t="shared" si="15"/>
        <v>9.4675529072323723</v>
      </c>
      <c r="AQ68" s="10">
        <f t="shared" si="16"/>
        <v>9.5029516694237408</v>
      </c>
      <c r="AR68" s="10">
        <f t="shared" si="17"/>
        <v>9.5075606157258186</v>
      </c>
      <c r="AS68" s="10">
        <f t="shared" si="18"/>
        <v>9.4798762478281358</v>
      </c>
      <c r="AT68" s="10">
        <f t="shared" si="19"/>
        <v>9.4677756043908765</v>
      </c>
    </row>
    <row r="69" spans="1:46">
      <c r="A69" s="12" t="s">
        <v>162</v>
      </c>
      <c r="B69" s="15" t="s">
        <v>161</v>
      </c>
      <c r="C69" s="64">
        <v>1414.6045407585227</v>
      </c>
      <c r="D69" s="65">
        <v>7.2546052945207604</v>
      </c>
      <c r="E69" s="38">
        <v>0.45600000000000002</v>
      </c>
      <c r="F69" s="66">
        <v>47.28</v>
      </c>
      <c r="G69" s="9"/>
      <c r="H69" s="9"/>
      <c r="I69" s="10"/>
      <c r="J69" s="74">
        <v>1047.3849324302807</v>
      </c>
      <c r="K69" s="74">
        <v>1031.0994628130993</v>
      </c>
      <c r="L69" s="74">
        <v>1042.0290218209623</v>
      </c>
      <c r="M69" s="74">
        <v>1039.6431657380797</v>
      </c>
      <c r="N69" s="74">
        <v>1067.2476218832214</v>
      </c>
      <c r="O69" s="74">
        <v>1087.4396006302727</v>
      </c>
      <c r="P69" s="74">
        <v>1112.3176028446146</v>
      </c>
      <c r="Q69" s="74">
        <v>1041.4623827620906</v>
      </c>
      <c r="R69" s="74">
        <v>1078.1843392288911</v>
      </c>
      <c r="S69" s="74">
        <v>1119.1829327888802</v>
      </c>
      <c r="T69" s="74">
        <v>1141.777370122099</v>
      </c>
      <c r="U69" s="74">
        <v>1181.9112092274636</v>
      </c>
      <c r="V69" s="74">
        <v>1221.7229509811229</v>
      </c>
      <c r="W69" s="74">
        <v>1261.3550709892932</v>
      </c>
      <c r="X69" s="74">
        <v>1284.5501712067592</v>
      </c>
      <c r="Y69" s="73">
        <v>1304.1064122903199</v>
      </c>
      <c r="Z69" s="71"/>
      <c r="AA69" s="9">
        <f t="shared" si="1"/>
        <v>17.007767091674907</v>
      </c>
      <c r="AB69" s="9">
        <f t="shared" si="2"/>
        <v>1117.1538556978087</v>
      </c>
      <c r="AC69" s="11">
        <f t="shared" si="3"/>
        <v>1.5224194057900228E-2</v>
      </c>
      <c r="AE69" s="10">
        <f t="shared" si="4"/>
        <v>6.9540517960538093</v>
      </c>
      <c r="AF69" s="10">
        <f t="shared" si="5"/>
        <v>6.9383809515394725</v>
      </c>
      <c r="AG69" s="10">
        <f t="shared" si="6"/>
        <v>6.9489250739609236</v>
      </c>
      <c r="AH69" s="10">
        <f t="shared" si="7"/>
        <v>6.9466328233925294</v>
      </c>
      <c r="AI69" s="10">
        <f t="shared" si="8"/>
        <v>6.9728382973696919</v>
      </c>
      <c r="AJ69" s="10">
        <f t="shared" si="9"/>
        <v>6.9915812217701321</v>
      </c>
      <c r="AK69" s="10">
        <f t="shared" si="10"/>
        <v>7.0142010480994923</v>
      </c>
      <c r="AL69" s="10">
        <f t="shared" si="11"/>
        <v>6.948381141721419</v>
      </c>
      <c r="AM69" s="10">
        <f t="shared" si="12"/>
        <v>6.9830337379898877</v>
      </c>
      <c r="AN69" s="10">
        <f t="shared" si="13"/>
        <v>7.0203541737611586</v>
      </c>
      <c r="AO69" s="10">
        <f t="shared" si="14"/>
        <v>7.0403414238575719</v>
      </c>
      <c r="AP69" s="10">
        <f t="shared" si="15"/>
        <v>7.0748880760475625</v>
      </c>
      <c r="AQ69" s="10">
        <f t="shared" si="16"/>
        <v>7.1080173963358106</v>
      </c>
      <c r="AR69" s="10">
        <f t="shared" si="17"/>
        <v>7.1399418752261621</v>
      </c>
      <c r="AS69" s="10">
        <f t="shared" si="18"/>
        <v>7.1581638747258571</v>
      </c>
      <c r="AT69" s="10">
        <f t="shared" si="19"/>
        <v>7.1732733436742473</v>
      </c>
    </row>
    <row r="70" spans="1:46">
      <c r="A70" s="12" t="s">
        <v>164</v>
      </c>
      <c r="B70" s="15" t="s">
        <v>163</v>
      </c>
      <c r="C70" s="64">
        <v>4774.1108655255821</v>
      </c>
      <c r="D70" s="65">
        <v>8.4709630294036558</v>
      </c>
      <c r="E70" s="38">
        <v>0.77800000000000002</v>
      </c>
      <c r="F70" s="66">
        <v>41.339999999999996</v>
      </c>
      <c r="G70" s="9"/>
      <c r="H70" s="9"/>
      <c r="I70" s="10"/>
      <c r="J70" s="74">
        <v>1729.5244757480607</v>
      </c>
      <c r="K70" s="74">
        <v>1952.9225004353443</v>
      </c>
      <c r="L70" s="74">
        <v>2188.238816592856</v>
      </c>
      <c r="M70" s="74">
        <v>2284.6286399477635</v>
      </c>
      <c r="N70" s="74">
        <v>2378.8617792253435</v>
      </c>
      <c r="O70" s="74">
        <v>2452.7050647912347</v>
      </c>
      <c r="P70" s="74">
        <v>2602.8672723784653</v>
      </c>
      <c r="Q70" s="74">
        <v>2779.1784662413547</v>
      </c>
      <c r="R70" s="74">
        <v>3135.33237400596</v>
      </c>
      <c r="S70" s="74">
        <v>3327.0876194944135</v>
      </c>
      <c r="T70" s="74">
        <v>3610.4828605591783</v>
      </c>
      <c r="U70" s="74">
        <v>3916.398815702024</v>
      </c>
      <c r="V70" s="74">
        <v>4409.4641094893359</v>
      </c>
      <c r="W70" s="74">
        <v>4516.2866959013627</v>
      </c>
      <c r="X70" s="74">
        <v>4335.1938672435699</v>
      </c>
      <c r="Y70" s="73">
        <v>4626.5417047648525</v>
      </c>
      <c r="Z70" s="71"/>
      <c r="AA70" s="9">
        <f t="shared" si="1"/>
        <v>204.38989834214095</v>
      </c>
      <c r="AB70" s="9">
        <f t="shared" si="2"/>
        <v>3041.2782238504178</v>
      </c>
      <c r="AC70" s="11">
        <f t="shared" si="3"/>
        <v>6.7205261504609273E-2</v>
      </c>
      <c r="AE70" s="10">
        <f t="shared" si="4"/>
        <v>7.455601780198486</v>
      </c>
      <c r="AF70" s="10">
        <f t="shared" si="5"/>
        <v>7.5770822477725428</v>
      </c>
      <c r="AG70" s="10">
        <f t="shared" si="6"/>
        <v>7.6908523059370202</v>
      </c>
      <c r="AH70" s="10">
        <f t="shared" si="7"/>
        <v>7.7339587693097602</v>
      </c>
      <c r="AI70" s="10">
        <f t="shared" si="8"/>
        <v>7.7743774082474086</v>
      </c>
      <c r="AJ70" s="10">
        <f t="shared" si="9"/>
        <v>7.8049468025377884</v>
      </c>
      <c r="AK70" s="10">
        <f t="shared" si="10"/>
        <v>7.864368913444217</v>
      </c>
      <c r="AL70" s="10">
        <f t="shared" si="11"/>
        <v>7.9299106472707823</v>
      </c>
      <c r="AM70" s="10">
        <f t="shared" si="12"/>
        <v>8.0504904678638276</v>
      </c>
      <c r="AN70" s="10">
        <f t="shared" si="13"/>
        <v>8.1098526115582015</v>
      </c>
      <c r="AO70" s="10">
        <f t="shared" si="14"/>
        <v>8.1915967987699219</v>
      </c>
      <c r="AP70" s="10">
        <f t="shared" si="15"/>
        <v>8.2729278410853304</v>
      </c>
      <c r="AQ70" s="10">
        <f t="shared" si="16"/>
        <v>8.3915084439344891</v>
      </c>
      <c r="AR70" s="10">
        <f t="shared" si="17"/>
        <v>8.4154454077322143</v>
      </c>
      <c r="AS70" s="10">
        <f t="shared" si="18"/>
        <v>8.374521609608804</v>
      </c>
      <c r="AT70" s="10">
        <f t="shared" si="19"/>
        <v>8.4395649359713474</v>
      </c>
    </row>
    <row r="71" spans="1:46">
      <c r="A71" s="12" t="s">
        <v>166</v>
      </c>
      <c r="B71" s="15" t="s">
        <v>165</v>
      </c>
      <c r="C71" s="64">
        <v>36337.692465078457</v>
      </c>
      <c r="D71" s="65">
        <v>10.50061084144969</v>
      </c>
      <c r="E71" s="38">
        <v>0.94699999999999995</v>
      </c>
      <c r="F71" s="66">
        <v>28.31</v>
      </c>
      <c r="G71" s="9"/>
      <c r="H71" s="9"/>
      <c r="I71" s="10"/>
      <c r="J71" s="74">
        <v>27846.148428443455</v>
      </c>
      <c r="K71" s="74">
        <v>28030.249671942223</v>
      </c>
      <c r="L71" s="74">
        <v>28480.760640651486</v>
      </c>
      <c r="M71" s="74">
        <v>29067.50380779949</v>
      </c>
      <c r="N71" s="74">
        <v>29637.58760273302</v>
      </c>
      <c r="O71" s="74">
        <v>30543.136321819322</v>
      </c>
      <c r="P71" s="74">
        <v>30875.676003009419</v>
      </c>
      <c r="Q71" s="74">
        <v>30810.18849512501</v>
      </c>
      <c r="R71" s="74">
        <v>30730.945101638434</v>
      </c>
      <c r="S71" s="74">
        <v>31111.405871279196</v>
      </c>
      <c r="T71" s="74">
        <v>31363.522339812967</v>
      </c>
      <c r="U71" s="74">
        <v>32456.616481031127</v>
      </c>
      <c r="V71" s="74">
        <v>33363.824494205568</v>
      </c>
      <c r="W71" s="74">
        <v>33757.590988387325</v>
      </c>
      <c r="X71" s="74">
        <v>32254.754338157534</v>
      </c>
      <c r="Y71" s="73">
        <v>32665.278568854021</v>
      </c>
      <c r="Z71" s="71"/>
      <c r="AA71" s="9">
        <f t="shared" si="1"/>
        <v>390.59168441483831</v>
      </c>
      <c r="AB71" s="9">
        <f t="shared" si="2"/>
        <v>30688.6607057357</v>
      </c>
      <c r="AC71" s="11">
        <f t="shared" si="3"/>
        <v>1.2727557196454548E-2</v>
      </c>
      <c r="AE71" s="10">
        <f t="shared" si="4"/>
        <v>10.234449938787693</v>
      </c>
      <c r="AF71" s="10">
        <f t="shared" si="5"/>
        <v>10.241039551430696</v>
      </c>
      <c r="AG71" s="10">
        <f t="shared" si="6"/>
        <v>10.256984073057307</v>
      </c>
      <c r="AH71" s="10">
        <f t="shared" si="7"/>
        <v>10.277376121541275</v>
      </c>
      <c r="AI71" s="10">
        <f t="shared" si="8"/>
        <v>10.296798686176396</v>
      </c>
      <c r="AJ71" s="10">
        <f t="shared" si="9"/>
        <v>10.326895269040705</v>
      </c>
      <c r="AK71" s="10">
        <f t="shared" si="10"/>
        <v>10.337723968524903</v>
      </c>
      <c r="AL71" s="10">
        <f t="shared" si="11"/>
        <v>10.335600709557232</v>
      </c>
      <c r="AM71" s="10">
        <f t="shared" si="12"/>
        <v>10.333025409667499</v>
      </c>
      <c r="AN71" s="10">
        <f t="shared" si="13"/>
        <v>10.34532977920426</v>
      </c>
      <c r="AO71" s="10">
        <f t="shared" si="14"/>
        <v>10.353400787666322</v>
      </c>
      <c r="AP71" s="10">
        <f t="shared" si="15"/>
        <v>10.387659599068449</v>
      </c>
      <c r="AQ71" s="10">
        <f t="shared" si="16"/>
        <v>10.415227493013342</v>
      </c>
      <c r="AR71" s="10">
        <f t="shared" si="17"/>
        <v>10.426960589184814</v>
      </c>
      <c r="AS71" s="10">
        <f t="shared" si="18"/>
        <v>10.381420732696679</v>
      </c>
      <c r="AT71" s="10">
        <f t="shared" si="19"/>
        <v>10.394067975291572</v>
      </c>
    </row>
    <row r="72" spans="1:46">
      <c r="A72" s="12" t="s">
        <v>168</v>
      </c>
      <c r="B72" s="15" t="s">
        <v>167</v>
      </c>
      <c r="C72" s="64">
        <v>1552.3969142870731</v>
      </c>
      <c r="D72" s="65">
        <v>7.3475554117879787</v>
      </c>
      <c r="E72" s="38">
        <v>0.52600000000000002</v>
      </c>
      <c r="F72" s="66">
        <v>42.76</v>
      </c>
      <c r="G72" s="9"/>
      <c r="H72" s="9"/>
      <c r="I72" s="10"/>
      <c r="J72" s="74">
        <v>959.62894338503008</v>
      </c>
      <c r="K72" s="74">
        <v>977.85278207585304</v>
      </c>
      <c r="L72" s="74">
        <v>993.40839995556553</v>
      </c>
      <c r="M72" s="74">
        <v>1014.7772414806309</v>
      </c>
      <c r="N72" s="74">
        <v>1034.0657923866952</v>
      </c>
      <c r="O72" s="74">
        <v>1046.919811351187</v>
      </c>
      <c r="P72" s="74">
        <v>1063.2148954941185</v>
      </c>
      <c r="Q72" s="74">
        <v>1085.2445194693132</v>
      </c>
      <c r="R72" s="74">
        <v>1115.5449949866104</v>
      </c>
      <c r="S72" s="74">
        <v>1151.5977275097812</v>
      </c>
      <c r="T72" s="74">
        <v>1192.8358021909573</v>
      </c>
      <c r="U72" s="74">
        <v>1242.0762643568869</v>
      </c>
      <c r="V72" s="74">
        <v>1294.6964966122321</v>
      </c>
      <c r="W72" s="74">
        <v>1374.9909247065875</v>
      </c>
      <c r="X72" s="74">
        <v>1409.6743397699943</v>
      </c>
      <c r="Y72" s="73">
        <v>1448.3621231832524</v>
      </c>
      <c r="Z72" s="71"/>
      <c r="AA72" s="9">
        <f t="shared" si="1"/>
        <v>31.024211308892784</v>
      </c>
      <c r="AB72" s="9">
        <f t="shared" si="2"/>
        <v>1130.4352623820962</v>
      </c>
      <c r="AC72" s="11">
        <f t="shared" si="3"/>
        <v>2.7444482971556803E-2</v>
      </c>
      <c r="AE72" s="10">
        <f t="shared" si="4"/>
        <v>6.866546692437554</v>
      </c>
      <c r="AF72" s="10">
        <f t="shared" si="5"/>
        <v>6.885359129129311</v>
      </c>
      <c r="AG72" s="10">
        <f t="shared" si="6"/>
        <v>6.9011418584011057</v>
      </c>
      <c r="AH72" s="10">
        <f t="shared" si="7"/>
        <v>6.9224244008680405</v>
      </c>
      <c r="AI72" s="10">
        <f t="shared" si="8"/>
        <v>6.9412536820448079</v>
      </c>
      <c r="AJ72" s="10">
        <f t="shared" si="9"/>
        <v>6.9536076189701044</v>
      </c>
      <c r="AK72" s="10">
        <f t="shared" si="10"/>
        <v>6.9690525173593221</v>
      </c>
      <c r="AL72" s="10">
        <f t="shared" si="11"/>
        <v>6.989560604150193</v>
      </c>
      <c r="AM72" s="10">
        <f t="shared" si="12"/>
        <v>7.0170983492192232</v>
      </c>
      <c r="AN72" s="10">
        <f t="shared" si="13"/>
        <v>7.0489055854031291</v>
      </c>
      <c r="AO72" s="10">
        <f t="shared" si="14"/>
        <v>7.0840887782507149</v>
      </c>
      <c r="AP72" s="10">
        <f t="shared" si="15"/>
        <v>7.1245396650823904</v>
      </c>
      <c r="AQ72" s="10">
        <f t="shared" si="16"/>
        <v>7.166031581115341</v>
      </c>
      <c r="AR72" s="10">
        <f t="shared" si="17"/>
        <v>7.2262024098654996</v>
      </c>
      <c r="AS72" s="10">
        <f t="shared" si="18"/>
        <v>7.2511139919936278</v>
      </c>
      <c r="AT72" s="10">
        <f t="shared" si="19"/>
        <v>7.2781886267509099</v>
      </c>
    </row>
    <row r="73" spans="1:46">
      <c r="A73" s="12" t="s">
        <v>170</v>
      </c>
      <c r="B73" s="15" t="s">
        <v>169</v>
      </c>
      <c r="C73" s="64">
        <v>29617.386838750543</v>
      </c>
      <c r="D73" s="65">
        <v>10.296116861065324</v>
      </c>
      <c r="E73" s="38">
        <v>0.94199999999999995</v>
      </c>
      <c r="F73" s="66">
        <v>34.265999999999998</v>
      </c>
      <c r="G73" s="9"/>
      <c r="H73" s="9"/>
      <c r="I73" s="10"/>
      <c r="J73" s="74">
        <v>17779.903640785458</v>
      </c>
      <c r="K73" s="74">
        <v>18071.767788914476</v>
      </c>
      <c r="L73" s="74">
        <v>18610.971966213328</v>
      </c>
      <c r="M73" s="74">
        <v>19134.010130457511</v>
      </c>
      <c r="N73" s="74">
        <v>19700.999713596764</v>
      </c>
      <c r="O73" s="74">
        <v>20518.049506724572</v>
      </c>
      <c r="P73" s="74">
        <v>21315.870888043919</v>
      </c>
      <c r="Q73" s="74">
        <v>21973.557586964555</v>
      </c>
      <c r="R73" s="74">
        <v>23203.594732208036</v>
      </c>
      <c r="S73" s="74">
        <v>24192.393023505982</v>
      </c>
      <c r="T73" s="74">
        <v>24640.491291995513</v>
      </c>
      <c r="U73" s="74">
        <v>25651.995162781397</v>
      </c>
      <c r="V73" s="74">
        <v>26693.045305539286</v>
      </c>
      <c r="W73" s="74">
        <v>27123.47773389587</v>
      </c>
      <c r="X73" s="74">
        <v>26482.282108740412</v>
      </c>
      <c r="Y73" s="73">
        <v>27353.433534116102</v>
      </c>
      <c r="Z73" s="71"/>
      <c r="AA73" s="9">
        <f t="shared" ref="AA73:AA136" si="20">SLOPE(J73:X73,$J$7:$X$7)</f>
        <v>734.87179065864837</v>
      </c>
      <c r="AB73" s="9">
        <f t="shared" ref="AB73:AB136" si="21">AVERAGE(J73:X73)</f>
        <v>22339.49403869114</v>
      </c>
      <c r="AC73" s="11">
        <f t="shared" ref="AC73:AC136" si="22">AA73/AB73</f>
        <v>3.2895632702597419E-2</v>
      </c>
      <c r="AE73" s="10">
        <f t="shared" ref="AE73:AE136" si="23">LN(J73)</f>
        <v>9.7858240895248336</v>
      </c>
      <c r="AF73" s="10">
        <f t="shared" ref="AF73:AF136" si="24">LN(K73)</f>
        <v>9.8021062088463005</v>
      </c>
      <c r="AG73" s="10">
        <f t="shared" ref="AG73:AG136" si="25">LN(L73)</f>
        <v>9.8315065764408214</v>
      </c>
      <c r="AH73" s="10">
        <f t="shared" ref="AH73:AH136" si="26">LN(M73)</f>
        <v>9.8592226656859445</v>
      </c>
      <c r="AI73" s="10">
        <f t="shared" ref="AI73:AI136" si="27">LN(N73)</f>
        <v>9.8884246603215846</v>
      </c>
      <c r="AJ73" s="10">
        <f t="shared" ref="AJ73:AJ136" si="28">LN(O73)</f>
        <v>9.9290602414883278</v>
      </c>
      <c r="AK73" s="10">
        <f t="shared" ref="AK73:AK136" si="29">LN(P73)</f>
        <v>9.9672071863540399</v>
      </c>
      <c r="AL73" s="10">
        <f t="shared" ref="AL73:AL136" si="30">LN(Q73)</f>
        <v>9.9975950815806058</v>
      </c>
      <c r="AM73" s="10">
        <f t="shared" ref="AM73:AM136" si="31">LN(R73)</f>
        <v>10.052062491005405</v>
      </c>
      <c r="AN73" s="10">
        <f t="shared" ref="AN73:AN136" si="32">LN(S73)</f>
        <v>10.09379352485862</v>
      </c>
      <c r="AO73" s="10">
        <f t="shared" ref="AO73:AO136" si="33">LN(T73)</f>
        <v>10.1121463562472</v>
      </c>
      <c r="AP73" s="10">
        <f t="shared" ref="AP73:AP136" si="34">LN(U73)</f>
        <v>10.152376631697919</v>
      </c>
      <c r="AQ73" s="10">
        <f t="shared" ref="AQ73:AQ136" si="35">LN(V73)</f>
        <v>10.192158335010753</v>
      </c>
      <c r="AR73" s="10">
        <f t="shared" ref="AR73:AR136" si="36">LN(W73)</f>
        <v>10.208154968858583</v>
      </c>
      <c r="AS73" s="10">
        <f t="shared" ref="AS73:AS136" si="37">LN(X73)</f>
        <v>10.184231188691705</v>
      </c>
      <c r="AT73" s="10">
        <f t="shared" ref="AT73:AT136" si="38">LN(Y73)</f>
        <v>10.216597340523263</v>
      </c>
    </row>
    <row r="74" spans="1:46">
      <c r="A74" s="12" t="s">
        <v>172</v>
      </c>
      <c r="B74" s="15" t="s">
        <v>171</v>
      </c>
      <c r="C74" s="64">
        <v>8361.8365760256365</v>
      </c>
      <c r="D74" s="65">
        <v>9.0314333680787513</v>
      </c>
      <c r="E74" s="38">
        <v>0.81299999999999994</v>
      </c>
      <c r="F74" s="66" t="e">
        <v>#N/A</v>
      </c>
      <c r="G74" s="9"/>
      <c r="H74" s="9"/>
      <c r="I74" s="10"/>
      <c r="J74" s="74">
        <v>5096.1615023289824</v>
      </c>
      <c r="K74" s="74">
        <v>5276.8560935835112</v>
      </c>
      <c r="L74" s="74">
        <v>5505.8373388172167</v>
      </c>
      <c r="M74" s="74">
        <v>5860.2173734567832</v>
      </c>
      <c r="N74" s="74">
        <v>6446.3398019266924</v>
      </c>
      <c r="O74" s="74">
        <v>7250.8277208109876</v>
      </c>
      <c r="P74" s="74">
        <v>6953.8443572300712</v>
      </c>
      <c r="Q74" s="74">
        <v>7086.5646116489743</v>
      </c>
      <c r="R74" s="74">
        <v>7664.6758850004244</v>
      </c>
      <c r="S74" s="74">
        <v>7148.2251278915382</v>
      </c>
      <c r="T74" s="74">
        <v>7984.9096598306796</v>
      </c>
      <c r="U74" s="74">
        <v>7806.2711981940074</v>
      </c>
      <c r="V74" s="74">
        <v>8132.8665180960834</v>
      </c>
      <c r="W74" s="74">
        <v>8176.9391180881612</v>
      </c>
      <c r="X74" s="74">
        <v>7593.0751640188282</v>
      </c>
      <c r="Y74" s="73">
        <v>7831.3855707766043</v>
      </c>
      <c r="Z74" s="71"/>
      <c r="AA74" s="9">
        <f t="shared" si="20"/>
        <v>217.5699674637267</v>
      </c>
      <c r="AB74" s="9">
        <f t="shared" si="21"/>
        <v>6932.2407647281962</v>
      </c>
      <c r="AC74" s="11">
        <f t="shared" si="22"/>
        <v>3.138522951636942E-2</v>
      </c>
      <c r="AE74" s="10">
        <f t="shared" si="23"/>
        <v>8.5362428887296034</v>
      </c>
      <c r="AF74" s="10">
        <f t="shared" si="24"/>
        <v>8.5710857625360966</v>
      </c>
      <c r="AG74" s="10">
        <f t="shared" si="25"/>
        <v>8.6135641427338747</v>
      </c>
      <c r="AH74" s="10">
        <f t="shared" si="26"/>
        <v>8.6759419763296268</v>
      </c>
      <c r="AI74" s="10">
        <f t="shared" si="27"/>
        <v>8.7712677761468143</v>
      </c>
      <c r="AJ74" s="10">
        <f t="shared" si="28"/>
        <v>8.8888709097197278</v>
      </c>
      <c r="AK74" s="10">
        <f t="shared" si="29"/>
        <v>8.8470499305557659</v>
      </c>
      <c r="AL74" s="10">
        <f t="shared" si="30"/>
        <v>8.8659559621338673</v>
      </c>
      <c r="AM74" s="10">
        <f t="shared" si="31"/>
        <v>8.9443775053499621</v>
      </c>
      <c r="AN74" s="10">
        <f t="shared" si="32"/>
        <v>8.8746193710116046</v>
      </c>
      <c r="AO74" s="10">
        <f t="shared" si="33"/>
        <v>8.9853087468506949</v>
      </c>
      <c r="AP74" s="10">
        <f t="shared" si="34"/>
        <v>8.9626826894114675</v>
      </c>
      <c r="AQ74" s="10">
        <f t="shared" si="35"/>
        <v>9.0036687256499537</v>
      </c>
      <c r="AR74" s="10">
        <f t="shared" si="36"/>
        <v>9.0090731686271255</v>
      </c>
      <c r="AS74" s="10">
        <f t="shared" si="37"/>
        <v>8.9349919482843259</v>
      </c>
      <c r="AT74" s="10">
        <f t="shared" si="38"/>
        <v>8.9658947300063137</v>
      </c>
    </row>
    <row r="75" spans="1:46">
      <c r="A75" s="12" t="s">
        <v>174</v>
      </c>
      <c r="B75" s="15" t="s">
        <v>173</v>
      </c>
      <c r="C75" s="64">
        <v>4719.5130954212273</v>
      </c>
      <c r="D75" s="65">
        <v>8.4594609155087337</v>
      </c>
      <c r="E75" s="38">
        <v>0.70399999999999996</v>
      </c>
      <c r="F75" s="66">
        <v>53.69</v>
      </c>
      <c r="G75" s="9"/>
      <c r="H75" s="9"/>
      <c r="I75" s="10"/>
      <c r="J75" s="74">
        <v>3663.3457897543803</v>
      </c>
      <c r="K75" s="74">
        <v>3686.434074853139</v>
      </c>
      <c r="L75" s="74">
        <v>3760.7228402466676</v>
      </c>
      <c r="M75" s="74">
        <v>3859.271910900346</v>
      </c>
      <c r="N75" s="74">
        <v>3915.803118931</v>
      </c>
      <c r="O75" s="74">
        <v>3962.0842693286022</v>
      </c>
      <c r="P75" s="74">
        <v>3957.44289207375</v>
      </c>
      <c r="Q75" s="74">
        <v>4010.3650071075435</v>
      </c>
      <c r="R75" s="74">
        <v>4010.6470035075918</v>
      </c>
      <c r="S75" s="74">
        <v>4034.9535207371773</v>
      </c>
      <c r="T75" s="74">
        <v>4063.9563286978341</v>
      </c>
      <c r="U75" s="74">
        <v>4177.7837655719895</v>
      </c>
      <c r="V75" s="74">
        <v>4333.0008074494872</v>
      </c>
      <c r="W75" s="74">
        <v>4367.2704286610733</v>
      </c>
      <c r="X75" s="74">
        <v>4285.6156473850306</v>
      </c>
      <c r="Y75" s="73">
        <v>4336.1255799350338</v>
      </c>
      <c r="Z75" s="71"/>
      <c r="AA75" s="9">
        <f t="shared" si="20"/>
        <v>47.21338080183687</v>
      </c>
      <c r="AB75" s="9">
        <f t="shared" si="21"/>
        <v>4005.9131603470405</v>
      </c>
      <c r="AC75" s="11">
        <f t="shared" si="22"/>
        <v>1.1785922188524596E-2</v>
      </c>
      <c r="AE75" s="10">
        <f t="shared" si="23"/>
        <v>8.2061321590206955</v>
      </c>
      <c r="AF75" s="10">
        <f t="shared" si="24"/>
        <v>8.2124148944142892</v>
      </c>
      <c r="AG75" s="10">
        <f t="shared" si="25"/>
        <v>8.2323664626537418</v>
      </c>
      <c r="AH75" s="10">
        <f t="shared" si="26"/>
        <v>8.2582338205480283</v>
      </c>
      <c r="AI75" s="10">
        <f t="shared" si="27"/>
        <v>8.2727757263219104</v>
      </c>
      <c r="AJ75" s="10">
        <f t="shared" si="28"/>
        <v>8.2845254964236741</v>
      </c>
      <c r="AK75" s="10">
        <f t="shared" si="29"/>
        <v>8.2833533613475119</v>
      </c>
      <c r="AL75" s="10">
        <f t="shared" si="30"/>
        <v>8.2966375403745065</v>
      </c>
      <c r="AM75" s="10">
        <f t="shared" si="31"/>
        <v>8.2967078547936328</v>
      </c>
      <c r="AN75" s="10">
        <f t="shared" si="32"/>
        <v>8.3027500616134606</v>
      </c>
      <c r="AO75" s="10">
        <f t="shared" si="33"/>
        <v>8.3099122433092987</v>
      </c>
      <c r="AP75" s="10">
        <f t="shared" si="34"/>
        <v>8.3375361852893537</v>
      </c>
      <c r="AQ75" s="10">
        <f t="shared" si="35"/>
        <v>8.3740156080887242</v>
      </c>
      <c r="AR75" s="10">
        <f t="shared" si="36"/>
        <v>8.3818934770688447</v>
      </c>
      <c r="AS75" s="10">
        <f t="shared" si="37"/>
        <v>8.3630194957139565</v>
      </c>
      <c r="AT75" s="10">
        <f t="shared" si="38"/>
        <v>8.3747365048622253</v>
      </c>
    </row>
    <row r="76" spans="1:46">
      <c r="A76" s="12" t="s">
        <v>176</v>
      </c>
      <c r="B76" s="15" t="s">
        <v>175</v>
      </c>
      <c r="C76" s="64">
        <v>1047.7981889515445</v>
      </c>
      <c r="D76" s="65">
        <v>6.9544462785431014</v>
      </c>
      <c r="E76" s="38">
        <v>0.435</v>
      </c>
      <c r="F76" s="66">
        <v>39.35</v>
      </c>
      <c r="G76" s="9"/>
      <c r="H76" s="9"/>
      <c r="I76" s="10"/>
      <c r="J76" s="74">
        <v>803.73175536570693</v>
      </c>
      <c r="K76" s="74">
        <v>821.74575581949853</v>
      </c>
      <c r="L76" s="74">
        <v>839.05341675269619</v>
      </c>
      <c r="M76" s="74">
        <v>860.85030221912473</v>
      </c>
      <c r="N76" s="74">
        <v>883.28058448045192</v>
      </c>
      <c r="O76" s="74">
        <v>882.61585623781264</v>
      </c>
      <c r="P76" s="74">
        <v>890.91673421401231</v>
      </c>
      <c r="Q76" s="74">
        <v>907.39784578093384</v>
      </c>
      <c r="R76" s="74">
        <v>938.87676882200469</v>
      </c>
      <c r="S76" s="74">
        <v>942.71869660871096</v>
      </c>
      <c r="T76" s="74">
        <v>951.99564706288277</v>
      </c>
      <c r="U76" s="74">
        <v>955.95021611242794</v>
      </c>
      <c r="V76" s="74">
        <v>952.19609940457133</v>
      </c>
      <c r="W76" s="74">
        <v>977.0549765304271</v>
      </c>
      <c r="X76" s="74">
        <v>951.46686174641275</v>
      </c>
      <c r="Y76" s="73">
        <v>963.8205230943297</v>
      </c>
      <c r="Z76" s="71"/>
      <c r="AA76" s="9">
        <f t="shared" si="20"/>
        <v>11.737232288786368</v>
      </c>
      <c r="AB76" s="9">
        <f t="shared" si="21"/>
        <v>903.99010114384487</v>
      </c>
      <c r="AC76" s="11">
        <f t="shared" si="22"/>
        <v>1.2983806209752638E-2</v>
      </c>
      <c r="AE76" s="10">
        <f t="shared" si="23"/>
        <v>6.6892655759047157</v>
      </c>
      <c r="AF76" s="10">
        <f t="shared" si="24"/>
        <v>6.7114310477235666</v>
      </c>
      <c r="AG76" s="10">
        <f t="shared" si="25"/>
        <v>6.7322743716070415</v>
      </c>
      <c r="AH76" s="10">
        <f t="shared" si="26"/>
        <v>6.7579206242930185</v>
      </c>
      <c r="AI76" s="10">
        <f t="shared" si="27"/>
        <v>6.7836429128465987</v>
      </c>
      <c r="AJ76" s="10">
        <f t="shared" si="28"/>
        <v>6.7828900620466213</v>
      </c>
      <c r="AK76" s="10">
        <f t="shared" si="29"/>
        <v>6.792250971043301</v>
      </c>
      <c r="AL76" s="10">
        <f t="shared" si="30"/>
        <v>6.8105809931703272</v>
      </c>
      <c r="AM76" s="10">
        <f t="shared" si="31"/>
        <v>6.8446842339847018</v>
      </c>
      <c r="AN76" s="10">
        <f t="shared" si="32"/>
        <v>6.8487679312474512</v>
      </c>
      <c r="AO76" s="10">
        <f t="shared" si="33"/>
        <v>6.8585604623679739</v>
      </c>
      <c r="AP76" s="10">
        <f t="shared" si="34"/>
        <v>6.8627058364992362</v>
      </c>
      <c r="AQ76" s="10">
        <f t="shared" si="35"/>
        <v>6.8587710003485114</v>
      </c>
      <c r="AR76" s="10">
        <f t="shared" si="36"/>
        <v>6.8845429212175011</v>
      </c>
      <c r="AS76" s="10">
        <f t="shared" si="37"/>
        <v>6.8580048587481226</v>
      </c>
      <c r="AT76" s="10">
        <f t="shared" si="38"/>
        <v>6.8709050979142878</v>
      </c>
    </row>
    <row r="77" spans="1:46">
      <c r="A77" s="12" t="s">
        <v>178</v>
      </c>
      <c r="B77" s="15" t="s">
        <v>177</v>
      </c>
      <c r="C77" s="64">
        <v>1071.16650779524</v>
      </c>
      <c r="D77" s="65">
        <v>6.9765035278269671</v>
      </c>
      <c r="E77" s="38">
        <v>0.39600000000000002</v>
      </c>
      <c r="F77" s="66">
        <v>35.520000000000003</v>
      </c>
      <c r="G77" s="9"/>
      <c r="H77" s="9"/>
      <c r="I77" s="10"/>
      <c r="J77" s="74">
        <v>1268.9196428716825</v>
      </c>
      <c r="K77" s="74">
        <v>1383.3200725744405</v>
      </c>
      <c r="L77" s="74">
        <v>1441.0083973033966</v>
      </c>
      <c r="M77" s="74">
        <v>1014.0359398741731</v>
      </c>
      <c r="N77" s="74">
        <v>1069.5088603088443</v>
      </c>
      <c r="O77" s="74">
        <v>1123.8282942880796</v>
      </c>
      <c r="P77" s="74">
        <v>1099.5207342610481</v>
      </c>
      <c r="Q77" s="74">
        <v>996.61352162268906</v>
      </c>
      <c r="R77" s="74">
        <v>943.653098190111</v>
      </c>
      <c r="S77" s="74">
        <v>948.99950990751893</v>
      </c>
      <c r="T77" s="74">
        <v>973.32473818881772</v>
      </c>
      <c r="U77" s="74">
        <v>972.37241491853729</v>
      </c>
      <c r="V77" s="74">
        <v>953.85106836405203</v>
      </c>
      <c r="W77" s="74">
        <v>965.56523794249085</v>
      </c>
      <c r="X77" s="74">
        <v>972.68676957696141</v>
      </c>
      <c r="Y77" s="73">
        <v>946.91352640979312</v>
      </c>
      <c r="Z77" s="71"/>
      <c r="AA77" s="9">
        <f t="shared" si="20"/>
        <v>-28.488133702021958</v>
      </c>
      <c r="AB77" s="9">
        <f t="shared" si="21"/>
        <v>1075.147220012856</v>
      </c>
      <c r="AC77" s="11">
        <f t="shared" si="22"/>
        <v>-2.6496960761970174E-2</v>
      </c>
      <c r="AE77" s="10">
        <f t="shared" si="23"/>
        <v>7.1459211425192262</v>
      </c>
      <c r="AF77" s="10">
        <f t="shared" si="24"/>
        <v>7.2322417384199218</v>
      </c>
      <c r="AG77" s="10">
        <f t="shared" si="25"/>
        <v>7.2730984233964193</v>
      </c>
      <c r="AH77" s="10">
        <f t="shared" si="26"/>
        <v>6.9216936271859089</v>
      </c>
      <c r="AI77" s="10">
        <f t="shared" si="27"/>
        <v>6.9749548130218928</v>
      </c>
      <c r="AJ77" s="10">
        <f t="shared" si="28"/>
        <v>7.0244962556952704</v>
      </c>
      <c r="AK77" s="10">
        <f t="shared" si="29"/>
        <v>7.0026296677170059</v>
      </c>
      <c r="AL77" s="10">
        <f t="shared" si="30"/>
        <v>6.9043630535083125</v>
      </c>
      <c r="AM77" s="10">
        <f t="shared" si="31"/>
        <v>6.8497586178770957</v>
      </c>
      <c r="AN77" s="10">
        <f t="shared" si="32"/>
        <v>6.8554082821793614</v>
      </c>
      <c r="AO77" s="10">
        <f t="shared" si="33"/>
        <v>6.8807177759273008</v>
      </c>
      <c r="AP77" s="10">
        <f t="shared" si="34"/>
        <v>6.879738874000239</v>
      </c>
      <c r="AQ77" s="10">
        <f t="shared" si="35"/>
        <v>6.8605075464354695</v>
      </c>
      <c r="AR77" s="10">
        <f t="shared" si="36"/>
        <v>6.8727136686614809</v>
      </c>
      <c r="AS77" s="10">
        <f t="shared" si="37"/>
        <v>6.8800621080320532</v>
      </c>
      <c r="AT77" s="10">
        <f t="shared" si="38"/>
        <v>6.8532077758275385</v>
      </c>
    </row>
    <row r="78" spans="1:46">
      <c r="A78" s="12" t="s">
        <v>180</v>
      </c>
      <c r="B78" s="15" t="s">
        <v>179</v>
      </c>
      <c r="C78" s="64">
        <v>3239.9976189641984</v>
      </c>
      <c r="D78" s="65">
        <v>8.0833278738985115</v>
      </c>
      <c r="E78" s="38">
        <v>0.72899999999999998</v>
      </c>
      <c r="F78" s="66">
        <v>43.2</v>
      </c>
      <c r="G78" s="9"/>
      <c r="H78" s="9"/>
      <c r="I78" s="10"/>
      <c r="J78" s="74">
        <v>2104.8915474470296</v>
      </c>
      <c r="K78" s="74">
        <v>2269.6306326638382</v>
      </c>
      <c r="L78" s="74">
        <v>2413.1524019921853</v>
      </c>
      <c r="M78" s="74">
        <v>2375.8088622776968</v>
      </c>
      <c r="N78" s="74">
        <v>2449.4758042545509</v>
      </c>
      <c r="O78" s="74">
        <v>2416.0822148998204</v>
      </c>
      <c r="P78" s="74">
        <v>2467.4554033308896</v>
      </c>
      <c r="Q78" s="74">
        <v>2487.9372110558743</v>
      </c>
      <c r="R78" s="74">
        <v>2456.4011513960741</v>
      </c>
      <c r="S78" s="74">
        <v>2531.3113367251785</v>
      </c>
      <c r="T78" s="74">
        <v>2477.9418811238716</v>
      </c>
      <c r="U78" s="74">
        <v>2603.5542729669692</v>
      </c>
      <c r="V78" s="74">
        <v>2786.4338061820631</v>
      </c>
      <c r="W78" s="74">
        <v>2844.6307327648369</v>
      </c>
      <c r="X78" s="74">
        <v>2942.1222512975401</v>
      </c>
      <c r="Y78" s="73">
        <v>2994.0340386823173</v>
      </c>
      <c r="Z78" s="71"/>
      <c r="AA78" s="9">
        <f t="shared" si="20"/>
        <v>44.260022905678234</v>
      </c>
      <c r="AB78" s="9">
        <f t="shared" si="21"/>
        <v>2508.4553006918945</v>
      </c>
      <c r="AC78" s="11">
        <f t="shared" si="22"/>
        <v>1.7644333902808718E-2</v>
      </c>
      <c r="AE78" s="10">
        <f t="shared" si="23"/>
        <v>7.6520192233863726</v>
      </c>
      <c r="AF78" s="10">
        <f t="shared" si="24"/>
        <v>7.7273723803474423</v>
      </c>
      <c r="AG78" s="10">
        <f t="shared" si="25"/>
        <v>7.7886892223509454</v>
      </c>
      <c r="AH78" s="10">
        <f t="shared" si="26"/>
        <v>7.7730932320773301</v>
      </c>
      <c r="AI78" s="10">
        <f t="shared" si="27"/>
        <v>7.8036293231994902</v>
      </c>
      <c r="AJ78" s="10">
        <f t="shared" si="28"/>
        <v>7.7899025878216728</v>
      </c>
      <c r="AK78" s="10">
        <f t="shared" si="29"/>
        <v>7.8109426975195406</v>
      </c>
      <c r="AL78" s="10">
        <f t="shared" si="30"/>
        <v>7.8192092168267422</v>
      </c>
      <c r="AM78" s="10">
        <f t="shared" si="31"/>
        <v>7.8064526111882699</v>
      </c>
      <c r="AN78" s="10">
        <f t="shared" si="32"/>
        <v>7.8364927623539273</v>
      </c>
      <c r="AO78" s="10">
        <f t="shared" si="33"/>
        <v>7.815183607968871</v>
      </c>
      <c r="AP78" s="10">
        <f t="shared" si="34"/>
        <v>7.8646328185416081</v>
      </c>
      <c r="AQ78" s="10">
        <f t="shared" si="35"/>
        <v>7.93251785154425</v>
      </c>
      <c r="AR78" s="10">
        <f t="shared" si="36"/>
        <v>7.9531885429745657</v>
      </c>
      <c r="AS78" s="10">
        <f t="shared" si="37"/>
        <v>7.9868864541041455</v>
      </c>
      <c r="AT78" s="10">
        <f t="shared" si="38"/>
        <v>8.0043769338803177</v>
      </c>
    </row>
    <row r="79" spans="1:46">
      <c r="A79" s="12" t="s">
        <v>182</v>
      </c>
      <c r="B79" s="15" t="s">
        <v>181</v>
      </c>
      <c r="C79" s="64">
        <v>1151.0352132201149</v>
      </c>
      <c r="D79" s="65">
        <v>7.0484170018421928</v>
      </c>
      <c r="E79" s="38">
        <v>0.53200000000000003</v>
      </c>
      <c r="F79" s="66">
        <v>59.5</v>
      </c>
      <c r="G79" s="9"/>
      <c r="H79" s="9"/>
      <c r="I79" s="10"/>
      <c r="J79" s="74">
        <v>1104.4181630077003</v>
      </c>
      <c r="K79" s="74">
        <v>1127.7110711417138</v>
      </c>
      <c r="L79" s="74">
        <v>1135.8503965836965</v>
      </c>
      <c r="M79" s="74">
        <v>1138.5474431441514</v>
      </c>
      <c r="N79" s="74">
        <v>1147.668897218623</v>
      </c>
      <c r="O79" s="74">
        <v>1136.6997264634726</v>
      </c>
      <c r="P79" s="74">
        <v>1105.1523040268744</v>
      </c>
      <c r="Q79" s="74">
        <v>1083.6046250905808</v>
      </c>
      <c r="R79" s="74">
        <v>1069.4656621675201</v>
      </c>
      <c r="S79" s="74">
        <v>1014.9320753656652</v>
      </c>
      <c r="T79" s="74">
        <v>1016.4111769465833</v>
      </c>
      <c r="U79" s="74">
        <v>1022.5268251052865</v>
      </c>
      <c r="V79" s="74">
        <v>1039.7927758828957</v>
      </c>
      <c r="W79" s="74">
        <v>1031.9721295174761</v>
      </c>
      <c r="X79" s="74">
        <v>1045.2125930644704</v>
      </c>
      <c r="Y79" s="73">
        <v>1036.2155033427782</v>
      </c>
      <c r="Z79" s="71"/>
      <c r="AA79" s="9">
        <f t="shared" si="20"/>
        <v>-9.3079939995663796</v>
      </c>
      <c r="AB79" s="9">
        <f t="shared" si="21"/>
        <v>1081.3310576484473</v>
      </c>
      <c r="AC79" s="11">
        <f t="shared" si="22"/>
        <v>-8.6079040583633276E-3</v>
      </c>
      <c r="AE79" s="10">
        <f t="shared" si="23"/>
        <v>7.0070739259617829</v>
      </c>
      <c r="AF79" s="10">
        <f t="shared" si="24"/>
        <v>7.0279452566430205</v>
      </c>
      <c r="AG79" s="10">
        <f t="shared" si="25"/>
        <v>7.0351368974606379</v>
      </c>
      <c r="AH79" s="10">
        <f t="shared" si="26"/>
        <v>7.0375085562597564</v>
      </c>
      <c r="AI79" s="10">
        <f t="shared" si="27"/>
        <v>7.045488118222365</v>
      </c>
      <c r="AJ79" s="10">
        <f t="shared" si="28"/>
        <v>7.0358843660517216</v>
      </c>
      <c r="AK79" s="10">
        <f t="shared" si="29"/>
        <v>7.0077384361524659</v>
      </c>
      <c r="AL79" s="10">
        <f t="shared" si="30"/>
        <v>6.9880483784655638</v>
      </c>
      <c r="AM79" s="10">
        <f t="shared" si="31"/>
        <v>6.974914421571806</v>
      </c>
      <c r="AN79" s="10">
        <f t="shared" si="32"/>
        <v>6.9225769684145853</v>
      </c>
      <c r="AO79" s="10">
        <f t="shared" si="33"/>
        <v>6.9240332479878521</v>
      </c>
      <c r="AP79" s="10">
        <f t="shared" si="34"/>
        <v>6.9300321223946257</v>
      </c>
      <c r="AQ79" s="10">
        <f t="shared" si="35"/>
        <v>6.9467767183229565</v>
      </c>
      <c r="AR79" s="10">
        <f t="shared" si="36"/>
        <v>6.9392269393953168</v>
      </c>
      <c r="AS79" s="10">
        <f t="shared" si="37"/>
        <v>6.9519755820473446</v>
      </c>
      <c r="AT79" s="10">
        <f t="shared" si="38"/>
        <v>6.9433304159969795</v>
      </c>
    </row>
    <row r="80" spans="1:46">
      <c r="A80" s="12" t="s">
        <v>184</v>
      </c>
      <c r="B80" s="15" t="s">
        <v>183</v>
      </c>
      <c r="C80" s="64">
        <v>3841.5905704236975</v>
      </c>
      <c r="D80" s="65">
        <v>8.2536417708678957</v>
      </c>
      <c r="E80" s="38">
        <v>0.73199999999999998</v>
      </c>
      <c r="F80" s="66">
        <v>57.66</v>
      </c>
      <c r="G80" s="9"/>
      <c r="H80" s="9"/>
      <c r="I80" s="10"/>
      <c r="J80" s="74">
        <v>2767.3953216114151</v>
      </c>
      <c r="K80" s="74">
        <v>2801.0469096475799</v>
      </c>
      <c r="L80" s="74">
        <v>2876.1906252788167</v>
      </c>
      <c r="M80" s="74">
        <v>2896.6973724081331</v>
      </c>
      <c r="N80" s="74">
        <v>2782.8542198957366</v>
      </c>
      <c r="O80" s="74">
        <v>2882.3981809228776</v>
      </c>
      <c r="P80" s="74">
        <v>2900.7464492705608</v>
      </c>
      <c r="Q80" s="74">
        <v>2949.1738459038243</v>
      </c>
      <c r="R80" s="74">
        <v>3021.7648853464398</v>
      </c>
      <c r="S80" s="74">
        <v>3146.2960966999408</v>
      </c>
      <c r="T80" s="74">
        <v>3270.4648903394736</v>
      </c>
      <c r="U80" s="74">
        <v>3416.1411827979214</v>
      </c>
      <c r="V80" s="74">
        <v>3559.7123301867459</v>
      </c>
      <c r="W80" s="74">
        <v>3627.9116767828914</v>
      </c>
      <c r="X80" s="74">
        <v>3488.4066060598043</v>
      </c>
      <c r="Y80" s="73">
        <v>3559.3729038738143</v>
      </c>
      <c r="Z80" s="71"/>
      <c r="AA80" s="9">
        <f t="shared" si="20"/>
        <v>62.911777282180758</v>
      </c>
      <c r="AB80" s="9">
        <f t="shared" si="21"/>
        <v>3092.4800395434777</v>
      </c>
      <c r="AC80" s="11">
        <f t="shared" si="22"/>
        <v>2.0343470767063707E-2</v>
      </c>
      <c r="AE80" s="10">
        <f t="shared" si="23"/>
        <v>7.9256618396981233</v>
      </c>
      <c r="AF80" s="10">
        <f t="shared" si="24"/>
        <v>7.9377485225841982</v>
      </c>
      <c r="AG80" s="10">
        <f t="shared" si="25"/>
        <v>7.9642219980348319</v>
      </c>
      <c r="AH80" s="10">
        <f t="shared" si="26"/>
        <v>7.9713265299061913</v>
      </c>
      <c r="AI80" s="10">
        <f t="shared" si="27"/>
        <v>7.9312323777951867</v>
      </c>
      <c r="AJ80" s="10">
        <f t="shared" si="28"/>
        <v>7.9663779283355982</v>
      </c>
      <c r="AK80" s="10">
        <f t="shared" si="29"/>
        <v>7.9727233791540142</v>
      </c>
      <c r="AL80" s="10">
        <f t="shared" si="30"/>
        <v>7.9892803578759235</v>
      </c>
      <c r="AM80" s="10">
        <f t="shared" si="31"/>
        <v>8.0135963387955851</v>
      </c>
      <c r="AN80" s="10">
        <f t="shared" si="32"/>
        <v>8.0539811976572349</v>
      </c>
      <c r="AO80" s="10">
        <f t="shared" si="33"/>
        <v>8.0926874220858771</v>
      </c>
      <c r="AP80" s="10">
        <f t="shared" si="34"/>
        <v>8.1362668839132812</v>
      </c>
      <c r="AQ80" s="10">
        <f t="shared" si="35"/>
        <v>8.1774350144537671</v>
      </c>
      <c r="AR80" s="10">
        <f t="shared" si="36"/>
        <v>8.196412466060762</v>
      </c>
      <c r="AS80" s="10">
        <f t="shared" si="37"/>
        <v>8.1572003510730315</v>
      </c>
      <c r="AT80" s="10">
        <f t="shared" si="38"/>
        <v>8.1773396577324942</v>
      </c>
    </row>
    <row r="81" spans="1:46">
      <c r="A81" s="12" t="s">
        <v>186</v>
      </c>
      <c r="B81" s="15" t="s">
        <v>185</v>
      </c>
      <c r="C81" s="64">
        <v>20311.731284287343</v>
      </c>
      <c r="D81" s="65">
        <v>9.9189538938901194</v>
      </c>
      <c r="E81" s="38">
        <v>0.879</v>
      </c>
      <c r="F81" s="66">
        <v>31.180000000000003</v>
      </c>
      <c r="G81" s="9"/>
      <c r="H81" s="9"/>
      <c r="I81" s="10"/>
      <c r="J81" s="74">
        <v>10944.036105578536</v>
      </c>
      <c r="K81" s="74">
        <v>11074.811687966905</v>
      </c>
      <c r="L81" s="74">
        <v>11575.666972298886</v>
      </c>
      <c r="M81" s="74">
        <v>12201.773240154518</v>
      </c>
      <c r="N81" s="74">
        <v>12754.364244767274</v>
      </c>
      <c r="O81" s="74">
        <v>13583.171239108366</v>
      </c>
      <c r="P81" s="74">
        <v>14172.552890167681</v>
      </c>
      <c r="Q81" s="74">
        <v>14838.337487639788</v>
      </c>
      <c r="R81" s="74">
        <v>15520.779065718687</v>
      </c>
      <c r="S81" s="74">
        <v>16286.280018331998</v>
      </c>
      <c r="T81" s="74">
        <v>16955.156812934267</v>
      </c>
      <c r="U81" s="74">
        <v>17660.816265424164</v>
      </c>
      <c r="V81" s="74">
        <v>17865.078717137407</v>
      </c>
      <c r="W81" s="74">
        <v>18003.765726422866</v>
      </c>
      <c r="X81" s="74">
        <v>16896.267784625983</v>
      </c>
      <c r="Y81" s="73">
        <v>17536.641450176281</v>
      </c>
      <c r="Z81" s="71"/>
      <c r="AA81" s="9">
        <f t="shared" si="20"/>
        <v>556.71213659942259</v>
      </c>
      <c r="AB81" s="9">
        <f t="shared" si="21"/>
        <v>14688.857217218489</v>
      </c>
      <c r="AC81" s="11">
        <f t="shared" si="22"/>
        <v>3.7900302819121739E-2</v>
      </c>
      <c r="AE81" s="10">
        <f t="shared" si="23"/>
        <v>9.3005499389777349</v>
      </c>
      <c r="AF81" s="10">
        <f t="shared" si="24"/>
        <v>9.3124285914249327</v>
      </c>
      <c r="AG81" s="10">
        <f t="shared" si="25"/>
        <v>9.3566604990912428</v>
      </c>
      <c r="AH81" s="10">
        <f t="shared" si="26"/>
        <v>9.4093365677130638</v>
      </c>
      <c r="AI81" s="10">
        <f t="shared" si="27"/>
        <v>9.4536287857246837</v>
      </c>
      <c r="AJ81" s="10">
        <f t="shared" si="28"/>
        <v>9.5165868966125213</v>
      </c>
      <c r="AK81" s="10">
        <f t="shared" si="29"/>
        <v>9.5590624780784363</v>
      </c>
      <c r="AL81" s="10">
        <f t="shared" si="30"/>
        <v>9.6049694813108548</v>
      </c>
      <c r="AM81" s="10">
        <f t="shared" si="31"/>
        <v>9.6499349900107756</v>
      </c>
      <c r="AN81" s="10">
        <f t="shared" si="32"/>
        <v>9.6980783156857235</v>
      </c>
      <c r="AO81" s="10">
        <f t="shared" si="33"/>
        <v>9.7383273032892639</v>
      </c>
      <c r="AP81" s="10">
        <f t="shared" si="34"/>
        <v>9.7791036942349834</v>
      </c>
      <c r="AQ81" s="10">
        <f t="shared" si="35"/>
        <v>9.7906031766687605</v>
      </c>
      <c r="AR81" s="10">
        <f t="shared" si="36"/>
        <v>9.7983362220210566</v>
      </c>
      <c r="AS81" s="10">
        <f t="shared" si="37"/>
        <v>9.7348480353757765</v>
      </c>
      <c r="AT81" s="10">
        <f t="shared" si="38"/>
        <v>9.7720477681262068</v>
      </c>
    </row>
    <row r="82" spans="1:46">
      <c r="A82" s="12" t="s">
        <v>188</v>
      </c>
      <c r="B82" s="15" t="s">
        <v>187</v>
      </c>
      <c r="C82" s="64">
        <v>36795.490728354482</v>
      </c>
      <c r="D82" s="65">
        <v>10.513130582093465</v>
      </c>
      <c r="E82" s="38">
        <v>0.96899999999999997</v>
      </c>
      <c r="F82" s="66">
        <v>28</v>
      </c>
      <c r="G82" s="9"/>
      <c r="H82" s="9"/>
      <c r="I82" s="10"/>
      <c r="J82" s="74">
        <v>24694.309079973198</v>
      </c>
      <c r="K82" s="74">
        <v>25684.273502348387</v>
      </c>
      <c r="L82" s="74">
        <v>26748.056806974935</v>
      </c>
      <c r="M82" s="74">
        <v>28230.102477900495</v>
      </c>
      <c r="N82" s="74">
        <v>29015.255409404846</v>
      </c>
      <c r="O82" s="74">
        <v>29892.430947760222</v>
      </c>
      <c r="P82" s="74">
        <v>30628.697407306201</v>
      </c>
      <c r="Q82" s="74">
        <v>30351.766851140161</v>
      </c>
      <c r="R82" s="74">
        <v>30916.963532704023</v>
      </c>
      <c r="S82" s="74">
        <v>33008.51216803542</v>
      </c>
      <c r="T82" s="74">
        <v>34920.560101179733</v>
      </c>
      <c r="U82" s="74">
        <v>35681.002357421014</v>
      </c>
      <c r="V82" s="74">
        <v>36860.055622754662</v>
      </c>
      <c r="W82" s="74">
        <v>36526.522370866449</v>
      </c>
      <c r="X82" s="74">
        <v>33980.220935119753</v>
      </c>
      <c r="Y82" s="73">
        <v>34894.635249781088</v>
      </c>
      <c r="Z82" s="71"/>
      <c r="AA82" s="9">
        <f t="shared" si="20"/>
        <v>838.05290155495663</v>
      </c>
      <c r="AB82" s="9">
        <f t="shared" si="21"/>
        <v>31142.581971392632</v>
      </c>
      <c r="AC82" s="11">
        <f t="shared" si="22"/>
        <v>2.6910193327091068E-2</v>
      </c>
      <c r="AE82" s="10">
        <f t="shared" si="23"/>
        <v>10.11432809444902</v>
      </c>
      <c r="AF82" s="10">
        <f t="shared" si="24"/>
        <v>10.153634157601534</v>
      </c>
      <c r="AG82" s="10">
        <f t="shared" si="25"/>
        <v>10.194217106955632</v>
      </c>
      <c r="AH82" s="10">
        <f t="shared" si="26"/>
        <v>10.248144151347233</v>
      </c>
      <c r="AI82" s="10">
        <f t="shared" si="27"/>
        <v>10.275577019253719</v>
      </c>
      <c r="AJ82" s="10">
        <f t="shared" si="28"/>
        <v>10.305360581772174</v>
      </c>
      <c r="AK82" s="10">
        <f t="shared" si="29"/>
        <v>10.329692672226688</v>
      </c>
      <c r="AL82" s="10">
        <f t="shared" si="30"/>
        <v>10.32061001064622</v>
      </c>
      <c r="AM82" s="10">
        <f t="shared" si="31"/>
        <v>10.339060293891452</v>
      </c>
      <c r="AN82" s="10">
        <f t="shared" si="32"/>
        <v>10.40452075167258</v>
      </c>
      <c r="AO82" s="10">
        <f t="shared" si="33"/>
        <v>10.460831049377591</v>
      </c>
      <c r="AP82" s="10">
        <f t="shared" si="34"/>
        <v>10.482373679276392</v>
      </c>
      <c r="AQ82" s="10">
        <f t="shared" si="35"/>
        <v>10.514883740250204</v>
      </c>
      <c r="AR82" s="10">
        <f t="shared" si="36"/>
        <v>10.505793915993053</v>
      </c>
      <c r="AS82" s="10">
        <f t="shared" si="37"/>
        <v>10.433533897121199</v>
      </c>
      <c r="AT82" s="10">
        <f t="shared" si="38"/>
        <v>10.460088378603416</v>
      </c>
    </row>
    <row r="83" spans="1:46">
      <c r="A83" s="12" t="s">
        <v>190</v>
      </c>
      <c r="B83" s="15" t="s">
        <v>189</v>
      </c>
      <c r="C83" s="64">
        <v>3296.3610479295498</v>
      </c>
      <c r="D83" s="65">
        <v>8.1005744262709207</v>
      </c>
      <c r="E83" s="38">
        <v>0.61199999999999999</v>
      </c>
      <c r="F83" s="66">
        <v>36.799999999999997</v>
      </c>
      <c r="G83" s="9"/>
      <c r="H83" s="9"/>
      <c r="I83" s="10"/>
      <c r="J83" s="74">
        <v>1452.2028147633739</v>
      </c>
      <c r="K83" s="74">
        <v>1534.6549642333896</v>
      </c>
      <c r="L83" s="74">
        <v>1569.3054300048236</v>
      </c>
      <c r="M83" s="74">
        <v>1638.0734656267648</v>
      </c>
      <c r="N83" s="74">
        <v>1729.442277000009</v>
      </c>
      <c r="O83" s="74">
        <v>1769.2044953730631</v>
      </c>
      <c r="P83" s="74">
        <v>1831.6623729561547</v>
      </c>
      <c r="Q83" s="74">
        <v>1871.3548333628512</v>
      </c>
      <c r="R83" s="74">
        <v>1997.9804272875306</v>
      </c>
      <c r="S83" s="74">
        <v>2132.6757218959278</v>
      </c>
      <c r="T83" s="74">
        <v>2299.7631019755663</v>
      </c>
      <c r="U83" s="74">
        <v>2478.5115268561026</v>
      </c>
      <c r="V83" s="74">
        <v>2685.5876346399559</v>
      </c>
      <c r="W83" s="74">
        <v>2780.5302767096214</v>
      </c>
      <c r="X83" s="74">
        <v>2993.3038007957643</v>
      </c>
      <c r="Y83" s="73">
        <v>3148.687211891242</v>
      </c>
      <c r="Z83" s="71"/>
      <c r="AA83" s="9">
        <f t="shared" si="20"/>
        <v>106.46551795528897</v>
      </c>
      <c r="AB83" s="9">
        <f t="shared" si="21"/>
        <v>2050.9502095653934</v>
      </c>
      <c r="AC83" s="11">
        <f t="shared" si="22"/>
        <v>5.1910337685793721E-2</v>
      </c>
      <c r="AE83" s="10">
        <f t="shared" si="23"/>
        <v>7.2808368652195563</v>
      </c>
      <c r="AF83" s="10">
        <f t="shared" si="24"/>
        <v>7.3360608557536624</v>
      </c>
      <c r="AG83" s="10">
        <f t="shared" si="25"/>
        <v>7.3583883991832266</v>
      </c>
      <c r="AH83" s="10">
        <f t="shared" si="26"/>
        <v>7.4012761142172376</v>
      </c>
      <c r="AI83" s="10">
        <f t="shared" si="27"/>
        <v>7.4555542522781888</v>
      </c>
      <c r="AJ83" s="10">
        <f t="shared" si="28"/>
        <v>7.4782852868981688</v>
      </c>
      <c r="AK83" s="10">
        <f t="shared" si="29"/>
        <v>7.5129792340118993</v>
      </c>
      <c r="AL83" s="10">
        <f t="shared" si="30"/>
        <v>7.5344179573377987</v>
      </c>
      <c r="AM83" s="10">
        <f t="shared" si="31"/>
        <v>7.5998921630081293</v>
      </c>
      <c r="AN83" s="10">
        <f t="shared" si="32"/>
        <v>7.6651326777979198</v>
      </c>
      <c r="AO83" s="10">
        <f t="shared" si="33"/>
        <v>7.7405613974714074</v>
      </c>
      <c r="AP83" s="10">
        <f t="shared" si="34"/>
        <v>7.8154134681886083</v>
      </c>
      <c r="AQ83" s="10">
        <f t="shared" si="35"/>
        <v>7.895654841335876</v>
      </c>
      <c r="AR83" s="10">
        <f t="shared" si="36"/>
        <v>7.9303969355126327</v>
      </c>
      <c r="AS83" s="10">
        <f t="shared" si="37"/>
        <v>8.0041330064756</v>
      </c>
      <c r="AT83" s="10">
        <f t="shared" si="38"/>
        <v>8.054740886822108</v>
      </c>
    </row>
    <row r="84" spans="1:46">
      <c r="A84" s="12" t="s">
        <v>192</v>
      </c>
      <c r="B84" s="15" t="s">
        <v>191</v>
      </c>
      <c r="C84" s="64">
        <v>4198.7789031763432</v>
      </c>
      <c r="D84" s="65">
        <v>8.3425490246601992</v>
      </c>
      <c r="E84" s="38">
        <v>0.73399999999999999</v>
      </c>
      <c r="F84" s="66">
        <v>36.76</v>
      </c>
      <c r="G84" s="9"/>
      <c r="H84" s="9"/>
      <c r="I84" s="10"/>
      <c r="J84" s="74">
        <v>2823.0569627512405</v>
      </c>
      <c r="K84" s="74">
        <v>2995.6024310182847</v>
      </c>
      <c r="L84" s="74">
        <v>3092.6162824910975</v>
      </c>
      <c r="M84" s="74">
        <v>2649.7243552849918</v>
      </c>
      <c r="N84" s="74">
        <v>2634.3785449358102</v>
      </c>
      <c r="O84" s="74">
        <v>2726.7299390365556</v>
      </c>
      <c r="P84" s="74">
        <v>2788.2744285260674</v>
      </c>
      <c r="Q84" s="74">
        <v>2875.1147034818014</v>
      </c>
      <c r="R84" s="74">
        <v>2973.1130395721734</v>
      </c>
      <c r="S84" s="74">
        <v>3082.4676883492016</v>
      </c>
      <c r="T84" s="74">
        <v>3216.8149781841403</v>
      </c>
      <c r="U84" s="74">
        <v>3351.8228274799831</v>
      </c>
      <c r="V84" s="74">
        <v>3521.4073349412797</v>
      </c>
      <c r="W84" s="74">
        <v>3688.992419061346</v>
      </c>
      <c r="X84" s="74">
        <v>3812.7561474124</v>
      </c>
      <c r="Y84" s="73">
        <v>3895.3021504619492</v>
      </c>
      <c r="Z84" s="71"/>
      <c r="AA84" s="9">
        <f t="shared" si="20"/>
        <v>66.729309933334818</v>
      </c>
      <c r="AB84" s="9">
        <f t="shared" si="21"/>
        <v>3082.1914721684248</v>
      </c>
      <c r="AC84" s="11">
        <f t="shared" si="22"/>
        <v>2.1649956057528289E-2</v>
      </c>
      <c r="AE84" s="10">
        <f t="shared" si="23"/>
        <v>7.9455756061410376</v>
      </c>
      <c r="AF84" s="10">
        <f t="shared" si="24"/>
        <v>8.0049006359045549</v>
      </c>
      <c r="AG84" s="10">
        <f t="shared" si="25"/>
        <v>8.0367727050119804</v>
      </c>
      <c r="AH84" s="10">
        <f t="shared" si="26"/>
        <v>7.8822108966965496</v>
      </c>
      <c r="AI84" s="10">
        <f t="shared" si="27"/>
        <v>7.8764025868351739</v>
      </c>
      <c r="AJ84" s="10">
        <f t="shared" si="28"/>
        <v>7.9108583456850825</v>
      </c>
      <c r="AK84" s="10">
        <f t="shared" si="29"/>
        <v>7.9331781990757779</v>
      </c>
      <c r="AL84" s="10">
        <f t="shared" si="30"/>
        <v>7.9638478492988272</v>
      </c>
      <c r="AM84" s="10">
        <f t="shared" si="31"/>
        <v>7.9973648443311722</v>
      </c>
      <c r="AN84" s="10">
        <f t="shared" si="32"/>
        <v>8.0334857526961958</v>
      </c>
      <c r="AO84" s="10">
        <f t="shared" si="33"/>
        <v>8.0761470118095229</v>
      </c>
      <c r="AP84" s="10">
        <f t="shared" si="34"/>
        <v>8.1172596044413297</v>
      </c>
      <c r="AQ84" s="10">
        <f t="shared" si="35"/>
        <v>8.1666159997518601</v>
      </c>
      <c r="AR84" s="10">
        <f t="shared" si="36"/>
        <v>8.2131086425827302</v>
      </c>
      <c r="AS84" s="10">
        <f t="shared" si="37"/>
        <v>8.2461076048653066</v>
      </c>
      <c r="AT84" s="10">
        <f t="shared" si="38"/>
        <v>8.267526529227327</v>
      </c>
    </row>
    <row r="85" spans="1:46">
      <c r="A85" s="12" t="s">
        <v>433</v>
      </c>
      <c r="B85" s="15" t="s">
        <v>193</v>
      </c>
      <c r="C85" s="64">
        <v>11558.382627854615</v>
      </c>
      <c r="D85" s="65">
        <v>9.3551662213526594</v>
      </c>
      <c r="E85" s="38">
        <v>0.78200000000000003</v>
      </c>
      <c r="F85" s="66">
        <v>38.28</v>
      </c>
      <c r="G85" s="9"/>
      <c r="H85" s="9"/>
      <c r="I85" s="10"/>
      <c r="J85" s="74">
        <v>6820.3894279076339</v>
      </c>
      <c r="K85" s="74">
        <v>7191.8044092168348</v>
      </c>
      <c r="L85" s="74">
        <v>7322.5364264028358</v>
      </c>
      <c r="M85" s="74">
        <v>7395.7065013976362</v>
      </c>
      <c r="N85" s="74">
        <v>7413.3332856190009</v>
      </c>
      <c r="O85" s="74">
        <v>7667.4255181090411</v>
      </c>
      <c r="P85" s="74">
        <v>7821.6026878167067</v>
      </c>
      <c r="Q85" s="74">
        <v>8277.536253564891</v>
      </c>
      <c r="R85" s="74">
        <v>8730.1843055946265</v>
      </c>
      <c r="S85" s="74">
        <v>9035.9329291924823</v>
      </c>
      <c r="T85" s="74">
        <v>9314.3828456876672</v>
      </c>
      <c r="U85" s="74">
        <v>9721.1325898596024</v>
      </c>
      <c r="V85" s="74">
        <v>10345.549117293245</v>
      </c>
      <c r="W85" s="74">
        <v>10445.933258792051</v>
      </c>
      <c r="X85" s="74">
        <v>10495.740650968524</v>
      </c>
      <c r="Y85" s="73">
        <v>10842.847933724339</v>
      </c>
      <c r="Z85" s="71"/>
      <c r="AA85" s="9">
        <f t="shared" si="20"/>
        <v>282.20623066902942</v>
      </c>
      <c r="AB85" s="9">
        <f t="shared" si="21"/>
        <v>8533.2793471615187</v>
      </c>
      <c r="AC85" s="11">
        <f t="shared" si="22"/>
        <v>3.307125188195105E-2</v>
      </c>
      <c r="AE85" s="10">
        <f t="shared" si="23"/>
        <v>8.8276718500735374</v>
      </c>
      <c r="AF85" s="10">
        <f t="shared" si="24"/>
        <v>8.8806973801777609</v>
      </c>
      <c r="AG85" s="10">
        <f t="shared" si="25"/>
        <v>8.8987120532750854</v>
      </c>
      <c r="AH85" s="10">
        <f t="shared" si="26"/>
        <v>8.9086549082958157</v>
      </c>
      <c r="AI85" s="10">
        <f t="shared" si="27"/>
        <v>8.9110354532601228</v>
      </c>
      <c r="AJ85" s="10">
        <f t="shared" si="28"/>
        <v>8.944736181967837</v>
      </c>
      <c r="AK85" s="10">
        <f t="shared" si="29"/>
        <v>8.9646447598316694</v>
      </c>
      <c r="AL85" s="10">
        <f t="shared" si="30"/>
        <v>9.0213006491840719</v>
      </c>
      <c r="AM85" s="10">
        <f t="shared" si="31"/>
        <v>9.0745417603627594</v>
      </c>
      <c r="AN85" s="10">
        <f t="shared" si="32"/>
        <v>9.1089644549388851</v>
      </c>
      <c r="AO85" s="10">
        <f t="shared" si="33"/>
        <v>9.1393150270230592</v>
      </c>
      <c r="AP85" s="10">
        <f t="shared" si="34"/>
        <v>9.1820574122568654</v>
      </c>
      <c r="AQ85" s="10">
        <f t="shared" si="35"/>
        <v>9.244311669224599</v>
      </c>
      <c r="AR85" s="10">
        <f t="shared" si="36"/>
        <v>9.2539680198117562</v>
      </c>
      <c r="AS85" s="10">
        <f t="shared" si="37"/>
        <v>9.2587248015577561</v>
      </c>
      <c r="AT85" s="10">
        <f t="shared" si="38"/>
        <v>9.2912609650009106</v>
      </c>
    </row>
    <row r="86" spans="1:46">
      <c r="A86" s="12" t="s">
        <v>196</v>
      </c>
      <c r="B86" s="15" t="s">
        <v>195</v>
      </c>
      <c r="C86" s="64">
        <v>3547.9989718767401</v>
      </c>
      <c r="D86" s="65">
        <v>8.1741390536539882</v>
      </c>
      <c r="E86" s="38" t="s">
        <v>624</v>
      </c>
      <c r="F86" s="66">
        <v>42</v>
      </c>
      <c r="G86" s="9"/>
      <c r="H86" s="9"/>
      <c r="I86" s="10"/>
      <c r="J86" s="73">
        <v>2859.1247927319414</v>
      </c>
      <c r="K86" s="73">
        <v>2947.5513327133417</v>
      </c>
      <c r="L86" s="74">
        <v>3038.7127141374658</v>
      </c>
      <c r="M86" s="74">
        <v>3974.2558591341026</v>
      </c>
      <c r="N86" s="74">
        <v>4812.2335491931262</v>
      </c>
      <c r="O86" s="74">
        <v>4468.223849476738</v>
      </c>
      <c r="P86" s="74">
        <v>4069.5670985960769</v>
      </c>
      <c r="Q86" s="74">
        <v>3658.8579544201048</v>
      </c>
      <c r="R86" s="74">
        <v>2094.3538799345069</v>
      </c>
      <c r="S86" s="74">
        <v>2991.9484412486322</v>
      </c>
      <c r="T86" s="74">
        <v>2897.1419225751033</v>
      </c>
      <c r="U86" s="74">
        <v>3000.2581392245279</v>
      </c>
      <c r="V86" s="74">
        <v>2969.5387726113063</v>
      </c>
      <c r="W86" s="74">
        <v>3170.7898157088084</v>
      </c>
      <c r="X86" s="74">
        <v>3221.8069117197224</v>
      </c>
      <c r="Y86" s="73">
        <v>3183.8413487580888</v>
      </c>
      <c r="Z86" s="71"/>
      <c r="AA86" s="9">
        <f t="shared" si="20"/>
        <v>-39.416763469120291</v>
      </c>
      <c r="AB86" s="9">
        <f t="shared" si="21"/>
        <v>3344.9576688950328</v>
      </c>
      <c r="AC86" s="11">
        <f t="shared" si="22"/>
        <v>-1.1783934916623669E-2</v>
      </c>
      <c r="AE86" s="10">
        <f t="shared" si="23"/>
        <v>7.9582708404539932</v>
      </c>
      <c r="AF86" s="10">
        <f t="shared" si="24"/>
        <v>7.9887300479387013</v>
      </c>
      <c r="AG86" s="10">
        <f t="shared" si="25"/>
        <v>8.0191892554234094</v>
      </c>
      <c r="AH86" s="10">
        <f t="shared" si="26"/>
        <v>8.2875928043140608</v>
      </c>
      <c r="AI86" s="10">
        <f t="shared" si="27"/>
        <v>8.4789166106618357</v>
      </c>
      <c r="AJ86" s="10">
        <f t="shared" si="28"/>
        <v>8.404746259533189</v>
      </c>
      <c r="AK86" s="10">
        <f t="shared" si="29"/>
        <v>8.3112919087982835</v>
      </c>
      <c r="AL86" s="10">
        <f t="shared" si="30"/>
        <v>8.20490634339113</v>
      </c>
      <c r="AM86" s="10">
        <f t="shared" si="31"/>
        <v>7.647000374255474</v>
      </c>
      <c r="AN86" s="10">
        <f t="shared" si="32"/>
        <v>8.0036801067428947</v>
      </c>
      <c r="AO86" s="10">
        <f t="shared" si="33"/>
        <v>7.9714799860671963</v>
      </c>
      <c r="AP86" s="10">
        <f t="shared" si="34"/>
        <v>8.0064536103566422</v>
      </c>
      <c r="AQ86" s="10">
        <f t="shared" si="35"/>
        <v>7.996161924320095</v>
      </c>
      <c r="AR86" s="10">
        <f t="shared" si="36"/>
        <v>8.0617359890582616</v>
      </c>
      <c r="AS86" s="10">
        <f t="shared" si="37"/>
        <v>8.0776976338591382</v>
      </c>
      <c r="AT86" s="10">
        <f t="shared" si="38"/>
        <v>8.0658437180714806</v>
      </c>
    </row>
    <row r="87" spans="1:46">
      <c r="A87" s="12" t="s">
        <v>198</v>
      </c>
      <c r="B87" s="15" t="s">
        <v>197</v>
      </c>
      <c r="C87" s="64">
        <v>40697.462253542129</v>
      </c>
      <c r="D87" s="65">
        <v>10.613921016993867</v>
      </c>
      <c r="E87" s="38">
        <v>0.96499999999999997</v>
      </c>
      <c r="F87" s="66">
        <v>34.276800000000001</v>
      </c>
      <c r="G87" s="9"/>
      <c r="H87" s="9"/>
      <c r="I87" s="10"/>
      <c r="J87" s="74">
        <v>21524.850440205544</v>
      </c>
      <c r="K87" s="74">
        <v>23081.753759966654</v>
      </c>
      <c r="L87" s="74">
        <v>25477.511556937297</v>
      </c>
      <c r="M87" s="74">
        <v>27338.489829705573</v>
      </c>
      <c r="N87" s="74">
        <v>29911.814330987327</v>
      </c>
      <c r="O87" s="74">
        <v>32303.941694739286</v>
      </c>
      <c r="P87" s="74">
        <v>33619.705894283026</v>
      </c>
      <c r="Q87" s="74">
        <v>35202.278355554219</v>
      </c>
      <c r="R87" s="74">
        <v>36158.369602434272</v>
      </c>
      <c r="S87" s="74">
        <v>37143.686083420194</v>
      </c>
      <c r="T87" s="74">
        <v>38577.82512480751</v>
      </c>
      <c r="U87" s="74">
        <v>39674.21287236498</v>
      </c>
      <c r="V87" s="74">
        <v>41135.860902460336</v>
      </c>
      <c r="W87" s="74">
        <v>39267.511376922543</v>
      </c>
      <c r="X87" s="74">
        <v>36277.859034625399</v>
      </c>
      <c r="Y87" s="73">
        <v>37710.858549527773</v>
      </c>
      <c r="Z87" s="71"/>
      <c r="AA87" s="9">
        <f t="shared" si="20"/>
        <v>1307.9872486710744</v>
      </c>
      <c r="AB87" s="9">
        <f t="shared" si="21"/>
        <v>33113.044723960942</v>
      </c>
      <c r="AC87" s="11">
        <f t="shared" si="22"/>
        <v>3.9500663849392298E-2</v>
      </c>
      <c r="AE87" s="10">
        <f t="shared" si="23"/>
        <v>9.9769633810815748</v>
      </c>
      <c r="AF87" s="10">
        <f t="shared" si="24"/>
        <v>10.046797703868974</v>
      </c>
      <c r="AG87" s="10">
        <f t="shared" si="25"/>
        <v>10.14555144231622</v>
      </c>
      <c r="AH87" s="10">
        <f t="shared" si="26"/>
        <v>10.216050872091973</v>
      </c>
      <c r="AI87" s="10">
        <f t="shared" si="27"/>
        <v>10.306008809462883</v>
      </c>
      <c r="AJ87" s="10">
        <f t="shared" si="28"/>
        <v>10.382944535658075</v>
      </c>
      <c r="AK87" s="10">
        <f t="shared" si="29"/>
        <v>10.422867658985112</v>
      </c>
      <c r="AL87" s="10">
        <f t="shared" si="30"/>
        <v>10.468866085501613</v>
      </c>
      <c r="AM87" s="10">
        <f t="shared" si="31"/>
        <v>10.495663725061343</v>
      </c>
      <c r="AN87" s="10">
        <f t="shared" si="32"/>
        <v>10.522549078323861</v>
      </c>
      <c r="AO87" s="10">
        <f t="shared" si="33"/>
        <v>10.560432911744918</v>
      </c>
      <c r="AP87" s="10">
        <f t="shared" si="34"/>
        <v>10.588456705811922</v>
      </c>
      <c r="AQ87" s="10">
        <f t="shared" si="35"/>
        <v>10.624635548093408</v>
      </c>
      <c r="AR87" s="10">
        <f t="shared" si="36"/>
        <v>10.578152773445867</v>
      </c>
      <c r="AS87" s="10">
        <f t="shared" si="37"/>
        <v>10.498962890211743</v>
      </c>
      <c r="AT87" s="10">
        <f t="shared" si="38"/>
        <v>10.537703357151225</v>
      </c>
    </row>
    <row r="88" spans="1:46">
      <c r="A88" s="12" t="s">
        <v>200</v>
      </c>
      <c r="B88" s="15" t="s">
        <v>199</v>
      </c>
      <c r="C88" s="64">
        <v>27655.939891041435</v>
      </c>
      <c r="D88" s="65">
        <v>10.227595808148182</v>
      </c>
      <c r="E88" s="38">
        <v>0.93500000000000005</v>
      </c>
      <c r="F88" s="66">
        <v>39.199800000000003</v>
      </c>
      <c r="G88" s="9"/>
      <c r="H88" s="9"/>
      <c r="I88" s="10"/>
      <c r="J88" s="74">
        <v>20563.38678074308</v>
      </c>
      <c r="K88" s="74">
        <v>21160.091876499937</v>
      </c>
      <c r="L88" s="74">
        <v>21229.439584889136</v>
      </c>
      <c r="M88" s="74">
        <v>21637.0912256212</v>
      </c>
      <c r="N88" s="74">
        <v>21789.27918748535</v>
      </c>
      <c r="O88" s="74">
        <v>23172.663426229923</v>
      </c>
      <c r="P88" s="74">
        <v>22623.233636856428</v>
      </c>
      <c r="Q88" s="74">
        <v>22024.727866948509</v>
      </c>
      <c r="R88" s="74">
        <v>21957.598498572574</v>
      </c>
      <c r="S88" s="74">
        <v>22651.16943184628</v>
      </c>
      <c r="T88" s="74">
        <v>23390.111789903454</v>
      </c>
      <c r="U88" s="74">
        <v>24289.76554565331</v>
      </c>
      <c r="V88" s="74">
        <v>25130.412102587365</v>
      </c>
      <c r="W88" s="74">
        <v>25740.00327238673</v>
      </c>
      <c r="X88" s="74">
        <v>25473.95180771087</v>
      </c>
      <c r="Y88" s="73">
        <v>25852.357702032707</v>
      </c>
      <c r="Z88" s="71"/>
      <c r="AA88" s="9">
        <f t="shared" si="20"/>
        <v>339.51020754613592</v>
      </c>
      <c r="AB88" s="9">
        <f t="shared" si="21"/>
        <v>22855.528402262273</v>
      </c>
      <c r="AC88" s="11">
        <f t="shared" si="22"/>
        <v>1.485462079767671E-2</v>
      </c>
      <c r="AE88" s="10">
        <f t="shared" si="23"/>
        <v>9.9312674326929891</v>
      </c>
      <c r="AF88" s="10">
        <f t="shared" si="24"/>
        <v>9.9598722279524097</v>
      </c>
      <c r="AG88" s="10">
        <f t="shared" si="25"/>
        <v>9.9631441570285446</v>
      </c>
      <c r="AH88" s="10">
        <f t="shared" si="26"/>
        <v>9.9821643073647603</v>
      </c>
      <c r="AI88" s="10">
        <f t="shared" si="27"/>
        <v>9.9891733474229643</v>
      </c>
      <c r="AJ88" s="10">
        <f t="shared" si="28"/>
        <v>10.050728562318922</v>
      </c>
      <c r="AK88" s="10">
        <f t="shared" si="29"/>
        <v>10.026732694221241</v>
      </c>
      <c r="AL88" s="10">
        <f t="shared" si="30"/>
        <v>9.9999210950843942</v>
      </c>
      <c r="AM88" s="10">
        <f t="shared" si="31"/>
        <v>9.9968685316549468</v>
      </c>
      <c r="AN88" s="10">
        <f t="shared" si="32"/>
        <v>10.027966760123459</v>
      </c>
      <c r="AO88" s="10">
        <f t="shared" si="33"/>
        <v>10.060068638955579</v>
      </c>
      <c r="AP88" s="10">
        <f t="shared" si="34"/>
        <v>10.097810369650471</v>
      </c>
      <c r="AQ88" s="10">
        <f t="shared" si="35"/>
        <v>10.13183402923276</v>
      </c>
      <c r="AR88" s="10">
        <f t="shared" si="36"/>
        <v>10.155801608282461</v>
      </c>
      <c r="AS88" s="10">
        <f t="shared" si="37"/>
        <v>10.145411711325307</v>
      </c>
      <c r="AT88" s="10">
        <f t="shared" si="38"/>
        <v>10.160157082819349</v>
      </c>
    </row>
    <row r="89" spans="1:46">
      <c r="A89" s="12" t="s">
        <v>202</v>
      </c>
      <c r="B89" s="15" t="s">
        <v>201</v>
      </c>
      <c r="C89" s="64">
        <v>32429.991740697391</v>
      </c>
      <c r="D89" s="65">
        <v>10.386838944620401</v>
      </c>
      <c r="E89" s="38">
        <v>0.95099999999999996</v>
      </c>
      <c r="F89" s="66">
        <v>36.033146000000002</v>
      </c>
      <c r="G89" s="9"/>
      <c r="H89" s="9"/>
      <c r="I89" s="10"/>
      <c r="J89" s="74">
        <v>25268.546714155451</v>
      </c>
      <c r="K89" s="74">
        <v>25537.831140510229</v>
      </c>
      <c r="L89" s="74">
        <v>26001.787924870016</v>
      </c>
      <c r="M89" s="74">
        <v>26358.212271212724</v>
      </c>
      <c r="N89" s="74">
        <v>26739.189826802387</v>
      </c>
      <c r="O89" s="74">
        <v>27713.548371596582</v>
      </c>
      <c r="P89" s="74">
        <v>28201.543895644081</v>
      </c>
      <c r="Q89" s="74">
        <v>28242.013163449072</v>
      </c>
      <c r="R89" s="74">
        <v>28017.996009476097</v>
      </c>
      <c r="S89" s="74">
        <v>28168.139006365473</v>
      </c>
      <c r="T89" s="74">
        <v>28144.013910883699</v>
      </c>
      <c r="U89" s="74">
        <v>28554.086741237425</v>
      </c>
      <c r="V89" s="74">
        <v>28765.618896307049</v>
      </c>
      <c r="W89" s="74">
        <v>28169.595378974485</v>
      </c>
      <c r="X89" s="74">
        <v>26577.567806654097</v>
      </c>
      <c r="Y89" s="73">
        <v>26759.667086117472</v>
      </c>
      <c r="Z89" s="71"/>
      <c r="AA89" s="9">
        <f t="shared" si="20"/>
        <v>187.48746946847771</v>
      </c>
      <c r="AB89" s="9">
        <f t="shared" si="21"/>
        <v>27363.979403875928</v>
      </c>
      <c r="AC89" s="11">
        <f t="shared" si="22"/>
        <v>6.8516156477563105E-3</v>
      </c>
      <c r="AE89" s="10">
        <f t="shared" si="23"/>
        <v>10.137315688406156</v>
      </c>
      <c r="AF89" s="10">
        <f t="shared" si="24"/>
        <v>10.147916205875298</v>
      </c>
      <c r="AG89" s="10">
        <f t="shared" si="25"/>
        <v>10.165920580980478</v>
      </c>
      <c r="AH89" s="10">
        <f t="shared" si="26"/>
        <v>10.179535166559855</v>
      </c>
      <c r="AI89" s="10">
        <f t="shared" si="27"/>
        <v>10.193885552022007</v>
      </c>
      <c r="AJ89" s="10">
        <f t="shared" si="28"/>
        <v>10.229676683487652</v>
      </c>
      <c r="AK89" s="10">
        <f t="shared" si="29"/>
        <v>10.247132003500068</v>
      </c>
      <c r="AL89" s="10">
        <f t="shared" si="30"/>
        <v>10.24856597672388</v>
      </c>
      <c r="AM89" s="10">
        <f t="shared" si="31"/>
        <v>10.240602297328898</v>
      </c>
      <c r="AN89" s="10">
        <f t="shared" si="32"/>
        <v>10.245946795726343</v>
      </c>
      <c r="AO89" s="10">
        <f t="shared" si="33"/>
        <v>10.245089961252505</v>
      </c>
      <c r="AP89" s="10">
        <f t="shared" si="34"/>
        <v>10.259555348140918</v>
      </c>
      <c r="AQ89" s="10">
        <f t="shared" si="35"/>
        <v>10.266936164668476</v>
      </c>
      <c r="AR89" s="10">
        <f t="shared" si="36"/>
        <v>10.24599849722358</v>
      </c>
      <c r="AS89" s="10">
        <f t="shared" si="37"/>
        <v>10.187822823439879</v>
      </c>
      <c r="AT89" s="10">
        <f t="shared" si="38"/>
        <v>10.194651073436731</v>
      </c>
    </row>
    <row r="90" spans="1:46">
      <c r="A90" s="12" t="s">
        <v>204</v>
      </c>
      <c r="B90" s="15" t="s">
        <v>203</v>
      </c>
      <c r="C90" s="64">
        <v>7632.561289724531</v>
      </c>
      <c r="D90" s="65">
        <v>8.940178754674994</v>
      </c>
      <c r="E90" s="38">
        <v>0.76600000000000001</v>
      </c>
      <c r="F90" s="66">
        <v>45.51</v>
      </c>
      <c r="G90" s="9"/>
      <c r="H90" s="9"/>
      <c r="I90" s="10"/>
      <c r="J90" s="74">
        <v>6938.8918962088628</v>
      </c>
      <c r="K90" s="74">
        <v>6848.3685000080559</v>
      </c>
      <c r="L90" s="74">
        <v>6705.7567951508245</v>
      </c>
      <c r="M90" s="74">
        <v>6491.0319874594716</v>
      </c>
      <c r="N90" s="74">
        <v>6514.4248214364789</v>
      </c>
      <c r="O90" s="74">
        <v>6533.3467371386741</v>
      </c>
      <c r="P90" s="74">
        <v>6582.0696046603907</v>
      </c>
      <c r="Q90" s="74">
        <v>6613.6799348807917</v>
      </c>
      <c r="R90" s="74">
        <v>6924.8114275146581</v>
      </c>
      <c r="S90" s="74">
        <v>6988.2561331464804</v>
      </c>
      <c r="T90" s="74">
        <v>7027.4444450913588</v>
      </c>
      <c r="U90" s="74">
        <v>7183.4908092852575</v>
      </c>
      <c r="V90" s="74">
        <v>7251.5432270227366</v>
      </c>
      <c r="W90" s="74">
        <v>7181.6120590747414</v>
      </c>
      <c r="X90" s="74">
        <v>6930.8471936645064</v>
      </c>
      <c r="Y90" s="73">
        <v>6967.8392899212095</v>
      </c>
      <c r="Z90" s="71"/>
      <c r="AA90" s="9">
        <f t="shared" si="20"/>
        <v>36.548340603881577</v>
      </c>
      <c r="AB90" s="9">
        <f t="shared" si="21"/>
        <v>6847.7050381162198</v>
      </c>
      <c r="AC90" s="11">
        <f t="shared" si="22"/>
        <v>5.3373123404766134E-3</v>
      </c>
      <c r="AE90" s="10">
        <f t="shared" si="23"/>
        <v>8.8448973716182078</v>
      </c>
      <c r="AF90" s="10">
        <f t="shared" si="24"/>
        <v>8.8317657277067525</v>
      </c>
      <c r="AG90" s="10">
        <f t="shared" si="25"/>
        <v>8.8107216596149893</v>
      </c>
      <c r="AH90" s="10">
        <f t="shared" si="26"/>
        <v>8.7781768089922814</v>
      </c>
      <c r="AI90" s="10">
        <f t="shared" si="27"/>
        <v>8.7817742003870478</v>
      </c>
      <c r="AJ90" s="10">
        <f t="shared" si="28"/>
        <v>8.7846746081512528</v>
      </c>
      <c r="AK90" s="10">
        <f t="shared" si="29"/>
        <v>8.7921045044489485</v>
      </c>
      <c r="AL90" s="10">
        <f t="shared" si="30"/>
        <v>8.7968955003056077</v>
      </c>
      <c r="AM90" s="10">
        <f t="shared" si="31"/>
        <v>8.8428661000009736</v>
      </c>
      <c r="AN90" s="10">
        <f t="shared" si="32"/>
        <v>8.8519863238659298</v>
      </c>
      <c r="AO90" s="10">
        <f t="shared" si="33"/>
        <v>8.8575783973906859</v>
      </c>
      <c r="AP90" s="10">
        <f t="shared" si="34"/>
        <v>8.8795407290297916</v>
      </c>
      <c r="AQ90" s="10">
        <f t="shared" si="35"/>
        <v>8.8889695840971665</v>
      </c>
      <c r="AR90" s="10">
        <f t="shared" si="36"/>
        <v>8.8792791576037544</v>
      </c>
      <c r="AS90" s="10">
        <f t="shared" si="37"/>
        <v>8.8437373348800445</v>
      </c>
      <c r="AT90" s="10">
        <f t="shared" si="38"/>
        <v>8.8490604542481641</v>
      </c>
    </row>
    <row r="91" spans="1:46">
      <c r="A91" s="12" t="s">
        <v>206</v>
      </c>
      <c r="B91" s="15" t="s">
        <v>205</v>
      </c>
      <c r="C91" s="64">
        <v>32418.424123393655</v>
      </c>
      <c r="D91" s="65">
        <v>10.386482185946427</v>
      </c>
      <c r="E91" s="38">
        <v>0.96</v>
      </c>
      <c r="F91" s="66">
        <v>24.85</v>
      </c>
      <c r="G91" s="9"/>
      <c r="H91" s="9"/>
      <c r="I91" s="10"/>
      <c r="J91" s="74">
        <v>27593.066416909885</v>
      </c>
      <c r="K91" s="74">
        <v>28248.262011809311</v>
      </c>
      <c r="L91" s="74">
        <v>28614.856307212718</v>
      </c>
      <c r="M91" s="74">
        <v>27957.844618635052</v>
      </c>
      <c r="N91" s="74">
        <v>27865.516019393093</v>
      </c>
      <c r="O91" s="74">
        <v>28612.80616521943</v>
      </c>
      <c r="P91" s="74">
        <v>28602.665010055156</v>
      </c>
      <c r="Q91" s="74">
        <v>28611.071581240361</v>
      </c>
      <c r="R91" s="74">
        <v>28953.479337734872</v>
      </c>
      <c r="S91" s="74">
        <v>29738.026517728082</v>
      </c>
      <c r="T91" s="74">
        <v>30310.340560768112</v>
      </c>
      <c r="U91" s="74">
        <v>30932.626174492783</v>
      </c>
      <c r="V91" s="74">
        <v>31659.859679014367</v>
      </c>
      <c r="W91" s="74">
        <v>31295.201948301608</v>
      </c>
      <c r="X91" s="74">
        <v>29692.406814373055</v>
      </c>
      <c r="Y91" s="73">
        <v>29946.357695985964</v>
      </c>
      <c r="Z91" s="71"/>
      <c r="AA91" s="9">
        <f t="shared" si="20"/>
        <v>250.13176478734718</v>
      </c>
      <c r="AB91" s="9">
        <f t="shared" si="21"/>
        <v>29245.86861085919</v>
      </c>
      <c r="AC91" s="11">
        <f t="shared" si="22"/>
        <v>8.5527213472630995E-3</v>
      </c>
      <c r="AE91" s="10">
        <f t="shared" si="23"/>
        <v>10.225319803366393</v>
      </c>
      <c r="AF91" s="10">
        <f t="shared" si="24"/>
        <v>10.248787212976184</v>
      </c>
      <c r="AG91" s="10">
        <f t="shared" si="25"/>
        <v>10.261681313240963</v>
      </c>
      <c r="AH91" s="10">
        <f t="shared" si="26"/>
        <v>10.238453105344661</v>
      </c>
      <c r="AI91" s="10">
        <f t="shared" si="27"/>
        <v>10.235145218382074</v>
      </c>
      <c r="AJ91" s="10">
        <f t="shared" si="28"/>
        <v>10.261609664604427</v>
      </c>
      <c r="AK91" s="10">
        <f t="shared" si="29"/>
        <v>10.261255174636515</v>
      </c>
      <c r="AL91" s="10">
        <f t="shared" si="30"/>
        <v>10.261549040122203</v>
      </c>
      <c r="AM91" s="10">
        <f t="shared" si="31"/>
        <v>10.273445660157293</v>
      </c>
      <c r="AN91" s="10">
        <f t="shared" si="32"/>
        <v>10.300181859968658</v>
      </c>
      <c r="AO91" s="10">
        <f t="shared" si="33"/>
        <v>10.319244205909813</v>
      </c>
      <c r="AP91" s="10">
        <f t="shared" si="34"/>
        <v>10.339566769106492</v>
      </c>
      <c r="AQ91" s="10">
        <f t="shared" si="35"/>
        <v>10.362804901303083</v>
      </c>
      <c r="AR91" s="10">
        <f t="shared" si="36"/>
        <v>10.351220072391236</v>
      </c>
      <c r="AS91" s="10">
        <f t="shared" si="37"/>
        <v>10.298646629287759</v>
      </c>
      <c r="AT91" s="10">
        <f t="shared" si="38"/>
        <v>10.30716298332632</v>
      </c>
    </row>
    <row r="92" spans="1:46">
      <c r="A92" s="12" t="s">
        <v>208</v>
      </c>
      <c r="B92" s="15" t="s">
        <v>207</v>
      </c>
      <c r="C92" s="64">
        <v>5596.9912676449067</v>
      </c>
      <c r="D92" s="65">
        <v>8.6299844587052057</v>
      </c>
      <c r="E92" s="38">
        <v>0.77</v>
      </c>
      <c r="F92" s="66">
        <v>37.72</v>
      </c>
      <c r="G92" s="9"/>
      <c r="H92" s="9"/>
      <c r="I92" s="10"/>
      <c r="J92" s="74">
        <v>3506.7900479630143</v>
      </c>
      <c r="K92" s="74">
        <v>3472.3511542773736</v>
      </c>
      <c r="L92" s="74">
        <v>3479.3437989744689</v>
      </c>
      <c r="M92" s="74">
        <v>3476.3510754325134</v>
      </c>
      <c r="N92" s="74">
        <v>3530.4203352837717</v>
      </c>
      <c r="O92" s="74">
        <v>3590.5178837474923</v>
      </c>
      <c r="P92" s="74">
        <v>3687.4779221719218</v>
      </c>
      <c r="Q92" s="74">
        <v>3807.5269983064991</v>
      </c>
      <c r="R92" s="74">
        <v>3869.8243112511063</v>
      </c>
      <c r="S92" s="74">
        <v>4100.9780888125224</v>
      </c>
      <c r="T92" s="74">
        <v>4334.4774449259467</v>
      </c>
      <c r="U92" s="74">
        <v>4568.622101345718</v>
      </c>
      <c r="V92" s="74">
        <v>4840.2022034574966</v>
      </c>
      <c r="W92" s="74">
        <v>5085.7125474762897</v>
      </c>
      <c r="X92" s="74">
        <v>5082.4211883578109</v>
      </c>
      <c r="Y92" s="73">
        <v>5242.3543010789517</v>
      </c>
      <c r="Z92" s="71"/>
      <c r="AA92" s="9">
        <f t="shared" si="20"/>
        <v>126.78000212914571</v>
      </c>
      <c r="AB92" s="9">
        <f t="shared" si="21"/>
        <v>4028.8678067855963</v>
      </c>
      <c r="AC92" s="11">
        <f t="shared" si="22"/>
        <v>3.1467898230767774E-2</v>
      </c>
      <c r="AE92" s="10">
        <f t="shared" si="23"/>
        <v>8.1624563817849491</v>
      </c>
      <c r="AF92" s="10">
        <f t="shared" si="24"/>
        <v>8.1525872095708198</v>
      </c>
      <c r="AG92" s="10">
        <f t="shared" si="25"/>
        <v>8.1545989914751011</v>
      </c>
      <c r="AH92" s="10">
        <f t="shared" si="26"/>
        <v>8.1537384811218843</v>
      </c>
      <c r="AI92" s="10">
        <f t="shared" si="27"/>
        <v>8.1691722179896686</v>
      </c>
      <c r="AJ92" s="10">
        <f t="shared" si="28"/>
        <v>8.1860517283895184</v>
      </c>
      <c r="AK92" s="10">
        <f t="shared" si="29"/>
        <v>8.2126980134225374</v>
      </c>
      <c r="AL92" s="10">
        <f t="shared" si="30"/>
        <v>8.2447351755666318</v>
      </c>
      <c r="AM92" s="10">
        <f t="shared" si="31"/>
        <v>8.2609643873837921</v>
      </c>
      <c r="AN92" s="10">
        <f t="shared" si="32"/>
        <v>8.3189807824888611</v>
      </c>
      <c r="AO92" s="10">
        <f t="shared" si="33"/>
        <v>8.3743563386790409</v>
      </c>
      <c r="AP92" s="10">
        <f t="shared" si="34"/>
        <v>8.4269669288727478</v>
      </c>
      <c r="AQ92" s="10">
        <f t="shared" si="35"/>
        <v>8.4847117764118813</v>
      </c>
      <c r="AR92" s="10">
        <f t="shared" si="36"/>
        <v>8.5341904259963801</v>
      </c>
      <c r="AS92" s="10">
        <f t="shared" si="37"/>
        <v>8.5335430389106204</v>
      </c>
      <c r="AT92" s="10">
        <f t="shared" si="38"/>
        <v>8.5645259705117525</v>
      </c>
    </row>
    <row r="93" spans="1:46">
      <c r="A93" s="12" t="s">
        <v>210</v>
      </c>
      <c r="B93" s="15" t="s">
        <v>209</v>
      </c>
      <c r="C93" s="64">
        <v>11509.932171313365</v>
      </c>
      <c r="D93" s="65">
        <v>9.3509656086762671</v>
      </c>
      <c r="E93" s="38">
        <v>0.80400000000000005</v>
      </c>
      <c r="F93" s="66">
        <v>30.880000000000003</v>
      </c>
      <c r="G93" s="9"/>
      <c r="H93" s="9"/>
      <c r="I93" s="10"/>
      <c r="J93" s="74">
        <v>4499.3620024035408</v>
      </c>
      <c r="K93" s="74">
        <v>4590.8662846540001</v>
      </c>
      <c r="L93" s="74">
        <v>4743.2640271004311</v>
      </c>
      <c r="M93" s="74">
        <v>4734.1567881550809</v>
      </c>
      <c r="N93" s="74">
        <v>4908.5111685740594</v>
      </c>
      <c r="O93" s="74">
        <v>5405.7772882349454</v>
      </c>
      <c r="P93" s="74">
        <v>6146.0045544606101</v>
      </c>
      <c r="Q93" s="74">
        <v>6748.0405050005857</v>
      </c>
      <c r="R93" s="74">
        <v>7350.8233786511673</v>
      </c>
      <c r="S93" s="74">
        <v>8000.6923749105454</v>
      </c>
      <c r="T93" s="74">
        <v>8699.1147357966347</v>
      </c>
      <c r="U93" s="74">
        <v>9528.5762720222992</v>
      </c>
      <c r="V93" s="74">
        <v>10258.607476653093</v>
      </c>
      <c r="W93" s="74">
        <v>10468.81834734985</v>
      </c>
      <c r="X93" s="74">
        <v>10451.744579662505</v>
      </c>
      <c r="Y93" s="73">
        <v>11195.193904532505</v>
      </c>
      <c r="Z93" s="71"/>
      <c r="AA93" s="9">
        <f t="shared" si="20"/>
        <v>505.19730464081971</v>
      </c>
      <c r="AB93" s="9">
        <f t="shared" si="21"/>
        <v>7102.2906522419571</v>
      </c>
      <c r="AC93" s="11">
        <f t="shared" si="22"/>
        <v>7.1131600968955794E-2</v>
      </c>
      <c r="AE93" s="10">
        <f t="shared" si="23"/>
        <v>8.4116908884634096</v>
      </c>
      <c r="AF93" s="10">
        <f t="shared" si="24"/>
        <v>8.4318240182868376</v>
      </c>
      <c r="AG93" s="10">
        <f t="shared" si="25"/>
        <v>8.46448079101609</v>
      </c>
      <c r="AH93" s="10">
        <f t="shared" si="26"/>
        <v>8.4625589091188722</v>
      </c>
      <c r="AI93" s="10">
        <f t="shared" si="27"/>
        <v>8.4987259504837738</v>
      </c>
      <c r="AJ93" s="10">
        <f t="shared" si="28"/>
        <v>8.5952235288429186</v>
      </c>
      <c r="AK93" s="10">
        <f t="shared" si="29"/>
        <v>8.7235574837348366</v>
      </c>
      <c r="AL93" s="10">
        <f t="shared" si="30"/>
        <v>8.8170074461671959</v>
      </c>
      <c r="AM93" s="10">
        <f t="shared" si="31"/>
        <v>8.9025676102389095</v>
      </c>
      <c r="AN93" s="10">
        <f t="shared" si="32"/>
        <v>8.9872833637808274</v>
      </c>
      <c r="AO93" s="10">
        <f t="shared" si="33"/>
        <v>9.0709765449591995</v>
      </c>
      <c r="AP93" s="10">
        <f t="shared" si="34"/>
        <v>9.1620505911564596</v>
      </c>
      <c r="AQ93" s="10">
        <f t="shared" si="35"/>
        <v>9.2358723859903993</v>
      </c>
      <c r="AR93" s="10">
        <f t="shared" si="36"/>
        <v>9.2561564366882401</v>
      </c>
      <c r="AS93" s="10">
        <f t="shared" si="37"/>
        <v>9.254524188881371</v>
      </c>
      <c r="AT93" s="10">
        <f t="shared" si="38"/>
        <v>9.32323984951997</v>
      </c>
    </row>
    <row r="94" spans="1:46">
      <c r="A94" s="12" t="s">
        <v>212</v>
      </c>
      <c r="B94" s="15" t="s">
        <v>211</v>
      </c>
      <c r="C94" s="64">
        <v>1572.5747560382999</v>
      </c>
      <c r="D94" s="65">
        <v>7.360469527055626</v>
      </c>
      <c r="E94" s="38">
        <v>0.54100000000000004</v>
      </c>
      <c r="F94" s="66">
        <v>47.68</v>
      </c>
      <c r="G94" s="9"/>
      <c r="H94" s="9"/>
      <c r="I94" s="10"/>
      <c r="J94" s="74">
        <v>1311.4671452611947</v>
      </c>
      <c r="K94" s="74">
        <v>1327.6387629460369</v>
      </c>
      <c r="L94" s="74">
        <v>1298.0863240056854</v>
      </c>
      <c r="M94" s="74">
        <v>1305.7833864633508</v>
      </c>
      <c r="N94" s="74">
        <v>1301.480036219898</v>
      </c>
      <c r="O94" s="74">
        <v>1275.650669433051</v>
      </c>
      <c r="P94" s="74">
        <v>1289.8687548194546</v>
      </c>
      <c r="Q94" s="74">
        <v>1263.6608386657465</v>
      </c>
      <c r="R94" s="74">
        <v>1267.3180767921167</v>
      </c>
      <c r="S94" s="74">
        <v>1297.6938875079888</v>
      </c>
      <c r="T94" s="74">
        <v>1338.7962682225575</v>
      </c>
      <c r="U94" s="74">
        <v>1386.4317072045574</v>
      </c>
      <c r="V94" s="74">
        <v>1444.9508946083292</v>
      </c>
      <c r="W94" s="74">
        <v>1429.1407006914033</v>
      </c>
      <c r="X94" s="74">
        <v>1427.9970931111634</v>
      </c>
      <c r="Y94" s="73">
        <v>1438.0169653762218</v>
      </c>
      <c r="Z94" s="71"/>
      <c r="AA94" s="9">
        <f t="shared" si="20"/>
        <v>9.3397208983233622</v>
      </c>
      <c r="AB94" s="9">
        <f t="shared" si="21"/>
        <v>1331.0643030635022</v>
      </c>
      <c r="AC94" s="11">
        <f t="shared" si="22"/>
        <v>7.016731555964344E-3</v>
      </c>
      <c r="AE94" s="10">
        <f t="shared" si="23"/>
        <v>7.1789017477245123</v>
      </c>
      <c r="AF94" s="10">
        <f t="shared" si="24"/>
        <v>7.1911572771794683</v>
      </c>
      <c r="AG94" s="10">
        <f t="shared" si="25"/>
        <v>7.1686464004499415</v>
      </c>
      <c r="AH94" s="10">
        <f t="shared" si="26"/>
        <v>7.1745584357916385</v>
      </c>
      <c r="AI94" s="10">
        <f t="shared" si="27"/>
        <v>7.1712573852619608</v>
      </c>
      <c r="AJ94" s="10">
        <f t="shared" si="28"/>
        <v>7.1512116563860832</v>
      </c>
      <c r="AK94" s="10">
        <f t="shared" si="29"/>
        <v>7.1622957517297721</v>
      </c>
      <c r="AL94" s="10">
        <f t="shared" si="30"/>
        <v>7.1417682148611297</v>
      </c>
      <c r="AM94" s="10">
        <f t="shared" si="31"/>
        <v>7.1446581960059499</v>
      </c>
      <c r="AN94" s="10">
        <f t="shared" si="32"/>
        <v>7.1683440354816401</v>
      </c>
      <c r="AO94" s="10">
        <f t="shared" si="33"/>
        <v>7.1995261819285643</v>
      </c>
      <c r="AP94" s="10">
        <f t="shared" si="34"/>
        <v>7.2344886083105049</v>
      </c>
      <c r="AQ94" s="10">
        <f t="shared" si="35"/>
        <v>7.2758306169990838</v>
      </c>
      <c r="AR94" s="10">
        <f t="shared" si="36"/>
        <v>7.2648286340286052</v>
      </c>
      <c r="AS94" s="10">
        <f t="shared" si="37"/>
        <v>7.2640281072610176</v>
      </c>
      <c r="AT94" s="10">
        <f t="shared" si="38"/>
        <v>7.2710203361086307</v>
      </c>
    </row>
    <row r="95" spans="1:46">
      <c r="A95" s="12" t="s">
        <v>214</v>
      </c>
      <c r="B95" s="15" t="s">
        <v>213</v>
      </c>
      <c r="C95" s="64">
        <v>2432.209022502836</v>
      </c>
      <c r="D95" s="65">
        <v>7.7965551861456577</v>
      </c>
      <c r="E95" s="38" t="s">
        <v>624</v>
      </c>
      <c r="F95" s="66" t="e">
        <v>#N/A</v>
      </c>
      <c r="G95" s="9"/>
      <c r="H95" s="9"/>
      <c r="I95" s="10"/>
      <c r="J95" s="74">
        <v>1897.7313431962548</v>
      </c>
      <c r="K95" s="74">
        <v>1981.8165674753884</v>
      </c>
      <c r="L95" s="74">
        <v>2056.6919248960921</v>
      </c>
      <c r="M95" s="74">
        <v>2243.7835683371786</v>
      </c>
      <c r="N95" s="74">
        <v>2235.3750394861027</v>
      </c>
      <c r="O95" s="74">
        <v>2354.8495553019015</v>
      </c>
      <c r="P95" s="74">
        <v>2241.3875945380014</v>
      </c>
      <c r="Q95" s="74">
        <v>2336.5144359740698</v>
      </c>
      <c r="R95" s="74">
        <v>2396.9262792094987</v>
      </c>
      <c r="S95" s="74">
        <v>2375.3243372051152</v>
      </c>
      <c r="T95" s="74">
        <v>2341.2261922986495</v>
      </c>
      <c r="U95" s="74">
        <v>2346.1646377545003</v>
      </c>
      <c r="V95" s="74">
        <v>2318.2040894411452</v>
      </c>
      <c r="W95" s="74">
        <v>2257.3580178933762</v>
      </c>
      <c r="X95" s="74">
        <v>2208.5992418703458</v>
      </c>
      <c r="Y95" s="73">
        <v>2229.9454050314371</v>
      </c>
      <c r="Z95" s="71"/>
      <c r="AA95" s="9">
        <f t="shared" si="20"/>
        <v>21.644467144773866</v>
      </c>
      <c r="AB95" s="9">
        <f t="shared" si="21"/>
        <v>2239.4635216585079</v>
      </c>
      <c r="AC95" s="11">
        <f t="shared" si="22"/>
        <v>9.6650233127014047E-3</v>
      </c>
      <c r="AE95" s="10">
        <f t="shared" si="23"/>
        <v>7.5484144218361724</v>
      </c>
      <c r="AF95" s="10">
        <f t="shared" si="24"/>
        <v>7.5917691614018388</v>
      </c>
      <c r="AG95" s="10">
        <f t="shared" si="25"/>
        <v>7.6288541093047399</v>
      </c>
      <c r="AH95" s="10">
        <f t="shared" si="26"/>
        <v>7.7159188129434755</v>
      </c>
      <c r="AI95" s="10">
        <f t="shared" si="27"/>
        <v>7.7121642958723964</v>
      </c>
      <c r="AJ95" s="10">
        <f t="shared" si="28"/>
        <v>7.7642321213109255</v>
      </c>
      <c r="AK95" s="10">
        <f t="shared" si="29"/>
        <v>7.714850414909117</v>
      </c>
      <c r="AL95" s="10">
        <f t="shared" si="30"/>
        <v>7.7564155405823696</v>
      </c>
      <c r="AM95" s="10">
        <f t="shared" si="31"/>
        <v>7.7819424785210831</v>
      </c>
      <c r="AN95" s="10">
        <f t="shared" si="32"/>
        <v>7.7728892701785917</v>
      </c>
      <c r="AO95" s="10">
        <f t="shared" si="33"/>
        <v>7.7584300849073005</v>
      </c>
      <c r="AP95" s="10">
        <f t="shared" si="34"/>
        <v>7.7605372048220271</v>
      </c>
      <c r="AQ95" s="10">
        <f t="shared" si="35"/>
        <v>7.7485480655119039</v>
      </c>
      <c r="AR95" s="10">
        <f t="shared" si="36"/>
        <v>7.7219503897998063</v>
      </c>
      <c r="AS95" s="10">
        <f t="shared" si="37"/>
        <v>7.7001137663504275</v>
      </c>
      <c r="AT95" s="10">
        <f t="shared" si="38"/>
        <v>7.7097323821057913</v>
      </c>
    </row>
    <row r="96" spans="1:46">
      <c r="A96" s="12" t="s">
        <v>434</v>
      </c>
      <c r="B96" s="15" t="s">
        <v>215</v>
      </c>
      <c r="C96" s="64">
        <v>1244</v>
      </c>
      <c r="D96" s="65">
        <v>7.1260872732991247</v>
      </c>
      <c r="E96" s="38" t="s">
        <v>624</v>
      </c>
      <c r="F96" s="66">
        <v>31</v>
      </c>
      <c r="G96" s="9"/>
      <c r="H96" s="9"/>
      <c r="I96" s="10"/>
      <c r="J96" s="73">
        <v>1240.3889271751536</v>
      </c>
      <c r="K96" s="73">
        <v>1278.7514713145915</v>
      </c>
      <c r="L96" s="73">
        <v>1318.3004858913316</v>
      </c>
      <c r="M96" s="73">
        <v>1359.0726658673523</v>
      </c>
      <c r="N96" s="73">
        <v>1401.1058411003633</v>
      </c>
      <c r="O96" s="73">
        <v>1444.4390114436735</v>
      </c>
      <c r="P96" s="73">
        <v>1489.1123829316223</v>
      </c>
      <c r="Q96" s="73">
        <v>1535.1674050841468</v>
      </c>
      <c r="R96" s="73">
        <v>1582.6468093650999</v>
      </c>
      <c r="S96" s="73">
        <v>1631.5946488299999</v>
      </c>
      <c r="T96" s="73">
        <v>1682.056339</v>
      </c>
      <c r="U96" s="73">
        <v>1734.0787</v>
      </c>
      <c r="V96" s="73">
        <v>1787.71</v>
      </c>
      <c r="W96" s="73">
        <v>1843</v>
      </c>
      <c r="X96" s="75">
        <v>1900</v>
      </c>
      <c r="Y96" s="73">
        <v>1957.6712544051252</v>
      </c>
      <c r="Z96" s="71"/>
      <c r="AA96" s="9">
        <f t="shared" si="20"/>
        <v>47.001919942376254</v>
      </c>
      <c r="AB96" s="9">
        <f t="shared" si="21"/>
        <v>1548.4949792002224</v>
      </c>
      <c r="AC96" s="11">
        <f t="shared" si="22"/>
        <v>3.035329179217109E-2</v>
      </c>
      <c r="AE96" s="10">
        <f t="shared" si="23"/>
        <v>7.1231802603686116</v>
      </c>
      <c r="AF96" s="10">
        <f t="shared" si="24"/>
        <v>7.1536394678533206</v>
      </c>
      <c r="AG96" s="10">
        <f t="shared" si="25"/>
        <v>7.1840986753380287</v>
      </c>
      <c r="AH96" s="10">
        <f t="shared" si="26"/>
        <v>7.2145578828227377</v>
      </c>
      <c r="AI96" s="10">
        <f t="shared" si="27"/>
        <v>7.2450170903074458</v>
      </c>
      <c r="AJ96" s="10">
        <f t="shared" si="28"/>
        <v>7.2754762977921548</v>
      </c>
      <c r="AK96" s="10">
        <f t="shared" si="29"/>
        <v>7.3059355052768629</v>
      </c>
      <c r="AL96" s="10">
        <f t="shared" si="30"/>
        <v>7.3363947127615718</v>
      </c>
      <c r="AM96" s="10">
        <f t="shared" si="31"/>
        <v>7.3668539202462808</v>
      </c>
      <c r="AN96" s="10">
        <f t="shared" si="32"/>
        <v>7.3973131277309889</v>
      </c>
      <c r="AO96" s="10">
        <f t="shared" si="33"/>
        <v>7.4277723352156979</v>
      </c>
      <c r="AP96" s="10">
        <f t="shared" si="34"/>
        <v>7.458231542700406</v>
      </c>
      <c r="AQ96" s="10">
        <f t="shared" si="35"/>
        <v>7.488690750185115</v>
      </c>
      <c r="AR96" s="10">
        <f t="shared" si="36"/>
        <v>7.5191499576698231</v>
      </c>
      <c r="AS96" s="10">
        <f t="shared" si="37"/>
        <v>7.5496091651545321</v>
      </c>
      <c r="AT96" s="10">
        <f t="shared" si="38"/>
        <v>7.5795109103243989</v>
      </c>
    </row>
    <row r="97" spans="1:46">
      <c r="A97" s="12" t="s">
        <v>435</v>
      </c>
      <c r="B97" s="15" t="s">
        <v>217</v>
      </c>
      <c r="C97" s="64">
        <v>27099.777575974731</v>
      </c>
      <c r="D97" s="65">
        <v>10.207280799305503</v>
      </c>
      <c r="E97" s="38">
        <v>0.93700000000000006</v>
      </c>
      <c r="F97" s="66">
        <v>31.59</v>
      </c>
      <c r="G97" s="9"/>
      <c r="H97" s="9"/>
      <c r="I97" s="10"/>
      <c r="J97" s="74">
        <v>15761.316386983706</v>
      </c>
      <c r="K97" s="74">
        <v>16704.359969627629</v>
      </c>
      <c r="L97" s="74">
        <v>17318.077372106145</v>
      </c>
      <c r="M97" s="74">
        <v>16014.966347385385</v>
      </c>
      <c r="N97" s="74">
        <v>17410.073839460107</v>
      </c>
      <c r="O97" s="74">
        <v>18730.425095512364</v>
      </c>
      <c r="P97" s="74">
        <v>19331.154879322803</v>
      </c>
      <c r="Q97" s="74">
        <v>20598.0732714234</v>
      </c>
      <c r="R97" s="74">
        <v>21070.529585512355</v>
      </c>
      <c r="S97" s="74">
        <v>21961.184569895791</v>
      </c>
      <c r="T97" s="74">
        <v>22783.2700526441</v>
      </c>
      <c r="U97" s="74">
        <v>23884.25403950203</v>
      </c>
      <c r="V97" s="74">
        <v>25021.368411575331</v>
      </c>
      <c r="W97" s="74">
        <v>25516.936922928075</v>
      </c>
      <c r="X97" s="74">
        <v>25493.430055830926</v>
      </c>
      <c r="Y97" s="73">
        <v>26449.410378193352</v>
      </c>
      <c r="Z97" s="71"/>
      <c r="AA97" s="9">
        <f t="shared" si="20"/>
        <v>768.97980593590751</v>
      </c>
      <c r="AB97" s="9">
        <f t="shared" si="21"/>
        <v>20506.628053314009</v>
      </c>
      <c r="AC97" s="11">
        <f t="shared" si="22"/>
        <v>3.7499085853446065E-2</v>
      </c>
      <c r="AE97" s="10">
        <f t="shared" si="23"/>
        <v>9.665313887016552</v>
      </c>
      <c r="AF97" s="10">
        <f t="shared" si="24"/>
        <v>9.7234250403560374</v>
      </c>
      <c r="AG97" s="10">
        <f t="shared" si="25"/>
        <v>9.7595061697253414</v>
      </c>
      <c r="AH97" s="10">
        <f t="shared" si="26"/>
        <v>9.6812789607226239</v>
      </c>
      <c r="AI97" s="10">
        <f t="shared" si="27"/>
        <v>9.7648042739628966</v>
      </c>
      <c r="AJ97" s="10">
        <f t="shared" si="28"/>
        <v>9.8379044911502778</v>
      </c>
      <c r="AK97" s="10">
        <f t="shared" si="29"/>
        <v>9.8694733158560126</v>
      </c>
      <c r="AL97" s="10">
        <f t="shared" si="30"/>
        <v>9.9329528198899943</v>
      </c>
      <c r="AM97" s="10">
        <f t="shared" si="31"/>
        <v>9.9556306410581783</v>
      </c>
      <c r="AN97" s="10">
        <f t="shared" si="32"/>
        <v>9.9970318363314732</v>
      </c>
      <c r="AO97" s="10">
        <f t="shared" si="33"/>
        <v>10.033781775980968</v>
      </c>
      <c r="AP97" s="10">
        <f t="shared" si="34"/>
        <v>10.08097469399878</v>
      </c>
      <c r="AQ97" s="10">
        <f t="shared" si="35"/>
        <v>10.127485475234156</v>
      </c>
      <c r="AR97" s="10">
        <f t="shared" si="36"/>
        <v>10.147097703723935</v>
      </c>
      <c r="AS97" s="10">
        <f t="shared" si="37"/>
        <v>10.146176053081001</v>
      </c>
      <c r="AT97" s="10">
        <f t="shared" si="38"/>
        <v>10.182989145098217</v>
      </c>
    </row>
    <row r="98" spans="1:46">
      <c r="A98" s="12" t="s">
        <v>220</v>
      </c>
      <c r="B98" s="15" t="s">
        <v>219</v>
      </c>
      <c r="C98" s="64">
        <v>48631.319212014401</v>
      </c>
      <c r="D98" s="65">
        <v>10.792023030564627</v>
      </c>
      <c r="E98" s="38">
        <v>0.91600000000000004</v>
      </c>
      <c r="F98" s="66">
        <v>30</v>
      </c>
      <c r="G98" s="9"/>
      <c r="H98" s="9"/>
      <c r="I98" s="10"/>
      <c r="J98" s="74">
        <v>37597.067873807398</v>
      </c>
      <c r="K98" s="74">
        <v>35987.269960269194</v>
      </c>
      <c r="L98" s="74">
        <v>35275.608557938693</v>
      </c>
      <c r="M98" s="74">
        <v>35719.532884595843</v>
      </c>
      <c r="N98" s="74">
        <v>33748.546739298828</v>
      </c>
      <c r="O98" s="74">
        <v>33993.799195228603</v>
      </c>
      <c r="P98" s="74">
        <v>32962.265646815569</v>
      </c>
      <c r="Q98" s="74">
        <v>33079.871430312975</v>
      </c>
      <c r="R98" s="74">
        <v>37813.371405272628</v>
      </c>
      <c r="S98" s="74">
        <v>40600.981086143096</v>
      </c>
      <c r="T98" s="74">
        <v>43560.221723293289</v>
      </c>
      <c r="U98" s="74">
        <v>44697.147634951099</v>
      </c>
      <c r="V98" s="74">
        <v>45538.92094660904</v>
      </c>
      <c r="W98" s="75">
        <v>46000</v>
      </c>
      <c r="X98" s="75">
        <v>47000</v>
      </c>
      <c r="Y98" s="73">
        <v>48124.475008318528</v>
      </c>
      <c r="Z98" s="71"/>
      <c r="AA98" s="9">
        <f t="shared" si="20"/>
        <v>930.80150199562593</v>
      </c>
      <c r="AB98" s="9">
        <f t="shared" si="21"/>
        <v>38904.973672302425</v>
      </c>
      <c r="AC98" s="11">
        <f t="shared" si="22"/>
        <v>2.3925000176989977E-2</v>
      </c>
      <c r="AE98" s="10">
        <f t="shared" si="23"/>
        <v>10.534681344257635</v>
      </c>
      <c r="AF98" s="10">
        <f t="shared" si="24"/>
        <v>10.490920542687961</v>
      </c>
      <c r="AG98" s="10">
        <f t="shared" si="25"/>
        <v>10.470947028391869</v>
      </c>
      <c r="AH98" s="10">
        <f t="shared" si="26"/>
        <v>10.483452957765955</v>
      </c>
      <c r="AI98" s="10">
        <f t="shared" si="27"/>
        <v>10.426692635797254</v>
      </c>
      <c r="AJ98" s="10">
        <f t="shared" si="28"/>
        <v>10.433933410354738</v>
      </c>
      <c r="AK98" s="10">
        <f t="shared" si="29"/>
        <v>10.403118720945425</v>
      </c>
      <c r="AL98" s="10">
        <f t="shared" si="30"/>
        <v>10.406680262501084</v>
      </c>
      <c r="AM98" s="10">
        <f t="shared" si="31"/>
        <v>10.540418059936354</v>
      </c>
      <c r="AN98" s="10">
        <f t="shared" si="32"/>
        <v>10.61154750998119</v>
      </c>
      <c r="AO98" s="10">
        <f t="shared" si="33"/>
        <v>10.681899667100364</v>
      </c>
      <c r="AP98" s="10">
        <f t="shared" si="34"/>
        <v>10.707664967267</v>
      </c>
      <c r="AQ98" s="10">
        <f t="shared" si="35"/>
        <v>10.72632264470831</v>
      </c>
      <c r="AR98" s="10">
        <f t="shared" si="36"/>
        <v>10.736396675471232</v>
      </c>
      <c r="AS98" s="10">
        <f t="shared" si="37"/>
        <v>10.757902880692196</v>
      </c>
      <c r="AT98" s="10">
        <f t="shared" si="38"/>
        <v>10.781546162612527</v>
      </c>
    </row>
    <row r="99" spans="1:46">
      <c r="A99" s="12" t="s">
        <v>222</v>
      </c>
      <c r="B99" s="15" t="s">
        <v>221</v>
      </c>
      <c r="C99" s="64">
        <v>2283.3054419981331</v>
      </c>
      <c r="D99" s="65">
        <v>7.7333794273302559</v>
      </c>
      <c r="E99" s="38">
        <v>0.71</v>
      </c>
      <c r="F99" s="66">
        <v>33.43</v>
      </c>
      <c r="G99" s="9"/>
      <c r="H99" s="9"/>
      <c r="I99" s="10"/>
      <c r="J99" s="74">
        <v>1224.0714222495346</v>
      </c>
      <c r="K99" s="74">
        <v>1291.9043708661284</v>
      </c>
      <c r="L99" s="74">
        <v>1399.5629023371885</v>
      </c>
      <c r="M99" s="74">
        <v>1407.8070238698194</v>
      </c>
      <c r="N99" s="74">
        <v>1438.9949640853613</v>
      </c>
      <c r="O99" s="74">
        <v>1501.6722212651139</v>
      </c>
      <c r="P99" s="74">
        <v>1569.0585276450977</v>
      </c>
      <c r="Q99" s="74">
        <v>1556.7215619013916</v>
      </c>
      <c r="R99" s="74">
        <v>1650.8049871863352</v>
      </c>
      <c r="S99" s="74">
        <v>1748.0008744720453</v>
      </c>
      <c r="T99" s="74">
        <v>1727.7329949174518</v>
      </c>
      <c r="U99" s="74">
        <v>1764.6687645827826</v>
      </c>
      <c r="V99" s="74">
        <v>1899.798204274714</v>
      </c>
      <c r="W99" s="74">
        <v>2042.5945370387567</v>
      </c>
      <c r="X99" s="74">
        <v>2073.3853963621877</v>
      </c>
      <c r="Y99" s="73">
        <v>2145.7010079168431</v>
      </c>
      <c r="Z99" s="71"/>
      <c r="AA99" s="9">
        <f t="shared" si="20"/>
        <v>56.494929095768555</v>
      </c>
      <c r="AB99" s="9">
        <f t="shared" si="21"/>
        <v>1619.7852502035939</v>
      </c>
      <c r="AC99" s="11">
        <f t="shared" si="22"/>
        <v>3.4878036510498908E-2</v>
      </c>
      <c r="AE99" s="10">
        <f t="shared" si="23"/>
        <v>7.1099378128809461</v>
      </c>
      <c r="AF99" s="10">
        <f t="shared" si="24"/>
        <v>7.1638726652457159</v>
      </c>
      <c r="AG99" s="10">
        <f t="shared" si="25"/>
        <v>7.2439152542385505</v>
      </c>
      <c r="AH99" s="10">
        <f t="shared" si="26"/>
        <v>7.2497884704141917</v>
      </c>
      <c r="AI99" s="10">
        <f t="shared" si="27"/>
        <v>7.2717002072880277</v>
      </c>
      <c r="AJ99" s="10">
        <f t="shared" si="28"/>
        <v>7.3143345803231679</v>
      </c>
      <c r="AK99" s="10">
        <f t="shared" si="29"/>
        <v>7.3582310545517133</v>
      </c>
      <c r="AL99" s="10">
        <f t="shared" si="30"/>
        <v>7.3503373259778</v>
      </c>
      <c r="AM99" s="10">
        <f t="shared" si="31"/>
        <v>7.4090183189462735</v>
      </c>
      <c r="AN99" s="10">
        <f t="shared" si="32"/>
        <v>7.4662280564854049</v>
      </c>
      <c r="AO99" s="10">
        <f t="shared" si="33"/>
        <v>7.454565420594867</v>
      </c>
      <c r="AP99" s="10">
        <f t="shared" si="34"/>
        <v>7.4757182829637809</v>
      </c>
      <c r="AQ99" s="10">
        <f t="shared" si="35"/>
        <v>7.5495029512375673</v>
      </c>
      <c r="AR99" s="10">
        <f t="shared" si="36"/>
        <v>7.6219761106269379</v>
      </c>
      <c r="AS99" s="10">
        <f t="shared" si="37"/>
        <v>7.6369380075354663</v>
      </c>
      <c r="AT99" s="10">
        <f t="shared" si="38"/>
        <v>7.6712215881889332</v>
      </c>
    </row>
    <row r="100" spans="1:46">
      <c r="A100" s="12" t="s">
        <v>436</v>
      </c>
      <c r="B100" s="15" t="s">
        <v>223</v>
      </c>
      <c r="C100" s="64">
        <v>2255.4408179493616</v>
      </c>
      <c r="D100" s="65">
        <v>7.7211007175103479</v>
      </c>
      <c r="E100" s="38">
        <v>0.61899999999999999</v>
      </c>
      <c r="F100" s="66">
        <v>36.74</v>
      </c>
      <c r="G100" s="9"/>
      <c r="H100" s="9"/>
      <c r="I100" s="10"/>
      <c r="J100" s="74">
        <v>1105.225986256884</v>
      </c>
      <c r="K100" s="74">
        <v>1152.2597159451232</v>
      </c>
      <c r="L100" s="74">
        <v>1201.33308021473</v>
      </c>
      <c r="M100" s="74">
        <v>1219.6588948590015</v>
      </c>
      <c r="N100" s="74">
        <v>1279.9564206919847</v>
      </c>
      <c r="O100" s="74">
        <v>1326.5708738453179</v>
      </c>
      <c r="P100" s="74">
        <v>1377.2307041749859</v>
      </c>
      <c r="Q100" s="74">
        <v>1434.0689879784441</v>
      </c>
      <c r="R100" s="74">
        <v>1497.4179697565746</v>
      </c>
      <c r="S100" s="74">
        <v>1567.7938015526677</v>
      </c>
      <c r="T100" s="74">
        <v>1651.3025212520529</v>
      </c>
      <c r="U100" s="74">
        <v>1760.8603446733534</v>
      </c>
      <c r="V100" s="74">
        <v>1861.3108967475807</v>
      </c>
      <c r="W100" s="74">
        <v>1960.118752317881</v>
      </c>
      <c r="X100" s="74">
        <v>2048.0825597310122</v>
      </c>
      <c r="Y100" s="73">
        <v>2139.1523514707069</v>
      </c>
      <c r="Z100" s="71"/>
      <c r="AA100" s="9">
        <f t="shared" si="20"/>
        <v>66.530416204120002</v>
      </c>
      <c r="AB100" s="9">
        <f t="shared" si="21"/>
        <v>1496.2127673331731</v>
      </c>
      <c r="AC100" s="11">
        <f t="shared" si="22"/>
        <v>4.446587922298164E-2</v>
      </c>
      <c r="AE100" s="10">
        <f t="shared" si="23"/>
        <v>7.0078051054917019</v>
      </c>
      <c r="AF100" s="10">
        <f t="shared" si="24"/>
        <v>7.0494802637153153</v>
      </c>
      <c r="AG100" s="10">
        <f t="shared" si="25"/>
        <v>7.0911871193620364</v>
      </c>
      <c r="AH100" s="10">
        <f t="shared" si="26"/>
        <v>7.1063265042556392</v>
      </c>
      <c r="AI100" s="10">
        <f t="shared" si="27"/>
        <v>7.1545813099996867</v>
      </c>
      <c r="AJ100" s="10">
        <f t="shared" si="28"/>
        <v>7.1903526013591881</v>
      </c>
      <c r="AK100" s="10">
        <f t="shared" si="29"/>
        <v>7.2278300258535078</v>
      </c>
      <c r="AL100" s="10">
        <f t="shared" si="30"/>
        <v>7.2682711287739545</v>
      </c>
      <c r="AM100" s="10">
        <f t="shared" si="31"/>
        <v>7.3114975503634012</v>
      </c>
      <c r="AN100" s="10">
        <f t="shared" si="32"/>
        <v>7.3574246881511103</v>
      </c>
      <c r="AO100" s="10">
        <f t="shared" si="33"/>
        <v>7.409319662296368</v>
      </c>
      <c r="AP100" s="10">
        <f t="shared" si="34"/>
        <v>7.4735578007934285</v>
      </c>
      <c r="AQ100" s="10">
        <f t="shared" si="35"/>
        <v>7.5290363016618249</v>
      </c>
      <c r="AR100" s="10">
        <f t="shared" si="36"/>
        <v>7.580760338306475</v>
      </c>
      <c r="AS100" s="10">
        <f t="shared" si="37"/>
        <v>7.6246592977155352</v>
      </c>
      <c r="AT100" s="10">
        <f t="shared" si="38"/>
        <v>7.6681649321049887</v>
      </c>
    </row>
    <row r="101" spans="1:46">
      <c r="A101" s="12" t="s">
        <v>226</v>
      </c>
      <c r="B101" s="15" t="s">
        <v>225</v>
      </c>
      <c r="C101" s="64">
        <v>16437.411064003009</v>
      </c>
      <c r="D101" s="65">
        <v>9.7073151783505338</v>
      </c>
      <c r="E101" s="38">
        <v>0.86599999999999999</v>
      </c>
      <c r="F101" s="66">
        <v>35.730000000000004</v>
      </c>
      <c r="G101" s="9"/>
      <c r="H101" s="9"/>
      <c r="I101" s="10"/>
      <c r="J101" s="74">
        <v>6107.1630603145004</v>
      </c>
      <c r="K101" s="74">
        <v>6399.7509339095268</v>
      </c>
      <c r="L101" s="74">
        <v>7045.7974614145905</v>
      </c>
      <c r="M101" s="74">
        <v>7501.0204318144424</v>
      </c>
      <c r="N101" s="74">
        <v>7919.2196589667637</v>
      </c>
      <c r="O101" s="74">
        <v>8530.997674698905</v>
      </c>
      <c r="P101" s="74">
        <v>9267.9825377054494</v>
      </c>
      <c r="Q101" s="74">
        <v>9956.4882061497137</v>
      </c>
      <c r="R101" s="74">
        <v>10731.049882076089</v>
      </c>
      <c r="S101" s="74">
        <v>11725.555771911424</v>
      </c>
      <c r="T101" s="74">
        <v>13037.860314938845</v>
      </c>
      <c r="U101" s="74">
        <v>14713.089595566003</v>
      </c>
      <c r="V101" s="74">
        <v>16265.333537539345</v>
      </c>
      <c r="W101" s="74">
        <v>15593.464117024892</v>
      </c>
      <c r="X101" s="74">
        <v>12846.513803731925</v>
      </c>
      <c r="Y101" s="73">
        <v>13721.790068911185</v>
      </c>
      <c r="Z101" s="71"/>
      <c r="AA101" s="9">
        <f t="shared" si="20"/>
        <v>716.04213158912887</v>
      </c>
      <c r="AB101" s="9">
        <f t="shared" si="21"/>
        <v>10509.419132517496</v>
      </c>
      <c r="AC101" s="11">
        <f t="shared" si="22"/>
        <v>6.8133368986455431E-2</v>
      </c>
      <c r="AE101" s="10">
        <f t="shared" si="23"/>
        <v>8.7172176334257934</v>
      </c>
      <c r="AF101" s="10">
        <f t="shared" si="24"/>
        <v>8.7640143520138576</v>
      </c>
      <c r="AG101" s="10">
        <f t="shared" si="25"/>
        <v>8.8601866133013427</v>
      </c>
      <c r="AH101" s="10">
        <f t="shared" si="26"/>
        <v>8.9227943478446683</v>
      </c>
      <c r="AI101" s="10">
        <f t="shared" si="27"/>
        <v>8.9770479520460409</v>
      </c>
      <c r="AJ101" s="10">
        <f t="shared" si="28"/>
        <v>9.0514615943379049</v>
      </c>
      <c r="AK101" s="10">
        <f t="shared" si="29"/>
        <v>9.1343210014013163</v>
      </c>
      <c r="AL101" s="10">
        <f t="shared" si="30"/>
        <v>9.2059796986602596</v>
      </c>
      <c r="AM101" s="10">
        <f t="shared" si="31"/>
        <v>9.2808966763252414</v>
      </c>
      <c r="AN101" s="10">
        <f t="shared" si="32"/>
        <v>9.3695259927805683</v>
      </c>
      <c r="AO101" s="10">
        <f t="shared" si="33"/>
        <v>9.4756127357393218</v>
      </c>
      <c r="AP101" s="10">
        <f t="shared" si="34"/>
        <v>9.5964928252305519</v>
      </c>
      <c r="AQ101" s="10">
        <f t="shared" si="35"/>
        <v>9.6967913451551961</v>
      </c>
      <c r="AR101" s="10">
        <f t="shared" si="36"/>
        <v>9.6546071385891139</v>
      </c>
      <c r="AS101" s="10">
        <f t="shared" si="37"/>
        <v>9.4608277541945753</v>
      </c>
      <c r="AT101" s="10">
        <f t="shared" si="38"/>
        <v>9.5267403642641959</v>
      </c>
    </row>
    <row r="102" spans="1:46">
      <c r="A102" s="12" t="s">
        <v>228</v>
      </c>
      <c r="B102" s="15" t="s">
        <v>227</v>
      </c>
      <c r="C102" s="64">
        <v>13069.734119079485</v>
      </c>
      <c r="D102" s="65">
        <v>9.4780544635712172</v>
      </c>
      <c r="E102" s="38">
        <v>0.80300000000000005</v>
      </c>
      <c r="F102" s="66">
        <v>45</v>
      </c>
      <c r="G102" s="9"/>
      <c r="H102" s="9"/>
      <c r="I102" s="10"/>
      <c r="J102" s="74">
        <v>8618.8754654809018</v>
      </c>
      <c r="K102" s="74">
        <v>8867.4264918525514</v>
      </c>
      <c r="L102" s="74">
        <v>8524.373742584321</v>
      </c>
      <c r="M102" s="74">
        <v>8716.6284819142129</v>
      </c>
      <c r="N102" s="74">
        <v>8568.9326967750476</v>
      </c>
      <c r="O102" s="74">
        <v>8563.0038286594809</v>
      </c>
      <c r="P102" s="74">
        <v>8760.5652476286359</v>
      </c>
      <c r="Q102" s="74">
        <v>8903.6856522056514</v>
      </c>
      <c r="R102" s="74">
        <v>9037.0841380287075</v>
      </c>
      <c r="S102" s="74">
        <v>9562.6855987370272</v>
      </c>
      <c r="T102" s="74">
        <v>9517.1669908853873</v>
      </c>
      <c r="U102" s="74">
        <v>9477.6052050219714</v>
      </c>
      <c r="V102" s="74">
        <v>10110.929704822416</v>
      </c>
      <c r="W102" s="74">
        <v>10965.561140413105</v>
      </c>
      <c r="X102" s="74">
        <v>11868.143157013836</v>
      </c>
      <c r="Y102" s="73">
        <v>12101.606225151465</v>
      </c>
      <c r="Z102" s="71"/>
      <c r="AA102" s="9">
        <f t="shared" si="20"/>
        <v>183.68197767357697</v>
      </c>
      <c r="AB102" s="9">
        <f t="shared" si="21"/>
        <v>9337.5111694682164</v>
      </c>
      <c r="AC102" s="11">
        <f t="shared" si="22"/>
        <v>1.9671406474369754E-2</v>
      </c>
      <c r="AE102" s="10">
        <f t="shared" si="23"/>
        <v>9.0617098987068267</v>
      </c>
      <c r="AF102" s="10">
        <f t="shared" si="24"/>
        <v>9.090139896999947</v>
      </c>
      <c r="AG102" s="10">
        <f t="shared" si="25"/>
        <v>9.0506848381728737</v>
      </c>
      <c r="AH102" s="10">
        <f t="shared" si="26"/>
        <v>9.0729878001554276</v>
      </c>
      <c r="AI102" s="10">
        <f t="shared" si="27"/>
        <v>9.0558984643699869</v>
      </c>
      <c r="AJ102" s="10">
        <f t="shared" si="28"/>
        <v>9.0552063221426966</v>
      </c>
      <c r="AK102" s="10">
        <f t="shared" si="29"/>
        <v>9.07801570783373</v>
      </c>
      <c r="AL102" s="10">
        <f t="shared" si="30"/>
        <v>9.0942205882222993</v>
      </c>
      <c r="AM102" s="10">
        <f t="shared" si="31"/>
        <v>9.1090918502524065</v>
      </c>
      <c r="AN102" s="10">
        <f t="shared" si="32"/>
        <v>9.1656238869646902</v>
      </c>
      <c r="AO102" s="10">
        <f t="shared" si="33"/>
        <v>9.1608524985071806</v>
      </c>
      <c r="AP102" s="10">
        <f t="shared" si="34"/>
        <v>9.1566869478323856</v>
      </c>
      <c r="AQ102" s="10">
        <f t="shared" si="35"/>
        <v>9.2213722667205218</v>
      </c>
      <c r="AR102" s="10">
        <f t="shared" si="36"/>
        <v>9.3025148351388331</v>
      </c>
      <c r="AS102" s="10">
        <f t="shared" si="37"/>
        <v>9.381613043775932</v>
      </c>
      <c r="AT102" s="10">
        <f t="shared" si="38"/>
        <v>9.4010934686551639</v>
      </c>
    </row>
    <row r="103" spans="1:46">
      <c r="A103" s="12" t="s">
        <v>230</v>
      </c>
      <c r="B103" s="15" t="s">
        <v>229</v>
      </c>
      <c r="C103" s="64">
        <v>1467.5618293189252</v>
      </c>
      <c r="D103" s="65">
        <v>7.2913576832296467</v>
      </c>
      <c r="E103" s="38">
        <v>0.51400000000000001</v>
      </c>
      <c r="F103" s="66">
        <v>52.5</v>
      </c>
      <c r="G103" s="9"/>
      <c r="H103" s="9"/>
      <c r="I103" s="10"/>
      <c r="J103" s="74">
        <v>1009.9702089579747</v>
      </c>
      <c r="K103" s="74">
        <v>1038.3985713898799</v>
      </c>
      <c r="L103" s="74">
        <v>1053.815411577677</v>
      </c>
      <c r="M103" s="74">
        <v>1090.5278845873111</v>
      </c>
      <c r="N103" s="74">
        <v>1075.086649194566</v>
      </c>
      <c r="O103" s="74">
        <v>1117.9333983841325</v>
      </c>
      <c r="P103" s="74">
        <v>1148.629700603447</v>
      </c>
      <c r="Q103" s="74">
        <v>1147.2753252943526</v>
      </c>
      <c r="R103" s="74">
        <v>1184.7709643155547</v>
      </c>
      <c r="S103" s="74">
        <v>1199.8658204772869</v>
      </c>
      <c r="T103" s="74">
        <v>1201.1854167622191</v>
      </c>
      <c r="U103" s="74">
        <v>1267.5323249404773</v>
      </c>
      <c r="V103" s="74">
        <v>1286.8035106592502</v>
      </c>
      <c r="W103" s="74">
        <v>1332.6014032561866</v>
      </c>
      <c r="X103" s="74">
        <v>1332.6387303246595</v>
      </c>
      <c r="Y103" s="73">
        <v>1359.0737595648054</v>
      </c>
      <c r="Z103" s="71"/>
      <c r="AA103" s="9">
        <f t="shared" si="20"/>
        <v>23.125561814951929</v>
      </c>
      <c r="AB103" s="9">
        <f t="shared" si="21"/>
        <v>1165.8023547149983</v>
      </c>
      <c r="AC103" s="11">
        <f t="shared" si="22"/>
        <v>1.9836605854690863E-2</v>
      </c>
      <c r="AE103" s="10">
        <f t="shared" si="23"/>
        <v>6.9176761133190743</v>
      </c>
      <c r="AF103" s="10">
        <f t="shared" si="24"/>
        <v>6.9454349701687175</v>
      </c>
      <c r="AG103" s="10">
        <f t="shared" si="25"/>
        <v>6.9601725824335485</v>
      </c>
      <c r="AH103" s="10">
        <f t="shared" si="26"/>
        <v>6.9944171557753894</v>
      </c>
      <c r="AI103" s="10">
        <f t="shared" si="27"/>
        <v>6.980156541215365</v>
      </c>
      <c r="AJ103" s="10">
        <f t="shared" si="28"/>
        <v>7.0192370798333403</v>
      </c>
      <c r="AK103" s="10">
        <f t="shared" si="29"/>
        <v>7.0463249461869895</v>
      </c>
      <c r="AL103" s="10">
        <f t="shared" si="30"/>
        <v>7.0451451278139112</v>
      </c>
      <c r="AM103" s="10">
        <f t="shared" si="31"/>
        <v>7.0773047558298234</v>
      </c>
      <c r="AN103" s="10">
        <f t="shared" si="32"/>
        <v>7.0899650132552594</v>
      </c>
      <c r="AO103" s="10">
        <f t="shared" si="33"/>
        <v>7.0910641954778848</v>
      </c>
      <c r="AP103" s="10">
        <f t="shared" si="34"/>
        <v>7.1448272380517635</v>
      </c>
      <c r="AQ103" s="10">
        <f t="shared" si="35"/>
        <v>7.1599165235700788</v>
      </c>
      <c r="AR103" s="10">
        <f t="shared" si="36"/>
        <v>7.194888253149184</v>
      </c>
      <c r="AS103" s="10">
        <f t="shared" si="37"/>
        <v>7.1949162634346404</v>
      </c>
      <c r="AT103" s="10">
        <f t="shared" si="38"/>
        <v>7.2145586875604391</v>
      </c>
    </row>
    <row r="104" spans="1:46">
      <c r="A104" s="13" t="s">
        <v>232</v>
      </c>
      <c r="B104" s="16" t="s">
        <v>231</v>
      </c>
      <c r="C104" s="64">
        <v>395.98964898204304</v>
      </c>
      <c r="D104" s="65">
        <v>5.9813880719786177</v>
      </c>
      <c r="E104" s="38">
        <v>0.442</v>
      </c>
      <c r="F104" s="66">
        <v>38.159999999999997</v>
      </c>
      <c r="G104" s="9"/>
      <c r="H104" s="9"/>
      <c r="I104" s="10"/>
      <c r="J104" s="74">
        <v>150.80697413874532</v>
      </c>
      <c r="K104" s="74">
        <v>160.15926418913529</v>
      </c>
      <c r="L104" s="74">
        <v>304.52677771714002</v>
      </c>
      <c r="M104" s="74">
        <v>360.65500275316111</v>
      </c>
      <c r="N104" s="74">
        <v>408.30524344152479</v>
      </c>
      <c r="O104" s="74">
        <v>481.20466311558357</v>
      </c>
      <c r="P104" s="74">
        <v>472.87824986649832</v>
      </c>
      <c r="Q104" s="74">
        <v>474.43726719342203</v>
      </c>
      <c r="R104" s="74">
        <v>317.52550790531927</v>
      </c>
      <c r="S104" s="74">
        <v>317.0127914177188</v>
      </c>
      <c r="T104" s="74">
        <v>322.84367853323391</v>
      </c>
      <c r="U104" s="74">
        <v>334.30927753851682</v>
      </c>
      <c r="V104" s="74">
        <v>349.97836979782574</v>
      </c>
      <c r="W104" s="74">
        <v>358.41296798640951</v>
      </c>
      <c r="X104" s="74">
        <v>359.58358448593265</v>
      </c>
      <c r="Y104" s="73">
        <v>367.15360042833686</v>
      </c>
      <c r="Z104" s="71"/>
      <c r="AA104" s="9">
        <f t="shared" si="20"/>
        <v>7.259687052417954</v>
      </c>
      <c r="AB104" s="9">
        <f t="shared" si="21"/>
        <v>344.84264133867782</v>
      </c>
      <c r="AC104" s="11">
        <f t="shared" si="22"/>
        <v>2.1052173316605732E-2</v>
      </c>
      <c r="AE104" s="10">
        <f t="shared" si="23"/>
        <v>5.0160007021088804</v>
      </c>
      <c r="AF104" s="10">
        <f t="shared" si="24"/>
        <v>5.0761687213326763</v>
      </c>
      <c r="AG104" s="10">
        <f t="shared" si="25"/>
        <v>5.7187590232412271</v>
      </c>
      <c r="AH104" s="10">
        <f t="shared" si="26"/>
        <v>5.8879218303442844</v>
      </c>
      <c r="AI104" s="10">
        <f t="shared" si="27"/>
        <v>6.0120150403726926</v>
      </c>
      <c r="AJ104" s="10">
        <f t="shared" si="28"/>
        <v>6.1762926746512088</v>
      </c>
      <c r="AK104" s="10">
        <f t="shared" si="29"/>
        <v>6.1588379554994921</v>
      </c>
      <c r="AL104" s="10">
        <f t="shared" si="30"/>
        <v>6.1621294010766627</v>
      </c>
      <c r="AM104" s="10">
        <f t="shared" si="31"/>
        <v>5.7605581549649463</v>
      </c>
      <c r="AN104" s="10">
        <f t="shared" si="32"/>
        <v>5.7589421245386356</v>
      </c>
      <c r="AO104" s="10">
        <f t="shared" si="33"/>
        <v>5.7771682386832719</v>
      </c>
      <c r="AP104" s="10">
        <f t="shared" si="34"/>
        <v>5.8120665451753304</v>
      </c>
      <c r="AQ104" s="10">
        <f t="shared" si="35"/>
        <v>5.8578713519960841</v>
      </c>
      <c r="AR104" s="10">
        <f t="shared" si="36"/>
        <v>5.8816858634439813</v>
      </c>
      <c r="AS104" s="10">
        <f t="shared" si="37"/>
        <v>5.8849466521837899</v>
      </c>
      <c r="AT104" s="10">
        <f t="shared" si="38"/>
        <v>5.9057802902728973</v>
      </c>
    </row>
    <row r="105" spans="1:46">
      <c r="A105" s="13" t="s">
        <v>437</v>
      </c>
      <c r="B105" s="16" t="s">
        <v>233</v>
      </c>
      <c r="C105" s="64">
        <v>16502.026672867512</v>
      </c>
      <c r="D105" s="65">
        <v>9.7112384810044876</v>
      </c>
      <c r="E105" s="38">
        <v>0.84699999999999998</v>
      </c>
      <c r="F105" s="66">
        <v>36</v>
      </c>
      <c r="G105" s="9"/>
      <c r="H105" s="9"/>
      <c r="I105" s="10"/>
      <c r="J105" s="73">
        <v>10760.325624849658</v>
      </c>
      <c r="K105" s="73">
        <v>11093.119200875937</v>
      </c>
      <c r="L105" s="73">
        <v>11436.205361727771</v>
      </c>
      <c r="M105" s="73">
        <v>11789.902434770898</v>
      </c>
      <c r="N105" s="74">
        <v>12154.538592547318</v>
      </c>
      <c r="O105" s="74">
        <v>12350.746261247448</v>
      </c>
      <c r="P105" s="74">
        <v>11581.047639352308</v>
      </c>
      <c r="Q105" s="74">
        <v>11198.902927683925</v>
      </c>
      <c r="R105" s="74">
        <v>12397.787740955595</v>
      </c>
      <c r="S105" s="74">
        <v>12680.329279073345</v>
      </c>
      <c r="T105" s="74">
        <v>13653.026327901771</v>
      </c>
      <c r="U105" s="74">
        <v>14166.273620741476</v>
      </c>
      <c r="V105" s="74">
        <v>14714.503348903625</v>
      </c>
      <c r="W105" s="74">
        <v>14969.879106190261</v>
      </c>
      <c r="X105" s="74">
        <v>14984.881341132768</v>
      </c>
      <c r="Y105" s="73">
        <v>15342.876445780035</v>
      </c>
      <c r="Z105" s="71"/>
      <c r="AA105" s="9">
        <f t="shared" si="20"/>
        <v>302.50283381767048</v>
      </c>
      <c r="AB105" s="9">
        <f t="shared" si="21"/>
        <v>12662.097920530272</v>
      </c>
      <c r="AC105" s="11">
        <f t="shared" si="22"/>
        <v>2.3890419716877536E-2</v>
      </c>
      <c r="AE105" s="10">
        <f t="shared" si="23"/>
        <v>9.2836210957903695</v>
      </c>
      <c r="AF105" s="10">
        <f t="shared" si="24"/>
        <v>9.3140803032750785</v>
      </c>
      <c r="AG105" s="10">
        <f t="shared" si="25"/>
        <v>9.3445395107597875</v>
      </c>
      <c r="AH105" s="10">
        <f t="shared" si="26"/>
        <v>9.3749987182444965</v>
      </c>
      <c r="AI105" s="10">
        <f t="shared" si="27"/>
        <v>9.4054579257292055</v>
      </c>
      <c r="AJ105" s="10">
        <f t="shared" si="28"/>
        <v>9.4214717662424849</v>
      </c>
      <c r="AK105" s="10">
        <f t="shared" si="29"/>
        <v>9.3571252167543904</v>
      </c>
      <c r="AL105" s="10">
        <f t="shared" si="30"/>
        <v>9.3235710996001249</v>
      </c>
      <c r="AM105" s="10">
        <f t="shared" si="31"/>
        <v>9.4252733276890783</v>
      </c>
      <c r="AN105" s="10">
        <f t="shared" si="32"/>
        <v>9.4478071960352228</v>
      </c>
      <c r="AO105" s="10">
        <f t="shared" si="33"/>
        <v>9.5217164850430898</v>
      </c>
      <c r="AP105" s="10">
        <f t="shared" si="34"/>
        <v>9.5586193214412667</v>
      </c>
      <c r="AQ105" s="10">
        <f t="shared" si="35"/>
        <v>9.5965889087492666</v>
      </c>
      <c r="AR105" s="10">
        <f t="shared" si="36"/>
        <v>9.6137954016422711</v>
      </c>
      <c r="AS105" s="10">
        <f t="shared" si="37"/>
        <v>9.6147970612097531</v>
      </c>
      <c r="AT105" s="10">
        <f t="shared" si="38"/>
        <v>9.6384065701056407</v>
      </c>
    </row>
    <row r="106" spans="1:46">
      <c r="A106" s="13" t="s">
        <v>236</v>
      </c>
      <c r="B106" s="16" t="s">
        <v>235</v>
      </c>
      <c r="C106" s="64">
        <v>91696</v>
      </c>
      <c r="D106" s="65">
        <v>11.426234036791518</v>
      </c>
      <c r="E106" s="38">
        <v>0.95099999999999996</v>
      </c>
      <c r="F106" s="66" t="e">
        <v>#N/A</v>
      </c>
      <c r="G106" s="9"/>
      <c r="H106" s="9"/>
      <c r="I106" s="1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2"/>
      <c r="Y106" s="71"/>
      <c r="Z106" s="71"/>
      <c r="AA106" s="9" t="e">
        <f t="shared" si="20"/>
        <v>#DIV/0!</v>
      </c>
      <c r="AB106" s="9" t="e">
        <f t="shared" si="21"/>
        <v>#DIV/0!</v>
      </c>
      <c r="AC106" s="11" t="e">
        <f t="shared" si="22"/>
        <v>#DIV/0!</v>
      </c>
      <c r="AD106">
        <v>91700</v>
      </c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</row>
    <row r="107" spans="1:46">
      <c r="A107" s="13" t="s">
        <v>238</v>
      </c>
      <c r="B107" s="16" t="s">
        <v>237</v>
      </c>
      <c r="C107" s="64">
        <v>17308.004374939774</v>
      </c>
      <c r="D107" s="65">
        <v>9.7589243541145478</v>
      </c>
      <c r="E107" s="38">
        <v>0.87</v>
      </c>
      <c r="F107" s="66">
        <v>37.57</v>
      </c>
      <c r="G107" s="9"/>
      <c r="H107" s="9"/>
      <c r="I107" s="10"/>
      <c r="J107" s="70">
        <v>7378.5569023052994</v>
      </c>
      <c r="K107" s="70">
        <v>7819.0896498848397</v>
      </c>
      <c r="L107" s="70">
        <v>8461.7892048204558</v>
      </c>
      <c r="M107" s="70">
        <v>9171.3694928179448</v>
      </c>
      <c r="N107" s="70">
        <v>9134.60752901858</v>
      </c>
      <c r="O107" s="70">
        <v>9516.3695362101462</v>
      </c>
      <c r="P107" s="70">
        <v>10210.560890342193</v>
      </c>
      <c r="Q107" s="70">
        <v>10949.742234580628</v>
      </c>
      <c r="R107" s="70">
        <v>12123.638769552357</v>
      </c>
      <c r="S107" s="70">
        <v>13085.492107976954</v>
      </c>
      <c r="T107" s="70">
        <v>14194.391531121817</v>
      </c>
      <c r="U107" s="70">
        <v>15399.103963432497</v>
      </c>
      <c r="V107" s="70">
        <v>17006.863605223763</v>
      </c>
      <c r="W107" s="70">
        <v>17567.588207917997</v>
      </c>
      <c r="X107" s="70">
        <v>15010.689736079574</v>
      </c>
      <c r="Y107" s="71">
        <f t="shared" ref="Y107:Y120" si="39">X107*(1+AC107)</f>
        <v>15936.357453035977</v>
      </c>
      <c r="Z107" s="71"/>
      <c r="AA107" s="9">
        <f t="shared" si="20"/>
        <v>727.79609320766815</v>
      </c>
      <c r="AB107" s="9">
        <f t="shared" si="21"/>
        <v>11801.990224085668</v>
      </c>
      <c r="AC107" s="11">
        <f t="shared" si="22"/>
        <v>6.1667234033321909E-2</v>
      </c>
      <c r="AE107" s="10">
        <f t="shared" si="23"/>
        <v>8.9063333567806993</v>
      </c>
      <c r="AF107" s="10">
        <f t="shared" si="24"/>
        <v>8.9643234137046264</v>
      </c>
      <c r="AG107" s="10">
        <f t="shared" si="25"/>
        <v>9.0433159201709223</v>
      </c>
      <c r="AH107" s="10">
        <f t="shared" si="26"/>
        <v>9.1238418990089336</v>
      </c>
      <c r="AI107" s="10">
        <f t="shared" si="27"/>
        <v>9.119825504453857</v>
      </c>
      <c r="AJ107" s="10">
        <f t="shared" si="28"/>
        <v>9.1607687038141048</v>
      </c>
      <c r="AK107" s="10">
        <f t="shared" si="29"/>
        <v>9.2311778450408255</v>
      </c>
      <c r="AL107" s="10">
        <f t="shared" si="30"/>
        <v>9.3010711947466245</v>
      </c>
      <c r="AM107" s="10">
        <f t="shared" si="31"/>
        <v>9.4029124430746656</v>
      </c>
      <c r="AN107" s="10">
        <f t="shared" si="32"/>
        <v>9.4792594228147209</v>
      </c>
      <c r="AO107" s="10">
        <f t="shared" si="33"/>
        <v>9.5606022029740263</v>
      </c>
      <c r="AP107" s="10">
        <f t="shared" si="34"/>
        <v>9.6420646025162604</v>
      </c>
      <c r="AQ107" s="10">
        <f t="shared" si="35"/>
        <v>9.7413722830404428</v>
      </c>
      <c r="AR107" s="10">
        <f t="shared" si="36"/>
        <v>9.773810904139161</v>
      </c>
      <c r="AS107" s="10">
        <f t="shared" si="37"/>
        <v>9.6165178753425486</v>
      </c>
      <c r="AT107" s="10">
        <f t="shared" si="38"/>
        <v>9.6763584101097155</v>
      </c>
    </row>
    <row r="108" spans="1:46">
      <c r="A108" s="13" t="s">
        <v>240</v>
      </c>
      <c r="B108" s="16" t="s">
        <v>239</v>
      </c>
      <c r="C108" s="64">
        <v>83820.4182999943</v>
      </c>
      <c r="D108" s="65">
        <v>11.336431911922281</v>
      </c>
      <c r="E108" s="38">
        <v>0.96</v>
      </c>
      <c r="F108" s="66">
        <v>30.760249999999999</v>
      </c>
      <c r="G108" s="9"/>
      <c r="H108" s="9"/>
      <c r="I108" s="10"/>
      <c r="J108" s="70">
        <v>48417.655829919051</v>
      </c>
      <c r="K108" s="70">
        <v>48488.054354717031</v>
      </c>
      <c r="L108" s="70">
        <v>50727.877002612106</v>
      </c>
      <c r="M108" s="70">
        <v>53352.254018519932</v>
      </c>
      <c r="N108" s="70">
        <v>57067.40168666812</v>
      </c>
      <c r="O108" s="70">
        <v>61059.399926663107</v>
      </c>
      <c r="P108" s="70">
        <v>61855.624926810473</v>
      </c>
      <c r="Q108" s="70">
        <v>63723.794575176136</v>
      </c>
      <c r="R108" s="70">
        <v>63928.436946766844</v>
      </c>
      <c r="S108" s="70">
        <v>65798.528915062823</v>
      </c>
      <c r="T108" s="70">
        <v>68319.185996831817</v>
      </c>
      <c r="U108" s="70">
        <v>70984.22948976609</v>
      </c>
      <c r="V108" s="70">
        <v>74421.627792637417</v>
      </c>
      <c r="W108" s="70">
        <v>73126.703786062499</v>
      </c>
      <c r="X108" s="70">
        <v>68853.456552333984</v>
      </c>
      <c r="Y108" s="71">
        <f t="shared" si="39"/>
        <v>70936.176179579459</v>
      </c>
      <c r="Z108" s="71"/>
      <c r="AA108" s="9">
        <f t="shared" si="20"/>
        <v>1875.662787169055</v>
      </c>
      <c r="AB108" s="9">
        <f t="shared" si="21"/>
        <v>62008.2821200365</v>
      </c>
      <c r="AC108" s="11">
        <f t="shared" si="22"/>
        <v>3.0248584915449211E-2</v>
      </c>
      <c r="AE108" s="10">
        <f t="shared" si="23"/>
        <v>10.787619816059435</v>
      </c>
      <c r="AF108" s="10">
        <f t="shared" si="24"/>
        <v>10.789072744623667</v>
      </c>
      <c r="AG108" s="10">
        <f t="shared" si="25"/>
        <v>10.834230880732001</v>
      </c>
      <c r="AH108" s="10">
        <f t="shared" si="26"/>
        <v>10.884671505481643</v>
      </c>
      <c r="AI108" s="10">
        <f t="shared" si="27"/>
        <v>10.951988333962113</v>
      </c>
      <c r="AJ108" s="10">
        <f t="shared" si="28"/>
        <v>11.019602438639254</v>
      </c>
      <c r="AK108" s="10">
        <f t="shared" si="29"/>
        <v>11.032558318338783</v>
      </c>
      <c r="AL108" s="10">
        <f t="shared" si="30"/>
        <v>11.062313313022662</v>
      </c>
      <c r="AM108" s="10">
        <f t="shared" si="31"/>
        <v>11.065519564013528</v>
      </c>
      <c r="AN108" s="10">
        <f t="shared" si="32"/>
        <v>11.094352760149551</v>
      </c>
      <c r="AO108" s="10">
        <f t="shared" si="33"/>
        <v>11.131945913825193</v>
      </c>
      <c r="AP108" s="10">
        <f t="shared" si="34"/>
        <v>11.170213011488732</v>
      </c>
      <c r="AQ108" s="10">
        <f t="shared" si="35"/>
        <v>11.217501874714847</v>
      </c>
      <c r="AR108" s="10">
        <f t="shared" si="36"/>
        <v>11.199948883901186</v>
      </c>
      <c r="AS108" s="10">
        <f t="shared" si="37"/>
        <v>11.139735706997328</v>
      </c>
      <c r="AT108" s="10">
        <f t="shared" si="38"/>
        <v>11.169535824698061</v>
      </c>
    </row>
    <row r="109" spans="1:46">
      <c r="A109" s="13" t="s">
        <v>242</v>
      </c>
      <c r="B109" s="16" t="s">
        <v>241</v>
      </c>
      <c r="C109" s="64">
        <v>1003.9637614173394</v>
      </c>
      <c r="D109" s="65">
        <v>6.9117112053944254</v>
      </c>
      <c r="E109" s="38">
        <v>0.54300000000000004</v>
      </c>
      <c r="F109" s="66">
        <v>47.24</v>
      </c>
      <c r="G109" s="9"/>
      <c r="H109" s="9"/>
      <c r="I109" s="10"/>
      <c r="J109" s="70">
        <v>876.63955931083137</v>
      </c>
      <c r="K109" s="70">
        <v>868.36333917268723</v>
      </c>
      <c r="L109" s="70">
        <v>873.1970313186257</v>
      </c>
      <c r="M109" s="70">
        <v>880.23283310616716</v>
      </c>
      <c r="N109" s="70">
        <v>893.82700715449243</v>
      </c>
      <c r="O109" s="70">
        <v>908.90300798136195</v>
      </c>
      <c r="P109" s="70">
        <v>935.77734080333073</v>
      </c>
      <c r="Q109" s="70">
        <v>793.9464010013296</v>
      </c>
      <c r="R109" s="70">
        <v>847.19907412126622</v>
      </c>
      <c r="S109" s="70">
        <v>867.03252917873897</v>
      </c>
      <c r="T109" s="70">
        <v>882.07468440204286</v>
      </c>
      <c r="U109" s="70">
        <v>901.24623379427135</v>
      </c>
      <c r="V109" s="70">
        <v>931.81265475270561</v>
      </c>
      <c r="W109" s="70">
        <v>971.77507492034215</v>
      </c>
      <c r="X109" s="70">
        <v>911.66243600675318</v>
      </c>
      <c r="Y109" s="71">
        <f t="shared" si="39"/>
        <v>915.45130678044018</v>
      </c>
      <c r="Z109" s="71"/>
      <c r="AA109" s="9">
        <f t="shared" si="20"/>
        <v>3.6970931383412116</v>
      </c>
      <c r="AB109" s="9">
        <f t="shared" si="21"/>
        <v>889.57928046832978</v>
      </c>
      <c r="AC109" s="11">
        <f t="shared" si="22"/>
        <v>4.1560018533646961E-3</v>
      </c>
      <c r="AE109" s="10">
        <f t="shared" si="23"/>
        <v>6.7760959150874234</v>
      </c>
      <c r="AF109" s="10">
        <f t="shared" si="24"/>
        <v>6.7666102205914456</v>
      </c>
      <c r="AG109" s="10">
        <f t="shared" si="25"/>
        <v>6.7721612248974781</v>
      </c>
      <c r="AH109" s="10">
        <f t="shared" si="26"/>
        <v>6.7801864555515134</v>
      </c>
      <c r="AI109" s="10">
        <f t="shared" si="27"/>
        <v>6.7955122521476783</v>
      </c>
      <c r="AJ109" s="10">
        <f t="shared" si="28"/>
        <v>6.8122383865937364</v>
      </c>
      <c r="AK109" s="10">
        <f t="shared" si="29"/>
        <v>6.8413775644216379</v>
      </c>
      <c r="AL109" s="10">
        <f t="shared" si="30"/>
        <v>6.6770159539324592</v>
      </c>
      <c r="AM109" s="10">
        <f t="shared" si="31"/>
        <v>6.7419357014174617</v>
      </c>
      <c r="AN109" s="10">
        <f t="shared" si="32"/>
        <v>6.7650764953140126</v>
      </c>
      <c r="AO109" s="10">
        <f t="shared" si="33"/>
        <v>6.7822767286147574</v>
      </c>
      <c r="AP109" s="10">
        <f t="shared" si="34"/>
        <v>6.8037785097213801</v>
      </c>
      <c r="AQ109" s="10">
        <f t="shared" si="35"/>
        <v>6.8371317802656915</v>
      </c>
      <c r="AR109" s="10">
        <f t="shared" si="36"/>
        <v>6.8791243732793692</v>
      </c>
      <c r="AS109" s="10">
        <f t="shared" si="37"/>
        <v>6.8152697855996029</v>
      </c>
      <c r="AT109" s="10">
        <f t="shared" si="38"/>
        <v>6.8194171751309032</v>
      </c>
    </row>
    <row r="110" spans="1:46">
      <c r="A110" s="13" t="s">
        <v>244</v>
      </c>
      <c r="B110" s="16" t="s">
        <v>243</v>
      </c>
      <c r="C110" s="64">
        <v>794.33023139015347</v>
      </c>
      <c r="D110" s="65">
        <v>6.6774992833329785</v>
      </c>
      <c r="E110" s="38">
        <v>0.49299999999999999</v>
      </c>
      <c r="F110" s="66">
        <v>39.020000000000003</v>
      </c>
      <c r="G110" s="9"/>
      <c r="H110" s="9"/>
      <c r="I110" s="10"/>
      <c r="J110" s="70">
        <v>609.77288027295594</v>
      </c>
      <c r="K110" s="70">
        <v>638.7243970504685</v>
      </c>
      <c r="L110" s="70">
        <v>643.31039748794342</v>
      </c>
      <c r="M110" s="70">
        <v>646.2962482311442</v>
      </c>
      <c r="N110" s="70">
        <v>643.77075415477179</v>
      </c>
      <c r="O110" s="70">
        <v>633.25243037979476</v>
      </c>
      <c r="P110" s="70">
        <v>583.87639311639975</v>
      </c>
      <c r="Q110" s="70">
        <v>576.81844013793136</v>
      </c>
      <c r="R110" s="70">
        <v>591.61532017103707</v>
      </c>
      <c r="S110" s="70">
        <v>606.96261540118996</v>
      </c>
      <c r="T110" s="70">
        <v>605.55056044287028</v>
      </c>
      <c r="U110" s="70">
        <v>634.15612721687512</v>
      </c>
      <c r="V110" s="70">
        <v>652.49134191328983</v>
      </c>
      <c r="W110" s="70">
        <v>689.1945476654173</v>
      </c>
      <c r="X110" s="70">
        <v>721.30196484444764</v>
      </c>
      <c r="Y110" s="71">
        <f t="shared" si="39"/>
        <v>725.05867769832616</v>
      </c>
      <c r="Z110" s="71"/>
      <c r="AA110" s="9">
        <f t="shared" si="20"/>
        <v>3.2905980347196913</v>
      </c>
      <c r="AB110" s="9">
        <f t="shared" si="21"/>
        <v>631.80629456576901</v>
      </c>
      <c r="AC110" s="11">
        <f t="shared" si="22"/>
        <v>5.2082387640364838E-3</v>
      </c>
      <c r="AE110" s="10">
        <f t="shared" si="23"/>
        <v>6.413086560414909</v>
      </c>
      <c r="AF110" s="10">
        <f t="shared" si="24"/>
        <v>6.4594730578190251</v>
      </c>
      <c r="AG110" s="10">
        <f t="shared" si="25"/>
        <v>6.4666273410221438</v>
      </c>
      <c r="AH110" s="10">
        <f t="shared" si="26"/>
        <v>6.4712579872560916</v>
      </c>
      <c r="AI110" s="10">
        <f t="shared" si="27"/>
        <v>6.4673426909219884</v>
      </c>
      <c r="AJ110" s="10">
        <f t="shared" si="28"/>
        <v>6.4508691268211935</v>
      </c>
      <c r="AK110" s="10">
        <f t="shared" si="29"/>
        <v>6.3696893048034111</v>
      </c>
      <c r="AL110" s="10">
        <f t="shared" si="30"/>
        <v>6.3575275551856745</v>
      </c>
      <c r="AM110" s="10">
        <f t="shared" si="31"/>
        <v>6.3828566266660456</v>
      </c>
      <c r="AN110" s="10">
        <f t="shared" si="32"/>
        <v>6.4084672000379177</v>
      </c>
      <c r="AO110" s="10">
        <f t="shared" si="33"/>
        <v>6.40613806147711</v>
      </c>
      <c r="AP110" s="10">
        <f t="shared" si="34"/>
        <v>6.4522951815607055</v>
      </c>
      <c r="AQ110" s="10">
        <f t="shared" si="35"/>
        <v>6.4807978700104067</v>
      </c>
      <c r="AR110" s="10">
        <f t="shared" si="36"/>
        <v>6.5355235935160065</v>
      </c>
      <c r="AS110" s="10">
        <f t="shared" si="37"/>
        <v>6.5810578635381471</v>
      </c>
      <c r="AT110" s="10">
        <f t="shared" si="38"/>
        <v>6.586252586335946</v>
      </c>
    </row>
    <row r="111" spans="1:46">
      <c r="A111" s="13" t="s">
        <v>246</v>
      </c>
      <c r="B111" s="16" t="s">
        <v>245</v>
      </c>
      <c r="C111" s="64">
        <v>14011.983059217679</v>
      </c>
      <c r="D111" s="65">
        <v>9.5476681752970691</v>
      </c>
      <c r="E111" s="38">
        <v>0.82899999999999996</v>
      </c>
      <c r="F111" s="66">
        <v>46.21</v>
      </c>
      <c r="G111" s="9"/>
      <c r="H111" s="9"/>
      <c r="I111" s="10"/>
      <c r="J111" s="70">
        <v>9185.2902104026052</v>
      </c>
      <c r="K111" s="70">
        <v>9849.7607829322751</v>
      </c>
      <c r="L111" s="70">
        <v>10305.742861396371</v>
      </c>
      <c r="M111" s="70">
        <v>9312.2663742801033</v>
      </c>
      <c r="N111" s="70">
        <v>9650.2728631175705</v>
      </c>
      <c r="O111" s="70">
        <v>10270.657591742429</v>
      </c>
      <c r="P111" s="70">
        <v>10107.650372784976</v>
      </c>
      <c r="Q111" s="70">
        <v>10442.321800969106</v>
      </c>
      <c r="R111" s="70">
        <v>10839.066881441137</v>
      </c>
      <c r="S111" s="70">
        <v>11363.225396012553</v>
      </c>
      <c r="T111" s="70">
        <v>11754.533354394507</v>
      </c>
      <c r="U111" s="70">
        <v>12222.060884157439</v>
      </c>
      <c r="V111" s="70">
        <v>12788.195769869089</v>
      </c>
      <c r="W111" s="70">
        <v>13162.943866025062</v>
      </c>
      <c r="X111" s="70">
        <v>12723.764641684545</v>
      </c>
      <c r="Y111" s="71">
        <f t="shared" si="39"/>
        <v>13047.704297239647</v>
      </c>
      <c r="Z111" s="71"/>
      <c r="AA111" s="9">
        <f t="shared" si="20"/>
        <v>278.31855603725165</v>
      </c>
      <c r="AB111" s="9">
        <f t="shared" si="21"/>
        <v>10931.850243413985</v>
      </c>
      <c r="AC111" s="11">
        <f t="shared" si="22"/>
        <v>2.5459419022404537E-2</v>
      </c>
      <c r="AE111" s="10">
        <f t="shared" si="23"/>
        <v>9.1253585932744787</v>
      </c>
      <c r="AF111" s="10">
        <f t="shared" si="24"/>
        <v>9.195202447874502</v>
      </c>
      <c r="AG111" s="10">
        <f t="shared" si="25"/>
        <v>9.2404565781981312</v>
      </c>
      <c r="AH111" s="10">
        <f t="shared" si="26"/>
        <v>9.1390877750474964</v>
      </c>
      <c r="AI111" s="10">
        <f t="shared" si="27"/>
        <v>9.1747414699040064</v>
      </c>
      <c r="AJ111" s="10">
        <f t="shared" si="28"/>
        <v>9.2370463312274147</v>
      </c>
      <c r="AK111" s="10">
        <f t="shared" si="29"/>
        <v>9.2210478787512766</v>
      </c>
      <c r="AL111" s="10">
        <f t="shared" si="30"/>
        <v>9.2536222314394294</v>
      </c>
      <c r="AM111" s="10">
        <f t="shared" si="31"/>
        <v>9.2909121902405847</v>
      </c>
      <c r="AN111" s="10">
        <f t="shared" si="32"/>
        <v>9.3381375776811968</v>
      </c>
      <c r="AO111" s="10">
        <f t="shared" si="33"/>
        <v>9.3719942625591894</v>
      </c>
      <c r="AP111" s="10">
        <f t="shared" si="34"/>
        <v>9.4109978669640899</v>
      </c>
      <c r="AQ111" s="10">
        <f t="shared" si="35"/>
        <v>9.4562778189356429</v>
      </c>
      <c r="AR111" s="10">
        <f t="shared" si="36"/>
        <v>9.4851608778888554</v>
      </c>
      <c r="AS111" s="10">
        <f t="shared" si="37"/>
        <v>9.451226755502466</v>
      </c>
      <c r="AT111" s="10">
        <f t="shared" si="38"/>
        <v>9.476367481355485</v>
      </c>
    </row>
    <row r="112" spans="1:46">
      <c r="A112" s="13" t="s">
        <v>248</v>
      </c>
      <c r="B112" s="16" t="s">
        <v>247</v>
      </c>
      <c r="C112" s="64">
        <v>5475.6779220602903</v>
      </c>
      <c r="D112" s="65">
        <v>8.608071368400342</v>
      </c>
      <c r="E112" s="38">
        <v>0.77100000000000002</v>
      </c>
      <c r="F112" s="66">
        <v>37.369999999999997</v>
      </c>
      <c r="G112" s="9"/>
      <c r="H112" s="9"/>
      <c r="I112" s="10"/>
      <c r="J112" s="70">
        <v>2565.7242979399571</v>
      </c>
      <c r="K112" s="70">
        <v>2737.5549151745231</v>
      </c>
      <c r="L112" s="70">
        <v>2962.212620028502</v>
      </c>
      <c r="M112" s="70">
        <v>3192.9371509895009</v>
      </c>
      <c r="N112" s="70">
        <v>3365.5537002967499</v>
      </c>
      <c r="O112" s="70">
        <v>3469.4550110064692</v>
      </c>
      <c r="P112" s="70">
        <v>3534.7531101270547</v>
      </c>
      <c r="Q112" s="70">
        <v>3711.1868373771977</v>
      </c>
      <c r="R112" s="70">
        <v>3972.1116395130375</v>
      </c>
      <c r="S112" s="70">
        <v>4290.5544527413776</v>
      </c>
      <c r="T112" s="70">
        <v>4035.1748677217288</v>
      </c>
      <c r="U112" s="70">
        <v>4694.6425919755538</v>
      </c>
      <c r="V112" s="70">
        <v>4964.2411086455677</v>
      </c>
      <c r="W112" s="70">
        <v>5200.2514557382119</v>
      </c>
      <c r="X112" s="70">
        <v>4972.2610168352358</v>
      </c>
      <c r="Y112" s="71">
        <f t="shared" si="39"/>
        <v>5211.1893298199811</v>
      </c>
      <c r="Z112" s="71"/>
      <c r="AA112" s="9">
        <f t="shared" si="20"/>
        <v>184.74043356360485</v>
      </c>
      <c r="AB112" s="9">
        <f t="shared" si="21"/>
        <v>3844.5743184073776</v>
      </c>
      <c r="AC112" s="11">
        <f t="shared" si="22"/>
        <v>4.805224668933801E-2</v>
      </c>
      <c r="AE112" s="10">
        <f t="shared" si="23"/>
        <v>7.8499960951083914</v>
      </c>
      <c r="AF112" s="10">
        <f t="shared" si="24"/>
        <v>7.9148204342612756</v>
      </c>
      <c r="AG112" s="10">
        <f t="shared" si="25"/>
        <v>7.9936917748404586</v>
      </c>
      <c r="AH112" s="10">
        <f t="shared" si="26"/>
        <v>8.0686965091479017</v>
      </c>
      <c r="AI112" s="10">
        <f t="shared" si="27"/>
        <v>8.1213477754360088</v>
      </c>
      <c r="AJ112" s="10">
        <f t="shared" si="28"/>
        <v>8.151752803259269</v>
      </c>
      <c r="AK112" s="10">
        <f t="shared" si="29"/>
        <v>8.1703987343434221</v>
      </c>
      <c r="AL112" s="10">
        <f t="shared" si="30"/>
        <v>8.2191070067016678</v>
      </c>
      <c r="AM112" s="10">
        <f t="shared" si="31"/>
        <v>8.2870531313947104</v>
      </c>
      <c r="AN112" s="10">
        <f t="shared" si="32"/>
        <v>8.3641712466341556</v>
      </c>
      <c r="AO112" s="10">
        <f t="shared" si="33"/>
        <v>8.3028049174903327</v>
      </c>
      <c r="AP112" s="10">
        <f t="shared" si="34"/>
        <v>8.4541772634998669</v>
      </c>
      <c r="AQ112" s="10">
        <f t="shared" si="35"/>
        <v>8.51001571658845</v>
      </c>
      <c r="AR112" s="10">
        <f t="shared" si="36"/>
        <v>8.5564622602730953</v>
      </c>
      <c r="AS112" s="10">
        <f t="shared" si="37"/>
        <v>8.5116299486048828</v>
      </c>
      <c r="AT112" s="10">
        <f t="shared" si="38"/>
        <v>8.5585633869722795</v>
      </c>
    </row>
    <row r="113" spans="1:46">
      <c r="A113" s="13" t="s">
        <v>250</v>
      </c>
      <c r="B113" s="16" t="s">
        <v>249</v>
      </c>
      <c r="C113" s="64">
        <v>1185.4997286371658</v>
      </c>
      <c r="D113" s="65">
        <v>7.0779196766038446</v>
      </c>
      <c r="E113" s="38">
        <v>0.371</v>
      </c>
      <c r="F113" s="66">
        <v>38.99</v>
      </c>
      <c r="G113" s="9"/>
      <c r="H113" s="9"/>
      <c r="I113" s="10"/>
      <c r="J113" s="70">
        <v>697.43399408664447</v>
      </c>
      <c r="K113" s="70">
        <v>706.39333690275021</v>
      </c>
      <c r="L113" s="70">
        <v>740.19313044134469</v>
      </c>
      <c r="M113" s="70">
        <v>770.14448903233506</v>
      </c>
      <c r="N113" s="70">
        <v>805.95864116673386</v>
      </c>
      <c r="O113" s="70">
        <v>814.55406422828833</v>
      </c>
      <c r="P113" s="70">
        <v>893.11184408053271</v>
      </c>
      <c r="Q113" s="70">
        <v>908.88440501547427</v>
      </c>
      <c r="R113" s="70">
        <v>953.47907472147608</v>
      </c>
      <c r="S113" s="70">
        <v>951.11617039657392</v>
      </c>
      <c r="T113" s="70">
        <v>985.00870165485583</v>
      </c>
      <c r="U113" s="70">
        <v>1012.7982434493653</v>
      </c>
      <c r="V113" s="70">
        <v>1031.6000019523349</v>
      </c>
      <c r="W113" s="70">
        <v>1056.8603867493246</v>
      </c>
      <c r="X113" s="70">
        <v>1076.5085474491068</v>
      </c>
      <c r="Y113" s="71">
        <f t="shared" si="39"/>
        <v>1111.1630467030477</v>
      </c>
      <c r="Z113" s="71"/>
      <c r="AA113" s="9">
        <f t="shared" si="20"/>
        <v>28.766482758148697</v>
      </c>
      <c r="AB113" s="9">
        <f t="shared" si="21"/>
        <v>893.60300208847593</v>
      </c>
      <c r="AC113" s="11">
        <f t="shared" si="22"/>
        <v>3.219156906469358E-2</v>
      </c>
      <c r="AE113" s="10">
        <f t="shared" si="23"/>
        <v>6.5474078770837751</v>
      </c>
      <c r="AF113" s="10">
        <f t="shared" si="24"/>
        <v>6.5601722167746388</v>
      </c>
      <c r="AG113" s="10">
        <f t="shared" si="25"/>
        <v>6.6069111392299096</v>
      </c>
      <c r="AH113" s="10">
        <f t="shared" si="26"/>
        <v>6.64657814533797</v>
      </c>
      <c r="AI113" s="10">
        <f t="shared" si="27"/>
        <v>6.69203242750112</v>
      </c>
      <c r="AJ113" s="10">
        <f t="shared" si="28"/>
        <v>6.7026408030378661</v>
      </c>
      <c r="AK113" s="10">
        <f t="shared" si="29"/>
        <v>6.7947118183649007</v>
      </c>
      <c r="AL113" s="10">
        <f t="shared" si="30"/>
        <v>6.8122179188913465</v>
      </c>
      <c r="AM113" s="10">
        <f t="shared" si="31"/>
        <v>6.8601174790434758</v>
      </c>
      <c r="AN113" s="10">
        <f t="shared" si="32"/>
        <v>6.8576362111276126</v>
      </c>
      <c r="AO113" s="10">
        <f t="shared" si="33"/>
        <v>6.8926504753004343</v>
      </c>
      <c r="AP113" s="10">
        <f t="shared" si="34"/>
        <v>6.9204723170374649</v>
      </c>
      <c r="AQ113" s="10">
        <f t="shared" si="35"/>
        <v>6.9388662758997208</v>
      </c>
      <c r="AR113" s="10">
        <f t="shared" si="36"/>
        <v>6.9630578927085951</v>
      </c>
      <c r="AS113" s="10">
        <f t="shared" si="37"/>
        <v>6.9814782568092237</v>
      </c>
      <c r="AT113" s="10">
        <f t="shared" si="38"/>
        <v>7.0131625355803315</v>
      </c>
    </row>
    <row r="114" spans="1:46">
      <c r="A114" s="13" t="s">
        <v>252</v>
      </c>
      <c r="B114" s="16" t="s">
        <v>251</v>
      </c>
      <c r="C114" s="64">
        <v>24814.319247907642</v>
      </c>
      <c r="D114" s="65">
        <v>10.119176154556698</v>
      </c>
      <c r="E114" s="38">
        <v>0.90200000000000002</v>
      </c>
      <c r="F114" s="66">
        <v>26</v>
      </c>
      <c r="G114" s="9"/>
      <c r="H114" s="9"/>
      <c r="I114" s="10"/>
      <c r="J114" s="70">
        <v>16767.370142516767</v>
      </c>
      <c r="K114" s="70">
        <v>17309.147257175966</v>
      </c>
      <c r="L114" s="70">
        <v>18076.377217275396</v>
      </c>
      <c r="M114" s="70">
        <v>18904.184213242141</v>
      </c>
      <c r="N114" s="70">
        <v>19643.391148413801</v>
      </c>
      <c r="O114" s="70">
        <v>20526.384993794927</v>
      </c>
      <c r="P114" s="70">
        <v>20040.422917995129</v>
      </c>
      <c r="Q114" s="70">
        <v>20412.28326706294</v>
      </c>
      <c r="R114" s="70">
        <v>20214.409887594316</v>
      </c>
      <c r="S114" s="70">
        <v>20259.60789536365</v>
      </c>
      <c r="T114" s="70">
        <v>20958.048466133278</v>
      </c>
      <c r="U114" s="70">
        <v>21564.599304284147</v>
      </c>
      <c r="V114" s="70">
        <v>22217.332511664132</v>
      </c>
      <c r="W114" s="70">
        <v>22628.751218344172</v>
      </c>
      <c r="X114" s="70">
        <v>21987.233216127126</v>
      </c>
      <c r="Y114" s="71">
        <f t="shared" si="39"/>
        <v>22391.130385821474</v>
      </c>
      <c r="Z114" s="71"/>
      <c r="AA114" s="9">
        <f t="shared" si="20"/>
        <v>369.24109587245897</v>
      </c>
      <c r="AB114" s="9">
        <f t="shared" si="21"/>
        <v>20100.636243799196</v>
      </c>
      <c r="AC114" s="11">
        <f t="shared" si="22"/>
        <v>1.8369622304187778E-2</v>
      </c>
      <c r="AE114" s="10">
        <f t="shared" si="23"/>
        <v>9.7271900233497028</v>
      </c>
      <c r="AF114" s="10">
        <f t="shared" si="24"/>
        <v>9.7589903839398069</v>
      </c>
      <c r="AG114" s="10">
        <f t="shared" si="25"/>
        <v>9.8023612387176886</v>
      </c>
      <c r="AH114" s="10">
        <f t="shared" si="26"/>
        <v>9.8471385634892883</v>
      </c>
      <c r="AI114" s="10">
        <f t="shared" si="27"/>
        <v>9.8854962324013549</v>
      </c>
      <c r="AJ114" s="10">
        <f t="shared" si="28"/>
        <v>9.9294664104262793</v>
      </c>
      <c r="AK114" s="10">
        <f t="shared" si="29"/>
        <v>9.905506658668493</v>
      </c>
      <c r="AL114" s="10">
        <f t="shared" si="30"/>
        <v>9.9238921195646892</v>
      </c>
      <c r="AM114" s="10">
        <f t="shared" si="31"/>
        <v>9.9141509898404383</v>
      </c>
      <c r="AN114" s="10">
        <f t="shared" si="32"/>
        <v>9.9163844239808228</v>
      </c>
      <c r="AO114" s="10">
        <f t="shared" si="33"/>
        <v>9.9502780265683946</v>
      </c>
      <c r="AP114" s="10">
        <f t="shared" si="34"/>
        <v>9.978808328073896</v>
      </c>
      <c r="AQ114" s="10">
        <f t="shared" si="35"/>
        <v>10.008628007007154</v>
      </c>
      <c r="AR114" s="10">
        <f t="shared" si="36"/>
        <v>10.026976554530695</v>
      </c>
      <c r="AS114" s="10">
        <f t="shared" si="37"/>
        <v>9.9982172555385311</v>
      </c>
      <c r="AT114" s="10">
        <f t="shared" si="38"/>
        <v>10.016420194509639</v>
      </c>
    </row>
    <row r="115" spans="1:46">
      <c r="A115" s="13" t="s">
        <v>254</v>
      </c>
      <c r="B115" s="16" t="s">
        <v>253</v>
      </c>
      <c r="C115" s="64">
        <v>2900</v>
      </c>
      <c r="D115" s="65">
        <v>7.9724660159745655</v>
      </c>
      <c r="E115" s="38" t="s">
        <v>624</v>
      </c>
      <c r="F115" s="66" t="e">
        <v>#N/A</v>
      </c>
      <c r="G115" s="9"/>
      <c r="H115" s="9"/>
      <c r="I115" s="10"/>
      <c r="J115" s="71">
        <f t="shared" ref="J115:R115" si="40">0.97*K115</f>
        <v>2138.5299679952918</v>
      </c>
      <c r="K115" s="71">
        <f t="shared" si="40"/>
        <v>2204.6700700982392</v>
      </c>
      <c r="L115" s="71">
        <f t="shared" si="40"/>
        <v>2272.8557423693187</v>
      </c>
      <c r="M115" s="71">
        <f t="shared" si="40"/>
        <v>2343.1502498652771</v>
      </c>
      <c r="N115" s="71">
        <f t="shared" si="40"/>
        <v>2415.6188142941</v>
      </c>
      <c r="O115" s="71">
        <f t="shared" si="40"/>
        <v>2490.3286745300002</v>
      </c>
      <c r="P115" s="71">
        <f t="shared" si="40"/>
        <v>2567.3491490000001</v>
      </c>
      <c r="Q115" s="71">
        <f t="shared" si="40"/>
        <v>2646.7517000000003</v>
      </c>
      <c r="R115" s="71">
        <f t="shared" si="40"/>
        <v>2728.61</v>
      </c>
      <c r="S115" s="71">
        <f t="shared" ref="S115" si="41">0.97*T115</f>
        <v>2813</v>
      </c>
      <c r="T115" s="72">
        <v>2900</v>
      </c>
      <c r="U115" s="71">
        <f>T115*1.03</f>
        <v>2987</v>
      </c>
      <c r="V115" s="71">
        <f t="shared" ref="V115:X115" si="42">U115*1.03</f>
        <v>3076.61</v>
      </c>
      <c r="W115" s="71">
        <f t="shared" si="42"/>
        <v>3168.9083000000001</v>
      </c>
      <c r="X115" s="71">
        <f t="shared" si="42"/>
        <v>3263.9755490000002</v>
      </c>
      <c r="Y115" s="71">
        <f t="shared" si="39"/>
        <v>3362.365608052</v>
      </c>
      <c r="Z115" s="71"/>
      <c r="AA115" s="9">
        <f t="shared" si="20"/>
        <v>80.419520693548307</v>
      </c>
      <c r="AB115" s="9">
        <f t="shared" si="21"/>
        <v>2667.8238811434826</v>
      </c>
      <c r="AC115" s="11">
        <f t="shared" si="22"/>
        <v>3.014423900391764E-2</v>
      </c>
      <c r="AE115" s="10">
        <f t="shared" si="23"/>
        <v>7.6678739411274801</v>
      </c>
      <c r="AF115" s="10">
        <f t="shared" si="24"/>
        <v>7.6983331486121882</v>
      </c>
      <c r="AG115" s="10">
        <f t="shared" si="25"/>
        <v>7.7287923560968972</v>
      </c>
      <c r="AH115" s="10">
        <f t="shared" si="26"/>
        <v>7.7592515635816053</v>
      </c>
      <c r="AI115" s="10">
        <f t="shared" si="27"/>
        <v>7.7897107710663143</v>
      </c>
      <c r="AJ115" s="10">
        <f t="shared" si="28"/>
        <v>7.8201699785510224</v>
      </c>
      <c r="AK115" s="10">
        <f t="shared" si="29"/>
        <v>7.8506291860357313</v>
      </c>
      <c r="AL115" s="10">
        <f t="shared" si="30"/>
        <v>7.8810883935204394</v>
      </c>
      <c r="AM115" s="10">
        <f t="shared" si="31"/>
        <v>7.9115476010051484</v>
      </c>
      <c r="AN115" s="10">
        <f t="shared" si="32"/>
        <v>7.9420068084898565</v>
      </c>
      <c r="AO115" s="10">
        <f t="shared" si="33"/>
        <v>7.9724660159745655</v>
      </c>
      <c r="AP115" s="10">
        <f t="shared" si="34"/>
        <v>8.0020248182161104</v>
      </c>
      <c r="AQ115" s="10">
        <f t="shared" si="35"/>
        <v>8.0315836204576545</v>
      </c>
      <c r="AR115" s="10">
        <f t="shared" si="36"/>
        <v>8.0611424226991986</v>
      </c>
      <c r="AS115" s="10">
        <f t="shared" si="37"/>
        <v>8.0907012249407426</v>
      </c>
      <c r="AT115" s="10">
        <f t="shared" si="38"/>
        <v>8.1204000552457813</v>
      </c>
    </row>
    <row r="116" spans="1:46">
      <c r="A116" s="13" t="s">
        <v>256</v>
      </c>
      <c r="B116" s="16" t="s">
        <v>255</v>
      </c>
      <c r="C116" s="64">
        <v>1928.6762438981964</v>
      </c>
      <c r="D116" s="65">
        <v>7.5645891625823252</v>
      </c>
      <c r="E116" s="38">
        <v>0.52</v>
      </c>
      <c r="F116" s="66">
        <v>39.04</v>
      </c>
      <c r="G116" s="9"/>
      <c r="H116" s="9"/>
      <c r="I116" s="10"/>
      <c r="J116" s="70">
        <v>1592.1903141141752</v>
      </c>
      <c r="K116" s="70">
        <v>1639.6777857264508</v>
      </c>
      <c r="L116" s="70">
        <v>1530.9670609980981</v>
      </c>
      <c r="M116" s="70">
        <v>1530.8650192322032</v>
      </c>
      <c r="N116" s="70">
        <v>1588.4633129297315</v>
      </c>
      <c r="O116" s="70">
        <v>1573.5305218277394</v>
      </c>
      <c r="P116" s="70">
        <v>1574.5051803873373</v>
      </c>
      <c r="Q116" s="70">
        <v>1548.0148963521908</v>
      </c>
      <c r="R116" s="70">
        <v>1590.0975851232886</v>
      </c>
      <c r="S116" s="70">
        <v>1627.8078969252056</v>
      </c>
      <c r="T116" s="70">
        <v>1671.9013047559092</v>
      </c>
      <c r="U116" s="70">
        <v>1946.0128702907741</v>
      </c>
      <c r="V116" s="70">
        <v>1790.1355257860032</v>
      </c>
      <c r="W116" s="70">
        <v>1811.8264996716482</v>
      </c>
      <c r="X116" s="70">
        <v>1751.3597107311411</v>
      </c>
      <c r="Y116" s="71">
        <f t="shared" si="39"/>
        <v>1772.1111787672187</v>
      </c>
      <c r="Z116" s="71"/>
      <c r="AA116" s="9">
        <f t="shared" si="20"/>
        <v>19.564188994904185</v>
      </c>
      <c r="AB116" s="9">
        <f t="shared" si="21"/>
        <v>1651.1570323234598</v>
      </c>
      <c r="AC116" s="11">
        <f t="shared" si="22"/>
        <v>1.1848775502214972E-2</v>
      </c>
      <c r="AE116" s="10">
        <f t="shared" si="23"/>
        <v>7.3728659033010757</v>
      </c>
      <c r="AF116" s="10">
        <f t="shared" si="24"/>
        <v>7.4022550293970513</v>
      </c>
      <c r="AG116" s="10">
        <f t="shared" si="25"/>
        <v>7.3336548807287203</v>
      </c>
      <c r="AH116" s="10">
        <f t="shared" si="26"/>
        <v>7.333588226671111</v>
      </c>
      <c r="AI116" s="10">
        <f t="shared" si="27"/>
        <v>7.3705223580256387</v>
      </c>
      <c r="AJ116" s="10">
        <f t="shared" si="28"/>
        <v>7.3610771137283075</v>
      </c>
      <c r="AK116" s="10">
        <f t="shared" si="29"/>
        <v>7.3616963307149854</v>
      </c>
      <c r="AL116" s="10">
        <f t="shared" si="30"/>
        <v>7.3447286770699032</v>
      </c>
      <c r="AM116" s="10">
        <f t="shared" si="31"/>
        <v>7.371550667622329</v>
      </c>
      <c r="AN116" s="10">
        <f t="shared" si="32"/>
        <v>7.3949895401683134</v>
      </c>
      <c r="AO116" s="10">
        <f t="shared" si="33"/>
        <v>7.4217167636463754</v>
      </c>
      <c r="AP116" s="10">
        <f t="shared" si="34"/>
        <v>7.5735378764397909</v>
      </c>
      <c r="AQ116" s="10">
        <f t="shared" si="35"/>
        <v>7.4900466086983473</v>
      </c>
      <c r="AR116" s="10">
        <f t="shared" si="36"/>
        <v>7.5020907312854446</v>
      </c>
      <c r="AS116" s="10">
        <f t="shared" si="37"/>
        <v>7.4681477427874086</v>
      </c>
      <c r="AT116" s="10">
        <f t="shared" si="38"/>
        <v>7.4799268711647873</v>
      </c>
    </row>
    <row r="117" spans="1:46">
      <c r="A117" s="13" t="s">
        <v>258</v>
      </c>
      <c r="B117" s="16" t="s">
        <v>257</v>
      </c>
      <c r="C117" s="64">
        <v>12838.379295098772</v>
      </c>
      <c r="D117" s="65">
        <v>9.4601943461539939</v>
      </c>
      <c r="E117" s="38">
        <v>0.80400000000000005</v>
      </c>
      <c r="F117" s="66">
        <v>39</v>
      </c>
      <c r="G117" s="9"/>
      <c r="H117" s="9"/>
      <c r="I117" s="10"/>
      <c r="J117" s="70">
        <v>7309.4023550326183</v>
      </c>
      <c r="K117" s="70">
        <v>7639.3073013295361</v>
      </c>
      <c r="L117" s="70">
        <v>7973.3296860508981</v>
      </c>
      <c r="M117" s="70">
        <v>8368.9041990069945</v>
      </c>
      <c r="N117" s="70">
        <v>8478.9216285947368</v>
      </c>
      <c r="O117" s="70">
        <v>9153.8846926186125</v>
      </c>
      <c r="P117" s="70">
        <v>9287.674441946665</v>
      </c>
      <c r="Q117" s="70">
        <v>9403.1164609779298</v>
      </c>
      <c r="R117" s="70">
        <v>9646.4212954732193</v>
      </c>
      <c r="S117" s="70">
        <v>10113.222011473777</v>
      </c>
      <c r="T117" s="70">
        <v>10157.506961050229</v>
      </c>
      <c r="U117" s="70">
        <v>10476.46502487637</v>
      </c>
      <c r="V117" s="70">
        <v>10987.177620663248</v>
      </c>
      <c r="W117" s="70">
        <v>11472.079578030412</v>
      </c>
      <c r="X117" s="70">
        <v>11658.058380547132</v>
      </c>
      <c r="Y117" s="71">
        <f t="shared" si="39"/>
        <v>12028.275807508122</v>
      </c>
      <c r="Z117" s="71"/>
      <c r="AA117" s="9">
        <f t="shared" si="20"/>
        <v>300.89245108553376</v>
      </c>
      <c r="AB117" s="9">
        <f t="shared" si="21"/>
        <v>9475.0314425114902</v>
      </c>
      <c r="AC117" s="11">
        <f t="shared" si="22"/>
        <v>3.1756353834935455E-2</v>
      </c>
      <c r="AE117" s="10">
        <f t="shared" si="23"/>
        <v>8.8969167922240437</v>
      </c>
      <c r="AF117" s="10">
        <f t="shared" si="24"/>
        <v>8.9410622106847875</v>
      </c>
      <c r="AG117" s="10">
        <f t="shared" si="25"/>
        <v>8.9838574619612661</v>
      </c>
      <c r="AH117" s="10">
        <f t="shared" si="26"/>
        <v>9.0322782348418915</v>
      </c>
      <c r="AI117" s="10">
        <f t="shared" si="27"/>
        <v>9.0453385542603115</v>
      </c>
      <c r="AJ117" s="10">
        <f t="shared" si="28"/>
        <v>9.121933624741267</v>
      </c>
      <c r="AK117" s="10">
        <f t="shared" si="29"/>
        <v>9.1364434712934131</v>
      </c>
      <c r="AL117" s="10">
        <f t="shared" si="30"/>
        <v>9.1487964517132916</v>
      </c>
      <c r="AM117" s="10">
        <f t="shared" si="31"/>
        <v>9.1743422753410577</v>
      </c>
      <c r="AN117" s="10">
        <f t="shared" si="32"/>
        <v>9.2215989567388057</v>
      </c>
      <c r="AO117" s="10">
        <f t="shared" si="33"/>
        <v>9.2259683131730164</v>
      </c>
      <c r="AP117" s="10">
        <f t="shared" si="34"/>
        <v>9.2568865941876979</v>
      </c>
      <c r="AQ117" s="10">
        <f t="shared" si="35"/>
        <v>9.3044842010090196</v>
      </c>
      <c r="AR117" s="10">
        <f t="shared" si="36"/>
        <v>9.3476714995334742</v>
      </c>
      <c r="AS117" s="10">
        <f t="shared" si="37"/>
        <v>9.3637529263599095</v>
      </c>
      <c r="AT117" s="10">
        <f t="shared" si="38"/>
        <v>9.3950154743001377</v>
      </c>
    </row>
    <row r="118" spans="1:46">
      <c r="A118" s="13" t="s">
        <v>260</v>
      </c>
      <c r="B118" s="16" t="s">
        <v>259</v>
      </c>
      <c r="C118" s="64">
        <v>14258.24653887714</v>
      </c>
      <c r="D118" s="65">
        <v>9.5650907227945385</v>
      </c>
      <c r="E118" s="38">
        <v>0.85399999999999998</v>
      </c>
      <c r="F118" s="66">
        <v>51.739999999999995</v>
      </c>
      <c r="G118" s="9"/>
      <c r="H118" s="9"/>
      <c r="I118" s="10"/>
      <c r="J118" s="70">
        <v>9968.2928152944332</v>
      </c>
      <c r="K118" s="70">
        <v>10319.225548125982</v>
      </c>
      <c r="L118" s="70">
        <v>10859.392109488963</v>
      </c>
      <c r="M118" s="70">
        <v>11233.766167236008</v>
      </c>
      <c r="N118" s="70">
        <v>11507.780678687859</v>
      </c>
      <c r="O118" s="70">
        <v>12094.526522658462</v>
      </c>
      <c r="P118" s="70">
        <v>11950.131423226305</v>
      </c>
      <c r="Q118" s="70">
        <v>11927.440563115229</v>
      </c>
      <c r="R118" s="70">
        <v>11966.762094319625</v>
      </c>
      <c r="S118" s="70">
        <v>12325.66833317171</v>
      </c>
      <c r="T118" s="70">
        <v>12592.503676435235</v>
      </c>
      <c r="U118" s="70">
        <v>13070.10131915525</v>
      </c>
      <c r="V118" s="70">
        <v>13370.880876679679</v>
      </c>
      <c r="W118" s="70">
        <v>13433.614188388474</v>
      </c>
      <c r="X118" s="70">
        <v>12429.015087328369</v>
      </c>
      <c r="Y118" s="71">
        <f t="shared" si="39"/>
        <v>12650.456858718964</v>
      </c>
      <c r="Z118" s="71"/>
      <c r="AA118" s="9">
        <f t="shared" si="20"/>
        <v>212.66876955287501</v>
      </c>
      <c r="AB118" s="9">
        <f t="shared" si="21"/>
        <v>11936.606760220773</v>
      </c>
      <c r="AC118" s="11">
        <f t="shared" si="22"/>
        <v>1.781651802936177E-2</v>
      </c>
      <c r="AE118" s="10">
        <f t="shared" si="23"/>
        <v>9.2071646161269243</v>
      </c>
      <c r="AF118" s="10">
        <f t="shared" si="24"/>
        <v>9.2417639924333859</v>
      </c>
      <c r="AG118" s="10">
        <f t="shared" si="25"/>
        <v>9.2927856167360794</v>
      </c>
      <c r="AH118" s="10">
        <f t="shared" si="26"/>
        <v>9.326679358137989</v>
      </c>
      <c r="AI118" s="10">
        <f t="shared" si="27"/>
        <v>9.3507786663292336</v>
      </c>
      <c r="AJ118" s="10">
        <f t="shared" si="28"/>
        <v>9.4005082757428227</v>
      </c>
      <c r="AK118" s="10">
        <f t="shared" si="29"/>
        <v>9.3884975550587058</v>
      </c>
      <c r="AL118" s="10">
        <f t="shared" si="30"/>
        <v>9.3865969541973993</v>
      </c>
      <c r="AM118" s="10">
        <f t="shared" si="31"/>
        <v>9.3898882602321443</v>
      </c>
      <c r="AN118" s="10">
        <f t="shared" si="32"/>
        <v>9.419439223255873</v>
      </c>
      <c r="AO118" s="10">
        <f t="shared" si="33"/>
        <v>9.4408569695741189</v>
      </c>
      <c r="AP118" s="10">
        <f t="shared" si="34"/>
        <v>9.4780825586276425</v>
      </c>
      <c r="AQ118" s="10">
        <f t="shared" si="35"/>
        <v>9.5008345524941085</v>
      </c>
      <c r="AR118" s="10">
        <f t="shared" si="36"/>
        <v>9.5055153663723129</v>
      </c>
      <c r="AS118" s="10">
        <f t="shared" si="37"/>
        <v>9.4277889446258882</v>
      </c>
      <c r="AT118" s="10">
        <f t="shared" si="38"/>
        <v>9.4454486088172764</v>
      </c>
    </row>
    <row r="119" spans="1:46">
      <c r="A119" s="13" t="s">
        <v>438</v>
      </c>
      <c r="B119" s="16" t="s">
        <v>261</v>
      </c>
      <c r="C119" s="64">
        <v>3087.9494188587569</v>
      </c>
      <c r="D119" s="65">
        <v>8.0352625311072625</v>
      </c>
      <c r="E119" s="38" t="s">
        <v>624</v>
      </c>
      <c r="F119" s="66">
        <v>61.1</v>
      </c>
      <c r="G119" s="9"/>
      <c r="H119" s="9"/>
      <c r="I119" s="10"/>
      <c r="J119" s="70">
        <v>2978.2768829218753</v>
      </c>
      <c r="K119" s="70">
        <v>2889.7308478725704</v>
      </c>
      <c r="L119" s="70">
        <v>2689.8889694182603</v>
      </c>
      <c r="M119" s="70">
        <v>2764.049501327177</v>
      </c>
      <c r="N119" s="70">
        <v>2819.3506651006865</v>
      </c>
      <c r="O119" s="70">
        <v>2958.5267659505471</v>
      </c>
      <c r="P119" s="70">
        <v>2984.1688792472064</v>
      </c>
      <c r="Q119" s="70">
        <v>3017.5553965782715</v>
      </c>
      <c r="R119" s="70">
        <v>3020.6814815633893</v>
      </c>
      <c r="S119" s="70">
        <v>2892.7854908086783</v>
      </c>
      <c r="T119" s="70">
        <v>2971.8780734548868</v>
      </c>
      <c r="U119" s="70">
        <v>2955.7871847428073</v>
      </c>
      <c r="V119" s="70">
        <v>2947.3735582129871</v>
      </c>
      <c r="W119" s="70">
        <v>2854.8499258145789</v>
      </c>
      <c r="X119" s="70">
        <v>2804.0528927936698</v>
      </c>
      <c r="Y119" s="71">
        <f t="shared" si="39"/>
        <v>2807.4613422305965</v>
      </c>
      <c r="Z119" s="71"/>
      <c r="AA119" s="9">
        <f t="shared" si="20"/>
        <v>3.5290446124493347</v>
      </c>
      <c r="AB119" s="9">
        <f t="shared" si="21"/>
        <v>2903.2637677205062</v>
      </c>
      <c r="AC119" s="11">
        <f t="shared" si="22"/>
        <v>1.2155439170517253E-3</v>
      </c>
      <c r="AE119" s="10">
        <f t="shared" si="23"/>
        <v>7.9991001850542034</v>
      </c>
      <c r="AF119" s="10">
        <f t="shared" si="24"/>
        <v>7.9689186445453792</v>
      </c>
      <c r="AG119" s="10">
        <f t="shared" si="25"/>
        <v>7.8972551964348385</v>
      </c>
      <c r="AH119" s="10">
        <f t="shared" si="26"/>
        <v>7.9244520940351419</v>
      </c>
      <c r="AI119" s="10">
        <f t="shared" si="27"/>
        <v>7.9442618768155233</v>
      </c>
      <c r="AJ119" s="10">
        <f t="shared" si="28"/>
        <v>7.9924467092113813</v>
      </c>
      <c r="AK119" s="10">
        <f t="shared" si="29"/>
        <v>8.0010765546442055</v>
      </c>
      <c r="AL119" s="10">
        <f t="shared" si="30"/>
        <v>8.0122023112383918</v>
      </c>
      <c r="AM119" s="10">
        <f t="shared" si="31"/>
        <v>8.0132377410592142</v>
      </c>
      <c r="AN119" s="10">
        <f t="shared" si="32"/>
        <v>7.9699751545632793</v>
      </c>
      <c r="AO119" s="10">
        <f t="shared" si="33"/>
        <v>7.996949379913624</v>
      </c>
      <c r="AP119" s="10">
        <f t="shared" si="34"/>
        <v>7.9915202851403837</v>
      </c>
      <c r="AQ119" s="10">
        <f t="shared" si="35"/>
        <v>7.9886697335144472</v>
      </c>
      <c r="AR119" s="10">
        <f t="shared" si="36"/>
        <v>7.956774555319563</v>
      </c>
      <c r="AS119" s="10">
        <f t="shared" si="37"/>
        <v>7.938821111312401</v>
      </c>
      <c r="AT119" s="10">
        <f t="shared" si="38"/>
        <v>7.9400359170540753</v>
      </c>
    </row>
    <row r="120" spans="1:46">
      <c r="A120" s="13" t="s">
        <v>439</v>
      </c>
      <c r="B120" s="16" t="s">
        <v>263</v>
      </c>
      <c r="C120" s="64">
        <v>2854.3083054576136</v>
      </c>
      <c r="D120" s="65">
        <v>7.9565848179408993</v>
      </c>
      <c r="E120" s="38">
        <v>0.72</v>
      </c>
      <c r="F120" s="66">
        <v>38.03</v>
      </c>
      <c r="G120" s="9"/>
      <c r="H120" s="9"/>
      <c r="I120" s="10"/>
      <c r="J120" s="70">
        <v>1851.9680878947618</v>
      </c>
      <c r="K120" s="70">
        <v>1758.0897116886474</v>
      </c>
      <c r="L120" s="70">
        <v>1788.6852950688949</v>
      </c>
      <c r="M120" s="70">
        <v>1674.2452956337934</v>
      </c>
      <c r="N120" s="70">
        <v>1619.8686684667562</v>
      </c>
      <c r="O120" s="70">
        <v>1657.2526736136369</v>
      </c>
      <c r="P120" s="70">
        <v>1762.2811287746754</v>
      </c>
      <c r="Q120" s="70">
        <v>1904.1435655129308</v>
      </c>
      <c r="R120" s="70">
        <v>2035.540953713913</v>
      </c>
      <c r="S120" s="70">
        <v>2191.7981785292773</v>
      </c>
      <c r="T120" s="70">
        <v>2361.9480748727965</v>
      </c>
      <c r="U120" s="70">
        <v>2481.6291580686889</v>
      </c>
      <c r="V120" s="70">
        <v>2563.92524312352</v>
      </c>
      <c r="W120" s="70">
        <v>2768.2720436373802</v>
      </c>
      <c r="X120" s="70">
        <v>2591.8920212756793</v>
      </c>
      <c r="Y120" s="71">
        <f t="shared" si="39"/>
        <v>2690.0139347918825</v>
      </c>
      <c r="Z120" s="71"/>
      <c r="AA120" s="9">
        <f t="shared" si="20"/>
        <v>78.267449176286306</v>
      </c>
      <c r="AB120" s="9">
        <f t="shared" si="21"/>
        <v>2067.4360066583563</v>
      </c>
      <c r="AC120" s="11">
        <f t="shared" si="22"/>
        <v>3.7857253585706754E-2</v>
      </c>
      <c r="AE120" s="10">
        <f t="shared" si="23"/>
        <v>7.524004183899331</v>
      </c>
      <c r="AF120" s="10">
        <f t="shared" si="24"/>
        <v>7.4719831074827257</v>
      </c>
      <c r="AG120" s="10">
        <f t="shared" si="25"/>
        <v>7.4892361569495272</v>
      </c>
      <c r="AH120" s="10">
        <f t="shared" si="26"/>
        <v>7.4231177729512368</v>
      </c>
      <c r="AI120" s="10">
        <f t="shared" si="27"/>
        <v>7.3901003560924918</v>
      </c>
      <c r="AJ120" s="10">
        <f t="shared" si="28"/>
        <v>7.412916494403432</v>
      </c>
      <c r="AK120" s="10">
        <f t="shared" si="29"/>
        <v>7.4743643447196657</v>
      </c>
      <c r="AL120" s="10">
        <f t="shared" si="30"/>
        <v>7.5517876145638292</v>
      </c>
      <c r="AM120" s="10">
        <f t="shared" si="31"/>
        <v>7.618516887472353</v>
      </c>
      <c r="AN120" s="10">
        <f t="shared" si="32"/>
        <v>7.6924775719902012</v>
      </c>
      <c r="AO120" s="10">
        <f t="shared" si="33"/>
        <v>7.7672420129732425</v>
      </c>
      <c r="AP120" s="10">
        <f t="shared" si="34"/>
        <v>7.8166705420585538</v>
      </c>
      <c r="AQ120" s="10">
        <f t="shared" si="35"/>
        <v>7.8492946612674253</v>
      </c>
      <c r="AR120" s="10">
        <f t="shared" si="36"/>
        <v>7.9259785935691376</v>
      </c>
      <c r="AS120" s="10">
        <f t="shared" si="37"/>
        <v>7.8601433981459703</v>
      </c>
      <c r="AT120" s="10">
        <f t="shared" si="38"/>
        <v>7.897301652802498</v>
      </c>
    </row>
    <row r="121" spans="1:46">
      <c r="A121" s="13" t="s">
        <v>266</v>
      </c>
      <c r="B121" s="16" t="s">
        <v>265</v>
      </c>
      <c r="C121" s="64">
        <v>215163</v>
      </c>
      <c r="D121" s="65">
        <v>12.279151159402078</v>
      </c>
      <c r="E121" s="38" t="s">
        <v>624</v>
      </c>
      <c r="F121" s="66" t="e">
        <v>#N/A</v>
      </c>
      <c r="G121" s="9"/>
      <c r="H121" s="9"/>
      <c r="I121" s="1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1"/>
      <c r="Z121" s="71"/>
      <c r="AA121" s="9" t="e">
        <f t="shared" si="20"/>
        <v>#DIV/0!</v>
      </c>
      <c r="AB121" s="9" t="e">
        <f t="shared" si="21"/>
        <v>#DIV/0!</v>
      </c>
      <c r="AC121" s="11" t="e">
        <f t="shared" si="22"/>
        <v>#DIV/0!</v>
      </c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</row>
    <row r="122" spans="1:46">
      <c r="A122" s="13" t="s">
        <v>268</v>
      </c>
      <c r="B122" s="16" t="s">
        <v>267</v>
      </c>
      <c r="C122" s="64">
        <v>11158.632001649077</v>
      </c>
      <c r="D122" s="65">
        <v>9.3199686479243038</v>
      </c>
      <c r="E122" s="38" t="e">
        <v>#N/A</v>
      </c>
      <c r="F122" s="66">
        <v>44.2</v>
      </c>
      <c r="G122" s="9"/>
      <c r="H122" s="9"/>
      <c r="I122" s="10"/>
      <c r="J122" s="70">
        <v>6391.6380375233948</v>
      </c>
      <c r="K122" s="70">
        <v>6433.5915976391325</v>
      </c>
      <c r="L122" s="70">
        <v>6492.0678523864153</v>
      </c>
      <c r="M122" s="70">
        <v>6677.4063094989842</v>
      </c>
      <c r="N122" s="70">
        <v>6934.9074160621904</v>
      </c>
      <c r="O122" s="70">
        <v>7221.3719343383564</v>
      </c>
      <c r="P122" s="70">
        <v>6871.5808346842605</v>
      </c>
      <c r="Q122" s="70">
        <v>6911.1701528947415</v>
      </c>
      <c r="R122" s="70">
        <v>7089.9252645050101</v>
      </c>
      <c r="S122" s="70">
        <v>7365.9849095702102</v>
      </c>
      <c r="T122" s="70">
        <v>7656.3974110067447</v>
      </c>
      <c r="U122" s="70">
        <v>7949.1734006578563</v>
      </c>
      <c r="V122" s="70">
        <v>8410.0240355646602</v>
      </c>
      <c r="W122" s="70">
        <v>8807.2115137364326</v>
      </c>
      <c r="X122" s="70">
        <v>8740.6711878832939</v>
      </c>
      <c r="Y122" s="71">
        <f t="shared" ref="Y122:Y128" si="43">X122*(1+AC122)</f>
        <v>8945.2297978942042</v>
      </c>
      <c r="Z122" s="71"/>
      <c r="AA122" s="9">
        <f t="shared" si="20"/>
        <v>171.54943283838548</v>
      </c>
      <c r="AB122" s="9">
        <f t="shared" si="21"/>
        <v>7330.2081238634473</v>
      </c>
      <c r="AC122" s="11">
        <f t="shared" si="22"/>
        <v>2.3403078049026652E-2</v>
      </c>
      <c r="AE122" s="10">
        <f t="shared" si="23"/>
        <v>8.7627458584214715</v>
      </c>
      <c r="AF122" s="10">
        <f t="shared" si="24"/>
        <v>8.7692882301298365</v>
      </c>
      <c r="AG122" s="10">
        <f t="shared" si="25"/>
        <v>8.7783363802721635</v>
      </c>
      <c r="AH122" s="10">
        <f t="shared" si="26"/>
        <v>8.8064849141105412</v>
      </c>
      <c r="AI122" s="10">
        <f t="shared" si="27"/>
        <v>8.8443229824164415</v>
      </c>
      <c r="AJ122" s="10">
        <f t="shared" si="28"/>
        <v>8.8848002324420445</v>
      </c>
      <c r="AK122" s="10">
        <f t="shared" si="29"/>
        <v>8.8351494656867935</v>
      </c>
      <c r="AL122" s="10">
        <f t="shared" si="30"/>
        <v>8.8408942443779157</v>
      </c>
      <c r="AM122" s="10">
        <f t="shared" si="31"/>
        <v>8.8664300784981211</v>
      </c>
      <c r="AN122" s="10">
        <f t="shared" si="32"/>
        <v>8.9046280483428806</v>
      </c>
      <c r="AO122" s="10">
        <f t="shared" si="33"/>
        <v>8.9432968402243009</v>
      </c>
      <c r="AP122" s="10">
        <f t="shared" si="34"/>
        <v>8.9808232274826096</v>
      </c>
      <c r="AQ122" s="10">
        <f t="shared" si="35"/>
        <v>9.0371796109373044</v>
      </c>
      <c r="AR122" s="10">
        <f t="shared" si="36"/>
        <v>9.0833261550648619</v>
      </c>
      <c r="AS122" s="10">
        <f t="shared" si="37"/>
        <v>9.0757422606533211</v>
      </c>
      <c r="AT122" s="10">
        <f t="shared" si="38"/>
        <v>9.0988756857072115</v>
      </c>
    </row>
    <row r="123" spans="1:46">
      <c r="A123" s="13" t="s">
        <v>270</v>
      </c>
      <c r="B123" s="16" t="s">
        <v>269</v>
      </c>
      <c r="C123" s="64">
        <v>3522.2527375089498</v>
      </c>
      <c r="D123" s="65">
        <v>8.1668560461376973</v>
      </c>
      <c r="E123" s="38">
        <v>0.72699999999999998</v>
      </c>
      <c r="F123" s="66">
        <v>36.520000000000003</v>
      </c>
      <c r="G123" s="9"/>
      <c r="H123" s="9"/>
      <c r="I123" s="10"/>
      <c r="J123" s="70">
        <v>1875.1158127979668</v>
      </c>
      <c r="K123" s="70">
        <v>1906.3733583780293</v>
      </c>
      <c r="L123" s="70">
        <v>1964.550544229257</v>
      </c>
      <c r="M123" s="70">
        <v>2011.5694906889785</v>
      </c>
      <c r="N123" s="70">
        <v>2051.4280429692026</v>
      </c>
      <c r="O123" s="70">
        <v>2036.8843183322861</v>
      </c>
      <c r="P123" s="70">
        <v>2070.7830895407237</v>
      </c>
      <c r="Q123" s="70">
        <v>2140.4829806606845</v>
      </c>
      <c r="R123" s="70">
        <v>2260.0283768705626</v>
      </c>
      <c r="S123" s="70">
        <v>2467.4000587835458</v>
      </c>
      <c r="T123" s="70">
        <v>2612.8160521743271</v>
      </c>
      <c r="U123" s="70">
        <v>2801.9890517403451</v>
      </c>
      <c r="V123" s="70">
        <v>3052.5256185245671</v>
      </c>
      <c r="W123" s="70">
        <v>3285.5028180464219</v>
      </c>
      <c r="X123" s="70">
        <v>3198.4277065692559</v>
      </c>
      <c r="Y123" s="71">
        <f t="shared" si="43"/>
        <v>3336.8708924201655</v>
      </c>
      <c r="Z123" s="71"/>
      <c r="AA123" s="9">
        <f t="shared" si="20"/>
        <v>103.12126580692546</v>
      </c>
      <c r="AB123" s="9">
        <f t="shared" si="21"/>
        <v>2382.391821353744</v>
      </c>
      <c r="AC123" s="11">
        <f t="shared" si="22"/>
        <v>4.3284763187412631E-2</v>
      </c>
      <c r="AE123" s="10">
        <f t="shared" si="23"/>
        <v>7.5364257033226014</v>
      </c>
      <c r="AF123" s="10">
        <f t="shared" si="24"/>
        <v>7.5529579508537052</v>
      </c>
      <c r="AG123" s="10">
        <f t="shared" si="25"/>
        <v>7.5830187674683778</v>
      </c>
      <c r="AH123" s="10">
        <f t="shared" si="26"/>
        <v>7.606670537494078</v>
      </c>
      <c r="AI123" s="10">
        <f t="shared" si="27"/>
        <v>7.6262914359413267</v>
      </c>
      <c r="AJ123" s="10">
        <f t="shared" si="28"/>
        <v>7.6191766243992989</v>
      </c>
      <c r="AK123" s="10">
        <f t="shared" si="29"/>
        <v>7.6356821188464039</v>
      </c>
      <c r="AL123" s="10">
        <f t="shared" si="30"/>
        <v>7.6687867744488285</v>
      </c>
      <c r="AM123" s="10">
        <f t="shared" si="31"/>
        <v>7.7231326483249214</v>
      </c>
      <c r="AN123" s="10">
        <f t="shared" si="32"/>
        <v>7.810920267461448</v>
      </c>
      <c r="AO123" s="10">
        <f t="shared" si="33"/>
        <v>7.8681838658647836</v>
      </c>
      <c r="AP123" s="10">
        <f t="shared" si="34"/>
        <v>7.9380848195875151</v>
      </c>
      <c r="AQ123" s="10">
        <f t="shared" si="35"/>
        <v>8.0237245985866821</v>
      </c>
      <c r="AR123" s="10">
        <f t="shared" si="36"/>
        <v>8.097274984059796</v>
      </c>
      <c r="AS123" s="10">
        <f t="shared" si="37"/>
        <v>8.0704146263428242</v>
      </c>
      <c r="AT123" s="10">
        <f t="shared" si="38"/>
        <v>8.1127887882876433</v>
      </c>
    </row>
    <row r="124" spans="1:46">
      <c r="A124" s="13" t="s">
        <v>272</v>
      </c>
      <c r="B124" s="16" t="s">
        <v>271</v>
      </c>
      <c r="C124" s="64">
        <v>13085.847439421894</v>
      </c>
      <c r="D124" s="65">
        <v>9.4792865770568113</v>
      </c>
      <c r="E124" s="38">
        <v>0.83399999999999996</v>
      </c>
      <c r="F124" s="66">
        <v>29.99</v>
      </c>
      <c r="G124" s="9"/>
      <c r="H124" s="9"/>
      <c r="I124" s="10"/>
      <c r="J124" s="71">
        <f t="shared" ref="J124" si="44">0.97*K124</f>
        <v>6705.7917574809553</v>
      </c>
      <c r="K124" s="71">
        <f t="shared" ref="K124" si="45">0.97*L124</f>
        <v>6913.1873788463463</v>
      </c>
      <c r="L124" s="70">
        <v>7126.9972977797388</v>
      </c>
      <c r="M124" s="70">
        <v>7371.8133783174844</v>
      </c>
      <c r="N124" s="70">
        <v>6616.6828931080427</v>
      </c>
      <c r="O124" s="70">
        <v>6802.4693506272724</v>
      </c>
      <c r="P124" s="70">
        <v>6910.1407799230137</v>
      </c>
      <c r="Q124" s="70">
        <v>7121.9590976920581</v>
      </c>
      <c r="R124" s="70">
        <v>7410.9001327030855</v>
      </c>
      <c r="S124" s="70">
        <v>7849.3271537916162</v>
      </c>
      <c r="T124" s="70">
        <v>8264.675426288899</v>
      </c>
      <c r="U124" s="70">
        <v>9021.7436775561018</v>
      </c>
      <c r="V124" s="70">
        <v>9994.6617889921836</v>
      </c>
      <c r="W124" s="70">
        <v>10660.206992671223</v>
      </c>
      <c r="X124" s="70">
        <v>10022.476072414547</v>
      </c>
      <c r="Y124" s="71">
        <f t="shared" si="43"/>
        <v>10357.732571314922</v>
      </c>
      <c r="Z124" s="71"/>
      <c r="AA124" s="9">
        <f t="shared" si="20"/>
        <v>264.91215749697295</v>
      </c>
      <c r="AB124" s="9">
        <f t="shared" si="21"/>
        <v>7919.5355452128388</v>
      </c>
      <c r="AC124" s="11">
        <f t="shared" si="22"/>
        <v>3.3450466379572691E-2</v>
      </c>
      <c r="AE124" s="10">
        <f t="shared" si="23"/>
        <v>8.8107268733798261</v>
      </c>
      <c r="AF124" s="10">
        <f t="shared" si="24"/>
        <v>8.8411860808645351</v>
      </c>
      <c r="AG124" s="10">
        <f t="shared" si="25"/>
        <v>8.871645288349244</v>
      </c>
      <c r="AH124" s="10">
        <f t="shared" si="26"/>
        <v>8.9054190035367693</v>
      </c>
      <c r="AI124" s="10">
        <f t="shared" si="27"/>
        <v>8.7973494498031179</v>
      </c>
      <c r="AJ124" s="10">
        <f t="shared" si="28"/>
        <v>8.8250409650430282</v>
      </c>
      <c r="AK124" s="10">
        <f t="shared" si="29"/>
        <v>8.840745289914965</v>
      </c>
      <c r="AL124" s="10">
        <f t="shared" si="30"/>
        <v>8.8709381207282885</v>
      </c>
      <c r="AM124" s="10">
        <f t="shared" si="31"/>
        <v>8.9107071863111216</v>
      </c>
      <c r="AN124" s="10">
        <f t="shared" si="32"/>
        <v>8.9681830942101062</v>
      </c>
      <c r="AO124" s="10">
        <f t="shared" si="33"/>
        <v>9.0197457386175675</v>
      </c>
      <c r="AP124" s="10">
        <f t="shared" si="34"/>
        <v>9.1073929067418806</v>
      </c>
      <c r="AQ124" s="10">
        <f t="shared" si="35"/>
        <v>9.2098064083421907</v>
      </c>
      <c r="AR124" s="10">
        <f t="shared" si="36"/>
        <v>9.2742731152303026</v>
      </c>
      <c r="AS124" s="10">
        <f t="shared" si="37"/>
        <v>9.2125854571268881</v>
      </c>
      <c r="AT124" s="10">
        <f t="shared" si="38"/>
        <v>9.245488628086612</v>
      </c>
    </row>
    <row r="125" spans="1:46">
      <c r="A125" s="13" t="s">
        <v>274</v>
      </c>
      <c r="B125" s="16" t="s">
        <v>273</v>
      </c>
      <c r="C125" s="64">
        <v>4494.4248743956696</v>
      </c>
      <c r="D125" s="65">
        <v>8.4105929908655614</v>
      </c>
      <c r="E125" s="38">
        <v>0.65400000000000003</v>
      </c>
      <c r="F125" s="66">
        <v>40.880000000000003</v>
      </c>
      <c r="G125" s="9"/>
      <c r="H125" s="9"/>
      <c r="I125" s="10"/>
      <c r="J125" s="70">
        <v>2584.7416710598864</v>
      </c>
      <c r="K125" s="70">
        <v>2858.1388662688069</v>
      </c>
      <c r="L125" s="70">
        <v>2755.0412379817262</v>
      </c>
      <c r="M125" s="70">
        <v>2925.5659934004243</v>
      </c>
      <c r="N125" s="70">
        <v>2902.4189442030201</v>
      </c>
      <c r="O125" s="70">
        <v>2911.2645837097757</v>
      </c>
      <c r="P125" s="70">
        <v>3092.8340107117506</v>
      </c>
      <c r="Q125" s="70">
        <v>3157.4828750828974</v>
      </c>
      <c r="R125" s="70">
        <v>3317.7429571135945</v>
      </c>
      <c r="S125" s="70">
        <v>3436.3613241162052</v>
      </c>
      <c r="T125" s="70">
        <v>3496.6781744060099</v>
      </c>
      <c r="U125" s="70">
        <v>3722.4015986710119</v>
      </c>
      <c r="V125" s="70">
        <v>3776.1356877248127</v>
      </c>
      <c r="W125" s="70">
        <v>3937.6507498669494</v>
      </c>
      <c r="X125" s="70">
        <v>4081.2213417486937</v>
      </c>
      <c r="Y125" s="71">
        <f t="shared" si="43"/>
        <v>4207.6235496680802</v>
      </c>
      <c r="Z125" s="71"/>
      <c r="AA125" s="9">
        <f t="shared" si="20"/>
        <v>101.08258494297128</v>
      </c>
      <c r="AB125" s="9">
        <f t="shared" si="21"/>
        <v>3263.7120010710378</v>
      </c>
      <c r="AC125" s="11">
        <f t="shared" si="22"/>
        <v>3.0971661994011562E-2</v>
      </c>
      <c r="AE125" s="10">
        <f t="shared" si="23"/>
        <v>7.8573808481228493</v>
      </c>
      <c r="AF125" s="10">
        <f t="shared" si="24"/>
        <v>7.9579259459269212</v>
      </c>
      <c r="AG125" s="10">
        <f t="shared" si="25"/>
        <v>7.9211876898894094</v>
      </c>
      <c r="AH125" s="10">
        <f t="shared" si="26"/>
        <v>7.9812432429640952</v>
      </c>
      <c r="AI125" s="10">
        <f t="shared" si="27"/>
        <v>7.9732997869815927</v>
      </c>
      <c r="AJ125" s="10">
        <f t="shared" si="28"/>
        <v>7.9763428306183011</v>
      </c>
      <c r="AK125" s="10">
        <f t="shared" si="29"/>
        <v>8.0368431051317533</v>
      </c>
      <c r="AL125" s="10">
        <f t="shared" si="30"/>
        <v>8.0575304306415774</v>
      </c>
      <c r="AM125" s="10">
        <f t="shared" si="31"/>
        <v>8.1070399985251402</v>
      </c>
      <c r="AN125" s="10">
        <f t="shared" si="32"/>
        <v>8.1421684359328452</v>
      </c>
      <c r="AO125" s="10">
        <f t="shared" si="33"/>
        <v>8.1595687037766869</v>
      </c>
      <c r="AP125" s="10">
        <f t="shared" si="34"/>
        <v>8.2221243300035383</v>
      </c>
      <c r="AQ125" s="10">
        <f t="shared" si="35"/>
        <v>8.2364564608689275</v>
      </c>
      <c r="AR125" s="10">
        <f t="shared" si="36"/>
        <v>8.2783395680815062</v>
      </c>
      <c r="AS125" s="10">
        <f t="shared" si="37"/>
        <v>8.3141515710702105</v>
      </c>
      <c r="AT125" s="10">
        <f t="shared" si="38"/>
        <v>8.3446532897854961</v>
      </c>
    </row>
    <row r="126" spans="1:46">
      <c r="A126" s="13" t="s">
        <v>276</v>
      </c>
      <c r="B126" s="16" t="s">
        <v>275</v>
      </c>
      <c r="C126" s="64">
        <v>885.19951912093245</v>
      </c>
      <c r="D126" s="65">
        <v>6.7858130649333361</v>
      </c>
      <c r="E126" s="38">
        <v>0.40200000000000002</v>
      </c>
      <c r="F126" s="66">
        <v>45.61</v>
      </c>
      <c r="G126" s="9"/>
      <c r="H126" s="9"/>
      <c r="I126" s="10"/>
      <c r="J126" s="70">
        <v>402.98333561072207</v>
      </c>
      <c r="K126" s="70">
        <v>420.00731245533865</v>
      </c>
      <c r="L126" s="70">
        <v>450.48353652906968</v>
      </c>
      <c r="M126" s="70">
        <v>486.35258589686981</v>
      </c>
      <c r="N126" s="70">
        <v>512.57296775271516</v>
      </c>
      <c r="O126" s="70">
        <v>504.76785317867888</v>
      </c>
      <c r="P126" s="70">
        <v>549.85993843731353</v>
      </c>
      <c r="Q126" s="70">
        <v>582.39683881577992</v>
      </c>
      <c r="R126" s="70">
        <v>601.11891279541408</v>
      </c>
      <c r="S126" s="70">
        <v>631.6832942449862</v>
      </c>
      <c r="T126" s="70">
        <v>667.45494818231464</v>
      </c>
      <c r="U126" s="70">
        <v>707.77357286852396</v>
      </c>
      <c r="V126" s="70">
        <v>741.39935387919115</v>
      </c>
      <c r="W126" s="70">
        <v>773.21749781224423</v>
      </c>
      <c r="X126" s="70">
        <v>803.81701109860842</v>
      </c>
      <c r="Y126" s="71">
        <f t="shared" si="43"/>
        <v>842.9759777933906</v>
      </c>
      <c r="Z126" s="71"/>
      <c r="AA126" s="9">
        <f t="shared" si="20"/>
        <v>28.696770260619203</v>
      </c>
      <c r="AB126" s="9">
        <f t="shared" si="21"/>
        <v>589.05926397051792</v>
      </c>
      <c r="AC126" s="11">
        <f t="shared" si="22"/>
        <v>4.871627018848728E-2</v>
      </c>
      <c r="AE126" s="10">
        <f t="shared" si="23"/>
        <v>5.9988952102498327</v>
      </c>
      <c r="AF126" s="10">
        <f t="shared" si="24"/>
        <v>6.0402721217338007</v>
      </c>
      <c r="AG126" s="10">
        <f t="shared" si="25"/>
        <v>6.1103215314950843</v>
      </c>
      <c r="AH126" s="10">
        <f t="shared" si="26"/>
        <v>6.1869338462476904</v>
      </c>
      <c r="AI126" s="10">
        <f t="shared" si="27"/>
        <v>6.2394430769809066</v>
      </c>
      <c r="AJ126" s="10">
        <f t="shared" si="28"/>
        <v>6.2240986269065672</v>
      </c>
      <c r="AK126" s="10">
        <f t="shared" si="29"/>
        <v>6.3096635884091157</v>
      </c>
      <c r="AL126" s="10">
        <f t="shared" si="30"/>
        <v>6.367152069010225</v>
      </c>
      <c r="AM126" s="10">
        <f t="shared" si="31"/>
        <v>6.3987927731924925</v>
      </c>
      <c r="AN126" s="10">
        <f t="shared" si="32"/>
        <v>6.4483881518449504</v>
      </c>
      <c r="AO126" s="10">
        <f t="shared" si="33"/>
        <v>6.5034718946367969</v>
      </c>
      <c r="AP126" s="10">
        <f t="shared" si="34"/>
        <v>6.562124230210256</v>
      </c>
      <c r="AQ126" s="10">
        <f t="shared" si="35"/>
        <v>6.6085394192287836</v>
      </c>
      <c r="AR126" s="10">
        <f t="shared" si="36"/>
        <v>6.6505603774612529</v>
      </c>
      <c r="AS126" s="10">
        <f t="shared" si="37"/>
        <v>6.6893716451385208</v>
      </c>
      <c r="AT126" s="10">
        <f t="shared" si="38"/>
        <v>6.7369384615025849</v>
      </c>
    </row>
    <row r="127" spans="1:46">
      <c r="A127" s="13" t="s">
        <v>278</v>
      </c>
      <c r="B127" s="16" t="s">
        <v>277</v>
      </c>
      <c r="C127" s="64">
        <v>1250</v>
      </c>
      <c r="D127" s="65">
        <v>7.1308988302963465</v>
      </c>
      <c r="E127" s="38">
        <v>0.58599999999999997</v>
      </c>
      <c r="F127" s="66">
        <v>40</v>
      </c>
      <c r="G127" s="9"/>
      <c r="H127" s="9"/>
      <c r="I127" s="10"/>
      <c r="J127" s="71">
        <f t="shared" ref="J127:V127" si="46">0.97*K127</f>
        <v>816.04534682575922</v>
      </c>
      <c r="K127" s="71">
        <f t="shared" si="46"/>
        <v>841.28386270696831</v>
      </c>
      <c r="L127" s="71">
        <f t="shared" si="46"/>
        <v>867.30295124429722</v>
      </c>
      <c r="M127" s="71">
        <f t="shared" si="46"/>
        <v>894.12675386010028</v>
      </c>
      <c r="N127" s="71">
        <f t="shared" si="46"/>
        <v>921.78015861866015</v>
      </c>
      <c r="O127" s="71">
        <f t="shared" si="46"/>
        <v>950.28882331820637</v>
      </c>
      <c r="P127" s="71">
        <f t="shared" si="46"/>
        <v>979.67919929712002</v>
      </c>
      <c r="Q127" s="71">
        <f t="shared" si="46"/>
        <v>1009.9785559764124</v>
      </c>
      <c r="R127" s="71">
        <f t="shared" si="46"/>
        <v>1041.2150061612499</v>
      </c>
      <c r="S127" s="71">
        <f t="shared" si="46"/>
        <v>1073.417532125</v>
      </c>
      <c r="T127" s="71">
        <f t="shared" si="46"/>
        <v>1106.6160124999999</v>
      </c>
      <c r="U127" s="71">
        <f t="shared" si="46"/>
        <v>1140.8412499999999</v>
      </c>
      <c r="V127" s="71">
        <f t="shared" si="46"/>
        <v>1176.125</v>
      </c>
      <c r="W127" s="71">
        <f>0.97*X127</f>
        <v>1212.5</v>
      </c>
      <c r="X127" s="72">
        <v>1250</v>
      </c>
      <c r="Y127" s="71">
        <f t="shared" si="43"/>
        <v>1287.9416147402139</v>
      </c>
      <c r="Z127" s="71"/>
      <c r="AA127" s="9">
        <f t="shared" si="20"/>
        <v>30.922315751563303</v>
      </c>
      <c r="AB127" s="9">
        <f t="shared" si="21"/>
        <v>1018.7466968422516</v>
      </c>
      <c r="AC127" s="11">
        <f t="shared" si="22"/>
        <v>3.0353291792171069E-2</v>
      </c>
      <c r="AE127" s="10">
        <f t="shared" si="23"/>
        <v>6.704469925510427</v>
      </c>
      <c r="AF127" s="10">
        <f t="shared" si="24"/>
        <v>6.7349291329951351</v>
      </c>
      <c r="AG127" s="10">
        <f t="shared" si="25"/>
        <v>6.7653883404798441</v>
      </c>
      <c r="AH127" s="10">
        <f t="shared" si="26"/>
        <v>6.7958475479645521</v>
      </c>
      <c r="AI127" s="10">
        <f t="shared" si="27"/>
        <v>6.8263067554492611</v>
      </c>
      <c r="AJ127" s="10">
        <f t="shared" si="28"/>
        <v>6.8567659629339701</v>
      </c>
      <c r="AK127" s="10">
        <f t="shared" si="29"/>
        <v>6.8872251704186782</v>
      </c>
      <c r="AL127" s="10">
        <f t="shared" si="30"/>
        <v>6.9176843779033872</v>
      </c>
      <c r="AM127" s="10">
        <f t="shared" si="31"/>
        <v>6.9481435853880953</v>
      </c>
      <c r="AN127" s="10">
        <f t="shared" si="32"/>
        <v>6.9786027928728043</v>
      </c>
      <c r="AO127" s="10">
        <f t="shared" si="33"/>
        <v>7.0090620003575124</v>
      </c>
      <c r="AP127" s="10">
        <f t="shared" si="34"/>
        <v>7.0395212078422214</v>
      </c>
      <c r="AQ127" s="10">
        <f t="shared" si="35"/>
        <v>7.0699804153269294</v>
      </c>
      <c r="AR127" s="10">
        <f t="shared" si="36"/>
        <v>7.1004396228116384</v>
      </c>
      <c r="AS127" s="10">
        <f t="shared" si="37"/>
        <v>7.1308988302963465</v>
      </c>
      <c r="AT127" s="10">
        <f t="shared" si="38"/>
        <v>7.1608005754662143</v>
      </c>
    </row>
    <row r="128" spans="1:46">
      <c r="A128" s="13" t="s">
        <v>280</v>
      </c>
      <c r="B128" s="16" t="s">
        <v>279</v>
      </c>
      <c r="C128" s="64">
        <v>6410.0938990751911</v>
      </c>
      <c r="D128" s="65">
        <v>8.7656291986491066</v>
      </c>
      <c r="E128" s="38">
        <v>0.68600000000000005</v>
      </c>
      <c r="F128" s="66">
        <v>74.33</v>
      </c>
      <c r="G128" s="9"/>
      <c r="H128" s="9"/>
      <c r="I128" s="10"/>
      <c r="J128" s="70">
        <v>4419.977972535662</v>
      </c>
      <c r="K128" s="70">
        <v>4449.9011145675167</v>
      </c>
      <c r="L128" s="70">
        <v>4524.8509844018281</v>
      </c>
      <c r="M128" s="70">
        <v>4562.3503412005002</v>
      </c>
      <c r="N128" s="70">
        <v>4608.2512344085462</v>
      </c>
      <c r="O128" s="70">
        <v>4665.8909653018236</v>
      </c>
      <c r="P128" s="70">
        <v>4625.0391203001845</v>
      </c>
      <c r="Q128" s="70">
        <v>4752.9032358456234</v>
      </c>
      <c r="R128" s="70">
        <v>4861.8276628236035</v>
      </c>
      <c r="S128" s="70">
        <v>5357.052933252924</v>
      </c>
      <c r="T128" s="70">
        <v>5389.1717355239771</v>
      </c>
      <c r="U128" s="70">
        <v>5659.8454141656903</v>
      </c>
      <c r="V128" s="70">
        <v>5848.6098615907977</v>
      </c>
      <c r="W128" s="70">
        <v>5981.6889133071418</v>
      </c>
      <c r="X128" s="70">
        <v>5820.7696767992493</v>
      </c>
      <c r="Y128" s="71">
        <f t="shared" si="43"/>
        <v>5961.006168576494</v>
      </c>
      <c r="Z128" s="71"/>
      <c r="AA128" s="9">
        <f t="shared" si="20"/>
        <v>121.31041922092993</v>
      </c>
      <c r="AB128" s="9">
        <f t="shared" si="21"/>
        <v>5035.2087444016706</v>
      </c>
      <c r="AC128" s="11">
        <f t="shared" si="22"/>
        <v>2.4092430995201003E-2</v>
      </c>
      <c r="AE128" s="10">
        <f t="shared" si="23"/>
        <v>8.3938899914701093</v>
      </c>
      <c r="AF128" s="10">
        <f t="shared" si="24"/>
        <v>8.4006371534678834</v>
      </c>
      <c r="AG128" s="10">
        <f t="shared" si="25"/>
        <v>8.4173399239678641</v>
      </c>
      <c r="AH128" s="10">
        <f t="shared" si="26"/>
        <v>8.4255931954240939</v>
      </c>
      <c r="AI128" s="10">
        <f t="shared" si="27"/>
        <v>8.4356037222455136</v>
      </c>
      <c r="AJ128" s="10">
        <f t="shared" si="28"/>
        <v>8.4480340843918871</v>
      </c>
      <c r="AK128" s="10">
        <f t="shared" si="29"/>
        <v>8.4392401083540367</v>
      </c>
      <c r="AL128" s="10">
        <f t="shared" si="30"/>
        <v>8.4665109178638769</v>
      </c>
      <c r="AM128" s="10">
        <f t="shared" si="31"/>
        <v>8.4891697085102162</v>
      </c>
      <c r="AN128" s="10">
        <f t="shared" si="32"/>
        <v>8.5861692769695175</v>
      </c>
      <c r="AO128" s="10">
        <f t="shared" si="33"/>
        <v>8.5921469852164094</v>
      </c>
      <c r="AP128" s="10">
        <f t="shared" si="34"/>
        <v>8.6411518588393896</v>
      </c>
      <c r="AQ128" s="10">
        <f t="shared" si="35"/>
        <v>8.6739592814900028</v>
      </c>
      <c r="AR128" s="10">
        <f t="shared" si="36"/>
        <v>8.6964582340441261</v>
      </c>
      <c r="AS128" s="10">
        <f t="shared" si="37"/>
        <v>8.6691877788543596</v>
      </c>
      <c r="AT128" s="10">
        <f t="shared" si="38"/>
        <v>8.6929945660418184</v>
      </c>
    </row>
    <row r="129" spans="1:46">
      <c r="A129" s="13" t="s">
        <v>282</v>
      </c>
      <c r="B129" s="16" t="s">
        <v>281</v>
      </c>
      <c r="C129" s="64">
        <v>2500</v>
      </c>
      <c r="D129" s="65">
        <v>7.8240460108562919</v>
      </c>
      <c r="E129" s="38" t="s">
        <v>624</v>
      </c>
      <c r="F129" s="66" t="e">
        <v>#N/A</v>
      </c>
      <c r="G129" s="9"/>
      <c r="H129" s="9"/>
      <c r="I129" s="1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1"/>
      <c r="Z129" s="71"/>
      <c r="AA129" s="9" t="e">
        <f t="shared" si="20"/>
        <v>#DIV/0!</v>
      </c>
      <c r="AB129" s="9" t="e">
        <f t="shared" si="21"/>
        <v>#DIV/0!</v>
      </c>
      <c r="AC129" s="11" t="e">
        <f t="shared" si="22"/>
        <v>#DIV/0!</v>
      </c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</row>
    <row r="130" spans="1:46">
      <c r="A130" s="13" t="s">
        <v>284</v>
      </c>
      <c r="B130" s="16" t="s">
        <v>283</v>
      </c>
      <c r="C130" s="64">
        <v>1154.6985440655546</v>
      </c>
      <c r="D130" s="65">
        <v>7.0515945880802118</v>
      </c>
      <c r="E130" s="38">
        <v>0.55300000000000005</v>
      </c>
      <c r="F130" s="66">
        <v>47.3</v>
      </c>
      <c r="G130" s="9"/>
      <c r="H130" s="9"/>
      <c r="I130" s="10"/>
      <c r="J130" s="70">
        <v>808.64251409918802</v>
      </c>
      <c r="K130" s="70">
        <v>830.74817694079252</v>
      </c>
      <c r="L130" s="70">
        <v>851.27087924591467</v>
      </c>
      <c r="M130" s="70">
        <v>855.64850423510745</v>
      </c>
      <c r="N130" s="70">
        <v>872.10078402788486</v>
      </c>
      <c r="O130" s="70">
        <v>904.62088878828138</v>
      </c>
      <c r="P130" s="70">
        <v>926.55298562206656</v>
      </c>
      <c r="Q130" s="70">
        <v>907.18526645807947</v>
      </c>
      <c r="R130" s="70">
        <v>922.76617776323383</v>
      </c>
      <c r="S130" s="70">
        <v>945.93700854605481</v>
      </c>
      <c r="T130" s="70">
        <v>955.92737374474393</v>
      </c>
      <c r="U130" s="70">
        <v>972.28198899197719</v>
      </c>
      <c r="V130" s="70">
        <v>986.05791341634256</v>
      </c>
      <c r="W130" s="70">
        <v>1019.9555563907766</v>
      </c>
      <c r="X130" s="70">
        <v>1048.5391285933911</v>
      </c>
      <c r="Y130" s="71">
        <f t="shared" ref="Y130:Y136" si="47">X130*(1+AC130)</f>
        <v>1065.9717394263532</v>
      </c>
      <c r="Z130" s="71"/>
      <c r="AA130" s="9">
        <f t="shared" si="20"/>
        <v>15.304696031593698</v>
      </c>
      <c r="AB130" s="9">
        <f t="shared" si="21"/>
        <v>920.54900979092224</v>
      </c>
      <c r="AC130" s="11">
        <f t="shared" si="22"/>
        <v>1.6625617831113354E-2</v>
      </c>
      <c r="AE130" s="10">
        <f t="shared" si="23"/>
        <v>6.6953569332412819</v>
      </c>
      <c r="AF130" s="10">
        <f t="shared" si="24"/>
        <v>6.7223267127583775</v>
      </c>
      <c r="AG130" s="10">
        <f t="shared" si="25"/>
        <v>6.7467303849114266</v>
      </c>
      <c r="AH130" s="10">
        <f t="shared" si="26"/>
        <v>6.7518596659182775</v>
      </c>
      <c r="AI130" s="10">
        <f t="shared" si="27"/>
        <v>6.7709049952439848</v>
      </c>
      <c r="AJ130" s="10">
        <f t="shared" si="28"/>
        <v>6.8075159485174392</v>
      </c>
      <c r="AK130" s="10">
        <f t="shared" si="29"/>
        <v>6.8314712331048275</v>
      </c>
      <c r="AL130" s="10">
        <f t="shared" si="30"/>
        <v>6.8103466921648863</v>
      </c>
      <c r="AM130" s="10">
        <f t="shared" si="31"/>
        <v>6.8273758738758845</v>
      </c>
      <c r="AN130" s="10">
        <f t="shared" si="32"/>
        <v>6.8521759796742359</v>
      </c>
      <c r="AO130" s="10">
        <f t="shared" si="33"/>
        <v>6.8626819412793685</v>
      </c>
      <c r="AP130" s="10">
        <f t="shared" si="34"/>
        <v>6.879645874517716</v>
      </c>
      <c r="AQ130" s="10">
        <f t="shared" si="35"/>
        <v>6.8937150885941323</v>
      </c>
      <c r="AR130" s="10">
        <f t="shared" si="36"/>
        <v>6.927514333163117</v>
      </c>
      <c r="AS130" s="10">
        <f t="shared" si="37"/>
        <v>6.9551531682850323</v>
      </c>
      <c r="AT130" s="10">
        <f t="shared" si="38"/>
        <v>6.9716420935172909</v>
      </c>
    </row>
    <row r="131" spans="1:46">
      <c r="A131" s="13" t="s">
        <v>286</v>
      </c>
      <c r="B131" s="16" t="s">
        <v>285</v>
      </c>
      <c r="C131" s="64">
        <v>40676.111105562566</v>
      </c>
      <c r="D131" s="65">
        <v>10.613396248384399</v>
      </c>
      <c r="E131" s="38">
        <v>0.96399999999999997</v>
      </c>
      <c r="F131" s="66">
        <v>30.9</v>
      </c>
      <c r="G131" s="9"/>
      <c r="H131" s="9"/>
      <c r="I131" s="10"/>
      <c r="J131" s="70">
        <v>28462.35462196534</v>
      </c>
      <c r="K131" s="70">
        <v>29323.754811181319</v>
      </c>
      <c r="L131" s="70">
        <v>30402.018281524135</v>
      </c>
      <c r="M131" s="70">
        <v>31411.695098504599</v>
      </c>
      <c r="N131" s="70">
        <v>32660.552111008892</v>
      </c>
      <c r="O131" s="70">
        <v>33690.963609892904</v>
      </c>
      <c r="P131" s="70">
        <v>34081.557026991628</v>
      </c>
      <c r="Q131" s="70">
        <v>33890.43739326678</v>
      </c>
      <c r="R131" s="70">
        <v>33844.125933609335</v>
      </c>
      <c r="S131" s="70">
        <v>34481.054956398657</v>
      </c>
      <c r="T131" s="70">
        <v>35104.526248850227</v>
      </c>
      <c r="U131" s="70">
        <v>36237.77776712591</v>
      </c>
      <c r="V131" s="70">
        <v>37465.506353817706</v>
      </c>
      <c r="W131" s="70">
        <v>38064.773982952822</v>
      </c>
      <c r="X131" s="70">
        <v>36358.004045266563</v>
      </c>
      <c r="Y131" s="71">
        <f t="shared" si="47"/>
        <v>37016.960795659383</v>
      </c>
      <c r="Z131" s="71"/>
      <c r="AA131" s="9">
        <f t="shared" si="20"/>
        <v>610.75752158158537</v>
      </c>
      <c r="AB131" s="9">
        <f t="shared" si="21"/>
        <v>33698.606816157124</v>
      </c>
      <c r="AC131" s="11">
        <f t="shared" si="22"/>
        <v>1.8124117857856122E-2</v>
      </c>
      <c r="AE131" s="10">
        <f t="shared" si="23"/>
        <v>10.256337602654614</v>
      </c>
      <c r="AF131" s="10">
        <f t="shared" si="24"/>
        <v>10.286153210938357</v>
      </c>
      <c r="AG131" s="10">
        <f t="shared" si="25"/>
        <v>10.322264276030149</v>
      </c>
      <c r="AH131" s="10">
        <f t="shared" si="26"/>
        <v>10.35493555791845</v>
      </c>
      <c r="AI131" s="10">
        <f t="shared" si="27"/>
        <v>10.393923271188948</v>
      </c>
      <c r="AJ131" s="10">
        <f t="shared" si="28"/>
        <v>10.424984938244245</v>
      </c>
      <c r="AK131" s="10">
        <f t="shared" si="29"/>
        <v>10.43651166731134</v>
      </c>
      <c r="AL131" s="10">
        <f t="shared" si="30"/>
        <v>10.430888170781216</v>
      </c>
      <c r="AM131" s="10">
        <f t="shared" si="31"/>
        <v>10.42952073103999</v>
      </c>
      <c r="AN131" s="10">
        <f t="shared" si="32"/>
        <v>10.448165320492832</v>
      </c>
      <c r="AO131" s="10">
        <f t="shared" si="33"/>
        <v>10.466085354098935</v>
      </c>
      <c r="AP131" s="10">
        <f t="shared" si="34"/>
        <v>10.497857438385106</v>
      </c>
      <c r="AQ131" s="10">
        <f t="shared" si="35"/>
        <v>10.531175958089909</v>
      </c>
      <c r="AR131" s="10">
        <f t="shared" si="36"/>
        <v>10.547044566062178</v>
      </c>
      <c r="AS131" s="10">
        <f t="shared" si="37"/>
        <v>10.501169652540076</v>
      </c>
      <c r="AT131" s="10">
        <f t="shared" si="38"/>
        <v>10.519131486475919</v>
      </c>
    </row>
    <row r="132" spans="1:46">
      <c r="A132" s="13" t="s">
        <v>288</v>
      </c>
      <c r="B132" s="16" t="s">
        <v>287</v>
      </c>
      <c r="C132" s="64">
        <v>28993.446429648775</v>
      </c>
      <c r="D132" s="65">
        <v>10.274825098245586</v>
      </c>
      <c r="E132" s="38">
        <v>0.95</v>
      </c>
      <c r="F132" s="66">
        <v>36.172026000000002</v>
      </c>
      <c r="G132" s="9"/>
      <c r="H132" s="9"/>
      <c r="I132" s="10"/>
      <c r="J132" s="70">
        <v>20649.589114753675</v>
      </c>
      <c r="K132" s="70">
        <v>21019.613626260252</v>
      </c>
      <c r="L132" s="70">
        <v>21097.051472497773</v>
      </c>
      <c r="M132" s="70">
        <v>21018.982355376753</v>
      </c>
      <c r="N132" s="70">
        <v>22010.633690595783</v>
      </c>
      <c r="O132" s="70">
        <v>22396.578621726319</v>
      </c>
      <c r="P132" s="70">
        <v>23046.99420908844</v>
      </c>
      <c r="Q132" s="70">
        <v>23755.94875576608</v>
      </c>
      <c r="R132" s="70">
        <v>24291.428109950648</v>
      </c>
      <c r="S132" s="70">
        <v>24809.03592366977</v>
      </c>
      <c r="T132" s="70">
        <v>25304.865621427358</v>
      </c>
      <c r="U132" s="70">
        <v>25212.631393571377</v>
      </c>
      <c r="V132" s="70">
        <v>25685.551139046751</v>
      </c>
      <c r="W132" s="70">
        <v>25087.644625621433</v>
      </c>
      <c r="X132" s="70">
        <v>24706.221662423515</v>
      </c>
      <c r="Y132" s="71">
        <f t="shared" si="47"/>
        <v>25116.313460704863</v>
      </c>
      <c r="Z132" s="71"/>
      <c r="AA132" s="9">
        <f t="shared" si="20"/>
        <v>387.40625933079713</v>
      </c>
      <c r="AB132" s="9">
        <f t="shared" si="21"/>
        <v>23339.518021451728</v>
      </c>
      <c r="AC132" s="11">
        <f t="shared" si="22"/>
        <v>1.659872577380243E-2</v>
      </c>
      <c r="AE132" s="10">
        <f t="shared" si="23"/>
        <v>9.9354507006005974</v>
      </c>
      <c r="AF132" s="10">
        <f t="shared" si="24"/>
        <v>9.9532112630184386</v>
      </c>
      <c r="AG132" s="10">
        <f t="shared" si="25"/>
        <v>9.9568885690596094</v>
      </c>
      <c r="AH132" s="10">
        <f t="shared" si="26"/>
        <v>9.9531812300989841</v>
      </c>
      <c r="AI132" s="10">
        <f t="shared" si="27"/>
        <v>9.9992809651372117</v>
      </c>
      <c r="AJ132" s="10">
        <f t="shared" si="28"/>
        <v>10.01666348607567</v>
      </c>
      <c r="AK132" s="10">
        <f t="shared" si="29"/>
        <v>10.04529063684515</v>
      </c>
      <c r="AL132" s="10">
        <f t="shared" si="30"/>
        <v>10.075588252026423</v>
      </c>
      <c r="AM132" s="10">
        <f t="shared" si="31"/>
        <v>10.09787881441985</v>
      </c>
      <c r="AN132" s="10">
        <f t="shared" si="32"/>
        <v>10.118963217553967</v>
      </c>
      <c r="AO132" s="10">
        <f t="shared" si="33"/>
        <v>10.138751973277524</v>
      </c>
      <c r="AP132" s="10">
        <f t="shared" si="34"/>
        <v>10.135100393694456</v>
      </c>
      <c r="AQ132" s="10">
        <f t="shared" si="35"/>
        <v>10.153683900294157</v>
      </c>
      <c r="AR132" s="10">
        <f t="shared" si="36"/>
        <v>10.130130757935866</v>
      </c>
      <c r="AS132" s="10">
        <f t="shared" si="37"/>
        <v>10.114810380064263</v>
      </c>
      <c r="AT132" s="10">
        <f t="shared" si="38"/>
        <v>10.131272852674707</v>
      </c>
    </row>
    <row r="133" spans="1:46">
      <c r="A133" s="13" t="s">
        <v>290</v>
      </c>
      <c r="B133" s="16" t="s">
        <v>289</v>
      </c>
      <c r="C133" s="64">
        <v>2641.2777803924505</v>
      </c>
      <c r="D133" s="65">
        <v>7.8790180867708175</v>
      </c>
      <c r="E133" s="38">
        <v>0.69899999999999995</v>
      </c>
      <c r="F133" s="66">
        <v>52.33</v>
      </c>
      <c r="G133" s="9"/>
      <c r="H133" s="9"/>
      <c r="I133" s="10"/>
      <c r="J133" s="70">
        <v>1821.9857158409372</v>
      </c>
      <c r="K133" s="70">
        <v>1897.9924976771633</v>
      </c>
      <c r="L133" s="70">
        <v>1935.5829991003914</v>
      </c>
      <c r="M133" s="70">
        <v>1971.6250626859814</v>
      </c>
      <c r="N133" s="70">
        <v>2075.1397911501303</v>
      </c>
      <c r="O133" s="70">
        <v>2126.4467394371754</v>
      </c>
      <c r="P133" s="70">
        <v>2157.3526741197488</v>
      </c>
      <c r="Q133" s="70">
        <v>2143.8242700779574</v>
      </c>
      <c r="R133" s="70">
        <v>2169.204107407535</v>
      </c>
      <c r="S133" s="70">
        <v>2255.4265945781676</v>
      </c>
      <c r="T133" s="70">
        <v>2322.3412584189418</v>
      </c>
      <c r="U133" s="70">
        <v>2382.6272943685904</v>
      </c>
      <c r="V133" s="70">
        <v>2426.8010087212501</v>
      </c>
      <c r="W133" s="70">
        <v>2575.7569156781105</v>
      </c>
      <c r="X133" s="70">
        <v>2398.4468643008863</v>
      </c>
      <c r="Y133" s="71">
        <f t="shared" si="47"/>
        <v>2450.4287506850592</v>
      </c>
      <c r="Z133" s="71"/>
      <c r="AA133" s="9">
        <f t="shared" si="20"/>
        <v>47.190460955129502</v>
      </c>
      <c r="AB133" s="9">
        <f t="shared" si="21"/>
        <v>2177.3702529041975</v>
      </c>
      <c r="AC133" s="11">
        <f t="shared" si="22"/>
        <v>2.1673144883001139E-2</v>
      </c>
      <c r="AE133" s="10">
        <f t="shared" si="23"/>
        <v>7.5076822379653176</v>
      </c>
      <c r="AF133" s="10">
        <f t="shared" si="24"/>
        <v>7.5485520264103032</v>
      </c>
      <c r="AG133" s="10">
        <f t="shared" si="25"/>
        <v>7.5681638516094552</v>
      </c>
      <c r="AH133" s="10">
        <f t="shared" si="26"/>
        <v>7.5866133866017069</v>
      </c>
      <c r="AI133" s="10">
        <f t="shared" si="27"/>
        <v>7.6377837996245725</v>
      </c>
      <c r="AJ133" s="10">
        <f t="shared" si="28"/>
        <v>7.6622076682653688</v>
      </c>
      <c r="AK133" s="10">
        <f t="shared" si="29"/>
        <v>7.6766371351658851</v>
      </c>
      <c r="AL133" s="10">
        <f t="shared" si="30"/>
        <v>7.670346555248452</v>
      </c>
      <c r="AM133" s="10">
        <f t="shared" si="31"/>
        <v>7.682115608477714</v>
      </c>
      <c r="AN133" s="10">
        <f t="shared" si="32"/>
        <v>7.7210944112415563</v>
      </c>
      <c r="AO133" s="10">
        <f t="shared" si="33"/>
        <v>7.7503311189091972</v>
      </c>
      <c r="AP133" s="10">
        <f t="shared" si="34"/>
        <v>7.7759590630071029</v>
      </c>
      <c r="AQ133" s="10">
        <f t="shared" si="35"/>
        <v>7.7943292117270522</v>
      </c>
      <c r="AR133" s="10">
        <f t="shared" si="36"/>
        <v>7.8538987177397948</v>
      </c>
      <c r="AS133" s="10">
        <f t="shared" si="37"/>
        <v>7.7825766669760155</v>
      </c>
      <c r="AT133" s="10">
        <f t="shared" si="38"/>
        <v>7.8040182885076259</v>
      </c>
    </row>
    <row r="134" spans="1:46">
      <c r="A134" s="13" t="s">
        <v>292</v>
      </c>
      <c r="B134" s="16" t="s">
        <v>291</v>
      </c>
      <c r="C134" s="64">
        <v>689.83922798940318</v>
      </c>
      <c r="D134" s="65">
        <v>6.5364585675280003</v>
      </c>
      <c r="E134" s="38">
        <v>0.34</v>
      </c>
      <c r="F134" s="66">
        <v>34.04</v>
      </c>
      <c r="G134" s="9"/>
      <c r="H134" s="9"/>
      <c r="I134" s="10"/>
      <c r="J134" s="70">
        <v>609.46871423703692</v>
      </c>
      <c r="K134" s="70">
        <v>609.34488570089252</v>
      </c>
      <c r="L134" s="70">
        <v>605.08767950736035</v>
      </c>
      <c r="M134" s="70">
        <v>645.6119329588023</v>
      </c>
      <c r="N134" s="70">
        <v>620.35443865706816</v>
      </c>
      <c r="O134" s="70">
        <v>591.17598234178695</v>
      </c>
      <c r="P134" s="70">
        <v>612.23040715078218</v>
      </c>
      <c r="Q134" s="70">
        <v>609.82834928152192</v>
      </c>
      <c r="R134" s="70">
        <v>620.77445720655908</v>
      </c>
      <c r="S134" s="70">
        <v>600.10519243420367</v>
      </c>
      <c r="T134" s="70">
        <v>604.80778194835864</v>
      </c>
      <c r="U134" s="70">
        <v>616.27706504717412</v>
      </c>
      <c r="V134" s="70">
        <v>612.49013262392918</v>
      </c>
      <c r="W134" s="70">
        <v>644.92324884570587</v>
      </c>
      <c r="X134" s="70">
        <v>1250</v>
      </c>
      <c r="Y134" s="71">
        <f t="shared" si="47"/>
        <v>1281.2418463349038</v>
      </c>
      <c r="Z134" s="71"/>
      <c r="AA134" s="9">
        <f t="shared" si="20"/>
        <v>16.416515975930125</v>
      </c>
      <c r="AB134" s="9">
        <f t="shared" si="21"/>
        <v>656.83201786274549</v>
      </c>
      <c r="AC134" s="11">
        <f t="shared" si="22"/>
        <v>2.4993477067923008E-2</v>
      </c>
      <c r="AE134" s="10">
        <f t="shared" si="23"/>
        <v>6.412587617393938</v>
      </c>
      <c r="AF134" s="10">
        <f t="shared" si="24"/>
        <v>6.4123844221939885</v>
      </c>
      <c r="AG134" s="10">
        <f t="shared" si="25"/>
        <v>6.4053733723358111</v>
      </c>
      <c r="AH134" s="10">
        <f t="shared" si="26"/>
        <v>6.4701986003022727</v>
      </c>
      <c r="AI134" s="10">
        <f t="shared" si="27"/>
        <v>6.4302909899484257</v>
      </c>
      <c r="AJ134" s="10">
        <f t="shared" si="28"/>
        <v>6.3821137435411499</v>
      </c>
      <c r="AK134" s="10">
        <f t="shared" si="29"/>
        <v>6.4171086939331774</v>
      </c>
      <c r="AL134" s="10">
        <f t="shared" si="30"/>
        <v>6.4131775229480059</v>
      </c>
      <c r="AM134" s="10">
        <f t="shared" si="31"/>
        <v>6.4309678230588707</v>
      </c>
      <c r="AN134" s="10">
        <f t="shared" si="32"/>
        <v>6.3971049605729373</v>
      </c>
      <c r="AO134" s="10">
        <f t="shared" si="33"/>
        <v>6.4049106917606506</v>
      </c>
      <c r="AP134" s="10">
        <f t="shared" si="34"/>
        <v>6.4236966433331393</v>
      </c>
      <c r="AQ134" s="10">
        <f t="shared" si="35"/>
        <v>6.4175328322873666</v>
      </c>
      <c r="AR134" s="10">
        <f t="shared" si="36"/>
        <v>6.469131315677755</v>
      </c>
      <c r="AS134" s="10">
        <f t="shared" si="37"/>
        <v>7.1308988302963465</v>
      </c>
      <c r="AT134" s="10">
        <f t="shared" si="38"/>
        <v>7.1555850790302964</v>
      </c>
    </row>
    <row r="135" spans="1:46">
      <c r="A135" s="13" t="s">
        <v>294</v>
      </c>
      <c r="B135" s="16" t="s">
        <v>293</v>
      </c>
      <c r="C135" s="64">
        <v>2203.3475614546869</v>
      </c>
      <c r="D135" s="65">
        <v>7.6977331017005035</v>
      </c>
      <c r="E135" s="38">
        <v>0.51100000000000001</v>
      </c>
      <c r="F135" s="66">
        <v>42.93</v>
      </c>
      <c r="G135" s="9"/>
      <c r="H135" s="9"/>
      <c r="I135" s="10"/>
      <c r="J135" s="70">
        <v>1414.9079118361403</v>
      </c>
      <c r="K135" s="70">
        <v>1439.7359263666124</v>
      </c>
      <c r="L135" s="70">
        <v>1442.739091911835</v>
      </c>
      <c r="M135" s="70">
        <v>1434.3452655334354</v>
      </c>
      <c r="N135" s="70">
        <v>1415.1718119784493</v>
      </c>
      <c r="O135" s="70">
        <v>1455.6733767786006</v>
      </c>
      <c r="P135" s="70">
        <v>1464.7148491300147</v>
      </c>
      <c r="Q135" s="70">
        <v>1451.7343356765468</v>
      </c>
      <c r="R135" s="70">
        <v>1562.9916019644772</v>
      </c>
      <c r="S135" s="70">
        <v>1687.5248965016292</v>
      </c>
      <c r="T135" s="70">
        <v>1736.5457667423975</v>
      </c>
      <c r="U135" s="70">
        <v>1800.8191072509248</v>
      </c>
      <c r="V135" s="70">
        <v>1872.2159792242517</v>
      </c>
      <c r="W135" s="70">
        <v>1938.7398764769387</v>
      </c>
      <c r="X135" s="70">
        <v>2000.7785962410826</v>
      </c>
      <c r="Y135" s="71">
        <f t="shared" si="47"/>
        <v>2055.1493930657261</v>
      </c>
      <c r="Z135" s="71"/>
      <c r="AA135" s="9">
        <f t="shared" si="20"/>
        <v>43.69464268393201</v>
      </c>
      <c r="AB135" s="9">
        <f t="shared" si="21"/>
        <v>1607.909226240889</v>
      </c>
      <c r="AC135" s="11">
        <f t="shared" si="22"/>
        <v>2.71748193062398E-2</v>
      </c>
      <c r="AE135" s="10">
        <f t="shared" si="23"/>
        <v>7.254819727985085</v>
      </c>
      <c r="AF135" s="10">
        <f t="shared" si="24"/>
        <v>7.2722149912854288</v>
      </c>
      <c r="AG135" s="10">
        <f t="shared" si="25"/>
        <v>7.2742987329399575</v>
      </c>
      <c r="AH135" s="10">
        <f t="shared" si="26"/>
        <v>7.2684637631227123</v>
      </c>
      <c r="AI135" s="10">
        <f t="shared" si="27"/>
        <v>7.2550062245991933</v>
      </c>
      <c r="AJ135" s="10">
        <f t="shared" si="28"/>
        <v>7.2832238744555102</v>
      </c>
      <c r="AK135" s="10">
        <f t="shared" si="29"/>
        <v>7.2894158602738379</v>
      </c>
      <c r="AL135" s="10">
        <f t="shared" si="30"/>
        <v>7.2805142142346204</v>
      </c>
      <c r="AM135" s="10">
        <f t="shared" si="31"/>
        <v>7.3543569573836747</v>
      </c>
      <c r="AN135" s="10">
        <f t="shared" si="32"/>
        <v>7.4310181761203005</v>
      </c>
      <c r="AO135" s="10">
        <f t="shared" si="33"/>
        <v>7.4596532275767578</v>
      </c>
      <c r="AP135" s="10">
        <f t="shared" si="34"/>
        <v>7.4959968999598914</v>
      </c>
      <c r="AQ135" s="10">
        <f t="shared" si="35"/>
        <v>7.5348780238997533</v>
      </c>
      <c r="AR135" s="10">
        <f t="shared" si="36"/>
        <v>7.5697934928017778</v>
      </c>
      <c r="AS135" s="10">
        <f t="shared" si="37"/>
        <v>7.6012916819057708</v>
      </c>
      <c r="AT135" s="10">
        <f t="shared" si="38"/>
        <v>7.6281038216435944</v>
      </c>
    </row>
    <row r="136" spans="1:46">
      <c r="A136" s="13" t="s">
        <v>296</v>
      </c>
      <c r="B136" s="16" t="s">
        <v>295</v>
      </c>
      <c r="C136" s="64">
        <v>56213.519855050894</v>
      </c>
      <c r="D136" s="65">
        <v>10.936912573766078</v>
      </c>
      <c r="E136" s="38">
        <v>0.97099999999999997</v>
      </c>
      <c r="F136" s="66">
        <v>25.79</v>
      </c>
      <c r="G136" s="9"/>
      <c r="H136" s="9"/>
      <c r="I136" s="10"/>
      <c r="J136" s="70">
        <v>37517.867257758582</v>
      </c>
      <c r="K136" s="70">
        <v>39242.177064914424</v>
      </c>
      <c r="L136" s="70">
        <v>41141.408692314224</v>
      </c>
      <c r="M136" s="70">
        <v>41979.219807297486</v>
      </c>
      <c r="N136" s="70">
        <v>42560.750454384797</v>
      </c>
      <c r="O136" s="70">
        <v>43642.1176254284</v>
      </c>
      <c r="P136" s="70">
        <v>44293.683676563887</v>
      </c>
      <c r="Q136" s="70">
        <v>44711.343616796985</v>
      </c>
      <c r="R136" s="70">
        <v>44898.376237963588</v>
      </c>
      <c r="S136" s="70">
        <v>46358.585807122799</v>
      </c>
      <c r="T136" s="70">
        <v>47305.479168098718</v>
      </c>
      <c r="U136" s="70">
        <v>47996.435717110107</v>
      </c>
      <c r="V136" s="70">
        <v>48799.668936076494</v>
      </c>
      <c r="W136" s="70">
        <v>49070.014562532975</v>
      </c>
      <c r="X136" s="70">
        <v>47675.960295459576</v>
      </c>
      <c r="Y136" s="71">
        <f t="shared" si="47"/>
        <v>48490.214812959159</v>
      </c>
      <c r="Z136" s="71"/>
      <c r="AA136" s="9">
        <f t="shared" si="20"/>
        <v>759.66305776289425</v>
      </c>
      <c r="AB136" s="9">
        <f t="shared" si="21"/>
        <v>44479.539261321544</v>
      </c>
      <c r="AC136" s="11">
        <f t="shared" si="22"/>
        <v>1.7078932704311552E-2</v>
      </c>
      <c r="AE136" s="10">
        <f t="shared" si="23"/>
        <v>10.532572558694275</v>
      </c>
      <c r="AF136" s="10">
        <f t="shared" si="24"/>
        <v>10.577507392897548</v>
      </c>
      <c r="AG136" s="10">
        <f t="shared" si="25"/>
        <v>10.624770404047904</v>
      </c>
      <c r="AH136" s="10">
        <f t="shared" si="26"/>
        <v>10.64493000833526</v>
      </c>
      <c r="AI136" s="10">
        <f t="shared" si="27"/>
        <v>10.658687756716855</v>
      </c>
      <c r="AJ136" s="10">
        <f t="shared" si="28"/>
        <v>10.683777963642042</v>
      </c>
      <c r="AK136" s="10">
        <f t="shared" si="29"/>
        <v>10.698597365203165</v>
      </c>
      <c r="AL136" s="10">
        <f t="shared" si="30"/>
        <v>10.707982520594797</v>
      </c>
      <c r="AM136" s="10">
        <f t="shared" si="31"/>
        <v>10.712156909111238</v>
      </c>
      <c r="AN136" s="10">
        <f t="shared" si="32"/>
        <v>10.744161792396584</v>
      </c>
      <c r="AO136" s="10">
        <f t="shared" si="33"/>
        <v>10.764381406420268</v>
      </c>
      <c r="AP136" s="10">
        <f t="shared" si="34"/>
        <v>10.778882031239384</v>
      </c>
      <c r="AQ136" s="10">
        <f t="shared" si="35"/>
        <v>10.795478807721434</v>
      </c>
      <c r="AR136" s="10">
        <f t="shared" si="36"/>
        <v>10.801003425854498</v>
      </c>
      <c r="AS136" s="10">
        <f t="shared" si="37"/>
        <v>10.772182572802931</v>
      </c>
      <c r="AT136" s="10">
        <f t="shared" si="38"/>
        <v>10.789117300136175</v>
      </c>
    </row>
    <row r="137" spans="1:46">
      <c r="A137" s="13" t="s">
        <v>298</v>
      </c>
      <c r="B137" s="16" t="s">
        <v>297</v>
      </c>
      <c r="C137" s="64">
        <v>25462.14743565553</v>
      </c>
      <c r="D137" s="65">
        <v>10.144948214024099</v>
      </c>
      <c r="E137" s="38">
        <v>0.84599999999999997</v>
      </c>
      <c r="F137" s="66">
        <v>32</v>
      </c>
      <c r="G137" s="9"/>
      <c r="H137" s="9"/>
      <c r="I137" s="10"/>
      <c r="J137" s="70">
        <v>16773.003539928177</v>
      </c>
      <c r="K137" s="70">
        <v>16867.900604160714</v>
      </c>
      <c r="L137" s="70">
        <v>17504.875190496132</v>
      </c>
      <c r="M137" s="70">
        <v>17623.005482537126</v>
      </c>
      <c r="N137" s="70">
        <v>17285.657800426343</v>
      </c>
      <c r="O137" s="70">
        <v>17903.381436110481</v>
      </c>
      <c r="P137" s="70">
        <v>18918.656651108115</v>
      </c>
      <c r="Q137" s="70">
        <v>19086.322211344199</v>
      </c>
      <c r="R137" s="70">
        <v>18827.779480438901</v>
      </c>
      <c r="S137" s="70">
        <v>19133.010268013579</v>
      </c>
      <c r="T137" s="70">
        <v>19533.340491316114</v>
      </c>
      <c r="U137" s="70">
        <v>20204.621111556025</v>
      </c>
      <c r="V137" s="70">
        <v>21133.351084972932</v>
      </c>
      <c r="W137" s="70">
        <v>23332.956966598162</v>
      </c>
      <c r="X137" s="72">
        <v>25000</v>
      </c>
      <c r="Y137" s="71">
        <f t="shared" ref="Y137:Y198" si="48">X137*(1+AC137)</f>
        <v>25620.521853674312</v>
      </c>
      <c r="Z137" s="71"/>
      <c r="AA137" s="9">
        <f t="shared" ref="AA137:AA198" si="49">SLOPE(J137:X137,$J$7:$X$7)</f>
        <v>478.42708553354771</v>
      </c>
      <c r="AB137" s="9">
        <f t="shared" ref="AB137:AB198" si="50">AVERAGE(J137:X137)</f>
        <v>19275.190821267133</v>
      </c>
      <c r="AC137" s="11">
        <f t="shared" ref="AC137:AC198" si="51">AA137/AB137</f>
        <v>2.482087414697233E-2</v>
      </c>
      <c r="AE137" s="10">
        <f t="shared" ref="AE137:AE198" si="52">LN(J137)</f>
        <v>9.727525940743929</v>
      </c>
      <c r="AF137" s="10">
        <f t="shared" ref="AF137:AF198" si="53">LN(K137)</f>
        <v>9.7331677222809549</v>
      </c>
      <c r="AG137" s="10">
        <f t="shared" ref="AG137:AG198" si="54">LN(L137)</f>
        <v>9.7702347034288231</v>
      </c>
      <c r="AH137" s="10">
        <f t="shared" ref="AH137:AH198" si="55">LN(M137)</f>
        <v>9.7769604571655595</v>
      </c>
      <c r="AI137" s="10">
        <f t="shared" ref="AI137:AI198" si="56">LN(N137)</f>
        <v>9.7576324077742953</v>
      </c>
      <c r="AJ137" s="10">
        <f t="shared" ref="AJ137:AJ198" si="57">LN(O137)</f>
        <v>9.7927448810334354</v>
      </c>
      <c r="AK137" s="10">
        <f t="shared" ref="AK137:AK198" si="58">LN(P137)</f>
        <v>9.8479038385580857</v>
      </c>
      <c r="AL137" s="10">
        <f t="shared" ref="AL137:AL198" si="59">LN(Q137)</f>
        <v>9.856727242912882</v>
      </c>
      <c r="AM137" s="10">
        <f t="shared" ref="AM137:AM198" si="60">LN(R137)</f>
        <v>9.8430886901324364</v>
      </c>
      <c r="AN137" s="10">
        <f t="shared" ref="AN137:AN198" si="61">LN(S137)</f>
        <v>9.8591704085499696</v>
      </c>
      <c r="AO137" s="10">
        <f t="shared" ref="AO137:AO198" si="62">LN(T137)</f>
        <v>9.8798780533465571</v>
      </c>
      <c r="AP137" s="10">
        <f t="shared" ref="AP137:AP198" si="63">LN(U137)</f>
        <v>9.9136666251247245</v>
      </c>
      <c r="AQ137" s="10">
        <f t="shared" ref="AQ137:AQ198" si="64">LN(V137)</f>
        <v>9.9586076917398003</v>
      </c>
      <c r="AR137" s="10">
        <f t="shared" ref="AR137:AR198" si="65">LN(W137)</f>
        <v>10.057622102230361</v>
      </c>
      <c r="AS137" s="10">
        <f t="shared" ref="AS137:AS198" si="66">LN(X137)</f>
        <v>10.126631103850338</v>
      </c>
      <c r="AT137" s="10">
        <f t="shared" ref="AT137:AT198" si="67">LN(Y137)</f>
        <v>10.151148944239155</v>
      </c>
    </row>
    <row r="138" spans="1:46">
      <c r="A138" s="13" t="s">
        <v>300</v>
      </c>
      <c r="B138" s="16" t="s">
        <v>299</v>
      </c>
      <c r="C138" s="64">
        <v>2608.5856470624781</v>
      </c>
      <c r="D138" s="65">
        <v>7.8665634557599162</v>
      </c>
      <c r="E138" s="38">
        <v>0.57199999999999995</v>
      </c>
      <c r="F138" s="66">
        <v>32.74</v>
      </c>
      <c r="G138" s="9"/>
      <c r="H138" s="9"/>
      <c r="I138" s="10"/>
      <c r="J138" s="70">
        <v>1856.498706519968</v>
      </c>
      <c r="K138" s="70">
        <v>1899.3710239655911</v>
      </c>
      <c r="L138" s="70">
        <v>1873.1213198807386</v>
      </c>
      <c r="M138" s="70">
        <v>1875.2747535201909</v>
      </c>
      <c r="N138" s="70">
        <v>1897.6472149401591</v>
      </c>
      <c r="O138" s="70">
        <v>1931.3476680236186</v>
      </c>
      <c r="P138" s="70">
        <v>1922.7082999190391</v>
      </c>
      <c r="Q138" s="70">
        <v>1937.4196951692413</v>
      </c>
      <c r="R138" s="70">
        <v>1982.9199511428426</v>
      </c>
      <c r="S138" s="70">
        <v>2078.3136686350108</v>
      </c>
      <c r="T138" s="70">
        <v>2184.3595763337416</v>
      </c>
      <c r="U138" s="70">
        <v>2270.1438357475768</v>
      </c>
      <c r="V138" s="70">
        <v>2348.3107281793818</v>
      </c>
      <c r="W138" s="70">
        <v>2335.2246494119163</v>
      </c>
      <c r="X138" s="70">
        <v>2368.7603446722387</v>
      </c>
      <c r="Y138" s="71">
        <f t="shared" si="48"/>
        <v>2415.6668981300154</v>
      </c>
      <c r="Z138" s="71"/>
      <c r="AA138" s="9">
        <f t="shared" si="49"/>
        <v>40.609490452764071</v>
      </c>
      <c r="AB138" s="9">
        <f t="shared" si="50"/>
        <v>2050.7614290707506</v>
      </c>
      <c r="AC138" s="11">
        <f t="shared" si="51"/>
        <v>1.9802152447915507E-2</v>
      </c>
      <c r="AE138" s="10">
        <f t="shared" si="52"/>
        <v>7.5264475768864685</v>
      </c>
      <c r="AF138" s="10">
        <f t="shared" si="53"/>
        <v>7.5492780703305797</v>
      </c>
      <c r="AG138" s="10">
        <f t="shared" si="54"/>
        <v>7.5353614733740297</v>
      </c>
      <c r="AH138" s="10">
        <f t="shared" si="55"/>
        <v>7.5365104628800443</v>
      </c>
      <c r="AI138" s="10">
        <f t="shared" si="56"/>
        <v>7.5483700898915078</v>
      </c>
      <c r="AJ138" s="10">
        <f t="shared" si="57"/>
        <v>7.5659733118067267</v>
      </c>
      <c r="AK138" s="10">
        <f t="shared" si="58"/>
        <v>7.5614900439729675</v>
      </c>
      <c r="AL138" s="10">
        <f t="shared" si="59"/>
        <v>7.5691123127139388</v>
      </c>
      <c r="AM138" s="10">
        <f t="shared" si="60"/>
        <v>7.5923257601522272</v>
      </c>
      <c r="AN138" s="10">
        <f t="shared" si="61"/>
        <v>7.6393121076378376</v>
      </c>
      <c r="AO138" s="10">
        <f t="shared" si="62"/>
        <v>7.6890779644913776</v>
      </c>
      <c r="AP138" s="10">
        <f t="shared" si="63"/>
        <v>7.7275984722335025</v>
      </c>
      <c r="AQ138" s="10">
        <f t="shared" si="64"/>
        <v>7.7614515095769132</v>
      </c>
      <c r="AR138" s="10">
        <f t="shared" si="65"/>
        <v>7.7558633750734023</v>
      </c>
      <c r="AS138" s="10">
        <f t="shared" si="66"/>
        <v>7.7701220359651533</v>
      </c>
      <c r="AT138" s="10">
        <f t="shared" si="67"/>
        <v>7.7897306762587535</v>
      </c>
    </row>
    <row r="139" spans="1:46">
      <c r="A139" s="13" t="s">
        <v>302</v>
      </c>
      <c r="B139" s="16" t="s">
        <v>301</v>
      </c>
      <c r="C139" s="64">
        <v>8100</v>
      </c>
      <c r="D139" s="65">
        <v>8.99961934066053</v>
      </c>
      <c r="E139" s="38" t="s">
        <v>624</v>
      </c>
      <c r="F139" s="66" t="e">
        <v>#N/A</v>
      </c>
      <c r="G139" s="9"/>
      <c r="H139" s="9"/>
      <c r="I139" s="10"/>
      <c r="J139" s="71">
        <f t="shared" ref="J139:U139" si="68">0.97*K139</f>
        <v>5451.5194303411554</v>
      </c>
      <c r="K139" s="71">
        <f t="shared" si="68"/>
        <v>5620.1231240630468</v>
      </c>
      <c r="L139" s="71">
        <f t="shared" si="68"/>
        <v>5793.9413650134502</v>
      </c>
      <c r="M139" s="71">
        <f t="shared" si="68"/>
        <v>5973.135427848918</v>
      </c>
      <c r="N139" s="71">
        <f t="shared" si="68"/>
        <v>6157.8715751019772</v>
      </c>
      <c r="O139" s="71">
        <f t="shared" si="68"/>
        <v>6348.3212114453372</v>
      </c>
      <c r="P139" s="71">
        <f t="shared" si="68"/>
        <v>6544.6610427271517</v>
      </c>
      <c r="Q139" s="71">
        <f t="shared" si="68"/>
        <v>6747.0732399248991</v>
      </c>
      <c r="R139" s="71">
        <f t="shared" si="68"/>
        <v>6955.7456081699993</v>
      </c>
      <c r="S139" s="71">
        <f t="shared" si="68"/>
        <v>7170.8717609999994</v>
      </c>
      <c r="T139" s="71">
        <f t="shared" si="68"/>
        <v>7392.6512999999995</v>
      </c>
      <c r="U139" s="71">
        <f t="shared" si="68"/>
        <v>7621.29</v>
      </c>
      <c r="V139" s="71">
        <f>0.97*W139</f>
        <v>7857</v>
      </c>
      <c r="W139" s="72">
        <v>8100</v>
      </c>
      <c r="X139" s="71">
        <v>8350</v>
      </c>
      <c r="Y139" s="71">
        <f t="shared" si="48"/>
        <v>8603.435455303148</v>
      </c>
      <c r="Z139" s="71"/>
      <c r="AA139" s="9">
        <f t="shared" si="49"/>
        <v>206.56093409291771</v>
      </c>
      <c r="AB139" s="9">
        <f t="shared" si="50"/>
        <v>6805.6136723757281</v>
      </c>
      <c r="AC139" s="11">
        <f t="shared" si="51"/>
        <v>3.035155153331098E-2</v>
      </c>
      <c r="AE139" s="10">
        <f t="shared" si="52"/>
        <v>8.6036496433593186</v>
      </c>
      <c r="AF139" s="10">
        <f t="shared" si="53"/>
        <v>8.6341088508440276</v>
      </c>
      <c r="AG139" s="10">
        <f t="shared" si="54"/>
        <v>8.6645680583287366</v>
      </c>
      <c r="AH139" s="10">
        <f t="shared" si="55"/>
        <v>8.6950272658134438</v>
      </c>
      <c r="AI139" s="10">
        <f t="shared" si="56"/>
        <v>8.7254864732981527</v>
      </c>
      <c r="AJ139" s="10">
        <f t="shared" si="57"/>
        <v>8.7559456807828617</v>
      </c>
      <c r="AK139" s="10">
        <f t="shared" si="58"/>
        <v>8.7864048882675707</v>
      </c>
      <c r="AL139" s="10">
        <f t="shared" si="59"/>
        <v>8.8168640957522779</v>
      </c>
      <c r="AM139" s="10">
        <f t="shared" si="60"/>
        <v>8.8473233032369869</v>
      </c>
      <c r="AN139" s="10">
        <f t="shared" si="61"/>
        <v>8.8777825107216959</v>
      </c>
      <c r="AO139" s="10">
        <f t="shared" si="62"/>
        <v>8.9082417182064049</v>
      </c>
      <c r="AP139" s="10">
        <f t="shared" si="63"/>
        <v>8.9387009256911139</v>
      </c>
      <c r="AQ139" s="10">
        <f t="shared" si="64"/>
        <v>8.9691601331758211</v>
      </c>
      <c r="AR139" s="10">
        <f t="shared" si="65"/>
        <v>8.99961934066053</v>
      </c>
      <c r="AS139" s="10">
        <f t="shared" si="66"/>
        <v>9.030016817844901</v>
      </c>
      <c r="AT139" s="10">
        <f t="shared" si="67"/>
        <v>9.0599168740209617</v>
      </c>
    </row>
    <row r="140" spans="1:46">
      <c r="A140" s="13" t="s">
        <v>304</v>
      </c>
      <c r="B140" s="16" t="s">
        <v>303</v>
      </c>
      <c r="C140" s="64">
        <v>13057.092850781899</v>
      </c>
      <c r="D140" s="65">
        <v>9.4770867785707686</v>
      </c>
      <c r="E140" s="38">
        <v>0.84</v>
      </c>
      <c r="F140" s="66">
        <v>52.339999999999996</v>
      </c>
      <c r="G140" s="9"/>
      <c r="H140" s="9"/>
      <c r="I140" s="10"/>
      <c r="J140" s="70">
        <v>7172.1292037033609</v>
      </c>
      <c r="K140" s="70">
        <v>7226.1089096421101</v>
      </c>
      <c r="L140" s="70">
        <v>7540.0946328506052</v>
      </c>
      <c r="M140" s="70">
        <v>7934.4565731797393</v>
      </c>
      <c r="N140" s="70">
        <v>8085.379500626781</v>
      </c>
      <c r="O140" s="70">
        <v>8146.6140712194001</v>
      </c>
      <c r="P140" s="70">
        <v>8040.1131699256448</v>
      </c>
      <c r="Q140" s="70">
        <v>8068.4515551199747</v>
      </c>
      <c r="R140" s="70">
        <v>8256.4031866811638</v>
      </c>
      <c r="S140" s="70">
        <v>8720.5759853625423</v>
      </c>
      <c r="T140" s="70">
        <v>9185.5597258551861</v>
      </c>
      <c r="U140" s="70">
        <v>9799.2226367642634</v>
      </c>
      <c r="V140" s="70">
        <v>10802.923027043946</v>
      </c>
      <c r="W140" s="70">
        <v>11766.836382699221</v>
      </c>
      <c r="X140" s="70">
        <v>11856.664087867895</v>
      </c>
      <c r="Y140" s="71">
        <f t="shared" si="48"/>
        <v>12280.466286093477</v>
      </c>
      <c r="Z140" s="71"/>
      <c r="AA140" s="9">
        <f t="shared" si="49"/>
        <v>315.9788206197365</v>
      </c>
      <c r="AB140" s="9">
        <f t="shared" si="50"/>
        <v>8840.102176569455</v>
      </c>
      <c r="AC140" s="11">
        <f t="shared" si="51"/>
        <v>3.5743797334971211E-2</v>
      </c>
      <c r="AE140" s="10">
        <f t="shared" si="52"/>
        <v>8.8779578495799552</v>
      </c>
      <c r="AF140" s="10">
        <f t="shared" si="53"/>
        <v>8.8854559835068354</v>
      </c>
      <c r="AG140" s="10">
        <f t="shared" si="54"/>
        <v>8.9279900116991833</v>
      </c>
      <c r="AH140" s="10">
        <f t="shared" si="55"/>
        <v>8.9789701458238564</v>
      </c>
      <c r="AI140" s="10">
        <f t="shared" si="56"/>
        <v>8.9978127097626484</v>
      </c>
      <c r="AJ140" s="10">
        <f t="shared" si="57"/>
        <v>9.0053576685269494</v>
      </c>
      <c r="AK140" s="10">
        <f t="shared" si="58"/>
        <v>8.9921984379353468</v>
      </c>
      <c r="AL140" s="10">
        <f t="shared" si="59"/>
        <v>8.995716866164333</v>
      </c>
      <c r="AM140" s="10">
        <f t="shared" si="60"/>
        <v>9.0187443221249968</v>
      </c>
      <c r="AN140" s="10">
        <f t="shared" si="61"/>
        <v>9.073440568088861</v>
      </c>
      <c r="AO140" s="10">
        <f t="shared" si="62"/>
        <v>9.1253879349166489</v>
      </c>
      <c r="AP140" s="10">
        <f t="shared" si="63"/>
        <v>9.190058338733289</v>
      </c>
      <c r="AQ140" s="10">
        <f t="shared" si="64"/>
        <v>9.2875720271452469</v>
      </c>
      <c r="AR140" s="10">
        <f t="shared" si="65"/>
        <v>9.3730403776081186</v>
      </c>
      <c r="AS140" s="10">
        <f t="shared" si="66"/>
        <v>9.3806453587765795</v>
      </c>
      <c r="AT140" s="10">
        <f t="shared" si="67"/>
        <v>9.4157651721604978</v>
      </c>
    </row>
    <row r="141" spans="1:46">
      <c r="A141" s="13" t="s">
        <v>306</v>
      </c>
      <c r="B141" s="16" t="s">
        <v>305</v>
      </c>
      <c r="C141" s="64">
        <v>2281.466102748574</v>
      </c>
      <c r="D141" s="65">
        <v>7.732573542816179</v>
      </c>
      <c r="E141" s="38">
        <v>0.54100000000000004</v>
      </c>
      <c r="F141" s="66">
        <v>50.88</v>
      </c>
      <c r="G141" s="9"/>
      <c r="H141" s="9"/>
      <c r="I141" s="10"/>
      <c r="J141" s="70">
        <v>2251.6473511063282</v>
      </c>
      <c r="K141" s="70">
        <v>2361.3375827026061</v>
      </c>
      <c r="L141" s="70">
        <v>2208.4822562074096</v>
      </c>
      <c r="M141" s="70">
        <v>2068.4300490941991</v>
      </c>
      <c r="N141" s="70">
        <v>2050.9124701432011</v>
      </c>
      <c r="O141" s="70">
        <v>1947.3623118984156</v>
      </c>
      <c r="P141" s="70">
        <v>1894.8038157060616</v>
      </c>
      <c r="Q141" s="70">
        <v>1843.6688332538131</v>
      </c>
      <c r="R141" s="70">
        <v>1836.3201318167835</v>
      </c>
      <c r="S141" s="70">
        <v>1839.5748005012022</v>
      </c>
      <c r="T141" s="70">
        <v>1859.1025801535638</v>
      </c>
      <c r="U141" s="70">
        <v>1861.0860227144187</v>
      </c>
      <c r="V141" s="70">
        <v>1947.5767528762278</v>
      </c>
      <c r="W141" s="70">
        <v>2029.3269843248174</v>
      </c>
      <c r="X141" s="70">
        <v>2071.7151602788445</v>
      </c>
      <c r="Y141" s="71">
        <f t="shared" si="48"/>
        <v>2048.7036291015038</v>
      </c>
      <c r="Z141" s="71"/>
      <c r="AA141" s="9">
        <f t="shared" si="49"/>
        <v>-22.267789017452738</v>
      </c>
      <c r="AB141" s="9">
        <f t="shared" si="50"/>
        <v>2004.7564735185263</v>
      </c>
      <c r="AC141" s="11">
        <f t="shared" si="51"/>
        <v>-1.1107478295541196E-2</v>
      </c>
      <c r="AE141" s="10">
        <f t="shared" si="52"/>
        <v>7.7194173833502369</v>
      </c>
      <c r="AF141" s="10">
        <f t="shared" si="53"/>
        <v>7.7669835097964928</v>
      </c>
      <c r="AG141" s="10">
        <f t="shared" si="54"/>
        <v>7.7000607966857233</v>
      </c>
      <c r="AH141" s="10">
        <f t="shared" si="55"/>
        <v>7.6345451681163077</v>
      </c>
      <c r="AI141" s="10">
        <f t="shared" si="56"/>
        <v>7.6260400804884734</v>
      </c>
      <c r="AJ141" s="10">
        <f t="shared" si="57"/>
        <v>7.5742310753217543</v>
      </c>
      <c r="AK141" s="10">
        <f t="shared" si="58"/>
        <v>7.5468705848253093</v>
      </c>
      <c r="AL141" s="10">
        <f t="shared" si="59"/>
        <v>7.5195127964771054</v>
      </c>
      <c r="AM141" s="10">
        <f t="shared" si="60"/>
        <v>7.5155189197154781</v>
      </c>
      <c r="AN141" s="10">
        <f t="shared" si="61"/>
        <v>7.5172897372142602</v>
      </c>
      <c r="AO141" s="10">
        <f t="shared" si="62"/>
        <v>7.5278491664860843</v>
      </c>
      <c r="AP141" s="10">
        <f t="shared" si="63"/>
        <v>7.5289154794935813</v>
      </c>
      <c r="AQ141" s="10">
        <f t="shared" si="64"/>
        <v>7.574341187944551</v>
      </c>
      <c r="AR141" s="10">
        <f t="shared" si="65"/>
        <v>7.6154594822506549</v>
      </c>
      <c r="AS141" s="10">
        <f t="shared" si="66"/>
        <v>7.6361321230214889</v>
      </c>
      <c r="AT141" s="10">
        <f t="shared" si="67"/>
        <v>7.6249624960503386</v>
      </c>
    </row>
    <row r="142" spans="1:46">
      <c r="A142" s="13" t="s">
        <v>308</v>
      </c>
      <c r="B142" s="16" t="s">
        <v>307</v>
      </c>
      <c r="C142" s="64">
        <v>4522.5207295504824</v>
      </c>
      <c r="D142" s="65">
        <v>8.4168248009074773</v>
      </c>
      <c r="E142" s="38">
        <v>0.76100000000000001</v>
      </c>
      <c r="F142" s="66">
        <v>51.949999999999996</v>
      </c>
      <c r="G142" s="9"/>
      <c r="H142" s="9"/>
      <c r="I142" s="10"/>
      <c r="J142" s="70">
        <v>4262.8873263115074</v>
      </c>
      <c r="K142" s="70">
        <v>4184.3096634104222</v>
      </c>
      <c r="L142" s="70">
        <v>4215.4647910088561</v>
      </c>
      <c r="M142" s="70">
        <v>4149.4400498370023</v>
      </c>
      <c r="N142" s="70">
        <v>4002.4590299351353</v>
      </c>
      <c r="O142" s="70">
        <v>3789.0654265929716</v>
      </c>
      <c r="P142" s="70">
        <v>3789.166674600317</v>
      </c>
      <c r="Q142" s="70">
        <v>3712.1443934473141</v>
      </c>
      <c r="R142" s="70">
        <v>3779.4756686335163</v>
      </c>
      <c r="S142" s="70">
        <v>3860.3316905568304</v>
      </c>
      <c r="T142" s="70">
        <v>3896.5992782093408</v>
      </c>
      <c r="U142" s="70">
        <v>3989.8703483812942</v>
      </c>
      <c r="V142" s="70">
        <v>4182.2804103280814</v>
      </c>
      <c r="W142" s="70">
        <v>4347.0665610466103</v>
      </c>
      <c r="X142" s="70">
        <v>4106.7341508148866</v>
      </c>
      <c r="Y142" s="71">
        <f t="shared" si="48"/>
        <v>4102.6986745690929</v>
      </c>
      <c r="Z142" s="71"/>
      <c r="AA142" s="9">
        <f t="shared" si="49"/>
        <v>-3.9481045896513933</v>
      </c>
      <c r="AB142" s="9">
        <f t="shared" si="50"/>
        <v>4017.8196975409387</v>
      </c>
      <c r="AC142" s="11">
        <f t="shared" si="51"/>
        <v>-9.8264852254763605E-4</v>
      </c>
      <c r="AE142" s="10">
        <f t="shared" si="52"/>
        <v>8.3577019858063704</v>
      </c>
      <c r="AF142" s="10">
        <f t="shared" si="53"/>
        <v>8.339097014337419</v>
      </c>
      <c r="AG142" s="10">
        <f t="shared" si="54"/>
        <v>8.3465151350585707</v>
      </c>
      <c r="AH142" s="10">
        <f t="shared" si="55"/>
        <v>8.3307286763710557</v>
      </c>
      <c r="AI142" s="10">
        <f t="shared" si="56"/>
        <v>8.2946642086998388</v>
      </c>
      <c r="AJ142" s="10">
        <f t="shared" si="57"/>
        <v>8.2398746783788805</v>
      </c>
      <c r="AK142" s="10">
        <f t="shared" si="58"/>
        <v>8.2399013991248271</v>
      </c>
      <c r="AL142" s="10">
        <f t="shared" si="59"/>
        <v>8.219364992246339</v>
      </c>
      <c r="AM142" s="10">
        <f t="shared" si="60"/>
        <v>8.2373405669905182</v>
      </c>
      <c r="AN142" s="10">
        <f t="shared" si="61"/>
        <v>8.2585083889631594</v>
      </c>
      <c r="AO142" s="10">
        <f t="shared" si="62"/>
        <v>8.2678594717757541</v>
      </c>
      <c r="AP142" s="10">
        <f t="shared" si="63"/>
        <v>8.2915140152159363</v>
      </c>
      <c r="AQ142" s="10">
        <f t="shared" si="64"/>
        <v>8.3386119294690921</v>
      </c>
      <c r="AR142" s="10">
        <f t="shared" si="65"/>
        <v>8.3772565428215557</v>
      </c>
      <c r="AS142" s="10">
        <f t="shared" si="66"/>
        <v>8.3203833811126842</v>
      </c>
      <c r="AT142" s="10">
        <f t="shared" si="67"/>
        <v>8.3194002494745618</v>
      </c>
    </row>
    <row r="143" spans="1:46">
      <c r="A143" s="13" t="s">
        <v>310</v>
      </c>
      <c r="B143" s="16" t="s">
        <v>309</v>
      </c>
      <c r="C143" s="64">
        <v>8629.4907904990177</v>
      </c>
      <c r="D143" s="65">
        <v>9.062940777759465</v>
      </c>
      <c r="E143" s="38">
        <v>0.80600000000000005</v>
      </c>
      <c r="F143" s="66">
        <v>47.96</v>
      </c>
      <c r="G143" s="9"/>
      <c r="H143" s="9"/>
      <c r="I143" s="10"/>
      <c r="J143" s="70">
        <v>5295.1403909352057</v>
      </c>
      <c r="K143" s="70">
        <v>5334.0411018037066</v>
      </c>
      <c r="L143" s="70">
        <v>5603.5291487850518</v>
      </c>
      <c r="M143" s="70">
        <v>5475.0918293827044</v>
      </c>
      <c r="N143" s="70">
        <v>5437.5012640750565</v>
      </c>
      <c r="O143" s="70">
        <v>5512.7062870353066</v>
      </c>
      <c r="P143" s="70">
        <v>5443.8771974645897</v>
      </c>
      <c r="Q143" s="70">
        <v>5636.9765675165499</v>
      </c>
      <c r="R143" s="70">
        <v>5785.2157082405447</v>
      </c>
      <c r="S143" s="70">
        <v>5994.3163485622517</v>
      </c>
      <c r="T143" s="70">
        <v>6323.3613376028616</v>
      </c>
      <c r="U143" s="70">
        <v>6730.5971766099537</v>
      </c>
      <c r="V143" s="70">
        <v>7242.040098640733</v>
      </c>
      <c r="W143" s="70">
        <v>7858.4801182412948</v>
      </c>
      <c r="X143" s="70">
        <v>7836.1220772130318</v>
      </c>
      <c r="Y143" s="71">
        <f t="shared" si="48"/>
        <v>8065.9998308160984</v>
      </c>
      <c r="Z143" s="71"/>
      <c r="AA143" s="9">
        <f t="shared" si="49"/>
        <v>178.96507462561064</v>
      </c>
      <c r="AB143" s="9">
        <f t="shared" si="50"/>
        <v>6100.5997768072557</v>
      </c>
      <c r="AC143" s="11">
        <f t="shared" si="51"/>
        <v>2.9335652423223193E-2</v>
      </c>
      <c r="AE143" s="10">
        <f t="shared" si="52"/>
        <v>8.5745447715528034</v>
      </c>
      <c r="AF143" s="10">
        <f t="shared" si="53"/>
        <v>8.5818644103372641</v>
      </c>
      <c r="AG143" s="10">
        <f t="shared" si="54"/>
        <v>8.6311518833675596</v>
      </c>
      <c r="AH143" s="10">
        <f t="shared" si="55"/>
        <v>8.6079643270340362</v>
      </c>
      <c r="AI143" s="10">
        <f t="shared" si="56"/>
        <v>8.6010749078704869</v>
      </c>
      <c r="AJ143" s="10">
        <f t="shared" si="57"/>
        <v>8.6148109407393374</v>
      </c>
      <c r="AK143" s="10">
        <f t="shared" si="58"/>
        <v>8.6022468061077841</v>
      </c>
      <c r="AL143" s="10">
        <f t="shared" si="59"/>
        <v>8.6371031311661675</v>
      </c>
      <c r="AM143" s="10">
        <f t="shared" si="60"/>
        <v>8.6630609264417853</v>
      </c>
      <c r="AN143" s="10">
        <f t="shared" si="61"/>
        <v>8.6985670240218358</v>
      </c>
      <c r="AO143" s="10">
        <f t="shared" si="62"/>
        <v>8.7520062029706267</v>
      </c>
      <c r="AP143" s="10">
        <f t="shared" si="63"/>
        <v>8.8144191522252111</v>
      </c>
      <c r="AQ143" s="10">
        <f t="shared" si="64"/>
        <v>8.8876582272669999</v>
      </c>
      <c r="AR143" s="10">
        <f t="shared" si="65"/>
        <v>8.9693484975445248</v>
      </c>
      <c r="AS143" s="10">
        <f t="shared" si="66"/>
        <v>8.9664993579646506</v>
      </c>
      <c r="AT143" s="10">
        <f t="shared" si="67"/>
        <v>8.9954129544583683</v>
      </c>
    </row>
    <row r="144" spans="1:46">
      <c r="A144" s="13" t="s">
        <v>312</v>
      </c>
      <c r="B144" s="16" t="s">
        <v>311</v>
      </c>
      <c r="C144" s="64">
        <v>3541.7022197772872</v>
      </c>
      <c r="D144" s="65">
        <v>8.1723627435994732</v>
      </c>
      <c r="E144" s="38">
        <v>0.751</v>
      </c>
      <c r="F144" s="66">
        <v>44.04</v>
      </c>
      <c r="G144" s="9"/>
      <c r="H144" s="9"/>
      <c r="I144" s="10"/>
      <c r="J144" s="70">
        <v>2368.4958940442275</v>
      </c>
      <c r="K144" s="70">
        <v>2453.2227018318945</v>
      </c>
      <c r="L144" s="70">
        <v>2525.9664614891212</v>
      </c>
      <c r="M144" s="70">
        <v>2459.2721498025994</v>
      </c>
      <c r="N144" s="70">
        <v>2491.0035878675762</v>
      </c>
      <c r="O144" s="70">
        <v>2586.9707244428751</v>
      </c>
      <c r="P144" s="70">
        <v>2580.9053013123939</v>
      </c>
      <c r="Q144" s="70">
        <v>2644.026279577085</v>
      </c>
      <c r="R144" s="70">
        <v>2721.9772940755042</v>
      </c>
      <c r="S144" s="70">
        <v>2841.5376766036138</v>
      </c>
      <c r="T144" s="70">
        <v>2926.9746180257712</v>
      </c>
      <c r="U144" s="70">
        <v>3026.5518489286719</v>
      </c>
      <c r="V144" s="70">
        <v>3180.6950844524204</v>
      </c>
      <c r="W144" s="70">
        <v>3239.918543029014</v>
      </c>
      <c r="X144" s="70">
        <v>3216.0890635477745</v>
      </c>
      <c r="Y144" s="71">
        <f t="shared" si="48"/>
        <v>3291.8894490188718</v>
      </c>
      <c r="Z144" s="71"/>
      <c r="AA144" s="9">
        <f t="shared" si="49"/>
        <v>64.836457616383939</v>
      </c>
      <c r="AB144" s="9">
        <f t="shared" si="50"/>
        <v>2750.9071486020362</v>
      </c>
      <c r="AC144" s="11">
        <f t="shared" si="51"/>
        <v>2.3569118881141705E-2</v>
      </c>
      <c r="AE144" s="10">
        <f t="shared" si="52"/>
        <v>7.7700103887943186</v>
      </c>
      <c r="AF144" s="10">
        <f t="shared" si="53"/>
        <v>7.8051578276760312</v>
      </c>
      <c r="AG144" s="10">
        <f t="shared" si="54"/>
        <v>7.8343790255020709</v>
      </c>
      <c r="AH144" s="10">
        <f t="shared" si="55"/>
        <v>7.8076207110830582</v>
      </c>
      <c r="AI144" s="10">
        <f t="shared" si="56"/>
        <v>7.8204409555933694</v>
      </c>
      <c r="AJ144" s="10">
        <f t="shared" si="57"/>
        <v>7.8582428657102756</v>
      </c>
      <c r="AK144" s="10">
        <f t="shared" si="58"/>
        <v>7.8558955083490174</v>
      </c>
      <c r="AL144" s="10">
        <f t="shared" si="59"/>
        <v>7.8800581402478569</v>
      </c>
      <c r="AM144" s="10">
        <f t="shared" si="60"/>
        <v>7.9091138415438147</v>
      </c>
      <c r="AN144" s="10">
        <f t="shared" si="61"/>
        <v>7.9521006200557869</v>
      </c>
      <c r="AO144" s="10">
        <f t="shared" si="62"/>
        <v>7.9817246149856063</v>
      </c>
      <c r="AP144" s="10">
        <f t="shared" si="63"/>
        <v>8.0151792468316749</v>
      </c>
      <c r="AQ144" s="10">
        <f t="shared" si="64"/>
        <v>8.0648550319055747</v>
      </c>
      <c r="AR144" s="10">
        <f t="shared" si="65"/>
        <v>8.0833034674299054</v>
      </c>
      <c r="AS144" s="10">
        <f t="shared" si="66"/>
        <v>8.0759213238046215</v>
      </c>
      <c r="AT144" s="10">
        <f t="shared" si="67"/>
        <v>8.0992169795255702</v>
      </c>
    </row>
    <row r="145" spans="1:46">
      <c r="A145" s="13" t="s">
        <v>314</v>
      </c>
      <c r="B145" s="16" t="s">
        <v>313</v>
      </c>
      <c r="C145" s="64">
        <v>18905.341259503013</v>
      </c>
      <c r="D145" s="65">
        <v>9.8471997674449998</v>
      </c>
      <c r="E145" s="38">
        <v>0.88</v>
      </c>
      <c r="F145" s="66">
        <v>34.21</v>
      </c>
      <c r="G145" s="9"/>
      <c r="H145" s="9"/>
      <c r="I145" s="10"/>
      <c r="J145" s="70">
        <v>8999.4531464507945</v>
      </c>
      <c r="K145" s="70">
        <v>9553.4113711418941</v>
      </c>
      <c r="L145" s="70">
        <v>10221.936595693678</v>
      </c>
      <c r="M145" s="70">
        <v>10726.677063747027</v>
      </c>
      <c r="N145" s="70">
        <v>11214.340969763403</v>
      </c>
      <c r="O145" s="70">
        <v>11753.385131037419</v>
      </c>
      <c r="P145" s="70">
        <v>11959.013521890363</v>
      </c>
      <c r="Q145" s="70">
        <v>12137.256239160703</v>
      </c>
      <c r="R145" s="70">
        <v>12615.122456378156</v>
      </c>
      <c r="S145" s="70">
        <v>13297.14310626427</v>
      </c>
      <c r="T145" s="70">
        <v>13784.16246327137</v>
      </c>
      <c r="U145" s="70">
        <v>14651.854410731934</v>
      </c>
      <c r="V145" s="70">
        <v>15654.514363505621</v>
      </c>
      <c r="W145" s="70">
        <v>16435.637962951576</v>
      </c>
      <c r="X145" s="70">
        <v>16705.033564062618</v>
      </c>
      <c r="Y145" s="71">
        <f t="shared" si="48"/>
        <v>17410.500413130521</v>
      </c>
      <c r="Z145" s="71"/>
      <c r="AA145" s="9">
        <f t="shared" si="49"/>
        <v>534.10396452359146</v>
      </c>
      <c r="AB145" s="9">
        <f t="shared" si="50"/>
        <v>12647.262824403388</v>
      </c>
      <c r="AC145" s="11">
        <f t="shared" si="51"/>
        <v>4.2230795069192126E-2</v>
      </c>
      <c r="AE145" s="10">
        <f t="shared" si="52"/>
        <v>9.1049190929668349</v>
      </c>
      <c r="AF145" s="10">
        <f t="shared" si="53"/>
        <v>9.1646535813277836</v>
      </c>
      <c r="AG145" s="10">
        <f t="shared" si="54"/>
        <v>9.2322913365789621</v>
      </c>
      <c r="AH145" s="10">
        <f t="shared" si="55"/>
        <v>9.2804891011519111</v>
      </c>
      <c r="AI145" s="10">
        <f t="shared" si="56"/>
        <v>9.3249486819430967</v>
      </c>
      <c r="AJ145" s="10">
        <f t="shared" si="57"/>
        <v>9.3718965743390505</v>
      </c>
      <c r="AK145" s="10">
        <f t="shared" si="58"/>
        <v>9.3892405426555463</v>
      </c>
      <c r="AL145" s="10">
        <f t="shared" si="59"/>
        <v>9.4040350291155779</v>
      </c>
      <c r="AM145" s="10">
        <f t="shared" si="60"/>
        <v>9.4426515682320193</v>
      </c>
      <c r="AN145" s="10">
        <f t="shared" si="61"/>
        <v>9.495304487095872</v>
      </c>
      <c r="AO145" s="10">
        <f t="shared" si="62"/>
        <v>9.5312755645044831</v>
      </c>
      <c r="AP145" s="10">
        <f t="shared" si="63"/>
        <v>9.592322187371856</v>
      </c>
      <c r="AQ145" s="10">
        <f t="shared" si="64"/>
        <v>9.658514612104355</v>
      </c>
      <c r="AR145" s="10">
        <f t="shared" si="65"/>
        <v>9.7072073026830399</v>
      </c>
      <c r="AS145" s="10">
        <f t="shared" si="66"/>
        <v>9.7234653640113837</v>
      </c>
      <c r="AT145" s="10">
        <f t="shared" si="67"/>
        <v>9.7648287752056007</v>
      </c>
    </row>
    <row r="146" spans="1:46">
      <c r="A146" s="13" t="s">
        <v>316</v>
      </c>
      <c r="B146" s="16" t="s">
        <v>315</v>
      </c>
      <c r="C146" s="64">
        <v>24919.560142145332</v>
      </c>
      <c r="D146" s="65">
        <v>10.123408321948876</v>
      </c>
      <c r="E146" s="38">
        <v>0.90900000000000003</v>
      </c>
      <c r="F146" s="66">
        <v>38.454304</v>
      </c>
      <c r="G146" s="9"/>
      <c r="H146" s="9"/>
      <c r="I146" s="10"/>
      <c r="J146" s="70">
        <v>17504.300790054334</v>
      </c>
      <c r="K146" s="70">
        <v>18094.37877674117</v>
      </c>
      <c r="L146" s="70">
        <v>18823.762039585454</v>
      </c>
      <c r="M146" s="70">
        <v>19696.208532536988</v>
      </c>
      <c r="N146" s="70">
        <v>20408.585239665172</v>
      </c>
      <c r="O146" s="70">
        <v>21102.419573578958</v>
      </c>
      <c r="P146" s="70">
        <v>21377.096962703763</v>
      </c>
      <c r="Q146" s="70">
        <v>21372.43185413305</v>
      </c>
      <c r="R146" s="70">
        <v>21025.895132176374</v>
      </c>
      <c r="S146" s="70">
        <v>21229.635133016825</v>
      </c>
      <c r="T146" s="70">
        <v>21294.078997355224</v>
      </c>
      <c r="U146" s="70">
        <v>21529.396306907336</v>
      </c>
      <c r="V146" s="70">
        <v>21993.261069191783</v>
      </c>
      <c r="W146" s="70">
        <v>21956.497201287802</v>
      </c>
      <c r="X146" s="70">
        <v>21369.823995559695</v>
      </c>
      <c r="Y146" s="71">
        <f t="shared" si="48"/>
        <v>21651.492230720178</v>
      </c>
      <c r="Z146" s="71"/>
      <c r="AA146" s="9">
        <f t="shared" si="49"/>
        <v>271.3261778312459</v>
      </c>
      <c r="AB146" s="9">
        <f t="shared" si="50"/>
        <v>20585.184773632929</v>
      </c>
      <c r="AC146" s="11">
        <f t="shared" si="51"/>
        <v>1.3180653018902269E-2</v>
      </c>
      <c r="AE146" s="10">
        <f t="shared" si="52"/>
        <v>9.77020188914938</v>
      </c>
      <c r="AF146" s="10">
        <f t="shared" si="53"/>
        <v>9.8033566041977469</v>
      </c>
      <c r="AG146" s="10">
        <f t="shared" si="54"/>
        <v>9.8428752889963071</v>
      </c>
      <c r="AH146" s="10">
        <f t="shared" si="55"/>
        <v>9.8881814359259135</v>
      </c>
      <c r="AI146" s="10">
        <f t="shared" si="56"/>
        <v>9.9237109363834808</v>
      </c>
      <c r="AJ146" s="10">
        <f t="shared" si="57"/>
        <v>9.9571429846234576</v>
      </c>
      <c r="AK146" s="10">
        <f t="shared" si="58"/>
        <v>9.9700753925114309</v>
      </c>
      <c r="AL146" s="10">
        <f t="shared" si="59"/>
        <v>9.9698571394116495</v>
      </c>
      <c r="AM146" s="10">
        <f t="shared" si="60"/>
        <v>9.9535100585924905</v>
      </c>
      <c r="AN146" s="10">
        <f t="shared" si="61"/>
        <v>9.9631533681632192</v>
      </c>
      <c r="AO146" s="10">
        <f t="shared" si="62"/>
        <v>9.9661843317087158</v>
      </c>
      <c r="AP146" s="10">
        <f t="shared" si="63"/>
        <v>9.9771745503418519</v>
      </c>
      <c r="AQ146" s="10">
        <f t="shared" si="64"/>
        <v>9.9984913703796821</v>
      </c>
      <c r="AR146" s="10">
        <f t="shared" si="65"/>
        <v>9.9968183747626131</v>
      </c>
      <c r="AS146" s="10">
        <f t="shared" si="66"/>
        <v>9.9697351122268518</v>
      </c>
      <c r="AT146" s="10">
        <f t="shared" si="67"/>
        <v>9.9828296562618775</v>
      </c>
    </row>
    <row r="147" spans="1:46">
      <c r="A147" s="13" t="s">
        <v>318</v>
      </c>
      <c r="B147" s="16" t="s">
        <v>317</v>
      </c>
      <c r="C147" s="64">
        <v>91378.736172986857</v>
      </c>
      <c r="D147" s="65">
        <v>11.422768084566234</v>
      </c>
      <c r="E147" s="38">
        <v>0.91</v>
      </c>
      <c r="F147" s="66">
        <v>41.1</v>
      </c>
      <c r="G147" s="9"/>
      <c r="H147" s="9"/>
      <c r="I147" s="10"/>
      <c r="J147" s="71">
        <f t="shared" ref="J147:M147" si="69">0.97*K147</f>
        <v>53336.548812857334</v>
      </c>
      <c r="K147" s="71">
        <f t="shared" si="69"/>
        <v>54986.132796760139</v>
      </c>
      <c r="L147" s="71">
        <f t="shared" si="69"/>
        <v>56686.734842020764</v>
      </c>
      <c r="M147" s="71">
        <f t="shared" si="69"/>
        <v>58439.932826825534</v>
      </c>
      <c r="N147" s="71">
        <f>0.97*O147</f>
        <v>60247.353429717048</v>
      </c>
      <c r="O147" s="70">
        <v>62110.673638883556</v>
      </c>
      <c r="P147" s="70">
        <v>61063.754952582487</v>
      </c>
      <c r="Q147" s="70">
        <v>61955.202435316685</v>
      </c>
      <c r="R147" s="70">
        <v>59998.693246043877</v>
      </c>
      <c r="S147" s="70">
        <v>66543.602260331492</v>
      </c>
      <c r="T147" s="70">
        <v>64452.380019861579</v>
      </c>
      <c r="U147" s="70">
        <v>67642.361068944927</v>
      </c>
      <c r="V147" s="70">
        <v>75415.154131129908</v>
      </c>
      <c r="W147" s="70">
        <v>84043.171287252408</v>
      </c>
      <c r="X147" s="70">
        <v>82977.65758106763</v>
      </c>
      <c r="Y147" s="71">
        <f t="shared" si="48"/>
        <v>85419.111499972554</v>
      </c>
      <c r="Z147" s="71"/>
      <c r="AA147" s="9">
        <f t="shared" si="49"/>
        <v>1902.4917037187136</v>
      </c>
      <c r="AB147" s="9">
        <f t="shared" si="50"/>
        <v>64659.956888639703</v>
      </c>
      <c r="AC147" s="11">
        <f t="shared" si="51"/>
        <v>2.9423027717065613E-2</v>
      </c>
      <c r="AE147" s="10">
        <f t="shared" si="52"/>
        <v>10.884377093971546</v>
      </c>
      <c r="AF147" s="10">
        <f t="shared" si="53"/>
        <v>10.914836301456255</v>
      </c>
      <c r="AG147" s="10">
        <f t="shared" si="54"/>
        <v>10.945295508940962</v>
      </c>
      <c r="AH147" s="10">
        <f t="shared" si="55"/>
        <v>10.975754716425671</v>
      </c>
      <c r="AI147" s="10">
        <f t="shared" si="56"/>
        <v>11.00621392391038</v>
      </c>
      <c r="AJ147" s="10">
        <f t="shared" si="57"/>
        <v>11.036673131395089</v>
      </c>
      <c r="AK147" s="10">
        <f t="shared" si="58"/>
        <v>11.019673760509795</v>
      </c>
      <c r="AL147" s="10">
        <f t="shared" si="59"/>
        <v>11.03416686150255</v>
      </c>
      <c r="AM147" s="10">
        <f t="shared" si="60"/>
        <v>11.002078061734466</v>
      </c>
      <c r="AN147" s="10">
        <f t="shared" si="61"/>
        <v>11.105612684871952</v>
      </c>
      <c r="AO147" s="10">
        <f t="shared" si="62"/>
        <v>11.073681935844723</v>
      </c>
      <c r="AP147" s="10">
        <f t="shared" si="63"/>
        <v>11.121989708804026</v>
      </c>
      <c r="AQ147" s="10">
        <f t="shared" si="64"/>
        <v>11.23076351697312</v>
      </c>
      <c r="AR147" s="10">
        <f t="shared" si="65"/>
        <v>11.339085889697381</v>
      </c>
      <c r="AS147" s="10">
        <f t="shared" si="66"/>
        <v>11.326326664771473</v>
      </c>
      <c r="AT147" s="10">
        <f t="shared" si="67"/>
        <v>11.355325142795735</v>
      </c>
    </row>
    <row r="148" spans="1:46">
      <c r="A148" s="13" t="s">
        <v>320</v>
      </c>
      <c r="B148" s="16" t="s">
        <v>319</v>
      </c>
      <c r="C148" s="64">
        <v>14199</v>
      </c>
      <c r="D148" s="65">
        <v>9.560926818574357</v>
      </c>
      <c r="E148" s="38">
        <v>0.83699999999999997</v>
      </c>
      <c r="F148" s="66">
        <v>31</v>
      </c>
      <c r="G148" s="9"/>
      <c r="H148" s="9"/>
      <c r="I148" s="10"/>
      <c r="J148" s="71">
        <f t="shared" ref="J148:V148" si="70">0.97*K148</f>
        <v>7742.6382506828031</v>
      </c>
      <c r="K148" s="71">
        <f t="shared" si="70"/>
        <v>7982.1012893637144</v>
      </c>
      <c r="L148" s="71">
        <f t="shared" si="70"/>
        <v>8228.9704014058916</v>
      </c>
      <c r="M148" s="71">
        <f t="shared" si="70"/>
        <v>8483.4746406246304</v>
      </c>
      <c r="N148" s="71">
        <f t="shared" si="70"/>
        <v>8745.8501449738451</v>
      </c>
      <c r="O148" s="71">
        <f t="shared" si="70"/>
        <v>9016.3403556431404</v>
      </c>
      <c r="P148" s="71">
        <f t="shared" si="70"/>
        <v>9295.1962429310734</v>
      </c>
      <c r="Q148" s="71">
        <f t="shared" si="70"/>
        <v>9582.676539104199</v>
      </c>
      <c r="R148" s="71">
        <f t="shared" si="70"/>
        <v>9879.0479784579366</v>
      </c>
      <c r="S148" s="71">
        <f t="shared" si="70"/>
        <v>10184.585544801997</v>
      </c>
      <c r="T148" s="71">
        <f t="shared" si="70"/>
        <v>10499.572726599998</v>
      </c>
      <c r="U148" s="71">
        <f t="shared" si="70"/>
        <v>10824.301779999998</v>
      </c>
      <c r="V148" s="71">
        <f t="shared" si="70"/>
        <v>11159.073999999999</v>
      </c>
      <c r="W148" s="71">
        <f>0.97*X148</f>
        <v>11504.199999999999</v>
      </c>
      <c r="X148" s="72">
        <v>11860</v>
      </c>
      <c r="Y148" s="71">
        <f t="shared" si="48"/>
        <v>12219.99004065515</v>
      </c>
      <c r="Z148" s="71"/>
      <c r="AA148" s="9">
        <f t="shared" si="49"/>
        <v>293.3909318508326</v>
      </c>
      <c r="AB148" s="9">
        <f t="shared" si="50"/>
        <v>9665.8686596392818</v>
      </c>
      <c r="AC148" s="11">
        <f t="shared" si="51"/>
        <v>3.0353291792171069E-2</v>
      </c>
      <c r="AE148" s="10">
        <f t="shared" si="52"/>
        <v>8.9544977677657958</v>
      </c>
      <c r="AF148" s="10">
        <f t="shared" si="53"/>
        <v>8.9849569752505047</v>
      </c>
      <c r="AG148" s="10">
        <f t="shared" si="54"/>
        <v>9.0154161827352137</v>
      </c>
      <c r="AH148" s="10">
        <f t="shared" si="55"/>
        <v>9.0458753902199227</v>
      </c>
      <c r="AI148" s="10">
        <f t="shared" si="56"/>
        <v>9.0763345977046299</v>
      </c>
      <c r="AJ148" s="10">
        <f t="shared" si="57"/>
        <v>9.1067938051893389</v>
      </c>
      <c r="AK148" s="10">
        <f t="shared" si="58"/>
        <v>9.1372530126740479</v>
      </c>
      <c r="AL148" s="10">
        <f t="shared" si="59"/>
        <v>9.1677122201587569</v>
      </c>
      <c r="AM148" s="10">
        <f t="shared" si="60"/>
        <v>9.1981714276434641</v>
      </c>
      <c r="AN148" s="10">
        <f t="shared" si="61"/>
        <v>9.2286306351281731</v>
      </c>
      <c r="AO148" s="10">
        <f t="shared" si="62"/>
        <v>9.259089842612882</v>
      </c>
      <c r="AP148" s="10">
        <f t="shared" si="63"/>
        <v>9.289549050097591</v>
      </c>
      <c r="AQ148" s="10">
        <f t="shared" si="64"/>
        <v>9.3200082575823</v>
      </c>
      <c r="AR148" s="10">
        <f t="shared" si="65"/>
        <v>9.3504674650670072</v>
      </c>
      <c r="AS148" s="10">
        <f t="shared" si="66"/>
        <v>9.3809266725517162</v>
      </c>
      <c r="AT148" s="10">
        <f t="shared" si="67"/>
        <v>9.410828417721584</v>
      </c>
    </row>
    <row r="149" spans="1:46">
      <c r="A149" s="13" t="s">
        <v>440</v>
      </c>
      <c r="B149" s="16" t="s">
        <v>321</v>
      </c>
      <c r="C149" s="64">
        <v>18932.054636199446</v>
      </c>
      <c r="D149" s="65">
        <v>9.8486117769399666</v>
      </c>
      <c r="E149" s="38">
        <v>0.81699999999999995</v>
      </c>
      <c r="F149" s="66">
        <v>42.27</v>
      </c>
      <c r="G149" s="9"/>
      <c r="H149" s="9"/>
      <c r="I149" s="10"/>
      <c r="J149" s="70">
        <v>7850.8358177601795</v>
      </c>
      <c r="K149" s="70">
        <v>7588.7989278333625</v>
      </c>
      <c r="L149" s="70">
        <v>7717.7661618582024</v>
      </c>
      <c r="M149" s="70">
        <v>7328.8746818625359</v>
      </c>
      <c r="N149" s="70">
        <v>7829.3682620477402</v>
      </c>
      <c r="O149" s="70">
        <v>8612.6582855931738</v>
      </c>
      <c r="P149" s="70">
        <v>9073.1311717706503</v>
      </c>
      <c r="Q149" s="70">
        <v>9546.0375357755765</v>
      </c>
      <c r="R149" s="70">
        <v>10292.103315334682</v>
      </c>
      <c r="S149" s="70">
        <v>11088.161075165002</v>
      </c>
      <c r="T149" s="70">
        <v>11852.805937644778</v>
      </c>
      <c r="U149" s="70">
        <v>12877.690025348975</v>
      </c>
      <c r="V149" s="70">
        <v>14016.154790483215</v>
      </c>
      <c r="W149" s="70">
        <v>14766.460560058184</v>
      </c>
      <c r="X149" s="70">
        <v>13611.381188504707</v>
      </c>
      <c r="Y149" s="71">
        <f t="shared" si="48"/>
        <v>14346.550255064372</v>
      </c>
      <c r="Z149" s="71"/>
      <c r="AA149" s="9">
        <f t="shared" si="49"/>
        <v>554.70458091117939</v>
      </c>
      <c r="AB149" s="9">
        <f t="shared" si="50"/>
        <v>10270.14851580273</v>
      </c>
      <c r="AC149" s="11">
        <f t="shared" si="51"/>
        <v>5.4011349500706109E-2</v>
      </c>
      <c r="AE149" s="10">
        <f t="shared" si="52"/>
        <v>8.9683752787085655</v>
      </c>
      <c r="AF149" s="10">
        <f t="shared" si="53"/>
        <v>8.9344286138405433</v>
      </c>
      <c r="AG149" s="10">
        <f t="shared" si="54"/>
        <v>8.9512802438746757</v>
      </c>
      <c r="AH149" s="10">
        <f t="shared" si="55"/>
        <v>8.8995772608388144</v>
      </c>
      <c r="AI149" s="10">
        <f t="shared" si="56"/>
        <v>8.9656371039990912</v>
      </c>
      <c r="AJ149" s="10">
        <f t="shared" si="57"/>
        <v>9.0609882937414969</v>
      </c>
      <c r="AK149" s="10">
        <f t="shared" si="58"/>
        <v>9.1130727064409243</v>
      </c>
      <c r="AL149" s="10">
        <f t="shared" si="59"/>
        <v>9.1638814296527666</v>
      </c>
      <c r="AM149" s="10">
        <f t="shared" si="60"/>
        <v>9.2391322117630921</v>
      </c>
      <c r="AN149" s="10">
        <f t="shared" si="61"/>
        <v>9.3136332483051394</v>
      </c>
      <c r="AO149" s="10">
        <f t="shared" si="62"/>
        <v>9.3803199065203273</v>
      </c>
      <c r="AP149" s="10">
        <f t="shared" si="63"/>
        <v>9.4632516377159543</v>
      </c>
      <c r="AQ149" s="10">
        <f t="shared" si="64"/>
        <v>9.5479658569567434</v>
      </c>
      <c r="AR149" s="10">
        <f t="shared" si="65"/>
        <v>9.6001137097095732</v>
      </c>
      <c r="AS149" s="10">
        <f t="shared" si="66"/>
        <v>9.5186615738545957</v>
      </c>
      <c r="AT149" s="10">
        <f t="shared" si="67"/>
        <v>9.571264791943026</v>
      </c>
    </row>
    <row r="150" spans="1:46">
      <c r="A150" s="13" t="s">
        <v>324</v>
      </c>
      <c r="B150" s="16" t="s">
        <v>323</v>
      </c>
      <c r="C150" s="64">
        <v>1136.0313534276602</v>
      </c>
      <c r="D150" s="65">
        <v>7.0352961987485205</v>
      </c>
      <c r="E150" s="38">
        <v>0.46</v>
      </c>
      <c r="F150" s="66">
        <v>53.080000000000005</v>
      </c>
      <c r="G150" s="9"/>
      <c r="H150" s="9"/>
      <c r="I150" s="10"/>
      <c r="J150" s="70">
        <v>605.41501336734063</v>
      </c>
      <c r="K150" s="70">
        <v>656.08589784359071</v>
      </c>
      <c r="L150" s="70">
        <v>687.359716066695</v>
      </c>
      <c r="M150" s="70">
        <v>676.75524709531294</v>
      </c>
      <c r="N150" s="70">
        <v>665.22045680043345</v>
      </c>
      <c r="O150" s="70">
        <v>672.59119728629162</v>
      </c>
      <c r="P150" s="70">
        <v>698.82765701564483</v>
      </c>
      <c r="Q150" s="70">
        <v>754.92733278996479</v>
      </c>
      <c r="R150" s="70">
        <v>758.49893197897711</v>
      </c>
      <c r="S150" s="70">
        <v>802.22964664507185</v>
      </c>
      <c r="T150" s="70">
        <v>860.02095165571711</v>
      </c>
      <c r="U150" s="70">
        <v>916.92801309726951</v>
      </c>
      <c r="V150" s="70">
        <v>942.33877455865229</v>
      </c>
      <c r="W150" s="70">
        <v>1019.1889457423948</v>
      </c>
      <c r="X150" s="70">
        <v>1031.5881417710209</v>
      </c>
      <c r="Y150" s="71">
        <f t="shared" si="48"/>
        <v>1070.6357738730158</v>
      </c>
      <c r="Z150" s="71"/>
      <c r="AA150" s="9">
        <f t="shared" si="49"/>
        <v>29.645593574760511</v>
      </c>
      <c r="AB150" s="9">
        <f t="shared" si="50"/>
        <v>783.19839491429184</v>
      </c>
      <c r="AC150" s="11">
        <f t="shared" si="51"/>
        <v>3.7851959053114163E-2</v>
      </c>
      <c r="AE150" s="10">
        <f t="shared" si="52"/>
        <v>6.4059141953672434</v>
      </c>
      <c r="AF150" s="10">
        <f t="shared" si="53"/>
        <v>6.4862917222066976</v>
      </c>
      <c r="AG150" s="10">
        <f t="shared" si="54"/>
        <v>6.5328577593622894</v>
      </c>
      <c r="AH150" s="10">
        <f t="shared" si="55"/>
        <v>6.5173096818375527</v>
      </c>
      <c r="AI150" s="10">
        <f t="shared" si="56"/>
        <v>6.5001184997028485</v>
      </c>
      <c r="AJ150" s="10">
        <f t="shared" si="57"/>
        <v>6.511137711629523</v>
      </c>
      <c r="AK150" s="10">
        <f t="shared" si="58"/>
        <v>6.5494041553468456</v>
      </c>
      <c r="AL150" s="10">
        <f t="shared" si="59"/>
        <v>6.6266214966565808</v>
      </c>
      <c r="AM150" s="10">
        <f t="shared" si="60"/>
        <v>6.631341390717691</v>
      </c>
      <c r="AN150" s="10">
        <f t="shared" si="61"/>
        <v>6.6873949093285541</v>
      </c>
      <c r="AO150" s="10">
        <f t="shared" si="62"/>
        <v>6.7569567513411641</v>
      </c>
      <c r="AP150" s="10">
        <f t="shared" si="63"/>
        <v>6.8210289665547652</v>
      </c>
      <c r="AQ150" s="10">
        <f t="shared" si="64"/>
        <v>6.8483648432132513</v>
      </c>
      <c r="AR150" s="10">
        <f t="shared" si="65"/>
        <v>6.9267624387449462</v>
      </c>
      <c r="AS150" s="10">
        <f t="shared" si="66"/>
        <v>6.9388547789537443</v>
      </c>
      <c r="AT150" s="10">
        <f t="shared" si="67"/>
        <v>6.9760079321899378</v>
      </c>
    </row>
    <row r="151" spans="1:46">
      <c r="A151" s="13" t="s">
        <v>326</v>
      </c>
      <c r="B151" s="16" t="s">
        <v>325</v>
      </c>
      <c r="C151" s="64">
        <v>14526.713192870855</v>
      </c>
      <c r="D151" s="65">
        <v>9.5837445226388773</v>
      </c>
      <c r="E151" s="38">
        <v>0.83799999999999997</v>
      </c>
      <c r="F151" s="66" t="e">
        <v>#N/A</v>
      </c>
      <c r="G151" s="9"/>
      <c r="H151" s="9"/>
      <c r="I151" s="10"/>
      <c r="J151" s="70">
        <v>10514.581225936825</v>
      </c>
      <c r="K151" s="70">
        <v>11238.225432842069</v>
      </c>
      <c r="L151" s="70">
        <v>12037.360993263461</v>
      </c>
      <c r="M151" s="70">
        <v>12360.091185664363</v>
      </c>
      <c r="N151" s="70">
        <v>12348.691579850618</v>
      </c>
      <c r="O151" s="70">
        <v>12112.013049593495</v>
      </c>
      <c r="P151" s="70">
        <v>11870.8424915581</v>
      </c>
      <c r="Q151" s="70">
        <v>11838.681592181692</v>
      </c>
      <c r="R151" s="70">
        <v>11894.276544014852</v>
      </c>
      <c r="S151" s="70">
        <v>12727.555366913237</v>
      </c>
      <c r="T151" s="70">
        <v>13157.513567387656</v>
      </c>
      <c r="U151" s="70">
        <v>13769.230870413401</v>
      </c>
      <c r="V151" s="70">
        <v>13934.037393007566</v>
      </c>
      <c r="W151" s="70">
        <v>14461.156118889399</v>
      </c>
      <c r="X151" s="70">
        <v>13191.172077658002</v>
      </c>
      <c r="Y151" s="71">
        <f t="shared" si="48"/>
        <v>13405.578254075235</v>
      </c>
      <c r="Z151" s="71"/>
      <c r="AA151" s="9">
        <f t="shared" si="49"/>
        <v>203.1237338062723</v>
      </c>
      <c r="AB151" s="9">
        <f t="shared" si="50"/>
        <v>12497.028632611647</v>
      </c>
      <c r="AC151" s="11">
        <f t="shared" si="51"/>
        <v>1.6253762376458859E-2</v>
      </c>
      <c r="AE151" s="10">
        <f t="shared" si="52"/>
        <v>9.2605182609943828</v>
      </c>
      <c r="AF151" s="10">
        <f t="shared" si="53"/>
        <v>9.3270762313429945</v>
      </c>
      <c r="AG151" s="10">
        <f t="shared" si="54"/>
        <v>9.3957705082318927</v>
      </c>
      <c r="AH151" s="10">
        <f t="shared" si="55"/>
        <v>9.4222281084654043</v>
      </c>
      <c r="AI151" s="10">
        <f t="shared" si="56"/>
        <v>9.4213053914921936</v>
      </c>
      <c r="AJ151" s="10">
        <f t="shared" si="57"/>
        <v>9.4019530530869453</v>
      </c>
      <c r="AK151" s="10">
        <f t="shared" si="58"/>
        <v>9.3818404616273821</v>
      </c>
      <c r="AL151" s="10">
        <f t="shared" si="59"/>
        <v>9.3791275502262206</v>
      </c>
      <c r="AM151" s="10">
        <f t="shared" si="60"/>
        <v>9.3838126007121403</v>
      </c>
      <c r="AN151" s="10">
        <f t="shared" si="61"/>
        <v>9.4515246359468161</v>
      </c>
      <c r="AO151" s="10">
        <f t="shared" si="62"/>
        <v>9.4847482483797982</v>
      </c>
      <c r="AP151" s="10">
        <f t="shared" si="63"/>
        <v>9.5301917347098151</v>
      </c>
      <c r="AQ151" s="10">
        <f t="shared" si="64"/>
        <v>9.5420898591667402</v>
      </c>
      <c r="AR151" s="10">
        <f t="shared" si="65"/>
        <v>9.5792214454136086</v>
      </c>
      <c r="AS151" s="10">
        <f t="shared" si="66"/>
        <v>9.4873031028444181</v>
      </c>
      <c r="AT151" s="10">
        <f t="shared" si="67"/>
        <v>9.5034261869329075</v>
      </c>
    </row>
    <row r="152" spans="1:46">
      <c r="A152" s="13" t="s">
        <v>328</v>
      </c>
      <c r="B152" s="16" t="s">
        <v>327</v>
      </c>
      <c r="C152" s="64">
        <v>9604.6588176220812</v>
      </c>
      <c r="D152" s="65">
        <v>9.1700035532414201</v>
      </c>
      <c r="E152" s="38">
        <v>0.82099999999999995</v>
      </c>
      <c r="F152" s="66">
        <v>42.6</v>
      </c>
      <c r="G152" s="9"/>
      <c r="H152" s="9"/>
      <c r="I152" s="10"/>
      <c r="J152" s="70">
        <v>7762.783293280736</v>
      </c>
      <c r="K152" s="70">
        <v>8092.8878482050777</v>
      </c>
      <c r="L152" s="70">
        <v>7984.1805422569687</v>
      </c>
      <c r="M152" s="70">
        <v>8363.6805736078877</v>
      </c>
      <c r="N152" s="70">
        <v>8463.4180701787882</v>
      </c>
      <c r="O152" s="70">
        <v>8338.6106945501306</v>
      </c>
      <c r="P152" s="70">
        <v>7816.4245466322727</v>
      </c>
      <c r="Q152" s="70">
        <v>7996.5776566525155</v>
      </c>
      <c r="R152" s="70">
        <v>8083.4594255031852</v>
      </c>
      <c r="S152" s="70">
        <v>8442.997388926291</v>
      </c>
      <c r="T152" s="70">
        <v>8683.2694065649939</v>
      </c>
      <c r="U152" s="70">
        <v>9081.3609118540426</v>
      </c>
      <c r="V152" s="70">
        <v>9194.2331926135885</v>
      </c>
      <c r="W152" s="70">
        <v>9170.2578483872239</v>
      </c>
      <c r="X152" s="70">
        <v>8721.6361697408847</v>
      </c>
      <c r="Y152" s="71">
        <f t="shared" si="48"/>
        <v>8807.6529153681568</v>
      </c>
      <c r="Z152" s="71"/>
      <c r="AA152" s="9">
        <f t="shared" si="49"/>
        <v>82.973346492369615</v>
      </c>
      <c r="AB152" s="9">
        <f t="shared" si="50"/>
        <v>8413.0518379303066</v>
      </c>
      <c r="AC152" s="11">
        <f t="shared" si="51"/>
        <v>9.8624551578636033E-3</v>
      </c>
      <c r="AE152" s="10">
        <f t="shared" si="52"/>
        <v>8.9570962206844342</v>
      </c>
      <c r="AF152" s="10">
        <f t="shared" si="53"/>
        <v>8.9987409115231305</v>
      </c>
      <c r="AG152" s="10">
        <f t="shared" si="54"/>
        <v>8.9852174307437664</v>
      </c>
      <c r="AH152" s="10">
        <f t="shared" si="55"/>
        <v>9.0316538691936916</v>
      </c>
      <c r="AI152" s="10">
        <f t="shared" si="56"/>
        <v>9.0435083982111486</v>
      </c>
      <c r="AJ152" s="10">
        <f t="shared" si="57"/>
        <v>9.028651898088965</v>
      </c>
      <c r="AK152" s="10">
        <f t="shared" si="58"/>
        <v>8.9639825098821007</v>
      </c>
      <c r="AL152" s="10">
        <f t="shared" si="59"/>
        <v>8.9867689362140428</v>
      </c>
      <c r="AM152" s="10">
        <f t="shared" si="60"/>
        <v>8.997575206607177</v>
      </c>
      <c r="AN152" s="10">
        <f t="shared" si="61"/>
        <v>9.0410926654104546</v>
      </c>
      <c r="AO152" s="10">
        <f t="shared" si="62"/>
        <v>9.0691533964784341</v>
      </c>
      <c r="AP152" s="10">
        <f t="shared" si="63"/>
        <v>9.1139793405245673</v>
      </c>
      <c r="AQ152" s="10">
        <f t="shared" si="64"/>
        <v>9.1263317396091956</v>
      </c>
      <c r="AR152" s="10">
        <f t="shared" si="65"/>
        <v>9.1237206835451801</v>
      </c>
      <c r="AS152" s="10">
        <f t="shared" si="66"/>
        <v>9.0735621334465382</v>
      </c>
      <c r="AT152" s="10">
        <f t="shared" si="67"/>
        <v>9.0833762720139415</v>
      </c>
    </row>
    <row r="153" spans="1:46">
      <c r="A153" s="13" t="s">
        <v>441</v>
      </c>
      <c r="B153" s="16" t="s">
        <v>329</v>
      </c>
      <c r="C153" s="64">
        <v>9153.7000968697703</v>
      </c>
      <c r="D153" s="65">
        <v>9.1219134587006909</v>
      </c>
      <c r="E153" s="38">
        <v>0.77200000000000002</v>
      </c>
      <c r="F153" s="66" t="e">
        <v>#N/A</v>
      </c>
      <c r="G153" s="9"/>
      <c r="H153" s="9"/>
      <c r="I153" s="10"/>
      <c r="J153" s="70">
        <v>4710.8379752182063</v>
      </c>
      <c r="K153" s="70">
        <v>4775.6939749543308</v>
      </c>
      <c r="L153" s="70">
        <v>5413.2132678646376</v>
      </c>
      <c r="M153" s="70">
        <v>5697.2106076627833</v>
      </c>
      <c r="N153" s="70">
        <v>5950.3223928639864</v>
      </c>
      <c r="O153" s="70">
        <v>6056.1063220735532</v>
      </c>
      <c r="P153" s="70">
        <v>6185.3401426813643</v>
      </c>
      <c r="Q153" s="70">
        <v>6413.2639959281041</v>
      </c>
      <c r="R153" s="70">
        <v>6597.849690770061</v>
      </c>
      <c r="S153" s="70">
        <v>7018.1079813434444</v>
      </c>
      <c r="T153" s="70">
        <v>7155.2252999703214</v>
      </c>
      <c r="U153" s="70">
        <v>7825.865394708665</v>
      </c>
      <c r="V153" s="70">
        <v>8469.495079101498</v>
      </c>
      <c r="W153" s="70">
        <v>8555.5684499063773</v>
      </c>
      <c r="X153" s="70">
        <v>8312.1372000534411</v>
      </c>
      <c r="Y153" s="71">
        <f t="shared" si="48"/>
        <v>8660.8551974904458</v>
      </c>
      <c r="Z153" s="71"/>
      <c r="AA153" s="9">
        <f t="shared" si="49"/>
        <v>277.26996862812217</v>
      </c>
      <c r="AB153" s="9">
        <f t="shared" si="50"/>
        <v>6609.082518340053</v>
      </c>
      <c r="AC153" s="11">
        <f t="shared" si="51"/>
        <v>4.1952868323054573E-2</v>
      </c>
      <c r="AE153" s="10">
        <f t="shared" si="52"/>
        <v>8.4576210852447016</v>
      </c>
      <c r="AF153" s="10">
        <f t="shared" si="53"/>
        <v>8.4712945774236825</v>
      </c>
      <c r="AG153" s="10">
        <f t="shared" si="54"/>
        <v>8.5965981452199323</v>
      </c>
      <c r="AH153" s="10">
        <f t="shared" si="55"/>
        <v>8.6477319669667896</v>
      </c>
      <c r="AI153" s="10">
        <f t="shared" si="56"/>
        <v>8.6912006807464124</v>
      </c>
      <c r="AJ153" s="10">
        <f t="shared" si="57"/>
        <v>8.7088223514482355</v>
      </c>
      <c r="AK153" s="10">
        <f t="shared" si="58"/>
        <v>8.7299372780891051</v>
      </c>
      <c r="AL153" s="10">
        <f t="shared" si="59"/>
        <v>8.7661236240474221</v>
      </c>
      <c r="AM153" s="10">
        <f t="shared" si="60"/>
        <v>8.7944990704999455</v>
      </c>
      <c r="AN153" s="10">
        <f t="shared" si="61"/>
        <v>8.8562489423661201</v>
      </c>
      <c r="AO153" s="10">
        <f t="shared" si="62"/>
        <v>8.875598179960253</v>
      </c>
      <c r="AP153" s="10">
        <f t="shared" si="63"/>
        <v>8.965189602866328</v>
      </c>
      <c r="AQ153" s="10">
        <f t="shared" si="64"/>
        <v>9.044226173012218</v>
      </c>
      <c r="AR153" s="10">
        <f t="shared" si="65"/>
        <v>9.0543376306303802</v>
      </c>
      <c r="AS153" s="10">
        <f t="shared" si="66"/>
        <v>9.0254720389052814</v>
      </c>
      <c r="AT153" s="10">
        <f t="shared" si="67"/>
        <v>9.0665687492778133</v>
      </c>
    </row>
    <row r="154" spans="1:46">
      <c r="A154" s="13" t="s">
        <v>332</v>
      </c>
      <c r="B154" s="16" t="s">
        <v>331</v>
      </c>
      <c r="C154" s="64">
        <v>4405.3351108906181</v>
      </c>
      <c r="D154" s="65">
        <v>8.3905716105937671</v>
      </c>
      <c r="E154" s="38">
        <v>0.77100000000000002</v>
      </c>
      <c r="F154" s="66" t="e">
        <v>#N/A</v>
      </c>
      <c r="G154" s="9"/>
      <c r="H154" s="9"/>
      <c r="I154" s="10"/>
      <c r="J154" s="70">
        <v>2648.0062947546585</v>
      </c>
      <c r="K154" s="70">
        <v>2811.5935825515649</v>
      </c>
      <c r="L154" s="70">
        <v>2804.0690138954565</v>
      </c>
      <c r="M154" s="70">
        <v>2841.5676025417306</v>
      </c>
      <c r="N154" s="70">
        <v>2879.7485795131929</v>
      </c>
      <c r="O154" s="70">
        <v>3059.2459527975907</v>
      </c>
      <c r="P154" s="70">
        <v>3258.3112352234666</v>
      </c>
      <c r="Q154" s="70">
        <v>3389.3063764395251</v>
      </c>
      <c r="R154" s="70">
        <v>3542.6564706018776</v>
      </c>
      <c r="S154" s="70">
        <v>3707.5234867288063</v>
      </c>
      <c r="T154" s="70">
        <v>3858.3146930350649</v>
      </c>
      <c r="U154" s="70">
        <v>3940.4983956954416</v>
      </c>
      <c r="V154" s="70">
        <v>4031.1104038563012</v>
      </c>
      <c r="W154" s="70">
        <v>4234.1351094497286</v>
      </c>
      <c r="X154" s="70">
        <v>4000.3222157643963</v>
      </c>
      <c r="Y154" s="71">
        <f t="shared" si="48"/>
        <v>4139.1772509095354</v>
      </c>
      <c r="Z154" s="71"/>
      <c r="AA154" s="9">
        <f t="shared" si="49"/>
        <v>118.03210490958099</v>
      </c>
      <c r="AB154" s="9">
        <f t="shared" si="50"/>
        <v>3400.4272941899198</v>
      </c>
      <c r="AC154" s="11">
        <f t="shared" si="51"/>
        <v>3.471096268144138E-2</v>
      </c>
      <c r="AE154" s="10">
        <f t="shared" si="52"/>
        <v>7.8815622942272832</v>
      </c>
      <c r="AF154" s="10">
        <f t="shared" si="53"/>
        <v>7.9415067128093053</v>
      </c>
      <c r="AG154" s="10">
        <f t="shared" si="54"/>
        <v>7.938826860510459</v>
      </c>
      <c r="AH154" s="10">
        <f t="shared" si="55"/>
        <v>7.9521111516003025</v>
      </c>
      <c r="AI154" s="10">
        <f t="shared" si="56"/>
        <v>7.9654582705390897</v>
      </c>
      <c r="AJ154" s="10">
        <f t="shared" si="57"/>
        <v>8.0259237439254854</v>
      </c>
      <c r="AK154" s="10">
        <f t="shared" si="58"/>
        <v>8.0889643141338556</v>
      </c>
      <c r="AL154" s="10">
        <f t="shared" si="59"/>
        <v>8.1283805707193721</v>
      </c>
      <c r="AM154" s="10">
        <f t="shared" si="60"/>
        <v>8.1726321401312045</v>
      </c>
      <c r="AN154" s="10">
        <f t="shared" si="61"/>
        <v>8.2181194089155021</v>
      </c>
      <c r="AO154" s="10">
        <f t="shared" si="62"/>
        <v>8.2579857590958383</v>
      </c>
      <c r="AP154" s="10">
        <f t="shared" si="63"/>
        <v>8.2790624906613903</v>
      </c>
      <c r="AQ154" s="10">
        <f t="shared" si="64"/>
        <v>8.3017971514437399</v>
      </c>
      <c r="AR154" s="10">
        <f t="shared" si="65"/>
        <v>8.3509343617784335</v>
      </c>
      <c r="AS154" s="10">
        <f t="shared" si="66"/>
        <v>8.2941301907988318</v>
      </c>
      <c r="AT154" s="10">
        <f t="shared" si="67"/>
        <v>8.3282523154052424</v>
      </c>
    </row>
    <row r="155" spans="1:46">
      <c r="A155" s="13" t="s">
        <v>334</v>
      </c>
      <c r="B155" s="16" t="s">
        <v>333</v>
      </c>
      <c r="C155" s="64">
        <v>35928</v>
      </c>
      <c r="D155" s="65">
        <v>10.489272214767574</v>
      </c>
      <c r="E155" s="38" t="s">
        <v>624</v>
      </c>
      <c r="F155" s="66" t="e">
        <v>#N/A</v>
      </c>
      <c r="G155" s="9"/>
      <c r="H155" s="9"/>
      <c r="I155" s="10"/>
      <c r="J155" s="71">
        <f t="shared" ref="J155:V155" si="71">0.97*K155</f>
        <v>23455.101776604701</v>
      </c>
      <c r="K155" s="71">
        <f t="shared" si="71"/>
        <v>24180.517295468766</v>
      </c>
      <c r="L155" s="71">
        <f t="shared" si="71"/>
        <v>24928.36834584409</v>
      </c>
      <c r="M155" s="71">
        <f t="shared" si="71"/>
        <v>25699.348810148545</v>
      </c>
      <c r="N155" s="71">
        <f t="shared" si="71"/>
        <v>26494.174031080976</v>
      </c>
      <c r="O155" s="71">
        <f t="shared" si="71"/>
        <v>27313.581475341212</v>
      </c>
      <c r="P155" s="71">
        <f t="shared" si="71"/>
        <v>28158.33141787754</v>
      </c>
      <c r="Q155" s="71">
        <f t="shared" si="71"/>
        <v>29029.207647296433</v>
      </c>
      <c r="R155" s="71">
        <f t="shared" si="71"/>
        <v>29927.018193089105</v>
      </c>
      <c r="S155" s="71">
        <f t="shared" si="71"/>
        <v>30852.596075349593</v>
      </c>
      <c r="T155" s="71">
        <f t="shared" si="71"/>
        <v>31806.800077679993</v>
      </c>
      <c r="U155" s="71">
        <f t="shared" si="71"/>
        <v>32790.515543999994</v>
      </c>
      <c r="V155" s="71">
        <f t="shared" si="71"/>
        <v>33804.655199999994</v>
      </c>
      <c r="W155" s="71">
        <f>0.97*X155</f>
        <v>34850.159999999996</v>
      </c>
      <c r="X155" s="72">
        <v>35928</v>
      </c>
      <c r="Y155" s="71">
        <f t="shared" si="48"/>
        <v>37018.533067509125</v>
      </c>
      <c r="Z155" s="71"/>
      <c r="AA155" s="9">
        <f t="shared" si="49"/>
        <v>888.78156825773272</v>
      </c>
      <c r="AB155" s="9">
        <f t="shared" si="50"/>
        <v>29281.22505931872</v>
      </c>
      <c r="AC155" s="11">
        <f t="shared" si="51"/>
        <v>3.0353291792171069E-2</v>
      </c>
      <c r="AE155" s="10">
        <f t="shared" si="52"/>
        <v>10.062843309981654</v>
      </c>
      <c r="AF155" s="10">
        <f t="shared" si="53"/>
        <v>10.093302517466363</v>
      </c>
      <c r="AG155" s="10">
        <f t="shared" si="54"/>
        <v>10.123761724951072</v>
      </c>
      <c r="AH155" s="10">
        <f t="shared" si="55"/>
        <v>10.154220932435779</v>
      </c>
      <c r="AI155" s="10">
        <f t="shared" si="56"/>
        <v>10.184680139920488</v>
      </c>
      <c r="AJ155" s="10">
        <f t="shared" si="57"/>
        <v>10.215139347405197</v>
      </c>
      <c r="AK155" s="10">
        <f t="shared" si="58"/>
        <v>10.245598554889906</v>
      </c>
      <c r="AL155" s="10">
        <f t="shared" si="59"/>
        <v>10.276057762374615</v>
      </c>
      <c r="AM155" s="10">
        <f t="shared" si="60"/>
        <v>10.306516969859322</v>
      </c>
      <c r="AN155" s="10">
        <f t="shared" si="61"/>
        <v>10.336976177344031</v>
      </c>
      <c r="AO155" s="10">
        <f t="shared" si="62"/>
        <v>10.36743538482874</v>
      </c>
      <c r="AP155" s="10">
        <f t="shared" si="63"/>
        <v>10.397894592313449</v>
      </c>
      <c r="AQ155" s="10">
        <f t="shared" si="64"/>
        <v>10.428353799798156</v>
      </c>
      <c r="AR155" s="10">
        <f t="shared" si="65"/>
        <v>10.458813007282865</v>
      </c>
      <c r="AS155" s="10">
        <f t="shared" si="66"/>
        <v>10.489272214767574</v>
      </c>
      <c r="AT155" s="10">
        <f t="shared" si="67"/>
        <v>10.519173959937442</v>
      </c>
    </row>
    <row r="156" spans="1:46">
      <c r="A156" s="13" t="s">
        <v>442</v>
      </c>
      <c r="B156" s="16" t="s">
        <v>335</v>
      </c>
      <c r="C156" s="64">
        <v>1819.9851483731602</v>
      </c>
      <c r="D156" s="65">
        <v>7.5065836198030187</v>
      </c>
      <c r="E156" s="38">
        <v>0.65100000000000002</v>
      </c>
      <c r="F156" s="66">
        <v>50.6</v>
      </c>
      <c r="G156" s="9"/>
      <c r="H156" s="9"/>
      <c r="I156" s="10"/>
      <c r="J156" s="71">
        <f>0.97*K156</f>
        <v>952.91349574647461</v>
      </c>
      <c r="K156" s="71">
        <f t="shared" ref="K156:N156" si="72">0.97*L156</f>
        <v>982.38504716131411</v>
      </c>
      <c r="L156" s="71">
        <f t="shared" si="72"/>
        <v>1012.7680898570248</v>
      </c>
      <c r="M156" s="71">
        <f t="shared" si="72"/>
        <v>1044.0908142855926</v>
      </c>
      <c r="N156" s="71">
        <f t="shared" si="72"/>
        <v>1076.3822827686522</v>
      </c>
      <c r="O156" s="71">
        <f>0.97*P156</f>
        <v>1109.6724564625281</v>
      </c>
      <c r="P156" s="70">
        <v>1143.9922231572455</v>
      </c>
      <c r="Q156" s="70">
        <v>1254.5729013393336</v>
      </c>
      <c r="R156" s="70">
        <v>1300.1716615721366</v>
      </c>
      <c r="S156" s="70">
        <v>1362.8513423926584</v>
      </c>
      <c r="T156" s="70">
        <v>1416.4898813096179</v>
      </c>
      <c r="U156" s="70">
        <v>1486.650056425359</v>
      </c>
      <c r="V156" s="70">
        <v>1550.7473578679035</v>
      </c>
      <c r="W156" s="70">
        <v>1614.7037222369222</v>
      </c>
      <c r="X156" s="70">
        <v>1652.6613386120234</v>
      </c>
      <c r="Y156" s="71">
        <f t="shared" si="48"/>
        <v>1721.9315172383231</v>
      </c>
      <c r="Z156" s="71"/>
      <c r="AA156" s="9">
        <f t="shared" si="49"/>
        <v>52.982643803657133</v>
      </c>
      <c r="AB156" s="9">
        <f t="shared" si="50"/>
        <v>1264.0701780796524</v>
      </c>
      <c r="AC156" s="11">
        <f t="shared" si="51"/>
        <v>4.1914321469198178E-2</v>
      </c>
      <c r="AE156" s="10">
        <f t="shared" si="52"/>
        <v>6.8595241290689151</v>
      </c>
      <c r="AF156" s="10">
        <f t="shared" si="53"/>
        <v>6.8899833365536232</v>
      </c>
      <c r="AG156" s="10">
        <f t="shared" si="54"/>
        <v>6.9204425440383321</v>
      </c>
      <c r="AH156" s="10">
        <f t="shared" si="55"/>
        <v>6.9509017515230402</v>
      </c>
      <c r="AI156" s="10">
        <f t="shared" si="56"/>
        <v>6.9813609590077492</v>
      </c>
      <c r="AJ156" s="10">
        <f t="shared" si="57"/>
        <v>7.0118201664924582</v>
      </c>
      <c r="AK156" s="10">
        <f t="shared" si="58"/>
        <v>7.0422793739771663</v>
      </c>
      <c r="AL156" s="10">
        <f t="shared" si="59"/>
        <v>7.1345504759867868</v>
      </c>
      <c r="AM156" s="10">
        <f t="shared" si="60"/>
        <v>7.1702515820953243</v>
      </c>
      <c r="AN156" s="10">
        <f t="shared" si="61"/>
        <v>7.2173343592719457</v>
      </c>
      <c r="AO156" s="10">
        <f t="shared" si="62"/>
        <v>7.2559371757996756</v>
      </c>
      <c r="AP156" s="10">
        <f t="shared" si="63"/>
        <v>7.3042805834755296</v>
      </c>
      <c r="AQ156" s="10">
        <f t="shared" si="64"/>
        <v>7.3464922600748315</v>
      </c>
      <c r="AR156" s="10">
        <f t="shared" si="65"/>
        <v>7.3869067651037961</v>
      </c>
      <c r="AS156" s="10">
        <f t="shared" si="66"/>
        <v>7.4101422000081687</v>
      </c>
      <c r="AT156" s="10">
        <f t="shared" si="67"/>
        <v>7.4512019148811319</v>
      </c>
    </row>
    <row r="157" spans="1:46">
      <c r="A157" s="13" t="s">
        <v>338</v>
      </c>
      <c r="B157" s="16" t="s">
        <v>337</v>
      </c>
      <c r="C157" s="64">
        <v>23479.510648571875</v>
      </c>
      <c r="D157" s="65">
        <v>10.063883432522632</v>
      </c>
      <c r="E157" s="38">
        <v>0.84299999999999997</v>
      </c>
      <c r="F157" s="66">
        <v>32</v>
      </c>
      <c r="G157" s="9"/>
      <c r="H157" s="9"/>
      <c r="I157" s="10"/>
      <c r="J157" s="70">
        <v>19638.798071684298</v>
      </c>
      <c r="K157" s="70">
        <v>19800.886098546285</v>
      </c>
      <c r="L157" s="70">
        <v>19811.532522554873</v>
      </c>
      <c r="M157" s="70">
        <v>19868.923378807209</v>
      </c>
      <c r="N157" s="70">
        <v>19232.179995392537</v>
      </c>
      <c r="O157" s="70">
        <v>19731.917043421865</v>
      </c>
      <c r="P157" s="70">
        <v>19411.194686813771</v>
      </c>
      <c r="Q157" s="70">
        <v>19016.036495013923</v>
      </c>
      <c r="R157" s="70">
        <v>20030.077820466413</v>
      </c>
      <c r="S157" s="70">
        <v>20629.396005972383</v>
      </c>
      <c r="T157" s="70">
        <v>21219.710820570581</v>
      </c>
      <c r="U157" s="70">
        <v>21372.226875498134</v>
      </c>
      <c r="V157" s="70">
        <v>21301.796492548223</v>
      </c>
      <c r="W157" s="70">
        <v>21691.855107022802</v>
      </c>
      <c r="X157" s="70">
        <v>21320.877004464062</v>
      </c>
      <c r="Y157" s="71">
        <f t="shared" si="48"/>
        <v>21489.762878221489</v>
      </c>
      <c r="Z157" s="71"/>
      <c r="AA157" s="9">
        <f t="shared" si="49"/>
        <v>160.57619268334184</v>
      </c>
      <c r="AB157" s="9">
        <f t="shared" si="50"/>
        <v>20271.827227918489</v>
      </c>
      <c r="AC157" s="11">
        <f t="shared" si="51"/>
        <v>7.9211504161891873E-3</v>
      </c>
      <c r="AE157" s="10">
        <f t="shared" si="52"/>
        <v>9.8852623820563696</v>
      </c>
      <c r="AF157" s="10">
        <f t="shared" si="53"/>
        <v>9.8934819681330985</v>
      </c>
      <c r="AG157" s="10">
        <f t="shared" si="54"/>
        <v>9.8940194977581761</v>
      </c>
      <c r="AH157" s="10">
        <f t="shared" si="55"/>
        <v>9.8969121508271272</v>
      </c>
      <c r="AI157" s="10">
        <f t="shared" si="56"/>
        <v>9.864340196452563</v>
      </c>
      <c r="AJ157" s="10">
        <f t="shared" si="57"/>
        <v>9.8899927581800782</v>
      </c>
      <c r="AK157" s="10">
        <f t="shared" si="58"/>
        <v>9.8736052243366128</v>
      </c>
      <c r="AL157" s="10">
        <f t="shared" si="59"/>
        <v>9.8530379282122489</v>
      </c>
      <c r="AM157" s="10">
        <f t="shared" si="60"/>
        <v>9.9049903138478435</v>
      </c>
      <c r="AN157" s="10">
        <f t="shared" si="61"/>
        <v>9.9344723281753566</v>
      </c>
      <c r="AO157" s="10">
        <f t="shared" si="62"/>
        <v>9.9626857843922974</v>
      </c>
      <c r="AP157" s="10">
        <f t="shared" si="63"/>
        <v>9.9698475485696108</v>
      </c>
      <c r="AQ157" s="10">
        <f t="shared" si="64"/>
        <v>9.9665466905140541</v>
      </c>
      <c r="AR157" s="10">
        <f t="shared" si="65"/>
        <v>9.9846921283804093</v>
      </c>
      <c r="AS157" s="10">
        <f t="shared" si="66"/>
        <v>9.9674420127275596</v>
      </c>
      <c r="AT157" s="10">
        <f t="shared" si="67"/>
        <v>9.9753319555236324</v>
      </c>
    </row>
    <row r="158" spans="1:46">
      <c r="A158" s="13" t="s">
        <v>340</v>
      </c>
      <c r="B158" s="16" t="s">
        <v>339</v>
      </c>
      <c r="C158" s="64">
        <v>1816.5749199190634</v>
      </c>
      <c r="D158" s="65">
        <v>7.5047080949170253</v>
      </c>
      <c r="E158" s="38">
        <v>0.46400000000000002</v>
      </c>
      <c r="F158" s="66">
        <v>39.19</v>
      </c>
      <c r="G158" s="9"/>
      <c r="H158" s="9"/>
      <c r="I158" s="10"/>
      <c r="J158" s="70">
        <v>1369.2640830285623</v>
      </c>
      <c r="K158" s="70">
        <v>1359.4075715941767</v>
      </c>
      <c r="L158" s="70">
        <v>1364.5478596795399</v>
      </c>
      <c r="M158" s="70">
        <v>1406.8005100944249</v>
      </c>
      <c r="N158" s="70">
        <v>1456.7815667501272</v>
      </c>
      <c r="O158" s="70">
        <v>1464.1655042593445</v>
      </c>
      <c r="P158" s="70">
        <v>1491.6275263310031</v>
      </c>
      <c r="Q158" s="70">
        <v>1462.8357404657615</v>
      </c>
      <c r="R158" s="70">
        <v>1520.3065329007736</v>
      </c>
      <c r="S158" s="70">
        <v>1568.6263788836486</v>
      </c>
      <c r="T158" s="70">
        <v>1614.0309793726835</v>
      </c>
      <c r="U158" s="70">
        <v>1611.7489315743276</v>
      </c>
      <c r="V158" s="70">
        <v>1645.9042014390691</v>
      </c>
      <c r="W158" s="70">
        <v>1656.4011669135737</v>
      </c>
      <c r="X158" s="70">
        <v>1649.5646360231742</v>
      </c>
      <c r="Y158" s="71">
        <f t="shared" si="48"/>
        <v>1675.6359744710846</v>
      </c>
      <c r="Z158" s="71"/>
      <c r="AA158" s="9">
        <f t="shared" si="49"/>
        <v>23.857106540292747</v>
      </c>
      <c r="AB158" s="9">
        <f t="shared" si="50"/>
        <v>1509.4675459540124</v>
      </c>
      <c r="AC158" s="11">
        <f t="shared" si="51"/>
        <v>1.5804981434837408E-2</v>
      </c>
      <c r="AE158" s="10">
        <f t="shared" si="52"/>
        <v>7.2220287088244222</v>
      </c>
      <c r="AF158" s="10">
        <f t="shared" si="53"/>
        <v>7.2148042747029528</v>
      </c>
      <c r="AG158" s="10">
        <f t="shared" si="54"/>
        <v>7.2185784144175198</v>
      </c>
      <c r="AH158" s="10">
        <f t="shared" si="55"/>
        <v>7.2490732631917609</v>
      </c>
      <c r="AI158" s="10">
        <f t="shared" si="56"/>
        <v>7.2839848750865901</v>
      </c>
      <c r="AJ158" s="10">
        <f t="shared" si="57"/>
        <v>7.2890407374891355</v>
      </c>
      <c r="AK158" s="10">
        <f t="shared" si="58"/>
        <v>7.3076231023654179</v>
      </c>
      <c r="AL158" s="10">
        <f t="shared" si="59"/>
        <v>7.2881321188901751</v>
      </c>
      <c r="AM158" s="10">
        <f t="shared" si="60"/>
        <v>7.3266672598904785</v>
      </c>
      <c r="AN158" s="10">
        <f t="shared" si="61"/>
        <v>7.3579555974697852</v>
      </c>
      <c r="AO158" s="10">
        <f t="shared" si="62"/>
        <v>7.3864900428047244</v>
      </c>
      <c r="AP158" s="10">
        <f t="shared" si="63"/>
        <v>7.3850751612926206</v>
      </c>
      <c r="AQ158" s="10">
        <f t="shared" si="64"/>
        <v>7.4060451787164698</v>
      </c>
      <c r="AR158" s="10">
        <f t="shared" si="65"/>
        <v>7.4124025561589528</v>
      </c>
      <c r="AS158" s="10">
        <f t="shared" si="66"/>
        <v>7.4082666751226034</v>
      </c>
      <c r="AT158" s="10">
        <f t="shared" si="67"/>
        <v>7.4239480584479765</v>
      </c>
    </row>
    <row r="159" spans="1:46">
      <c r="A159" s="13" t="s">
        <v>342</v>
      </c>
      <c r="B159" s="16" t="s">
        <v>341</v>
      </c>
      <c r="C159" s="64">
        <v>11893.16585512249</v>
      </c>
      <c r="D159" s="65">
        <v>9.383719216238557</v>
      </c>
      <c r="E159" s="38">
        <v>0.82599999999999996</v>
      </c>
      <c r="F159" s="66">
        <v>28.16</v>
      </c>
      <c r="G159" s="9"/>
      <c r="H159" s="9"/>
      <c r="I159" s="10"/>
      <c r="J159" s="70">
        <v>5701.4605449873407</v>
      </c>
      <c r="K159" s="70">
        <v>6170.1794430980581</v>
      </c>
      <c r="L159" s="70">
        <v>6845.9831426418868</v>
      </c>
      <c r="M159" s="70">
        <v>6968.4995830613452</v>
      </c>
      <c r="N159" s="70">
        <v>6210.4674744707272</v>
      </c>
      <c r="O159" s="70">
        <v>6560.5513846993963</v>
      </c>
      <c r="P159" s="70">
        <v>6939.8648739900573</v>
      </c>
      <c r="Q159" s="70">
        <v>7213.790282249277</v>
      </c>
      <c r="R159" s="70">
        <v>7406.1178270852079</v>
      </c>
      <c r="S159" s="70">
        <v>8039.5623254741276</v>
      </c>
      <c r="T159" s="70">
        <v>8515.3221036281902</v>
      </c>
      <c r="U159" s="70">
        <v>8996.102692039216</v>
      </c>
      <c r="V159" s="70">
        <v>9655.9143609481725</v>
      </c>
      <c r="W159" s="70">
        <v>10232.190857124973</v>
      </c>
      <c r="X159" s="70">
        <v>9966.7373747032507</v>
      </c>
      <c r="Y159" s="71">
        <f t="shared" si="48"/>
        <v>10367.930742547864</v>
      </c>
      <c r="Z159" s="71"/>
      <c r="AA159" s="9">
        <f t="shared" si="49"/>
        <v>309.74254836333137</v>
      </c>
      <c r="AB159" s="9">
        <f t="shared" si="50"/>
        <v>7694.8496180134143</v>
      </c>
      <c r="AC159" s="11">
        <f t="shared" si="51"/>
        <v>4.0253229593757524E-2</v>
      </c>
      <c r="AE159" s="10">
        <f t="shared" si="52"/>
        <v>8.6484776569625055</v>
      </c>
      <c r="AF159" s="10">
        <f t="shared" si="53"/>
        <v>8.7274831996366657</v>
      </c>
      <c r="AG159" s="10">
        <f t="shared" si="54"/>
        <v>8.8314173567210297</v>
      </c>
      <c r="AH159" s="10">
        <f t="shared" si="55"/>
        <v>8.8491552127276538</v>
      </c>
      <c r="AI159" s="10">
        <f t="shared" si="56"/>
        <v>8.7339914497868492</v>
      </c>
      <c r="AJ159" s="10">
        <f t="shared" si="57"/>
        <v>8.7888299309515574</v>
      </c>
      <c r="AK159" s="10">
        <f t="shared" si="58"/>
        <v>8.8450375827046752</v>
      </c>
      <c r="AL159" s="10">
        <f t="shared" si="59"/>
        <v>8.8837497901023639</v>
      </c>
      <c r="AM159" s="10">
        <f t="shared" si="60"/>
        <v>8.9100616710263427</v>
      </c>
      <c r="AN159" s="10">
        <f t="shared" si="61"/>
        <v>8.9921299235611745</v>
      </c>
      <c r="AO159" s="10">
        <f t="shared" si="62"/>
        <v>9.0496224201709055</v>
      </c>
      <c r="AP159" s="10">
        <f t="shared" si="63"/>
        <v>9.1045467283140979</v>
      </c>
      <c r="AQ159" s="10">
        <f t="shared" si="64"/>
        <v>9.1753258937392985</v>
      </c>
      <c r="AR159" s="10">
        <f t="shared" si="65"/>
        <v>9.2332939960484524</v>
      </c>
      <c r="AS159" s="10">
        <f t="shared" si="66"/>
        <v>9.2070085651373343</v>
      </c>
      <c r="AT159" s="10">
        <f t="shared" si="67"/>
        <v>9.2464727386457355</v>
      </c>
    </row>
    <row r="160" spans="1:46">
      <c r="A160" s="13" t="s">
        <v>344</v>
      </c>
      <c r="B160" s="16" t="s">
        <v>343</v>
      </c>
      <c r="C160" s="64">
        <v>19587.023927178274</v>
      </c>
      <c r="D160" s="65">
        <v>9.8826225814386337</v>
      </c>
      <c r="E160" s="38">
        <v>0.84499999999999997</v>
      </c>
      <c r="F160" s="66">
        <v>65.77</v>
      </c>
      <c r="G160" s="9"/>
      <c r="H160" s="9"/>
      <c r="I160" s="10"/>
      <c r="J160" s="70">
        <v>14532.826532943051</v>
      </c>
      <c r="K160" s="70">
        <v>15025.404933180002</v>
      </c>
      <c r="L160" s="70">
        <v>16626.42476875459</v>
      </c>
      <c r="M160" s="70">
        <v>17674.548622596532</v>
      </c>
      <c r="N160" s="70">
        <v>17655.206019099234</v>
      </c>
      <c r="O160" s="70">
        <v>18242.543721655908</v>
      </c>
      <c r="P160" s="70">
        <v>17812.637462524439</v>
      </c>
      <c r="Q160" s="70">
        <v>17490.614832618881</v>
      </c>
      <c r="R160" s="70">
        <v>16639.843001659141</v>
      </c>
      <c r="S160" s="70">
        <v>16224.315707969978</v>
      </c>
      <c r="T160" s="70">
        <v>17352.223693927503</v>
      </c>
      <c r="U160" s="70">
        <v>18414.925677254756</v>
      </c>
      <c r="V160" s="70">
        <v>20098.269754752491</v>
      </c>
      <c r="W160" s="70">
        <v>19477.862020046676</v>
      </c>
      <c r="X160" s="70">
        <v>17786.253482266431</v>
      </c>
      <c r="Y160" s="71">
        <f t="shared" si="48"/>
        <v>18018.723744938994</v>
      </c>
      <c r="Z160" s="71"/>
      <c r="AA160" s="9">
        <f t="shared" si="49"/>
        <v>227.46881018333485</v>
      </c>
      <c r="AB160" s="9">
        <f t="shared" si="50"/>
        <v>17403.593348749975</v>
      </c>
      <c r="AC160" s="11">
        <f t="shared" si="51"/>
        <v>1.3070220938003757E-2</v>
      </c>
      <c r="AE160" s="10">
        <f t="shared" si="52"/>
        <v>9.5841652684745</v>
      </c>
      <c r="AF160" s="10">
        <f t="shared" si="53"/>
        <v>9.6174977096678678</v>
      </c>
      <c r="AG160" s="10">
        <f t="shared" si="54"/>
        <v>9.7187485622282033</v>
      </c>
      <c r="AH160" s="10">
        <f t="shared" si="55"/>
        <v>9.7798809528203829</v>
      </c>
      <c r="AI160" s="10">
        <f t="shared" si="56"/>
        <v>9.7787859774589023</v>
      </c>
      <c r="AJ160" s="10">
        <f t="shared" si="57"/>
        <v>9.8115117123290183</v>
      </c>
      <c r="AK160" s="10">
        <f t="shared" si="58"/>
        <v>9.7876634541755827</v>
      </c>
      <c r="AL160" s="10">
        <f t="shared" si="59"/>
        <v>9.7694197207749358</v>
      </c>
      <c r="AM160" s="10">
        <f t="shared" si="60"/>
        <v>9.7195552793342443</v>
      </c>
      <c r="AN160" s="10">
        <f t="shared" si="61"/>
        <v>9.6942663655192565</v>
      </c>
      <c r="AO160" s="10">
        <f t="shared" si="62"/>
        <v>9.7614759439593168</v>
      </c>
      <c r="AP160" s="10">
        <f t="shared" si="63"/>
        <v>9.8209167928815972</v>
      </c>
      <c r="AQ160" s="10">
        <f t="shared" si="64"/>
        <v>9.9083890084888022</v>
      </c>
      <c r="AR160" s="10">
        <f t="shared" si="65"/>
        <v>9.8770338186089344</v>
      </c>
      <c r="AS160" s="10">
        <f t="shared" si="66"/>
        <v>9.7861811616440662</v>
      </c>
      <c r="AT160" s="10">
        <f t="shared" si="67"/>
        <v>9.7991667042889592</v>
      </c>
    </row>
    <row r="161" spans="1:46">
      <c r="A161" s="13" t="s">
        <v>346</v>
      </c>
      <c r="B161" s="16" t="s">
        <v>345</v>
      </c>
      <c r="C161" s="64">
        <v>807.95513778933196</v>
      </c>
      <c r="D161" s="65">
        <v>6.6945065344417065</v>
      </c>
      <c r="E161" s="38">
        <v>0.36499999999999999</v>
      </c>
      <c r="F161" s="66">
        <v>42.52</v>
      </c>
      <c r="G161" s="9"/>
      <c r="H161" s="9"/>
      <c r="I161" s="10"/>
      <c r="J161" s="70">
        <v>533.00944772324624</v>
      </c>
      <c r="K161" s="70">
        <v>559.42078145056496</v>
      </c>
      <c r="L161" s="70">
        <v>463.50662140778661</v>
      </c>
      <c r="M161" s="70">
        <v>454.75838892087233</v>
      </c>
      <c r="N161" s="70">
        <v>410.5464494006402</v>
      </c>
      <c r="O161" s="70">
        <v>415.72754782630574</v>
      </c>
      <c r="P161" s="70">
        <v>475.56317361349926</v>
      </c>
      <c r="Q161" s="70">
        <v>583.12569175052045</v>
      </c>
      <c r="R161" s="70">
        <v>611.40433281426556</v>
      </c>
      <c r="S161" s="70">
        <v>631.53697531213368</v>
      </c>
      <c r="T161" s="70">
        <v>652.87375317501562</v>
      </c>
      <c r="U161" s="70">
        <v>678.63942710438289</v>
      </c>
      <c r="V161" s="70">
        <v>702.42071357882833</v>
      </c>
      <c r="W161" s="70">
        <v>722.69992916598881</v>
      </c>
      <c r="X161" s="70">
        <v>733.67423945792746</v>
      </c>
      <c r="Y161" s="71">
        <f t="shared" si="48"/>
        <v>759.95095378977271</v>
      </c>
      <c r="Z161" s="71"/>
      <c r="AA161" s="9">
        <f t="shared" si="49"/>
        <v>20.603089169714679</v>
      </c>
      <c r="AB161" s="9">
        <f t="shared" si="50"/>
        <v>575.26049818013189</v>
      </c>
      <c r="AC161" s="11">
        <f t="shared" si="51"/>
        <v>3.5815233680904009E-2</v>
      </c>
      <c r="AE161" s="10">
        <f t="shared" si="52"/>
        <v>6.2785391495683101</v>
      </c>
      <c r="AF161" s="10">
        <f t="shared" si="53"/>
        <v>6.326901929614059</v>
      </c>
      <c r="AG161" s="10">
        <f t="shared" si="54"/>
        <v>6.1388206705733133</v>
      </c>
      <c r="AH161" s="10">
        <f t="shared" si="55"/>
        <v>6.1197662645527044</v>
      </c>
      <c r="AI161" s="10">
        <f t="shared" si="56"/>
        <v>6.0174890757204693</v>
      </c>
      <c r="AJ161" s="10">
        <f t="shared" si="57"/>
        <v>6.0300301125890448</v>
      </c>
      <c r="AK161" s="10">
        <f t="shared" si="58"/>
        <v>6.1644997303920386</v>
      </c>
      <c r="AL161" s="10">
        <f t="shared" si="59"/>
        <v>6.3684027578826115</v>
      </c>
      <c r="AM161" s="10">
        <f t="shared" si="60"/>
        <v>6.4157584961412502</v>
      </c>
      <c r="AN161" s="10">
        <f t="shared" si="61"/>
        <v>6.4481564916396268</v>
      </c>
      <c r="AO161" s="10">
        <f t="shared" si="62"/>
        <v>6.4813837770093059</v>
      </c>
      <c r="AP161" s="10">
        <f t="shared" si="63"/>
        <v>6.5200899513172041</v>
      </c>
      <c r="AQ161" s="10">
        <f t="shared" si="64"/>
        <v>6.554532531605382</v>
      </c>
      <c r="AR161" s="10">
        <f t="shared" si="65"/>
        <v>6.5829941002759087</v>
      </c>
      <c r="AS161" s="10">
        <f t="shared" si="66"/>
        <v>6.5980651146468734</v>
      </c>
      <c r="AT161" s="10">
        <f t="shared" si="67"/>
        <v>6.6332538967107961</v>
      </c>
    </row>
    <row r="162" spans="1:46">
      <c r="A162" s="13" t="s">
        <v>348</v>
      </c>
      <c r="B162" s="16" t="s">
        <v>347</v>
      </c>
      <c r="C162" s="64">
        <v>50632.806632058215</v>
      </c>
      <c r="D162" s="65">
        <v>10.832354997598152</v>
      </c>
      <c r="E162" s="38">
        <v>0.94399999999999995</v>
      </c>
      <c r="F162" s="66">
        <v>42.475708664599999</v>
      </c>
      <c r="G162" s="9"/>
      <c r="H162" s="9"/>
      <c r="I162" s="10"/>
      <c r="J162" s="70">
        <v>30942.708707406444</v>
      </c>
      <c r="K162" s="70">
        <v>32024.826350298812</v>
      </c>
      <c r="L162" s="70">
        <v>33550.746998563656</v>
      </c>
      <c r="M162" s="70">
        <v>31983.347429298497</v>
      </c>
      <c r="N162" s="70">
        <v>34014.071252845497</v>
      </c>
      <c r="O162" s="70">
        <v>36792.842960602015</v>
      </c>
      <c r="P162" s="70">
        <v>34954.823973643397</v>
      </c>
      <c r="Q162" s="70">
        <v>36076.624324690638</v>
      </c>
      <c r="R162" s="70">
        <v>37888.055602048837</v>
      </c>
      <c r="S162" s="70">
        <v>41000.229659561177</v>
      </c>
      <c r="T162" s="70">
        <v>45374.302752065392</v>
      </c>
      <c r="U162" s="70">
        <v>47776.358148985077</v>
      </c>
      <c r="V162" s="70">
        <v>49738.891652840553</v>
      </c>
      <c r="W162" s="70">
        <v>48001.834568923681</v>
      </c>
      <c r="X162" s="70">
        <v>45977.782874267737</v>
      </c>
      <c r="Y162" s="71">
        <f t="shared" si="48"/>
        <v>47619.499430026852</v>
      </c>
      <c r="Z162" s="71"/>
      <c r="AA162" s="9">
        <f t="shared" si="49"/>
        <v>1395.1751219781877</v>
      </c>
      <c r="AB162" s="9">
        <f t="shared" si="50"/>
        <v>39073.163150402761</v>
      </c>
      <c r="AC162" s="11">
        <f t="shared" si="51"/>
        <v>3.570673601745003E-2</v>
      </c>
      <c r="AE162" s="10">
        <f t="shared" si="52"/>
        <v>10.339892667399313</v>
      </c>
      <c r="AF162" s="10">
        <f t="shared" si="53"/>
        <v>10.374266704433257</v>
      </c>
      <c r="AG162" s="10">
        <f t="shared" si="54"/>
        <v>10.420814407384857</v>
      </c>
      <c r="AH162" s="10">
        <f t="shared" si="55"/>
        <v>10.372970653496097</v>
      </c>
      <c r="AI162" s="10">
        <f t="shared" si="56"/>
        <v>10.434529578359522</v>
      </c>
      <c r="AJ162" s="10">
        <f t="shared" si="57"/>
        <v>10.513058620476158</v>
      </c>
      <c r="AK162" s="10">
        <f t="shared" si="58"/>
        <v>10.461811763134333</v>
      </c>
      <c r="AL162" s="10">
        <f t="shared" si="59"/>
        <v>10.493400408953867</v>
      </c>
      <c r="AM162" s="10">
        <f t="shared" si="60"/>
        <v>10.542391185779785</v>
      </c>
      <c r="AN162" s="10">
        <f t="shared" si="61"/>
        <v>10.621332947123468</v>
      </c>
      <c r="AO162" s="10">
        <f t="shared" si="62"/>
        <v>10.722701205103423</v>
      </c>
      <c r="AP162" s="10">
        <f t="shared" si="63"/>
        <v>10.774286196731303</v>
      </c>
      <c r="AQ162" s="10">
        <f t="shared" si="64"/>
        <v>10.814542434295308</v>
      </c>
      <c r="AR162" s="10">
        <f t="shared" si="65"/>
        <v>10.778994509345566</v>
      </c>
      <c r="AS162" s="10">
        <f t="shared" si="66"/>
        <v>10.735913577804164</v>
      </c>
      <c r="AT162" s="10">
        <f t="shared" si="67"/>
        <v>10.770997608226404</v>
      </c>
    </row>
    <row r="163" spans="1:46">
      <c r="A163" s="13" t="s">
        <v>350</v>
      </c>
      <c r="B163" s="16" t="s">
        <v>349</v>
      </c>
      <c r="C163" s="64">
        <v>22881.684224494704</v>
      </c>
      <c r="D163" s="65">
        <v>10.038092053994994</v>
      </c>
      <c r="E163" s="38">
        <v>0.88</v>
      </c>
      <c r="F163" s="66">
        <v>25.81</v>
      </c>
      <c r="G163" s="9"/>
      <c r="H163" s="9"/>
      <c r="I163" s="10"/>
      <c r="J163" s="70">
        <v>10571.287136434485</v>
      </c>
      <c r="K163" s="70">
        <v>11398.560194864678</v>
      </c>
      <c r="L163" s="70">
        <v>12031.127265994553</v>
      </c>
      <c r="M163" s="70">
        <v>12538.080289872069</v>
      </c>
      <c r="N163" s="70">
        <v>12531.320717045144</v>
      </c>
      <c r="O163" s="70">
        <v>12718.049909825266</v>
      </c>
      <c r="P163" s="70">
        <v>13185.311792163213</v>
      </c>
      <c r="Q163" s="70">
        <v>13789.946002565526</v>
      </c>
      <c r="R163" s="70">
        <v>14447.478009740624</v>
      </c>
      <c r="S163" s="70">
        <v>15166.372290095616</v>
      </c>
      <c r="T163" s="70">
        <v>16163.60121235189</v>
      </c>
      <c r="U163" s="70">
        <v>17523.703677719677</v>
      </c>
      <c r="V163" s="70">
        <v>19356.388414844161</v>
      </c>
      <c r="W163" s="70">
        <v>20515.38819226488</v>
      </c>
      <c r="X163" s="70">
        <v>19202.483513942378</v>
      </c>
      <c r="Y163" s="71">
        <f t="shared" si="48"/>
        <v>20080.490103142718</v>
      </c>
      <c r="Z163" s="71"/>
      <c r="AA163" s="9">
        <f t="shared" si="49"/>
        <v>674.08497995226162</v>
      </c>
      <c r="AB163" s="9">
        <f t="shared" si="50"/>
        <v>14742.60657464828</v>
      </c>
      <c r="AC163" s="11">
        <f t="shared" si="51"/>
        <v>4.5723595521529645E-2</v>
      </c>
      <c r="AE163" s="10">
        <f t="shared" si="52"/>
        <v>9.2658968440555665</v>
      </c>
      <c r="AF163" s="10">
        <f t="shared" si="53"/>
        <v>9.3412423277101535</v>
      </c>
      <c r="AG163" s="10">
        <f t="shared" si="54"/>
        <v>9.3952525091501755</v>
      </c>
      <c r="AH163" s="10">
        <f t="shared" si="55"/>
        <v>9.4365257155358595</v>
      </c>
      <c r="AI163" s="10">
        <f t="shared" si="56"/>
        <v>9.4359864467285295</v>
      </c>
      <c r="AJ163" s="10">
        <f t="shared" si="57"/>
        <v>9.4507775161650898</v>
      </c>
      <c r="AK163" s="10">
        <f t="shared" si="58"/>
        <v>9.4868587459983633</v>
      </c>
      <c r="AL163" s="10">
        <f t="shared" si="59"/>
        <v>9.5316950550846506</v>
      </c>
      <c r="AM163" s="10">
        <f t="shared" si="60"/>
        <v>9.5782751461101814</v>
      </c>
      <c r="AN163" s="10">
        <f t="shared" si="61"/>
        <v>9.6268359066383216</v>
      </c>
      <c r="AO163" s="10">
        <f t="shared" si="62"/>
        <v>9.6905171545473188</v>
      </c>
      <c r="AP163" s="10">
        <f t="shared" si="63"/>
        <v>9.7713097392792765</v>
      </c>
      <c r="AQ163" s="10">
        <f t="shared" si="64"/>
        <v>9.8707777946081396</v>
      </c>
      <c r="AR163" s="10">
        <f t="shared" si="65"/>
        <v>9.9289305270596735</v>
      </c>
      <c r="AS163" s="10">
        <f t="shared" si="66"/>
        <v>9.8627948993354231</v>
      </c>
      <c r="AT163" s="10">
        <f t="shared" si="67"/>
        <v>9.907503981034834</v>
      </c>
    </row>
    <row r="164" spans="1:46">
      <c r="A164" s="13" t="s">
        <v>352</v>
      </c>
      <c r="B164" s="16" t="s">
        <v>351</v>
      </c>
      <c r="C164" s="64">
        <v>27132.966933002419</v>
      </c>
      <c r="D164" s="65">
        <v>10.208504759533646</v>
      </c>
      <c r="E164" s="38">
        <v>0.92900000000000005</v>
      </c>
      <c r="F164" s="66">
        <v>31.15</v>
      </c>
      <c r="G164" s="9"/>
      <c r="H164" s="9"/>
      <c r="I164" s="10"/>
      <c r="J164" s="70">
        <v>15925.94381912161</v>
      </c>
      <c r="K164" s="70">
        <v>16486.666805144323</v>
      </c>
      <c r="L164" s="70">
        <v>17339.580011170525</v>
      </c>
      <c r="M164" s="70">
        <v>17988.464745983041</v>
      </c>
      <c r="N164" s="70">
        <v>18926.018842367488</v>
      </c>
      <c r="O164" s="70">
        <v>19721.87024864609</v>
      </c>
      <c r="P164" s="70">
        <v>20253.230507622731</v>
      </c>
      <c r="Q164" s="70">
        <v>21036.909055901247</v>
      </c>
      <c r="R164" s="70">
        <v>21614.927409140098</v>
      </c>
      <c r="S164" s="70">
        <v>22526.784318965209</v>
      </c>
      <c r="T164" s="70">
        <v>23497.610034364483</v>
      </c>
      <c r="U164" s="70">
        <v>24783.828416353655</v>
      </c>
      <c r="V164" s="70">
        <v>26320.634853606574</v>
      </c>
      <c r="W164" s="70">
        <v>27196.844936606554</v>
      </c>
      <c r="X164" s="70">
        <v>24806.418444975912</v>
      </c>
      <c r="Y164" s="71">
        <f t="shared" si="48"/>
        <v>25721.215108645541</v>
      </c>
      <c r="Z164" s="71"/>
      <c r="AA164" s="9">
        <f t="shared" si="49"/>
        <v>782.8479238627242</v>
      </c>
      <c r="AB164" s="9">
        <f t="shared" si="50"/>
        <v>21228.382163331302</v>
      </c>
      <c r="AC164" s="11">
        <f t="shared" si="51"/>
        <v>3.6877418064150506E-2</v>
      </c>
      <c r="AE164" s="10">
        <f t="shared" si="52"/>
        <v>9.675704745191025</v>
      </c>
      <c r="AF164" s="10">
        <f t="shared" si="53"/>
        <v>9.7103072608066707</v>
      </c>
      <c r="AG164" s="10">
        <f t="shared" si="54"/>
        <v>9.7607470292321228</v>
      </c>
      <c r="AH164" s="10">
        <f t="shared" si="55"/>
        <v>9.7974859840024191</v>
      </c>
      <c r="AI164" s="10">
        <f t="shared" si="56"/>
        <v>9.8482929126487608</v>
      </c>
      <c r="AJ164" s="10">
        <f t="shared" si="57"/>
        <v>9.8894834638546136</v>
      </c>
      <c r="AK164" s="10">
        <f t="shared" si="58"/>
        <v>9.9160695910515582</v>
      </c>
      <c r="AL164" s="10">
        <f t="shared" si="59"/>
        <v>9.9540337480701258</v>
      </c>
      <c r="AM164" s="10">
        <f t="shared" si="60"/>
        <v>9.9811394387403265</v>
      </c>
      <c r="AN164" s="10">
        <f t="shared" si="61"/>
        <v>10.022460294387592</v>
      </c>
      <c r="AO164" s="10">
        <f t="shared" si="62"/>
        <v>10.064653994295046</v>
      </c>
      <c r="AP164" s="10">
        <f t="shared" si="63"/>
        <v>10.117946639470711</v>
      </c>
      <c r="AQ164" s="10">
        <f t="shared" si="64"/>
        <v>10.178108505726115</v>
      </c>
      <c r="AR164" s="10">
        <f t="shared" si="65"/>
        <v>10.21085625057845</v>
      </c>
      <c r="AS164" s="10">
        <f t="shared" si="66"/>
        <v>10.11885770693315</v>
      </c>
      <c r="AT164" s="10">
        <f t="shared" si="67"/>
        <v>10.155071420962104</v>
      </c>
    </row>
    <row r="165" spans="1:46">
      <c r="A165" s="13" t="s">
        <v>354</v>
      </c>
      <c r="B165" s="16" t="s">
        <v>353</v>
      </c>
      <c r="C165" s="64">
        <v>2546.6213098467492</v>
      </c>
      <c r="D165" s="65">
        <v>7.8425227830642505</v>
      </c>
      <c r="E165" s="38">
        <v>0.61</v>
      </c>
      <c r="F165" s="66" t="e">
        <v>#N/A</v>
      </c>
      <c r="G165" s="9"/>
      <c r="H165" s="9"/>
      <c r="I165" s="10"/>
      <c r="J165" s="70">
        <v>2937.6050598337406</v>
      </c>
      <c r="K165" s="70">
        <v>2901.9088056537785</v>
      </c>
      <c r="L165" s="70">
        <v>2781.34282231002</v>
      </c>
      <c r="M165" s="70">
        <v>2753.6432063097031</v>
      </c>
      <c r="N165" s="70">
        <v>2666.2168520111272</v>
      </c>
      <c r="O165" s="70">
        <v>2224.5966596926924</v>
      </c>
      <c r="P165" s="70">
        <v>1992.8979688437371</v>
      </c>
      <c r="Q165" s="70">
        <v>1886.4063423651048</v>
      </c>
      <c r="R165" s="70">
        <v>1957.0554159434801</v>
      </c>
      <c r="S165" s="70">
        <v>2000.3926924368334</v>
      </c>
      <c r="T165" s="70">
        <v>2055.4671255066446</v>
      </c>
      <c r="U165" s="70">
        <v>2143.2294961849821</v>
      </c>
      <c r="V165" s="70">
        <v>2313.9078380349629</v>
      </c>
      <c r="W165" s="70">
        <v>2422.3802879965715</v>
      </c>
      <c r="X165" s="70">
        <v>2312.492817115442</v>
      </c>
      <c r="Y165" s="71">
        <f t="shared" si="48"/>
        <v>2262.2088141199561</v>
      </c>
      <c r="Z165" s="71"/>
      <c r="AA165" s="9">
        <f t="shared" si="49"/>
        <v>-51.24387940632473</v>
      </c>
      <c r="AB165" s="9">
        <f t="shared" si="50"/>
        <v>2356.6362260159212</v>
      </c>
      <c r="AC165" s="11">
        <f t="shared" si="51"/>
        <v>-2.1744501268639384E-2</v>
      </c>
      <c r="AE165" s="10">
        <f t="shared" si="52"/>
        <v>7.9853499228626443</v>
      </c>
      <c r="AF165" s="10">
        <f t="shared" si="53"/>
        <v>7.97312400829626</v>
      </c>
      <c r="AG165" s="10">
        <f t="shared" si="54"/>
        <v>7.9306891196713556</v>
      </c>
      <c r="AH165" s="10">
        <f t="shared" si="55"/>
        <v>7.9206801161787794</v>
      </c>
      <c r="AI165" s="10">
        <f t="shared" si="56"/>
        <v>7.8884158372698812</v>
      </c>
      <c r="AJ165" s="10">
        <f t="shared" si="57"/>
        <v>7.7073309016251521</v>
      </c>
      <c r="AK165" s="10">
        <f t="shared" si="58"/>
        <v>7.5973451241425076</v>
      </c>
      <c r="AL165" s="10">
        <f t="shared" si="59"/>
        <v>7.542428891930288</v>
      </c>
      <c r="AM165" s="10">
        <f t="shared" si="60"/>
        <v>7.5791962837777289</v>
      </c>
      <c r="AN165" s="10">
        <f t="shared" si="61"/>
        <v>7.6010987864871034</v>
      </c>
      <c r="AO165" s="10">
        <f t="shared" si="62"/>
        <v>7.6282584127810145</v>
      </c>
      <c r="AP165" s="10">
        <f t="shared" si="63"/>
        <v>7.6700690808199896</v>
      </c>
      <c r="AQ165" s="10">
        <f t="shared" si="64"/>
        <v>7.7466930789721182</v>
      </c>
      <c r="AR165" s="10">
        <f t="shared" si="65"/>
        <v>7.7925059258241935</v>
      </c>
      <c r="AS165" s="10">
        <f t="shared" si="66"/>
        <v>7.7460813632695151</v>
      </c>
      <c r="AT165" s="10">
        <f t="shared" si="67"/>
        <v>7.7240969663499488</v>
      </c>
    </row>
    <row r="166" spans="1:46">
      <c r="A166" s="13" t="s">
        <v>356</v>
      </c>
      <c r="B166" s="16" t="s">
        <v>355</v>
      </c>
      <c r="C166" s="64">
        <v>600</v>
      </c>
      <c r="D166" s="65">
        <v>6.3969296552161463</v>
      </c>
      <c r="E166" s="38" t="s">
        <v>624</v>
      </c>
      <c r="F166" s="66">
        <v>30</v>
      </c>
      <c r="G166" s="9"/>
      <c r="H166" s="9"/>
      <c r="I166" s="10"/>
      <c r="J166" s="71">
        <f t="shared" ref="J166:V166" si="73">0.97*K166</f>
        <v>391.70176647636436</v>
      </c>
      <c r="K166" s="71">
        <f t="shared" si="73"/>
        <v>403.81625409934469</v>
      </c>
      <c r="L166" s="71">
        <f t="shared" si="73"/>
        <v>416.30541659726259</v>
      </c>
      <c r="M166" s="71">
        <f t="shared" si="73"/>
        <v>429.18084185284806</v>
      </c>
      <c r="N166" s="71">
        <f t="shared" si="73"/>
        <v>442.45447613695677</v>
      </c>
      <c r="O166" s="71">
        <f t="shared" si="73"/>
        <v>456.13863519273895</v>
      </c>
      <c r="P166" s="71">
        <f t="shared" si="73"/>
        <v>470.24601566261748</v>
      </c>
      <c r="Q166" s="71">
        <f t="shared" si="73"/>
        <v>484.78970686867785</v>
      </c>
      <c r="R166" s="71">
        <f t="shared" si="73"/>
        <v>499.78320295739985</v>
      </c>
      <c r="S166" s="71">
        <f t="shared" si="73"/>
        <v>515.24041541999986</v>
      </c>
      <c r="T166" s="71">
        <f t="shared" si="73"/>
        <v>531.17568599999993</v>
      </c>
      <c r="U166" s="71">
        <f t="shared" si="73"/>
        <v>547.60379999999998</v>
      </c>
      <c r="V166" s="71">
        <f t="shared" si="73"/>
        <v>564.54</v>
      </c>
      <c r="W166" s="71">
        <f>0.97*X166</f>
        <v>582</v>
      </c>
      <c r="X166" s="72">
        <v>600</v>
      </c>
      <c r="Y166" s="71">
        <f t="shared" si="48"/>
        <v>618.21197507530269</v>
      </c>
      <c r="Z166" s="71"/>
      <c r="AA166" s="9">
        <f t="shared" si="49"/>
        <v>14.842711560750393</v>
      </c>
      <c r="AB166" s="9">
        <f t="shared" si="50"/>
        <v>488.99841448428072</v>
      </c>
      <c r="AC166" s="11">
        <f t="shared" si="51"/>
        <v>3.0353291792171087E-2</v>
      </c>
      <c r="AE166" s="10">
        <f t="shared" si="52"/>
        <v>5.9705007504302259</v>
      </c>
      <c r="AF166" s="10">
        <f t="shared" si="53"/>
        <v>6.0009599579149349</v>
      </c>
      <c r="AG166" s="10">
        <f t="shared" si="54"/>
        <v>6.031419165399643</v>
      </c>
      <c r="AH166" s="10">
        <f t="shared" si="55"/>
        <v>6.0618783728843519</v>
      </c>
      <c r="AI166" s="10">
        <f t="shared" si="56"/>
        <v>6.0923375803690609</v>
      </c>
      <c r="AJ166" s="10">
        <f t="shared" si="57"/>
        <v>6.122796787853769</v>
      </c>
      <c r="AK166" s="10">
        <f t="shared" si="58"/>
        <v>6.153255995338478</v>
      </c>
      <c r="AL166" s="10">
        <f t="shared" si="59"/>
        <v>6.1837152028231861</v>
      </c>
      <c r="AM166" s="10">
        <f t="shared" si="60"/>
        <v>6.2141744103078951</v>
      </c>
      <c r="AN166" s="10">
        <f t="shared" si="61"/>
        <v>6.2446336177926032</v>
      </c>
      <c r="AO166" s="10">
        <f t="shared" si="62"/>
        <v>6.2750928252773122</v>
      </c>
      <c r="AP166" s="10">
        <f t="shared" si="63"/>
        <v>6.3055520327620203</v>
      </c>
      <c r="AQ166" s="10">
        <f t="shared" si="64"/>
        <v>6.3360112402467292</v>
      </c>
      <c r="AR166" s="10">
        <f t="shared" si="65"/>
        <v>6.3664704477314382</v>
      </c>
      <c r="AS166" s="10">
        <f t="shared" si="66"/>
        <v>6.3969296552161463</v>
      </c>
      <c r="AT166" s="10">
        <f t="shared" si="67"/>
        <v>6.4268314003860141</v>
      </c>
    </row>
    <row r="167" spans="1:46">
      <c r="A167" s="13" t="s">
        <v>358</v>
      </c>
      <c r="B167" s="16" t="s">
        <v>357</v>
      </c>
      <c r="C167" s="64">
        <v>10277.762471036945</v>
      </c>
      <c r="D167" s="65">
        <v>9.2377378568586739</v>
      </c>
      <c r="E167" s="38">
        <v>0.68300000000000005</v>
      </c>
      <c r="F167" s="66">
        <v>57.77</v>
      </c>
      <c r="G167" s="9"/>
      <c r="H167" s="9"/>
      <c r="I167" s="10"/>
      <c r="J167" s="70">
        <v>7490.3909293847191</v>
      </c>
      <c r="K167" s="70">
        <v>7641.0465922123285</v>
      </c>
      <c r="L167" s="70">
        <v>7665.8587980257444</v>
      </c>
      <c r="M167" s="70">
        <v>7526.4680323245439</v>
      </c>
      <c r="N167" s="70">
        <v>7520.1988190323982</v>
      </c>
      <c r="O167" s="70">
        <v>7640.9969170455724</v>
      </c>
      <c r="P167" s="70">
        <v>7690.9926013373124</v>
      </c>
      <c r="Q167" s="70">
        <v>7863.8985901851011</v>
      </c>
      <c r="R167" s="70">
        <v>7993.4289387405033</v>
      </c>
      <c r="S167" s="70">
        <v>8259.2986848176952</v>
      </c>
      <c r="T167" s="70">
        <v>8596.8308714052382</v>
      </c>
      <c r="U167" s="70">
        <v>8977.294237816277</v>
      </c>
      <c r="V167" s="70">
        <v>9366.4954519738949</v>
      </c>
      <c r="W167" s="70">
        <v>9604.432819103853</v>
      </c>
      <c r="X167" s="70">
        <v>9332.8567535286784</v>
      </c>
      <c r="Y167" s="71">
        <f t="shared" si="48"/>
        <v>9510.4592314967394</v>
      </c>
      <c r="Z167" s="71"/>
      <c r="AA167" s="9">
        <f t="shared" si="49"/>
        <v>156.26072232903749</v>
      </c>
      <c r="AB167" s="9">
        <f t="shared" si="50"/>
        <v>8211.3659357955894</v>
      </c>
      <c r="AC167" s="11">
        <f t="shared" si="51"/>
        <v>1.9029808627557845E-2</v>
      </c>
      <c r="AE167" s="10">
        <f t="shared" si="52"/>
        <v>8.9213762686585394</v>
      </c>
      <c r="AF167" s="10">
        <f t="shared" si="53"/>
        <v>8.9412898612879648</v>
      </c>
      <c r="AG167" s="10">
        <f t="shared" si="54"/>
        <v>8.9445318265203735</v>
      </c>
      <c r="AH167" s="10">
        <f t="shared" si="55"/>
        <v>8.9261811579421124</v>
      </c>
      <c r="AI167" s="10">
        <f t="shared" si="56"/>
        <v>8.9253478552955059</v>
      </c>
      <c r="AJ167" s="10">
        <f t="shared" si="57"/>
        <v>8.9412833601722301</v>
      </c>
      <c r="AK167" s="10">
        <f t="shared" si="58"/>
        <v>8.9478051310669038</v>
      </c>
      <c r="AL167" s="10">
        <f t="shared" si="59"/>
        <v>8.970037766294352</v>
      </c>
      <c r="AM167" s="10">
        <f t="shared" si="60"/>
        <v>8.9863751004849668</v>
      </c>
      <c r="AN167" s="10">
        <f t="shared" si="61"/>
        <v>9.01909495792464</v>
      </c>
      <c r="AO167" s="10">
        <f t="shared" si="62"/>
        <v>9.0591489110025911</v>
      </c>
      <c r="AP167" s="10">
        <f t="shared" si="63"/>
        <v>9.1024538060733065</v>
      </c>
      <c r="AQ167" s="10">
        <f t="shared" si="64"/>
        <v>9.1448942873379675</v>
      </c>
      <c r="AR167" s="10">
        <f t="shared" si="65"/>
        <v>9.1699800228712682</v>
      </c>
      <c r="AS167" s="10">
        <f t="shared" si="66"/>
        <v>9.1412964370635894</v>
      </c>
      <c r="AT167" s="10">
        <f t="shared" si="67"/>
        <v>9.1601474437002253</v>
      </c>
    </row>
    <row r="168" spans="1:46">
      <c r="A168" s="13" t="s">
        <v>360</v>
      </c>
      <c r="B168" s="16" t="s">
        <v>359</v>
      </c>
      <c r="C168" s="64">
        <v>32149.794400424929</v>
      </c>
      <c r="D168" s="65">
        <v>10.378161334635207</v>
      </c>
      <c r="E168" s="38">
        <v>0.95499999999999996</v>
      </c>
      <c r="F168" s="66">
        <v>34.661200000000001</v>
      </c>
      <c r="G168" s="9"/>
      <c r="H168" s="9"/>
      <c r="I168" s="10"/>
      <c r="J168" s="70">
        <v>21006.535607531649</v>
      </c>
      <c r="K168" s="70">
        <v>21464.592474605746</v>
      </c>
      <c r="L168" s="70">
        <v>22236.272525503111</v>
      </c>
      <c r="M168" s="70">
        <v>23148.709918421089</v>
      </c>
      <c r="N168" s="70">
        <v>24122.744977579328</v>
      </c>
      <c r="O168" s="70">
        <v>25128.829072355904</v>
      </c>
      <c r="P168" s="70">
        <v>25753.063698756272</v>
      </c>
      <c r="Q168" s="70">
        <v>26069.519156432121</v>
      </c>
      <c r="R168" s="70">
        <v>26434.880024213628</v>
      </c>
      <c r="S168" s="70">
        <v>26859.077370363902</v>
      </c>
      <c r="T168" s="70">
        <v>27376.796039760684</v>
      </c>
      <c r="U168" s="70">
        <v>28013.314864353579</v>
      </c>
      <c r="V168" s="70">
        <v>28518.628975556363</v>
      </c>
      <c r="W168" s="70">
        <v>28335.949248629047</v>
      </c>
      <c r="X168" s="70">
        <v>27066.05754661329</v>
      </c>
      <c r="Y168" s="71">
        <f t="shared" si="48"/>
        <v>27630.103815912382</v>
      </c>
      <c r="Z168" s="71"/>
      <c r="AA168" s="9">
        <f t="shared" si="49"/>
        <v>530.06950842758897</v>
      </c>
      <c r="AB168" s="9">
        <f t="shared" si="50"/>
        <v>25435.66476671171</v>
      </c>
      <c r="AC168" s="11">
        <f t="shared" si="51"/>
        <v>2.0839616864321321E-2</v>
      </c>
      <c r="AE168" s="10">
        <f t="shared" si="52"/>
        <v>9.9525888876931159</v>
      </c>
      <c r="AF168" s="10">
        <f t="shared" si="53"/>
        <v>9.9741599949021804</v>
      </c>
      <c r="AG168" s="10">
        <f t="shared" si="54"/>
        <v>10.009480132047145</v>
      </c>
      <c r="AH168" s="10">
        <f t="shared" si="55"/>
        <v>10.049694330895527</v>
      </c>
      <c r="AI168" s="10">
        <f t="shared" si="56"/>
        <v>10.090910449406422</v>
      </c>
      <c r="AJ168" s="10">
        <f t="shared" si="57"/>
        <v>10.131771034639328</v>
      </c>
      <c r="AK168" s="10">
        <f t="shared" si="58"/>
        <v>10.156308877606968</v>
      </c>
      <c r="AL168" s="10">
        <f t="shared" si="59"/>
        <v>10.168522062431869</v>
      </c>
      <c r="AM168" s="10">
        <f t="shared" si="60"/>
        <v>10.182439630138866</v>
      </c>
      <c r="AN168" s="10">
        <f t="shared" si="61"/>
        <v>10.198359119910346</v>
      </c>
      <c r="AO168" s="10">
        <f t="shared" si="62"/>
        <v>10.217451073725023</v>
      </c>
      <c r="AP168" s="10">
        <f t="shared" si="63"/>
        <v>10.240435206998139</v>
      </c>
      <c r="AQ168" s="10">
        <f t="shared" si="64"/>
        <v>10.258312800986896</v>
      </c>
      <c r="AR168" s="10">
        <f t="shared" si="65"/>
        <v>10.251886568964723</v>
      </c>
      <c r="AS168" s="10">
        <f t="shared" si="66"/>
        <v>10.206035732792962</v>
      </c>
      <c r="AT168" s="10">
        <f t="shared" si="67"/>
        <v>10.226661175272415</v>
      </c>
    </row>
    <row r="169" spans="1:46">
      <c r="A169" s="13" t="s">
        <v>362</v>
      </c>
      <c r="B169" s="16" t="s">
        <v>361</v>
      </c>
      <c r="C169" s="64">
        <v>4771.6104878226106</v>
      </c>
      <c r="D169" s="65">
        <v>8.4704391553730609</v>
      </c>
      <c r="E169" s="38">
        <v>0.75900000000000001</v>
      </c>
      <c r="F169" s="66">
        <v>40.26</v>
      </c>
      <c r="G169" s="9"/>
      <c r="H169" s="9"/>
      <c r="I169" s="10"/>
      <c r="J169" s="70">
        <v>2483.592433593215</v>
      </c>
      <c r="K169" s="70">
        <v>2556.2020209281277</v>
      </c>
      <c r="L169" s="70">
        <v>2699.3506031074635</v>
      </c>
      <c r="M169" s="70">
        <v>2807.0594335147275</v>
      </c>
      <c r="N169" s="70">
        <v>2910.0211185965059</v>
      </c>
      <c r="O169" s="70">
        <v>3067.7508197833386</v>
      </c>
      <c r="P169" s="70">
        <v>3006.9595742818337</v>
      </c>
      <c r="Q169" s="70">
        <v>3105.6876006048228</v>
      </c>
      <c r="R169" s="70">
        <v>3246.929457279959</v>
      </c>
      <c r="S169" s="70">
        <v>3372.8862959158232</v>
      </c>
      <c r="T169" s="70">
        <v>3545.8811683195918</v>
      </c>
      <c r="U169" s="70">
        <v>3775.9083211584511</v>
      </c>
      <c r="V169" s="70">
        <v>4007.5915991795459</v>
      </c>
      <c r="W169" s="70">
        <v>4215.246073263108</v>
      </c>
      <c r="X169" s="70">
        <v>4332.9233665416659</v>
      </c>
      <c r="Y169" s="71">
        <f t="shared" si="48"/>
        <v>4503.3457100218229</v>
      </c>
      <c r="Z169" s="71"/>
      <c r="AA169" s="9">
        <f t="shared" si="49"/>
        <v>128.83572271434534</v>
      </c>
      <c r="AB169" s="9">
        <f t="shared" si="50"/>
        <v>3275.5993257378786</v>
      </c>
      <c r="AC169" s="11">
        <f t="shared" si="51"/>
        <v>3.9331954217362387E-2</v>
      </c>
      <c r="AE169" s="10">
        <f t="shared" si="52"/>
        <v>7.8174613529380279</v>
      </c>
      <c r="AF169" s="10">
        <f t="shared" si="53"/>
        <v>7.8462778502958965</v>
      </c>
      <c r="AG169" s="10">
        <f t="shared" si="54"/>
        <v>7.9007665056958736</v>
      </c>
      <c r="AH169" s="10">
        <f t="shared" si="55"/>
        <v>7.9398927494596858</v>
      </c>
      <c r="AI169" s="10">
        <f t="shared" si="56"/>
        <v>7.9759156173888632</v>
      </c>
      <c r="AJ169" s="10">
        <f t="shared" si="57"/>
        <v>8.0286999400828751</v>
      </c>
      <c r="AK169" s="10">
        <f t="shared" si="58"/>
        <v>8.0086847390278013</v>
      </c>
      <c r="AL169" s="10">
        <f t="shared" si="59"/>
        <v>8.0409904193214174</v>
      </c>
      <c r="AM169" s="10">
        <f t="shared" si="60"/>
        <v>8.0854650463602091</v>
      </c>
      <c r="AN169" s="10">
        <f t="shared" si="61"/>
        <v>8.1235241244180969</v>
      </c>
      <c r="AO169" s="10">
        <f t="shared" si="62"/>
        <v>8.1735419746004343</v>
      </c>
      <c r="AP169" s="10">
        <f t="shared" si="63"/>
        <v>8.236396247616419</v>
      </c>
      <c r="AQ169" s="10">
        <f t="shared" si="64"/>
        <v>8.2959457411606206</v>
      </c>
      <c r="AR169" s="10">
        <f t="shared" si="65"/>
        <v>8.3464632491027331</v>
      </c>
      <c r="AS169" s="10">
        <f t="shared" si="66"/>
        <v>8.3739977355788167</v>
      </c>
      <c r="AT169" s="10">
        <f t="shared" si="67"/>
        <v>8.4125758906217705</v>
      </c>
    </row>
    <row r="170" spans="1:46">
      <c r="A170" s="13" t="s">
        <v>364</v>
      </c>
      <c r="B170" s="16" t="s">
        <v>363</v>
      </c>
      <c r="C170" s="64">
        <v>2209.6949311824155</v>
      </c>
      <c r="D170" s="65">
        <v>7.7006097447944226</v>
      </c>
      <c r="E170" s="38">
        <v>0.53100000000000003</v>
      </c>
      <c r="F170" s="66" t="e">
        <v>#N/A</v>
      </c>
      <c r="G170" s="9"/>
      <c r="H170" s="9"/>
      <c r="I170" s="10"/>
      <c r="J170" s="70">
        <v>1098.6635570024787</v>
      </c>
      <c r="K170" s="70">
        <v>1133.9807798587112</v>
      </c>
      <c r="L170" s="70">
        <v>1222.032149365024</v>
      </c>
      <c r="M170" s="70">
        <v>1243.0691166707525</v>
      </c>
      <c r="N170" s="70">
        <v>1251.0805236647207</v>
      </c>
      <c r="O170" s="70">
        <v>1325.1420199120778</v>
      </c>
      <c r="P170" s="70">
        <v>1376.7423007871164</v>
      </c>
      <c r="Q170" s="70">
        <v>1421.069177985956</v>
      </c>
      <c r="R170" s="70">
        <v>1492.4593515136651</v>
      </c>
      <c r="S170" s="70">
        <v>1537.4199768768772</v>
      </c>
      <c r="T170" s="70">
        <v>1600.9781063958164</v>
      </c>
      <c r="U170" s="70">
        <v>1743.5729368499269</v>
      </c>
      <c r="V170" s="70">
        <v>1878.616769004577</v>
      </c>
      <c r="W170" s="70">
        <v>1962.7000638090979</v>
      </c>
      <c r="X170" s="70">
        <v>2006.5424084123804</v>
      </c>
      <c r="Y170" s="71">
        <f t="shared" si="48"/>
        <v>2094.3071755894712</v>
      </c>
      <c r="Z170" s="71"/>
      <c r="AA170" s="9">
        <f t="shared" si="49"/>
        <v>65.008470554769758</v>
      </c>
      <c r="AB170" s="9">
        <f t="shared" si="50"/>
        <v>1486.271282540612</v>
      </c>
      <c r="AC170" s="11">
        <f t="shared" si="51"/>
        <v>4.3739303395302881E-2</v>
      </c>
      <c r="AE170" s="10">
        <f t="shared" si="52"/>
        <v>7.0018497719590176</v>
      </c>
      <c r="AF170" s="10">
        <f t="shared" si="53"/>
        <v>7.0334895351658533</v>
      </c>
      <c r="AG170" s="10">
        <f t="shared" si="54"/>
        <v>7.1082704481948182</v>
      </c>
      <c r="AH170" s="10">
        <f t="shared" si="55"/>
        <v>7.1253386946878772</v>
      </c>
      <c r="AI170" s="10">
        <f t="shared" si="56"/>
        <v>7.1317628758332425</v>
      </c>
      <c r="AJ170" s="10">
        <f t="shared" si="57"/>
        <v>7.1892749175157418</v>
      </c>
      <c r="AK170" s="10">
        <f t="shared" si="58"/>
        <v>7.2274753358168873</v>
      </c>
      <c r="AL170" s="10">
        <f t="shared" si="59"/>
        <v>7.2591648095201329</v>
      </c>
      <c r="AM170" s="10">
        <f t="shared" si="60"/>
        <v>7.30818060972915</v>
      </c>
      <c r="AN170" s="10">
        <f t="shared" si="61"/>
        <v>7.3378609507663972</v>
      </c>
      <c r="AO170" s="10">
        <f t="shared" si="62"/>
        <v>7.3783700379474446</v>
      </c>
      <c r="AP170" s="10">
        <f t="shared" si="63"/>
        <v>7.4636916988225392</v>
      </c>
      <c r="AQ170" s="10">
        <f t="shared" si="64"/>
        <v>7.5382910238511283</v>
      </c>
      <c r="AR170" s="10">
        <f t="shared" si="65"/>
        <v>7.5820763878029096</v>
      </c>
      <c r="AS170" s="10">
        <f t="shared" si="66"/>
        <v>7.6041683249993834</v>
      </c>
      <c r="AT170" s="10">
        <f t="shared" si="67"/>
        <v>7.6469780738857764</v>
      </c>
    </row>
    <row r="171" spans="1:46">
      <c r="A171" s="13" t="s">
        <v>366</v>
      </c>
      <c r="B171" s="16" t="s">
        <v>365</v>
      </c>
      <c r="C171" s="64">
        <v>7458.996865444773</v>
      </c>
      <c r="D171" s="65">
        <v>8.9171762157170775</v>
      </c>
      <c r="E171" s="38">
        <v>0.76900000000000002</v>
      </c>
      <c r="F171" s="66">
        <v>52.81</v>
      </c>
      <c r="G171" s="9"/>
      <c r="H171" s="9"/>
      <c r="I171" s="10"/>
      <c r="J171" s="70">
        <v>4951.857044244206</v>
      </c>
      <c r="K171" s="70">
        <v>4946.2587474483935</v>
      </c>
      <c r="L171" s="70">
        <v>5158.3350188025852</v>
      </c>
      <c r="M171" s="70">
        <v>5166.1737103253363</v>
      </c>
      <c r="N171" s="70">
        <v>5050.3514278945031</v>
      </c>
      <c r="O171" s="70">
        <v>4976.8911086958415</v>
      </c>
      <c r="P171" s="70">
        <v>5130.2045320349498</v>
      </c>
      <c r="Q171" s="70">
        <v>5302.1897585863471</v>
      </c>
      <c r="R171" s="70">
        <v>5543.0547798710741</v>
      </c>
      <c r="S171" s="70">
        <v>5909.446546641956</v>
      </c>
      <c r="T171" s="70">
        <v>6067.3603818086303</v>
      </c>
      <c r="U171" s="70">
        <v>6301.1224987499518</v>
      </c>
      <c r="V171" s="70">
        <v>6561.6281216491061</v>
      </c>
      <c r="W171" s="70">
        <v>6835.2621598484848</v>
      </c>
      <c r="X171" s="71">
        <f>1.03*W171</f>
        <v>7040.3200246439392</v>
      </c>
      <c r="Y171" s="71">
        <f t="shared" si="48"/>
        <v>7230.5353033446327</v>
      </c>
      <c r="Z171" s="71"/>
      <c r="AA171" s="9">
        <f t="shared" si="49"/>
        <v>152.99467853785885</v>
      </c>
      <c r="AB171" s="9">
        <f t="shared" si="50"/>
        <v>5662.6970574163543</v>
      </c>
      <c r="AC171" s="11">
        <f t="shared" si="51"/>
        <v>2.7017987539609573E-2</v>
      </c>
      <c r="AE171" s="10">
        <f t="shared" si="52"/>
        <v>8.5075179456610233</v>
      </c>
      <c r="AF171" s="10">
        <f t="shared" si="53"/>
        <v>8.5063867611991348</v>
      </c>
      <c r="AG171" s="10">
        <f t="shared" si="54"/>
        <v>8.5483691356314999</v>
      </c>
      <c r="AH171" s="10">
        <f t="shared" si="55"/>
        <v>8.5498875987825453</v>
      </c>
      <c r="AI171" s="10">
        <f t="shared" si="56"/>
        <v>8.5272131095302353</v>
      </c>
      <c r="AJ171" s="10">
        <f t="shared" si="57"/>
        <v>8.5125606997154186</v>
      </c>
      <c r="AK171" s="10">
        <f t="shared" si="58"/>
        <v>8.5429008071624235</v>
      </c>
      <c r="AL171" s="10">
        <f t="shared" si="59"/>
        <v>8.5758751762097205</v>
      </c>
      <c r="AM171" s="10">
        <f t="shared" si="60"/>
        <v>8.6203010320826934</v>
      </c>
      <c r="AN171" s="10">
        <f t="shared" si="61"/>
        <v>8.6843074590847014</v>
      </c>
      <c r="AO171" s="10">
        <f t="shared" si="62"/>
        <v>8.7106789265092424</v>
      </c>
      <c r="AP171" s="10">
        <f t="shared" si="63"/>
        <v>8.7484830709132044</v>
      </c>
      <c r="AQ171" s="10">
        <f t="shared" si="64"/>
        <v>8.7889940404200502</v>
      </c>
      <c r="AR171" s="10">
        <f t="shared" si="65"/>
        <v>8.8298501039233717</v>
      </c>
      <c r="AS171" s="10">
        <f t="shared" si="66"/>
        <v>8.8594089061649157</v>
      </c>
      <c r="AT171" s="10">
        <f t="shared" si="67"/>
        <v>8.886068351602173</v>
      </c>
    </row>
    <row r="172" spans="1:46">
      <c r="A172" s="13" t="s">
        <v>368</v>
      </c>
      <c r="B172" s="16" t="s">
        <v>367</v>
      </c>
      <c r="C172" s="64">
        <v>4998.4063494657421</v>
      </c>
      <c r="D172" s="65">
        <v>8.5168744105041494</v>
      </c>
      <c r="E172" s="38">
        <v>0.57199999999999995</v>
      </c>
      <c r="F172" s="66">
        <v>50.68</v>
      </c>
      <c r="G172" s="9"/>
      <c r="H172" s="9"/>
      <c r="I172" s="10"/>
      <c r="J172" s="70">
        <v>3570.1912428944379</v>
      </c>
      <c r="K172" s="70">
        <v>3613.1140438487373</v>
      </c>
      <c r="L172" s="70">
        <v>3660.0031558443325</v>
      </c>
      <c r="M172" s="70">
        <v>3673.445095079855</v>
      </c>
      <c r="N172" s="70">
        <v>3723.6889671258396</v>
      </c>
      <c r="O172" s="70">
        <v>4032.4151708813306</v>
      </c>
      <c r="P172" s="70">
        <v>4025.3837588458473</v>
      </c>
      <c r="Q172" s="70">
        <v>4066.3230184609311</v>
      </c>
      <c r="R172" s="70">
        <v>4198.8240628293242</v>
      </c>
      <c r="S172" s="70">
        <v>4276.7815522850151</v>
      </c>
      <c r="T172" s="70">
        <v>4334.6775678092035</v>
      </c>
      <c r="U172" s="70">
        <v>4410.8946344790693</v>
      </c>
      <c r="V172" s="70">
        <v>4507.5044087304032</v>
      </c>
      <c r="W172" s="70">
        <v>4550.7277013314952</v>
      </c>
      <c r="X172" s="70">
        <v>4538.8683175876549</v>
      </c>
      <c r="Y172" s="71">
        <f t="shared" si="48"/>
        <v>4626.6541750535562</v>
      </c>
      <c r="Z172" s="71"/>
      <c r="AA172" s="9">
        <f t="shared" si="49"/>
        <v>78.888802709347203</v>
      </c>
      <c r="AB172" s="9">
        <f t="shared" si="50"/>
        <v>4078.8561798688984</v>
      </c>
      <c r="AC172" s="11">
        <f t="shared" si="51"/>
        <v>1.9340913047805188E-2</v>
      </c>
      <c r="AE172" s="10">
        <f t="shared" si="52"/>
        <v>8.1803744427771115</v>
      </c>
      <c r="AF172" s="10">
        <f t="shared" si="53"/>
        <v>8.1923252955121253</v>
      </c>
      <c r="AG172" s="10">
        <f t="shared" si="54"/>
        <v>8.2052192886475908</v>
      </c>
      <c r="AH172" s="10">
        <f t="shared" si="55"/>
        <v>8.2088852187338155</v>
      </c>
      <c r="AI172" s="10">
        <f t="shared" si="56"/>
        <v>8.222470113728912</v>
      </c>
      <c r="AJ172" s="10">
        <f t="shared" si="57"/>
        <v>8.3021207734188476</v>
      </c>
      <c r="AK172" s="10">
        <f t="shared" si="58"/>
        <v>8.3003755291203642</v>
      </c>
      <c r="AL172" s="10">
        <f t="shared" si="59"/>
        <v>8.3104944348254541</v>
      </c>
      <c r="AM172" s="10">
        <f t="shared" si="60"/>
        <v>8.3425597800276936</v>
      </c>
      <c r="AN172" s="10">
        <f t="shared" si="61"/>
        <v>8.3609560319365688</v>
      </c>
      <c r="AO172" s="10">
        <f t="shared" si="62"/>
        <v>8.3744025076269946</v>
      </c>
      <c r="AP172" s="10">
        <f t="shared" si="63"/>
        <v>8.3918328128278183</v>
      </c>
      <c r="AQ172" s="10">
        <f t="shared" si="64"/>
        <v>8.4134989331647159</v>
      </c>
      <c r="AR172" s="10">
        <f t="shared" si="65"/>
        <v>8.4230424335154304</v>
      </c>
      <c r="AS172" s="10">
        <f t="shared" si="66"/>
        <v>8.4204329907088287</v>
      </c>
      <c r="AT172" s="10">
        <f t="shared" si="67"/>
        <v>8.4395892454726624</v>
      </c>
    </row>
    <row r="173" spans="1:46">
      <c r="A173" s="13" t="s">
        <v>370</v>
      </c>
      <c r="B173" s="16" t="s">
        <v>369</v>
      </c>
      <c r="C173" s="64">
        <v>37377.102886468798</v>
      </c>
      <c r="D173" s="65">
        <v>10.528813573631103</v>
      </c>
      <c r="E173" s="38">
        <v>0.96299999999999997</v>
      </c>
      <c r="F173" s="66">
        <v>25</v>
      </c>
      <c r="G173" s="9"/>
      <c r="H173" s="9"/>
      <c r="I173" s="10"/>
      <c r="J173" s="70">
        <v>24629.209119564479</v>
      </c>
      <c r="K173" s="70">
        <v>24992.32458655299</v>
      </c>
      <c r="L173" s="70">
        <v>25650.549637226515</v>
      </c>
      <c r="M173" s="70">
        <v>26722.007734388728</v>
      </c>
      <c r="N173" s="70">
        <v>27949.527973566375</v>
      </c>
      <c r="O173" s="70">
        <v>29155.711314627108</v>
      </c>
      <c r="P173" s="70">
        <v>29440.759082322755</v>
      </c>
      <c r="Q173" s="70">
        <v>30070.466421276291</v>
      </c>
      <c r="R173" s="70">
        <v>30662.870814741265</v>
      </c>
      <c r="S173" s="70">
        <v>31833.462886871199</v>
      </c>
      <c r="T173" s="70">
        <v>32723.030667210733</v>
      </c>
      <c r="U173" s="70">
        <v>33916.973411601641</v>
      </c>
      <c r="V173" s="70">
        <v>34782.178295359779</v>
      </c>
      <c r="W173" s="70">
        <v>34371.180511399136</v>
      </c>
      <c r="X173" s="70">
        <v>32314.135392335571</v>
      </c>
      <c r="Y173" s="71">
        <f t="shared" si="48"/>
        <v>33105.689259479717</v>
      </c>
      <c r="Z173" s="71"/>
      <c r="AA173" s="9">
        <f t="shared" si="49"/>
        <v>733.58481577082955</v>
      </c>
      <c r="AB173" s="9">
        <f t="shared" si="50"/>
        <v>29947.625856602972</v>
      </c>
      <c r="AC173" s="11">
        <f t="shared" si="51"/>
        <v>2.4495591713460847E-2</v>
      </c>
      <c r="AE173" s="10">
        <f t="shared" si="52"/>
        <v>10.111688380146919</v>
      </c>
      <c r="AF173" s="10">
        <f t="shared" si="53"/>
        <v>10.126324040173232</v>
      </c>
      <c r="AG173" s="10">
        <f t="shared" si="54"/>
        <v>10.152320278721243</v>
      </c>
      <c r="AH173" s="10">
        <f t="shared" si="55"/>
        <v>10.193242764587788</v>
      </c>
      <c r="AI173" s="10">
        <f t="shared" si="56"/>
        <v>10.238155590196143</v>
      </c>
      <c r="AJ173" s="10">
        <f t="shared" si="57"/>
        <v>10.280406101047786</v>
      </c>
      <c r="AK173" s="10">
        <f t="shared" si="58"/>
        <v>10.290135356556698</v>
      </c>
      <c r="AL173" s="10">
        <f t="shared" si="59"/>
        <v>10.311298787045393</v>
      </c>
      <c r="AM173" s="10">
        <f t="shared" si="60"/>
        <v>10.33080778192179</v>
      </c>
      <c r="AN173" s="10">
        <f t="shared" si="61"/>
        <v>10.368273307537075</v>
      </c>
      <c r="AO173" s="10">
        <f t="shared" si="62"/>
        <v>10.395834410730824</v>
      </c>
      <c r="AP173" s="10">
        <f t="shared" si="63"/>
        <v>10.431670858672542</v>
      </c>
      <c r="AQ173" s="10">
        <f t="shared" si="64"/>
        <v>10.45686041663595</v>
      </c>
      <c r="AR173" s="10">
        <f t="shared" si="65"/>
        <v>10.444973716399771</v>
      </c>
      <c r="AS173" s="10">
        <f t="shared" si="66"/>
        <v>10.383260041725119</v>
      </c>
      <c r="AT173" s="10">
        <f t="shared" si="67"/>
        <v>10.407460427546365</v>
      </c>
    </row>
    <row r="174" spans="1:46">
      <c r="A174" s="13" t="s">
        <v>372</v>
      </c>
      <c r="B174" s="16" t="s">
        <v>371</v>
      </c>
      <c r="C174" s="64">
        <v>45223.681025707279</v>
      </c>
      <c r="D174" s="65">
        <v>10.71937614512194</v>
      </c>
      <c r="E174" s="38">
        <v>0.96</v>
      </c>
      <c r="F174" s="66">
        <v>33.682000000000002</v>
      </c>
      <c r="G174" s="9"/>
      <c r="H174" s="9"/>
      <c r="I174" s="10"/>
      <c r="J174" s="70">
        <v>32014.500736018803</v>
      </c>
      <c r="K174" s="70">
        <v>32065.4033521007</v>
      </c>
      <c r="L174" s="70">
        <v>32666.324840887024</v>
      </c>
      <c r="M174" s="70">
        <v>33424.509199172913</v>
      </c>
      <c r="N174" s="70">
        <v>33720.468990704263</v>
      </c>
      <c r="O174" s="70">
        <v>34713.371098412354</v>
      </c>
      <c r="P174" s="70">
        <v>34891.898418679521</v>
      </c>
      <c r="Q174" s="70">
        <v>34782.458916676886</v>
      </c>
      <c r="R174" s="70">
        <v>34456.996429526815</v>
      </c>
      <c r="S174" s="70">
        <v>35087.655567024201</v>
      </c>
      <c r="T174" s="70">
        <v>35784.085360620375</v>
      </c>
      <c r="U174" s="70">
        <v>36851.122114587102</v>
      </c>
      <c r="V174" s="70">
        <v>37854.35480446674</v>
      </c>
      <c r="W174" s="70">
        <v>38085.501483835418</v>
      </c>
      <c r="X174" s="70">
        <v>36953.739798825838</v>
      </c>
      <c r="Y174" s="71">
        <f t="shared" si="48"/>
        <v>37395.730032062151</v>
      </c>
      <c r="Z174" s="71"/>
      <c r="AA174" s="9">
        <f t="shared" si="49"/>
        <v>417.30849916940076</v>
      </c>
      <c r="AB174" s="9">
        <f t="shared" si="50"/>
        <v>34890.159407435924</v>
      </c>
      <c r="AC174" s="11">
        <f t="shared" si="51"/>
        <v>1.196063607208577E-2</v>
      </c>
      <c r="AE174" s="10">
        <f t="shared" si="52"/>
        <v>10.373944227141902</v>
      </c>
      <c r="AF174" s="10">
        <f t="shared" si="53"/>
        <v>10.375532950705489</v>
      </c>
      <c r="AG174" s="10">
        <f t="shared" si="54"/>
        <v>10.394100004875371</v>
      </c>
      <c r="AH174" s="10">
        <f t="shared" si="55"/>
        <v>10.417044718217548</v>
      </c>
      <c r="AI174" s="10">
        <f t="shared" si="56"/>
        <v>10.425860320402945</v>
      </c>
      <c r="AJ174" s="10">
        <f t="shared" si="57"/>
        <v>10.45488022596097</v>
      </c>
      <c r="AK174" s="10">
        <f t="shared" si="58"/>
        <v>10.460009944241968</v>
      </c>
      <c r="AL174" s="10">
        <f t="shared" si="59"/>
        <v>10.456868484566103</v>
      </c>
      <c r="AM174" s="10">
        <f t="shared" si="60"/>
        <v>10.447467345213145</v>
      </c>
      <c r="AN174" s="10">
        <f t="shared" si="61"/>
        <v>10.46560465434821</v>
      </c>
      <c r="AO174" s="10">
        <f t="shared" si="62"/>
        <v>10.485258530550828</v>
      </c>
      <c r="AP174" s="10">
        <f t="shared" si="63"/>
        <v>10.514641348024613</v>
      </c>
      <c r="AQ174" s="10">
        <f t="shared" si="64"/>
        <v>10.541501306526532</v>
      </c>
      <c r="AR174" s="10">
        <f t="shared" si="65"/>
        <v>10.54758895020964</v>
      </c>
      <c r="AS174" s="10">
        <f t="shared" si="66"/>
        <v>10.517422133672195</v>
      </c>
      <c r="AT174" s="10">
        <f t="shared" si="67"/>
        <v>10.529311806618985</v>
      </c>
    </row>
    <row r="175" spans="1:46">
      <c r="A175" s="13" t="s">
        <v>443</v>
      </c>
      <c r="B175" s="16" t="s">
        <v>373</v>
      </c>
      <c r="C175" s="64">
        <v>4729.9694793840836</v>
      </c>
      <c r="D175" s="65">
        <v>8.4616740289036567</v>
      </c>
      <c r="E175" s="38">
        <v>0.74199999999999999</v>
      </c>
      <c r="F175" s="66">
        <v>35.78</v>
      </c>
      <c r="G175" s="9"/>
      <c r="H175" s="9"/>
      <c r="I175" s="10"/>
      <c r="J175" s="70">
        <v>3759.2255124769963</v>
      </c>
      <c r="K175" s="70">
        <v>3829.4891137138648</v>
      </c>
      <c r="L175" s="70">
        <v>3806.7897813465738</v>
      </c>
      <c r="M175" s="70">
        <v>3953.1695577269256</v>
      </c>
      <c r="N175" s="70">
        <v>3720.5208442132675</v>
      </c>
      <c r="O175" s="70">
        <v>3725.2925376090102</v>
      </c>
      <c r="P175" s="70">
        <v>3815.1019013403688</v>
      </c>
      <c r="Q175" s="70">
        <v>3857.4127391385964</v>
      </c>
      <c r="R175" s="70">
        <v>3808.4773175314976</v>
      </c>
      <c r="S175" s="70">
        <v>3908.4434434750929</v>
      </c>
      <c r="T175" s="70">
        <v>3954.1886927812611</v>
      </c>
      <c r="U175" s="70">
        <v>4055.1712281446594</v>
      </c>
      <c r="V175" s="70">
        <v>4123.1234464157887</v>
      </c>
      <c r="W175" s="70">
        <v>4232.4469062870321</v>
      </c>
      <c r="X175" s="70">
        <v>4295.1107037225329</v>
      </c>
      <c r="Y175" s="71">
        <f t="shared" si="48"/>
        <v>4331.1605622661145</v>
      </c>
      <c r="Z175" s="71"/>
      <c r="AA175" s="9">
        <f t="shared" si="49"/>
        <v>32.926067410007299</v>
      </c>
      <c r="AB175" s="9">
        <f t="shared" si="50"/>
        <v>3922.9309150615645</v>
      </c>
      <c r="AC175" s="11">
        <f t="shared" si="51"/>
        <v>8.393231520746924E-3</v>
      </c>
      <c r="AE175" s="10">
        <f t="shared" si="52"/>
        <v>8.2319682344427942</v>
      </c>
      <c r="AF175" s="10">
        <f t="shared" si="53"/>
        <v>8.2504866826021335</v>
      </c>
      <c r="AG175" s="10">
        <f t="shared" si="54"/>
        <v>8.2445415358787759</v>
      </c>
      <c r="AH175" s="10">
        <f t="shared" si="55"/>
        <v>8.2822729558063166</v>
      </c>
      <c r="AI175" s="10">
        <f t="shared" si="56"/>
        <v>8.2216189493517309</v>
      </c>
      <c r="AJ175" s="10">
        <f t="shared" si="57"/>
        <v>8.2229006613163715</v>
      </c>
      <c r="AK175" s="10">
        <f t="shared" si="58"/>
        <v>8.2467226540670406</v>
      </c>
      <c r="AL175" s="10">
        <f t="shared" si="59"/>
        <v>8.25775196288971</v>
      </c>
      <c r="AM175" s="10">
        <f t="shared" si="60"/>
        <v>8.2449847340465183</v>
      </c>
      <c r="AN175" s="10">
        <f t="shared" si="61"/>
        <v>8.2708944774201143</v>
      </c>
      <c r="AO175" s="10">
        <f t="shared" si="62"/>
        <v>8.2825307245901989</v>
      </c>
      <c r="AP175" s="10">
        <f t="shared" si="63"/>
        <v>8.3077481920808545</v>
      </c>
      <c r="AQ175" s="10">
        <f t="shared" si="64"/>
        <v>8.3243662731793169</v>
      </c>
      <c r="AR175" s="10">
        <f t="shared" si="65"/>
        <v>8.3505355696372998</v>
      </c>
      <c r="AS175" s="10">
        <f t="shared" si="66"/>
        <v>8.3652326091088938</v>
      </c>
      <c r="AT175" s="10">
        <f t="shared" si="67"/>
        <v>8.3735908133203623</v>
      </c>
    </row>
    <row r="176" spans="1:46">
      <c r="A176" s="13" t="s">
        <v>376</v>
      </c>
      <c r="B176" s="16" t="s">
        <v>375</v>
      </c>
      <c r="C176" s="64">
        <v>1972.0834588008452</v>
      </c>
      <c r="D176" s="65">
        <v>7.5868458561741567</v>
      </c>
      <c r="E176" s="38">
        <v>0.68799999999999994</v>
      </c>
      <c r="F176" s="66">
        <v>33.6</v>
      </c>
      <c r="G176" s="9"/>
      <c r="H176" s="9"/>
      <c r="I176" s="10"/>
      <c r="J176" s="70">
        <v>1069.3610336452466</v>
      </c>
      <c r="K176" s="70">
        <v>878.17096261679376</v>
      </c>
      <c r="L176" s="70">
        <v>880.73489632957649</v>
      </c>
      <c r="M176" s="70">
        <v>914.97427925763168</v>
      </c>
      <c r="N176" s="70">
        <v>936.74324403697017</v>
      </c>
      <c r="O176" s="70">
        <v>1002.3615197493783</v>
      </c>
      <c r="P176" s="70">
        <v>1092.2344453047738</v>
      </c>
      <c r="Q176" s="70">
        <v>1178.8357635764473</v>
      </c>
      <c r="R176" s="70">
        <v>1285.0711229422066</v>
      </c>
      <c r="S176" s="70">
        <v>1404.99621363543</v>
      </c>
      <c r="T176" s="70">
        <v>1480.2638797303994</v>
      </c>
      <c r="U176" s="70">
        <v>1562.0060289880546</v>
      </c>
      <c r="V176" s="70">
        <v>1658.735954815503</v>
      </c>
      <c r="W176" s="70">
        <v>1761.3154401880843</v>
      </c>
      <c r="X176" s="70">
        <v>1790.7762004483611</v>
      </c>
      <c r="Y176" s="71">
        <f t="shared" si="48"/>
        <v>1889.5485401188052</v>
      </c>
      <c r="Z176" s="71"/>
      <c r="AA176" s="9">
        <f t="shared" si="49"/>
        <v>69.484190346038176</v>
      </c>
      <c r="AB176" s="9">
        <f t="shared" si="50"/>
        <v>1259.7720656843239</v>
      </c>
      <c r="AC176" s="11">
        <f t="shared" si="51"/>
        <v>5.515616057758313E-2</v>
      </c>
      <c r="AE176" s="10">
        <f t="shared" si="52"/>
        <v>6.9748165842644996</v>
      </c>
      <c r="AF176" s="10">
        <f t="shared" si="53"/>
        <v>6.7778412929223419</v>
      </c>
      <c r="AG176" s="10">
        <f t="shared" si="54"/>
        <v>6.7807566684277862</v>
      </c>
      <c r="AH176" s="10">
        <f t="shared" si="55"/>
        <v>6.8188959547794763</v>
      </c>
      <c r="AI176" s="10">
        <f t="shared" si="56"/>
        <v>6.8424092255175202</v>
      </c>
      <c r="AJ176" s="10">
        <f t="shared" si="57"/>
        <v>6.9101140147258802</v>
      </c>
      <c r="AK176" s="10">
        <f t="shared" si="58"/>
        <v>6.9959808267640389</v>
      </c>
      <c r="AL176" s="10">
        <f t="shared" si="59"/>
        <v>7.0722825893721444</v>
      </c>
      <c r="AM176" s="10">
        <f t="shared" si="60"/>
        <v>7.1585693443908003</v>
      </c>
      <c r="AN176" s="10">
        <f t="shared" si="61"/>
        <v>7.2477898868428126</v>
      </c>
      <c r="AO176" s="10">
        <f t="shared" si="62"/>
        <v>7.2999756479802542</v>
      </c>
      <c r="AP176" s="10">
        <f t="shared" si="63"/>
        <v>7.3537261901796693</v>
      </c>
      <c r="AQ176" s="10">
        <f t="shared" si="64"/>
        <v>7.4138111182800515</v>
      </c>
      <c r="AR176" s="10">
        <f t="shared" si="65"/>
        <v>7.473816218058813</v>
      </c>
      <c r="AS176" s="10">
        <f t="shared" si="66"/>
        <v>7.4904044363792144</v>
      </c>
      <c r="AT176" s="10">
        <f t="shared" si="67"/>
        <v>7.5440932118582564</v>
      </c>
    </row>
    <row r="177" spans="1:46">
      <c r="A177" s="13" t="s">
        <v>444</v>
      </c>
      <c r="B177" s="16" t="s">
        <v>377</v>
      </c>
      <c r="C177" s="64">
        <v>1362.3753080524577</v>
      </c>
      <c r="D177" s="65">
        <v>7.2169850053237417</v>
      </c>
      <c r="E177" s="38">
        <v>0.53</v>
      </c>
      <c r="F177" s="66">
        <v>37.580000000000005</v>
      </c>
      <c r="G177" s="9"/>
      <c r="H177" s="9"/>
      <c r="I177" s="10"/>
      <c r="J177" s="70">
        <v>798.45126290452242</v>
      </c>
      <c r="K177" s="70">
        <v>811.67862353092778</v>
      </c>
      <c r="L177" s="70">
        <v>818.485397608114</v>
      </c>
      <c r="M177" s="70">
        <v>827.68914229779841</v>
      </c>
      <c r="N177" s="70">
        <v>846.31065582810902</v>
      </c>
      <c r="O177" s="70">
        <v>865.79266735809847</v>
      </c>
      <c r="P177" s="70">
        <v>894.27749621060832</v>
      </c>
      <c r="Q177" s="70">
        <v>933.51652882823157</v>
      </c>
      <c r="R177" s="70">
        <v>971.0679609977941</v>
      </c>
      <c r="S177" s="70">
        <v>1019.1574076062006</v>
      </c>
      <c r="T177" s="70">
        <v>1064.5751624752172</v>
      </c>
      <c r="U177" s="70">
        <v>1104.948310729621</v>
      </c>
      <c r="V177" s="70">
        <v>1150.7670917807118</v>
      </c>
      <c r="W177" s="70">
        <v>1201.2714712082986</v>
      </c>
      <c r="X177" s="70">
        <v>1237.1227327383469</v>
      </c>
      <c r="Y177" s="71">
        <f t="shared" si="48"/>
        <v>1279.119831408769</v>
      </c>
      <c r="Z177" s="71"/>
      <c r="AA177" s="9">
        <f t="shared" si="49"/>
        <v>32.917914231128535</v>
      </c>
      <c r="AB177" s="9">
        <f t="shared" si="50"/>
        <v>969.67412747350681</v>
      </c>
      <c r="AC177" s="11">
        <f t="shared" si="51"/>
        <v>3.3947398717233394E-2</v>
      </c>
      <c r="AE177" s="10">
        <f t="shared" si="52"/>
        <v>6.6826739299808127</v>
      </c>
      <c r="AF177" s="10">
        <f t="shared" si="53"/>
        <v>6.69910447798968</v>
      </c>
      <c r="AG177" s="10">
        <f t="shared" si="54"/>
        <v>6.7074555562221319</v>
      </c>
      <c r="AH177" s="10">
        <f t="shared" si="55"/>
        <v>6.7186376518855297</v>
      </c>
      <c r="AI177" s="10">
        <f t="shared" si="56"/>
        <v>6.7408864976733724</v>
      </c>
      <c r="AJ177" s="10">
        <f t="shared" si="57"/>
        <v>6.763645465762151</v>
      </c>
      <c r="AK177" s="10">
        <f t="shared" si="58"/>
        <v>6.7960161254557532</v>
      </c>
      <c r="AL177" s="10">
        <f t="shared" si="59"/>
        <v>6.8389586691220039</v>
      </c>
      <c r="AM177" s="10">
        <f t="shared" si="60"/>
        <v>6.8783964565710214</v>
      </c>
      <c r="AN177" s="10">
        <f t="shared" si="61"/>
        <v>6.9267314939193581</v>
      </c>
      <c r="AO177" s="10">
        <f t="shared" si="62"/>
        <v>6.9703310900844002</v>
      </c>
      <c r="AP177" s="10">
        <f t="shared" si="63"/>
        <v>7.007553835237494</v>
      </c>
      <c r="AQ177" s="10">
        <f t="shared" si="64"/>
        <v>7.0481840353184966</v>
      </c>
      <c r="AR177" s="10">
        <f t="shared" si="65"/>
        <v>7.0911358341795383</v>
      </c>
      <c r="AS177" s="10">
        <f t="shared" si="66"/>
        <v>7.1205435855291874</v>
      </c>
      <c r="AT177" s="10">
        <f t="shared" si="67"/>
        <v>7.1539274886746425</v>
      </c>
    </row>
    <row r="178" spans="1:46">
      <c r="A178" s="13" t="s">
        <v>380</v>
      </c>
      <c r="B178" s="16" t="s">
        <v>379</v>
      </c>
      <c r="C178" s="64">
        <v>7995.0835184954149</v>
      </c>
      <c r="D178" s="65">
        <v>8.9865820715543823</v>
      </c>
      <c r="E178" s="38">
        <v>0.78300000000000003</v>
      </c>
      <c r="F178" s="66">
        <v>53.569999999999993</v>
      </c>
      <c r="G178" s="9"/>
      <c r="H178" s="9"/>
      <c r="I178" s="10"/>
      <c r="J178" s="70">
        <v>5644.504431375979</v>
      </c>
      <c r="K178" s="70">
        <v>5930.2128577336744</v>
      </c>
      <c r="L178" s="70">
        <v>5810.365071006484</v>
      </c>
      <c r="M178" s="70">
        <v>5167.8019035901034</v>
      </c>
      <c r="N178" s="70">
        <v>5360.5616838308497</v>
      </c>
      <c r="O178" s="70">
        <v>5568.1043431964963</v>
      </c>
      <c r="P178" s="70">
        <v>5630.5800143333181</v>
      </c>
      <c r="Q178" s="70">
        <v>5860.8437383161236</v>
      </c>
      <c r="R178" s="70">
        <v>6202.5761894271654</v>
      </c>
      <c r="S178" s="70">
        <v>6519.7048046970885</v>
      </c>
      <c r="T178" s="70">
        <v>6750.9362370756453</v>
      </c>
      <c r="U178" s="70">
        <v>7038.4713883567229</v>
      </c>
      <c r="V178" s="70">
        <v>7333.379202356552</v>
      </c>
      <c r="W178" s="70">
        <v>7468.6023471247163</v>
      </c>
      <c r="X178" s="70">
        <v>7260.0402491203013</v>
      </c>
      <c r="Y178" s="71">
        <f t="shared" si="48"/>
        <v>7435.8371693291565</v>
      </c>
      <c r="Z178" s="71"/>
      <c r="AA178" s="9">
        <f t="shared" si="49"/>
        <v>151.01127505072409</v>
      </c>
      <c r="AB178" s="9">
        <f t="shared" si="50"/>
        <v>6236.4456307694136</v>
      </c>
      <c r="AC178" s="11">
        <f t="shared" si="51"/>
        <v>2.421431757629117E-2</v>
      </c>
      <c r="AE178" s="10">
        <f t="shared" si="52"/>
        <v>8.6384376837798627</v>
      </c>
      <c r="AF178" s="10">
        <f t="shared" si="53"/>
        <v>8.6878153864122591</v>
      </c>
      <c r="AG178" s="10">
        <f t="shared" si="54"/>
        <v>8.6673986828128005</v>
      </c>
      <c r="AH178" s="10">
        <f t="shared" si="55"/>
        <v>8.5502027133791092</v>
      </c>
      <c r="AI178" s="10">
        <f t="shared" si="56"/>
        <v>8.5868240403340614</v>
      </c>
      <c r="AJ178" s="10">
        <f t="shared" si="57"/>
        <v>8.6248099416368884</v>
      </c>
      <c r="AK178" s="10">
        <f t="shared" si="58"/>
        <v>8.6359677379113968</v>
      </c>
      <c r="AL178" s="10">
        <f t="shared" si="59"/>
        <v>8.6760488548543542</v>
      </c>
      <c r="AM178" s="10">
        <f t="shared" si="60"/>
        <v>8.7327199991547069</v>
      </c>
      <c r="AN178" s="10">
        <f t="shared" si="61"/>
        <v>8.7825843785425324</v>
      </c>
      <c r="AO178" s="10">
        <f t="shared" si="62"/>
        <v>8.817436476037356</v>
      </c>
      <c r="AP178" s="10">
        <f t="shared" si="63"/>
        <v>8.8591462932397569</v>
      </c>
      <c r="AQ178" s="10">
        <f t="shared" si="64"/>
        <v>8.9001916985195848</v>
      </c>
      <c r="AR178" s="10">
        <f t="shared" si="65"/>
        <v>8.9184631584958716</v>
      </c>
      <c r="AS178" s="10">
        <f t="shared" si="66"/>
        <v>8.8901406517594381</v>
      </c>
      <c r="AT178" s="10">
        <f t="shared" si="67"/>
        <v>8.9140664509858105</v>
      </c>
    </row>
    <row r="179" spans="1:46">
      <c r="A179" s="13" t="s">
        <v>382</v>
      </c>
      <c r="B179" s="16" t="s">
        <v>381</v>
      </c>
      <c r="C179" s="64">
        <v>805</v>
      </c>
      <c r="D179" s="65">
        <v>6.6908422774185636</v>
      </c>
      <c r="E179" s="38">
        <v>0.48899999999999999</v>
      </c>
      <c r="F179" s="66">
        <v>38</v>
      </c>
      <c r="G179" s="9"/>
      <c r="H179" s="9"/>
      <c r="I179" s="10"/>
      <c r="J179" s="71">
        <f t="shared" ref="J179:V179" si="74">K179*0.97</f>
        <v>353.8372623836492</v>
      </c>
      <c r="K179" s="71">
        <f t="shared" si="74"/>
        <v>364.78068286974144</v>
      </c>
      <c r="L179" s="71">
        <f t="shared" si="74"/>
        <v>376.06255965952727</v>
      </c>
      <c r="M179" s="71">
        <f t="shared" si="74"/>
        <v>387.69336047373946</v>
      </c>
      <c r="N179" s="71">
        <f t="shared" si="74"/>
        <v>399.68387677705101</v>
      </c>
      <c r="O179" s="71">
        <f t="shared" si="74"/>
        <v>412.04523379077426</v>
      </c>
      <c r="P179" s="71">
        <f t="shared" si="74"/>
        <v>424.78890081523122</v>
      </c>
      <c r="Q179" s="71">
        <f t="shared" si="74"/>
        <v>437.92670187137242</v>
      </c>
      <c r="R179" s="71">
        <f t="shared" si="74"/>
        <v>451.47082667151795</v>
      </c>
      <c r="S179" s="71">
        <f t="shared" si="74"/>
        <v>465.43384192939999</v>
      </c>
      <c r="T179" s="71">
        <f t="shared" si="74"/>
        <v>479.82870301999998</v>
      </c>
      <c r="U179" s="71">
        <f t="shared" si="74"/>
        <v>494.66876600000001</v>
      </c>
      <c r="V179" s="71">
        <f t="shared" si="74"/>
        <v>509.96780000000001</v>
      </c>
      <c r="W179" s="71">
        <f>X179*0.97</f>
        <v>525.74</v>
      </c>
      <c r="X179" s="72">
        <v>542</v>
      </c>
      <c r="Y179" s="71">
        <f t="shared" si="48"/>
        <v>558.45148415135679</v>
      </c>
      <c r="Z179" s="71"/>
      <c r="AA179" s="9">
        <f t="shared" si="49"/>
        <v>13.407916109877851</v>
      </c>
      <c r="AB179" s="9">
        <f t="shared" si="50"/>
        <v>441.72856775080021</v>
      </c>
      <c r="AC179" s="11">
        <f t="shared" si="51"/>
        <v>3.035329179217108E-2</v>
      </c>
      <c r="AE179" s="10">
        <f t="shared" si="52"/>
        <v>5.868837096653726</v>
      </c>
      <c r="AF179" s="10">
        <f t="shared" si="53"/>
        <v>5.899296304138435</v>
      </c>
      <c r="AG179" s="10">
        <f t="shared" si="54"/>
        <v>5.9297555116231431</v>
      </c>
      <c r="AH179" s="10">
        <f t="shared" si="55"/>
        <v>5.9602147191078521</v>
      </c>
      <c r="AI179" s="10">
        <f t="shared" si="56"/>
        <v>5.9906739265925602</v>
      </c>
      <c r="AJ179" s="10">
        <f t="shared" si="57"/>
        <v>6.0211331340772691</v>
      </c>
      <c r="AK179" s="10">
        <f t="shared" si="58"/>
        <v>6.0515923415619781</v>
      </c>
      <c r="AL179" s="10">
        <f t="shared" si="59"/>
        <v>6.0820515490466862</v>
      </c>
      <c r="AM179" s="10">
        <f t="shared" si="60"/>
        <v>6.1125107565313952</v>
      </c>
      <c r="AN179" s="10">
        <f t="shared" si="61"/>
        <v>6.1429699640161033</v>
      </c>
      <c r="AO179" s="10">
        <f t="shared" si="62"/>
        <v>6.1734291715008123</v>
      </c>
      <c r="AP179" s="10">
        <f t="shared" si="63"/>
        <v>6.2038883789855204</v>
      </c>
      <c r="AQ179" s="10">
        <f t="shared" si="64"/>
        <v>6.2343475864702294</v>
      </c>
      <c r="AR179" s="10">
        <f t="shared" si="65"/>
        <v>6.2648067939549374</v>
      </c>
      <c r="AS179" s="10">
        <f t="shared" si="66"/>
        <v>6.2952660014396464</v>
      </c>
      <c r="AT179" s="10">
        <f t="shared" si="67"/>
        <v>6.3251677466095142</v>
      </c>
    </row>
    <row r="180" spans="1:46">
      <c r="A180" s="13" t="s">
        <v>384</v>
      </c>
      <c r="B180" s="16" t="s">
        <v>383</v>
      </c>
      <c r="C180" s="64">
        <v>850.33452874036493</v>
      </c>
      <c r="D180" s="65">
        <v>6.7456298352826289</v>
      </c>
      <c r="E180" s="38">
        <v>0.499</v>
      </c>
      <c r="F180" s="66">
        <v>34.409999999999997</v>
      </c>
      <c r="G180" s="9"/>
      <c r="H180" s="9"/>
      <c r="I180" s="10"/>
      <c r="J180" s="70">
        <v>758.51525736690621</v>
      </c>
      <c r="K180" s="70">
        <v>799.75315709969391</v>
      </c>
      <c r="L180" s="70">
        <v>883.58755038933941</v>
      </c>
      <c r="M180" s="70">
        <v>832.94158405152461</v>
      </c>
      <c r="N180" s="70">
        <v>824.55550178214412</v>
      </c>
      <c r="O180" s="70">
        <v>792.23591452439007</v>
      </c>
      <c r="P180" s="70">
        <v>767.9266569734408</v>
      </c>
      <c r="Q180" s="70">
        <v>778.18390733531351</v>
      </c>
      <c r="R180" s="70">
        <v>778.86642099969254</v>
      </c>
      <c r="S180" s="70">
        <v>782.30003409571145</v>
      </c>
      <c r="T180" s="70">
        <v>772.02941569558016</v>
      </c>
      <c r="U180" s="70">
        <v>782.18998229718943</v>
      </c>
      <c r="V180" s="70">
        <v>777.36773545388894</v>
      </c>
      <c r="W180" s="70">
        <v>771.98744278920014</v>
      </c>
      <c r="X180" s="70">
        <v>772.15740018096437</v>
      </c>
      <c r="Y180" s="71">
        <f t="shared" si="48"/>
        <v>768.77239710113122</v>
      </c>
      <c r="Z180" s="71"/>
      <c r="AA180" s="9">
        <f t="shared" si="49"/>
        <v>-3.4704107962498068</v>
      </c>
      <c r="AB180" s="9">
        <f t="shared" si="50"/>
        <v>791.63986406899869</v>
      </c>
      <c r="AC180" s="11">
        <f t="shared" si="51"/>
        <v>-4.3838252136672697E-3</v>
      </c>
      <c r="AE180" s="10">
        <f t="shared" si="52"/>
        <v>6.6313629137700714</v>
      </c>
      <c r="AF180" s="10">
        <f t="shared" si="53"/>
        <v>6.6843031264300805</v>
      </c>
      <c r="AG180" s="10">
        <f t="shared" si="54"/>
        <v>6.7839903818013187</v>
      </c>
      <c r="AH180" s="10">
        <f t="shared" si="55"/>
        <v>6.7249635125187703</v>
      </c>
      <c r="AI180" s="10">
        <f t="shared" si="56"/>
        <v>6.7148444554188869</v>
      </c>
      <c r="AJ180" s="10">
        <f t="shared" si="57"/>
        <v>6.6748592193336371</v>
      </c>
      <c r="AK180" s="10">
        <f t="shared" si="58"/>
        <v>6.6436942298548791</v>
      </c>
      <c r="AL180" s="10">
        <f t="shared" si="59"/>
        <v>6.6569628809936789</v>
      </c>
      <c r="AM180" s="10">
        <f t="shared" si="60"/>
        <v>6.6578395561989323</v>
      </c>
      <c r="AN180" s="10">
        <f t="shared" si="61"/>
        <v>6.6622383422749678</v>
      </c>
      <c r="AO180" s="10">
        <f t="shared" si="62"/>
        <v>6.6490226525314835</v>
      </c>
      <c r="AP180" s="10">
        <f t="shared" si="63"/>
        <v>6.6620976551532216</v>
      </c>
      <c r="AQ180" s="10">
        <f t="shared" si="64"/>
        <v>6.6559135144103152</v>
      </c>
      <c r="AR180" s="10">
        <f t="shared" si="65"/>
        <v>6.6489682840753881</v>
      </c>
      <c r="AS180" s="10">
        <f t="shared" si="66"/>
        <v>6.6491884154875729</v>
      </c>
      <c r="AT180" s="10">
        <f t="shared" si="67"/>
        <v>6.6447949531368238</v>
      </c>
    </row>
    <row r="181" spans="1:46">
      <c r="A181" s="13" t="s">
        <v>386</v>
      </c>
      <c r="B181" s="16" t="s">
        <v>385</v>
      </c>
      <c r="C181" s="64">
        <v>4465.5779583479698</v>
      </c>
      <c r="D181" s="65">
        <v>8.4041539268929437</v>
      </c>
      <c r="E181" s="38">
        <v>0.76800000000000002</v>
      </c>
      <c r="F181" s="66" t="e">
        <v>#N/A</v>
      </c>
      <c r="G181" s="9"/>
      <c r="H181" s="9"/>
      <c r="I181" s="10"/>
      <c r="J181" s="70">
        <v>3543.9666264763277</v>
      </c>
      <c r="K181" s="70">
        <v>3529.2014674841212</v>
      </c>
      <c r="L181" s="70">
        <v>3496.8331548006668</v>
      </c>
      <c r="M181" s="70">
        <v>3599.4077730358804</v>
      </c>
      <c r="N181" s="70">
        <v>3741.4722073447688</v>
      </c>
      <c r="O181" s="70">
        <v>3845.6749691613568</v>
      </c>
      <c r="P181" s="70">
        <v>3961.4172030214181</v>
      </c>
      <c r="Q181" s="70">
        <v>4078.9347491822509</v>
      </c>
      <c r="R181" s="70">
        <v>4152.8982621925652</v>
      </c>
      <c r="S181" s="70">
        <v>4165.013367477447</v>
      </c>
      <c r="T181" s="70">
        <v>4097.8830698181573</v>
      </c>
      <c r="U181" s="70">
        <v>4095.5758078987064</v>
      </c>
      <c r="V181" s="70">
        <v>4025.4625104106613</v>
      </c>
      <c r="W181" s="70">
        <v>4087.2934915702431</v>
      </c>
      <c r="X181" s="70">
        <v>4055.0265220110409</v>
      </c>
      <c r="Y181" s="71">
        <f t="shared" si="48"/>
        <v>4105.0039374402795</v>
      </c>
      <c r="Z181" s="71"/>
      <c r="AA181" s="9">
        <f t="shared" si="49"/>
        <v>48.047074192801759</v>
      </c>
      <c r="AB181" s="9">
        <f t="shared" si="50"/>
        <v>3898.4040787923736</v>
      </c>
      <c r="AC181" s="11">
        <f t="shared" si="51"/>
        <v>1.232480605440099E-2</v>
      </c>
      <c r="AE181" s="10">
        <f t="shared" si="52"/>
        <v>8.1730018947721472</v>
      </c>
      <c r="AF181" s="10">
        <f t="shared" si="53"/>
        <v>8.1688269111599787</v>
      </c>
      <c r="AG181" s="10">
        <f t="shared" si="54"/>
        <v>8.1596130249731189</v>
      </c>
      <c r="AH181" s="10">
        <f t="shared" si="55"/>
        <v>8.1885246034213264</v>
      </c>
      <c r="AI181" s="10">
        <f t="shared" si="56"/>
        <v>8.2272344512808147</v>
      </c>
      <c r="AJ181" s="10">
        <f t="shared" si="57"/>
        <v>8.2547044111789329</v>
      </c>
      <c r="AK181" s="10">
        <f t="shared" si="58"/>
        <v>8.2843571197757768</v>
      </c>
      <c r="AL181" s="10">
        <f t="shared" si="59"/>
        <v>8.3135911424213447</v>
      </c>
      <c r="AM181" s="10">
        <f t="shared" si="60"/>
        <v>8.331561745905347</v>
      </c>
      <c r="AN181" s="10">
        <f t="shared" si="61"/>
        <v>8.3344747640741712</v>
      </c>
      <c r="AO181" s="10">
        <f t="shared" si="62"/>
        <v>8.318225794916442</v>
      </c>
      <c r="AP181" s="10">
        <f t="shared" si="63"/>
        <v>8.3176625988316459</v>
      </c>
      <c r="AQ181" s="10">
        <f t="shared" si="64"/>
        <v>8.3003950926698806</v>
      </c>
      <c r="AR181" s="10">
        <f t="shared" si="65"/>
        <v>8.3156382919892309</v>
      </c>
      <c r="AS181" s="10">
        <f t="shared" si="66"/>
        <v>8.3077125070980475</v>
      </c>
      <c r="AT181" s="10">
        <f t="shared" si="67"/>
        <v>8.3199619810676229</v>
      </c>
    </row>
    <row r="182" spans="1:46">
      <c r="A182" s="13" t="s">
        <v>445</v>
      </c>
      <c r="B182" s="16" t="s">
        <v>387</v>
      </c>
      <c r="C182" s="64">
        <v>25571.659221747272</v>
      </c>
      <c r="D182" s="65">
        <v>10.149239955571765</v>
      </c>
      <c r="E182" s="38">
        <v>0.83699999999999997</v>
      </c>
      <c r="F182" s="66">
        <v>40.270000000000003</v>
      </c>
      <c r="G182" s="9"/>
      <c r="H182" s="9"/>
      <c r="I182" s="10"/>
      <c r="J182" s="70">
        <v>11143.348812529975</v>
      </c>
      <c r="K182" s="70">
        <v>11515.926781943588</v>
      </c>
      <c r="L182" s="70">
        <v>11766.521900117134</v>
      </c>
      <c r="M182" s="70">
        <v>12622.397314695467</v>
      </c>
      <c r="N182" s="70">
        <v>13120.692714452396</v>
      </c>
      <c r="O182" s="70">
        <v>13869.963651461727</v>
      </c>
      <c r="P182" s="70">
        <v>14383.481153713052</v>
      </c>
      <c r="Q182" s="70">
        <v>15481.040709921299</v>
      </c>
      <c r="R182" s="70">
        <v>17654.742680404521</v>
      </c>
      <c r="S182" s="70">
        <v>18983.921246900558</v>
      </c>
      <c r="T182" s="70">
        <v>20013.899733474569</v>
      </c>
      <c r="U182" s="70">
        <v>22632.203742197406</v>
      </c>
      <c r="V182" s="70">
        <v>23583.312742934155</v>
      </c>
      <c r="W182" s="70">
        <v>24032.149070253305</v>
      </c>
      <c r="X182" s="70">
        <v>23220.679903743352</v>
      </c>
      <c r="Y182" s="71">
        <f t="shared" si="48"/>
        <v>24655.219488030532</v>
      </c>
      <c r="Z182" s="71"/>
      <c r="AA182" s="9">
        <f t="shared" si="49"/>
        <v>1046.2165323824302</v>
      </c>
      <c r="AB182" s="9">
        <f t="shared" si="50"/>
        <v>16934.952143916165</v>
      </c>
      <c r="AC182" s="11">
        <f t="shared" si="51"/>
        <v>6.1778534919467165E-2</v>
      </c>
      <c r="AE182" s="10">
        <f t="shared" si="52"/>
        <v>9.3185980798443797</v>
      </c>
      <c r="AF182" s="10">
        <f t="shared" si="53"/>
        <v>9.3514862937701722</v>
      </c>
      <c r="AG182" s="10">
        <f t="shared" si="54"/>
        <v>9.3730136510714015</v>
      </c>
      <c r="AH182" s="10">
        <f t="shared" si="55"/>
        <v>9.4432280795996011</v>
      </c>
      <c r="AI182" s="10">
        <f t="shared" si="56"/>
        <v>9.4819458594619483</v>
      </c>
      <c r="AJ182" s="10">
        <f t="shared" si="57"/>
        <v>9.5374808926465917</v>
      </c>
      <c r="AK182" s="10">
        <f t="shared" si="58"/>
        <v>9.5738356849897084</v>
      </c>
      <c r="AL182" s="10">
        <f t="shared" si="59"/>
        <v>9.64737137420701</v>
      </c>
      <c r="AM182" s="10">
        <f t="shared" si="60"/>
        <v>9.7787597333712259</v>
      </c>
      <c r="AN182" s="10">
        <f t="shared" si="61"/>
        <v>9.8513476497136399</v>
      </c>
      <c r="AO182" s="10">
        <f t="shared" si="62"/>
        <v>9.9041822978184548</v>
      </c>
      <c r="AP182" s="10">
        <f t="shared" si="63"/>
        <v>10.027129115335606</v>
      </c>
      <c r="AQ182" s="10">
        <f t="shared" si="64"/>
        <v>10.068294653745863</v>
      </c>
      <c r="AR182" s="10">
        <f t="shared" si="65"/>
        <v>10.087147757534524</v>
      </c>
      <c r="AS182" s="10">
        <f t="shared" si="66"/>
        <v>10.052798535776837</v>
      </c>
      <c r="AT182" s="10">
        <f t="shared" si="67"/>
        <v>10.112743900992584</v>
      </c>
    </row>
    <row r="183" spans="1:46">
      <c r="A183" s="13" t="s">
        <v>390</v>
      </c>
      <c r="B183" s="16" t="s">
        <v>389</v>
      </c>
      <c r="C183" s="64">
        <v>8272.5020085580218</v>
      </c>
      <c r="D183" s="65">
        <v>9.0206922825951352</v>
      </c>
      <c r="E183" s="38">
        <v>0.76900000000000002</v>
      </c>
      <c r="F183" s="66">
        <v>40.81</v>
      </c>
      <c r="G183" s="9"/>
      <c r="H183" s="9"/>
      <c r="I183" s="10"/>
      <c r="J183" s="70">
        <v>4422.2537014372429</v>
      </c>
      <c r="K183" s="70">
        <v>4669.5638883055854</v>
      </c>
      <c r="L183" s="70">
        <v>4856.4699201386247</v>
      </c>
      <c r="M183" s="70">
        <v>5024.2912420291914</v>
      </c>
      <c r="N183" s="70">
        <v>5259.3753521199415</v>
      </c>
      <c r="O183" s="70">
        <v>5444.3649125731454</v>
      </c>
      <c r="P183" s="70">
        <v>5647.462387266457</v>
      </c>
      <c r="Q183" s="70">
        <v>5677.2993468892246</v>
      </c>
      <c r="R183" s="70">
        <v>5957.7158960392617</v>
      </c>
      <c r="S183" s="70">
        <v>6258.5815523886668</v>
      </c>
      <c r="T183" s="70">
        <v>6444.8141577733704</v>
      </c>
      <c r="U183" s="70">
        <v>6743.0032637798213</v>
      </c>
      <c r="V183" s="70">
        <v>7101.7787660512213</v>
      </c>
      <c r="W183" s="70">
        <v>7357.5248567980125</v>
      </c>
      <c r="X183" s="70">
        <v>7511.9537405843685</v>
      </c>
      <c r="Y183" s="71">
        <f t="shared" si="48"/>
        <v>7791.3230706643444</v>
      </c>
      <c r="Z183" s="71"/>
      <c r="AA183" s="9">
        <f t="shared" si="49"/>
        <v>219.11450573897883</v>
      </c>
      <c r="AB183" s="9">
        <f t="shared" si="50"/>
        <v>5891.7635322782762</v>
      </c>
      <c r="AC183" s="11">
        <f t="shared" si="51"/>
        <v>3.7189969444386344E-2</v>
      </c>
      <c r="AE183" s="10">
        <f t="shared" si="52"/>
        <v>8.3944047323264304</v>
      </c>
      <c r="AF183" s="10">
        <f t="shared" si="53"/>
        <v>8.4488209605004165</v>
      </c>
      <c r="AG183" s="10">
        <f t="shared" si="54"/>
        <v>8.4880670990908094</v>
      </c>
      <c r="AH183" s="10">
        <f t="shared" si="55"/>
        <v>8.5220396766169522</v>
      </c>
      <c r="AI183" s="10">
        <f t="shared" si="56"/>
        <v>8.5677675443300778</v>
      </c>
      <c r="AJ183" s="10">
        <f t="shared" si="57"/>
        <v>8.6023363917551201</v>
      </c>
      <c r="AK183" s="10">
        <f t="shared" si="58"/>
        <v>8.6389615882520658</v>
      </c>
      <c r="AL183" s="10">
        <f t="shared" si="59"/>
        <v>8.6442309315479076</v>
      </c>
      <c r="AM183" s="10">
        <f t="shared" si="60"/>
        <v>8.6924424476850053</v>
      </c>
      <c r="AN183" s="10">
        <f t="shared" si="61"/>
        <v>8.7417088493436683</v>
      </c>
      <c r="AO183" s="10">
        <f t="shared" si="62"/>
        <v>8.7710310798564421</v>
      </c>
      <c r="AP183" s="10">
        <f t="shared" si="63"/>
        <v>8.8162606927593536</v>
      </c>
      <c r="AQ183" s="10">
        <f t="shared" si="64"/>
        <v>8.8681005620816489</v>
      </c>
      <c r="AR183" s="10">
        <f t="shared" si="65"/>
        <v>8.903478858531825</v>
      </c>
      <c r="AS183" s="10">
        <f t="shared" si="66"/>
        <v>8.9242508627999637</v>
      </c>
      <c r="AT183" s="10">
        <f t="shared" si="67"/>
        <v>8.9607659666337867</v>
      </c>
    </row>
    <row r="184" spans="1:46">
      <c r="A184" s="13" t="s">
        <v>392</v>
      </c>
      <c r="B184" s="16" t="s">
        <v>391</v>
      </c>
      <c r="C184" s="64">
        <v>13667.879548372061</v>
      </c>
      <c r="D184" s="65">
        <v>9.5228038005223716</v>
      </c>
      <c r="E184" s="38">
        <v>0.80600000000000005</v>
      </c>
      <c r="F184" s="66">
        <v>39.739999999999995</v>
      </c>
      <c r="G184" s="9"/>
      <c r="H184" s="9"/>
      <c r="I184" s="10"/>
      <c r="J184" s="70">
        <v>8378.1147675671218</v>
      </c>
      <c r="K184" s="70">
        <v>8843.4090052823321</v>
      </c>
      <c r="L184" s="70">
        <v>9353.2619715667679</v>
      </c>
      <c r="M184" s="70">
        <v>9411.0749530374724</v>
      </c>
      <c r="N184" s="70">
        <v>8948.993996975194</v>
      </c>
      <c r="O184" s="70">
        <v>9408.889074744191</v>
      </c>
      <c r="P184" s="70">
        <v>8743.2955975323857</v>
      </c>
      <c r="Q184" s="70">
        <v>9152.7499722497396</v>
      </c>
      <c r="R184" s="70">
        <v>9505.2414435044284</v>
      </c>
      <c r="S184" s="70">
        <v>10258.956854565249</v>
      </c>
      <c r="T184" s="70">
        <v>10977.29345880652</v>
      </c>
      <c r="U184" s="70">
        <v>11584.440774289906</v>
      </c>
      <c r="V184" s="70">
        <v>11973.162014118832</v>
      </c>
      <c r="W184" s="70">
        <v>11903.580928417505</v>
      </c>
      <c r="X184" s="70">
        <v>11208.836979444144</v>
      </c>
      <c r="Y184" s="71">
        <f t="shared" si="48"/>
        <v>11483.756434478697</v>
      </c>
      <c r="Z184" s="71"/>
      <c r="AA184" s="9">
        <f t="shared" si="49"/>
        <v>244.70010825295853</v>
      </c>
      <c r="AB184" s="9">
        <f t="shared" si="50"/>
        <v>9976.7534528067863</v>
      </c>
      <c r="AC184" s="11">
        <f t="shared" si="51"/>
        <v>2.4527027695980239E-2</v>
      </c>
      <c r="AE184" s="10">
        <f t="shared" si="52"/>
        <v>9.0333782000962675</v>
      </c>
      <c r="AF184" s="10">
        <f t="shared" si="53"/>
        <v>9.0874277153756893</v>
      </c>
      <c r="AG184" s="10">
        <f t="shared" si="54"/>
        <v>9.1434804354047223</v>
      </c>
      <c r="AH184" s="10">
        <f t="shared" si="55"/>
        <v>9.1496424612344125</v>
      </c>
      <c r="AI184" s="10">
        <f t="shared" si="56"/>
        <v>9.0992964023786538</v>
      </c>
      <c r="AJ184" s="10">
        <f t="shared" si="57"/>
        <v>9.149410167665744</v>
      </c>
      <c r="AK184" s="10">
        <f t="shared" si="58"/>
        <v>9.0760424682321865</v>
      </c>
      <c r="AL184" s="10">
        <f t="shared" si="59"/>
        <v>9.1218096565307132</v>
      </c>
      <c r="AM184" s="10">
        <f t="shared" si="60"/>
        <v>9.1595986563363052</v>
      </c>
      <c r="AN184" s="10">
        <f t="shared" si="61"/>
        <v>9.2359064424608999</v>
      </c>
      <c r="AO184" s="10">
        <f t="shared" si="62"/>
        <v>9.3035841873015954</v>
      </c>
      <c r="AP184" s="10">
        <f t="shared" si="63"/>
        <v>9.3574181641683438</v>
      </c>
      <c r="AQ184" s="10">
        <f t="shared" si="64"/>
        <v>9.3904229252480125</v>
      </c>
      <c r="AR184" s="10">
        <f t="shared" si="65"/>
        <v>9.3845945521871865</v>
      </c>
      <c r="AS184" s="10">
        <f t="shared" si="66"/>
        <v>9.3244577621954789</v>
      </c>
      <c r="AT184" s="10">
        <f t="shared" si="67"/>
        <v>9.3486888318971513</v>
      </c>
    </row>
    <row r="185" spans="1:46">
      <c r="A185" s="13" t="s">
        <v>394</v>
      </c>
      <c r="B185" s="16" t="s">
        <v>393</v>
      </c>
      <c r="C185" s="64">
        <v>7241.9966150519058</v>
      </c>
      <c r="D185" s="65">
        <v>8.8876522229203267</v>
      </c>
      <c r="E185" s="38">
        <v>0.73899999999999999</v>
      </c>
      <c r="F185" s="66">
        <v>40.770000000000003</v>
      </c>
      <c r="G185" s="9"/>
      <c r="H185" s="9"/>
      <c r="I185" s="10"/>
      <c r="J185" s="70">
        <v>2047.1154223050648</v>
      </c>
      <c r="K185" s="70">
        <v>1875.3925515340984</v>
      </c>
      <c r="L185" s="70">
        <v>1638.5286970385807</v>
      </c>
      <c r="M185" s="70">
        <v>1725.5624480650188</v>
      </c>
      <c r="N185" s="70">
        <v>1984.2777291918846</v>
      </c>
      <c r="O185" s="70">
        <v>2322.1978165474502</v>
      </c>
      <c r="P185" s="70">
        <v>2757.2001728973341</v>
      </c>
      <c r="Q185" s="70">
        <v>3146.1386811734178</v>
      </c>
      <c r="R185" s="70">
        <v>3629.2055346798193</v>
      </c>
      <c r="S185" s="70">
        <v>4190.7677518260907</v>
      </c>
      <c r="T185" s="70">
        <v>4668.1076385162633</v>
      </c>
      <c r="U185" s="70">
        <v>5128.799766309583</v>
      </c>
      <c r="V185" s="70">
        <v>5657.15101178023</v>
      </c>
      <c r="W185" s="70">
        <v>6169.0627227800423</v>
      </c>
      <c r="X185" s="70">
        <v>6576.1898281157282</v>
      </c>
      <c r="Y185" s="71">
        <f t="shared" si="48"/>
        <v>7259.7214168908777</v>
      </c>
      <c r="Z185" s="71"/>
      <c r="AA185" s="9">
        <f t="shared" si="49"/>
        <v>370.8294202683918</v>
      </c>
      <c r="AB185" s="9">
        <f t="shared" si="50"/>
        <v>3567.713184850707</v>
      </c>
      <c r="AC185" s="11">
        <f t="shared" si="51"/>
        <v>0.10394036769632012</v>
      </c>
      <c r="AE185" s="10">
        <f t="shared" si="52"/>
        <v>7.6241869701513147</v>
      </c>
      <c r="AF185" s="10">
        <f t="shared" si="53"/>
        <v>7.5365732773097793</v>
      </c>
      <c r="AG185" s="10">
        <f t="shared" si="54"/>
        <v>7.401553982198851</v>
      </c>
      <c r="AH185" s="10">
        <f t="shared" si="55"/>
        <v>7.4533083331697636</v>
      </c>
      <c r="AI185" s="10">
        <f t="shared" si="56"/>
        <v>7.5930102625196225</v>
      </c>
      <c r="AJ185" s="10">
        <f t="shared" si="57"/>
        <v>7.7502693509407417</v>
      </c>
      <c r="AK185" s="10">
        <f t="shared" si="58"/>
        <v>7.9219710137190731</v>
      </c>
      <c r="AL185" s="10">
        <f t="shared" si="59"/>
        <v>8.0539311643928109</v>
      </c>
      <c r="AM185" s="10">
        <f t="shared" si="60"/>
        <v>8.1967690423355926</v>
      </c>
      <c r="AN185" s="10">
        <f t="shared" si="61"/>
        <v>8.3406392304568602</v>
      </c>
      <c r="AO185" s="10">
        <f t="shared" si="62"/>
        <v>8.448509051948708</v>
      </c>
      <c r="AP185" s="10">
        <f t="shared" si="63"/>
        <v>8.5426269471087011</v>
      </c>
      <c r="AQ185" s="10">
        <f t="shared" si="64"/>
        <v>8.6406756896625225</v>
      </c>
      <c r="AR185" s="10">
        <f t="shared" si="65"/>
        <v>8.7273021965724489</v>
      </c>
      <c r="AS185" s="10">
        <f t="shared" si="66"/>
        <v>8.7912108031252973</v>
      </c>
      <c r="AT185" s="10">
        <f t="shared" si="67"/>
        <v>8.8900967347535254</v>
      </c>
    </row>
    <row r="186" spans="1:46">
      <c r="A186" s="13" t="s">
        <v>396</v>
      </c>
      <c r="B186" s="16" t="s">
        <v>395</v>
      </c>
      <c r="C186" s="64">
        <v>1600</v>
      </c>
      <c r="D186" s="65">
        <v>7.3777589082278725</v>
      </c>
      <c r="E186" s="38" t="s">
        <v>624</v>
      </c>
      <c r="F186" s="66" t="e">
        <v>#N/A</v>
      </c>
      <c r="G186" s="9"/>
      <c r="H186" s="9"/>
      <c r="I186" s="10"/>
      <c r="J186" s="71">
        <f t="shared" ref="J186:O186" si="75">K186*0.97</f>
        <v>1292.7725516498078</v>
      </c>
      <c r="K186" s="71">
        <f t="shared" si="75"/>
        <v>1332.7552078863998</v>
      </c>
      <c r="L186" s="71">
        <f t="shared" si="75"/>
        <v>1373.9744411199999</v>
      </c>
      <c r="M186" s="71">
        <f t="shared" si="75"/>
        <v>1416.468496</v>
      </c>
      <c r="N186" s="71">
        <f t="shared" si="75"/>
        <v>1460.2768000000001</v>
      </c>
      <c r="O186" s="71">
        <f t="shared" si="75"/>
        <v>1505.44</v>
      </c>
      <c r="P186" s="71">
        <f>Q186*0.97</f>
        <v>1552</v>
      </c>
      <c r="Q186" s="72">
        <v>1600</v>
      </c>
      <c r="R186" s="71">
        <f>Q186*1.03</f>
        <v>1648</v>
      </c>
      <c r="S186" s="71">
        <f t="shared" ref="S186:X186" si="76">R186*1.03</f>
        <v>1697.44</v>
      </c>
      <c r="T186" s="71">
        <f t="shared" si="76"/>
        <v>1748.3632</v>
      </c>
      <c r="U186" s="71">
        <f t="shared" si="76"/>
        <v>1800.8140960000001</v>
      </c>
      <c r="V186" s="71">
        <f t="shared" si="76"/>
        <v>1854.83851888</v>
      </c>
      <c r="W186" s="71">
        <f t="shared" si="76"/>
        <v>1910.4836744464001</v>
      </c>
      <c r="X186" s="71">
        <f t="shared" si="76"/>
        <v>1967.798184679792</v>
      </c>
      <c r="Y186" s="71">
        <f t="shared" si="48"/>
        <v>2026.6013859424891</v>
      </c>
      <c r="Z186" s="71"/>
      <c r="AA186" s="9">
        <f t="shared" si="49"/>
        <v>48.133972212035324</v>
      </c>
      <c r="AB186" s="9">
        <f t="shared" si="50"/>
        <v>1610.7616780441599</v>
      </c>
      <c r="AC186" s="11">
        <f t="shared" si="51"/>
        <v>2.9882739866571188E-2</v>
      </c>
      <c r="AE186" s="10">
        <f t="shared" si="52"/>
        <v>7.1645444558349123</v>
      </c>
      <c r="AF186" s="10">
        <f t="shared" si="53"/>
        <v>7.1950036633196213</v>
      </c>
      <c r="AG186" s="10">
        <f t="shared" si="54"/>
        <v>7.2254628708043303</v>
      </c>
      <c r="AH186" s="10">
        <f t="shared" si="55"/>
        <v>7.2559220782890383</v>
      </c>
      <c r="AI186" s="10">
        <f t="shared" si="56"/>
        <v>7.2863812857737473</v>
      </c>
      <c r="AJ186" s="10">
        <f t="shared" si="57"/>
        <v>7.3168404932584554</v>
      </c>
      <c r="AK186" s="10">
        <f t="shared" si="58"/>
        <v>7.3472997007431644</v>
      </c>
      <c r="AL186" s="10">
        <f t="shared" si="59"/>
        <v>7.3777589082278725</v>
      </c>
      <c r="AM186" s="10">
        <f t="shared" si="60"/>
        <v>7.4073177104694174</v>
      </c>
      <c r="AN186" s="10">
        <f t="shared" si="61"/>
        <v>7.4368765127109615</v>
      </c>
      <c r="AO186" s="10">
        <f t="shared" si="62"/>
        <v>7.4664353149525056</v>
      </c>
      <c r="AP186" s="10">
        <f t="shared" si="63"/>
        <v>7.4959941171940505</v>
      </c>
      <c r="AQ186" s="10">
        <f t="shared" si="64"/>
        <v>7.5255529194355946</v>
      </c>
      <c r="AR186" s="10">
        <f t="shared" si="65"/>
        <v>7.5551117216771386</v>
      </c>
      <c r="AS186" s="10">
        <f t="shared" si="66"/>
        <v>7.5846705239186836</v>
      </c>
      <c r="AT186" s="10">
        <f t="shared" si="67"/>
        <v>7.6141154748896813</v>
      </c>
    </row>
    <row r="187" spans="1:46">
      <c r="A187" s="13" t="s">
        <v>398</v>
      </c>
      <c r="B187" s="16" t="s">
        <v>397</v>
      </c>
      <c r="C187" s="64">
        <v>1217.175336454987</v>
      </c>
      <c r="D187" s="65">
        <v>7.1042881552928705</v>
      </c>
      <c r="E187" s="38">
        <v>0.51400000000000001</v>
      </c>
      <c r="F187" s="66">
        <v>44.3</v>
      </c>
      <c r="G187" s="9"/>
      <c r="H187" s="9"/>
      <c r="I187" s="10"/>
      <c r="J187" s="70">
        <v>628.1316888120673</v>
      </c>
      <c r="K187" s="70">
        <v>664.08491944058301</v>
      </c>
      <c r="L187" s="70">
        <v>676.93926960684587</v>
      </c>
      <c r="M187" s="70">
        <v>688.92940347425463</v>
      </c>
      <c r="N187" s="70">
        <v>765.46942312055126</v>
      </c>
      <c r="O187" s="70">
        <v>765.41277436686858</v>
      </c>
      <c r="P187" s="70">
        <v>780.08779962883193</v>
      </c>
      <c r="Q187" s="70">
        <v>821.51419575449245</v>
      </c>
      <c r="R187" s="70">
        <v>846.87893044107818</v>
      </c>
      <c r="S187" s="70">
        <v>875.59673957804273</v>
      </c>
      <c r="T187" s="70">
        <v>901.18714572696717</v>
      </c>
      <c r="U187" s="70">
        <v>966.30777966927701</v>
      </c>
      <c r="V187" s="70">
        <v>1013.8896422074367</v>
      </c>
      <c r="W187" s="70">
        <v>1066.6984362426758</v>
      </c>
      <c r="X187" s="70">
        <v>1105.2719977787767</v>
      </c>
      <c r="Y187" s="71">
        <f t="shared" si="48"/>
        <v>1148.829479486609</v>
      </c>
      <c r="Z187" s="71"/>
      <c r="AA187" s="9">
        <f t="shared" si="49"/>
        <v>33.015145930058601</v>
      </c>
      <c r="AB187" s="9">
        <f t="shared" si="50"/>
        <v>837.76000972324982</v>
      </c>
      <c r="AC187" s="11">
        <f t="shared" si="51"/>
        <v>3.9408834925129699E-2</v>
      </c>
      <c r="AE187" s="10">
        <f t="shared" si="52"/>
        <v>6.4427498400457743</v>
      </c>
      <c r="AF187" s="10">
        <f t="shared" si="53"/>
        <v>6.4984100320228819</v>
      </c>
      <c r="AG187" s="10">
        <f t="shared" si="54"/>
        <v>6.517581563728772</v>
      </c>
      <c r="AH187" s="10">
        <f t="shared" si="55"/>
        <v>6.5351388034625213</v>
      </c>
      <c r="AI187" s="10">
        <f t="shared" si="56"/>
        <v>6.6404892706298853</v>
      </c>
      <c r="AJ187" s="10">
        <f t="shared" si="57"/>
        <v>6.6404152626444226</v>
      </c>
      <c r="AK187" s="10">
        <f t="shared" si="58"/>
        <v>6.6594064769755352</v>
      </c>
      <c r="AL187" s="10">
        <f t="shared" si="59"/>
        <v>6.7111492176134648</v>
      </c>
      <c r="AM187" s="10">
        <f t="shared" si="60"/>
        <v>6.7415577451685325</v>
      </c>
      <c r="AN187" s="10">
        <f t="shared" si="61"/>
        <v>6.7749056419986076</v>
      </c>
      <c r="AO187" s="10">
        <f t="shared" si="62"/>
        <v>6.8037129449487823</v>
      </c>
      <c r="AP187" s="10">
        <f t="shared" si="63"/>
        <v>6.8734823959604112</v>
      </c>
      <c r="AQ187" s="10">
        <f t="shared" si="64"/>
        <v>6.9215493441133127</v>
      </c>
      <c r="AR187" s="10">
        <f t="shared" si="65"/>
        <v>6.972323583653683</v>
      </c>
      <c r="AS187" s="10">
        <f t="shared" si="66"/>
        <v>7.0078467354974574</v>
      </c>
      <c r="AT187" s="10">
        <f t="shared" si="67"/>
        <v>7.0464988590777144</v>
      </c>
    </row>
    <row r="188" spans="1:46">
      <c r="A188" s="13" t="s">
        <v>400</v>
      </c>
      <c r="B188" s="16" t="s">
        <v>399</v>
      </c>
      <c r="C188" s="64">
        <v>6317.8376352998475</v>
      </c>
      <c r="D188" s="65">
        <v>8.7511322822821835</v>
      </c>
      <c r="E188" s="38">
        <v>0.79600000000000004</v>
      </c>
      <c r="F188" s="66">
        <v>27.51</v>
      </c>
      <c r="G188" s="9"/>
      <c r="H188" s="9"/>
      <c r="I188" s="10"/>
      <c r="J188" s="70">
        <v>3898.653432421278</v>
      </c>
      <c r="K188" s="70">
        <v>3540.0644532377146</v>
      </c>
      <c r="L188" s="70">
        <v>3465.2923998276228</v>
      </c>
      <c r="M188" s="70">
        <v>3429.9703333932216</v>
      </c>
      <c r="N188" s="70">
        <v>3455.5398256345338</v>
      </c>
      <c r="O188" s="70">
        <v>3696.4382719079595</v>
      </c>
      <c r="P188" s="70">
        <v>4077.302236500946</v>
      </c>
      <c r="Q188" s="70">
        <v>4332.1564043589024</v>
      </c>
      <c r="R188" s="70">
        <v>4777.9926018941469</v>
      </c>
      <c r="S188" s="70">
        <v>5396.9173191436676</v>
      </c>
      <c r="T188" s="70">
        <v>5583.3991746407091</v>
      </c>
      <c r="U188" s="70">
        <v>6031.62913566935</v>
      </c>
      <c r="V188" s="70">
        <v>6547.0848418771311</v>
      </c>
      <c r="W188" s="70">
        <v>6720.8662303928795</v>
      </c>
      <c r="X188" s="70">
        <v>5736.9951687890934</v>
      </c>
      <c r="Y188" s="71">
        <f t="shared" si="48"/>
        <v>6033.7420437978781</v>
      </c>
      <c r="Z188" s="71"/>
      <c r="AA188" s="9">
        <f t="shared" si="49"/>
        <v>243.76438122764603</v>
      </c>
      <c r="AB188" s="9">
        <f t="shared" si="50"/>
        <v>4712.6867886459431</v>
      </c>
      <c r="AC188" s="11">
        <f t="shared" si="51"/>
        <v>5.1725139428942364E-2</v>
      </c>
      <c r="AE188" s="10">
        <f t="shared" si="52"/>
        <v>8.2683864987589022</v>
      </c>
      <c r="AF188" s="10">
        <f t="shared" si="53"/>
        <v>8.1719002130913712</v>
      </c>
      <c r="AG188" s="10">
        <f t="shared" si="54"/>
        <v>8.1505522947382865</v>
      </c>
      <c r="AH188" s="10">
        <f t="shared" si="55"/>
        <v>8.1403068909660856</v>
      </c>
      <c r="AI188" s="10">
        <f t="shared" si="56"/>
        <v>8.1477339687535686</v>
      </c>
      <c r="AJ188" s="10">
        <f t="shared" si="57"/>
        <v>8.2151250057931922</v>
      </c>
      <c r="AK188" s="10">
        <f t="shared" si="58"/>
        <v>8.3131908321542518</v>
      </c>
      <c r="AL188" s="10">
        <f t="shared" si="59"/>
        <v>8.3738207118917778</v>
      </c>
      <c r="AM188" s="10">
        <f t="shared" si="60"/>
        <v>8.4717757795158128</v>
      </c>
      <c r="AN188" s="10">
        <f t="shared" si="61"/>
        <v>8.5935832027206125</v>
      </c>
      <c r="AO188" s="10">
        <f t="shared" si="62"/>
        <v>8.6275530409885341</v>
      </c>
      <c r="AP188" s="10">
        <f t="shared" si="63"/>
        <v>8.7047724249842098</v>
      </c>
      <c r="AQ188" s="10">
        <f t="shared" si="64"/>
        <v>8.7867751672508376</v>
      </c>
      <c r="AR188" s="10">
        <f t="shared" si="65"/>
        <v>8.8129723285421484</v>
      </c>
      <c r="AS188" s="10">
        <f t="shared" si="66"/>
        <v>8.6546908624870138</v>
      </c>
      <c r="AT188" s="10">
        <f t="shared" si="67"/>
        <v>8.7051226683573635</v>
      </c>
    </row>
    <row r="189" spans="1:46">
      <c r="A189" s="13" t="s">
        <v>402</v>
      </c>
      <c r="B189" s="16" t="s">
        <v>401</v>
      </c>
      <c r="C189" s="64">
        <v>57743.723604377818</v>
      </c>
      <c r="D189" s="65">
        <v>10.963769940302429</v>
      </c>
      <c r="E189" s="38">
        <v>0.90300000000000002</v>
      </c>
      <c r="F189" s="66">
        <v>31</v>
      </c>
      <c r="G189" s="9"/>
      <c r="H189" s="9"/>
      <c r="I189" s="10"/>
      <c r="J189" s="70">
        <v>46167.916447535492</v>
      </c>
      <c r="K189" s="70">
        <v>46272.209709839284</v>
      </c>
      <c r="L189" s="70">
        <v>46547.569661783542</v>
      </c>
      <c r="M189" s="70">
        <v>45782.718106571592</v>
      </c>
      <c r="N189" s="70">
        <v>44921.894587644674</v>
      </c>
      <c r="O189" s="70">
        <v>44640.924108001556</v>
      </c>
      <c r="P189" s="70">
        <v>43064.469144745097</v>
      </c>
      <c r="Q189" s="70">
        <v>42004.043060999429</v>
      </c>
      <c r="R189" s="70">
        <v>44821.874264731858</v>
      </c>
      <c r="S189" s="70">
        <v>47078.406566816935</v>
      </c>
      <c r="T189" s="70">
        <v>48992.436983207015</v>
      </c>
      <c r="U189" s="70">
        <v>51449.165237534493</v>
      </c>
      <c r="V189" s="70">
        <v>52944.200700537389</v>
      </c>
      <c r="W189" s="70">
        <v>54142.841285989678</v>
      </c>
      <c r="X189" s="70">
        <v>52434.944116861487</v>
      </c>
      <c r="Y189" s="71">
        <f t="shared" si="48"/>
        <v>53084.946447875918</v>
      </c>
      <c r="Z189" s="71"/>
      <c r="AA189" s="9">
        <f t="shared" si="49"/>
        <v>587.8068717289633</v>
      </c>
      <c r="AB189" s="9">
        <f t="shared" si="50"/>
        <v>47417.707598853289</v>
      </c>
      <c r="AC189" s="11">
        <f t="shared" si="51"/>
        <v>1.2396357848036887E-2</v>
      </c>
      <c r="AE189" s="10">
        <f t="shared" si="52"/>
        <v>10.740040386640757</v>
      </c>
      <c r="AF189" s="10">
        <f t="shared" si="53"/>
        <v>10.742296837619147</v>
      </c>
      <c r="AG189" s="10">
        <f t="shared" si="54"/>
        <v>10.748230072143201</v>
      </c>
      <c r="AH189" s="10">
        <f t="shared" si="55"/>
        <v>10.731661964976269</v>
      </c>
      <c r="AI189" s="10">
        <f t="shared" si="56"/>
        <v>10.712680584891825</v>
      </c>
      <c r="AJ189" s="10">
        <f t="shared" si="57"/>
        <v>10.706406298185044</v>
      </c>
      <c r="AK189" s="10">
        <f t="shared" si="58"/>
        <v>10.670453554309844</v>
      </c>
      <c r="AL189" s="10">
        <f t="shared" si="59"/>
        <v>10.645521155989615</v>
      </c>
      <c r="AM189" s="10">
        <f t="shared" si="60"/>
        <v>10.710451564078353</v>
      </c>
      <c r="AN189" s="10">
        <f t="shared" si="61"/>
        <v>10.759569715576662</v>
      </c>
      <c r="AO189" s="10">
        <f t="shared" si="62"/>
        <v>10.799421217898507</v>
      </c>
      <c r="AP189" s="10">
        <f t="shared" si="63"/>
        <v>10.848349516398493</v>
      </c>
      <c r="AQ189" s="10">
        <f t="shared" si="64"/>
        <v>10.876993820962182</v>
      </c>
      <c r="AR189" s="10">
        <f t="shared" si="65"/>
        <v>10.899381042138303</v>
      </c>
      <c r="AS189" s="10">
        <f t="shared" si="66"/>
        <v>10.867328520507691</v>
      </c>
      <c r="AT189" s="10">
        <f t="shared" si="67"/>
        <v>10.879648672647615</v>
      </c>
    </row>
    <row r="190" spans="1:46">
      <c r="A190" s="13" t="s">
        <v>404</v>
      </c>
      <c r="B190" s="16" t="s">
        <v>403</v>
      </c>
      <c r="C190" s="64">
        <v>35154.797399998162</v>
      </c>
      <c r="D190" s="65">
        <v>10.46751637156725</v>
      </c>
      <c r="E190" s="38">
        <v>0.94699999999999995</v>
      </c>
      <c r="F190" s="66">
        <v>35.973684716500003</v>
      </c>
      <c r="G190" s="9"/>
      <c r="H190" s="9"/>
      <c r="I190" s="10"/>
      <c r="J190" s="70">
        <v>25364.488604708418</v>
      </c>
      <c r="K190" s="70">
        <v>26029.983318206356</v>
      </c>
      <c r="L190" s="70">
        <v>26821.714726786409</v>
      </c>
      <c r="M190" s="70">
        <v>27708.24774284285</v>
      </c>
      <c r="N190" s="70">
        <v>28575.004934606379</v>
      </c>
      <c r="O190" s="70">
        <v>29587.970802764154</v>
      </c>
      <c r="P190" s="70">
        <v>30205.361425988769</v>
      </c>
      <c r="Q190" s="70">
        <v>30724.940276096611</v>
      </c>
      <c r="R190" s="70">
        <v>31459.89848213705</v>
      </c>
      <c r="S190" s="70">
        <v>32219.989654269113</v>
      </c>
      <c r="T190" s="70">
        <v>32730.654371283814</v>
      </c>
      <c r="U190" s="70">
        <v>33454.18299042539</v>
      </c>
      <c r="V190" s="70">
        <v>34099.112878222411</v>
      </c>
      <c r="W190" s="70">
        <v>34047.744488429336</v>
      </c>
      <c r="X190" s="70">
        <v>32146.7556076371</v>
      </c>
      <c r="Y190" s="71">
        <f t="shared" si="48"/>
        <v>32804.848454585597</v>
      </c>
      <c r="Z190" s="71"/>
      <c r="AA190" s="9">
        <f t="shared" si="49"/>
        <v>621.20961020906896</v>
      </c>
      <c r="AB190" s="9">
        <f t="shared" si="50"/>
        <v>30345.07002029361</v>
      </c>
      <c r="AC190" s="11">
        <f t="shared" si="51"/>
        <v>2.0471516783241165E-2</v>
      </c>
      <c r="AE190" s="10">
        <f t="shared" si="52"/>
        <v>10.141105388343117</v>
      </c>
      <c r="AF190" s="10">
        <f t="shared" si="53"/>
        <v>10.167004357120421</v>
      </c>
      <c r="AG190" s="10">
        <f t="shared" si="54"/>
        <v>10.196967089422303</v>
      </c>
      <c r="AH190" s="10">
        <f t="shared" si="55"/>
        <v>10.229485400305167</v>
      </c>
      <c r="AI190" s="10">
        <f t="shared" si="56"/>
        <v>10.260287661352633</v>
      </c>
      <c r="AJ190" s="10">
        <f t="shared" si="57"/>
        <v>10.295123165914116</v>
      </c>
      <c r="AK190" s="10">
        <f t="shared" si="58"/>
        <v>10.315774718268138</v>
      </c>
      <c r="AL190" s="10">
        <f t="shared" si="59"/>
        <v>10.332829990611243</v>
      </c>
      <c r="AM190" s="10">
        <f t="shared" si="60"/>
        <v>10.356468949720128</v>
      </c>
      <c r="AN190" s="10">
        <f t="shared" si="61"/>
        <v>10.380342335634362</v>
      </c>
      <c r="AO190" s="10">
        <f t="shared" si="62"/>
        <v>10.3960673603074</v>
      </c>
      <c r="AP190" s="10">
        <f t="shared" si="63"/>
        <v>10.417932109768676</v>
      </c>
      <c r="AQ190" s="10">
        <f t="shared" si="64"/>
        <v>10.437026647631809</v>
      </c>
      <c r="AR190" s="10">
        <f t="shared" si="65"/>
        <v>10.435519068221481</v>
      </c>
      <c r="AS190" s="10">
        <f t="shared" si="66"/>
        <v>10.378066810347676</v>
      </c>
      <c r="AT190" s="10">
        <f t="shared" si="67"/>
        <v>10.398331602185488</v>
      </c>
    </row>
    <row r="191" spans="1:46">
      <c r="A191" s="13" t="s">
        <v>406</v>
      </c>
      <c r="B191" s="16" t="s">
        <v>405</v>
      </c>
      <c r="C191" s="64">
        <v>45989.179399818247</v>
      </c>
      <c r="D191" s="65">
        <v>10.73616141736148</v>
      </c>
      <c r="E191" s="38">
        <v>0.95599999999999996</v>
      </c>
      <c r="F191" s="66">
        <v>40.81</v>
      </c>
      <c r="G191" s="9"/>
      <c r="H191" s="9"/>
      <c r="I191" s="10"/>
      <c r="J191" s="70">
        <v>33903.289049727093</v>
      </c>
      <c r="K191" s="70">
        <v>34779.542239028699</v>
      </c>
      <c r="L191" s="70">
        <v>35911.786611677308</v>
      </c>
      <c r="M191" s="70">
        <v>37057.646441650882</v>
      </c>
      <c r="N191" s="70">
        <v>38418.506315724073</v>
      </c>
      <c r="O191" s="70">
        <v>39577.633507299863</v>
      </c>
      <c r="P191" s="70">
        <v>39601.939080400574</v>
      </c>
      <c r="Q191" s="70">
        <v>39944.198143586538</v>
      </c>
      <c r="R191" s="70">
        <v>40588.166422272756</v>
      </c>
      <c r="S191" s="70">
        <v>41652.846321804238</v>
      </c>
      <c r="T191" s="70">
        <v>42534.479785496682</v>
      </c>
      <c r="U191" s="70">
        <v>43256.539834776791</v>
      </c>
      <c r="V191" s="70">
        <v>43662.144719820928</v>
      </c>
      <c r="W191" s="70">
        <v>43260.879072719945</v>
      </c>
      <c r="X191" s="70">
        <v>41761.076378290047</v>
      </c>
      <c r="Y191" s="71">
        <f t="shared" si="48"/>
        <v>42462.838470119961</v>
      </c>
      <c r="Z191" s="71"/>
      <c r="AA191" s="9">
        <f t="shared" si="49"/>
        <v>667.58739212681667</v>
      </c>
      <c r="AB191" s="9">
        <f t="shared" si="50"/>
        <v>39727.378261618425</v>
      </c>
      <c r="AC191" s="11">
        <f t="shared" si="51"/>
        <v>1.6804214658478707E-2</v>
      </c>
      <c r="AE191" s="10">
        <f t="shared" si="52"/>
        <v>10.431267310778043</v>
      </c>
      <c r="AF191" s="10">
        <f t="shared" si="53"/>
        <v>10.456784626206613</v>
      </c>
      <c r="AG191" s="10">
        <f t="shared" si="54"/>
        <v>10.488820838465871</v>
      </c>
      <c r="AH191" s="10">
        <f t="shared" si="55"/>
        <v>10.520229991121443</v>
      </c>
      <c r="AI191" s="10">
        <f t="shared" si="56"/>
        <v>10.556294557787611</v>
      </c>
      <c r="AJ191" s="10">
        <f t="shared" si="57"/>
        <v>10.586019427255358</v>
      </c>
      <c r="AK191" s="10">
        <f t="shared" si="58"/>
        <v>10.586633362720525</v>
      </c>
      <c r="AL191" s="10">
        <f t="shared" si="59"/>
        <v>10.595238712702553</v>
      </c>
      <c r="AM191" s="10">
        <f t="shared" si="60"/>
        <v>10.61123183567323</v>
      </c>
      <c r="AN191" s="10">
        <f t="shared" si="61"/>
        <v>10.637124984318907</v>
      </c>
      <c r="AO191" s="10">
        <f t="shared" si="62"/>
        <v>10.658070315065926</v>
      </c>
      <c r="AP191" s="10">
        <f t="shared" si="63"/>
        <v>10.67490371098158</v>
      </c>
      <c r="AQ191" s="10">
        <f t="shared" si="64"/>
        <v>10.684236752118247</v>
      </c>
      <c r="AR191" s="10">
        <f t="shared" si="65"/>
        <v>10.675004019982971</v>
      </c>
      <c r="AS191" s="10">
        <f t="shared" si="66"/>
        <v>10.639719997566537</v>
      </c>
      <c r="AT191" s="10">
        <f t="shared" si="67"/>
        <v>10.656384583473161</v>
      </c>
    </row>
    <row r="192" spans="1:46">
      <c r="A192" s="13" t="s">
        <v>408</v>
      </c>
      <c r="B192" s="16" t="s">
        <v>407</v>
      </c>
      <c r="C192" s="64">
        <v>13189.127706663689</v>
      </c>
      <c r="D192" s="65">
        <v>9.4871481105952693</v>
      </c>
      <c r="E192" s="38">
        <v>0.86499999999999999</v>
      </c>
      <c r="F192" s="66">
        <v>42.42</v>
      </c>
      <c r="G192" s="9"/>
      <c r="H192" s="9"/>
      <c r="I192" s="10"/>
      <c r="J192" s="70">
        <v>8555.9930058643531</v>
      </c>
      <c r="K192" s="70">
        <v>8984.7869249585947</v>
      </c>
      <c r="L192" s="70">
        <v>9690.9796987897298</v>
      </c>
      <c r="M192" s="70">
        <v>10074.465913004242</v>
      </c>
      <c r="N192" s="70">
        <v>9833.9163331809796</v>
      </c>
      <c r="O192" s="70">
        <v>9608.9851844611312</v>
      </c>
      <c r="P192" s="70">
        <v>9218.6320661843729</v>
      </c>
      <c r="Q192" s="70">
        <v>8505.4090734031197</v>
      </c>
      <c r="R192" s="70">
        <v>8586.8451452832687</v>
      </c>
      <c r="S192" s="70">
        <v>9021.4808493329292</v>
      </c>
      <c r="T192" s="70">
        <v>9682.7910689830933</v>
      </c>
      <c r="U192" s="70">
        <v>10074.957076240875</v>
      </c>
      <c r="V192" s="70">
        <v>10796.019066277855</v>
      </c>
      <c r="W192" s="70">
        <v>11681.82895055966</v>
      </c>
      <c r="X192" s="70">
        <v>11976.560067159933</v>
      </c>
      <c r="Y192" s="71">
        <f t="shared" si="48"/>
        <v>12166.870081884806</v>
      </c>
      <c r="Z192" s="71"/>
      <c r="AA192" s="9">
        <f t="shared" si="49"/>
        <v>154.97575603325515</v>
      </c>
      <c r="AB192" s="9">
        <f t="shared" si="50"/>
        <v>9752.9100282456093</v>
      </c>
      <c r="AC192" s="11">
        <f t="shared" si="51"/>
        <v>1.5890206675179673E-2</v>
      </c>
      <c r="AE192" s="10">
        <f t="shared" si="52"/>
        <v>9.0543872527480538</v>
      </c>
      <c r="AF192" s="10">
        <f t="shared" si="53"/>
        <v>9.1032880844076498</v>
      </c>
      <c r="AG192" s="10">
        <f t="shared" si="54"/>
        <v>9.1789508038804026</v>
      </c>
      <c r="AH192" s="10">
        <f t="shared" si="55"/>
        <v>9.2177593742935411</v>
      </c>
      <c r="AI192" s="10">
        <f t="shared" si="56"/>
        <v>9.1935925400224292</v>
      </c>
      <c r="AJ192" s="10">
        <f t="shared" si="57"/>
        <v>9.1704538964362552</v>
      </c>
      <c r="AK192" s="10">
        <f t="shared" si="58"/>
        <v>9.1289819396197238</v>
      </c>
      <c r="AL192" s="10">
        <f t="shared" si="59"/>
        <v>9.0484576016630758</v>
      </c>
      <c r="AM192" s="10">
        <f t="shared" si="60"/>
        <v>9.0579866768873387</v>
      </c>
      <c r="AN192" s="10">
        <f t="shared" si="61"/>
        <v>9.1073637735652913</v>
      </c>
      <c r="AO192" s="10">
        <f t="shared" si="62"/>
        <v>9.1781054722831197</v>
      </c>
      <c r="AP192" s="10">
        <f t="shared" si="63"/>
        <v>9.2178081263830656</v>
      </c>
      <c r="AQ192" s="10">
        <f t="shared" si="64"/>
        <v>9.2869327401865256</v>
      </c>
      <c r="AR192" s="10">
        <f t="shared" si="65"/>
        <v>9.3657898323564073</v>
      </c>
      <c r="AS192" s="10">
        <f t="shared" si="66"/>
        <v>9.3907066908008954</v>
      </c>
      <c r="AT192" s="10">
        <f t="shared" si="67"/>
        <v>9.4064719698217356</v>
      </c>
    </row>
    <row r="193" spans="1:46">
      <c r="A193" s="13" t="s">
        <v>410</v>
      </c>
      <c r="B193" s="16" t="s">
        <v>409</v>
      </c>
      <c r="C193" s="64">
        <v>2874.835647743329</v>
      </c>
      <c r="D193" s="65">
        <v>7.9637507855950922</v>
      </c>
      <c r="E193" s="38">
        <v>0.71</v>
      </c>
      <c r="F193" s="64">
        <v>36.72</v>
      </c>
      <c r="G193" s="9"/>
      <c r="H193" s="9"/>
      <c r="I193" s="10"/>
      <c r="J193" s="70">
        <v>1461.7516140831592</v>
      </c>
      <c r="K193" s="70">
        <v>1458.4375761395831</v>
      </c>
      <c r="L193" s="70">
        <v>1505.6225024948487</v>
      </c>
      <c r="M193" s="70">
        <v>1545.2917209474472</v>
      </c>
      <c r="N193" s="70">
        <v>1588.6861090683956</v>
      </c>
      <c r="O193" s="70">
        <v>1632.3314734927815</v>
      </c>
      <c r="P193" s="70">
        <v>1679.2936114112329</v>
      </c>
      <c r="Q193" s="70">
        <v>1725.4014569578862</v>
      </c>
      <c r="R193" s="70">
        <v>1777.0612359588972</v>
      </c>
      <c r="S193" s="70">
        <v>1891.9409856452137</v>
      </c>
      <c r="T193" s="70">
        <v>2000.93728864697</v>
      </c>
      <c r="U193" s="70">
        <v>2121.192891189628</v>
      </c>
      <c r="V193" s="70">
        <v>2289.6825304576482</v>
      </c>
      <c r="W193" s="70">
        <v>2455.0104232709114</v>
      </c>
      <c r="X193" s="70">
        <v>2610.5321431528805</v>
      </c>
      <c r="Y193" s="71">
        <f t="shared" si="48"/>
        <v>2721.9282029214824</v>
      </c>
      <c r="Z193" s="71"/>
      <c r="AA193" s="9">
        <f t="shared" si="49"/>
        <v>78.923377838024962</v>
      </c>
      <c r="AB193" s="9">
        <f t="shared" si="50"/>
        <v>1849.5449041944989</v>
      </c>
      <c r="AC193" s="11">
        <f t="shared" si="51"/>
        <v>4.2671782479591719E-2</v>
      </c>
      <c r="AE193" s="10">
        <f t="shared" si="52"/>
        <v>7.2873907312680375</v>
      </c>
      <c r="AF193" s="10">
        <f t="shared" si="53"/>
        <v>7.2851209883504042</v>
      </c>
      <c r="AG193" s="10">
        <f t="shared" si="54"/>
        <v>7.3169617145847621</v>
      </c>
      <c r="AH193" s="10">
        <f t="shared" si="55"/>
        <v>7.3429679876555358</v>
      </c>
      <c r="AI193" s="10">
        <f t="shared" si="56"/>
        <v>7.3706626071039389</v>
      </c>
      <c r="AJ193" s="10">
        <f t="shared" si="57"/>
        <v>7.3977646236580927</v>
      </c>
      <c r="AK193" s="10">
        <f t="shared" si="58"/>
        <v>7.4261285145771847</v>
      </c>
      <c r="AL193" s="10">
        <f t="shared" si="59"/>
        <v>7.4532150310595826</v>
      </c>
      <c r="AM193" s="10">
        <f t="shared" si="60"/>
        <v>7.4827162878641706</v>
      </c>
      <c r="AN193" s="10">
        <f t="shared" si="61"/>
        <v>7.5453585576059146</v>
      </c>
      <c r="AO193" s="10">
        <f t="shared" si="62"/>
        <v>7.6013709940861132</v>
      </c>
      <c r="AP193" s="10">
        <f t="shared" si="63"/>
        <v>7.6597338939418904</v>
      </c>
      <c r="AQ193" s="10">
        <f t="shared" si="64"/>
        <v>7.7361684539499178</v>
      </c>
      <c r="AR193" s="10">
        <f t="shared" si="65"/>
        <v>7.8058862859511402</v>
      </c>
      <c r="AS193" s="10">
        <f t="shared" si="66"/>
        <v>7.8673093658002307</v>
      </c>
      <c r="AT193" s="10">
        <f t="shared" si="67"/>
        <v>7.9090958062733456</v>
      </c>
    </row>
    <row r="194" spans="1:46">
      <c r="A194" s="13" t="s">
        <v>412</v>
      </c>
      <c r="B194" s="16" t="s">
        <v>411</v>
      </c>
      <c r="C194" s="64">
        <v>4438.3751503439807</v>
      </c>
      <c r="D194" s="65">
        <v>8.3980436313178846</v>
      </c>
      <c r="E194" s="38">
        <v>0.69299999999999995</v>
      </c>
      <c r="F194" s="67" t="e">
        <v>#N/A</v>
      </c>
      <c r="G194" s="9"/>
      <c r="H194" s="9"/>
      <c r="I194" s="10"/>
      <c r="J194" s="70">
        <v>3537.0039344046654</v>
      </c>
      <c r="K194" s="70">
        <v>3543.3387471771084</v>
      </c>
      <c r="L194" s="70">
        <v>3649.2040218425109</v>
      </c>
      <c r="M194" s="70">
        <v>3740.3430587798066</v>
      </c>
      <c r="N194" s="70">
        <v>3687.4561417129321</v>
      </c>
      <c r="O194" s="70">
        <v>3820.4511946481603</v>
      </c>
      <c r="P194" s="70">
        <v>3606.2639941107632</v>
      </c>
      <c r="Q194" s="70">
        <v>3365.7188806115778</v>
      </c>
      <c r="R194" s="70">
        <v>3395.2898052566347</v>
      </c>
      <c r="S194" s="70">
        <v>3448.3346157461333</v>
      </c>
      <c r="T194" s="70">
        <v>3528.9088591052423</v>
      </c>
      <c r="U194" s="70">
        <v>3684.4649964400887</v>
      </c>
      <c r="V194" s="70">
        <v>3832.6218837689776</v>
      </c>
      <c r="W194" s="70">
        <v>3973.4435722145681</v>
      </c>
      <c r="X194" s="70">
        <v>4030.3246561041979</v>
      </c>
      <c r="Y194" s="71">
        <f t="shared" si="48"/>
        <v>4051.1766722187272</v>
      </c>
      <c r="Z194" s="71"/>
      <c r="AA194" s="9">
        <f t="shared" si="49"/>
        <v>18.916435242548914</v>
      </c>
      <c r="AB194" s="9">
        <f t="shared" si="50"/>
        <v>3656.2112241282248</v>
      </c>
      <c r="AC194" s="11">
        <f t="shared" si="51"/>
        <v>5.1737807481457227E-3</v>
      </c>
      <c r="AE194" s="10">
        <f t="shared" si="52"/>
        <v>8.1710353015612842</v>
      </c>
      <c r="AF194" s="10">
        <f t="shared" si="53"/>
        <v>8.1728247105624199</v>
      </c>
      <c r="AG194" s="10">
        <f t="shared" si="54"/>
        <v>8.2022643465869329</v>
      </c>
      <c r="AH194" s="10">
        <f t="shared" si="55"/>
        <v>8.2269326131483904</v>
      </c>
      <c r="AI194" s="10">
        <f t="shared" si="56"/>
        <v>8.21269210680458</v>
      </c>
      <c r="AJ194" s="10">
        <f t="shared" si="57"/>
        <v>8.2481238084079784</v>
      </c>
      <c r="AK194" s="10">
        <f t="shared" si="58"/>
        <v>8.1904276107648641</v>
      </c>
      <c r="AL194" s="10">
        <f t="shared" si="59"/>
        <v>8.1213968539164529</v>
      </c>
      <c r="AM194" s="10">
        <f t="shared" si="60"/>
        <v>8.1301443987227255</v>
      </c>
      <c r="AN194" s="10">
        <f t="shared" si="61"/>
        <v>8.1456466734049791</v>
      </c>
      <c r="AO194" s="10">
        <f t="shared" si="62"/>
        <v>8.1687439970751878</v>
      </c>
      <c r="AP194" s="10">
        <f t="shared" si="63"/>
        <v>8.21188060994211</v>
      </c>
      <c r="AQ194" s="10">
        <f t="shared" si="64"/>
        <v>8.2513044129197208</v>
      </c>
      <c r="AR194" s="10">
        <f t="shared" si="65"/>
        <v>8.2873883962512291</v>
      </c>
      <c r="AS194" s="10">
        <f t="shared" si="66"/>
        <v>8.3016022115233046</v>
      </c>
      <c r="AT194" s="10">
        <f t="shared" si="67"/>
        <v>8.3067626542533759</v>
      </c>
    </row>
    <row r="195" spans="1:46">
      <c r="A195" s="13" t="s">
        <v>446</v>
      </c>
      <c r="B195" s="16" t="s">
        <v>413</v>
      </c>
      <c r="C195" s="64">
        <v>12322.924925697496</v>
      </c>
      <c r="D195" s="65">
        <v>9.4192166217096727</v>
      </c>
      <c r="E195" s="38">
        <v>0.84399999999999997</v>
      </c>
      <c r="F195" s="66">
        <v>43.5</v>
      </c>
      <c r="G195" s="9"/>
      <c r="H195" s="9"/>
      <c r="I195" s="10"/>
      <c r="J195" s="70">
        <v>10161.705457385133</v>
      </c>
      <c r="K195" s="70">
        <v>9934.7315173781626</v>
      </c>
      <c r="L195" s="70">
        <v>10357.316549539079</v>
      </c>
      <c r="M195" s="70">
        <v>10186.344129467079</v>
      </c>
      <c r="N195" s="70">
        <v>9395.9759422217121</v>
      </c>
      <c r="O195" s="70">
        <v>9564.4715830568148</v>
      </c>
      <c r="P195" s="70">
        <v>9707.8219212645072</v>
      </c>
      <c r="Q195" s="70">
        <v>8688.5002088401689</v>
      </c>
      <c r="R195" s="70">
        <v>7872.9552661988182</v>
      </c>
      <c r="S195" s="70">
        <v>9151.1852858141428</v>
      </c>
      <c r="T195" s="70">
        <v>9924.4621088899567</v>
      </c>
      <c r="U195" s="70">
        <v>10721.077644085522</v>
      </c>
      <c r="V195" s="70">
        <v>11404.351325761023</v>
      </c>
      <c r="W195" s="70">
        <v>11756.323427648516</v>
      </c>
      <c r="X195" s="70">
        <v>11189.993292814357</v>
      </c>
      <c r="Y195" s="71">
        <f t="shared" si="48"/>
        <v>11287.597571536073</v>
      </c>
      <c r="Z195" s="71"/>
      <c r="AA195" s="9">
        <f t="shared" si="49"/>
        <v>87.234619641656749</v>
      </c>
      <c r="AB195" s="9">
        <f t="shared" si="50"/>
        <v>10001.147710691001</v>
      </c>
      <c r="AC195" s="11">
        <f t="shared" si="51"/>
        <v>8.722460878005522E-3</v>
      </c>
      <c r="AE195" s="10">
        <f t="shared" si="52"/>
        <v>9.2263815670244149</v>
      </c>
      <c r="AF195" s="10">
        <f t="shared" si="53"/>
        <v>9.2037921307031159</v>
      </c>
      <c r="AG195" s="10">
        <f t="shared" si="54"/>
        <v>9.2454484619471575</v>
      </c>
      <c r="AH195" s="10">
        <f t="shared" si="55"/>
        <v>9.2288032914278677</v>
      </c>
      <c r="AI195" s="10">
        <f t="shared" si="56"/>
        <v>9.1480367853478661</v>
      </c>
      <c r="AJ195" s="10">
        <f t="shared" si="57"/>
        <v>9.1658106355032203</v>
      </c>
      <c r="AK195" s="10">
        <f t="shared" si="58"/>
        <v>9.1806872231743863</v>
      </c>
      <c r="AL195" s="10">
        <f t="shared" si="59"/>
        <v>9.069755615198698</v>
      </c>
      <c r="AM195" s="10">
        <f t="shared" si="60"/>
        <v>8.9711887812426063</v>
      </c>
      <c r="AN195" s="10">
        <f t="shared" si="61"/>
        <v>9.1216386893132988</v>
      </c>
      <c r="AO195" s="10">
        <f t="shared" si="62"/>
        <v>9.2027579085089197</v>
      </c>
      <c r="AP195" s="10">
        <f t="shared" si="63"/>
        <v>9.2799669560728582</v>
      </c>
      <c r="AQ195" s="10">
        <f t="shared" si="64"/>
        <v>9.3417502567976847</v>
      </c>
      <c r="AR195" s="10">
        <f t="shared" si="65"/>
        <v>9.3721465388691563</v>
      </c>
      <c r="AS195" s="10">
        <f t="shared" si="66"/>
        <v>9.3227752019147605</v>
      </c>
      <c r="AT195" s="10">
        <f t="shared" si="67"/>
        <v>9.3314598418992709</v>
      </c>
    </row>
    <row r="196" spans="1:46">
      <c r="A196" s="13" t="s">
        <v>416</v>
      </c>
      <c r="B196" s="16" t="s">
        <v>415</v>
      </c>
      <c r="C196" s="64">
        <v>2953.0691299201176</v>
      </c>
      <c r="D196" s="65">
        <v>7.9906002915342924</v>
      </c>
      <c r="E196" s="38">
        <v>0.72499999999999998</v>
      </c>
      <c r="F196" s="66">
        <v>37.57</v>
      </c>
      <c r="G196" s="9"/>
      <c r="H196" s="9"/>
      <c r="I196" s="10"/>
      <c r="J196" s="70">
        <v>1214.1361344720769</v>
      </c>
      <c r="K196" s="70">
        <v>1303.9518920904738</v>
      </c>
      <c r="L196" s="70">
        <v>1388.5722271517814</v>
      </c>
      <c r="M196" s="70">
        <v>1448.2717250521155</v>
      </c>
      <c r="N196" s="70">
        <v>1497.9284659024593</v>
      </c>
      <c r="O196" s="70">
        <v>1597.1168922191675</v>
      </c>
      <c r="P196" s="70">
        <v>1684.4460438593562</v>
      </c>
      <c r="Q196" s="70">
        <v>1780.1433347998611</v>
      </c>
      <c r="R196" s="70">
        <v>1883.0744905817014</v>
      </c>
      <c r="S196" s="70">
        <v>2001.8156132659799</v>
      </c>
      <c r="T196" s="70">
        <v>2142.7352419577546</v>
      </c>
      <c r="U196" s="70">
        <v>2290.654468702141</v>
      </c>
      <c r="V196" s="70">
        <v>2454.6574086753176</v>
      </c>
      <c r="W196" s="70">
        <v>2577.602219241689</v>
      </c>
      <c r="X196" s="70">
        <v>2681.5730807638161</v>
      </c>
      <c r="Y196" s="71">
        <f t="shared" si="48"/>
        <v>2833.5031222846101</v>
      </c>
      <c r="Z196" s="71"/>
      <c r="AA196" s="9">
        <f t="shared" si="49"/>
        <v>105.55844173624681</v>
      </c>
      <c r="AB196" s="9">
        <f t="shared" si="50"/>
        <v>1863.1119492490463</v>
      </c>
      <c r="AC196" s="11">
        <f t="shared" si="51"/>
        <v>5.6657057982368496E-2</v>
      </c>
      <c r="AE196" s="10">
        <f t="shared" si="52"/>
        <v>7.1017881024594631</v>
      </c>
      <c r="AF196" s="10">
        <f t="shared" si="53"/>
        <v>7.1731548492373953</v>
      </c>
      <c r="AG196" s="10">
        <f t="shared" si="54"/>
        <v>7.236031323508314</v>
      </c>
      <c r="AH196" s="10">
        <f t="shared" si="55"/>
        <v>7.2781262107633173</v>
      </c>
      <c r="AI196" s="10">
        <f t="shared" si="56"/>
        <v>7.3118384098678311</v>
      </c>
      <c r="AJ196" s="10">
        <f t="shared" si="57"/>
        <v>7.375955340413773</v>
      </c>
      <c r="AK196" s="10">
        <f t="shared" si="58"/>
        <v>7.4291920313804187</v>
      </c>
      <c r="AL196" s="10">
        <f t="shared" si="59"/>
        <v>7.4844491652126148</v>
      </c>
      <c r="AM196" s="10">
        <f t="shared" si="60"/>
        <v>7.5406610873976376</v>
      </c>
      <c r="AN196" s="10">
        <f t="shared" si="61"/>
        <v>7.6018098543678398</v>
      </c>
      <c r="AO196" s="10">
        <f t="shared" si="62"/>
        <v>7.6698384423245214</v>
      </c>
      <c r="AP196" s="10">
        <f t="shared" si="63"/>
        <v>7.7365928499099788</v>
      </c>
      <c r="AQ196" s="10">
        <f t="shared" si="64"/>
        <v>7.8057424820897445</v>
      </c>
      <c r="AR196" s="10">
        <f t="shared" si="65"/>
        <v>7.854614873394441</v>
      </c>
      <c r="AS196" s="10">
        <f t="shared" si="66"/>
        <v>7.8941588717393971</v>
      </c>
      <c r="AT196" s="10">
        <f t="shared" si="67"/>
        <v>7.9492690775270516</v>
      </c>
    </row>
    <row r="197" spans="1:46">
      <c r="A197" s="13" t="s">
        <v>418</v>
      </c>
      <c r="B197" s="16" t="s">
        <v>417</v>
      </c>
      <c r="C197" s="64">
        <v>2469.5893889216291</v>
      </c>
      <c r="D197" s="65">
        <v>7.8118071764997543</v>
      </c>
      <c r="E197" s="38">
        <v>0.57499999999999996</v>
      </c>
      <c r="F197" s="66">
        <v>37.69</v>
      </c>
      <c r="G197" s="9"/>
      <c r="H197" s="9"/>
      <c r="I197" s="10"/>
      <c r="J197" s="70">
        <v>1847.6821467300747</v>
      </c>
      <c r="K197" s="70">
        <v>1888.9799658669351</v>
      </c>
      <c r="L197" s="70">
        <v>1973.3144046150969</v>
      </c>
      <c r="M197" s="70">
        <v>2038.324915617445</v>
      </c>
      <c r="N197" s="70">
        <v>2033.8625991402964</v>
      </c>
      <c r="O197" s="70">
        <v>2062.2933006627945</v>
      </c>
      <c r="P197" s="70">
        <v>2094.9134173833977</v>
      </c>
      <c r="Q197" s="70">
        <v>2114.1197565238431</v>
      </c>
      <c r="R197" s="70">
        <v>2117.263042914486</v>
      </c>
      <c r="S197" s="70">
        <v>2138.5779007750743</v>
      </c>
      <c r="T197" s="70">
        <v>2193.9649191130438</v>
      </c>
      <c r="U197" s="70">
        <v>2199.925307301563</v>
      </c>
      <c r="V197" s="70">
        <v>2208.0656775824937</v>
      </c>
      <c r="W197" s="70">
        <v>2223.865156814295</v>
      </c>
      <c r="X197" s="70">
        <v>2242.5429729279849</v>
      </c>
      <c r="Y197" s="71">
        <f t="shared" si="48"/>
        <v>2270.2962531596977</v>
      </c>
      <c r="Z197" s="71"/>
      <c r="AA197" s="9">
        <f t="shared" si="49"/>
        <v>25.888288022560275</v>
      </c>
      <c r="AB197" s="9">
        <f t="shared" si="50"/>
        <v>2091.8463655979222</v>
      </c>
      <c r="AC197" s="11">
        <f t="shared" si="51"/>
        <v>1.2375807539365112E-2</v>
      </c>
      <c r="AE197" s="10">
        <f t="shared" si="52"/>
        <v>7.5216872388855007</v>
      </c>
      <c r="AF197" s="10">
        <f t="shared" si="53"/>
        <v>7.5437922617633921</v>
      </c>
      <c r="AG197" s="10">
        <f t="shared" si="54"/>
        <v>7.587469846908073</v>
      </c>
      <c r="AH197" s="10">
        <f t="shared" si="55"/>
        <v>7.6198836297393759</v>
      </c>
      <c r="AI197" s="10">
        <f t="shared" si="56"/>
        <v>7.6176920222816777</v>
      </c>
      <c r="AJ197" s="10">
        <f t="shared" si="57"/>
        <v>7.6315738953262278</v>
      </c>
      <c r="AK197" s="10">
        <f t="shared" si="58"/>
        <v>7.6472675032842554</v>
      </c>
      <c r="AL197" s="10">
        <f t="shared" si="59"/>
        <v>7.6563938140800945</v>
      </c>
      <c r="AM197" s="10">
        <f t="shared" si="60"/>
        <v>7.6578795160918549</v>
      </c>
      <c r="AN197" s="10">
        <f t="shared" si="61"/>
        <v>7.6678963547683114</v>
      </c>
      <c r="AO197" s="10">
        <f t="shared" si="62"/>
        <v>7.6934656512420023</v>
      </c>
      <c r="AP197" s="10">
        <f t="shared" si="63"/>
        <v>7.6961786875434886</v>
      </c>
      <c r="AQ197" s="10">
        <f t="shared" si="64"/>
        <v>7.6998721522365301</v>
      </c>
      <c r="AR197" s="10">
        <f t="shared" si="65"/>
        <v>7.7070020226035201</v>
      </c>
      <c r="AS197" s="10">
        <f t="shared" si="66"/>
        <v>7.7153657567049674</v>
      </c>
      <c r="AT197" s="10">
        <f t="shared" si="67"/>
        <v>7.727665609959887</v>
      </c>
    </row>
    <row r="198" spans="1:46">
      <c r="A198" s="13" t="s">
        <v>420</v>
      </c>
      <c r="B198" s="16" t="s">
        <v>419</v>
      </c>
      <c r="C198" s="64">
        <v>1430.2170162018904</v>
      </c>
      <c r="D198" s="65">
        <v>7.265581471321374</v>
      </c>
      <c r="E198" s="38">
        <v>0.48099999999999998</v>
      </c>
      <c r="F198" s="66">
        <v>50.74</v>
      </c>
      <c r="G198" s="9"/>
      <c r="H198" s="9"/>
      <c r="I198" s="10"/>
      <c r="J198" s="70">
        <v>1001.9086102321015</v>
      </c>
      <c r="K198" s="70">
        <v>1041.2535111654024</v>
      </c>
      <c r="L198" s="70">
        <v>1045.0236905683985</v>
      </c>
      <c r="M198" s="70">
        <v>996.82002836406537</v>
      </c>
      <c r="N198" s="70">
        <v>991.49923810523603</v>
      </c>
      <c r="O198" s="70">
        <v>1000.7973523919252</v>
      </c>
      <c r="P198" s="70">
        <v>1024.7377213692057</v>
      </c>
      <c r="Q198" s="70">
        <v>1034.5708075498731</v>
      </c>
      <c r="R198" s="70">
        <v>1063.4224699232011</v>
      </c>
      <c r="S198" s="70">
        <v>1096.0979883368193</v>
      </c>
      <c r="T198" s="70">
        <v>1126.9501208498434</v>
      </c>
      <c r="U198" s="70">
        <v>1168.8360135823591</v>
      </c>
      <c r="V198" s="70">
        <v>1211.6207788964564</v>
      </c>
      <c r="W198" s="70">
        <v>1251.0534884179051</v>
      </c>
      <c r="X198" s="70">
        <v>1298.7272839092875</v>
      </c>
      <c r="Y198" s="71">
        <f t="shared" si="48"/>
        <v>1322.0980078319815</v>
      </c>
      <c r="Z198" s="71"/>
      <c r="AA198" s="9">
        <f t="shared" si="49"/>
        <v>19.618637965879955</v>
      </c>
      <c r="AB198" s="9">
        <f t="shared" si="50"/>
        <v>1090.2212735774722</v>
      </c>
      <c r="AC198" s="11">
        <f t="shared" si="51"/>
        <v>1.7995097363586565E-2</v>
      </c>
      <c r="AE198" s="10">
        <f t="shared" si="52"/>
        <v>6.9096620701319749</v>
      </c>
      <c r="AF198" s="10">
        <f t="shared" si="53"/>
        <v>6.9481805655429802</v>
      </c>
      <c r="AG198" s="10">
        <f t="shared" si="54"/>
        <v>6.9517948345423228</v>
      </c>
      <c r="AH198" s="10">
        <f t="shared" si="55"/>
        <v>6.9045702404919131</v>
      </c>
      <c r="AI198" s="10">
        <f t="shared" si="56"/>
        <v>6.8992181795331673</v>
      </c>
      <c r="AJ198" s="10">
        <f t="shared" si="57"/>
        <v>6.9085523136575206</v>
      </c>
      <c r="AK198" s="10">
        <f t="shared" si="58"/>
        <v>6.9321919772382099</v>
      </c>
      <c r="AL198" s="10">
        <f t="shared" si="59"/>
        <v>6.941741941000708</v>
      </c>
      <c r="AM198" s="10">
        <f t="shared" si="60"/>
        <v>6.9692477311114329</v>
      </c>
      <c r="AN198" s="10">
        <f t="shared" si="61"/>
        <v>6.9995118689283409</v>
      </c>
      <c r="AO198" s="10">
        <f t="shared" si="62"/>
        <v>7.0272702547194807</v>
      </c>
      <c r="AP198" s="10">
        <f t="shared" si="63"/>
        <v>7.0637636724039243</v>
      </c>
      <c r="AQ198" s="10">
        <f t="shared" si="64"/>
        <v>7.0997142289700843</v>
      </c>
      <c r="AR198" s="10">
        <f t="shared" si="65"/>
        <v>7.1317412660819777</v>
      </c>
      <c r="AS198" s="10">
        <f t="shared" si="66"/>
        <v>7.1691400515265267</v>
      </c>
      <c r="AT198" s="10">
        <f t="shared" si="67"/>
        <v>7.1869751536939352</v>
      </c>
    </row>
    <row r="199" spans="1:46">
      <c r="A199" s="13" t="s">
        <v>422</v>
      </c>
      <c r="B199" s="16" t="s">
        <v>421</v>
      </c>
      <c r="C199" s="64">
        <v>395</v>
      </c>
      <c r="D199" s="65">
        <v>5.978885764901122</v>
      </c>
      <c r="E199" s="38" t="s">
        <v>624</v>
      </c>
      <c r="F199" s="66">
        <v>50.1</v>
      </c>
      <c r="G199" s="9"/>
      <c r="H199" s="9"/>
      <c r="I199" s="10"/>
      <c r="J199" s="71">
        <f t="shared" ref="J199:V199" si="77">0.97*K199</f>
        <v>310.09723179378841</v>
      </c>
      <c r="K199" s="71">
        <f t="shared" si="77"/>
        <v>319.68786782864788</v>
      </c>
      <c r="L199" s="71">
        <f t="shared" si="77"/>
        <v>329.5751214728329</v>
      </c>
      <c r="M199" s="71">
        <f t="shared" si="77"/>
        <v>339.76816646683807</v>
      </c>
      <c r="N199" s="71">
        <f t="shared" si="77"/>
        <v>350.27646027509081</v>
      </c>
      <c r="O199" s="71">
        <f t="shared" si="77"/>
        <v>361.10975286091838</v>
      </c>
      <c r="P199" s="71">
        <f t="shared" si="77"/>
        <v>372.27809573290557</v>
      </c>
      <c r="Q199" s="71">
        <f t="shared" si="77"/>
        <v>383.79185127103671</v>
      </c>
      <c r="R199" s="71">
        <f t="shared" si="77"/>
        <v>395.66170234127497</v>
      </c>
      <c r="S199" s="71">
        <f t="shared" si="77"/>
        <v>407.89866220749997</v>
      </c>
      <c r="T199" s="71">
        <f t="shared" si="77"/>
        <v>420.51408474999999</v>
      </c>
      <c r="U199" s="71">
        <f t="shared" si="77"/>
        <v>433.51967500000001</v>
      </c>
      <c r="V199" s="71">
        <f t="shared" si="77"/>
        <v>446.92750000000001</v>
      </c>
      <c r="W199" s="71">
        <f>0.97*X199</f>
        <v>460.75</v>
      </c>
      <c r="X199" s="72">
        <v>475</v>
      </c>
      <c r="Y199" s="71">
        <v>490</v>
      </c>
      <c r="Z199" s="10"/>
      <c r="AA199" s="9">
        <f t="shared" ref="AA199" si="78">SLOPE(J199:X199,$J$7:$X$7)</f>
        <v>11.750479985594064</v>
      </c>
      <c r="AB199" s="9">
        <f t="shared" ref="AB199" si="79">AVERAGE(J199:X199)</f>
        <v>387.12374480005559</v>
      </c>
      <c r="AC199" s="11">
        <f t="shared" ref="AC199" si="80">AA199/AB199</f>
        <v>3.035329179217109E-2</v>
      </c>
      <c r="AE199" s="10">
        <f t="shared" ref="AE199" si="81">LN(J199)</f>
        <v>5.7368858992487208</v>
      </c>
      <c r="AF199" s="10">
        <f t="shared" ref="AF199" si="82">LN(K199)</f>
        <v>5.7673451067334298</v>
      </c>
      <c r="AG199" s="10">
        <f t="shared" ref="AG199" si="83">LN(L199)</f>
        <v>5.7978043142181379</v>
      </c>
      <c r="AH199" s="10">
        <f t="shared" ref="AH199" si="84">LN(M199)</f>
        <v>5.8282635217028469</v>
      </c>
      <c r="AI199" s="10">
        <f t="shared" ref="AI199" si="85">LN(N199)</f>
        <v>5.858722729187555</v>
      </c>
      <c r="AJ199" s="10">
        <f t="shared" ref="AJ199" si="86">LN(O199)</f>
        <v>5.889181936672264</v>
      </c>
      <c r="AK199" s="10">
        <f t="shared" ref="AK199" si="87">LN(P199)</f>
        <v>5.919641144156973</v>
      </c>
      <c r="AL199" s="10">
        <f t="shared" ref="AL199" si="88">LN(Q199)</f>
        <v>5.9501003516416811</v>
      </c>
      <c r="AM199" s="10">
        <f t="shared" ref="AM199" si="89">LN(R199)</f>
        <v>5.98055955912639</v>
      </c>
      <c r="AN199" s="10">
        <f t="shared" ref="AN199" si="90">LN(S199)</f>
        <v>6.0110187666110981</v>
      </c>
      <c r="AO199" s="10">
        <f t="shared" ref="AO199" si="91">LN(T199)</f>
        <v>6.0414779740958071</v>
      </c>
      <c r="AP199" s="10">
        <f t="shared" ref="AP199" si="92">LN(U199)</f>
        <v>6.0719371815805152</v>
      </c>
      <c r="AQ199" s="10">
        <f t="shared" ref="AQ199" si="93">LN(V199)</f>
        <v>6.1023963890652242</v>
      </c>
      <c r="AR199" s="10">
        <f t="shared" ref="AR199" si="94">LN(W199)</f>
        <v>6.1328555965499323</v>
      </c>
      <c r="AS199" s="10">
        <f t="shared" ref="AS199" si="95">LN(X199)</f>
        <v>6.1633148040346413</v>
      </c>
      <c r="AT199" s="10">
        <f t="shared" ref="AT199" si="96">LN(Y199)</f>
        <v>6.1944053911046719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D3026"/>
  <sheetViews>
    <sheetView workbookViewId="0">
      <selection activeCell="D36" sqref="D36"/>
    </sheetView>
  </sheetViews>
  <sheetFormatPr baseColWidth="10" defaultRowHeight="15" x14ac:dyDescent="0"/>
  <sheetData>
    <row r="1" spans="1:4">
      <c r="A1" t="s">
        <v>631</v>
      </c>
    </row>
    <row r="2" spans="1:4">
      <c r="C2" t="s">
        <v>629</v>
      </c>
      <c r="D2" t="s">
        <v>630</v>
      </c>
    </row>
    <row r="3" spans="1:4">
      <c r="C3">
        <v>6.229974226650878</v>
      </c>
      <c r="D3">
        <v>0.65005629858089753</v>
      </c>
    </row>
    <row r="4" spans="1:4">
      <c r="C4">
        <v>6.2604334341355869</v>
      </c>
      <c r="D4">
        <v>0.6479711420758647</v>
      </c>
    </row>
    <row r="5" spans="1:4">
      <c r="C5">
        <v>6.290892641620295</v>
      </c>
      <c r="D5">
        <v>0.64589423128870982</v>
      </c>
    </row>
    <row r="6" spans="1:4">
      <c r="C6">
        <v>6.321351849105004</v>
      </c>
      <c r="D6">
        <v>0.6438131185800382</v>
      </c>
    </row>
    <row r="7" spans="1:4">
      <c r="C7">
        <v>6.3518110565897121</v>
      </c>
      <c r="D7">
        <v>0.64141815130447466</v>
      </c>
    </row>
    <row r="8" spans="1:4">
      <c r="C8">
        <v>6.3822702640744211</v>
      </c>
      <c r="D8">
        <v>0.63936702878763885</v>
      </c>
    </row>
    <row r="9" spans="1:4">
      <c r="C9">
        <v>6.4127294715591292</v>
      </c>
      <c r="D9">
        <v>0.63719194245851851</v>
      </c>
    </row>
    <row r="10" spans="1:4">
      <c r="C10">
        <v>6.4431886790438382</v>
      </c>
      <c r="D10">
        <v>0.64161941058251726</v>
      </c>
    </row>
    <row r="11" spans="1:4">
      <c r="C11">
        <v>6.5518533325843231</v>
      </c>
      <c r="D11">
        <v>0.63806182044080662</v>
      </c>
    </row>
    <row r="12" spans="1:4">
      <c r="C12">
        <v>6.6168957606279237</v>
      </c>
      <c r="D12">
        <v>0.63767026168710117</v>
      </c>
    </row>
    <row r="13" spans="1:4">
      <c r="C13">
        <v>6.7272851599597434</v>
      </c>
      <c r="D13">
        <v>0.63419540969637889</v>
      </c>
    </row>
    <row r="14" spans="1:4">
      <c r="C14">
        <v>6.8067521347939</v>
      </c>
      <c r="D14">
        <v>0.63238354026361432</v>
      </c>
    </row>
    <row r="15" spans="1:4">
      <c r="C15">
        <v>6.7779286715797742</v>
      </c>
      <c r="D15">
        <v>0.63008466285615417</v>
      </c>
    </row>
    <row r="16" spans="1:4">
      <c r="C16">
        <v>6.7744141215861244</v>
      </c>
      <c r="D16">
        <v>0.62752862396962439</v>
      </c>
    </row>
    <row r="17" spans="3:4">
      <c r="C17">
        <v>7.0899479697489918</v>
      </c>
      <c r="D17">
        <v>0.62897687606412267</v>
      </c>
    </row>
    <row r="18" spans="3:4">
      <c r="C18">
        <v>7.1447803769378471</v>
      </c>
      <c r="D18">
        <v>0.63104971412295274</v>
      </c>
    </row>
    <row r="19" spans="3:4">
      <c r="C19">
        <v>8.1903759675868297</v>
      </c>
      <c r="D19">
        <v>0.28332107845578303</v>
      </c>
    </row>
    <row r="20" spans="3:4">
      <c r="C20">
        <v>8.2864016799553415</v>
      </c>
      <c r="D20">
        <v>0.29871536700246082</v>
      </c>
    </row>
    <row r="21" spans="3:4">
      <c r="C21">
        <v>8.1849818068426341</v>
      </c>
      <c r="D21">
        <v>0.28512754037379379</v>
      </c>
    </row>
    <row r="22" spans="3:4">
      <c r="C22">
        <v>8.3081688332110915</v>
      </c>
      <c r="D22">
        <v>0.28351995495448584</v>
      </c>
    </row>
    <row r="23" spans="3:4">
      <c r="C23">
        <v>8.4062661440392183</v>
      </c>
      <c r="D23">
        <v>0.29005791453994723</v>
      </c>
    </row>
    <row r="24" spans="3:4">
      <c r="C24">
        <v>8.4774741093043158</v>
      </c>
      <c r="D24">
        <v>0.28800449976550691</v>
      </c>
    </row>
    <row r="25" spans="3:4">
      <c r="C25">
        <v>8.5445373469213575</v>
      </c>
      <c r="D25">
        <v>0.28071308792414879</v>
      </c>
    </row>
    <row r="26" spans="3:4">
      <c r="C26">
        <v>8.5708796430305316</v>
      </c>
      <c r="D26">
        <v>0.27550835049206857</v>
      </c>
    </row>
    <row r="27" spans="3:4">
      <c r="C27">
        <v>8.6229218529224241</v>
      </c>
      <c r="D27">
        <v>0.27500226550970058</v>
      </c>
    </row>
    <row r="28" spans="3:4">
      <c r="C28">
        <v>8.6763858952788979</v>
      </c>
      <c r="D28">
        <v>0.27358798619510688</v>
      </c>
    </row>
    <row r="29" spans="3:4">
      <c r="C29">
        <v>8.7260930259140306</v>
      </c>
      <c r="D29">
        <v>0.27313690185369072</v>
      </c>
    </row>
    <row r="30" spans="3:4">
      <c r="C30">
        <v>8.7712980102336733</v>
      </c>
      <c r="D30">
        <v>0.2737891276253766</v>
      </c>
    </row>
    <row r="31" spans="3:4">
      <c r="C31">
        <v>8.8261429808268907</v>
      </c>
      <c r="D31">
        <v>0.27528232631530775</v>
      </c>
    </row>
    <row r="32" spans="3:4">
      <c r="C32">
        <v>8.8950113020533372</v>
      </c>
      <c r="D32">
        <v>0.27912100986515953</v>
      </c>
    </row>
    <row r="33" spans="3:4">
      <c r="C33">
        <v>8.9158998671653613</v>
      </c>
      <c r="D33">
        <v>0.2879305141544482</v>
      </c>
    </row>
    <row r="34" spans="3:4">
      <c r="C34">
        <v>8.9678526002107208</v>
      </c>
      <c r="D34">
        <v>0.29194213343358694</v>
      </c>
    </row>
    <row r="35" spans="3:4">
      <c r="C35">
        <v>8.636068110257332</v>
      </c>
      <c r="D35">
        <v>0.30212574756648425</v>
      </c>
    </row>
    <row r="36" spans="3:4">
      <c r="C36">
        <v>8.6589032494541271</v>
      </c>
      <c r="D36">
        <v>0.28719438847289497</v>
      </c>
    </row>
    <row r="37" spans="3:4">
      <c r="C37">
        <v>8.6541193035888959</v>
      </c>
      <c r="D37">
        <v>0.29603940940412993</v>
      </c>
    </row>
    <row r="38" spans="3:4">
      <c r="C38">
        <v>8.6892263069702018</v>
      </c>
      <c r="D38">
        <v>0.2881723867827643</v>
      </c>
    </row>
    <row r="39" spans="3:4">
      <c r="C39">
        <v>8.7064842129703663</v>
      </c>
      <c r="D39">
        <v>0.29527213167838934</v>
      </c>
    </row>
    <row r="40" spans="3:4">
      <c r="C40">
        <v>8.713901561155712</v>
      </c>
      <c r="D40">
        <v>0.29359746800287628</v>
      </c>
    </row>
    <row r="41" spans="3:4">
      <c r="C41">
        <v>8.7249828486492564</v>
      </c>
      <c r="D41">
        <v>0.28972395301674286</v>
      </c>
    </row>
    <row r="42" spans="3:4">
      <c r="C42">
        <v>8.7561661104848252</v>
      </c>
      <c r="D42">
        <v>0.29793536417932248</v>
      </c>
    </row>
    <row r="43" spans="3:4">
      <c r="C43">
        <v>8.8079977179965496</v>
      </c>
      <c r="D43">
        <v>0.28724135884095342</v>
      </c>
    </row>
    <row r="44" spans="3:4">
      <c r="C44">
        <v>8.84372777607609</v>
      </c>
      <c r="D44">
        <v>0.28344582435979232</v>
      </c>
    </row>
    <row r="45" spans="3:4">
      <c r="C45">
        <v>8.8784924251908048</v>
      </c>
      <c r="D45">
        <v>0.28644071166008161</v>
      </c>
    </row>
    <row r="46" spans="3:4">
      <c r="C46">
        <v>8.8832827504190135</v>
      </c>
      <c r="D46">
        <v>0.27893457685033624</v>
      </c>
    </row>
    <row r="47" spans="3:4">
      <c r="C47">
        <v>8.8977633717788169</v>
      </c>
      <c r="D47">
        <v>0.27733786082598422</v>
      </c>
    </row>
    <row r="48" spans="3:4">
      <c r="C48">
        <v>8.9063764026511052</v>
      </c>
      <c r="D48">
        <v>0.27823483439085178</v>
      </c>
    </row>
    <row r="49" spans="3:4">
      <c r="C49">
        <v>8.9120856863243354</v>
      </c>
      <c r="D49">
        <v>0.28532430469926168</v>
      </c>
    </row>
    <row r="50" spans="3:4">
      <c r="C50">
        <v>8.9342137730551752</v>
      </c>
      <c r="D50">
        <v>0.28943799751911747</v>
      </c>
    </row>
    <row r="51" spans="3:4">
      <c r="C51">
        <v>10.285764168944425</v>
      </c>
      <c r="D51">
        <v>0.21981674809288976</v>
      </c>
    </row>
    <row r="52" spans="3:4">
      <c r="C52">
        <v>10.316223376429134</v>
      </c>
      <c r="D52">
        <v>0.21992508142622311</v>
      </c>
    </row>
    <row r="53" spans="3:4">
      <c r="C53">
        <v>10.346682583913843</v>
      </c>
      <c r="D53">
        <v>0.2200334147595564</v>
      </c>
    </row>
    <row r="54" spans="3:4">
      <c r="C54">
        <v>10.377141791398552</v>
      </c>
      <c r="D54">
        <v>0.22014174809288978</v>
      </c>
    </row>
    <row r="55" spans="3:4">
      <c r="C55">
        <v>10.407600998883259</v>
      </c>
      <c r="D55">
        <v>0.22025008142622307</v>
      </c>
    </row>
    <row r="56" spans="3:4">
      <c r="C56">
        <v>10.438060206367968</v>
      </c>
      <c r="D56">
        <v>0.22035841475955642</v>
      </c>
    </row>
    <row r="57" spans="3:4">
      <c r="C57">
        <v>10.468519413852677</v>
      </c>
      <c r="D57">
        <v>0.22053341475955643</v>
      </c>
    </row>
    <row r="58" spans="3:4">
      <c r="C58">
        <v>10.498978621337386</v>
      </c>
      <c r="D58">
        <v>0.22070841475955641</v>
      </c>
    </row>
    <row r="59" spans="3:4">
      <c r="C59">
        <v>10.529437828822095</v>
      </c>
      <c r="D59">
        <v>0.22088341475955642</v>
      </c>
    </row>
    <row r="60" spans="3:4">
      <c r="C60">
        <v>10.559897036306802</v>
      </c>
      <c r="D60">
        <v>0.22150141475955643</v>
      </c>
    </row>
    <row r="61" spans="3:4">
      <c r="C61">
        <v>10.590356243791511</v>
      </c>
      <c r="D61">
        <v>0.22088041475955641</v>
      </c>
    </row>
    <row r="62" spans="3:4">
      <c r="C62">
        <v>10.62081545127622</v>
      </c>
      <c r="D62">
        <v>0.2216194147595564</v>
      </c>
    </row>
    <row r="63" spans="3:4">
      <c r="C63">
        <v>10.651274658760929</v>
      </c>
      <c r="D63">
        <v>0.22104674809288974</v>
      </c>
    </row>
    <row r="64" spans="3:4">
      <c r="C64">
        <v>10.681733866245636</v>
      </c>
      <c r="D64">
        <v>0.22123841475955641</v>
      </c>
    </row>
    <row r="65" spans="3:4">
      <c r="C65">
        <v>10.712193073730345</v>
      </c>
      <c r="D65">
        <v>0.22143008142622309</v>
      </c>
    </row>
    <row r="66" spans="3:4">
      <c r="C66">
        <v>10.742094818900213</v>
      </c>
      <c r="D66">
        <v>0.2214781647584817</v>
      </c>
    </row>
    <row r="67" spans="3:4">
      <c r="C67">
        <v>7.6716663827309626</v>
      </c>
      <c r="D67">
        <v>0.58150613872880141</v>
      </c>
    </row>
    <row r="68" spans="3:4">
      <c r="C68">
        <v>7.7504008495667351</v>
      </c>
      <c r="D68">
        <v>0.58058065445386464</v>
      </c>
    </row>
    <row r="69" spans="3:4">
      <c r="C69">
        <v>7.8010769536457572</v>
      </c>
      <c r="D69">
        <v>0.57709368429747465</v>
      </c>
    </row>
    <row r="70" spans="3:4">
      <c r="C70">
        <v>7.8423531072101929</v>
      </c>
      <c r="D70">
        <v>0.5739998263285947</v>
      </c>
    </row>
    <row r="71" spans="3:4">
      <c r="C71">
        <v>7.8488440009765696</v>
      </c>
      <c r="D71">
        <v>0.56608133425471463</v>
      </c>
    </row>
    <row r="72" spans="3:4">
      <c r="C72">
        <v>7.8512819134091369</v>
      </c>
      <c r="D72">
        <v>0.569956287245731</v>
      </c>
    </row>
    <row r="73" spans="3:4">
      <c r="C73">
        <v>7.8528986697269358</v>
      </c>
      <c r="D73">
        <v>0.56692790204902355</v>
      </c>
    </row>
    <row r="74" spans="3:4">
      <c r="C74">
        <v>7.9574404603098365</v>
      </c>
      <c r="D74">
        <v>0.57077914366782234</v>
      </c>
    </row>
    <row r="75" spans="3:4">
      <c r="C75">
        <v>7.958645225870308</v>
      </c>
      <c r="D75">
        <v>0.56372883483377423</v>
      </c>
    </row>
    <row r="76" spans="3:4">
      <c r="C76">
        <v>8.0338996272510226</v>
      </c>
      <c r="D76">
        <v>0.56861425490165007</v>
      </c>
    </row>
    <row r="77" spans="3:4">
      <c r="C77">
        <v>8.1918764374311035</v>
      </c>
      <c r="D77">
        <v>0.56057067654433934</v>
      </c>
    </row>
    <row r="78" spans="3:4">
      <c r="C78">
        <v>8.3341738117252309</v>
      </c>
      <c r="D78">
        <v>0.56042591827709887</v>
      </c>
    </row>
    <row r="79" spans="3:4">
      <c r="C79">
        <v>8.4919487990332492</v>
      </c>
      <c r="D79">
        <v>0.55284593320255737</v>
      </c>
    </row>
    <row r="80" spans="3:4">
      <c r="C80">
        <v>8.5908027994940479</v>
      </c>
      <c r="D80">
        <v>0.54734850260423917</v>
      </c>
    </row>
    <row r="81" spans="3:4">
      <c r="C81">
        <v>8.571242389289301</v>
      </c>
      <c r="D81">
        <v>0.54979694095755449</v>
      </c>
    </row>
    <row r="82" spans="3:4">
      <c r="C82">
        <v>8.6378661172993567</v>
      </c>
      <c r="D82">
        <v>0.55293472911359975</v>
      </c>
    </row>
    <row r="83" spans="3:4">
      <c r="C83">
        <v>9.454256334332932</v>
      </c>
      <c r="D83">
        <v>0.33520708441848157</v>
      </c>
    </row>
    <row r="84" spans="3:4">
      <c r="C84">
        <v>9.4932685556240273</v>
      </c>
      <c r="D84">
        <v>0.3352845234428718</v>
      </c>
    </row>
    <row r="85" spans="3:4">
      <c r="C85">
        <v>9.5147345641160186</v>
      </c>
      <c r="D85">
        <v>0.3357786291339287</v>
      </c>
    </row>
    <row r="86" spans="3:4">
      <c r="C86">
        <v>9.5324240828081983</v>
      </c>
      <c r="D86">
        <v>0.33542883238596127</v>
      </c>
    </row>
    <row r="87" spans="3:4">
      <c r="C87">
        <v>9.5489019968809483</v>
      </c>
      <c r="D87">
        <v>0.33549570230466047</v>
      </c>
    </row>
    <row r="88" spans="3:4">
      <c r="C88">
        <v>9.5416847351701382</v>
      </c>
      <c r="D88">
        <v>0.33597923889002629</v>
      </c>
    </row>
    <row r="89" spans="3:4">
      <c r="C89">
        <v>9.5439949537719109</v>
      </c>
      <c r="D89">
        <v>0.32433777547539211</v>
      </c>
    </row>
    <row r="90" spans="3:4">
      <c r="C90">
        <v>9.5516963771277137</v>
      </c>
      <c r="D90">
        <v>0.33602964539409125</v>
      </c>
    </row>
    <row r="91" spans="3:4">
      <c r="C91">
        <v>9.5858349018686209</v>
      </c>
      <c r="D91">
        <v>0.33739563967571179</v>
      </c>
    </row>
    <row r="92" spans="3:4">
      <c r="C92">
        <v>9.6396596249431727</v>
      </c>
      <c r="D92">
        <v>0.33710566159816557</v>
      </c>
    </row>
    <row r="93" spans="3:4">
      <c r="C93">
        <v>9.6672361521241861</v>
      </c>
      <c r="D93">
        <v>0.34148533633222417</v>
      </c>
    </row>
    <row r="94" spans="3:4">
      <c r="C94">
        <v>9.7790797361988115</v>
      </c>
      <c r="D94">
        <v>0.34437542773294938</v>
      </c>
    </row>
    <row r="95" spans="3:4">
      <c r="C95">
        <v>9.8538643664774206</v>
      </c>
      <c r="D95">
        <v>0.34444433857811912</v>
      </c>
    </row>
    <row r="96" spans="3:4">
      <c r="C96">
        <v>9.8440615641190821</v>
      </c>
      <c r="D96">
        <v>0.34795317996152181</v>
      </c>
    </row>
    <row r="97" spans="3:4">
      <c r="C97">
        <v>9.7440259586829345</v>
      </c>
      <c r="D97">
        <v>0.35156618801159117</v>
      </c>
    </row>
    <row r="98" spans="3:4">
      <c r="C98">
        <v>9.770735489715646</v>
      </c>
      <c r="D98">
        <v>0.35543594605517659</v>
      </c>
    </row>
    <row r="99" spans="3:4">
      <c r="C99">
        <v>9.1712300347453031</v>
      </c>
      <c r="D99">
        <v>0.21344414663335878</v>
      </c>
    </row>
    <row r="100" spans="3:4">
      <c r="C100">
        <v>9.2121421644310804</v>
      </c>
      <c r="D100">
        <v>0.21314471864637363</v>
      </c>
    </row>
    <row r="101" spans="3:4">
      <c r="C101">
        <v>9.2774784148920961</v>
      </c>
      <c r="D101">
        <v>0.21304157930636625</v>
      </c>
    </row>
    <row r="102" spans="3:4">
      <c r="C102">
        <v>9.3029914671115108</v>
      </c>
      <c r="D102">
        <v>0.21227809568321857</v>
      </c>
    </row>
    <row r="103" spans="3:4">
      <c r="C103">
        <v>9.2568714317202705</v>
      </c>
      <c r="D103">
        <v>0.21197981698144872</v>
      </c>
    </row>
    <row r="104" spans="3:4">
      <c r="C104">
        <v>9.2379724150340632</v>
      </c>
      <c r="D104">
        <v>0.21164924278102246</v>
      </c>
    </row>
    <row r="105" spans="3:4">
      <c r="C105">
        <v>9.1826677909016343</v>
      </c>
      <c r="D105">
        <v>0.21143819867191771</v>
      </c>
    </row>
    <row r="106" spans="3:4">
      <c r="C106">
        <v>9.0577584826295521</v>
      </c>
      <c r="D106">
        <v>0.21081462135176113</v>
      </c>
    </row>
    <row r="107" spans="3:4">
      <c r="C107">
        <v>9.1332722869910157</v>
      </c>
      <c r="D107">
        <v>0.21201330522164977</v>
      </c>
    </row>
    <row r="108" spans="3:4">
      <c r="C108">
        <v>9.2105955824232471</v>
      </c>
      <c r="D108">
        <v>0.21185480017949554</v>
      </c>
    </row>
    <row r="109" spans="3:4">
      <c r="C109">
        <v>9.2890868912523583</v>
      </c>
      <c r="D109">
        <v>0.21241029118178792</v>
      </c>
    </row>
    <row r="110" spans="3:4">
      <c r="C110">
        <v>9.3607507154649028</v>
      </c>
      <c r="D110">
        <v>0.21184224725216746</v>
      </c>
    </row>
    <row r="111" spans="3:4">
      <c r="C111">
        <v>9.4339429067913247</v>
      </c>
      <c r="D111">
        <v>0.21107942891546685</v>
      </c>
    </row>
    <row r="112" spans="3:4">
      <c r="C112">
        <v>9.4894510114689439</v>
      </c>
      <c r="D112">
        <v>0.21211111034633137</v>
      </c>
    </row>
    <row r="113" spans="3:4">
      <c r="C113">
        <v>9.4881020571635108</v>
      </c>
      <c r="D113">
        <v>0.21515962482711667</v>
      </c>
    </row>
    <row r="114" spans="3:4">
      <c r="C114">
        <v>9.5065566838664672</v>
      </c>
      <c r="D114">
        <v>0.21832397264050893</v>
      </c>
    </row>
    <row r="115" spans="3:4">
      <c r="C115">
        <v>7.4413906794311258</v>
      </c>
      <c r="D115">
        <v>0.24486100605542818</v>
      </c>
    </row>
    <row r="116" spans="3:4">
      <c r="C116">
        <v>7.5143425305947673</v>
      </c>
      <c r="D116">
        <v>0.24589796986290002</v>
      </c>
    </row>
    <row r="117" spans="3:4">
      <c r="C117">
        <v>7.5588694395262497</v>
      </c>
      <c r="D117">
        <v>0.24023858345130847</v>
      </c>
    </row>
    <row r="118" spans="3:4">
      <c r="C118">
        <v>7.6375883679201904</v>
      </c>
      <c r="D118">
        <v>0.24427649305277666</v>
      </c>
    </row>
    <row r="119" spans="3:4">
      <c r="C119">
        <v>7.6760396889322982</v>
      </c>
      <c r="D119">
        <v>0.234893593669775</v>
      </c>
    </row>
    <row r="120" spans="3:4">
      <c r="C120">
        <v>7.7381073597712033</v>
      </c>
      <c r="D120">
        <v>0.23956236237615366</v>
      </c>
    </row>
    <row r="121" spans="3:4">
      <c r="C121">
        <v>7.8331566063087621</v>
      </c>
      <c r="D121">
        <v>0.23646308310574726</v>
      </c>
    </row>
    <row r="122" spans="3:4">
      <c r="C122">
        <v>7.9585997457375841</v>
      </c>
      <c r="D122">
        <v>0.23823834529918428</v>
      </c>
    </row>
    <row r="123" spans="3:4">
      <c r="C123">
        <v>8.0898332182596064</v>
      </c>
      <c r="D123">
        <v>0.23368974504416362</v>
      </c>
    </row>
    <row r="124" spans="3:4">
      <c r="C124">
        <v>8.189064355574283</v>
      </c>
      <c r="D124">
        <v>0.23964085398261126</v>
      </c>
    </row>
    <row r="125" spans="3:4">
      <c r="C125">
        <v>8.318209289615341</v>
      </c>
      <c r="D125">
        <v>0.24357077137871649</v>
      </c>
    </row>
    <row r="126" spans="3:4">
      <c r="C126">
        <v>8.4410376731539785</v>
      </c>
      <c r="D126">
        <v>0.24797439797077617</v>
      </c>
    </row>
    <row r="127" spans="3:4">
      <c r="C127">
        <v>8.5681362945003219</v>
      </c>
      <c r="D127">
        <v>0.25544338274802114</v>
      </c>
    </row>
    <row r="128" spans="3:4">
      <c r="C128">
        <v>8.6324159537376257</v>
      </c>
      <c r="D128">
        <v>0.25205398944673474</v>
      </c>
    </row>
    <row r="129" spans="3:4">
      <c r="C129">
        <v>8.4750271659629792</v>
      </c>
      <c r="D129">
        <v>0.26389781622627312</v>
      </c>
    </row>
    <row r="130" spans="3:4">
      <c r="C130">
        <v>8.5599103684435818</v>
      </c>
      <c r="D130">
        <v>0.26861990394499541</v>
      </c>
    </row>
    <row r="131" spans="3:4">
      <c r="C131">
        <v>10.147517461331653</v>
      </c>
      <c r="D131">
        <v>0.20393860258225985</v>
      </c>
    </row>
    <row r="132" spans="3:4">
      <c r="C132">
        <v>10.175329310680677</v>
      </c>
      <c r="D132">
        <v>0.20275546581950574</v>
      </c>
    </row>
    <row r="133" spans="3:4">
      <c r="C133">
        <v>10.202400798499255</v>
      </c>
      <c r="D133">
        <v>0.20234994789709723</v>
      </c>
    </row>
    <row r="134" spans="3:4">
      <c r="C134">
        <v>10.23532536410217</v>
      </c>
      <c r="D134">
        <v>0.20215377956818467</v>
      </c>
    </row>
    <row r="135" spans="3:4">
      <c r="C135">
        <v>10.27421352294224</v>
      </c>
      <c r="D135">
        <v>0.20215612749855952</v>
      </c>
    </row>
    <row r="136" spans="3:4">
      <c r="C136">
        <v>10.301030847129759</v>
      </c>
      <c r="D136">
        <v>0.20215644290860924</v>
      </c>
    </row>
    <row r="137" spans="3:4">
      <c r="C137">
        <v>10.307153517215362</v>
      </c>
      <c r="D137">
        <v>0.20254243930688046</v>
      </c>
    </row>
    <row r="138" spans="3:4">
      <c r="C138">
        <v>10.332532316281833</v>
      </c>
      <c r="D138">
        <v>0.20199997483676793</v>
      </c>
    </row>
    <row r="139" spans="3:4">
      <c r="C139">
        <v>10.35130350112137</v>
      </c>
      <c r="D139">
        <v>0.20275440010292908</v>
      </c>
    </row>
    <row r="140" spans="3:4">
      <c r="C140">
        <v>10.380275550225306</v>
      </c>
      <c r="D140">
        <v>0.20050748396288984</v>
      </c>
    </row>
    <row r="141" spans="3:4">
      <c r="C141">
        <v>10.395082508266063</v>
      </c>
      <c r="D141">
        <v>0.20037491067845645</v>
      </c>
    </row>
    <row r="142" spans="3:4">
      <c r="C142">
        <v>10.410567868820021</v>
      </c>
      <c r="D142">
        <v>0.20047829404641304</v>
      </c>
    </row>
    <row r="143" spans="3:4">
      <c r="C143">
        <v>10.429638363983937</v>
      </c>
      <c r="D143">
        <v>0.20134374633614807</v>
      </c>
    </row>
    <row r="144" spans="3:4">
      <c r="C144">
        <v>10.449352409435354</v>
      </c>
      <c r="D144">
        <v>0.20250012392579733</v>
      </c>
    </row>
    <row r="145" spans="3:4">
      <c r="C145">
        <v>10.441707043180715</v>
      </c>
      <c r="D145">
        <v>0.20624855293318389</v>
      </c>
    </row>
    <row r="146" spans="3:4">
      <c r="C146">
        <v>10.462992028858789</v>
      </c>
      <c r="D146">
        <v>0.20970648193953847</v>
      </c>
    </row>
    <row r="147" spans="3:4">
      <c r="C147">
        <v>10.224188562152586</v>
      </c>
      <c r="D147">
        <v>0.1699964740284918</v>
      </c>
    </row>
    <row r="148" spans="3:4">
      <c r="C148">
        <v>10.244747687938242</v>
      </c>
      <c r="D148">
        <v>0.17101745885308531</v>
      </c>
    </row>
    <row r="149" spans="3:4">
      <c r="C149">
        <v>10.265009230029627</v>
      </c>
      <c r="D149">
        <v>0.16984189896223165</v>
      </c>
    </row>
    <row r="150" spans="3:4">
      <c r="C150">
        <v>10.298908057827848</v>
      </c>
      <c r="D150">
        <v>0.17078056671365441</v>
      </c>
    </row>
    <row r="151" spans="3:4">
      <c r="C151">
        <v>10.32929426292041</v>
      </c>
      <c r="D151">
        <v>0.17161943771710966</v>
      </c>
    </row>
    <row r="152" spans="3:4">
      <c r="C152">
        <v>10.363982897731242</v>
      </c>
      <c r="D152">
        <v>0.17177985343601213</v>
      </c>
    </row>
    <row r="153" spans="3:4">
      <c r="C153">
        <v>10.365251830150319</v>
      </c>
      <c r="D153">
        <v>0.17135185671852013</v>
      </c>
    </row>
    <row r="154" spans="3:4">
      <c r="C154">
        <v>10.376553658892673</v>
      </c>
      <c r="D154">
        <v>0.17369804699289795</v>
      </c>
    </row>
    <row r="155" spans="3:4">
      <c r="C155">
        <v>10.380315815457887</v>
      </c>
      <c r="D155">
        <v>0.16827519005460398</v>
      </c>
    </row>
    <row r="156" spans="3:4">
      <c r="C156">
        <v>10.398458477405892</v>
      </c>
      <c r="D156">
        <v>0.17832187342766159</v>
      </c>
    </row>
    <row r="157" spans="3:4">
      <c r="C157">
        <v>10.41561613057697</v>
      </c>
      <c r="D157">
        <v>0.17915713079041048</v>
      </c>
    </row>
    <row r="158" spans="3:4">
      <c r="C158">
        <v>10.445020199919592</v>
      </c>
      <c r="D158">
        <v>0.20123360722147754</v>
      </c>
    </row>
    <row r="159" spans="3:4">
      <c r="C159">
        <v>10.479421255051147</v>
      </c>
      <c r="D159">
        <v>0.20216175261727187</v>
      </c>
    </row>
    <row r="160" spans="3:4">
      <c r="C160">
        <v>10.496631251823922</v>
      </c>
      <c r="D160">
        <v>0.19725194607088911</v>
      </c>
    </row>
    <row r="161" spans="3:4">
      <c r="C161">
        <v>10.453719248602454</v>
      </c>
      <c r="D161">
        <v>0.20095673321994623</v>
      </c>
    </row>
    <row r="162" spans="3:4">
      <c r="C162">
        <v>10.471672550594722</v>
      </c>
      <c r="D162">
        <v>0.20519910369929864</v>
      </c>
    </row>
    <row r="163" spans="3:4">
      <c r="C163">
        <v>7.5249899990754061</v>
      </c>
      <c r="D163">
        <v>0.25011019527195155</v>
      </c>
    </row>
    <row r="164" spans="3:4">
      <c r="C164">
        <v>7.5278077439089683</v>
      </c>
      <c r="D164">
        <v>0.25636918074877385</v>
      </c>
    </row>
    <row r="165" spans="3:4">
      <c r="C165">
        <v>7.5745732349911794</v>
      </c>
      <c r="D165">
        <v>0.25675171593183582</v>
      </c>
    </row>
    <row r="166" spans="3:4">
      <c r="C166">
        <v>7.6603601379458874</v>
      </c>
      <c r="D166">
        <v>0.26023677920190696</v>
      </c>
    </row>
    <row r="167" spans="3:4">
      <c r="C167">
        <v>7.7229428299959553</v>
      </c>
      <c r="D167">
        <v>0.26053074282797922</v>
      </c>
    </row>
    <row r="168" spans="3:4">
      <c r="C168">
        <v>7.8200275606259249</v>
      </c>
      <c r="D168">
        <v>0.26040556540092191</v>
      </c>
    </row>
    <row r="169" spans="3:4">
      <c r="C169">
        <v>7.9066794054140264</v>
      </c>
      <c r="D169">
        <v>0.24215909517136736</v>
      </c>
    </row>
    <row r="170" spans="3:4">
      <c r="C170">
        <v>7.9999676292132653</v>
      </c>
      <c r="D170">
        <v>0.24177558510562344</v>
      </c>
    </row>
    <row r="171" spans="3:4">
      <c r="C171">
        <v>8.098551691649833</v>
      </c>
      <c r="D171">
        <v>0.24301838648072782</v>
      </c>
    </row>
    <row r="172" spans="3:4">
      <c r="C172">
        <v>8.1869288286674156</v>
      </c>
      <c r="D172">
        <v>0.24537339882114484</v>
      </c>
    </row>
    <row r="173" spans="3:4">
      <c r="C173">
        <v>8.4109754053541383</v>
      </c>
      <c r="D173">
        <v>0.24440369657395822</v>
      </c>
    </row>
    <row r="174" spans="3:4">
      <c r="C174">
        <v>8.6963835526637592</v>
      </c>
      <c r="D174">
        <v>0.24524873260604504</v>
      </c>
    </row>
    <row r="175" spans="3:4">
      <c r="C175">
        <v>8.908580472504477</v>
      </c>
      <c r="D175">
        <v>0.24821130400861913</v>
      </c>
    </row>
    <row r="176" spans="3:4">
      <c r="C176">
        <v>8.9996894286604707</v>
      </c>
      <c r="D176">
        <v>0.24717733578958548</v>
      </c>
    </row>
    <row r="177" spans="3:4">
      <c r="C177">
        <v>9.0770470026605068</v>
      </c>
      <c r="D177">
        <v>0.25445650164541861</v>
      </c>
    </row>
    <row r="178" spans="3:4">
      <c r="C178">
        <v>9.1934585601354382</v>
      </c>
      <c r="D178">
        <v>0.25811917363907361</v>
      </c>
    </row>
    <row r="179" spans="3:4">
      <c r="C179">
        <v>9.735337655832673</v>
      </c>
      <c r="D179">
        <v>0.33380028210070928</v>
      </c>
    </row>
    <row r="180" spans="3:4">
      <c r="C180">
        <v>9.7657968633173802</v>
      </c>
      <c r="D180">
        <v>0.33470495151859542</v>
      </c>
    </row>
    <row r="181" spans="3:4">
      <c r="C181">
        <v>9.7962560708020892</v>
      </c>
      <c r="D181">
        <v>0.33540558977116991</v>
      </c>
    </row>
    <row r="182" spans="3:4">
      <c r="C182">
        <v>9.8267152782867981</v>
      </c>
      <c r="D182">
        <v>0.33764730800248094</v>
      </c>
    </row>
    <row r="183" spans="3:4">
      <c r="C183">
        <v>9.8571744857715071</v>
      </c>
      <c r="D183">
        <v>0.33730191296415774</v>
      </c>
    </row>
    <row r="184" spans="3:4">
      <c r="C184">
        <v>9.8876336932562161</v>
      </c>
      <c r="D184">
        <v>0.33689060093068218</v>
      </c>
    </row>
    <row r="185" spans="3:4">
      <c r="C185">
        <v>9.9180929007409233</v>
      </c>
      <c r="D185">
        <v>0.33629396539392403</v>
      </c>
    </row>
    <row r="186" spans="3:4">
      <c r="C186">
        <v>9.9485521082256323</v>
      </c>
      <c r="D186">
        <v>0.33188733760925476</v>
      </c>
    </row>
    <row r="187" spans="3:4">
      <c r="C187">
        <v>9.9790113157103413</v>
      </c>
      <c r="D187">
        <v>0.3318477036294839</v>
      </c>
    </row>
    <row r="188" spans="3:4">
      <c r="C188">
        <v>10.00947052319505</v>
      </c>
      <c r="D188">
        <v>0.33472539865928624</v>
      </c>
    </row>
    <row r="189" spans="3:4">
      <c r="C189">
        <v>10.039929730679757</v>
      </c>
      <c r="D189">
        <v>0.33634144808546207</v>
      </c>
    </row>
    <row r="190" spans="3:4">
      <c r="C190">
        <v>10.070388938164466</v>
      </c>
      <c r="D190">
        <v>0.33753883606953067</v>
      </c>
    </row>
    <row r="191" spans="3:4">
      <c r="C191">
        <v>10.100848145649175</v>
      </c>
      <c r="D191">
        <v>0.33840839661415822</v>
      </c>
    </row>
    <row r="192" spans="3:4">
      <c r="C192">
        <v>10.131307353133884</v>
      </c>
      <c r="D192">
        <v>0.33928200187423302</v>
      </c>
    </row>
    <row r="193" spans="3:4">
      <c r="C193">
        <v>10.161766560618593</v>
      </c>
      <c r="D193">
        <v>0.34256419854991815</v>
      </c>
    </row>
    <row r="194" spans="3:4">
      <c r="C194">
        <v>10.191668305788459</v>
      </c>
      <c r="D194">
        <v>0.34599681189077042</v>
      </c>
    </row>
    <row r="195" spans="3:4">
      <c r="C195">
        <v>9.9626383928491933</v>
      </c>
      <c r="D195">
        <v>0.32828269279368377</v>
      </c>
    </row>
    <row r="196" spans="3:4">
      <c r="C196">
        <v>9.9768605147489211</v>
      </c>
      <c r="D196">
        <v>0.32764706929280268</v>
      </c>
    </row>
    <row r="197" spans="3:4">
      <c r="C197">
        <v>9.983191296694276</v>
      </c>
      <c r="D197">
        <v>0.32726606089519089</v>
      </c>
    </row>
    <row r="198" spans="3:4">
      <c r="C198">
        <v>10.007125304977327</v>
      </c>
      <c r="D198">
        <v>0.32702385140225387</v>
      </c>
    </row>
    <row r="199" spans="3:4">
      <c r="C199">
        <v>10.026823184160788</v>
      </c>
      <c r="D199">
        <v>0.32644089338231491</v>
      </c>
    </row>
    <row r="200" spans="3:4">
      <c r="C200">
        <v>10.055958429357053</v>
      </c>
      <c r="D200">
        <v>0.32588198120370715</v>
      </c>
    </row>
    <row r="201" spans="3:4">
      <c r="C201">
        <v>10.078204753926553</v>
      </c>
      <c r="D201">
        <v>0.32646364049005877</v>
      </c>
    </row>
    <row r="202" spans="3:4">
      <c r="C202">
        <v>10.106693195003579</v>
      </c>
      <c r="D202">
        <v>0.32490708475313801</v>
      </c>
    </row>
    <row r="203" spans="3:4">
      <c r="C203">
        <v>10.153511751961677</v>
      </c>
      <c r="D203">
        <v>0.32471640019064457</v>
      </c>
    </row>
    <row r="204" spans="3:4">
      <c r="C204">
        <v>10.185546496999288</v>
      </c>
      <c r="D204">
        <v>0.32408421095767398</v>
      </c>
    </row>
    <row r="205" spans="3:4">
      <c r="C205">
        <v>10.238594670393848</v>
      </c>
      <c r="D205">
        <v>0.31864846957657639</v>
      </c>
    </row>
    <row r="206" spans="3:4">
      <c r="C206">
        <v>10.281760250693644</v>
      </c>
      <c r="D206">
        <v>0.31831846338691655</v>
      </c>
    </row>
    <row r="207" spans="3:4">
      <c r="C207">
        <v>10.340523531918606</v>
      </c>
      <c r="D207">
        <v>0.31826087426850436</v>
      </c>
    </row>
    <row r="208" spans="3:4">
      <c r="C208">
        <v>10.380740366220063</v>
      </c>
      <c r="D208">
        <v>0.32716098010499778</v>
      </c>
    </row>
    <row r="209" spans="3:4">
      <c r="C209">
        <v>10.419300717813158</v>
      </c>
      <c r="D209">
        <v>0.32909791943999589</v>
      </c>
    </row>
    <row r="210" spans="3:4">
      <c r="C210">
        <v>10.453213313141191</v>
      </c>
      <c r="D210">
        <v>0.33109919210726196</v>
      </c>
    </row>
    <row r="211" spans="3:4">
      <c r="C211">
        <v>6.6348604708465668</v>
      </c>
      <c r="D211">
        <v>0.48576163813518253</v>
      </c>
    </row>
    <row r="212" spans="3:4">
      <c r="C212">
        <v>6.6605306728294513</v>
      </c>
      <c r="D212">
        <v>0.48210209497407081</v>
      </c>
    </row>
    <row r="213" spans="3:4">
      <c r="C213">
        <v>6.6937647449925404</v>
      </c>
      <c r="D213">
        <v>0.47795131826177256</v>
      </c>
    </row>
    <row r="214" spans="3:4">
      <c r="C214">
        <v>6.7257898986091078</v>
      </c>
      <c r="D214">
        <v>0.47596714144614771</v>
      </c>
    </row>
    <row r="215" spans="3:4">
      <c r="C215">
        <v>6.7547704020913377</v>
      </c>
      <c r="D215">
        <v>0.47700874095050683</v>
      </c>
    </row>
    <row r="216" spans="3:4">
      <c r="C216">
        <v>6.7943621373853818</v>
      </c>
      <c r="D216">
        <v>0.47054134178734275</v>
      </c>
    </row>
    <row r="217" spans="3:4">
      <c r="C217">
        <v>6.8280033305870225</v>
      </c>
      <c r="D217">
        <v>0.46899207865643522</v>
      </c>
    </row>
    <row r="218" spans="3:4">
      <c r="C218">
        <v>6.8538537609361381</v>
      </c>
      <c r="D218">
        <v>0.46696706445824998</v>
      </c>
    </row>
    <row r="219" spans="3:4">
      <c r="C219">
        <v>6.8881848638115803</v>
      </c>
      <c r="D219">
        <v>0.46834885084923134</v>
      </c>
    </row>
    <row r="220" spans="3:4">
      <c r="C220">
        <v>6.9326485864737917</v>
      </c>
      <c r="D220">
        <v>0.4647661294950019</v>
      </c>
    </row>
    <row r="221" spans="3:4">
      <c r="C221">
        <v>6.974727418952325</v>
      </c>
      <c r="D221">
        <v>0.45977297109054827</v>
      </c>
    </row>
    <row r="222" spans="3:4">
      <c r="C222">
        <v>7.0237428122896404</v>
      </c>
      <c r="D222">
        <v>0.45804519645542846</v>
      </c>
    </row>
    <row r="223" spans="3:4">
      <c r="C223">
        <v>7.0714207681120964</v>
      </c>
      <c r="D223">
        <v>0.45686199616173062</v>
      </c>
    </row>
    <row r="224" spans="3:4">
      <c r="C224">
        <v>7.1173373984943602</v>
      </c>
      <c r="D224">
        <v>0.45595001443293709</v>
      </c>
    </row>
    <row r="225" spans="3:4">
      <c r="C225">
        <v>7.1593781937859173</v>
      </c>
      <c r="D225">
        <v>0.45925318853849761</v>
      </c>
    </row>
    <row r="226" spans="3:4">
      <c r="C226">
        <v>7.1964129479881995</v>
      </c>
      <c r="D226">
        <v>0.46215417799035968</v>
      </c>
    </row>
    <row r="227" spans="3:4">
      <c r="C227">
        <v>9.5574816373380322</v>
      </c>
      <c r="D227">
        <v>0.26155705122029066</v>
      </c>
    </row>
    <row r="228" spans="3:4">
      <c r="C228">
        <v>9.5879408448227412</v>
      </c>
      <c r="D228">
        <v>0.261395727366876</v>
      </c>
    </row>
    <row r="229" spans="3:4">
      <c r="C229">
        <v>9.6184000523074484</v>
      </c>
      <c r="D229">
        <v>0.26064681903593079</v>
      </c>
    </row>
    <row r="230" spans="3:4">
      <c r="C230">
        <v>9.6488592597921574</v>
      </c>
      <c r="D230">
        <v>0.25987023501457923</v>
      </c>
    </row>
    <row r="231" spans="3:4">
      <c r="C231">
        <v>9.6793184672768664</v>
      </c>
      <c r="D231">
        <v>0.25963112216982315</v>
      </c>
    </row>
    <row r="232" spans="3:4">
      <c r="C232">
        <v>9.7097776747615754</v>
      </c>
      <c r="D232">
        <v>0.25893110666496882</v>
      </c>
    </row>
    <row r="233" spans="3:4">
      <c r="C233">
        <v>9.7402368822462826</v>
      </c>
      <c r="D233">
        <v>0.25755892931962659</v>
      </c>
    </row>
    <row r="234" spans="3:4">
      <c r="C234">
        <v>9.7706960897309916</v>
      </c>
      <c r="D234">
        <v>0.25681702655605282</v>
      </c>
    </row>
    <row r="235" spans="3:4">
      <c r="C235">
        <v>9.8011552972157006</v>
      </c>
      <c r="D235">
        <v>0.25225506143265175</v>
      </c>
    </row>
    <row r="236" spans="3:4">
      <c r="C236">
        <v>9.8316145047004095</v>
      </c>
      <c r="D236">
        <v>0.2430399394987087</v>
      </c>
    </row>
    <row r="237" spans="3:4">
      <c r="C237">
        <v>9.8620737121851167</v>
      </c>
      <c r="D237">
        <v>0.24892857198855786</v>
      </c>
    </row>
    <row r="238" spans="3:4">
      <c r="C238">
        <v>9.9298929657383859</v>
      </c>
      <c r="D238">
        <v>0.24772706575064948</v>
      </c>
    </row>
    <row r="239" spans="3:4">
      <c r="C239">
        <v>9.9603521732230949</v>
      </c>
      <c r="D239">
        <v>0.24875250874410304</v>
      </c>
    </row>
    <row r="240" spans="3:4">
      <c r="C240">
        <v>9.9908113807078038</v>
      </c>
      <c r="D240">
        <v>0.24939898707712971</v>
      </c>
    </row>
    <row r="241" spans="3:4">
      <c r="C241">
        <v>10.021270588192511</v>
      </c>
      <c r="D241">
        <v>0.25317969592362055</v>
      </c>
    </row>
    <row r="242" spans="3:4">
      <c r="C242">
        <v>10.054209015095285</v>
      </c>
      <c r="D242">
        <v>0.25723870103211172</v>
      </c>
    </row>
    <row r="243" spans="3:4">
      <c r="C243">
        <v>8.3575361005774269</v>
      </c>
      <c r="D243">
        <v>0.21768178089774662</v>
      </c>
    </row>
    <row r="244" spans="3:4">
      <c r="C244">
        <v>8.3884921373779147</v>
      </c>
      <c r="D244">
        <v>0.221938064253976</v>
      </c>
    </row>
    <row r="245" spans="3:4">
      <c r="C245">
        <v>8.5006905438095899</v>
      </c>
      <c r="D245">
        <v>0.22104154826292058</v>
      </c>
    </row>
    <row r="246" spans="3:4">
      <c r="C246">
        <v>8.5861042271173194</v>
      </c>
      <c r="D246">
        <v>0.22114159953456217</v>
      </c>
    </row>
    <row r="247" spans="3:4">
      <c r="C247">
        <v>8.6229214178887332</v>
      </c>
      <c r="D247">
        <v>0.22987465658356113</v>
      </c>
    </row>
    <row r="248" spans="3:4">
      <c r="C248">
        <v>8.6822957655374449</v>
      </c>
      <c r="D248">
        <v>0.23145864187030529</v>
      </c>
    </row>
    <row r="249" spans="3:4">
      <c r="C249">
        <v>8.7319446689973077</v>
      </c>
      <c r="D249">
        <v>0.22243461465152201</v>
      </c>
    </row>
    <row r="250" spans="3:4">
      <c r="C250">
        <v>8.7857156984146041</v>
      </c>
      <c r="D250">
        <v>0.22386644001669551</v>
      </c>
    </row>
    <row r="251" spans="3:4">
      <c r="C251">
        <v>8.8589329273075972</v>
      </c>
      <c r="D251">
        <v>0.22503191614276449</v>
      </c>
    </row>
    <row r="252" spans="3:4">
      <c r="C252">
        <v>8.9723621726575473</v>
      </c>
      <c r="D252">
        <v>0.22307135586244001</v>
      </c>
    </row>
    <row r="253" spans="3:4">
      <c r="C253">
        <v>9.0526118232686361</v>
      </c>
      <c r="D253">
        <v>0.21934396001041537</v>
      </c>
    </row>
    <row r="254" spans="3:4">
      <c r="C254">
        <v>9.1568930314371748</v>
      </c>
      <c r="D254">
        <v>0.215171723520584</v>
      </c>
    </row>
    <row r="255" spans="3:4">
      <c r="C255">
        <v>9.2539455385670699</v>
      </c>
      <c r="D255">
        <v>0.21483611424438478</v>
      </c>
    </row>
    <row r="256" spans="3:4">
      <c r="C256">
        <v>9.3631513664715502</v>
      </c>
      <c r="D256">
        <v>0.21432125874851479</v>
      </c>
    </row>
    <row r="257" spans="3:4">
      <c r="C257">
        <v>9.3793139032603232</v>
      </c>
      <c r="D257">
        <v>0.21990924819184088</v>
      </c>
    </row>
    <row r="258" spans="3:4">
      <c r="C258">
        <v>9.4518440352748776</v>
      </c>
      <c r="D258">
        <v>0.22363072346740989</v>
      </c>
    </row>
    <row r="259" spans="3:4">
      <c r="C259">
        <v>10.191740330248534</v>
      </c>
      <c r="D259">
        <v>0.25737399010004947</v>
      </c>
    </row>
    <row r="260" spans="3:4">
      <c r="C260">
        <v>10.203720463790756</v>
      </c>
      <c r="D260">
        <v>0.25709849166747839</v>
      </c>
    </row>
    <row r="261" spans="3:4">
      <c r="C261">
        <v>10.238112592155115</v>
      </c>
      <c r="D261">
        <v>0.25678437534872828</v>
      </c>
    </row>
    <row r="262" spans="3:4">
      <c r="C262">
        <v>10.255055829739268</v>
      </c>
      <c r="D262">
        <v>0.25763590943648235</v>
      </c>
    </row>
    <row r="263" spans="3:4">
      <c r="C263">
        <v>10.287621953678306</v>
      </c>
      <c r="D263">
        <v>0.25756976059740716</v>
      </c>
    </row>
    <row r="264" spans="3:4">
      <c r="C264">
        <v>10.321237806010823</v>
      </c>
      <c r="D264">
        <v>0.23646499387215311</v>
      </c>
    </row>
    <row r="265" spans="3:4">
      <c r="C265">
        <v>10.325660885093409</v>
      </c>
      <c r="D265">
        <v>0.23555299277840311</v>
      </c>
    </row>
    <row r="266" spans="3:4">
      <c r="C266">
        <v>10.33477599848996</v>
      </c>
      <c r="D266">
        <v>0.23488896424766126</v>
      </c>
    </row>
    <row r="267" spans="3:4">
      <c r="C267">
        <v>10.338440702967056</v>
      </c>
      <c r="D267">
        <v>0.23423243190441934</v>
      </c>
    </row>
    <row r="268" spans="3:4">
      <c r="C268">
        <v>10.365942369920365</v>
      </c>
      <c r="D268">
        <v>0.23376445316187763</v>
      </c>
    </row>
    <row r="269" spans="3:4">
      <c r="C269">
        <v>10.377441527509461</v>
      </c>
      <c r="D269">
        <v>0.24086061919360294</v>
      </c>
    </row>
    <row r="270" spans="3:4">
      <c r="C270">
        <v>10.397410258119571</v>
      </c>
      <c r="D270">
        <v>0.26906651055511166</v>
      </c>
    </row>
    <row r="271" spans="3:4">
      <c r="C271">
        <v>10.418872733038839</v>
      </c>
      <c r="D271">
        <v>0.27701966494967062</v>
      </c>
    </row>
    <row r="272" spans="3:4">
      <c r="C272">
        <v>10.421108372530185</v>
      </c>
      <c r="D272">
        <v>0.2810878828416325</v>
      </c>
    </row>
    <row r="273" spans="3:4">
      <c r="C273">
        <v>10.385748881015633</v>
      </c>
      <c r="D273">
        <v>0.2850180281313191</v>
      </c>
    </row>
    <row r="274" spans="3:4">
      <c r="C274">
        <v>10.401512582733501</v>
      </c>
      <c r="D274">
        <v>0.28896742342076176</v>
      </c>
    </row>
    <row r="275" spans="3:4">
      <c r="C275">
        <v>8.4848029764053052</v>
      </c>
      <c r="D275">
        <v>0.29300758173685032</v>
      </c>
    </row>
    <row r="276" spans="3:4">
      <c r="C276">
        <v>8.4739022679030906</v>
      </c>
      <c r="D276">
        <v>0.29310671193596871</v>
      </c>
    </row>
    <row r="277" spans="3:4">
      <c r="C277">
        <v>8.4733382306450409</v>
      </c>
      <c r="D277">
        <v>0.2893074782790378</v>
      </c>
    </row>
    <row r="278" spans="3:4">
      <c r="C278">
        <v>8.4737750190526828</v>
      </c>
      <c r="D278">
        <v>0.29305470292678171</v>
      </c>
    </row>
    <row r="279" spans="3:4">
      <c r="C279">
        <v>8.5388321397987195</v>
      </c>
      <c r="D279">
        <v>0.28788263266668007</v>
      </c>
    </row>
    <row r="280" spans="3:4">
      <c r="C280">
        <v>8.6342050715687826</v>
      </c>
      <c r="D280">
        <v>0.29080710756767608</v>
      </c>
    </row>
    <row r="281" spans="3:4">
      <c r="C281">
        <v>8.6530051611695455</v>
      </c>
      <c r="D281">
        <v>0.2986187960576891</v>
      </c>
    </row>
    <row r="282" spans="3:4">
      <c r="C282">
        <v>8.672493796965794</v>
      </c>
      <c r="D282">
        <v>0.30779247329285891</v>
      </c>
    </row>
    <row r="283" spans="3:4">
      <c r="C283">
        <v>8.7300670269956786</v>
      </c>
      <c r="D283">
        <v>0.28624553465163638</v>
      </c>
    </row>
    <row r="284" spans="3:4">
      <c r="C284">
        <v>8.7432368924414607</v>
      </c>
      <c r="D284">
        <v>0.28449458307338138</v>
      </c>
    </row>
    <row r="285" spans="3:4">
      <c r="C285">
        <v>8.7410312331202107</v>
      </c>
      <c r="D285">
        <v>0.28371338472611213</v>
      </c>
    </row>
    <row r="286" spans="3:4">
      <c r="C286">
        <v>8.7541884203004035</v>
      </c>
      <c r="D286">
        <v>0.27771770636742854</v>
      </c>
    </row>
    <row r="287" spans="3:4">
      <c r="C287">
        <v>8.7332946938225664</v>
      </c>
      <c r="D287">
        <v>0.28365216465949711</v>
      </c>
    </row>
    <row r="288" spans="3:4">
      <c r="C288">
        <v>8.7368258112526096</v>
      </c>
      <c r="D288">
        <v>0.27915012286943292</v>
      </c>
    </row>
    <row r="289" spans="3:4">
      <c r="C289">
        <v>8.7026084410780236</v>
      </c>
      <c r="D289">
        <v>0.28184565821782098</v>
      </c>
    </row>
    <row r="290" spans="3:4">
      <c r="C290">
        <v>8.7246597323138726</v>
      </c>
      <c r="D290">
        <v>0.28537371706357401</v>
      </c>
    </row>
    <row r="291" spans="3:4">
      <c r="C291">
        <v>7.0447284929323608</v>
      </c>
      <c r="D291">
        <v>0.51438188873368829</v>
      </c>
    </row>
    <row r="292" spans="3:4">
      <c r="C292">
        <v>7.067240231201847</v>
      </c>
      <c r="D292">
        <v>0.50668396977879804</v>
      </c>
    </row>
    <row r="293" spans="3:4">
      <c r="C293">
        <v>7.0970216178050656</v>
      </c>
      <c r="D293">
        <v>0.50436786996799643</v>
      </c>
    </row>
    <row r="294" spans="3:4">
      <c r="C294">
        <v>7.1121947076538499</v>
      </c>
      <c r="D294">
        <v>0.49753015113802074</v>
      </c>
    </row>
    <row r="295" spans="3:4">
      <c r="C295">
        <v>7.1283060430749021</v>
      </c>
      <c r="D295">
        <v>0.49250700655181373</v>
      </c>
    </row>
    <row r="296" spans="3:4">
      <c r="C296">
        <v>7.1535993633671691</v>
      </c>
      <c r="D296">
        <v>0.48892027092584822</v>
      </c>
    </row>
    <row r="297" spans="3:4">
      <c r="C297">
        <v>7.1699159300304371</v>
      </c>
      <c r="D297">
        <v>0.48632588471863275</v>
      </c>
    </row>
    <row r="298" spans="3:4">
      <c r="C298">
        <v>7.1805117497990505</v>
      </c>
      <c r="D298">
        <v>0.48744737187432374</v>
      </c>
    </row>
    <row r="299" spans="3:4">
      <c r="C299">
        <v>7.1848766989079849</v>
      </c>
      <c r="D299">
        <v>0.48661206032518384</v>
      </c>
    </row>
    <row r="300" spans="3:4">
      <c r="C300">
        <v>7.1816542654760855</v>
      </c>
      <c r="D300">
        <v>0.48384149113406977</v>
      </c>
    </row>
    <row r="301" spans="3:4">
      <c r="C301">
        <v>7.17704445093276</v>
      </c>
      <c r="D301">
        <v>0.48457659597036568</v>
      </c>
    </row>
    <row r="302" spans="3:4">
      <c r="C302">
        <v>7.1846420987989505</v>
      </c>
      <c r="D302">
        <v>0.48026640792353664</v>
      </c>
    </row>
    <row r="303" spans="3:4">
      <c r="C303">
        <v>7.1975421931326657</v>
      </c>
      <c r="D303">
        <v>0.47876621651120027</v>
      </c>
    </row>
    <row r="304" spans="3:4">
      <c r="C304">
        <v>7.2157424662302256</v>
      </c>
      <c r="D304">
        <v>0.47439085640862105</v>
      </c>
    </row>
    <row r="305" spans="3:4">
      <c r="C305">
        <v>7.2220193523213556</v>
      </c>
      <c r="D305">
        <v>0.47914660171656204</v>
      </c>
    </row>
    <row r="306" spans="3:4">
      <c r="C306">
        <v>7.2330245170962186</v>
      </c>
      <c r="D306">
        <v>0.48233323986866433</v>
      </c>
    </row>
    <row r="307" spans="3:4">
      <c r="C307">
        <v>7.7115493696993678</v>
      </c>
      <c r="D307">
        <v>0.44781849757741399</v>
      </c>
    </row>
    <row r="308" spans="3:4">
      <c r="C308">
        <v>7.7679930927847023</v>
      </c>
      <c r="D308">
        <v>0.45983948128520907</v>
      </c>
    </row>
    <row r="309" spans="3:4">
      <c r="C309">
        <v>7.8058281386542676</v>
      </c>
      <c r="D309">
        <v>0.45407708381035566</v>
      </c>
    </row>
    <row r="310" spans="3:4">
      <c r="C310">
        <v>7.8367896007988822</v>
      </c>
      <c r="D310">
        <v>0.44583245829431745</v>
      </c>
    </row>
    <row r="311" spans="3:4">
      <c r="C311">
        <v>7.8755650864265183</v>
      </c>
      <c r="D311">
        <v>0.4359256131155384</v>
      </c>
    </row>
    <row r="312" spans="3:4">
      <c r="C312">
        <v>7.9191119567029737</v>
      </c>
      <c r="D312">
        <v>0.42801098972107882</v>
      </c>
    </row>
    <row r="313" spans="3:4">
      <c r="C313">
        <v>7.9566190494192215</v>
      </c>
      <c r="D313">
        <v>0.42454900301411747</v>
      </c>
    </row>
    <row r="314" spans="3:4">
      <c r="C314">
        <v>8.0106281092566878</v>
      </c>
      <c r="D314">
        <v>0.42464540870349748</v>
      </c>
    </row>
    <row r="315" spans="3:4">
      <c r="C315">
        <v>8.0619070460548059</v>
      </c>
      <c r="D315">
        <v>0.41657617006523534</v>
      </c>
    </row>
    <row r="316" spans="3:4">
      <c r="C316">
        <v>8.1097595745845279</v>
      </c>
      <c r="D316">
        <v>0.41297745269246239</v>
      </c>
    </row>
    <row r="317" spans="3:4">
      <c r="C317">
        <v>8.1521020340846562</v>
      </c>
      <c r="D317">
        <v>0.41051087702452221</v>
      </c>
    </row>
    <row r="318" spans="3:4">
      <c r="C318">
        <v>8.1921918316226083</v>
      </c>
      <c r="D318">
        <v>0.40662656045997508</v>
      </c>
    </row>
    <row r="319" spans="3:4">
      <c r="C319">
        <v>8.3539928829242562</v>
      </c>
      <c r="D319">
        <v>0.40896269567989291</v>
      </c>
    </row>
    <row r="320" spans="3:4">
      <c r="C320">
        <v>8.3866263125309786</v>
      </c>
      <c r="D320">
        <v>0.41033156938819998</v>
      </c>
    </row>
    <row r="321" spans="3:4">
      <c r="C321">
        <v>8.443088041549224</v>
      </c>
      <c r="D321">
        <v>0.40706463204509219</v>
      </c>
    </row>
    <row r="322" spans="3:4">
      <c r="C322">
        <v>8.4937648151122538</v>
      </c>
      <c r="D322">
        <v>0.4104119668792377</v>
      </c>
    </row>
    <row r="323" spans="3:4">
      <c r="C323">
        <v>8.0678186450629621</v>
      </c>
      <c r="D323">
        <v>0.36686658827903568</v>
      </c>
    </row>
    <row r="324" spans="3:4">
      <c r="C324">
        <v>8.0886078282582421</v>
      </c>
      <c r="D324">
        <v>0.35914841585431606</v>
      </c>
    </row>
    <row r="325" spans="3:4">
      <c r="C325">
        <v>8.115569076738895</v>
      </c>
      <c r="D325">
        <v>0.35588927063613873</v>
      </c>
    </row>
    <row r="326" spans="3:4">
      <c r="C326">
        <v>8.143653287828954</v>
      </c>
      <c r="D326">
        <v>0.35146903562044379</v>
      </c>
    </row>
    <row r="327" spans="3:4">
      <c r="C327">
        <v>8.1271891818700723</v>
      </c>
      <c r="D327">
        <v>0.35239462481487838</v>
      </c>
    </row>
    <row r="328" spans="3:4">
      <c r="C328">
        <v>8.1314055073403662</v>
      </c>
      <c r="D328">
        <v>0.3524319539150409</v>
      </c>
    </row>
    <row r="329" spans="3:4">
      <c r="C329">
        <v>8.1277120129767919</v>
      </c>
      <c r="D329">
        <v>0.34981307427690062</v>
      </c>
    </row>
    <row r="330" spans="3:4">
      <c r="C330">
        <v>8.1320973452295995</v>
      </c>
      <c r="D330">
        <v>0.34880394684472577</v>
      </c>
    </row>
    <row r="331" spans="3:4">
      <c r="C331">
        <v>8.1389825199612318</v>
      </c>
      <c r="D331">
        <v>0.34901781250918434</v>
      </c>
    </row>
    <row r="332" spans="3:4">
      <c r="C332">
        <v>8.1603972231337387</v>
      </c>
      <c r="D332">
        <v>0.34399719234318837</v>
      </c>
    </row>
    <row r="333" spans="3:4">
      <c r="C333">
        <v>8.2315073256082965</v>
      </c>
      <c r="D333">
        <v>0.3410045831910844</v>
      </c>
    </row>
    <row r="334" spans="3:4">
      <c r="C334">
        <v>8.2576064769314108</v>
      </c>
      <c r="D334">
        <v>0.33664877765036749</v>
      </c>
    </row>
    <row r="335" spans="3:4">
      <c r="C335">
        <v>8.2395250057722489</v>
      </c>
      <c r="D335">
        <v>0.33666395665604959</v>
      </c>
    </row>
    <row r="336" spans="3:4">
      <c r="C336">
        <v>8.281541963441347</v>
      </c>
      <c r="D336">
        <v>0.33552801635560026</v>
      </c>
    </row>
    <row r="337" spans="3:4">
      <c r="C337">
        <v>8.2973033934264606</v>
      </c>
      <c r="D337">
        <v>0.33712877162115912</v>
      </c>
    </row>
    <row r="338" spans="3:4">
      <c r="C338">
        <v>8.3124661364804471</v>
      </c>
      <c r="D338">
        <v>0.33979309500217036</v>
      </c>
    </row>
    <row r="339" spans="3:4">
      <c r="C339">
        <v>7.3999300266686019</v>
      </c>
      <c r="D339">
        <v>0.22288744970854649</v>
      </c>
    </row>
    <row r="340" spans="3:4">
      <c r="C340">
        <v>8.044255713465823</v>
      </c>
      <c r="D340">
        <v>0.22266372560703854</v>
      </c>
    </row>
    <row r="341" spans="3:4">
      <c r="C341">
        <v>8.3218722598400721</v>
      </c>
      <c r="D341">
        <v>0.23725954431998419</v>
      </c>
    </row>
    <row r="342" spans="3:4">
      <c r="C342">
        <v>8.4333491615390628</v>
      </c>
      <c r="D342">
        <v>0.23346708567304619</v>
      </c>
    </row>
    <row r="343" spans="3:4">
      <c r="C343">
        <v>8.4908028988515198</v>
      </c>
      <c r="D343">
        <v>0.22660411884631146</v>
      </c>
    </row>
    <row r="344" spans="3:4">
      <c r="C344">
        <v>8.5190431989010094</v>
      </c>
      <c r="D344">
        <v>0.2329109874394952</v>
      </c>
    </row>
    <row r="345" spans="3:4">
      <c r="C345">
        <v>8.5473815140161609</v>
      </c>
      <c r="D345">
        <v>0.23301455246175465</v>
      </c>
    </row>
    <row r="346" spans="3:4">
      <c r="C346">
        <v>8.5916622732558512</v>
      </c>
      <c r="D346">
        <v>0.22947489185487788</v>
      </c>
    </row>
    <row r="347" spans="3:4">
      <c r="C347">
        <v>8.6290272143052498</v>
      </c>
      <c r="D347">
        <v>0.22173308404326167</v>
      </c>
    </row>
    <row r="348" spans="3:4">
      <c r="C348">
        <v>8.6885835627995398</v>
      </c>
      <c r="D348">
        <v>0.22673637579248085</v>
      </c>
    </row>
    <row r="349" spans="3:4">
      <c r="C349">
        <v>8.7375033045278023</v>
      </c>
      <c r="D349">
        <v>0.229056871584258</v>
      </c>
    </row>
    <row r="350" spans="3:4">
      <c r="C350">
        <v>8.7976006342668587</v>
      </c>
      <c r="D350">
        <v>0.22843928044460418</v>
      </c>
    </row>
    <row r="351" spans="3:4">
      <c r="C351">
        <v>8.8645584135104585</v>
      </c>
      <c r="D351">
        <v>0.23249622595243916</v>
      </c>
    </row>
    <row r="352" spans="3:4">
      <c r="C352">
        <v>8.9187469404295161</v>
      </c>
      <c r="D352">
        <v>0.23320731955608029</v>
      </c>
    </row>
    <row r="353" spans="3:4">
      <c r="C353">
        <v>8.8909449201195123</v>
      </c>
      <c r="D353">
        <v>0.23650361736316372</v>
      </c>
    </row>
    <row r="354" spans="3:4">
      <c r="C354">
        <v>8.9524510054629864</v>
      </c>
      <c r="D354">
        <v>0.24037343578373535</v>
      </c>
    </row>
    <row r="355" spans="3:4">
      <c r="C355">
        <v>8.931231809035479</v>
      </c>
      <c r="D355">
        <v>0.42554353337062656</v>
      </c>
    </row>
    <row r="356" spans="3:4">
      <c r="C356">
        <v>8.961119572044586</v>
      </c>
      <c r="D356">
        <v>0.41575339740537648</v>
      </c>
    </row>
    <row r="357" spans="3:4">
      <c r="C357">
        <v>9.0349664200014725</v>
      </c>
      <c r="D357">
        <v>0.41683295756315047</v>
      </c>
    </row>
    <row r="358" spans="3:4">
      <c r="C358">
        <v>9.1139734349358204</v>
      </c>
      <c r="D358">
        <v>0.41830730931945109</v>
      </c>
    </row>
    <row r="359" spans="3:4">
      <c r="C359">
        <v>9.1438278416234731</v>
      </c>
      <c r="D359">
        <v>0.41942070661452641</v>
      </c>
    </row>
    <row r="360" spans="3:4">
      <c r="C360">
        <v>9.1836008870725117</v>
      </c>
      <c r="D360">
        <v>0.42203449973784135</v>
      </c>
    </row>
    <row r="361" spans="3:4">
      <c r="C361">
        <v>9.2028304872336637</v>
      </c>
      <c r="D361">
        <v>0.41396090182805739</v>
      </c>
    </row>
    <row r="362" spans="3:4">
      <c r="C362">
        <v>9.2755248332481006</v>
      </c>
      <c r="D362">
        <v>0.41947027892933209</v>
      </c>
    </row>
    <row r="363" spans="3:4">
      <c r="C363">
        <v>9.3242837734744359</v>
      </c>
      <c r="D363">
        <v>0.40956088617494996</v>
      </c>
    </row>
    <row r="364" spans="3:4">
      <c r="C364">
        <v>9.3701922091354639</v>
      </c>
      <c r="D364">
        <v>0.4066839802270123</v>
      </c>
    </row>
    <row r="365" spans="3:4">
      <c r="C365">
        <v>9.3734849412655645</v>
      </c>
      <c r="D365">
        <v>0.40594785496083569</v>
      </c>
    </row>
    <row r="366" spans="3:4">
      <c r="C366">
        <v>9.4095075445103671</v>
      </c>
      <c r="D366">
        <v>0.40500956149702438</v>
      </c>
    </row>
    <row r="367" spans="3:4">
      <c r="C367">
        <v>9.4417638488549755</v>
      </c>
      <c r="D367">
        <v>0.40538768983217294</v>
      </c>
    </row>
    <row r="368" spans="3:4">
      <c r="C368">
        <v>9.4574315986827937</v>
      </c>
      <c r="D368">
        <v>0.40422232787773565</v>
      </c>
    </row>
    <row r="369" spans="3:4">
      <c r="C369">
        <v>9.4054085999192356</v>
      </c>
      <c r="D369">
        <v>0.41627067100666409</v>
      </c>
    </row>
    <row r="370" spans="3:4">
      <c r="C370">
        <v>9.4416812301542041</v>
      </c>
      <c r="D370">
        <v>0.41999233050144102</v>
      </c>
    </row>
    <row r="371" spans="3:4">
      <c r="C371">
        <v>8.952045280506983</v>
      </c>
      <c r="D371">
        <v>0.31014902319565452</v>
      </c>
    </row>
    <row r="372" spans="3:4">
      <c r="C372">
        <v>8.9581900752852537</v>
      </c>
      <c r="D372">
        <v>0.30871541549488163</v>
      </c>
    </row>
    <row r="373" spans="3:4">
      <c r="C373">
        <v>8.9763079365008807</v>
      </c>
      <c r="D373">
        <v>0.30601445123603926</v>
      </c>
    </row>
    <row r="374" spans="3:4">
      <c r="C374">
        <v>8.9617260696527765</v>
      </c>
      <c r="D374">
        <v>0.30761402220026807</v>
      </c>
    </row>
    <row r="375" spans="3:4">
      <c r="C375">
        <v>8.9494821894483909</v>
      </c>
      <c r="D375">
        <v>0.3069497094309101</v>
      </c>
    </row>
    <row r="376" spans="3:4">
      <c r="C376">
        <v>8.9772097111948366</v>
      </c>
      <c r="D376">
        <v>0.30715104378448904</v>
      </c>
    </row>
    <row r="377" spans="3:4">
      <c r="C377">
        <v>8.9760635625198866</v>
      </c>
      <c r="D377">
        <v>0.30397186124024628</v>
      </c>
    </row>
    <row r="378" spans="3:4">
      <c r="C378">
        <v>8.9884469842996939</v>
      </c>
      <c r="D378">
        <v>0.30243305571650408</v>
      </c>
    </row>
    <row r="379" spans="3:4">
      <c r="C379">
        <v>8.9864860965848479</v>
      </c>
      <c r="D379">
        <v>0.29890398200822066</v>
      </c>
    </row>
    <row r="380" spans="3:4">
      <c r="C380">
        <v>9.0293047938845472</v>
      </c>
      <c r="D380">
        <v>0.29533830546471856</v>
      </c>
    </row>
    <row r="381" spans="3:4">
      <c r="C381">
        <v>9.0484585387261092</v>
      </c>
      <c r="D381">
        <v>0.29686675558998965</v>
      </c>
    </row>
    <row r="382" spans="3:4">
      <c r="C382">
        <v>9.0761134205874328</v>
      </c>
      <c r="D382">
        <v>0.29731681634196844</v>
      </c>
    </row>
    <row r="383" spans="3:4">
      <c r="C383">
        <v>9.1248745159596929</v>
      </c>
      <c r="D383">
        <v>0.28989823004059917</v>
      </c>
    </row>
    <row r="384" spans="3:4">
      <c r="C384">
        <v>9.1655349257437564</v>
      </c>
      <c r="D384">
        <v>0.290396215392622</v>
      </c>
    </row>
    <row r="385" spans="3:4">
      <c r="C385">
        <v>9.1499296414154561</v>
      </c>
      <c r="D385">
        <v>0.29309668832239971</v>
      </c>
    </row>
    <row r="386" spans="3:4">
      <c r="C386">
        <v>9.1653129899734935</v>
      </c>
      <c r="D386">
        <v>0.29604585707822184</v>
      </c>
    </row>
    <row r="387" spans="3:4">
      <c r="C387">
        <v>10.825976853783665</v>
      </c>
      <c r="D387">
        <v>0.26396876364716654</v>
      </c>
    </row>
    <row r="388" spans="3:4">
      <c r="C388">
        <v>10.828381898891788</v>
      </c>
      <c r="D388">
        <v>0.2635440490927965</v>
      </c>
    </row>
    <row r="389" spans="3:4">
      <c r="C389">
        <v>10.788224136831058</v>
      </c>
      <c r="D389">
        <v>0.26187793209940219</v>
      </c>
    </row>
    <row r="390" spans="3:4">
      <c r="C390">
        <v>10.758000833766667</v>
      </c>
      <c r="D390">
        <v>0.26274012859122137</v>
      </c>
    </row>
    <row r="391" spans="3:4">
      <c r="C391">
        <v>10.764249703249037</v>
      </c>
      <c r="D391">
        <v>0.26235860557084528</v>
      </c>
    </row>
    <row r="392" spans="3:4">
      <c r="C392">
        <v>10.769383257747776</v>
      </c>
      <c r="D392">
        <v>0.26198088336347741</v>
      </c>
    </row>
    <row r="393" spans="3:4">
      <c r="C393">
        <v>10.774367868361871</v>
      </c>
      <c r="D393">
        <v>0.2578586477085994</v>
      </c>
    </row>
    <row r="394" spans="3:4">
      <c r="C394">
        <v>10.791085096477007</v>
      </c>
      <c r="D394">
        <v>0.25290352587485959</v>
      </c>
    </row>
    <row r="395" spans="3:4">
      <c r="C395">
        <v>10.799075356112903</v>
      </c>
      <c r="D395">
        <v>0.23817110133109254</v>
      </c>
    </row>
    <row r="396" spans="3:4">
      <c r="C396">
        <v>10.783890144660653</v>
      </c>
      <c r="D396">
        <v>0.23583369711252897</v>
      </c>
    </row>
    <row r="397" spans="3:4">
      <c r="C397">
        <v>10.767818317100778</v>
      </c>
      <c r="D397">
        <v>0.22203800021103851</v>
      </c>
    </row>
    <row r="398" spans="3:4">
      <c r="C398">
        <v>10.791144747520164</v>
      </c>
      <c r="D398">
        <v>0.23651238701733615</v>
      </c>
    </row>
    <row r="399" spans="3:4">
      <c r="C399">
        <v>10.777883651553873</v>
      </c>
      <c r="D399">
        <v>0.22223941610005662</v>
      </c>
    </row>
    <row r="400" spans="3:4">
      <c r="C400">
        <v>10.778956289890028</v>
      </c>
      <c r="D400">
        <v>0.23632299674574711</v>
      </c>
    </row>
    <row r="401" spans="3:4">
      <c r="C401">
        <v>10.778956289890028</v>
      </c>
      <c r="D401">
        <v>0.23888298436052871</v>
      </c>
    </row>
    <row r="402" spans="3:4">
      <c r="C402">
        <v>10.777192805282073</v>
      </c>
      <c r="D402">
        <v>0.24099605535998378</v>
      </c>
    </row>
    <row r="403" spans="3:4">
      <c r="C403">
        <v>8.8310149361691685</v>
      </c>
      <c r="D403">
        <v>0.20375094938772478</v>
      </c>
    </row>
    <row r="404" spans="3:4">
      <c r="C404">
        <v>8.741625793283454</v>
      </c>
      <c r="D404">
        <v>0.20839106055760567</v>
      </c>
    </row>
    <row r="405" spans="3:4">
      <c r="C405">
        <v>8.7303050060789946</v>
      </c>
      <c r="D405">
        <v>0.20719853336195507</v>
      </c>
    </row>
    <row r="406" spans="3:4">
      <c r="C406">
        <v>8.7844210448363178</v>
      </c>
      <c r="D406">
        <v>0.20242572835088291</v>
      </c>
    </row>
    <row r="407" spans="3:4">
      <c r="C407">
        <v>8.8098240931447709</v>
      </c>
      <c r="D407">
        <v>0.2015654033829776</v>
      </c>
    </row>
    <row r="408" spans="3:4">
      <c r="C408">
        <v>8.8837001974419785</v>
      </c>
      <c r="D408">
        <v>0.20328302268367171</v>
      </c>
    </row>
    <row r="409" spans="3:4">
      <c r="C409">
        <v>8.9431616859137346</v>
      </c>
      <c r="D409">
        <v>0.2018091997763197</v>
      </c>
    </row>
    <row r="410" spans="3:4">
      <c r="C410">
        <v>8.9938116515532958</v>
      </c>
      <c r="D410">
        <v>0.20158092489026772</v>
      </c>
    </row>
    <row r="411" spans="3:4">
      <c r="C411">
        <v>9.0532661879629153</v>
      </c>
      <c r="D411">
        <v>0.19934613496204645</v>
      </c>
    </row>
    <row r="412" spans="3:4">
      <c r="C412">
        <v>9.1239529227773382</v>
      </c>
      <c r="D412">
        <v>0.20407071952509134</v>
      </c>
    </row>
    <row r="413" spans="3:4">
      <c r="C413">
        <v>9.1908795607402407</v>
      </c>
      <c r="D413">
        <v>0.20070711280472486</v>
      </c>
    </row>
    <row r="414" spans="3:4">
      <c r="C414">
        <v>9.2592627636315115</v>
      </c>
      <c r="D414">
        <v>0.1975549524264911</v>
      </c>
    </row>
    <row r="415" spans="3:4">
      <c r="C415">
        <v>9.3268634712866074</v>
      </c>
      <c r="D415">
        <v>0.19960186906447588</v>
      </c>
    </row>
    <row r="416" spans="3:4">
      <c r="C416">
        <v>9.3919379724502701</v>
      </c>
      <c r="D416">
        <v>0.1962951859895172</v>
      </c>
    </row>
    <row r="417" spans="3:4">
      <c r="C417">
        <v>9.3462473054715147</v>
      </c>
      <c r="D417">
        <v>0.2017209714419472</v>
      </c>
    </row>
    <row r="418" spans="3:4">
      <c r="C418">
        <v>9.3959644876870509</v>
      </c>
      <c r="D418">
        <v>0.20318236852539906</v>
      </c>
    </row>
    <row r="419" spans="3:4">
      <c r="C419">
        <v>6.6320640811286671</v>
      </c>
      <c r="D419">
        <v>0.53162242430414064</v>
      </c>
    </row>
    <row r="420" spans="3:4">
      <c r="C420">
        <v>6.7089166937838787</v>
      </c>
      <c r="D420">
        <v>0.53170464628146119</v>
      </c>
    </row>
    <row r="421" spans="3:4">
      <c r="C421">
        <v>6.7425133312000023</v>
      </c>
      <c r="D421">
        <v>0.52868420598176602</v>
      </c>
    </row>
    <row r="422" spans="3:4">
      <c r="C422">
        <v>6.7849887685236316</v>
      </c>
      <c r="D422">
        <v>0.5256806675780058</v>
      </c>
    </row>
    <row r="423" spans="3:4">
      <c r="C423">
        <v>6.8275006214245861</v>
      </c>
      <c r="D423">
        <v>0.5252776564786158</v>
      </c>
    </row>
    <row r="424" spans="3:4">
      <c r="C424">
        <v>6.8157495140744855</v>
      </c>
      <c r="D424">
        <v>0.52587069394829866</v>
      </c>
    </row>
    <row r="425" spans="3:4">
      <c r="C425">
        <v>6.848958052818543</v>
      </c>
      <c r="D425">
        <v>0.52409155441640631</v>
      </c>
    </row>
    <row r="426" spans="3:4">
      <c r="C426">
        <v>6.8628133261894684</v>
      </c>
      <c r="D426">
        <v>0.52326572146815231</v>
      </c>
    </row>
    <row r="427" spans="3:4">
      <c r="C427">
        <v>6.9073504089598039</v>
      </c>
      <c r="D427">
        <v>0.52270081749806596</v>
      </c>
    </row>
    <row r="428" spans="3:4">
      <c r="C428">
        <v>6.9192425346813344</v>
      </c>
      <c r="D428">
        <v>0.52419512197868068</v>
      </c>
    </row>
    <row r="429" spans="3:4">
      <c r="C429">
        <v>6.9470272964991571</v>
      </c>
      <c r="D429">
        <v>0.5264969403909433</v>
      </c>
    </row>
    <row r="430" spans="3:4">
      <c r="C430">
        <v>6.9664762400030344</v>
      </c>
      <c r="D430">
        <v>0.52252362677395425</v>
      </c>
    </row>
    <row r="431" spans="3:4">
      <c r="C431">
        <v>6.9674834311264755</v>
      </c>
      <c r="D431">
        <v>0.51991377025243557</v>
      </c>
    </row>
    <row r="432" spans="3:4">
      <c r="C432">
        <v>6.9820559477885098</v>
      </c>
      <c r="D432">
        <v>0.51763549409944076</v>
      </c>
    </row>
    <row r="433" spans="3:4">
      <c r="C433">
        <v>6.9826991884003329</v>
      </c>
      <c r="D433">
        <v>0.51687705757487568</v>
      </c>
    </row>
    <row r="434" spans="3:4">
      <c r="C434">
        <v>7.0053868265535906</v>
      </c>
      <c r="D434">
        <v>0.51974476356039945</v>
      </c>
    </row>
    <row r="435" spans="3:4">
      <c r="C435">
        <v>5.9728472742439997</v>
      </c>
      <c r="D435">
        <v>0.59095571370090905</v>
      </c>
    </row>
    <row r="436" spans="3:4">
      <c r="C436">
        <v>5.8805740416353576</v>
      </c>
      <c r="D436">
        <v>0.58834889136237278</v>
      </c>
    </row>
    <row r="437" spans="3:4">
      <c r="C437">
        <v>5.8574926941341303</v>
      </c>
      <c r="D437">
        <v>0.5884443833287144</v>
      </c>
    </row>
    <row r="438" spans="3:4">
      <c r="C438">
        <v>5.8965974721942187</v>
      </c>
      <c r="D438">
        <v>0.59020574930430436</v>
      </c>
    </row>
    <row r="439" spans="3:4">
      <c r="C439">
        <v>5.8762324976156357</v>
      </c>
      <c r="D439">
        <v>0.58775258724341028</v>
      </c>
    </row>
    <row r="440" spans="3:4">
      <c r="C440">
        <v>5.8527158215040034</v>
      </c>
      <c r="D440">
        <v>0.58832496918202815</v>
      </c>
    </row>
    <row r="441" spans="3:4">
      <c r="C441">
        <v>5.8530172168259123</v>
      </c>
      <c r="D441">
        <v>0.58805287346049617</v>
      </c>
    </row>
    <row r="442" spans="3:4">
      <c r="C442">
        <v>5.8721584105917053</v>
      </c>
      <c r="D442">
        <v>0.58521371390349664</v>
      </c>
    </row>
    <row r="443" spans="3:4">
      <c r="C443">
        <v>5.8322745733964823</v>
      </c>
      <c r="D443">
        <v>0.58782040973091354</v>
      </c>
    </row>
    <row r="444" spans="3:4">
      <c r="C444">
        <v>5.8502427517922309</v>
      </c>
      <c r="D444">
        <v>0.59648463176270317</v>
      </c>
    </row>
    <row r="445" spans="3:4">
      <c r="C445">
        <v>5.8294832701796775</v>
      </c>
      <c r="D445">
        <v>0.59278993872331753</v>
      </c>
    </row>
    <row r="446" spans="3:4">
      <c r="C446">
        <v>5.8493756704686657</v>
      </c>
      <c r="D446">
        <v>0.59511305879408627</v>
      </c>
    </row>
    <row r="447" spans="3:4">
      <c r="C447">
        <v>5.8543720362569509</v>
      </c>
      <c r="D447">
        <v>0.59997847378296865</v>
      </c>
    </row>
    <row r="448" spans="3:4">
      <c r="C448">
        <v>5.8686889269231965</v>
      </c>
      <c r="D448">
        <v>0.59753064074413276</v>
      </c>
    </row>
    <row r="449" spans="3:4">
      <c r="C449">
        <v>5.875114195419969</v>
      </c>
      <c r="D449">
        <v>0.60403086242590354</v>
      </c>
    </row>
    <row r="450" spans="3:4">
      <c r="C450">
        <v>5.8709506657771504</v>
      </c>
      <c r="D450">
        <v>0.60676893136035437</v>
      </c>
    </row>
    <row r="451" spans="3:4">
      <c r="C451">
        <v>6.6793976337567535</v>
      </c>
      <c r="D451">
        <v>0.52070065817141697</v>
      </c>
    </row>
    <row r="452" spans="3:4">
      <c r="C452">
        <v>6.7056050717775184</v>
      </c>
      <c r="D452">
        <v>0.52147855570241286</v>
      </c>
    </row>
    <row r="453" spans="3:4">
      <c r="C453">
        <v>6.7357502492836403</v>
      </c>
      <c r="D453">
        <v>0.51448165416664049</v>
      </c>
    </row>
    <row r="454" spans="3:4">
      <c r="C454">
        <v>6.7619298266970684</v>
      </c>
      <c r="D454">
        <v>0.50677150181766206</v>
      </c>
    </row>
    <row r="455" spans="3:4">
      <c r="C455">
        <v>6.8533932073598658</v>
      </c>
      <c r="D455">
        <v>0.49964518614194503</v>
      </c>
    </row>
    <row r="456" spans="3:4">
      <c r="C456">
        <v>6.9178083542232516</v>
      </c>
      <c r="D456">
        <v>0.49413681252922753</v>
      </c>
    </row>
    <row r="457" spans="3:4">
      <c r="C457">
        <v>6.9769067704125511</v>
      </c>
      <c r="D457">
        <v>0.49356523687040693</v>
      </c>
    </row>
    <row r="458" spans="3:4">
      <c r="C458">
        <v>7.0246734861016247</v>
      </c>
      <c r="D458">
        <v>0.4907886016695045</v>
      </c>
    </row>
    <row r="459" spans="3:4">
      <c r="C459">
        <v>7.0901532839777373</v>
      </c>
      <c r="D459">
        <v>0.48685543319904162</v>
      </c>
    </row>
    <row r="460" spans="3:4">
      <c r="C460">
        <v>7.172694992729129</v>
      </c>
      <c r="D460">
        <v>0.4793083093849641</v>
      </c>
    </row>
    <row r="461" spans="3:4">
      <c r="C461">
        <v>7.2811852030208195</v>
      </c>
      <c r="D461">
        <v>0.46917344408318101</v>
      </c>
    </row>
    <row r="462" spans="3:4">
      <c r="C462">
        <v>7.36732958960076</v>
      </c>
      <c r="D462">
        <v>0.46589441629763279</v>
      </c>
    </row>
    <row r="463" spans="3:4">
      <c r="C463">
        <v>7.4482396540120179</v>
      </c>
      <c r="D463">
        <v>0.460809835141965</v>
      </c>
    </row>
    <row r="464" spans="3:4">
      <c r="C464">
        <v>7.4965211629975483</v>
      </c>
      <c r="D464">
        <v>0.45879101597026928</v>
      </c>
    </row>
    <row r="465" spans="3:4">
      <c r="C465">
        <v>7.4610274429416696</v>
      </c>
      <c r="D465">
        <v>0.45804426075901467</v>
      </c>
    </row>
    <row r="466" spans="3:4">
      <c r="C466">
        <v>7.5235245468274368</v>
      </c>
      <c r="D466">
        <v>0.46100145388545571</v>
      </c>
    </row>
    <row r="467" spans="3:4">
      <c r="C467">
        <v>7.402194196468062</v>
      </c>
      <c r="D467">
        <v>0.46118190867111758</v>
      </c>
    </row>
    <row r="468" spans="3:4">
      <c r="C468">
        <v>7.425639144692437</v>
      </c>
      <c r="D468">
        <v>0.45279626131047501</v>
      </c>
    </row>
    <row r="469" spans="3:4">
      <c r="C469">
        <v>7.4508076066035089</v>
      </c>
      <c r="D469">
        <v>0.45735391449583845</v>
      </c>
    </row>
    <row r="470" spans="3:4">
      <c r="C470">
        <v>7.4759627516348317</v>
      </c>
      <c r="D470">
        <v>0.45565296807999256</v>
      </c>
    </row>
    <row r="471" spans="3:4">
      <c r="C471">
        <v>7.4952600304162207</v>
      </c>
      <c r="D471">
        <v>0.45404456437189294</v>
      </c>
    </row>
    <row r="472" spans="3:4">
      <c r="C472">
        <v>7.5128240804559203</v>
      </c>
      <c r="D472">
        <v>0.45455449727034819</v>
      </c>
    </row>
    <row r="473" spans="3:4">
      <c r="C473">
        <v>7.5334917798077674</v>
      </c>
      <c r="D473">
        <v>0.45550800620387216</v>
      </c>
    </row>
    <row r="474" spans="3:4">
      <c r="C474">
        <v>7.5494367900993797</v>
      </c>
      <c r="D474">
        <v>0.45607958483172523</v>
      </c>
    </row>
    <row r="475" spans="3:4">
      <c r="C475">
        <v>7.5656925989800827</v>
      </c>
      <c r="D475">
        <v>0.45139259398360521</v>
      </c>
    </row>
    <row r="476" spans="3:4">
      <c r="C476">
        <v>7.5788690853830616</v>
      </c>
      <c r="D476">
        <v>0.4498110812526841</v>
      </c>
    </row>
    <row r="477" spans="3:4">
      <c r="C477">
        <v>7.5784951304351544</v>
      </c>
      <c r="D477">
        <v>0.4539787713540912</v>
      </c>
    </row>
    <row r="478" spans="3:4">
      <c r="C478">
        <v>7.5872172406122758</v>
      </c>
      <c r="D478">
        <v>0.45411897452101108</v>
      </c>
    </row>
    <row r="479" spans="3:4">
      <c r="C479">
        <v>7.5987404346902796</v>
      </c>
      <c r="D479">
        <v>0.4483927442027289</v>
      </c>
    </row>
    <row r="480" spans="3:4">
      <c r="C480">
        <v>7.6046267294483458</v>
      </c>
      <c r="D480">
        <v>0.44705293584259703</v>
      </c>
    </row>
    <row r="481" spans="3:4">
      <c r="C481">
        <v>7.6019855416616311</v>
      </c>
      <c r="D481">
        <v>0.45099752648642544</v>
      </c>
    </row>
    <row r="482" spans="3:4">
      <c r="C482">
        <v>7.6162105201677051</v>
      </c>
      <c r="D482">
        <v>0.45438980701432968</v>
      </c>
    </row>
    <row r="483" spans="3:4">
      <c r="C483">
        <v>10.232000907882558</v>
      </c>
      <c r="D483">
        <v>0.25017897789358617</v>
      </c>
    </row>
    <row r="484" spans="3:4">
      <c r="C484">
        <v>10.237287631329021</v>
      </c>
      <c r="D484">
        <v>0.24961938278366658</v>
      </c>
    </row>
    <row r="485" spans="3:4">
      <c r="C485">
        <v>10.268108108713536</v>
      </c>
      <c r="D485">
        <v>0.24945094974612733</v>
      </c>
    </row>
    <row r="486" spans="3:4">
      <c r="C486">
        <v>10.299609097196655</v>
      </c>
      <c r="D486">
        <v>0.24892106516618828</v>
      </c>
    </row>
    <row r="487" spans="3:4">
      <c r="C487">
        <v>10.345177195407935</v>
      </c>
      <c r="D487">
        <v>0.24830588579526877</v>
      </c>
    </row>
    <row r="488" spans="3:4">
      <c r="C488">
        <v>10.387356706095016</v>
      </c>
      <c r="D488">
        <v>0.24841319078127364</v>
      </c>
    </row>
    <row r="489" spans="3:4">
      <c r="C489">
        <v>10.394942271634378</v>
      </c>
      <c r="D489">
        <v>0.25039750668843691</v>
      </c>
    </row>
    <row r="490" spans="3:4">
      <c r="C490">
        <v>10.414796768858489</v>
      </c>
      <c r="D490">
        <v>0.25125501915924048</v>
      </c>
    </row>
    <row r="491" spans="3:4">
      <c r="C491">
        <v>10.4234704503199</v>
      </c>
      <c r="D491">
        <v>0.24870256919635866</v>
      </c>
    </row>
    <row r="492" spans="3:4">
      <c r="C492">
        <v>10.444173055606623</v>
      </c>
      <c r="D492">
        <v>0.24707556483087192</v>
      </c>
    </row>
    <row r="493" spans="3:4">
      <c r="C493">
        <v>10.464057825646275</v>
      </c>
      <c r="D493">
        <v>0.24698729123593433</v>
      </c>
    </row>
    <row r="494" spans="3:4">
      <c r="C494">
        <v>10.481521472308346</v>
      </c>
      <c r="D494">
        <v>0.24575538562383423</v>
      </c>
    </row>
    <row r="495" spans="3:4">
      <c r="C495">
        <v>10.493317376587129</v>
      </c>
      <c r="D495">
        <v>0.25091116978232364</v>
      </c>
    </row>
    <row r="496" spans="3:4">
      <c r="C496">
        <v>10.488366377585471</v>
      </c>
      <c r="D496">
        <v>0.25221066540983433</v>
      </c>
    </row>
    <row r="497" spans="3:4">
      <c r="C497">
        <v>10.450656427332738</v>
      </c>
      <c r="D497">
        <v>0.25562937175730199</v>
      </c>
    </row>
    <row r="498" spans="3:4">
      <c r="C498">
        <v>10.469318385573489</v>
      </c>
      <c r="D498">
        <v>0.25917099476962019</v>
      </c>
    </row>
    <row r="499" spans="3:4">
      <c r="C499">
        <v>7.5162376868773908</v>
      </c>
      <c r="D499">
        <v>0.3357805195925947</v>
      </c>
    </row>
    <row r="500" spans="3:4">
      <c r="C500">
        <v>7.5343150579882661</v>
      </c>
      <c r="D500">
        <v>0.31804457410259279</v>
      </c>
    </row>
    <row r="501" spans="3:4">
      <c r="C501">
        <v>7.566767616083939</v>
      </c>
      <c r="D501">
        <v>0.33364548207176764</v>
      </c>
    </row>
    <row r="502" spans="3:4">
      <c r="C502">
        <v>7.6188816148003973</v>
      </c>
      <c r="D502">
        <v>0.32734199657056023</v>
      </c>
    </row>
    <row r="503" spans="3:4">
      <c r="C503">
        <v>7.6827172807641384</v>
      </c>
      <c r="D503">
        <v>0.330133253133366</v>
      </c>
    </row>
    <row r="504" spans="3:4">
      <c r="C504">
        <v>7.7284004596849787</v>
      </c>
      <c r="D504">
        <v>0.3238785428961321</v>
      </c>
    </row>
    <row r="505" spans="3:4">
      <c r="C505">
        <v>7.7478573966492412</v>
      </c>
      <c r="D505">
        <v>0.3243465647814841</v>
      </c>
    </row>
    <row r="506" spans="3:4">
      <c r="C506">
        <v>7.7754519061735676</v>
      </c>
      <c r="D506">
        <v>0.32519069225479719</v>
      </c>
    </row>
    <row r="507" spans="3:4">
      <c r="C507">
        <v>7.818740066443624</v>
      </c>
      <c r="D507">
        <v>0.32919136105280539</v>
      </c>
    </row>
    <row r="508" spans="3:4">
      <c r="C508">
        <v>7.7953145638253218</v>
      </c>
      <c r="D508">
        <v>0.32545796749217532</v>
      </c>
    </row>
    <row r="509" spans="3:4">
      <c r="C509">
        <v>7.8920156456996216</v>
      </c>
      <c r="D509">
        <v>0.32180496931040709</v>
      </c>
    </row>
    <row r="510" spans="3:4">
      <c r="C510">
        <v>7.9735999362942538</v>
      </c>
      <c r="D510">
        <v>0.32156952463537997</v>
      </c>
    </row>
    <row r="511" spans="3:4">
      <c r="C511">
        <v>8.0421000540844378</v>
      </c>
      <c r="D511">
        <v>0.32172117079775137</v>
      </c>
    </row>
    <row r="512" spans="3:4">
      <c r="C512">
        <v>8.0905655550542175</v>
      </c>
      <c r="D512">
        <v>0.31874948214860915</v>
      </c>
    </row>
    <row r="513" spans="3:4">
      <c r="C513">
        <v>8.1042909390859048</v>
      </c>
      <c r="D513">
        <v>0.31928973199094068</v>
      </c>
    </row>
    <row r="514" spans="3:4">
      <c r="C514">
        <v>8.1468176034891631</v>
      </c>
      <c r="D514">
        <v>0.32313830920031678</v>
      </c>
    </row>
    <row r="515" spans="3:4">
      <c r="C515">
        <v>6.6304484340507592</v>
      </c>
      <c r="D515">
        <v>0.58918818293086495</v>
      </c>
    </row>
    <row r="516" spans="3:4">
      <c r="C516">
        <v>6.5645768636900925</v>
      </c>
      <c r="D516">
        <v>0.58440909267370023</v>
      </c>
    </row>
    <row r="517" spans="3:4">
      <c r="C517">
        <v>6.5917938683627346</v>
      </c>
      <c r="D517">
        <v>0.57831847286422877</v>
      </c>
    </row>
    <row r="518" spans="3:4">
      <c r="C518">
        <v>6.614199479236933</v>
      </c>
      <c r="D518">
        <v>0.58223265869680996</v>
      </c>
    </row>
    <row r="519" spans="3:4">
      <c r="C519">
        <v>6.6272468524016572</v>
      </c>
      <c r="D519">
        <v>0.58625186847539623</v>
      </c>
    </row>
    <row r="520" spans="3:4">
      <c r="C520">
        <v>6.6290155313544066</v>
      </c>
      <c r="D520">
        <v>0.58556969443006979</v>
      </c>
    </row>
    <row r="521" spans="3:4">
      <c r="C521">
        <v>6.6121068963980116</v>
      </c>
      <c r="D521">
        <v>0.5859297242851158</v>
      </c>
    </row>
    <row r="522" spans="3:4">
      <c r="C522">
        <v>6.5880043602008973</v>
      </c>
      <c r="D522">
        <v>0.58622584561536517</v>
      </c>
    </row>
    <row r="523" spans="3:4">
      <c r="C523">
        <v>6.4914254988246496</v>
      </c>
      <c r="D523">
        <v>0.58973591383413093</v>
      </c>
    </row>
    <row r="524" spans="3:4">
      <c r="C524">
        <v>6.4838772448757878</v>
      </c>
      <c r="D524">
        <v>0.58797509074222576</v>
      </c>
    </row>
    <row r="525" spans="3:4">
      <c r="C525">
        <v>6.4896695422771273</v>
      </c>
      <c r="D525">
        <v>0.58871989158212956</v>
      </c>
    </row>
    <row r="526" spans="3:4">
      <c r="C526">
        <v>6.5084992353083795</v>
      </c>
      <c r="D526">
        <v>0.59258250705245363</v>
      </c>
    </row>
    <row r="527" spans="3:4">
      <c r="C527">
        <v>6.5259867657378328</v>
      </c>
      <c r="D527">
        <v>0.59097738241600661</v>
      </c>
    </row>
    <row r="528" spans="3:4">
      <c r="C528">
        <v>6.5287030894671627</v>
      </c>
      <c r="D528">
        <v>0.59010036143315137</v>
      </c>
    </row>
    <row r="529" spans="3:4">
      <c r="C529">
        <v>6.53344203049362</v>
      </c>
      <c r="D529">
        <v>0.59705518612159325</v>
      </c>
    </row>
    <row r="530" spans="3:4">
      <c r="C530">
        <v>6.5245666382935132</v>
      </c>
      <c r="D530">
        <v>0.60077736061060605</v>
      </c>
    </row>
    <row r="531" spans="3:4">
      <c r="C531">
        <v>6.6351184887612114</v>
      </c>
      <c r="D531">
        <v>0.57521155914464972</v>
      </c>
    </row>
    <row r="532" spans="3:4">
      <c r="C532">
        <v>6.6252671656002295</v>
      </c>
      <c r="D532">
        <v>0.57393901823601157</v>
      </c>
    </row>
    <row r="533" spans="3:4">
      <c r="C533">
        <v>6.6482804700585598</v>
      </c>
      <c r="D533">
        <v>0.57046815569698717</v>
      </c>
    </row>
    <row r="534" spans="3:4">
      <c r="C534">
        <v>6.6829370823587295</v>
      </c>
      <c r="D534">
        <v>0.57254934408611324</v>
      </c>
    </row>
    <row r="535" spans="3:4">
      <c r="C535">
        <v>6.642561069806165</v>
      </c>
      <c r="D535">
        <v>0.57339790785318634</v>
      </c>
    </row>
    <row r="536" spans="3:4">
      <c r="C536">
        <v>6.5990977510652522</v>
      </c>
      <c r="D536">
        <v>0.57248419960277985</v>
      </c>
    </row>
    <row r="537" spans="3:4">
      <c r="C537">
        <v>6.6735469508730594</v>
      </c>
      <c r="D537">
        <v>0.57467399279775122</v>
      </c>
    </row>
    <row r="538" spans="3:4">
      <c r="C538">
        <v>6.7184889376206129</v>
      </c>
      <c r="D538">
        <v>0.56941772306345417</v>
      </c>
    </row>
    <row r="539" spans="3:4">
      <c r="C539">
        <v>6.819557878644626</v>
      </c>
      <c r="D539">
        <v>0.57142333679236856</v>
      </c>
    </row>
    <row r="540" spans="3:4">
      <c r="C540">
        <v>7.0746789558963759</v>
      </c>
      <c r="D540">
        <v>0.56975677954699433</v>
      </c>
    </row>
    <row r="541" spans="3:4">
      <c r="C541">
        <v>7.2019398990359456</v>
      </c>
      <c r="D541">
        <v>0.57093007709044141</v>
      </c>
    </row>
    <row r="542" spans="3:4">
      <c r="C542">
        <v>7.1736952420964757</v>
      </c>
      <c r="D542">
        <v>0.56971728440475544</v>
      </c>
    </row>
    <row r="543" spans="3:4">
      <c r="C543">
        <v>7.1473643519698999</v>
      </c>
      <c r="D543">
        <v>0.56688399844122395</v>
      </c>
    </row>
    <row r="544" spans="3:4">
      <c r="C544">
        <v>7.1163545927560481</v>
      </c>
      <c r="D544">
        <v>0.56437985632335697</v>
      </c>
    </row>
    <row r="545" spans="3:4">
      <c r="C545">
        <v>7.0737781546416416</v>
      </c>
      <c r="D545">
        <v>0.56620666729777636</v>
      </c>
    </row>
    <row r="546" spans="3:4">
      <c r="C546">
        <v>7.1205082255843912</v>
      </c>
      <c r="D546">
        <v>0.56791609688219424</v>
      </c>
    </row>
    <row r="547" spans="3:4">
      <c r="C547">
        <v>9.1203883807516437</v>
      </c>
      <c r="D547">
        <v>0.23801151404101298</v>
      </c>
    </row>
    <row r="548" spans="3:4">
      <c r="C548">
        <v>9.1766783861032302</v>
      </c>
      <c r="D548">
        <v>0.23749268195507681</v>
      </c>
    </row>
    <row r="549" spans="3:4">
      <c r="C549">
        <v>9.2264514466140159</v>
      </c>
      <c r="D549">
        <v>0.23333527768526152</v>
      </c>
    </row>
    <row r="550" spans="3:4">
      <c r="C550">
        <v>9.2449308954321268</v>
      </c>
      <c r="D550">
        <v>0.23261159303108278</v>
      </c>
    </row>
    <row r="551" spans="3:4">
      <c r="C551">
        <v>9.2246076905776384</v>
      </c>
      <c r="D551">
        <v>0.23826595952213228</v>
      </c>
    </row>
    <row r="552" spans="3:4">
      <c r="C552">
        <v>9.25628466782846</v>
      </c>
      <c r="D552">
        <v>0.23474430299667134</v>
      </c>
    </row>
    <row r="553" spans="3:4">
      <c r="C553">
        <v>9.2776884128081214</v>
      </c>
      <c r="D553">
        <v>0.22800341776532695</v>
      </c>
    </row>
    <row r="554" spans="3:4">
      <c r="C554">
        <v>9.2879317359802123</v>
      </c>
      <c r="D554">
        <v>0.22805977352696219</v>
      </c>
    </row>
    <row r="555" spans="3:4">
      <c r="C555">
        <v>9.3153527066319306</v>
      </c>
      <c r="D555">
        <v>0.22664420686878931</v>
      </c>
    </row>
    <row r="556" spans="3:4">
      <c r="C556">
        <v>9.3632790686022176</v>
      </c>
      <c r="D556">
        <v>0.22263433742523883</v>
      </c>
    </row>
    <row r="557" spans="3:4">
      <c r="C557">
        <v>9.4068554540896123</v>
      </c>
      <c r="D557">
        <v>0.22214595612353535</v>
      </c>
    </row>
    <row r="558" spans="3:4">
      <c r="C558">
        <v>9.4413700931259434</v>
      </c>
      <c r="D558">
        <v>0.23066688765116664</v>
      </c>
    </row>
    <row r="559" spans="3:4">
      <c r="C559">
        <v>9.4761429729255333</v>
      </c>
      <c r="D559">
        <v>0.23211061463544191</v>
      </c>
    </row>
    <row r="560" spans="3:4">
      <c r="C560">
        <v>9.502297803097159</v>
      </c>
      <c r="D560">
        <v>0.24377199998361654</v>
      </c>
    </row>
    <row r="561" spans="3:4">
      <c r="C561">
        <v>9.4770680107590071</v>
      </c>
      <c r="D561">
        <v>0.24721666170938716</v>
      </c>
    </row>
    <row r="562" spans="3:4">
      <c r="C562">
        <v>9.5028121864614672</v>
      </c>
      <c r="D562">
        <v>0.2508360174741468</v>
      </c>
    </row>
    <row r="563" spans="3:4">
      <c r="C563">
        <v>7.5224829460119604</v>
      </c>
      <c r="D563">
        <v>0.29499346411208527</v>
      </c>
    </row>
    <row r="564" spans="3:4">
      <c r="C564">
        <v>7.6073117106750692</v>
      </c>
      <c r="D564">
        <v>0.29178262005132649</v>
      </c>
    </row>
    <row r="565" spans="3:4">
      <c r="C565">
        <v>7.6860034196274825</v>
      </c>
      <c r="D565">
        <v>0.28896349477960048</v>
      </c>
    </row>
    <row r="566" spans="3:4">
      <c r="C566">
        <v>7.7515153880513061</v>
      </c>
      <c r="D566">
        <v>0.28691460281656211</v>
      </c>
    </row>
    <row r="567" spans="3:4">
      <c r="C567">
        <v>7.8161073358609663</v>
      </c>
      <c r="D567">
        <v>0.28480206124530244</v>
      </c>
    </row>
    <row r="568" spans="3:4">
      <c r="C568">
        <v>7.8888856729488808</v>
      </c>
      <c r="D568">
        <v>0.28223564657579731</v>
      </c>
    </row>
    <row r="569" spans="3:4">
      <c r="C569">
        <v>7.9613568345893491</v>
      </c>
      <c r="D569">
        <v>0.27981648279941301</v>
      </c>
    </row>
    <row r="570" spans="3:4">
      <c r="C570">
        <v>8.0417515457626969</v>
      </c>
      <c r="D570">
        <v>0.2781145143015773</v>
      </c>
    </row>
    <row r="571" spans="3:4">
      <c r="C571">
        <v>8.1308331162056859</v>
      </c>
      <c r="D571">
        <v>0.27541606136095348</v>
      </c>
    </row>
    <row r="572" spans="3:4">
      <c r="C572">
        <v>8.2211126457951078</v>
      </c>
      <c r="D572">
        <v>0.27387038391695984</v>
      </c>
    </row>
    <row r="573" spans="3:4">
      <c r="C573">
        <v>8.3222904681929446</v>
      </c>
      <c r="D573">
        <v>0.27032170087470947</v>
      </c>
    </row>
    <row r="574" spans="3:4">
      <c r="C574">
        <v>8.4362659595768541</v>
      </c>
      <c r="D574">
        <v>0.26613575274578061</v>
      </c>
    </row>
    <row r="575" spans="3:4">
      <c r="C575">
        <v>8.5638243521467494</v>
      </c>
      <c r="D575">
        <v>0.26034432242401467</v>
      </c>
    </row>
    <row r="576" spans="3:4">
      <c r="C576">
        <v>8.6503676713562001</v>
      </c>
      <c r="D576">
        <v>0.25539291960831884</v>
      </c>
    </row>
    <row r="577" spans="3:4">
      <c r="C577">
        <v>8.7323383418689549</v>
      </c>
      <c r="D577">
        <v>0.26789785990158338</v>
      </c>
    </row>
    <row r="578" spans="3:4">
      <c r="C578">
        <v>8.8152041870887583</v>
      </c>
      <c r="D578">
        <v>0.27118864286053873</v>
      </c>
    </row>
    <row r="579" spans="3:4">
      <c r="C579">
        <v>8.8246565494424694</v>
      </c>
      <c r="D579">
        <v>0.27338657645466202</v>
      </c>
    </row>
    <row r="580" spans="3:4">
      <c r="C580">
        <v>8.8270605591611435</v>
      </c>
      <c r="D580">
        <v>0.2758778756556991</v>
      </c>
    </row>
    <row r="581" spans="3:4">
      <c r="C581">
        <v>8.8430798530779899</v>
      </c>
      <c r="D581">
        <v>0.2742223679286141</v>
      </c>
    </row>
    <row r="582" spans="3:4">
      <c r="C582">
        <v>8.8313235580789051</v>
      </c>
      <c r="D582">
        <v>0.2775042345661945</v>
      </c>
    </row>
    <row r="583" spans="3:4">
      <c r="C583">
        <v>8.771250704677561</v>
      </c>
      <c r="D583">
        <v>0.27249656789496474</v>
      </c>
    </row>
    <row r="584" spans="3:4">
      <c r="C584">
        <v>8.7974598936453745</v>
      </c>
      <c r="D584">
        <v>0.27096646394643292</v>
      </c>
    </row>
    <row r="585" spans="3:4">
      <c r="C585">
        <v>8.7976761915777502</v>
      </c>
      <c r="D585">
        <v>0.27132164921665242</v>
      </c>
    </row>
    <row r="586" spans="3:4">
      <c r="C586">
        <v>8.8063147802623565</v>
      </c>
      <c r="D586">
        <v>0.27044080196086578</v>
      </c>
    </row>
    <row r="587" spans="3:4">
      <c r="C587">
        <v>8.8289637591457453</v>
      </c>
      <c r="D587">
        <v>0.267530375617132</v>
      </c>
    </row>
    <row r="588" spans="3:4">
      <c r="C588">
        <v>8.8653828311821012</v>
      </c>
      <c r="D588">
        <v>0.26630624060076613</v>
      </c>
    </row>
    <row r="589" spans="3:4">
      <c r="C589">
        <v>8.8963156150074738</v>
      </c>
      <c r="D589">
        <v>0.26756038131939003</v>
      </c>
    </row>
    <row r="590" spans="3:4">
      <c r="C590">
        <v>8.9457760763083094</v>
      </c>
      <c r="D590">
        <v>0.27071894974276706</v>
      </c>
    </row>
    <row r="591" spans="3:4">
      <c r="C591">
        <v>8.9976794719564204</v>
      </c>
      <c r="D591">
        <v>0.27013585843386756</v>
      </c>
    </row>
    <row r="592" spans="3:4">
      <c r="C592">
        <v>9.0100141880913291</v>
      </c>
      <c r="D592">
        <v>0.27045949600726449</v>
      </c>
    </row>
    <row r="593" spans="3:4">
      <c r="C593">
        <v>9.0039989903547468</v>
      </c>
      <c r="D593">
        <v>0.27366414404665157</v>
      </c>
    </row>
    <row r="594" spans="3:4">
      <c r="C594">
        <v>9.0190924526505327</v>
      </c>
      <c r="D594">
        <v>0.27709808105184086</v>
      </c>
    </row>
    <row r="595" spans="3:4">
      <c r="C595">
        <v>7.0294079121712851</v>
      </c>
      <c r="D595">
        <v>0.46582324627776711</v>
      </c>
    </row>
    <row r="596" spans="3:4">
      <c r="C596">
        <v>6.9952930744503465</v>
      </c>
      <c r="D596">
        <v>0.45031567141707546</v>
      </c>
    </row>
    <row r="597" spans="3:4">
      <c r="C597">
        <v>7.0136914745617087</v>
      </c>
      <c r="D597">
        <v>0.45364892839654697</v>
      </c>
    </row>
    <row r="598" spans="3:4">
      <c r="C598">
        <v>7.0053225267472339</v>
      </c>
      <c r="D598">
        <v>0.44978610961768523</v>
      </c>
    </row>
    <row r="599" spans="3:4">
      <c r="C599">
        <v>7.0032669837817823</v>
      </c>
      <c r="D599">
        <v>0.45426292572235999</v>
      </c>
    </row>
    <row r="600" spans="3:4">
      <c r="C600">
        <v>6.9962319273790303</v>
      </c>
      <c r="D600">
        <v>0.43709650319756316</v>
      </c>
    </row>
    <row r="601" spans="3:4">
      <c r="C601">
        <v>7.0078678245464312</v>
      </c>
      <c r="D601">
        <v>0.44073339266506406</v>
      </c>
    </row>
    <row r="602" spans="3:4">
      <c r="C602">
        <v>7.0274101776676288</v>
      </c>
      <c r="D602">
        <v>0.45853301508508409</v>
      </c>
    </row>
    <row r="603" spans="3:4">
      <c r="C603">
        <v>7.0307411199396759</v>
      </c>
      <c r="D603">
        <v>0.44444008812583563</v>
      </c>
    </row>
    <row r="604" spans="3:4">
      <c r="C604">
        <v>7.0072248880135044</v>
      </c>
      <c r="D604">
        <v>0.45064197311252219</v>
      </c>
    </row>
    <row r="605" spans="3:4">
      <c r="C605">
        <v>7.0275395924580897</v>
      </c>
      <c r="D605">
        <v>0.45246575024920882</v>
      </c>
    </row>
    <row r="606" spans="3:4">
      <c r="C606">
        <v>7.0182768159456463</v>
      </c>
      <c r="D606">
        <v>0.44857350832558035</v>
      </c>
    </row>
    <row r="607" spans="3:4">
      <c r="C607">
        <v>6.999334786192394</v>
      </c>
      <c r="D607">
        <v>0.4442816044059153</v>
      </c>
    </row>
    <row r="608" spans="3:4">
      <c r="C608">
        <v>6.9851969160136518</v>
      </c>
      <c r="D608">
        <v>0.44514756102644704</v>
      </c>
    </row>
    <row r="609" spans="3:4">
      <c r="C609">
        <v>6.9792984664797775</v>
      </c>
      <c r="D609">
        <v>0.44736365434156528</v>
      </c>
    </row>
    <row r="610" spans="3:4">
      <c r="C610">
        <v>6.9781900209299978</v>
      </c>
      <c r="D610">
        <v>0.45146429855473902</v>
      </c>
    </row>
    <row r="611" spans="3:4">
      <c r="C611">
        <v>8.0457994426206181</v>
      </c>
      <c r="D611">
        <v>0.45645280173853359</v>
      </c>
    </row>
    <row r="612" spans="3:4">
      <c r="C612">
        <v>8.0690363799939853</v>
      </c>
      <c r="D612">
        <v>0.44671804940114229</v>
      </c>
    </row>
    <row r="613" spans="3:4">
      <c r="C613">
        <v>8.0465064840649845</v>
      </c>
      <c r="D613">
        <v>0.45444292461715546</v>
      </c>
    </row>
    <row r="614" spans="3:4">
      <c r="C614">
        <v>8.0671615603789473</v>
      </c>
      <c r="D614">
        <v>0.45515075290684748</v>
      </c>
    </row>
    <row r="615" spans="3:4">
      <c r="C615">
        <v>8.0240062376463843</v>
      </c>
      <c r="D615">
        <v>0.45455082816582809</v>
      </c>
    </row>
    <row r="616" spans="3:4">
      <c r="C616">
        <v>8.0780549573074758</v>
      </c>
      <c r="D616">
        <v>0.45372467447171067</v>
      </c>
    </row>
    <row r="617" spans="3:4">
      <c r="C617">
        <v>8.0932589603751062</v>
      </c>
      <c r="D617">
        <v>0.45197529266800385</v>
      </c>
    </row>
    <row r="618" spans="3:4">
      <c r="C618">
        <v>8.1139286259220036</v>
      </c>
      <c r="D618">
        <v>0.45370220361343333</v>
      </c>
    </row>
    <row r="619" spans="3:4">
      <c r="C619">
        <v>8.0967080112765117</v>
      </c>
      <c r="D619">
        <v>0.44741339266059027</v>
      </c>
    </row>
    <row r="620" spans="3:4">
      <c r="C620">
        <v>8.1067867676696093</v>
      </c>
      <c r="D620">
        <v>0.44621337497344138</v>
      </c>
    </row>
    <row r="621" spans="3:4">
      <c r="C621">
        <v>8.1595182580198866</v>
      </c>
      <c r="D621">
        <v>0.44954646114709457</v>
      </c>
    </row>
    <row r="622" spans="3:4">
      <c r="C622">
        <v>8.1989688539434606</v>
      </c>
      <c r="D622">
        <v>0.45219778604023769</v>
      </c>
    </row>
    <row r="623" spans="3:4">
      <c r="C623">
        <v>8.1644581579920708</v>
      </c>
      <c r="D623">
        <v>0.4451059866368528</v>
      </c>
    </row>
    <row r="624" spans="3:4">
      <c r="C624">
        <v>8.2007871329117741</v>
      </c>
      <c r="D624">
        <v>0.44486206475888168</v>
      </c>
    </row>
    <row r="625" spans="3:4">
      <c r="C625">
        <v>8.2553944439256721</v>
      </c>
      <c r="D625">
        <v>0.44898986607554986</v>
      </c>
    </row>
    <row r="626" spans="3:4">
      <c r="C626">
        <v>8.2692332694997415</v>
      </c>
      <c r="D626">
        <v>0.45243673379166932</v>
      </c>
    </row>
    <row r="627" spans="3:4">
      <c r="C627">
        <v>5.3665847035982228</v>
      </c>
      <c r="D627">
        <v>0.53711459992253607</v>
      </c>
    </row>
    <row r="628" spans="3:4">
      <c r="C628">
        <v>5.3970439110829318</v>
      </c>
      <c r="D628">
        <v>0.5333385161029528</v>
      </c>
    </row>
    <row r="629" spans="3:4">
      <c r="C629">
        <v>5.4275031185676399</v>
      </c>
      <c r="D629">
        <v>0.53688683564267492</v>
      </c>
    </row>
    <row r="630" spans="3:4">
      <c r="C630">
        <v>5.4579623260523489</v>
      </c>
      <c r="D630">
        <v>0.53515673999295277</v>
      </c>
    </row>
    <row r="631" spans="3:4">
      <c r="C631">
        <v>5.488421533537057</v>
      </c>
      <c r="D631">
        <v>0.53289533366573061</v>
      </c>
    </row>
    <row r="632" spans="3:4">
      <c r="C632">
        <v>5.518880741021766</v>
      </c>
      <c r="D632">
        <v>0.532017105517675</v>
      </c>
    </row>
    <row r="633" spans="3:4">
      <c r="C633">
        <v>5.5493399485064749</v>
      </c>
      <c r="D633">
        <v>0.53355457814170282</v>
      </c>
    </row>
    <row r="634" spans="3:4">
      <c r="C634">
        <v>5.579799155991183</v>
      </c>
      <c r="D634">
        <v>0.53509449856517499</v>
      </c>
    </row>
    <row r="635" spans="3:4">
      <c r="C635">
        <v>5.610258363475892</v>
      </c>
      <c r="D635">
        <v>0.54054575850489728</v>
      </c>
    </row>
    <row r="636" spans="3:4">
      <c r="C636">
        <v>5.640717570960601</v>
      </c>
      <c r="D636">
        <v>0.54044194688128611</v>
      </c>
    </row>
    <row r="637" spans="3:4">
      <c r="C637">
        <v>5.6711767784453091</v>
      </c>
      <c r="D637">
        <v>0.53811276424517496</v>
      </c>
    </row>
    <row r="638" spans="3:4">
      <c r="C638">
        <v>5.7016359859300181</v>
      </c>
      <c r="D638">
        <v>0.54829366986323058</v>
      </c>
    </row>
    <row r="639" spans="3:4">
      <c r="C639">
        <v>5.7320951934147262</v>
      </c>
      <c r="D639">
        <v>0.53867906261878606</v>
      </c>
    </row>
    <row r="640" spans="3:4">
      <c r="C640">
        <v>5.7625544008994352</v>
      </c>
      <c r="D640">
        <v>0.53721632814431663</v>
      </c>
    </row>
    <row r="641" spans="3:4">
      <c r="C641">
        <v>5.7930136083841441</v>
      </c>
      <c r="D641">
        <v>0.54518755659901386</v>
      </c>
    </row>
    <row r="642" spans="3:4">
      <c r="C642">
        <v>5.822915353554011</v>
      </c>
      <c r="D642">
        <v>0.54624504246946048</v>
      </c>
    </row>
    <row r="643" spans="3:4">
      <c r="C643">
        <v>8.8828313544207678</v>
      </c>
      <c r="D643">
        <v>0.32578537841332467</v>
      </c>
    </row>
    <row r="644" spans="3:4">
      <c r="C644">
        <v>8.8665924033508805</v>
      </c>
      <c r="D644">
        <v>0.32768440216870914</v>
      </c>
    </row>
    <row r="645" spans="3:4">
      <c r="C645">
        <v>8.8956537855564832</v>
      </c>
      <c r="D645">
        <v>0.32507952388867861</v>
      </c>
    </row>
    <row r="646" spans="3:4">
      <c r="C646">
        <v>8.9513562903302279</v>
      </c>
      <c r="D646">
        <v>0.32346283286698152</v>
      </c>
    </row>
    <row r="647" spans="3:4">
      <c r="C647">
        <v>9.0062706302999782</v>
      </c>
      <c r="D647">
        <v>0.32128525999361768</v>
      </c>
    </row>
    <row r="648" spans="3:4">
      <c r="C648">
        <v>9.0012254516500647</v>
      </c>
      <c r="D648">
        <v>0.32211027959942046</v>
      </c>
    </row>
    <row r="649" spans="3:4">
      <c r="C649">
        <v>8.9902670321198812</v>
      </c>
      <c r="D649">
        <v>0.32077209396061263</v>
      </c>
    </row>
    <row r="650" spans="3:4">
      <c r="C650">
        <v>8.9983438609368243</v>
      </c>
      <c r="D650">
        <v>0.32270202166638801</v>
      </c>
    </row>
    <row r="651" spans="3:4">
      <c r="C651">
        <v>9.0411015828667374</v>
      </c>
      <c r="D651">
        <v>0.32213242099549688</v>
      </c>
    </row>
    <row r="652" spans="3:4">
      <c r="C652">
        <v>9.0647702595474815</v>
      </c>
      <c r="D652">
        <v>0.3242432896175223</v>
      </c>
    </row>
    <row r="653" spans="3:4">
      <c r="C653">
        <v>9.1051970090942831</v>
      </c>
      <c r="D653">
        <v>0.3171845031591311</v>
      </c>
    </row>
    <row r="654" spans="3:4">
      <c r="C654">
        <v>9.1739085925374351</v>
      </c>
      <c r="D654">
        <v>0.32194112019171217</v>
      </c>
    </row>
    <row r="655" spans="3:4">
      <c r="C655">
        <v>9.2347299833804737</v>
      </c>
      <c r="D655">
        <v>0.3209562130551265</v>
      </c>
    </row>
    <row r="656" spans="3:4">
      <c r="C656">
        <v>9.247040046539615</v>
      </c>
      <c r="D656">
        <v>0.32141101927672316</v>
      </c>
    </row>
    <row r="657" spans="3:4">
      <c r="C657">
        <v>9.2187763987982176</v>
      </c>
      <c r="D657">
        <v>0.32481642541137473</v>
      </c>
    </row>
    <row r="658" spans="3:4">
      <c r="C658">
        <v>9.2461160538189944</v>
      </c>
      <c r="D658">
        <v>0.32813344787174592</v>
      </c>
    </row>
    <row r="659" spans="3:4">
      <c r="C659">
        <v>7.4484543385340123</v>
      </c>
      <c r="D659">
        <v>0.44957435755814362</v>
      </c>
    </row>
    <row r="660" spans="3:4">
      <c r="C660">
        <v>7.4915398380130069</v>
      </c>
      <c r="D660">
        <v>0.44420266528142371</v>
      </c>
    </row>
    <row r="661" spans="3:4">
      <c r="C661">
        <v>7.5168758285535935</v>
      </c>
      <c r="D661">
        <v>0.44822136248725236</v>
      </c>
    </row>
    <row r="662" spans="3:4">
      <c r="C662">
        <v>7.5344234517069708</v>
      </c>
      <c r="D662">
        <v>0.44805117011387469</v>
      </c>
    </row>
    <row r="663" spans="3:4">
      <c r="C663">
        <v>7.5230421324203602</v>
      </c>
      <c r="D663">
        <v>0.44365988758436442</v>
      </c>
    </row>
    <row r="664" spans="3:4">
      <c r="C664">
        <v>7.4601246012121312</v>
      </c>
      <c r="D664">
        <v>0.44309628008901153</v>
      </c>
    </row>
    <row r="665" spans="3:4">
      <c r="C665">
        <v>7.4366590885886499</v>
      </c>
      <c r="D665">
        <v>0.44593069082214076</v>
      </c>
    </row>
    <row r="666" spans="3:4">
      <c r="C666">
        <v>7.4006145596021051</v>
      </c>
      <c r="D666">
        <v>0.44920685169954844</v>
      </c>
    </row>
    <row r="667" spans="3:4">
      <c r="C667">
        <v>7.3642141244281767</v>
      </c>
      <c r="D667">
        <v>0.44791396855340809</v>
      </c>
    </row>
    <row r="668" spans="3:4">
      <c r="C668">
        <v>7.3612876493193085</v>
      </c>
      <c r="D668">
        <v>0.44356601055015293</v>
      </c>
    </row>
    <row r="669" spans="3:4">
      <c r="C669">
        <v>7.352477012752809</v>
      </c>
      <c r="D669">
        <v>0.44497372414021669</v>
      </c>
    </row>
    <row r="670" spans="3:4">
      <c r="C670">
        <v>7.3372697303661312</v>
      </c>
      <c r="D670">
        <v>0.44266362235180184</v>
      </c>
    </row>
    <row r="671" spans="3:4">
      <c r="C671">
        <v>7.3316858287173323</v>
      </c>
      <c r="D671">
        <v>0.43803889500491811</v>
      </c>
    </row>
    <row r="672" spans="3:4">
      <c r="C672">
        <v>7.3305666618410639</v>
      </c>
      <c r="D672">
        <v>0.43799463380432607</v>
      </c>
    </row>
    <row r="673" spans="3:4">
      <c r="C673">
        <v>7.3426632107989311</v>
      </c>
      <c r="D673">
        <v>0.44286827124716183</v>
      </c>
    </row>
    <row r="674" spans="3:4">
      <c r="C674">
        <v>7.3275089544520755</v>
      </c>
      <c r="D674">
        <v>0.44628797105100704</v>
      </c>
    </row>
    <row r="675" spans="3:4">
      <c r="C675">
        <v>9.2026177100961828</v>
      </c>
      <c r="D675">
        <v>0.19612130353699694</v>
      </c>
    </row>
    <row r="676" spans="3:4">
      <c r="C676">
        <v>9.2983361007603946</v>
      </c>
      <c r="D676">
        <v>0.19539979781709471</v>
      </c>
    </row>
    <row r="677" spans="3:4">
      <c r="C677">
        <v>9.3445130327887753</v>
      </c>
      <c r="D677">
        <v>0.19691923611447545</v>
      </c>
    </row>
    <row r="678" spans="3:4">
      <c r="C678">
        <v>9.3797390007577217</v>
      </c>
      <c r="D678">
        <v>0.19418816912680467</v>
      </c>
    </row>
    <row r="679" spans="3:4">
      <c r="C679">
        <v>9.3575491351195961</v>
      </c>
      <c r="D679">
        <v>0.1946312879504383</v>
      </c>
    </row>
    <row r="680" spans="3:4">
      <c r="C680">
        <v>9.4228765720169996</v>
      </c>
      <c r="D680">
        <v>0.19310188220357519</v>
      </c>
    </row>
    <row r="681" spans="3:4">
      <c r="C681">
        <v>9.4556259557210112</v>
      </c>
      <c r="D681">
        <v>0.19471170914547417</v>
      </c>
    </row>
    <row r="682" spans="3:4">
      <c r="C682">
        <v>9.5032560730772335</v>
      </c>
      <c r="D682">
        <v>0.19127112145532257</v>
      </c>
    </row>
    <row r="683" spans="3:4">
      <c r="C683">
        <v>9.5555739848449317</v>
      </c>
      <c r="D683">
        <v>0.19106296667269393</v>
      </c>
    </row>
    <row r="684" spans="3:4">
      <c r="C684">
        <v>9.5962541600705311</v>
      </c>
      <c r="D684">
        <v>0.18978259202616318</v>
      </c>
    </row>
    <row r="685" spans="3:4">
      <c r="C685">
        <v>9.6374861012461128</v>
      </c>
      <c r="D685">
        <v>0.18929970331467974</v>
      </c>
    </row>
    <row r="686" spans="3:4">
      <c r="C686">
        <v>9.6861096593429696</v>
      </c>
      <c r="D686">
        <v>0.1884264484844376</v>
      </c>
    </row>
    <row r="687" spans="3:4">
      <c r="C687">
        <v>9.7363717233720575</v>
      </c>
      <c r="D687">
        <v>0.18856855132100572</v>
      </c>
    </row>
    <row r="688" spans="3:4">
      <c r="C688">
        <v>9.7605392082833742</v>
      </c>
      <c r="D688">
        <v>0.18930738706407871</v>
      </c>
    </row>
    <row r="689" spans="3:4">
      <c r="C689">
        <v>9.7012401621715991</v>
      </c>
      <c r="D689">
        <v>0.19292770817346361</v>
      </c>
    </row>
    <row r="690" spans="3:4">
      <c r="C690">
        <v>9.7384301016912875</v>
      </c>
      <c r="D690">
        <v>0.19683950109514411</v>
      </c>
    </row>
    <row r="691" spans="3:4">
      <c r="C691">
        <v>8.7534522597055542</v>
      </c>
      <c r="D691">
        <v>0.28937104824899929</v>
      </c>
    </row>
    <row r="692" spans="3:4">
      <c r="C692">
        <v>8.7839114671902632</v>
      </c>
      <c r="D692">
        <v>0.28658376445772654</v>
      </c>
    </row>
    <row r="693" spans="3:4">
      <c r="C693">
        <v>8.8143706746749722</v>
      </c>
      <c r="D693">
        <v>0.28761673874314098</v>
      </c>
    </row>
    <row r="694" spans="3:4">
      <c r="C694">
        <v>8.8448298821596794</v>
      </c>
      <c r="D694">
        <v>0.2896383016937743</v>
      </c>
    </row>
    <row r="695" spans="3:4">
      <c r="C695">
        <v>8.8752890896443883</v>
      </c>
      <c r="D695">
        <v>0.2872672687268219</v>
      </c>
    </row>
    <row r="696" spans="3:4">
      <c r="C696">
        <v>8.9057482971290973</v>
      </c>
      <c r="D696">
        <v>0.28632482966067074</v>
      </c>
    </row>
    <row r="697" spans="3:4">
      <c r="C697">
        <v>8.9362075046138063</v>
      </c>
      <c r="D697">
        <v>0.28636908692412877</v>
      </c>
    </row>
    <row r="698" spans="3:4">
      <c r="C698">
        <v>8.9666667120985135</v>
      </c>
      <c r="D698">
        <v>0.28526088197862093</v>
      </c>
    </row>
    <row r="699" spans="3:4">
      <c r="C699">
        <v>8.9971259195832225</v>
      </c>
      <c r="D699">
        <v>0.28586989817970426</v>
      </c>
    </row>
    <row r="700" spans="3:4">
      <c r="C700">
        <v>9.0275851270679315</v>
      </c>
      <c r="D700">
        <v>0.28368900147694115</v>
      </c>
    </row>
    <row r="701" spans="3:4">
      <c r="C701">
        <v>9.0580443345526405</v>
      </c>
      <c r="D701">
        <v>0.28660837651074572</v>
      </c>
    </row>
    <row r="702" spans="3:4">
      <c r="C702">
        <v>9.0885035420373477</v>
      </c>
      <c r="D702">
        <v>0.28470987595937586</v>
      </c>
    </row>
    <row r="703" spans="3:4">
      <c r="C703">
        <v>9.1189627495220567</v>
      </c>
      <c r="D703">
        <v>0.28312952957546095</v>
      </c>
    </row>
    <row r="704" spans="3:4">
      <c r="C704">
        <v>9.1494219570067656</v>
      </c>
      <c r="D704">
        <v>0.28733023841809707</v>
      </c>
    </row>
    <row r="705" spans="3:4">
      <c r="C705">
        <v>9.1798811644914746</v>
      </c>
      <c r="D705">
        <v>0.29136433801074696</v>
      </c>
    </row>
    <row r="706" spans="3:4">
      <c r="C706">
        <v>9.2097829096613424</v>
      </c>
      <c r="D706">
        <v>0.29553325541864628</v>
      </c>
    </row>
    <row r="707" spans="3:4">
      <c r="C707">
        <v>9.9086679752339712</v>
      </c>
      <c r="D707">
        <v>0.21617181040324851</v>
      </c>
    </row>
    <row r="708" spans="3:4">
      <c r="C708">
        <v>9.9110489185218231</v>
      </c>
      <c r="D708">
        <v>0.21908600624659205</v>
      </c>
    </row>
    <row r="709" spans="3:4">
      <c r="C709">
        <v>9.9200875703808205</v>
      </c>
      <c r="D709">
        <v>0.22244949165782171</v>
      </c>
    </row>
    <row r="710" spans="3:4">
      <c r="C710">
        <v>9.9570284525723345</v>
      </c>
      <c r="D710">
        <v>0.22089312201743894</v>
      </c>
    </row>
    <row r="711" spans="3:4">
      <c r="C711">
        <v>9.9931688976321684</v>
      </c>
      <c r="D711">
        <v>0.21662722144423097</v>
      </c>
    </row>
    <row r="712" spans="3:4">
      <c r="C712">
        <v>10.031729912878907</v>
      </c>
      <c r="D712">
        <v>0.22170062885994571</v>
      </c>
    </row>
    <row r="713" spans="3:4">
      <c r="C713">
        <v>10.060031798055087</v>
      </c>
      <c r="D713">
        <v>0.22211410749583996</v>
      </c>
    </row>
    <row r="714" spans="3:4">
      <c r="C714">
        <v>10.068390835367486</v>
      </c>
      <c r="D714">
        <v>0.22163711620027091</v>
      </c>
    </row>
    <row r="715" spans="3:4">
      <c r="C715">
        <v>10.069950215290381</v>
      </c>
      <c r="D715">
        <v>0.2211157739479945</v>
      </c>
    </row>
    <row r="716" spans="3:4">
      <c r="C716">
        <v>10.08781668328432</v>
      </c>
      <c r="D716">
        <v>0.2418836987358646</v>
      </c>
    </row>
    <row r="717" spans="3:4">
      <c r="C717">
        <v>10.102466213885986</v>
      </c>
      <c r="D717">
        <v>0.2437334257087875</v>
      </c>
    </row>
    <row r="718" spans="3:4">
      <c r="C718">
        <v>10.123776224283471</v>
      </c>
      <c r="D718">
        <v>0.23736710537782565</v>
      </c>
    </row>
    <row r="719" spans="3:4">
      <c r="C719">
        <v>10.152583690506781</v>
      </c>
      <c r="D719">
        <v>0.23726026623959798</v>
      </c>
    </row>
    <row r="720" spans="3:4">
      <c r="C720">
        <v>10.176124707282908</v>
      </c>
      <c r="D720">
        <v>0.23882578952238356</v>
      </c>
    </row>
    <row r="721" spans="3:4">
      <c r="C721">
        <v>10.15653930691272</v>
      </c>
      <c r="D721">
        <v>0.2403283758848892</v>
      </c>
    </row>
    <row r="722" spans="3:4">
      <c r="C722">
        <v>10.176152124186739</v>
      </c>
      <c r="D722">
        <v>0.24203887891127693</v>
      </c>
    </row>
    <row r="723" spans="3:4">
      <c r="C723">
        <v>9.6549542720636907</v>
      </c>
      <c r="D723">
        <v>0.17033161274503272</v>
      </c>
    </row>
    <row r="724" spans="3:4">
      <c r="C724">
        <v>9.6959887306022434</v>
      </c>
      <c r="D724">
        <v>0.1711097507927086</v>
      </c>
    </row>
    <row r="725" spans="3:4">
      <c r="C725">
        <v>9.6897106168880853</v>
      </c>
      <c r="D725">
        <v>0.17114379001390159</v>
      </c>
    </row>
    <row r="726" spans="3:4">
      <c r="C726">
        <v>9.682984954519755</v>
      </c>
      <c r="D726">
        <v>0.16872100913733046</v>
      </c>
    </row>
    <row r="727" spans="3:4">
      <c r="C727">
        <v>9.6974476631453594</v>
      </c>
      <c r="D727">
        <v>0.16804679983092885</v>
      </c>
    </row>
    <row r="728" spans="3:4">
      <c r="C728">
        <v>9.7342207767140412</v>
      </c>
      <c r="D728">
        <v>0.16619587924674348</v>
      </c>
    </row>
    <row r="729" spans="3:4">
      <c r="C729">
        <v>9.7632979987087136</v>
      </c>
      <c r="D729">
        <v>0.16560635887367578</v>
      </c>
    </row>
    <row r="730" spans="3:4">
      <c r="C730">
        <v>9.7839632303519988</v>
      </c>
      <c r="D730">
        <v>0.16459362771686939</v>
      </c>
    </row>
    <row r="731" spans="3:4">
      <c r="C731">
        <v>9.8191066848335247</v>
      </c>
      <c r="D731">
        <v>0.16523973239381515</v>
      </c>
    </row>
    <row r="732" spans="3:4">
      <c r="C732">
        <v>9.8621290678127789</v>
      </c>
      <c r="D732">
        <v>0.16601776338333771</v>
      </c>
    </row>
    <row r="733" spans="3:4">
      <c r="C733">
        <v>9.921440581889275</v>
      </c>
      <c r="D733">
        <v>0.16636131433020326</v>
      </c>
    </row>
    <row r="734" spans="3:4">
      <c r="C734">
        <v>9.9840532248114631</v>
      </c>
      <c r="D734">
        <v>0.17117351312733267</v>
      </c>
    </row>
    <row r="735" spans="3:4">
      <c r="C735">
        <v>10.037245166865455</v>
      </c>
      <c r="D735">
        <v>0.16787637070199965</v>
      </c>
    </row>
    <row r="736" spans="3:4">
      <c r="C736">
        <v>10.052895030098433</v>
      </c>
      <c r="D736">
        <v>0.17662665897027341</v>
      </c>
    </row>
    <row r="737" spans="3:4">
      <c r="C737">
        <v>10.003224530512306</v>
      </c>
      <c r="D737">
        <v>0.17994554614662484</v>
      </c>
    </row>
    <row r="738" spans="3:4">
      <c r="C738">
        <v>10.033601374753436</v>
      </c>
      <c r="D738">
        <v>0.18337484998717488</v>
      </c>
    </row>
    <row r="739" spans="3:4">
      <c r="C739">
        <v>10.242928707295151</v>
      </c>
      <c r="D739">
        <v>0.13795731068135095</v>
      </c>
    </row>
    <row r="740" spans="3:4">
      <c r="C740">
        <v>10.264397679711559</v>
      </c>
      <c r="D740">
        <v>0.1377300658766748</v>
      </c>
    </row>
    <row r="741" spans="3:4">
      <c r="C741">
        <v>10.291668049523887</v>
      </c>
      <c r="D741">
        <v>0.1378082196154799</v>
      </c>
    </row>
    <row r="742" spans="3:4">
      <c r="C742">
        <v>10.309871440030911</v>
      </c>
      <c r="D742">
        <v>0.138763238994667</v>
      </c>
    </row>
    <row r="743" spans="3:4">
      <c r="C743">
        <v>10.331742850225535</v>
      </c>
      <c r="D743">
        <v>0.13905880595700695</v>
      </c>
    </row>
    <row r="744" spans="3:4">
      <c r="C744">
        <v>10.362999713329934</v>
      </c>
      <c r="D744">
        <v>0.13878772410531012</v>
      </c>
    </row>
    <row r="745" spans="3:4">
      <c r="C745">
        <v>10.366706002826561</v>
      </c>
      <c r="D745">
        <v>0.13988368294418949</v>
      </c>
    </row>
    <row r="746" spans="3:4">
      <c r="C746">
        <v>10.367779420472994</v>
      </c>
      <c r="D746">
        <v>0.14085764470552833</v>
      </c>
    </row>
    <row r="747" spans="3:4">
      <c r="C747">
        <v>10.369208682203309</v>
      </c>
      <c r="D747">
        <v>0.13582676636125215</v>
      </c>
    </row>
    <row r="748" spans="3:4">
      <c r="C748">
        <v>10.389317916055676</v>
      </c>
      <c r="D748">
        <v>0.13404230412404763</v>
      </c>
    </row>
    <row r="749" spans="3:4">
      <c r="C749">
        <v>10.410738977415569</v>
      </c>
      <c r="D749">
        <v>0.13272727208026144</v>
      </c>
    </row>
    <row r="750" spans="3:4">
      <c r="C750">
        <v>10.440198601780962</v>
      </c>
      <c r="D750">
        <v>0.14650332749336309</v>
      </c>
    </row>
    <row r="751" spans="3:4">
      <c r="C751">
        <v>10.452548739297693</v>
      </c>
      <c r="D751">
        <v>0.13746579474596657</v>
      </c>
    </row>
    <row r="752" spans="3:4">
      <c r="C752">
        <v>10.437938232580944</v>
      </c>
      <c r="D752">
        <v>0.13677036258351874</v>
      </c>
    </row>
    <row r="753" spans="3:4">
      <c r="C753">
        <v>10.381332944668548</v>
      </c>
      <c r="D753">
        <v>0.13982144337804384</v>
      </c>
    </row>
    <row r="754" spans="3:4">
      <c r="C754">
        <v>10.394061529271767</v>
      </c>
      <c r="D754">
        <v>0.14303527417135259</v>
      </c>
    </row>
    <row r="755" spans="3:4">
      <c r="C755">
        <v>7.653276913115568</v>
      </c>
      <c r="D755">
        <v>0.48038871913228004</v>
      </c>
    </row>
    <row r="756" spans="3:4">
      <c r="C756">
        <v>7.5829256085123742</v>
      </c>
      <c r="D756">
        <v>0.4710053800488061</v>
      </c>
    </row>
    <row r="757" spans="3:4">
      <c r="C757">
        <v>7.5426380494089695</v>
      </c>
      <c r="D757">
        <v>0.47031002853208631</v>
      </c>
    </row>
    <row r="758" spans="3:4">
      <c r="C758">
        <v>7.5091135484381706</v>
      </c>
      <c r="D758">
        <v>0.47253265590977733</v>
      </c>
    </row>
    <row r="759" spans="3:4">
      <c r="C759">
        <v>7.4980873783337367</v>
      </c>
      <c r="D759">
        <v>0.46953516535667544</v>
      </c>
    </row>
    <row r="760" spans="3:4">
      <c r="C760">
        <v>7.4738508650977664</v>
      </c>
      <c r="D760">
        <v>0.45877480423162237</v>
      </c>
    </row>
    <row r="761" spans="3:4">
      <c r="C761">
        <v>7.4701648431913297</v>
      </c>
      <c r="D761">
        <v>0.45309117133477278</v>
      </c>
    </row>
    <row r="762" spans="3:4">
      <c r="C762">
        <v>7.4753151714485391</v>
      </c>
      <c r="D762">
        <v>0.47214065635006969</v>
      </c>
    </row>
    <row r="763" spans="3:4">
      <c r="C763">
        <v>7.4883798444592946</v>
      </c>
      <c r="D763">
        <v>0.47241032186567161</v>
      </c>
    </row>
    <row r="764" spans="3:4">
      <c r="C764">
        <v>7.5083616586400961</v>
      </c>
      <c r="D764">
        <v>0.472922714173245</v>
      </c>
    </row>
    <row r="765" spans="3:4">
      <c r="C765">
        <v>7.5218987089933549</v>
      </c>
      <c r="D765">
        <v>0.47547452581913136</v>
      </c>
    </row>
    <row r="766" spans="3:4">
      <c r="C766">
        <v>7.5508531257353599</v>
      </c>
      <c r="D766">
        <v>0.47543805175349624</v>
      </c>
    </row>
    <row r="767" spans="3:4">
      <c r="C767">
        <v>7.5827091577912666</v>
      </c>
      <c r="D767">
        <v>0.46548531370727947</v>
      </c>
    </row>
    <row r="768" spans="3:4">
      <c r="C768">
        <v>7.6213236807934628</v>
      </c>
      <c r="D768">
        <v>0.46926424815994494</v>
      </c>
    </row>
    <row r="769" spans="3:4">
      <c r="C769">
        <v>7.6526502946648849</v>
      </c>
      <c r="D769">
        <v>0.4713183191495583</v>
      </c>
    </row>
    <row r="770" spans="3:4">
      <c r="C770">
        <v>7.6553597920115548</v>
      </c>
      <c r="D770">
        <v>0.47492600917137745</v>
      </c>
    </row>
    <row r="771" spans="3:4">
      <c r="C771">
        <v>8.7292020768677272</v>
      </c>
      <c r="D771">
        <v>0.37642083269570953</v>
      </c>
    </row>
    <row r="772" spans="3:4">
      <c r="C772">
        <v>8.7665318830291579</v>
      </c>
      <c r="D772">
        <v>0.37784544844279289</v>
      </c>
    </row>
    <row r="773" spans="3:4">
      <c r="C773">
        <v>8.7832853418427739</v>
      </c>
      <c r="D773">
        <v>0.3779676566277928</v>
      </c>
    </row>
    <row r="774" spans="3:4">
      <c r="C774">
        <v>8.8351340728624042</v>
      </c>
      <c r="D774">
        <v>0.37553094884055715</v>
      </c>
    </row>
    <row r="775" spans="3:4">
      <c r="C775">
        <v>8.8458088290087726</v>
      </c>
      <c r="D775">
        <v>0.3721025832733213</v>
      </c>
    </row>
    <row r="776" spans="3:4">
      <c r="C776">
        <v>8.8554052810539705</v>
      </c>
      <c r="D776">
        <v>0.3761926753865022</v>
      </c>
    </row>
    <row r="777" spans="3:4">
      <c r="C777">
        <v>8.820646527423321</v>
      </c>
      <c r="D777">
        <v>0.37299060898801645</v>
      </c>
    </row>
    <row r="778" spans="3:4">
      <c r="C778">
        <v>8.7797117724464275</v>
      </c>
      <c r="D778">
        <v>0.37318573741872635</v>
      </c>
    </row>
    <row r="779" spans="3:4">
      <c r="C779">
        <v>8.7994440429301299</v>
      </c>
      <c r="D779">
        <v>0.36883516138120287</v>
      </c>
    </row>
    <row r="780" spans="3:4">
      <c r="C780">
        <v>8.8567361476519757</v>
      </c>
      <c r="D780">
        <v>0.36614308969229054</v>
      </c>
    </row>
    <row r="781" spans="3:4">
      <c r="C781">
        <v>8.8825510920190194</v>
      </c>
      <c r="D781">
        <v>0.37140028767865579</v>
      </c>
    </row>
    <row r="782" spans="3:4">
      <c r="C782">
        <v>8.9377043597039822</v>
      </c>
      <c r="D782">
        <v>0.37840941899182207</v>
      </c>
    </row>
    <row r="783" spans="3:4">
      <c r="C783">
        <v>8.979649624572712</v>
      </c>
      <c r="D783">
        <v>0.37286895599873815</v>
      </c>
    </row>
    <row r="784" spans="3:4">
      <c r="C784">
        <v>9.0090224053618382</v>
      </c>
      <c r="D784">
        <v>0.39138900965795598</v>
      </c>
    </row>
    <row r="785" spans="3:4">
      <c r="C785">
        <v>8.9954404704293154</v>
      </c>
      <c r="D785">
        <v>0.39441390424993167</v>
      </c>
    </row>
    <row r="786" spans="3:4">
      <c r="C786">
        <v>9.0127286824467792</v>
      </c>
      <c r="D786">
        <v>0.39768636992948814</v>
      </c>
    </row>
    <row r="787" spans="3:4">
      <c r="C787">
        <v>8.3854194379551643</v>
      </c>
      <c r="D787">
        <v>0.32886078445071454</v>
      </c>
    </row>
    <row r="788" spans="3:4">
      <c r="C788">
        <v>8.4366824618545273</v>
      </c>
      <c r="D788">
        <v>0.32630677692633286</v>
      </c>
    </row>
    <row r="789" spans="3:4">
      <c r="C789">
        <v>8.4966676386119602</v>
      </c>
      <c r="D789">
        <v>0.32476410698202185</v>
      </c>
    </row>
    <row r="790" spans="3:4">
      <c r="C790">
        <v>8.5478966540277384</v>
      </c>
      <c r="D790">
        <v>0.31936898491674859</v>
      </c>
    </row>
    <row r="791" spans="3:4">
      <c r="C791">
        <v>8.5966900616945203</v>
      </c>
      <c r="D791">
        <v>0.32131223900280986</v>
      </c>
    </row>
    <row r="792" spans="3:4">
      <c r="C792">
        <v>8.6357280646761545</v>
      </c>
      <c r="D792">
        <v>0.31641828803063515</v>
      </c>
    </row>
    <row r="793" spans="3:4">
      <c r="C793">
        <v>8.6378666975434992</v>
      </c>
      <c r="D793">
        <v>0.31613937973360112</v>
      </c>
    </row>
    <row r="794" spans="3:4">
      <c r="C794">
        <v>8.6785656439964107</v>
      </c>
      <c r="D794">
        <v>0.31379016555784778</v>
      </c>
    </row>
    <row r="795" spans="3:4">
      <c r="C795">
        <v>8.6606829331201372</v>
      </c>
      <c r="D795">
        <v>0.31311709755201739</v>
      </c>
    </row>
    <row r="796" spans="3:4">
      <c r="C796">
        <v>8.6586096209322587</v>
      </c>
      <c r="D796">
        <v>0.3132009866484588</v>
      </c>
    </row>
    <row r="797" spans="3:4">
      <c r="C797">
        <v>8.7323401371676166</v>
      </c>
      <c r="D797">
        <v>0.314973682988895</v>
      </c>
    </row>
    <row r="798" spans="3:4">
      <c r="C798">
        <v>8.8191224656755764</v>
      </c>
      <c r="D798">
        <v>0.31587603883395854</v>
      </c>
    </row>
    <row r="799" spans="3:4">
      <c r="C799">
        <v>8.8861071587224796</v>
      </c>
      <c r="D799">
        <v>0.31357241496619692</v>
      </c>
    </row>
    <row r="800" spans="3:4">
      <c r="C800">
        <v>8.9232620859606548</v>
      </c>
      <c r="D800">
        <v>0.31352817336487243</v>
      </c>
    </row>
    <row r="801" spans="3:4">
      <c r="C801">
        <v>8.9435046726507821</v>
      </c>
      <c r="D801">
        <v>0.31707030135531383</v>
      </c>
    </row>
    <row r="802" spans="3:4">
      <c r="C802">
        <v>8.9798313407743411</v>
      </c>
      <c r="D802">
        <v>0.32113431545959376</v>
      </c>
    </row>
    <row r="803" spans="3:4">
      <c r="C803">
        <v>8.639852703485758</v>
      </c>
      <c r="D803">
        <v>0.26542008468736056</v>
      </c>
    </row>
    <row r="804" spans="3:4">
      <c r="C804">
        <v>8.6462495031189839</v>
      </c>
      <c r="D804">
        <v>0.26470658502479066</v>
      </c>
    </row>
    <row r="805" spans="3:4">
      <c r="C805">
        <v>8.6698562453162165</v>
      </c>
      <c r="D805">
        <v>0.26534925729536618</v>
      </c>
    </row>
    <row r="806" spans="3:4">
      <c r="C806">
        <v>8.6756966685591959</v>
      </c>
      <c r="D806">
        <v>0.26912039459430592</v>
      </c>
    </row>
    <row r="807" spans="3:4">
      <c r="C807">
        <v>8.5964246591146694</v>
      </c>
      <c r="D807">
        <v>0.26228282428860239</v>
      </c>
    </row>
    <row r="808" spans="3:4">
      <c r="C808">
        <v>8.6105632191829216</v>
      </c>
      <c r="D808">
        <v>0.25768261815929466</v>
      </c>
    </row>
    <row r="809" spans="3:4">
      <c r="C809">
        <v>8.6496797016449491</v>
      </c>
      <c r="D809">
        <v>0.26355248409027082</v>
      </c>
    </row>
    <row r="810" spans="3:4">
      <c r="C810">
        <v>8.6789808973451485</v>
      </c>
      <c r="D810">
        <v>0.25838391219818896</v>
      </c>
    </row>
    <row r="811" spans="3:4">
      <c r="C811">
        <v>8.7023381172512089</v>
      </c>
      <c r="D811">
        <v>0.25729755982073632</v>
      </c>
    </row>
    <row r="812" spans="3:4">
      <c r="C812">
        <v>8.7679512080458828</v>
      </c>
      <c r="D812">
        <v>0.249310384862614</v>
      </c>
    </row>
    <row r="813" spans="3:4">
      <c r="C813">
        <v>8.8152304938388966</v>
      </c>
      <c r="D813">
        <v>0.25279015539218541</v>
      </c>
    </row>
    <row r="814" spans="3:4">
      <c r="C814">
        <v>8.8426484472664555</v>
      </c>
      <c r="D814">
        <v>0.25084376301721428</v>
      </c>
    </row>
    <row r="815" spans="3:4">
      <c r="C815">
        <v>8.8711338766467271</v>
      </c>
      <c r="D815">
        <v>0.2478045206214248</v>
      </c>
    </row>
    <row r="816" spans="3:4">
      <c r="C816">
        <v>8.9306621346301114</v>
      </c>
      <c r="D816">
        <v>0.24655777636589279</v>
      </c>
    </row>
    <row r="817" spans="3:4">
      <c r="C817">
        <v>8.923673872830836</v>
      </c>
      <c r="D817">
        <v>0.24964637885603691</v>
      </c>
    </row>
    <row r="818" spans="3:4">
      <c r="C818">
        <v>8.9468844141969139</v>
      </c>
      <c r="D818">
        <v>0.25324141372142062</v>
      </c>
    </row>
    <row r="819" spans="3:4">
      <c r="C819">
        <v>8.1331763144818332</v>
      </c>
      <c r="D819">
        <v>0.29280587743999009</v>
      </c>
    </row>
    <row r="820" spans="3:4">
      <c r="C820">
        <v>8.1629654451544571</v>
      </c>
      <c r="D820">
        <v>0.2963030696204868</v>
      </c>
    </row>
    <row r="821" spans="3:4">
      <c r="C821">
        <v>8.1975897739250776</v>
      </c>
      <c r="D821">
        <v>0.29206184417753639</v>
      </c>
    </row>
    <row r="822" spans="3:4">
      <c r="C822">
        <v>8.2183299276416513</v>
      </c>
      <c r="D822">
        <v>0.286975310921388</v>
      </c>
    </row>
    <row r="823" spans="3:4">
      <c r="C823">
        <v>8.2587342794703051</v>
      </c>
      <c r="D823">
        <v>0.28445942830943299</v>
      </c>
    </row>
    <row r="824" spans="3:4">
      <c r="C824">
        <v>8.2921205774125166</v>
      </c>
      <c r="D824">
        <v>0.28206635339853697</v>
      </c>
    </row>
    <row r="825" spans="3:4">
      <c r="C825">
        <v>8.3078832508715905</v>
      </c>
      <c r="D825">
        <v>0.27817644410760772</v>
      </c>
    </row>
    <row r="826" spans="3:4">
      <c r="C826">
        <v>8.3122589688256348</v>
      </c>
      <c r="D826">
        <v>0.27680418258304451</v>
      </c>
    </row>
    <row r="827" spans="3:4">
      <c r="C827">
        <v>8.3246399496869135</v>
      </c>
      <c r="D827">
        <v>0.27061767391980901</v>
      </c>
    </row>
    <row r="828" spans="3:4">
      <c r="C828">
        <v>8.3457863158810923</v>
      </c>
      <c r="D828">
        <v>0.263682026237752</v>
      </c>
    </row>
    <row r="829" spans="3:4">
      <c r="C829">
        <v>8.3707447186816761</v>
      </c>
      <c r="D829">
        <v>0.26306197599347647</v>
      </c>
    </row>
    <row r="830" spans="3:4">
      <c r="C830">
        <v>8.4183533956560321</v>
      </c>
      <c r="D830">
        <v>0.26095033444595322</v>
      </c>
    </row>
    <row r="831" spans="3:4">
      <c r="C831">
        <v>8.4684476009454137</v>
      </c>
      <c r="D831">
        <v>0.26054801190427573</v>
      </c>
    </row>
    <row r="832" spans="3:4">
      <c r="C832">
        <v>8.5194125128926927</v>
      </c>
      <c r="D832">
        <v>0.25894573133214666</v>
      </c>
    </row>
    <row r="833" spans="3:4">
      <c r="C833">
        <v>8.5469528960770624</v>
      </c>
      <c r="D833">
        <v>0.27060068930123532</v>
      </c>
    </row>
    <row r="834" spans="3:4">
      <c r="C834">
        <v>8.5741188146120688</v>
      </c>
      <c r="D834">
        <v>0.27481789049090172</v>
      </c>
    </row>
    <row r="835" spans="3:4">
      <c r="C835">
        <v>8.4398800544965056</v>
      </c>
      <c r="D835">
        <v>0.31206041934207585</v>
      </c>
    </row>
    <row r="836" spans="3:4">
      <c r="C836">
        <v>8.4464829884053785</v>
      </c>
      <c r="D836">
        <v>0.30982327190951114</v>
      </c>
    </row>
    <row r="837" spans="3:4">
      <c r="C837">
        <v>8.4795098766372909</v>
      </c>
      <c r="D837">
        <v>0.31342714763322688</v>
      </c>
    </row>
    <row r="838" spans="3:4">
      <c r="C838">
        <v>8.5092557310813124</v>
      </c>
      <c r="D838">
        <v>0.30614370043901579</v>
      </c>
    </row>
    <row r="839" spans="3:4">
      <c r="C839">
        <v>8.5371738568836104</v>
      </c>
      <c r="D839">
        <v>0.30255681923395489</v>
      </c>
    </row>
    <row r="840" spans="3:4">
      <c r="C840">
        <v>8.5532196385310417</v>
      </c>
      <c r="D840">
        <v>0.3100538738241751</v>
      </c>
    </row>
    <row r="841" spans="3:4">
      <c r="C841">
        <v>8.5655990240591819</v>
      </c>
      <c r="D841">
        <v>0.31013298522776922</v>
      </c>
    </row>
    <row r="842" spans="3:4">
      <c r="C842">
        <v>8.584837345463793</v>
      </c>
      <c r="D842">
        <v>0.30842717722823221</v>
      </c>
    </row>
    <row r="843" spans="3:4">
      <c r="C843">
        <v>8.6040926994228908</v>
      </c>
      <c r="D843">
        <v>0.30842774337758222</v>
      </c>
    </row>
    <row r="844" spans="3:4">
      <c r="C844">
        <v>8.619040483058054</v>
      </c>
      <c r="D844">
        <v>0.30709936415763367</v>
      </c>
    </row>
    <row r="845" spans="3:4">
      <c r="C845">
        <v>8.6458912150069551</v>
      </c>
      <c r="D845">
        <v>0.30238955504818305</v>
      </c>
    </row>
    <row r="846" spans="3:4">
      <c r="C846">
        <v>8.683072541145668</v>
      </c>
      <c r="D846">
        <v>0.30545012444587694</v>
      </c>
    </row>
    <row r="847" spans="3:4">
      <c r="C847">
        <v>8.7239982257376401</v>
      </c>
      <c r="D847">
        <v>0.30201245844212993</v>
      </c>
    </row>
    <row r="848" spans="3:4">
      <c r="C848">
        <v>8.7436059302173224</v>
      </c>
      <c r="D848">
        <v>0.30339403213428867</v>
      </c>
    </row>
    <row r="849" spans="3:4">
      <c r="C849">
        <v>8.7028180128184225</v>
      </c>
      <c r="D849">
        <v>0.30849641459239269</v>
      </c>
    </row>
    <row r="850" spans="3:4">
      <c r="C850">
        <v>8.7241060204506624</v>
      </c>
      <c r="D850">
        <v>0.31208763573154963</v>
      </c>
    </row>
    <row r="851" spans="3:4">
      <c r="C851">
        <v>7.7451884195408951</v>
      </c>
      <c r="D851">
        <v>0.47800038630514491</v>
      </c>
    </row>
    <row r="852" spans="3:4">
      <c r="C852">
        <v>7.9680310977521822</v>
      </c>
      <c r="D852">
        <v>0.4778955840945554</v>
      </c>
    </row>
    <row r="853" spans="3:4">
      <c r="C853">
        <v>8.4734719630732336</v>
      </c>
      <c r="D853">
        <v>0.47958902731899644</v>
      </c>
    </row>
    <row r="854" spans="3:4">
      <c r="C854">
        <v>8.64018537744602</v>
      </c>
      <c r="D854">
        <v>0.47999720790868144</v>
      </c>
    </row>
    <row r="855" spans="3:4">
      <c r="C855">
        <v>8.9562580285238713</v>
      </c>
      <c r="D855">
        <v>0.47497917993444366</v>
      </c>
    </row>
    <row r="856" spans="3:4">
      <c r="C856">
        <v>9.0527587091703996</v>
      </c>
      <c r="D856">
        <v>0.4653554224399315</v>
      </c>
    </row>
    <row r="857" spans="3:4">
      <c r="C857">
        <v>9.5052741723466081</v>
      </c>
      <c r="D857">
        <v>0.46348154926503304</v>
      </c>
    </row>
    <row r="858" spans="3:4">
      <c r="C858">
        <v>9.6544973128877523</v>
      </c>
      <c r="D858">
        <v>0.46056972095380333</v>
      </c>
    </row>
    <row r="859" spans="3:4">
      <c r="C859">
        <v>9.7570861060173435</v>
      </c>
      <c r="D859">
        <v>0.45686325357383395</v>
      </c>
    </row>
    <row r="860" spans="3:4">
      <c r="C860">
        <v>10.051568126554548</v>
      </c>
      <c r="D860">
        <v>0.45406099278906759</v>
      </c>
    </row>
    <row r="861" spans="3:4">
      <c r="C861">
        <v>10.117383581716958</v>
      </c>
      <c r="D861">
        <v>0.45163128250116108</v>
      </c>
    </row>
    <row r="862" spans="3:4">
      <c r="C862">
        <v>10.103021819150893</v>
      </c>
      <c r="D862">
        <v>0.45236203792748358</v>
      </c>
    </row>
    <row r="863" spans="3:4">
      <c r="C863">
        <v>10.270758842091146</v>
      </c>
      <c r="D863">
        <v>0.45233845903959863</v>
      </c>
    </row>
    <row r="864" spans="3:4">
      <c r="C864">
        <v>10.351659103341854</v>
      </c>
      <c r="D864">
        <v>0.45087720294927475</v>
      </c>
    </row>
    <row r="865" spans="3:4">
      <c r="C865">
        <v>10.270123755159451</v>
      </c>
      <c r="D865">
        <v>0.45293437616612026</v>
      </c>
    </row>
    <row r="866" spans="3:4">
      <c r="C866">
        <v>10.403060863804166</v>
      </c>
      <c r="D866">
        <v>0.45510616568592499</v>
      </c>
    </row>
    <row r="867" spans="3:4">
      <c r="C867">
        <v>6.6214540879541843</v>
      </c>
      <c r="D867">
        <v>0.4964128686358224</v>
      </c>
    </row>
    <row r="868" spans="3:4">
      <c r="C868">
        <v>6.6946927832981746</v>
      </c>
      <c r="D868">
        <v>0.50342434433558647</v>
      </c>
    </row>
    <row r="869" spans="3:4">
      <c r="C869">
        <v>6.7491704850782366</v>
      </c>
      <c r="D869">
        <v>0.49917257122681336</v>
      </c>
    </row>
    <row r="870" spans="3:4">
      <c r="C870">
        <v>6.7393694612802317</v>
      </c>
      <c r="D870">
        <v>0.49871883216644486</v>
      </c>
    </row>
    <row r="871" spans="3:4">
      <c r="C871">
        <v>6.7075557112866129</v>
      </c>
      <c r="D871">
        <v>0.47818094525631172</v>
      </c>
    </row>
    <row r="872" spans="3:4">
      <c r="C872">
        <v>6.5315033548384376</v>
      </c>
      <c r="D872">
        <v>0.49144665981878893</v>
      </c>
    </row>
    <row r="873" spans="3:4">
      <c r="C873">
        <v>6.5777838403152602</v>
      </c>
      <c r="D873">
        <v>0.49600053665718186</v>
      </c>
    </row>
    <row r="874" spans="3:4">
      <c r="C874">
        <v>6.5658519650219045</v>
      </c>
      <c r="D874">
        <v>0.4864386193562899</v>
      </c>
    </row>
    <row r="875" spans="3:4">
      <c r="C875">
        <v>6.496648944780385</v>
      </c>
      <c r="D875">
        <v>0.50724651208926119</v>
      </c>
    </row>
    <row r="876" spans="3:4">
      <c r="C876">
        <v>6.4702644718513564</v>
      </c>
      <c r="D876">
        <v>0.52854898545101348</v>
      </c>
    </row>
    <row r="877" spans="3:4">
      <c r="C877">
        <v>6.4577306603947182</v>
      </c>
      <c r="D877">
        <v>0.51645560512965083</v>
      </c>
    </row>
    <row r="878" spans="3:4">
      <c r="C878">
        <v>6.4133153582621647</v>
      </c>
      <c r="D878">
        <v>0.4887539315204798</v>
      </c>
    </row>
    <row r="879" spans="3:4">
      <c r="C879">
        <v>6.394557318627319</v>
      </c>
      <c r="D879">
        <v>0.48310563632041736</v>
      </c>
    </row>
    <row r="880" spans="3:4">
      <c r="C880">
        <v>6.2613963182117613</v>
      </c>
      <c r="D880">
        <v>0.47929136571177772</v>
      </c>
    </row>
    <row r="881" spans="3:4">
      <c r="C881">
        <v>6.2674814267023917</v>
      </c>
      <c r="D881">
        <v>0.48352324986166462</v>
      </c>
    </row>
    <row r="882" spans="3:4">
      <c r="C882">
        <v>6.2351921132830572</v>
      </c>
      <c r="D882">
        <v>0.48652165847263978</v>
      </c>
    </row>
    <row r="883" spans="3:4">
      <c r="C883">
        <v>8.9585305206153087</v>
      </c>
      <c r="D883">
        <v>0.2677694780328011</v>
      </c>
    </row>
    <row r="884" spans="3:4">
      <c r="C884">
        <v>9.021818620099566</v>
      </c>
      <c r="D884">
        <v>0.27043274211899981</v>
      </c>
    </row>
    <row r="885" spans="3:4">
      <c r="C885">
        <v>9.1357534721451277</v>
      </c>
      <c r="D885">
        <v>0.26936798250460714</v>
      </c>
    </row>
    <row r="886" spans="3:4">
      <c r="C886">
        <v>9.1978534144655697</v>
      </c>
      <c r="D886">
        <v>0.2836619775218871</v>
      </c>
    </row>
    <row r="887" spans="3:4">
      <c r="C887">
        <v>9.2041316662396166</v>
      </c>
      <c r="D887">
        <v>0.28381738190765848</v>
      </c>
    </row>
    <row r="888" spans="3:4">
      <c r="C888">
        <v>9.2998845106737953</v>
      </c>
      <c r="D888">
        <v>0.28398837916472019</v>
      </c>
    </row>
    <row r="889" spans="3:4">
      <c r="C889">
        <v>9.3776853404056428</v>
      </c>
      <c r="D889">
        <v>0.27917353220428981</v>
      </c>
    </row>
    <row r="890" spans="3:4">
      <c r="C890">
        <v>9.458803933670298</v>
      </c>
      <c r="D890">
        <v>0.28586247125373726</v>
      </c>
    </row>
    <row r="891" spans="3:4">
      <c r="C891">
        <v>9.5324731840550001</v>
      </c>
      <c r="D891">
        <v>0.28170954429662637</v>
      </c>
    </row>
    <row r="892" spans="3:4">
      <c r="C892">
        <v>9.6151494188518196</v>
      </c>
      <c r="D892">
        <v>0.27926305870363577</v>
      </c>
    </row>
    <row r="893" spans="3:4">
      <c r="C893">
        <v>9.7140159177468757</v>
      </c>
      <c r="D893">
        <v>0.28115484730599771</v>
      </c>
    </row>
    <row r="894" spans="3:4">
      <c r="C894">
        <v>9.8219638186525362</v>
      </c>
      <c r="D894">
        <v>0.27735087804417696</v>
      </c>
    </row>
    <row r="895" spans="3:4">
      <c r="C895">
        <v>9.8920572995004843</v>
      </c>
      <c r="D895">
        <v>0.28743590305668898</v>
      </c>
    </row>
    <row r="896" spans="3:4">
      <c r="C896">
        <v>9.8401494230508568</v>
      </c>
      <c r="D896">
        <v>0.28495414182717721</v>
      </c>
    </row>
    <row r="897" spans="3:4">
      <c r="C897">
        <v>9.688590990982215</v>
      </c>
      <c r="D897">
        <v>0.28925006755034616</v>
      </c>
    </row>
    <row r="898" spans="3:4">
      <c r="C898">
        <v>9.7506530274527119</v>
      </c>
      <c r="D898">
        <v>0.29272021362137329</v>
      </c>
    </row>
    <row r="899" spans="3:4">
      <c r="C899">
        <v>6.1861842731631018</v>
      </c>
      <c r="D899">
        <v>0.57289978861699553</v>
      </c>
    </row>
    <row r="900" spans="3:4">
      <c r="C900">
        <v>6.2735443182869348</v>
      </c>
      <c r="D900">
        <v>0.57053018141850964</v>
      </c>
    </row>
    <row r="901" spans="3:4">
      <c r="C901">
        <v>6.2758967304755284</v>
      </c>
      <c r="D901">
        <v>0.56918693543629428</v>
      </c>
    </row>
    <row r="902" spans="3:4">
      <c r="C902">
        <v>6.2131534318841428</v>
      </c>
      <c r="D902">
        <v>0.56946520283609092</v>
      </c>
    </row>
    <row r="903" spans="3:4">
      <c r="C903">
        <v>6.2365003730449349</v>
      </c>
      <c r="D903">
        <v>0.57024113837216828</v>
      </c>
    </row>
    <row r="904" spans="3:4">
      <c r="C904">
        <v>6.26874367460454</v>
      </c>
      <c r="D904">
        <v>0.57305546546962771</v>
      </c>
    </row>
    <row r="905" spans="3:4">
      <c r="C905">
        <v>6.3220162593506011</v>
      </c>
      <c r="D905">
        <v>0.57237488195357067</v>
      </c>
    </row>
    <row r="906" spans="3:4">
      <c r="C906">
        <v>6.3108432232966081</v>
      </c>
      <c r="D906">
        <v>0.5651936744974223</v>
      </c>
    </row>
    <row r="907" spans="3:4">
      <c r="C907">
        <v>6.2629535264978378</v>
      </c>
      <c r="D907">
        <v>0.57058536174783203</v>
      </c>
    </row>
    <row r="908" spans="3:4">
      <c r="C908">
        <v>6.3642440936202096</v>
      </c>
      <c r="D908">
        <v>0.56703342845729565</v>
      </c>
    </row>
    <row r="909" spans="3:4">
      <c r="C909">
        <v>6.4499744821333964</v>
      </c>
      <c r="D909">
        <v>0.56557766380252905</v>
      </c>
    </row>
    <row r="910" spans="3:4">
      <c r="C910">
        <v>6.5268415117327976</v>
      </c>
      <c r="D910">
        <v>0.56170176139104921</v>
      </c>
    </row>
    <row r="911" spans="3:4">
      <c r="C911">
        <v>6.609301551146312</v>
      </c>
      <c r="D911">
        <v>0.55873322343264664</v>
      </c>
    </row>
    <row r="912" spans="3:4">
      <c r="C912">
        <v>6.6857147246318656</v>
      </c>
      <c r="D912">
        <v>0.55487117056078561</v>
      </c>
    </row>
    <row r="913" spans="3:4">
      <c r="C913">
        <v>6.7434666091483022</v>
      </c>
      <c r="D913">
        <v>0.55623758748749297</v>
      </c>
    </row>
    <row r="914" spans="3:4">
      <c r="C914">
        <v>6.7807556785757237</v>
      </c>
      <c r="D914">
        <v>0.55876927525507214</v>
      </c>
    </row>
    <row r="915" spans="3:4">
      <c r="C915">
        <v>8.2158613189847483</v>
      </c>
      <c r="D915">
        <v>0.34027539700750492</v>
      </c>
    </row>
    <row r="916" spans="3:4">
      <c r="C916">
        <v>8.2523632161078897</v>
      </c>
      <c r="D916">
        <v>0.33444759540623359</v>
      </c>
    </row>
    <row r="917" spans="3:4">
      <c r="C917">
        <v>8.2208737824153264</v>
      </c>
      <c r="D917">
        <v>0.33745284499786848</v>
      </c>
    </row>
    <row r="918" spans="3:4">
      <c r="C918">
        <v>8.225494117435117</v>
      </c>
      <c r="D918">
        <v>0.33705643212249009</v>
      </c>
    </row>
    <row r="919" spans="3:4">
      <c r="C919">
        <v>8.3021302472649836</v>
      </c>
      <c r="D919">
        <v>0.33958972743338495</v>
      </c>
    </row>
    <row r="920" spans="3:4">
      <c r="C920">
        <v>8.2776061340137339</v>
      </c>
      <c r="D920">
        <v>0.33907111055375144</v>
      </c>
    </row>
    <row r="921" spans="3:4">
      <c r="C921">
        <v>8.2903882664740927</v>
      </c>
      <c r="D921">
        <v>0.33938314806723779</v>
      </c>
    </row>
    <row r="922" spans="3:4">
      <c r="C922">
        <v>8.3153078446619215</v>
      </c>
      <c r="D922">
        <v>0.3390201237487267</v>
      </c>
    </row>
    <row r="923" spans="3:4">
      <c r="C923">
        <v>8.3189617296179943</v>
      </c>
      <c r="D923">
        <v>0.33094790714733108</v>
      </c>
    </row>
    <row r="924" spans="3:4">
      <c r="C924">
        <v>8.3643953072758368</v>
      </c>
      <c r="D924">
        <v>0.33875536489035446</v>
      </c>
    </row>
    <row r="925" spans="3:4">
      <c r="C925">
        <v>8.3651186708428504</v>
      </c>
      <c r="D925">
        <v>0.34168406321908412</v>
      </c>
    </row>
    <row r="926" spans="3:4">
      <c r="C926">
        <v>8.3775794113009177</v>
      </c>
      <c r="D926">
        <v>0.34158677305216317</v>
      </c>
    </row>
    <row r="927" spans="3:4">
      <c r="C927">
        <v>8.3621165071607457</v>
      </c>
      <c r="D927">
        <v>0.34142394677013882</v>
      </c>
    </row>
    <row r="928" spans="3:4">
      <c r="C928">
        <v>8.3577593960111987</v>
      </c>
      <c r="D928">
        <v>0.34018038227910935</v>
      </c>
    </row>
    <row r="929" spans="3:4">
      <c r="C929">
        <v>8.3211912579822958</v>
      </c>
      <c r="D929">
        <v>0.34733064884415943</v>
      </c>
    </row>
    <row r="930" spans="3:4">
      <c r="C930">
        <v>8.3320065183537597</v>
      </c>
      <c r="D930">
        <v>0.34911422883783189</v>
      </c>
    </row>
    <row r="931" spans="3:4">
      <c r="C931">
        <v>9.9939476040767428</v>
      </c>
      <c r="D931">
        <v>0.18352770054190212</v>
      </c>
    </row>
    <row r="932" spans="3:4">
      <c r="C932">
        <v>10.025844063579065</v>
      </c>
      <c r="D932">
        <v>0.18483178706666978</v>
      </c>
    </row>
    <row r="933" spans="3:4">
      <c r="C933">
        <v>10.083146548773577</v>
      </c>
      <c r="D933">
        <v>0.1850489895080385</v>
      </c>
    </row>
    <row r="934" spans="3:4">
      <c r="C934">
        <v>10.129555936189417</v>
      </c>
      <c r="D934">
        <v>0.18774631155658197</v>
      </c>
    </row>
    <row r="935" spans="3:4">
      <c r="C935">
        <v>10.165423664919107</v>
      </c>
      <c r="D935">
        <v>0.18725141939523726</v>
      </c>
    </row>
    <row r="936" spans="3:4">
      <c r="C936">
        <v>10.215391038058048</v>
      </c>
      <c r="D936">
        <v>0.18783369569774255</v>
      </c>
    </row>
    <row r="937" spans="3:4">
      <c r="C937">
        <v>10.235716773468344</v>
      </c>
      <c r="D937">
        <v>0.18477080832347037</v>
      </c>
    </row>
    <row r="938" spans="3:4">
      <c r="C938">
        <v>10.251338990907287</v>
      </c>
      <c r="D938">
        <v>0.18571637774834215</v>
      </c>
    </row>
    <row r="939" spans="3:4">
      <c r="C939">
        <v>10.268768749205364</v>
      </c>
      <c r="D939">
        <v>0.18420146103306009</v>
      </c>
    </row>
    <row r="940" spans="3:4">
      <c r="C940">
        <v>10.306171523347794</v>
      </c>
      <c r="D940">
        <v>0.18389767425098355</v>
      </c>
    </row>
    <row r="941" spans="3:4">
      <c r="C941">
        <v>10.331500708133749</v>
      </c>
      <c r="D941">
        <v>0.1824899253387402</v>
      </c>
    </row>
    <row r="942" spans="3:4">
      <c r="C942">
        <v>10.370814422722271</v>
      </c>
      <c r="D942">
        <v>0.19950311291085729</v>
      </c>
    </row>
    <row r="943" spans="3:4">
      <c r="C943">
        <v>10.418520669536852</v>
      </c>
      <c r="D943">
        <v>0.1881861367423722</v>
      </c>
    </row>
    <row r="944" spans="3:4">
      <c r="C944">
        <v>10.423043887688365</v>
      </c>
      <c r="D944">
        <v>0.18903725027236964</v>
      </c>
    </row>
    <row r="945" spans="3:4">
      <c r="C945">
        <v>10.334765251650881</v>
      </c>
      <c r="D945">
        <v>0.19253616598669401</v>
      </c>
    </row>
    <row r="946" spans="3:4">
      <c r="C946">
        <v>10.36274465107295</v>
      </c>
      <c r="D946">
        <v>0.19631174836429502</v>
      </c>
    </row>
    <row r="947" spans="3:4">
      <c r="C947">
        <v>10.135451214331791</v>
      </c>
      <c r="D947">
        <v>0.14644982163373302</v>
      </c>
    </row>
    <row r="948" spans="3:4">
      <c r="C948">
        <v>10.143037885477399</v>
      </c>
      <c r="D948">
        <v>0.1454471447080985</v>
      </c>
    </row>
    <row r="949" spans="3:4">
      <c r="C949">
        <v>10.161711577394767</v>
      </c>
      <c r="D949">
        <v>0.14545034936382986</v>
      </c>
    </row>
    <row r="950" spans="3:4">
      <c r="C950">
        <v>10.19255176409256</v>
      </c>
      <c r="D950">
        <v>0.14529606391363631</v>
      </c>
    </row>
    <row r="951" spans="3:4">
      <c r="C951">
        <v>10.220862524888153</v>
      </c>
      <c r="D951">
        <v>0.14492595017180354</v>
      </c>
    </row>
    <row r="952" spans="3:4">
      <c r="C952">
        <v>10.254260545445792</v>
      </c>
      <c r="D952">
        <v>0.14443846977873562</v>
      </c>
    </row>
    <row r="953" spans="3:4">
      <c r="C953">
        <v>10.267293537612019</v>
      </c>
      <c r="D953">
        <v>0.14409736427954253</v>
      </c>
    </row>
    <row r="954" spans="3:4">
      <c r="C954">
        <v>10.270399576437654</v>
      </c>
      <c r="D954">
        <v>0.14375035480772033</v>
      </c>
    </row>
    <row r="955" spans="3:4">
      <c r="C955">
        <v>10.271734058934852</v>
      </c>
      <c r="D955">
        <v>0.14313715910084307</v>
      </c>
    </row>
    <row r="956" spans="3:4">
      <c r="C956">
        <v>10.289805390461504</v>
      </c>
      <c r="D956">
        <v>0.14362630374183141</v>
      </c>
    </row>
    <row r="957" spans="3:4">
      <c r="C957">
        <v>10.302556257632466</v>
      </c>
      <c r="D957">
        <v>0.14542052723285581</v>
      </c>
    </row>
    <row r="958" spans="3:4">
      <c r="C958">
        <v>10.316499005398322</v>
      </c>
      <c r="D958">
        <v>0.16054705413868717</v>
      </c>
    </row>
    <row r="959" spans="3:4">
      <c r="C959">
        <v>10.330409644971528</v>
      </c>
      <c r="D959">
        <v>0.15908769491845071</v>
      </c>
    </row>
    <row r="960" spans="3:4">
      <c r="C960">
        <v>10.326972953197277</v>
      </c>
      <c r="D960">
        <v>0.16389902252543423</v>
      </c>
    </row>
    <row r="961" spans="3:4">
      <c r="C961">
        <v>10.294772096267517</v>
      </c>
      <c r="D961">
        <v>0.1664740427941489</v>
      </c>
    </row>
    <row r="962" spans="3:4">
      <c r="C962">
        <v>10.308311334079866</v>
      </c>
      <c r="D962">
        <v>0.17064581306077553</v>
      </c>
    </row>
    <row r="963" spans="3:4">
      <c r="C963">
        <v>9.6090527601639302</v>
      </c>
      <c r="D963">
        <v>0.39886200981894732</v>
      </c>
    </row>
    <row r="964" spans="3:4">
      <c r="C964">
        <v>9.6164595855361785</v>
      </c>
      <c r="D964">
        <v>0.3882288158611425</v>
      </c>
    </row>
    <row r="965" spans="3:4">
      <c r="C965">
        <v>9.6453766365858211</v>
      </c>
      <c r="D965">
        <v>0.38907895358591876</v>
      </c>
    </row>
    <row r="966" spans="3:4">
      <c r="C966">
        <v>9.6539320908407085</v>
      </c>
      <c r="D966">
        <v>0.39043880703776845</v>
      </c>
    </row>
    <row r="967" spans="3:4">
      <c r="C967">
        <v>9.5358549886491755</v>
      </c>
      <c r="D967">
        <v>0.39422102799721964</v>
      </c>
    </row>
    <row r="968" spans="3:4">
      <c r="C968">
        <v>9.4933542655051948</v>
      </c>
      <c r="D968">
        <v>0.38569401383667096</v>
      </c>
    </row>
    <row r="969" spans="3:4">
      <c r="C969">
        <v>9.4919417183569941</v>
      </c>
      <c r="D969">
        <v>0.39200510693436147</v>
      </c>
    </row>
    <row r="970" spans="3:4">
      <c r="C970">
        <v>9.467709612397277</v>
      </c>
      <c r="D970">
        <v>0.39274338448557838</v>
      </c>
    </row>
    <row r="971" spans="3:4">
      <c r="C971">
        <v>9.4714128960494683</v>
      </c>
      <c r="D971">
        <v>0.36863487992600991</v>
      </c>
    </row>
    <row r="972" spans="3:4">
      <c r="C972">
        <v>9.4646922856781153</v>
      </c>
      <c r="D972">
        <v>0.38194733702620481</v>
      </c>
    </row>
    <row r="973" spans="3:4">
      <c r="C973">
        <v>9.4748961836183199</v>
      </c>
      <c r="D973">
        <v>0.38356709631683339</v>
      </c>
    </row>
    <row r="974" spans="3:4">
      <c r="C974">
        <v>9.4675529072323723</v>
      </c>
      <c r="D974">
        <v>0.38007081471207749</v>
      </c>
    </row>
    <row r="975" spans="3:4">
      <c r="C975">
        <v>9.5029516694237408</v>
      </c>
      <c r="D975">
        <v>0.3789739179800215</v>
      </c>
    </row>
    <row r="976" spans="3:4">
      <c r="C976">
        <v>9.5075606157258186</v>
      </c>
      <c r="D976">
        <v>0.37786007305104602</v>
      </c>
    </row>
    <row r="977" spans="3:4">
      <c r="C977">
        <v>9.4798762478281358</v>
      </c>
      <c r="D977">
        <v>0.3803221769437905</v>
      </c>
    </row>
    <row r="978" spans="3:4">
      <c r="C978">
        <v>9.4677756043908765</v>
      </c>
      <c r="D978">
        <v>0.38327689511448532</v>
      </c>
    </row>
    <row r="979" spans="3:4">
      <c r="C979">
        <v>6.9540517960538093</v>
      </c>
      <c r="D979">
        <v>0.47451734334676532</v>
      </c>
    </row>
    <row r="980" spans="3:4">
      <c r="C980">
        <v>6.9383809515394725</v>
      </c>
      <c r="D980">
        <v>0.47548644994703665</v>
      </c>
    </row>
    <row r="981" spans="3:4">
      <c r="C981">
        <v>6.9489250739609236</v>
      </c>
      <c r="D981">
        <v>0.47253808692368615</v>
      </c>
    </row>
    <row r="982" spans="3:4">
      <c r="C982">
        <v>6.9466328233925294</v>
      </c>
      <c r="D982">
        <v>0.45500891867377063</v>
      </c>
    </row>
    <row r="983" spans="3:4">
      <c r="C983">
        <v>6.9728382973696919</v>
      </c>
      <c r="D983">
        <v>0.45915440140312325</v>
      </c>
    </row>
    <row r="984" spans="3:4">
      <c r="C984">
        <v>6.9915812217701321</v>
      </c>
      <c r="D984">
        <v>0.45713675598664261</v>
      </c>
    </row>
    <row r="985" spans="3:4">
      <c r="C985">
        <v>7.0142010480994923</v>
      </c>
      <c r="D985">
        <v>0.44473910703752323</v>
      </c>
    </row>
    <row r="986" spans="3:4">
      <c r="C986">
        <v>6.948381141721419</v>
      </c>
      <c r="D986">
        <v>0.44923454350486708</v>
      </c>
    </row>
    <row r="987" spans="3:4">
      <c r="C987">
        <v>6.9830337379898877</v>
      </c>
      <c r="D987">
        <v>0.44420511182860661</v>
      </c>
    </row>
    <row r="988" spans="3:4">
      <c r="C988">
        <v>7.0203541737611586</v>
      </c>
      <c r="D988">
        <v>0.43739787986919226</v>
      </c>
    </row>
    <row r="989" spans="3:4">
      <c r="C989">
        <v>7.0403414238575719</v>
      </c>
      <c r="D989">
        <v>0.45973421253802571</v>
      </c>
    </row>
    <row r="990" spans="3:4">
      <c r="C990">
        <v>7.0748880760475625</v>
      </c>
      <c r="D990">
        <v>0.45156362851848358</v>
      </c>
    </row>
    <row r="991" spans="3:4">
      <c r="C991">
        <v>7.1080173963358106</v>
      </c>
      <c r="D991">
        <v>0.44820123413168006</v>
      </c>
    </row>
    <row r="992" spans="3:4">
      <c r="C992">
        <v>7.1399418752261621</v>
      </c>
      <c r="D992">
        <v>0.44557790528805258</v>
      </c>
    </row>
    <row r="993" spans="3:4">
      <c r="C993">
        <v>7.1581638747258571</v>
      </c>
      <c r="D993">
        <v>0.44392923417884517</v>
      </c>
    </row>
    <row r="994" spans="3:4">
      <c r="C994">
        <v>7.1732733436742473</v>
      </c>
      <c r="D994">
        <v>0.44778950235250137</v>
      </c>
    </row>
    <row r="995" spans="3:4">
      <c r="C995">
        <v>7.455601780198486</v>
      </c>
      <c r="D995">
        <v>0.24870597212974435</v>
      </c>
    </row>
    <row r="996" spans="3:4">
      <c r="C996">
        <v>7.5770822477725428</v>
      </c>
      <c r="D996">
        <v>0.24653001064799093</v>
      </c>
    </row>
    <row r="997" spans="3:4">
      <c r="C997">
        <v>7.6908523059370202</v>
      </c>
      <c r="D997">
        <v>0.24173102800292381</v>
      </c>
    </row>
    <row r="998" spans="3:4">
      <c r="C998">
        <v>7.7339587693097602</v>
      </c>
      <c r="D998">
        <v>0.24444963282317414</v>
      </c>
    </row>
    <row r="999" spans="3:4">
      <c r="C999">
        <v>7.7743774082474086</v>
      </c>
      <c r="D999">
        <v>0.24120810875957721</v>
      </c>
    </row>
    <row r="1000" spans="3:4">
      <c r="C1000">
        <v>7.8049468025377884</v>
      </c>
      <c r="D1000">
        <v>0.24890370878670054</v>
      </c>
    </row>
    <row r="1001" spans="3:4">
      <c r="C1001">
        <v>7.864368913444217</v>
      </c>
      <c r="D1001">
        <v>0.24253551956916022</v>
      </c>
    </row>
    <row r="1002" spans="3:4">
      <c r="C1002">
        <v>7.9299106472707823</v>
      </c>
      <c r="D1002">
        <v>0.2439402127146344</v>
      </c>
    </row>
    <row r="1003" spans="3:4">
      <c r="C1003">
        <v>8.0504904678638276</v>
      </c>
      <c r="D1003">
        <v>0.24467786284659557</v>
      </c>
    </row>
    <row r="1004" spans="3:4">
      <c r="C1004">
        <v>8.1098526115582015</v>
      </c>
      <c r="D1004">
        <v>0.24328590131238079</v>
      </c>
    </row>
    <row r="1005" spans="3:4">
      <c r="C1005">
        <v>8.1915967987699219</v>
      </c>
      <c r="D1005">
        <v>0.23616679189296352</v>
      </c>
    </row>
    <row r="1006" spans="3:4">
      <c r="C1006">
        <v>8.2729278410853304</v>
      </c>
      <c r="D1006">
        <v>0.24141610217104992</v>
      </c>
    </row>
    <row r="1007" spans="3:4">
      <c r="C1007">
        <v>8.3915084439344891</v>
      </c>
      <c r="D1007">
        <v>0.23791534014895221</v>
      </c>
    </row>
    <row r="1008" spans="3:4">
      <c r="C1008">
        <v>8.4154454077322143</v>
      </c>
      <c r="D1008">
        <v>0.25397450267241217</v>
      </c>
    </row>
    <row r="1009" spans="3:4">
      <c r="C1009">
        <v>8.374521609608804</v>
      </c>
      <c r="D1009">
        <v>0.2562219722915316</v>
      </c>
    </row>
    <row r="1010" spans="3:4">
      <c r="C1010">
        <v>8.4395649359713474</v>
      </c>
      <c r="D1010">
        <v>0.26068467070553197</v>
      </c>
    </row>
    <row r="1011" spans="3:4">
      <c r="C1011">
        <v>10.234449938787693</v>
      </c>
      <c r="D1011">
        <v>0.16319784766518444</v>
      </c>
    </row>
    <row r="1012" spans="3:4">
      <c r="C1012">
        <v>10.241039551430696</v>
      </c>
      <c r="D1012">
        <v>0.16304668403418851</v>
      </c>
    </row>
    <row r="1013" spans="3:4">
      <c r="C1013">
        <v>10.256984073057307</v>
      </c>
      <c r="D1013">
        <v>0.16269245811112562</v>
      </c>
    </row>
    <row r="1014" spans="3:4">
      <c r="C1014">
        <v>10.277376121541275</v>
      </c>
      <c r="D1014">
        <v>0.16241616060169417</v>
      </c>
    </row>
    <row r="1015" spans="3:4">
      <c r="C1015">
        <v>10.296798686176396</v>
      </c>
      <c r="D1015">
        <v>0.16330929883748213</v>
      </c>
    </row>
    <row r="1016" spans="3:4">
      <c r="C1016">
        <v>10.326895269040705</v>
      </c>
      <c r="D1016">
        <v>0.16388990308102572</v>
      </c>
    </row>
    <row r="1017" spans="3:4">
      <c r="C1017">
        <v>10.337723968524903</v>
      </c>
      <c r="D1017">
        <v>0.16301255625085267</v>
      </c>
    </row>
    <row r="1018" spans="3:4">
      <c r="C1018">
        <v>10.335600709557232</v>
      </c>
      <c r="D1018">
        <v>0.16350799036511346</v>
      </c>
    </row>
    <row r="1019" spans="3:4">
      <c r="C1019">
        <v>10.333025409667499</v>
      </c>
      <c r="D1019">
        <v>0.16440878695777369</v>
      </c>
    </row>
    <row r="1020" spans="3:4">
      <c r="C1020">
        <v>10.34532977920426</v>
      </c>
      <c r="D1020">
        <v>0.1646141689567292</v>
      </c>
    </row>
    <row r="1021" spans="3:4">
      <c r="C1021">
        <v>10.353400787666322</v>
      </c>
      <c r="D1021">
        <v>0.16624243056403815</v>
      </c>
    </row>
    <row r="1022" spans="3:4">
      <c r="C1022">
        <v>10.387659599068449</v>
      </c>
      <c r="D1022">
        <v>0.16872357433586496</v>
      </c>
    </row>
    <row r="1023" spans="3:4">
      <c r="C1023">
        <v>10.415227493013342</v>
      </c>
      <c r="D1023">
        <v>0.16816750931969207</v>
      </c>
    </row>
    <row r="1024" spans="3:4">
      <c r="C1024">
        <v>10.426960589184814</v>
      </c>
      <c r="D1024">
        <v>0.18444250675651822</v>
      </c>
    </row>
    <row r="1025" spans="3:4">
      <c r="C1025">
        <v>10.381420732696679</v>
      </c>
      <c r="D1025">
        <v>0.18860394430793057</v>
      </c>
    </row>
    <row r="1026" spans="3:4">
      <c r="C1026">
        <v>10.394067975291572</v>
      </c>
      <c r="D1026">
        <v>0.19290821519022872</v>
      </c>
    </row>
    <row r="1027" spans="3:4">
      <c r="C1027">
        <v>6.866546692437554</v>
      </c>
      <c r="D1027">
        <v>0.44452576092035417</v>
      </c>
    </row>
    <row r="1028" spans="3:4">
      <c r="C1028">
        <v>6.885359129129311</v>
      </c>
      <c r="D1028">
        <v>0.44034969974621901</v>
      </c>
    </row>
    <row r="1029" spans="3:4">
      <c r="C1029">
        <v>6.9011418584011057</v>
      </c>
      <c r="D1029">
        <v>0.43934697041451348</v>
      </c>
    </row>
    <row r="1030" spans="3:4">
      <c r="C1030">
        <v>6.9224244008680405</v>
      </c>
      <c r="D1030">
        <v>0.43944207251858175</v>
      </c>
    </row>
    <row r="1031" spans="3:4">
      <c r="C1031">
        <v>6.9412536820448079</v>
      </c>
      <c r="D1031">
        <v>0.43451517001248302</v>
      </c>
    </row>
    <row r="1032" spans="3:4">
      <c r="C1032">
        <v>6.9536076189701044</v>
      </c>
      <c r="D1032">
        <v>0.4377376255854577</v>
      </c>
    </row>
    <row r="1033" spans="3:4">
      <c r="C1033">
        <v>6.9690525173593221</v>
      </c>
      <c r="D1033">
        <v>0.44438954093275379</v>
      </c>
    </row>
    <row r="1034" spans="3:4">
      <c r="C1034">
        <v>6.989560604150193</v>
      </c>
      <c r="D1034">
        <v>0.44100886116173399</v>
      </c>
    </row>
    <row r="1035" spans="3:4">
      <c r="C1035">
        <v>7.0170983492192232</v>
      </c>
      <c r="D1035">
        <v>0.45021021471561085</v>
      </c>
    </row>
    <row r="1036" spans="3:4">
      <c r="C1036">
        <v>7.0489055854031291</v>
      </c>
      <c r="D1036">
        <v>0.44435204675870515</v>
      </c>
    </row>
    <row r="1037" spans="3:4">
      <c r="C1037">
        <v>7.0840887782507149</v>
      </c>
      <c r="D1037">
        <v>0.43902396414080203</v>
      </c>
    </row>
    <row r="1038" spans="3:4">
      <c r="C1038">
        <v>7.1245396650823904</v>
      </c>
      <c r="D1038">
        <v>0.43214959154700955</v>
      </c>
    </row>
    <row r="1039" spans="3:4">
      <c r="C1039">
        <v>7.166031581115341</v>
      </c>
      <c r="D1039">
        <v>0.42822660918408095</v>
      </c>
    </row>
    <row r="1040" spans="3:4">
      <c r="C1040">
        <v>7.2262024098654996</v>
      </c>
      <c r="D1040">
        <v>0.42616701598226076</v>
      </c>
    </row>
    <row r="1041" spans="3:4">
      <c r="C1041">
        <v>7.2511139919936278</v>
      </c>
      <c r="D1041">
        <v>0.42968715073608904</v>
      </c>
    </row>
    <row r="1042" spans="3:4">
      <c r="C1042">
        <v>7.2781886267509099</v>
      </c>
      <c r="D1042">
        <v>0.43267817358785132</v>
      </c>
    </row>
    <row r="1043" spans="3:4">
      <c r="C1043">
        <v>9.7858240895248336</v>
      </c>
      <c r="D1043">
        <v>0.15483504360232234</v>
      </c>
    </row>
    <row r="1044" spans="3:4">
      <c r="C1044">
        <v>9.8021062088463005</v>
      </c>
      <c r="D1044">
        <v>0.15399066111522561</v>
      </c>
    </row>
    <row r="1045" spans="3:4">
      <c r="C1045">
        <v>9.8315065764408214</v>
      </c>
      <c r="D1045">
        <v>0.15456193157629963</v>
      </c>
    </row>
    <row r="1046" spans="3:4">
      <c r="C1046">
        <v>9.8592226656859445</v>
      </c>
      <c r="D1046">
        <v>0.15409051911054436</v>
      </c>
    </row>
    <row r="1047" spans="3:4">
      <c r="C1047">
        <v>9.8884246603215846</v>
      </c>
      <c r="D1047">
        <v>0.15408048875861033</v>
      </c>
    </row>
    <row r="1048" spans="3:4">
      <c r="C1048">
        <v>9.9290602414883278</v>
      </c>
      <c r="D1048">
        <v>0.15252777547984697</v>
      </c>
    </row>
    <row r="1049" spans="3:4">
      <c r="C1049">
        <v>9.9672071863540399</v>
      </c>
      <c r="D1049">
        <v>0.15559607254182306</v>
      </c>
    </row>
    <row r="1050" spans="3:4">
      <c r="C1050">
        <v>9.9975950815806058</v>
      </c>
      <c r="D1050">
        <v>0.15914612841138728</v>
      </c>
    </row>
    <row r="1051" spans="3:4">
      <c r="C1051">
        <v>10.052062491005405</v>
      </c>
      <c r="D1051">
        <v>0.1560782981020897</v>
      </c>
    </row>
    <row r="1052" spans="3:4">
      <c r="C1052">
        <v>10.09379352485862</v>
      </c>
      <c r="D1052">
        <v>0.15555111819929615</v>
      </c>
    </row>
    <row r="1053" spans="3:4">
      <c r="C1053">
        <v>10.1121463562472</v>
      </c>
      <c r="D1053">
        <v>0.15690698436696335</v>
      </c>
    </row>
    <row r="1054" spans="3:4">
      <c r="C1054">
        <v>10.152376631697919</v>
      </c>
      <c r="D1054">
        <v>0.15685132552593975</v>
      </c>
    </row>
    <row r="1055" spans="3:4">
      <c r="C1055">
        <v>10.192158335010753</v>
      </c>
      <c r="D1055">
        <v>0.17990052503373999</v>
      </c>
    </row>
    <row r="1056" spans="3:4">
      <c r="C1056">
        <v>10.208154968858583</v>
      </c>
      <c r="D1056">
        <v>0.1768464225033384</v>
      </c>
    </row>
    <row r="1057" spans="3:4">
      <c r="C1057">
        <v>10.184231188691705</v>
      </c>
      <c r="D1057">
        <v>0.18092596348644438</v>
      </c>
    </row>
    <row r="1058" spans="3:4">
      <c r="C1058">
        <v>10.216597340523263</v>
      </c>
      <c r="D1058">
        <v>0.18525050446593683</v>
      </c>
    </row>
    <row r="1059" spans="3:4">
      <c r="C1059">
        <v>8.5362428887296034</v>
      </c>
      <c r="D1059">
        <v>0.31071198800275734</v>
      </c>
    </row>
    <row r="1060" spans="3:4">
      <c r="C1060">
        <v>8.5710857625360966</v>
      </c>
      <c r="D1060">
        <v>0.31040759688928171</v>
      </c>
    </row>
    <row r="1061" spans="3:4">
      <c r="C1061">
        <v>8.6135641427338747</v>
      </c>
      <c r="D1061">
        <v>0.30937507625057242</v>
      </c>
    </row>
    <row r="1062" spans="3:4">
      <c r="C1062">
        <v>8.6759419763296268</v>
      </c>
      <c r="D1062">
        <v>0.30752079423094841</v>
      </c>
    </row>
    <row r="1063" spans="3:4">
      <c r="C1063">
        <v>8.7712677761468143</v>
      </c>
      <c r="D1063">
        <v>0.30587161512319433</v>
      </c>
    </row>
    <row r="1064" spans="3:4">
      <c r="C1064">
        <v>8.8888709097197278</v>
      </c>
      <c r="D1064">
        <v>0.30814641187116182</v>
      </c>
    </row>
    <row r="1065" spans="3:4">
      <c r="C1065">
        <v>8.8470499305557659</v>
      </c>
      <c r="D1065">
        <v>0.30770533463538946</v>
      </c>
    </row>
    <row r="1066" spans="3:4">
      <c r="C1066">
        <v>8.8659559621338673</v>
      </c>
      <c r="D1066">
        <v>0.31206920549959977</v>
      </c>
    </row>
    <row r="1067" spans="3:4">
      <c r="C1067">
        <v>8.9443775053499621</v>
      </c>
      <c r="D1067">
        <v>0.30831137524775326</v>
      </c>
    </row>
    <row r="1068" spans="3:4">
      <c r="C1068">
        <v>8.8746193710116046</v>
      </c>
      <c r="D1068">
        <v>0.30941968918839652</v>
      </c>
    </row>
    <row r="1069" spans="3:4">
      <c r="C1069">
        <v>8.9853087468506949</v>
      </c>
      <c r="D1069">
        <v>0.31006202215103978</v>
      </c>
    </row>
    <row r="1070" spans="3:4">
      <c r="C1070">
        <v>8.9626826894114675</v>
      </c>
      <c r="D1070">
        <v>0.31148313175859171</v>
      </c>
    </row>
    <row r="1071" spans="3:4">
      <c r="C1071">
        <v>9.0036687256499537</v>
      </c>
      <c r="D1071">
        <v>0.31252316926895846</v>
      </c>
    </row>
    <row r="1072" spans="3:4">
      <c r="C1072">
        <v>9.0090731686271255</v>
      </c>
      <c r="D1072">
        <v>0.31394442552162211</v>
      </c>
    </row>
    <row r="1073" spans="3:4">
      <c r="C1073">
        <v>8.9349919482843259</v>
      </c>
      <c r="D1073">
        <v>0.31658658144315849</v>
      </c>
    </row>
    <row r="1074" spans="3:4">
      <c r="C1074">
        <v>8.9658947300063137</v>
      </c>
      <c r="D1074">
        <v>0.32024110304019948</v>
      </c>
    </row>
    <row r="1075" spans="3:4">
      <c r="C1075">
        <v>8.2061321590206955</v>
      </c>
      <c r="D1075">
        <v>0.32400483093738652</v>
      </c>
    </row>
    <row r="1076" spans="3:4">
      <c r="C1076">
        <v>8.2124148944142892</v>
      </c>
      <c r="D1076">
        <v>0.32538897864462235</v>
      </c>
    </row>
    <row r="1077" spans="3:4">
      <c r="C1077">
        <v>8.2323664626537418</v>
      </c>
      <c r="D1077">
        <v>0.32239508110444953</v>
      </c>
    </row>
    <row r="1078" spans="3:4">
      <c r="C1078">
        <v>8.2582338205480283</v>
      </c>
      <c r="D1078">
        <v>0.31817323317573004</v>
      </c>
    </row>
    <row r="1079" spans="3:4">
      <c r="C1079">
        <v>8.2727757263219104</v>
      </c>
      <c r="D1079">
        <v>0.3134427430303337</v>
      </c>
    </row>
    <row r="1080" spans="3:4">
      <c r="C1080">
        <v>8.2845254964236741</v>
      </c>
      <c r="D1080">
        <v>0.30955659509977812</v>
      </c>
    </row>
    <row r="1081" spans="3:4">
      <c r="C1081">
        <v>8.2833533613475119</v>
      </c>
      <c r="D1081">
        <v>0.31148661185375515</v>
      </c>
    </row>
    <row r="1082" spans="3:4">
      <c r="C1082">
        <v>8.2966375403745065</v>
      </c>
      <c r="D1082">
        <v>0.31203351286882636</v>
      </c>
    </row>
    <row r="1083" spans="3:4">
      <c r="C1083">
        <v>8.2967078547936328</v>
      </c>
      <c r="D1083">
        <v>0.31122567546590335</v>
      </c>
    </row>
    <row r="1084" spans="3:4">
      <c r="C1084">
        <v>8.3027500616134606</v>
      </c>
      <c r="D1084">
        <v>0.30787507463341779</v>
      </c>
    </row>
    <row r="1085" spans="3:4">
      <c r="C1085">
        <v>8.3099122433092987</v>
      </c>
      <c r="D1085">
        <v>0.30822287651298313</v>
      </c>
    </row>
    <row r="1086" spans="3:4">
      <c r="C1086">
        <v>8.3375361852893537</v>
      </c>
      <c r="D1086">
        <v>0.30584924383058748</v>
      </c>
    </row>
    <row r="1087" spans="3:4">
      <c r="C1087">
        <v>8.3740156080887242</v>
      </c>
      <c r="D1087">
        <v>0.30656044472896637</v>
      </c>
    </row>
    <row r="1088" spans="3:4">
      <c r="C1088">
        <v>8.3818934770688447</v>
      </c>
      <c r="D1088">
        <v>0.30877835422720357</v>
      </c>
    </row>
    <row r="1089" spans="3:4">
      <c r="C1089">
        <v>8.3630194957139565</v>
      </c>
      <c r="D1089">
        <v>0.31260075122931724</v>
      </c>
    </row>
    <row r="1090" spans="3:4">
      <c r="C1090">
        <v>8.3747365048622253</v>
      </c>
      <c r="D1090">
        <v>0.31661692827207771</v>
      </c>
    </row>
    <row r="1091" spans="3:4">
      <c r="C1091">
        <v>6.6892655759047157</v>
      </c>
      <c r="D1091">
        <v>0.49617454892709217</v>
      </c>
    </row>
    <row r="1092" spans="3:4">
      <c r="C1092">
        <v>6.7114310477235666</v>
      </c>
      <c r="D1092">
        <v>0.49073373530481962</v>
      </c>
    </row>
    <row r="1093" spans="3:4">
      <c r="C1093">
        <v>6.7322743716070415</v>
      </c>
      <c r="D1093">
        <v>0.48929104273539198</v>
      </c>
    </row>
    <row r="1094" spans="3:4">
      <c r="C1094">
        <v>6.7579206242930185</v>
      </c>
      <c r="D1094">
        <v>0.4857335731708412</v>
      </c>
    </row>
    <row r="1095" spans="3:4">
      <c r="C1095">
        <v>6.7836429128465987</v>
      </c>
      <c r="D1095">
        <v>0.48737077823209374</v>
      </c>
    </row>
    <row r="1096" spans="3:4">
      <c r="C1096">
        <v>6.7828900620466213</v>
      </c>
      <c r="D1096">
        <v>0.48607320461299225</v>
      </c>
    </row>
    <row r="1097" spans="3:4">
      <c r="C1097">
        <v>6.792250971043301</v>
      </c>
      <c r="D1097">
        <v>0.48862485443776427</v>
      </c>
    </row>
    <row r="1098" spans="3:4">
      <c r="C1098">
        <v>6.8105809931703272</v>
      </c>
      <c r="D1098">
        <v>0.49071502831925135</v>
      </c>
    </row>
    <row r="1099" spans="3:4">
      <c r="C1099">
        <v>6.8446842339847018</v>
      </c>
      <c r="D1099">
        <v>0.4930730126954066</v>
      </c>
    </row>
    <row r="1100" spans="3:4">
      <c r="C1100">
        <v>6.8487679312474512</v>
      </c>
      <c r="D1100">
        <v>0.4870335273180384</v>
      </c>
    </row>
    <row r="1101" spans="3:4">
      <c r="C1101">
        <v>6.8585604623679739</v>
      </c>
      <c r="D1101">
        <v>0.48971486908154405</v>
      </c>
    </row>
    <row r="1102" spans="3:4">
      <c r="C1102">
        <v>6.8627058364992362</v>
      </c>
      <c r="D1102">
        <v>0.49086927410317793</v>
      </c>
    </row>
    <row r="1103" spans="3:4">
      <c r="C1103">
        <v>6.8587710003485114</v>
      </c>
      <c r="D1103">
        <v>0.49211881687489711</v>
      </c>
    </row>
    <row r="1104" spans="3:4">
      <c r="C1104">
        <v>6.8845429212175011</v>
      </c>
      <c r="D1104">
        <v>0.4863196621988235</v>
      </c>
    </row>
    <row r="1105" spans="3:4">
      <c r="C1105">
        <v>6.8580048587481226</v>
      </c>
      <c r="D1105">
        <v>0.49173784007305993</v>
      </c>
    </row>
    <row r="1106" spans="3:4">
      <c r="C1106">
        <v>6.8709050979142878</v>
      </c>
      <c r="D1106">
        <v>0.49542327973799133</v>
      </c>
    </row>
    <row r="1107" spans="3:4">
      <c r="C1107">
        <v>7.1459211425192262</v>
      </c>
      <c r="D1107">
        <v>0.51274557534643217</v>
      </c>
    </row>
    <row r="1108" spans="3:4">
      <c r="C1108">
        <v>7.2322417384199218</v>
      </c>
      <c r="D1108">
        <v>0.52492622671655731</v>
      </c>
    </row>
    <row r="1109" spans="3:4">
      <c r="C1109">
        <v>7.2730984233964193</v>
      </c>
      <c r="D1109">
        <v>0.52828383771568277</v>
      </c>
    </row>
    <row r="1110" spans="3:4">
      <c r="C1110">
        <v>6.9216936271859089</v>
      </c>
      <c r="D1110">
        <v>0.52466927255949736</v>
      </c>
    </row>
    <row r="1111" spans="3:4">
      <c r="C1111">
        <v>6.9749548130218928</v>
      </c>
      <c r="D1111">
        <v>0.51250903921515134</v>
      </c>
    </row>
    <row r="1112" spans="3:4">
      <c r="C1112">
        <v>7.0244962556952704</v>
      </c>
      <c r="D1112">
        <v>0.52661443672131325</v>
      </c>
    </row>
    <row r="1113" spans="3:4">
      <c r="C1113">
        <v>7.0026296677170059</v>
      </c>
      <c r="D1113">
        <v>0.50787113644175352</v>
      </c>
    </row>
    <row r="1114" spans="3:4">
      <c r="C1114">
        <v>6.9043630535083125</v>
      </c>
      <c r="D1114">
        <v>0.51511550177825083</v>
      </c>
    </row>
    <row r="1115" spans="3:4">
      <c r="C1115">
        <v>6.8497586178770957</v>
      </c>
      <c r="D1115">
        <v>0.51500013002762901</v>
      </c>
    </row>
    <row r="1116" spans="3:4">
      <c r="C1116">
        <v>6.8554082821793614</v>
      </c>
      <c r="D1116">
        <v>0.51432646335495447</v>
      </c>
    </row>
    <row r="1117" spans="3:4">
      <c r="C1117">
        <v>6.8807177759273008</v>
      </c>
      <c r="D1117">
        <v>0.51543906304356046</v>
      </c>
    </row>
    <row r="1118" spans="3:4">
      <c r="C1118">
        <v>6.879738874000239</v>
      </c>
      <c r="D1118">
        <v>0.50617792540872453</v>
      </c>
    </row>
    <row r="1119" spans="3:4">
      <c r="C1119">
        <v>6.8605075464354695</v>
      </c>
      <c r="D1119">
        <v>0.50721505076454121</v>
      </c>
    </row>
    <row r="1120" spans="3:4">
      <c r="C1120">
        <v>6.8727136686614809</v>
      </c>
      <c r="D1120">
        <v>0.51232293401651396</v>
      </c>
    </row>
    <row r="1121" spans="3:4">
      <c r="C1121">
        <v>6.8800621080320532</v>
      </c>
      <c r="D1121">
        <v>0.4997832094927821</v>
      </c>
    </row>
    <row r="1122" spans="3:4">
      <c r="C1122">
        <v>6.8532077758275385</v>
      </c>
      <c r="D1122">
        <v>0.50245967027361504</v>
      </c>
    </row>
    <row r="1123" spans="3:4">
      <c r="C1123">
        <v>7.6520192233863726</v>
      </c>
      <c r="D1123">
        <v>0.33801764119325889</v>
      </c>
    </row>
    <row r="1124" spans="3:4">
      <c r="C1124">
        <v>7.7273723803474423</v>
      </c>
      <c r="D1124">
        <v>0.33333880898230234</v>
      </c>
    </row>
    <row r="1125" spans="3:4">
      <c r="C1125">
        <v>7.7886892223509454</v>
      </c>
      <c r="D1125">
        <v>0.33469474916749431</v>
      </c>
    </row>
    <row r="1126" spans="3:4">
      <c r="C1126">
        <v>7.7730932320773301</v>
      </c>
      <c r="D1126">
        <v>0.33450719212341906</v>
      </c>
    </row>
    <row r="1127" spans="3:4">
      <c r="C1127">
        <v>7.8036293231994902</v>
      </c>
      <c r="D1127">
        <v>0.33579158346556337</v>
      </c>
    </row>
    <row r="1128" spans="3:4">
      <c r="C1128">
        <v>7.7899025878216728</v>
      </c>
      <c r="D1128">
        <v>0.33618364991787031</v>
      </c>
    </row>
    <row r="1129" spans="3:4">
      <c r="C1129">
        <v>7.8109426975195406</v>
      </c>
      <c r="D1129">
        <v>0.33649724351972671</v>
      </c>
    </row>
    <row r="1130" spans="3:4">
      <c r="C1130">
        <v>7.8192092168267422</v>
      </c>
      <c r="D1130">
        <v>0.34112818012329321</v>
      </c>
    </row>
    <row r="1131" spans="3:4">
      <c r="C1131">
        <v>7.8064526111882699</v>
      </c>
      <c r="D1131">
        <v>0.33773958568763779</v>
      </c>
    </row>
    <row r="1132" spans="3:4">
      <c r="C1132">
        <v>7.8364927623539273</v>
      </c>
      <c r="D1132">
        <v>0.34023994005046965</v>
      </c>
    </row>
    <row r="1133" spans="3:4">
      <c r="C1133">
        <v>7.815183607968871</v>
      </c>
      <c r="D1133">
        <v>0.34327436064269073</v>
      </c>
    </row>
    <row r="1134" spans="3:4">
      <c r="C1134">
        <v>7.8646328185416081</v>
      </c>
      <c r="D1134">
        <v>0.33469346976439507</v>
      </c>
    </row>
    <row r="1135" spans="3:4">
      <c r="C1135">
        <v>7.93251785154425</v>
      </c>
      <c r="D1135">
        <v>0.33794317759660802</v>
      </c>
    </row>
    <row r="1136" spans="3:4">
      <c r="C1136">
        <v>7.9531885429745657</v>
      </c>
      <c r="D1136">
        <v>0.33507915443159936</v>
      </c>
    </row>
    <row r="1137" spans="3:4">
      <c r="C1137">
        <v>7.9868864541041455</v>
      </c>
      <c r="D1137">
        <v>0.34130397161847598</v>
      </c>
    </row>
    <row r="1138" spans="3:4">
      <c r="C1138">
        <v>8.0043769338803177</v>
      </c>
      <c r="D1138">
        <v>0.34498775231189921</v>
      </c>
    </row>
    <row r="1139" spans="3:4">
      <c r="C1139">
        <v>7.0070739259617829</v>
      </c>
      <c r="D1139">
        <v>0.51299837802127735</v>
      </c>
    </row>
    <row r="1140" spans="3:4">
      <c r="C1140">
        <v>7.0279452566430205</v>
      </c>
      <c r="D1140">
        <v>0.50003367544221233</v>
      </c>
    </row>
    <row r="1141" spans="3:4">
      <c r="C1141">
        <v>7.0351368974606379</v>
      </c>
      <c r="D1141">
        <v>0.49910420833105601</v>
      </c>
    </row>
    <row r="1142" spans="3:4">
      <c r="C1142">
        <v>7.0375085562597564</v>
      </c>
      <c r="D1142">
        <v>0.49300417180465589</v>
      </c>
    </row>
    <row r="1143" spans="3:4">
      <c r="C1143">
        <v>7.045488118222365</v>
      </c>
      <c r="D1143">
        <v>0.48232991800532204</v>
      </c>
    </row>
    <row r="1144" spans="3:4">
      <c r="C1144">
        <v>7.0358843660517216</v>
      </c>
      <c r="D1144">
        <v>0.47388125992435665</v>
      </c>
    </row>
    <row r="1145" spans="3:4">
      <c r="C1145">
        <v>7.0077384361524659</v>
      </c>
      <c r="D1145">
        <v>0.47065325397972924</v>
      </c>
    </row>
    <row r="1146" spans="3:4">
      <c r="C1146">
        <v>6.9880483784655638</v>
      </c>
      <c r="D1146">
        <v>0.47446505608554307</v>
      </c>
    </row>
    <row r="1147" spans="3:4">
      <c r="C1147">
        <v>6.974914421571806</v>
      </c>
      <c r="D1147">
        <v>0.47345783148054393</v>
      </c>
    </row>
    <row r="1148" spans="3:4">
      <c r="C1148">
        <v>6.9225769684145853</v>
      </c>
      <c r="D1148">
        <v>0.47479501803907137</v>
      </c>
    </row>
    <row r="1149" spans="3:4">
      <c r="C1149">
        <v>6.9240332479878521</v>
      </c>
      <c r="D1149">
        <v>0.47427103339186688</v>
      </c>
    </row>
    <row r="1150" spans="3:4">
      <c r="C1150">
        <v>6.9300321223946257</v>
      </c>
      <c r="D1150">
        <v>0.48377251751542127</v>
      </c>
    </row>
    <row r="1151" spans="3:4">
      <c r="C1151">
        <v>6.9467767183229565</v>
      </c>
      <c r="D1151">
        <v>0.481412799599856</v>
      </c>
    </row>
    <row r="1152" spans="3:4">
      <c r="C1152">
        <v>6.9392269393953168</v>
      </c>
      <c r="D1152">
        <v>0.47963168858918853</v>
      </c>
    </row>
    <row r="1153" spans="3:4">
      <c r="C1153">
        <v>6.9519755820473446</v>
      </c>
      <c r="D1153">
        <v>0.48327893242899173</v>
      </c>
    </row>
    <row r="1154" spans="3:4">
      <c r="C1154">
        <v>6.9433304159969795</v>
      </c>
      <c r="D1154">
        <v>0.48672164459115086</v>
      </c>
    </row>
    <row r="1155" spans="3:4">
      <c r="C1155">
        <v>7.9256618396981233</v>
      </c>
      <c r="D1155">
        <v>0.3565519846247866</v>
      </c>
    </row>
    <row r="1156" spans="3:4">
      <c r="C1156">
        <v>7.9377485225841982</v>
      </c>
      <c r="D1156">
        <v>0.35346117374679004</v>
      </c>
    </row>
    <row r="1157" spans="3:4">
      <c r="C1157">
        <v>7.9642219980348319</v>
      </c>
      <c r="D1157">
        <v>0.35657513782891553</v>
      </c>
    </row>
    <row r="1158" spans="3:4">
      <c r="C1158">
        <v>7.9713265299061913</v>
      </c>
      <c r="D1158">
        <v>0.34869314974670224</v>
      </c>
    </row>
    <row r="1159" spans="3:4">
      <c r="C1159">
        <v>7.9312323777951867</v>
      </c>
      <c r="D1159">
        <v>0.35571120039790066</v>
      </c>
    </row>
    <row r="1160" spans="3:4">
      <c r="C1160">
        <v>7.9663779283355982</v>
      </c>
      <c r="D1160">
        <v>0.34246548905827989</v>
      </c>
    </row>
    <row r="1161" spans="3:4">
      <c r="C1161">
        <v>7.9727233791540142</v>
      </c>
      <c r="D1161">
        <v>0.34815099698422897</v>
      </c>
    </row>
    <row r="1162" spans="3:4">
      <c r="C1162">
        <v>7.9892803578759235</v>
      </c>
      <c r="D1162">
        <v>0.34261507914352274</v>
      </c>
    </row>
    <row r="1163" spans="3:4">
      <c r="C1163">
        <v>8.0135963387955851</v>
      </c>
      <c r="D1163">
        <v>0.33781298628349837</v>
      </c>
    </row>
    <row r="1164" spans="3:4">
      <c r="C1164">
        <v>8.0539811976572349</v>
      </c>
      <c r="D1164">
        <v>0.33362171426302001</v>
      </c>
    </row>
    <row r="1165" spans="3:4">
      <c r="C1165">
        <v>8.0926874220858771</v>
      </c>
      <c r="D1165">
        <v>0.33393967948132003</v>
      </c>
    </row>
    <row r="1166" spans="3:4">
      <c r="C1166">
        <v>8.1362668839132812</v>
      </c>
      <c r="D1166">
        <v>0.32596753912840193</v>
      </c>
    </row>
    <row r="1167" spans="3:4">
      <c r="C1167">
        <v>8.1774350144537671</v>
      </c>
      <c r="D1167">
        <v>0.31944473612612784</v>
      </c>
    </row>
    <row r="1168" spans="3:4">
      <c r="C1168">
        <v>8.196412466060762</v>
      </c>
      <c r="D1168">
        <v>0.32593979725110805</v>
      </c>
    </row>
    <row r="1169" spans="3:4">
      <c r="C1169">
        <v>8.1572003510730315</v>
      </c>
      <c r="D1169">
        <v>0.3279553592979082</v>
      </c>
    </row>
    <row r="1170" spans="3:4">
      <c r="C1170">
        <v>8.1773396577324942</v>
      </c>
      <c r="D1170">
        <v>0.33148057759054661</v>
      </c>
    </row>
    <row r="1171" spans="3:4">
      <c r="C1171">
        <v>9.3005499389777349</v>
      </c>
      <c r="D1171">
        <v>0.22841512033723579</v>
      </c>
    </row>
    <row r="1172" spans="3:4">
      <c r="C1172">
        <v>9.3124285914249327</v>
      </c>
      <c r="D1172">
        <v>0.22859540814407645</v>
      </c>
    </row>
    <row r="1173" spans="3:4">
      <c r="C1173">
        <v>9.3566604990912428</v>
      </c>
      <c r="D1173">
        <v>0.22753931279465514</v>
      </c>
    </row>
    <row r="1174" spans="3:4">
      <c r="C1174">
        <v>9.4093365677130638</v>
      </c>
      <c r="D1174">
        <v>0.2274536587975762</v>
      </c>
    </row>
    <row r="1175" spans="3:4">
      <c r="C1175">
        <v>9.4536287857246837</v>
      </c>
      <c r="D1175">
        <v>0.22710251771147191</v>
      </c>
    </row>
    <row r="1176" spans="3:4">
      <c r="C1176">
        <v>9.5165868966125213</v>
      </c>
      <c r="D1176">
        <v>0.22566188677717777</v>
      </c>
    </row>
    <row r="1177" spans="3:4">
      <c r="C1177">
        <v>9.5590624780784363</v>
      </c>
      <c r="D1177">
        <v>0.22452216726021679</v>
      </c>
    </row>
    <row r="1178" spans="3:4">
      <c r="C1178">
        <v>9.6049694813108548</v>
      </c>
      <c r="D1178">
        <v>0.22358631246797592</v>
      </c>
    </row>
    <row r="1179" spans="3:4">
      <c r="C1179">
        <v>9.6499349900107756</v>
      </c>
      <c r="D1179">
        <v>0.22483721767670425</v>
      </c>
    </row>
    <row r="1180" spans="3:4">
      <c r="C1180">
        <v>9.6980783156857235</v>
      </c>
      <c r="D1180">
        <v>0.2245228556526131</v>
      </c>
    </row>
    <row r="1181" spans="3:4">
      <c r="C1181">
        <v>9.7383273032892639</v>
      </c>
      <c r="D1181">
        <v>0.22802512350957813</v>
      </c>
    </row>
    <row r="1182" spans="3:4">
      <c r="C1182">
        <v>9.7791036942349834</v>
      </c>
      <c r="D1182">
        <v>0.23313661942335165</v>
      </c>
    </row>
    <row r="1183" spans="3:4">
      <c r="C1183">
        <v>9.7906031766687605</v>
      </c>
      <c r="D1183">
        <v>0.23459443847028419</v>
      </c>
    </row>
    <row r="1184" spans="3:4">
      <c r="C1184">
        <v>9.7983362220210566</v>
      </c>
      <c r="D1184">
        <v>0.23982305550127556</v>
      </c>
    </row>
    <row r="1185" spans="3:4">
      <c r="C1185">
        <v>9.7348480353757765</v>
      </c>
      <c r="D1185">
        <v>0.24296056121538398</v>
      </c>
    </row>
    <row r="1186" spans="3:4">
      <c r="C1186">
        <v>9.7720477681262068</v>
      </c>
      <c r="D1186">
        <v>0.24639848359316949</v>
      </c>
    </row>
    <row r="1187" spans="3:4">
      <c r="C1187">
        <v>10.11432809444902</v>
      </c>
      <c r="D1187">
        <v>0.23993381619969303</v>
      </c>
    </row>
    <row r="1188" spans="3:4">
      <c r="C1188">
        <v>10.153634157601534</v>
      </c>
      <c r="D1188">
        <v>0.23720702106713976</v>
      </c>
    </row>
    <row r="1189" spans="3:4">
      <c r="C1189">
        <v>10.194217106955632</v>
      </c>
      <c r="D1189">
        <v>0.23898733943905803</v>
      </c>
    </row>
    <row r="1190" spans="3:4">
      <c r="C1190">
        <v>10.248144151347233</v>
      </c>
      <c r="D1190">
        <v>0.23822294299715521</v>
      </c>
    </row>
    <row r="1191" spans="3:4">
      <c r="C1191">
        <v>10.275577019253719</v>
      </c>
      <c r="D1191">
        <v>0.23732440005545555</v>
      </c>
    </row>
    <row r="1192" spans="3:4">
      <c r="C1192">
        <v>10.305360581772174</v>
      </c>
      <c r="D1192">
        <v>0.2364380523940405</v>
      </c>
    </row>
    <row r="1193" spans="3:4">
      <c r="C1193">
        <v>10.329692672226688</v>
      </c>
      <c r="D1193">
        <v>0.23559865828021931</v>
      </c>
    </row>
    <row r="1194" spans="3:4">
      <c r="C1194">
        <v>10.32061001064622</v>
      </c>
      <c r="D1194">
        <v>0.23518406123103239</v>
      </c>
    </row>
    <row r="1195" spans="3:4">
      <c r="C1195">
        <v>10.339060293891452</v>
      </c>
      <c r="D1195">
        <v>0.23441224825760762</v>
      </c>
    </row>
    <row r="1196" spans="3:4">
      <c r="C1196">
        <v>10.40452075167258</v>
      </c>
      <c r="D1196">
        <v>0.23150628894271932</v>
      </c>
    </row>
    <row r="1197" spans="3:4">
      <c r="C1197">
        <v>10.460831049377591</v>
      </c>
      <c r="D1197">
        <v>0.22879204628540231</v>
      </c>
    </row>
    <row r="1198" spans="3:4">
      <c r="C1198">
        <v>10.482373679276392</v>
      </c>
      <c r="D1198">
        <v>0.22611456789942563</v>
      </c>
    </row>
    <row r="1199" spans="3:4">
      <c r="C1199">
        <v>10.514883740250204</v>
      </c>
      <c r="D1199">
        <v>0.22261685382371307</v>
      </c>
    </row>
    <row r="1200" spans="3:4">
      <c r="C1200">
        <v>10.505793915993053</v>
      </c>
      <c r="D1200">
        <v>0.2196063231005411</v>
      </c>
    </row>
    <row r="1201" spans="3:4">
      <c r="C1201">
        <v>10.433533897121199</v>
      </c>
      <c r="D1201">
        <v>0.24376595170331836</v>
      </c>
    </row>
    <row r="1202" spans="3:4">
      <c r="C1202">
        <v>10.460088378603416</v>
      </c>
      <c r="D1202">
        <v>0.24713274697204324</v>
      </c>
    </row>
    <row r="1203" spans="3:4">
      <c r="C1203">
        <v>7.2808368652195563</v>
      </c>
      <c r="D1203">
        <v>0.44471236676825088</v>
      </c>
    </row>
    <row r="1204" spans="3:4">
      <c r="C1204">
        <v>7.3360608557536624</v>
      </c>
      <c r="D1204">
        <v>0.44179924878508769</v>
      </c>
    </row>
    <row r="1205" spans="3:4">
      <c r="C1205">
        <v>7.3583883991832266</v>
      </c>
      <c r="D1205">
        <v>0.43924066505128634</v>
      </c>
    </row>
    <row r="1206" spans="3:4">
      <c r="C1206">
        <v>7.4012761142172376</v>
      </c>
      <c r="D1206">
        <v>0.43626855658629382</v>
      </c>
    </row>
    <row r="1207" spans="3:4">
      <c r="C1207">
        <v>7.4555542522781888</v>
      </c>
      <c r="D1207">
        <v>0.43766340592880937</v>
      </c>
    </row>
    <row r="1208" spans="3:4">
      <c r="C1208">
        <v>7.4782852868981688</v>
      </c>
      <c r="D1208">
        <v>0.43392102200423249</v>
      </c>
    </row>
    <row r="1209" spans="3:4">
      <c r="C1209">
        <v>7.5129792340118993</v>
      </c>
      <c r="D1209">
        <v>0.43076351582044814</v>
      </c>
    </row>
    <row r="1210" spans="3:4">
      <c r="C1210">
        <v>7.5344179573377987</v>
      </c>
      <c r="D1210">
        <v>0.42699283123589321</v>
      </c>
    </row>
    <row r="1211" spans="3:4">
      <c r="C1211">
        <v>7.5998921630081293</v>
      </c>
      <c r="D1211">
        <v>0.42312025267640602</v>
      </c>
    </row>
    <row r="1212" spans="3:4">
      <c r="C1212">
        <v>7.6651326777979198</v>
      </c>
      <c r="D1212">
        <v>0.4255065874548154</v>
      </c>
    </row>
    <row r="1213" spans="3:4">
      <c r="C1213">
        <v>7.7405613974714074</v>
      </c>
      <c r="D1213">
        <v>0.42164295436992577</v>
      </c>
    </row>
    <row r="1214" spans="3:4">
      <c r="C1214">
        <v>7.8154134681886083</v>
      </c>
      <c r="D1214">
        <v>0.4187407106386058</v>
      </c>
    </row>
    <row r="1215" spans="3:4">
      <c r="C1215">
        <v>7.895654841335876</v>
      </c>
      <c r="D1215">
        <v>0.41408241083499497</v>
      </c>
    </row>
    <row r="1216" spans="3:4">
      <c r="C1216">
        <v>7.9303969355126327</v>
      </c>
      <c r="D1216">
        <v>0.40980850347140274</v>
      </c>
    </row>
    <row r="1217" spans="3:4">
      <c r="C1217">
        <v>8.0041330064756</v>
      </c>
      <c r="D1217">
        <v>0.41079060592478994</v>
      </c>
    </row>
    <row r="1218" spans="3:4">
      <c r="C1218">
        <v>8.054740886822108</v>
      </c>
      <c r="D1218">
        <v>0.41237666172578136</v>
      </c>
    </row>
    <row r="1219" spans="3:4">
      <c r="C1219">
        <v>7.9455756061410376</v>
      </c>
      <c r="D1219">
        <v>0.3329939720299413</v>
      </c>
    </row>
    <row r="1220" spans="3:4">
      <c r="C1220">
        <v>8.0049006359045549</v>
      </c>
      <c r="D1220">
        <v>0.33130816789120437</v>
      </c>
    </row>
    <row r="1221" spans="3:4">
      <c r="C1221">
        <v>8.0367727050119804</v>
      </c>
      <c r="D1221">
        <v>0.32203415601360436</v>
      </c>
    </row>
    <row r="1222" spans="3:4">
      <c r="C1222">
        <v>7.8822108966965496</v>
      </c>
      <c r="D1222">
        <v>0.32118057079452994</v>
      </c>
    </row>
    <row r="1223" spans="3:4">
      <c r="C1223">
        <v>7.8764025868351739</v>
      </c>
      <c r="D1223">
        <v>0.3169925693503502</v>
      </c>
    </row>
    <row r="1224" spans="3:4">
      <c r="C1224">
        <v>7.9108583456850825</v>
      </c>
      <c r="D1224">
        <v>0.30499968835089158</v>
      </c>
    </row>
    <row r="1225" spans="3:4">
      <c r="C1225">
        <v>7.9331781990757779</v>
      </c>
      <c r="D1225">
        <v>0.29670219747205345</v>
      </c>
    </row>
    <row r="1226" spans="3:4">
      <c r="C1226">
        <v>7.9638478492988272</v>
      </c>
      <c r="D1226">
        <v>0.30223312019761972</v>
      </c>
    </row>
    <row r="1227" spans="3:4">
      <c r="C1227">
        <v>7.9973648443311722</v>
      </c>
      <c r="D1227">
        <v>0.30582828514396149</v>
      </c>
    </row>
    <row r="1228" spans="3:4">
      <c r="C1228">
        <v>8.0334857526961958</v>
      </c>
      <c r="D1228">
        <v>0.30340080968203359</v>
      </c>
    </row>
    <row r="1229" spans="3:4">
      <c r="C1229">
        <v>8.0761470118095229</v>
      </c>
      <c r="D1229">
        <v>0.29901609718548289</v>
      </c>
    </row>
    <row r="1230" spans="3:4">
      <c r="C1230">
        <v>8.1172596044413297</v>
      </c>
      <c r="D1230">
        <v>0.29953466277686419</v>
      </c>
    </row>
    <row r="1231" spans="3:4">
      <c r="C1231">
        <v>8.1666159997518601</v>
      </c>
      <c r="D1231">
        <v>0.29396746469604595</v>
      </c>
    </row>
    <row r="1232" spans="3:4">
      <c r="C1232">
        <v>8.2131086425827302</v>
      </c>
      <c r="D1232">
        <v>0.29253950550053481</v>
      </c>
    </row>
    <row r="1233" spans="3:4">
      <c r="C1233">
        <v>8.2461076048653066</v>
      </c>
      <c r="D1233">
        <v>0.29585362630753304</v>
      </c>
    </row>
    <row r="1234" spans="3:4">
      <c r="C1234">
        <v>8.267526529227327</v>
      </c>
      <c r="D1234">
        <v>0.29977625793182505</v>
      </c>
    </row>
    <row r="1235" spans="3:4">
      <c r="C1235">
        <v>8.8276718500735374</v>
      </c>
      <c r="D1235">
        <v>0.26982304095720516</v>
      </c>
    </row>
    <row r="1236" spans="3:4">
      <c r="C1236">
        <v>8.8806973801777609</v>
      </c>
      <c r="D1236">
        <v>0.26651977485717127</v>
      </c>
    </row>
    <row r="1237" spans="3:4">
      <c r="C1237">
        <v>8.8987120532750854</v>
      </c>
      <c r="D1237">
        <v>0.2635115294090668</v>
      </c>
    </row>
    <row r="1238" spans="3:4">
      <c r="C1238">
        <v>8.9086549082958157</v>
      </c>
      <c r="D1238">
        <v>0.25605546219986158</v>
      </c>
    </row>
    <row r="1239" spans="3:4">
      <c r="C1239">
        <v>8.9110354532601228</v>
      </c>
      <c r="D1239">
        <v>0.26046464873428637</v>
      </c>
    </row>
    <row r="1240" spans="3:4">
      <c r="C1240">
        <v>8.944736181967837</v>
      </c>
      <c r="D1240">
        <v>0.26070920038776474</v>
      </c>
    </row>
    <row r="1241" spans="3:4">
      <c r="C1241">
        <v>8.9646447598316694</v>
      </c>
      <c r="D1241">
        <v>0.2593831061737854</v>
      </c>
    </row>
    <row r="1242" spans="3:4">
      <c r="C1242">
        <v>9.0213006491840719</v>
      </c>
      <c r="D1242">
        <v>0.25418421465591373</v>
      </c>
    </row>
    <row r="1243" spans="3:4">
      <c r="C1243">
        <v>9.0745417603627594</v>
      </c>
      <c r="D1243">
        <v>0.25189370052152971</v>
      </c>
    </row>
    <row r="1244" spans="3:4">
      <c r="C1244">
        <v>9.1089644549388851</v>
      </c>
      <c r="D1244">
        <v>0.24877472906907636</v>
      </c>
    </row>
    <row r="1245" spans="3:4">
      <c r="C1245">
        <v>9.1393150270230592</v>
      </c>
      <c r="D1245">
        <v>0.24769598140532265</v>
      </c>
    </row>
    <row r="1246" spans="3:4">
      <c r="C1246">
        <v>9.1820574122568654</v>
      </c>
      <c r="D1246">
        <v>0.24635382955488541</v>
      </c>
    </row>
    <row r="1247" spans="3:4">
      <c r="C1247">
        <v>9.244311669224599</v>
      </c>
      <c r="D1247">
        <v>0.25084550617254714</v>
      </c>
    </row>
    <row r="1248" spans="3:4">
      <c r="C1248">
        <v>9.2539680198117562</v>
      </c>
      <c r="D1248">
        <v>0.26057803569568944</v>
      </c>
    </row>
    <row r="1249" spans="3:4">
      <c r="C1249">
        <v>9.2587248015577561</v>
      </c>
      <c r="D1249">
        <v>0.26450167733167651</v>
      </c>
    </row>
    <row r="1250" spans="3:4">
      <c r="C1250">
        <v>9.2912609650009106</v>
      </c>
      <c r="D1250">
        <v>0.26876057774517442</v>
      </c>
    </row>
    <row r="1251" spans="3:4">
      <c r="C1251">
        <v>7.9582708404539932</v>
      </c>
      <c r="D1251">
        <v>0.37477816831161165</v>
      </c>
    </row>
    <row r="1252" spans="3:4">
      <c r="C1252">
        <v>7.9887300479387013</v>
      </c>
      <c r="D1252">
        <v>0.3744954960344053</v>
      </c>
    </row>
    <row r="1253" spans="3:4">
      <c r="C1253">
        <v>8.0191892554234094</v>
      </c>
      <c r="D1253">
        <v>0.36991488989288901</v>
      </c>
    </row>
    <row r="1254" spans="3:4">
      <c r="C1254">
        <v>8.2875928043140608</v>
      </c>
      <c r="D1254">
        <v>0.39115631199689233</v>
      </c>
    </row>
    <row r="1255" spans="3:4">
      <c r="C1255">
        <v>8.4789166106618357</v>
      </c>
      <c r="D1255">
        <v>0.38210050781024302</v>
      </c>
    </row>
    <row r="1256" spans="3:4">
      <c r="C1256">
        <v>8.404746259533189</v>
      </c>
      <c r="D1256">
        <v>0.36964605671133777</v>
      </c>
    </row>
    <row r="1257" spans="3:4">
      <c r="C1257">
        <v>8.3112919087982835</v>
      </c>
      <c r="D1257">
        <v>0.36886502926104286</v>
      </c>
    </row>
    <row r="1258" spans="3:4">
      <c r="C1258">
        <v>8.20490634339113</v>
      </c>
      <c r="D1258">
        <v>0.36978072846475746</v>
      </c>
    </row>
    <row r="1259" spans="3:4">
      <c r="C1259">
        <v>7.647000374255474</v>
      </c>
      <c r="D1259">
        <v>0.37389981922472915</v>
      </c>
    </row>
    <row r="1260" spans="3:4">
      <c r="C1260">
        <v>8.0036801067428947</v>
      </c>
      <c r="D1260">
        <v>0.36821287540476483</v>
      </c>
    </row>
    <row r="1261" spans="3:4">
      <c r="C1261">
        <v>7.9714799860671963</v>
      </c>
      <c r="D1261">
        <v>0.36683487722755337</v>
      </c>
    </row>
    <row r="1262" spans="3:4">
      <c r="C1262">
        <v>8.0064536103566422</v>
      </c>
      <c r="D1262">
        <v>0.37539035574510798</v>
      </c>
    </row>
    <row r="1263" spans="3:4">
      <c r="C1263">
        <v>7.996161924320095</v>
      </c>
      <c r="D1263">
        <v>0.37470335574320462</v>
      </c>
    </row>
    <row r="1264" spans="3:4">
      <c r="C1264">
        <v>8.0617359890582616</v>
      </c>
      <c r="D1264">
        <v>0.36934922924603497</v>
      </c>
    </row>
    <row r="1265" spans="3:4">
      <c r="C1265">
        <v>8.0776976338591382</v>
      </c>
      <c r="D1265">
        <v>0.37003093467399539</v>
      </c>
    </row>
    <row r="1266" spans="3:4">
      <c r="C1266">
        <v>8.0658437180714806</v>
      </c>
      <c r="D1266">
        <v>0.37347101746149658</v>
      </c>
    </row>
    <row r="1267" spans="3:4">
      <c r="C1267">
        <v>9.9769633810815748</v>
      </c>
      <c r="D1267">
        <v>0.16214598937185795</v>
      </c>
    </row>
    <row r="1268" spans="3:4">
      <c r="C1268">
        <v>10.046797703868974</v>
      </c>
      <c r="D1268">
        <v>0.16205454714711201</v>
      </c>
    </row>
    <row r="1269" spans="3:4">
      <c r="C1269">
        <v>10.14555144231622</v>
      </c>
      <c r="D1269">
        <v>0.16056046200844334</v>
      </c>
    </row>
    <row r="1270" spans="3:4">
      <c r="C1270">
        <v>10.216050872091973</v>
      </c>
      <c r="D1270">
        <v>0.16365702663877871</v>
      </c>
    </row>
    <row r="1271" spans="3:4">
      <c r="C1271">
        <v>10.306008809462883</v>
      </c>
      <c r="D1271">
        <v>0.16283468946758969</v>
      </c>
    </row>
    <row r="1272" spans="3:4">
      <c r="C1272">
        <v>10.382944535658075</v>
      </c>
      <c r="D1272">
        <v>0.16110503522322994</v>
      </c>
    </row>
    <row r="1273" spans="3:4">
      <c r="C1273">
        <v>10.422867658985112</v>
      </c>
      <c r="D1273">
        <v>0.15922102248969336</v>
      </c>
    </row>
    <row r="1274" spans="3:4">
      <c r="C1274">
        <v>10.468866085501613</v>
      </c>
      <c r="D1274">
        <v>0.15935245691062827</v>
      </c>
    </row>
    <row r="1275" spans="3:4">
      <c r="C1275">
        <v>10.495663725061343</v>
      </c>
      <c r="D1275">
        <v>0.16174710271367709</v>
      </c>
    </row>
    <row r="1276" spans="3:4">
      <c r="C1276">
        <v>10.522549078323861</v>
      </c>
      <c r="D1276">
        <v>0.15738748022404295</v>
      </c>
    </row>
    <row r="1277" spans="3:4">
      <c r="C1277">
        <v>10.560432911744918</v>
      </c>
      <c r="D1277">
        <v>0.15760143497018111</v>
      </c>
    </row>
    <row r="1278" spans="3:4">
      <c r="C1278">
        <v>10.588456705811922</v>
      </c>
      <c r="D1278">
        <v>0.18058647281926654</v>
      </c>
    </row>
    <row r="1279" spans="3:4">
      <c r="C1279">
        <v>10.624635548093408</v>
      </c>
      <c r="D1279">
        <v>0.1873142342455876</v>
      </c>
    </row>
    <row r="1280" spans="3:4">
      <c r="C1280">
        <v>10.578152773445867</v>
      </c>
      <c r="D1280">
        <v>0.18714746314320171</v>
      </c>
    </row>
    <row r="1281" spans="3:4">
      <c r="C1281">
        <v>10.498962890211743</v>
      </c>
      <c r="D1281">
        <v>0.19130374922048973</v>
      </c>
    </row>
    <row r="1282" spans="3:4">
      <c r="C1282">
        <v>10.537703357151225</v>
      </c>
      <c r="D1282">
        <v>0.19566245196087004</v>
      </c>
    </row>
    <row r="1283" spans="3:4">
      <c r="C1283">
        <v>9.9312674326929891</v>
      </c>
      <c r="D1283">
        <v>0.21810290550974301</v>
      </c>
    </row>
    <row r="1284" spans="3:4">
      <c r="C1284">
        <v>9.9598722279524097</v>
      </c>
      <c r="D1284">
        <v>0.2190886703705052</v>
      </c>
    </row>
    <row r="1285" spans="3:4">
      <c r="C1285">
        <v>9.9631441570285446</v>
      </c>
      <c r="D1285">
        <v>0.22112269831782227</v>
      </c>
    </row>
    <row r="1286" spans="3:4">
      <c r="C1286">
        <v>9.9821643073647603</v>
      </c>
      <c r="D1286">
        <v>0.22303428169590164</v>
      </c>
    </row>
    <row r="1287" spans="3:4">
      <c r="C1287">
        <v>9.9891733474229643</v>
      </c>
      <c r="D1287">
        <v>0.22316895062085082</v>
      </c>
    </row>
    <row r="1288" spans="3:4">
      <c r="C1288">
        <v>10.050728562318922</v>
      </c>
      <c r="D1288">
        <v>0.22145110780066787</v>
      </c>
    </row>
    <row r="1289" spans="3:4">
      <c r="C1289">
        <v>10.026732694221241</v>
      </c>
      <c r="D1289">
        <v>0.2183963654143467</v>
      </c>
    </row>
    <row r="1290" spans="3:4">
      <c r="C1290">
        <v>9.9999210950843942</v>
      </c>
      <c r="D1290">
        <v>0.22093456335557635</v>
      </c>
    </row>
    <row r="1291" spans="3:4">
      <c r="C1291">
        <v>9.9968685316549468</v>
      </c>
      <c r="D1291">
        <v>0.21566938489923496</v>
      </c>
    </row>
    <row r="1292" spans="3:4">
      <c r="C1292">
        <v>10.027966760123459</v>
      </c>
      <c r="D1292">
        <v>0.22332342914372674</v>
      </c>
    </row>
    <row r="1293" spans="3:4">
      <c r="C1293">
        <v>10.060068638955579</v>
      </c>
      <c r="D1293">
        <v>0.21635840528140973</v>
      </c>
    </row>
    <row r="1294" spans="3:4">
      <c r="C1294">
        <v>10.097810369650471</v>
      </c>
      <c r="D1294">
        <v>0.2168328210502275</v>
      </c>
    </row>
    <row r="1295" spans="3:4">
      <c r="C1295">
        <v>10.13183402923276</v>
      </c>
      <c r="D1295">
        <v>0.21429128025036628</v>
      </c>
    </row>
    <row r="1296" spans="3:4">
      <c r="C1296">
        <v>10.155801608282461</v>
      </c>
      <c r="D1296">
        <v>0.21361415775963519</v>
      </c>
    </row>
    <row r="1297" spans="3:4">
      <c r="C1297">
        <v>10.145411711325307</v>
      </c>
      <c r="D1297">
        <v>0.22935965915765874</v>
      </c>
    </row>
    <row r="1298" spans="3:4">
      <c r="C1298">
        <v>10.160157082819349</v>
      </c>
      <c r="D1298">
        <v>0.23389843455974071</v>
      </c>
    </row>
    <row r="1299" spans="3:4">
      <c r="C1299">
        <v>10.137315688406156</v>
      </c>
      <c r="D1299">
        <v>0.17249353702166756</v>
      </c>
    </row>
    <row r="1300" spans="3:4">
      <c r="C1300">
        <v>10.147916205875298</v>
      </c>
      <c r="D1300">
        <v>0.17428331405032604</v>
      </c>
    </row>
    <row r="1301" spans="3:4">
      <c r="C1301">
        <v>10.165920580980478</v>
      </c>
      <c r="D1301">
        <v>0.17400723742044802</v>
      </c>
    </row>
    <row r="1302" spans="3:4">
      <c r="C1302">
        <v>10.179535166559855</v>
      </c>
      <c r="D1302">
        <v>0.1738984372133342</v>
      </c>
    </row>
    <row r="1303" spans="3:4">
      <c r="C1303">
        <v>10.193885552022007</v>
      </c>
      <c r="D1303">
        <v>0.17271057196556996</v>
      </c>
    </row>
    <row r="1304" spans="3:4">
      <c r="C1304">
        <v>10.229676683487652</v>
      </c>
      <c r="D1304">
        <v>0.17317555224626105</v>
      </c>
    </row>
    <row r="1305" spans="3:4">
      <c r="C1305">
        <v>10.247132003500068</v>
      </c>
      <c r="D1305">
        <v>0.17384977238442165</v>
      </c>
    </row>
    <row r="1306" spans="3:4">
      <c r="C1306">
        <v>10.24856597672388</v>
      </c>
      <c r="D1306">
        <v>0.17415163479900497</v>
      </c>
    </row>
    <row r="1307" spans="3:4">
      <c r="C1307">
        <v>10.240602297328898</v>
      </c>
      <c r="D1307">
        <v>0.19633813237071707</v>
      </c>
    </row>
    <row r="1308" spans="3:4">
      <c r="C1308">
        <v>10.245946795726343</v>
      </c>
      <c r="D1308">
        <v>0.19491195103580763</v>
      </c>
    </row>
    <row r="1309" spans="3:4">
      <c r="C1309">
        <v>10.245089961252505</v>
      </c>
      <c r="D1309">
        <v>0.1972820111111506</v>
      </c>
    </row>
    <row r="1310" spans="3:4">
      <c r="C1310">
        <v>10.259555348140918</v>
      </c>
      <c r="D1310">
        <v>0.19861040872833069</v>
      </c>
    </row>
    <row r="1311" spans="3:4">
      <c r="C1311">
        <v>10.266936164668476</v>
      </c>
      <c r="D1311">
        <v>0.19738603989203585</v>
      </c>
    </row>
    <row r="1312" spans="3:4">
      <c r="C1312">
        <v>10.24599849722358</v>
      </c>
      <c r="D1312">
        <v>0.19971020756857685</v>
      </c>
    </row>
    <row r="1313" spans="3:4">
      <c r="C1313">
        <v>10.187822823439879</v>
      </c>
      <c r="D1313">
        <v>0.20323955115084805</v>
      </c>
    </row>
    <row r="1314" spans="3:4">
      <c r="C1314">
        <v>10.194651073436731</v>
      </c>
      <c r="D1314">
        <v>0.20673900584127239</v>
      </c>
    </row>
    <row r="1315" spans="3:4">
      <c r="C1315">
        <v>8.8448973716182078</v>
      </c>
      <c r="D1315">
        <v>0.33564688064956821</v>
      </c>
    </row>
    <row r="1316" spans="3:4">
      <c r="C1316">
        <v>8.8317657277067525</v>
      </c>
      <c r="D1316">
        <v>0.32818976234123487</v>
      </c>
    </row>
    <row r="1317" spans="3:4">
      <c r="C1317">
        <v>8.8107216596149893</v>
      </c>
      <c r="D1317">
        <v>0.33290055085886694</v>
      </c>
    </row>
    <row r="1318" spans="3:4">
      <c r="C1318">
        <v>8.7781768089922814</v>
      </c>
      <c r="D1318">
        <v>0.33283185482499505</v>
      </c>
    </row>
    <row r="1319" spans="3:4">
      <c r="C1319">
        <v>8.7817742003870478</v>
      </c>
      <c r="D1319">
        <v>0.33256611202933445</v>
      </c>
    </row>
    <row r="1320" spans="3:4">
      <c r="C1320">
        <v>8.7846746081512528</v>
      </c>
      <c r="D1320">
        <v>0.33192880863005608</v>
      </c>
    </row>
    <row r="1321" spans="3:4">
      <c r="C1321">
        <v>8.7921045044489485</v>
      </c>
      <c r="D1321">
        <v>0.33245745425043349</v>
      </c>
    </row>
    <row r="1322" spans="3:4">
      <c r="C1322">
        <v>8.7968955003056077</v>
      </c>
      <c r="D1322">
        <v>0.3278283096026911</v>
      </c>
    </row>
    <row r="1323" spans="3:4">
      <c r="C1323">
        <v>8.8428661000009736</v>
      </c>
      <c r="D1323">
        <v>0.33539763068396772</v>
      </c>
    </row>
    <row r="1324" spans="3:4">
      <c r="C1324">
        <v>8.8519863238659298</v>
      </c>
      <c r="D1324">
        <v>0.32866932777953256</v>
      </c>
    </row>
    <row r="1325" spans="3:4">
      <c r="C1325">
        <v>8.8575783973906859</v>
      </c>
      <c r="D1325">
        <v>0.32794924390666585</v>
      </c>
    </row>
    <row r="1326" spans="3:4">
      <c r="C1326">
        <v>8.8795407290297916</v>
      </c>
      <c r="D1326">
        <v>0.33061080471308152</v>
      </c>
    </row>
    <row r="1327" spans="3:4">
      <c r="C1327">
        <v>8.8889695840971665</v>
      </c>
      <c r="D1327">
        <v>0.33444135165380956</v>
      </c>
    </row>
    <row r="1328" spans="3:4">
      <c r="C1328">
        <v>8.8792791576037544</v>
      </c>
      <c r="D1328">
        <v>0.33317755037735597</v>
      </c>
    </row>
    <row r="1329" spans="3:4">
      <c r="C1329">
        <v>8.8437373348800445</v>
      </c>
      <c r="D1329">
        <v>0.33660783778918396</v>
      </c>
    </row>
    <row r="1330" spans="3:4">
      <c r="C1330">
        <v>8.8490604542481641</v>
      </c>
      <c r="D1330">
        <v>0.34019020821006946</v>
      </c>
    </row>
    <row r="1331" spans="3:4">
      <c r="C1331">
        <v>10.225319803366393</v>
      </c>
      <c r="D1331">
        <v>0.23885908522811106</v>
      </c>
    </row>
    <row r="1332" spans="3:4">
      <c r="C1332">
        <v>10.248787212976184</v>
      </c>
      <c r="D1332">
        <v>0.2379842044122574</v>
      </c>
    </row>
    <row r="1333" spans="3:4">
      <c r="C1333">
        <v>10.261681313240963</v>
      </c>
      <c r="D1333">
        <v>0.23826599280473706</v>
      </c>
    </row>
    <row r="1334" spans="3:4">
      <c r="C1334">
        <v>10.238453105344661</v>
      </c>
      <c r="D1334">
        <v>0.23679493567292811</v>
      </c>
    </row>
    <row r="1335" spans="3:4">
      <c r="C1335">
        <v>10.235145218382074</v>
      </c>
      <c r="D1335">
        <v>0.23825258585819242</v>
      </c>
    </row>
    <row r="1336" spans="3:4">
      <c r="C1336">
        <v>10.261609664604427</v>
      </c>
      <c r="D1336">
        <v>0.23709682077181019</v>
      </c>
    </row>
    <row r="1337" spans="3:4">
      <c r="C1337">
        <v>10.261255174636515</v>
      </c>
      <c r="D1337">
        <v>0.23620929627436493</v>
      </c>
    </row>
    <row r="1338" spans="3:4">
      <c r="C1338">
        <v>10.261549040122203</v>
      </c>
      <c r="D1338">
        <v>0.23585896753220426</v>
      </c>
    </row>
    <row r="1339" spans="3:4">
      <c r="C1339">
        <v>10.273445660157293</v>
      </c>
      <c r="D1339">
        <v>0.23548718363384433</v>
      </c>
    </row>
    <row r="1340" spans="3:4">
      <c r="C1340">
        <v>10.300181859968658</v>
      </c>
      <c r="D1340">
        <v>0.23510806055916333</v>
      </c>
    </row>
    <row r="1341" spans="3:4">
      <c r="C1341">
        <v>10.319244205909813</v>
      </c>
      <c r="D1341">
        <v>0.2400790756958644</v>
      </c>
    </row>
    <row r="1342" spans="3:4">
      <c r="C1342">
        <v>10.339566769106492</v>
      </c>
      <c r="D1342">
        <v>0.24965683864478863</v>
      </c>
    </row>
    <row r="1343" spans="3:4">
      <c r="C1343">
        <v>10.362804901303083</v>
      </c>
      <c r="D1343">
        <v>0.2495422306739129</v>
      </c>
    </row>
    <row r="1344" spans="3:4">
      <c r="C1344">
        <v>10.351220072391236</v>
      </c>
      <c r="D1344">
        <v>0.25273828445803642</v>
      </c>
    </row>
    <row r="1345" spans="3:4">
      <c r="C1345">
        <v>10.298646629287759</v>
      </c>
      <c r="D1345">
        <v>0.25720419837140224</v>
      </c>
    </row>
    <row r="1346" spans="3:4">
      <c r="C1346">
        <v>10.30716298332632</v>
      </c>
      <c r="D1346">
        <v>0.26187577894832775</v>
      </c>
    </row>
    <row r="1347" spans="3:4">
      <c r="C1347">
        <v>8.1624563817849491</v>
      </c>
      <c r="D1347">
        <v>0.2825343855768348</v>
      </c>
    </row>
    <row r="1348" spans="3:4">
      <c r="C1348">
        <v>8.1525872095708198</v>
      </c>
      <c r="D1348">
        <v>0.28631027399882358</v>
      </c>
    </row>
    <row r="1349" spans="3:4">
      <c r="C1349">
        <v>8.1545989914751011</v>
      </c>
      <c r="D1349">
        <v>0.28687265738983375</v>
      </c>
    </row>
    <row r="1350" spans="3:4">
      <c r="C1350">
        <v>8.1537384811218843</v>
      </c>
      <c r="D1350">
        <v>0.28906070247693655</v>
      </c>
    </row>
    <row r="1351" spans="3:4">
      <c r="C1351">
        <v>8.1691722179896686</v>
      </c>
      <c r="D1351">
        <v>0.28260257142013828</v>
      </c>
    </row>
    <row r="1352" spans="3:4">
      <c r="C1352">
        <v>8.1860517283895184</v>
      </c>
      <c r="D1352">
        <v>0.28626382265013939</v>
      </c>
    </row>
    <row r="1353" spans="3:4">
      <c r="C1353">
        <v>8.2126980134225374</v>
      </c>
      <c r="D1353">
        <v>0.2851053934170969</v>
      </c>
    </row>
    <row r="1354" spans="3:4">
      <c r="C1354">
        <v>8.2447351755666318</v>
      </c>
      <c r="D1354">
        <v>0.28375901497614536</v>
      </c>
    </row>
    <row r="1355" spans="3:4">
      <c r="C1355">
        <v>8.2609643873837921</v>
      </c>
      <c r="D1355">
        <v>0.28435026846058381</v>
      </c>
    </row>
    <row r="1356" spans="3:4">
      <c r="C1356">
        <v>8.3189807824888611</v>
      </c>
      <c r="D1356">
        <v>0.2869083370147652</v>
      </c>
    </row>
    <row r="1357" spans="3:4">
      <c r="C1357">
        <v>8.3743563386790409</v>
      </c>
      <c r="D1357">
        <v>0.28336082782226041</v>
      </c>
    </row>
    <row r="1358" spans="3:4">
      <c r="C1358">
        <v>8.4269669288727478</v>
      </c>
      <c r="D1358">
        <v>0.28100982812147662</v>
      </c>
    </row>
    <row r="1359" spans="3:4">
      <c r="C1359">
        <v>8.4847117764118813</v>
      </c>
      <c r="D1359">
        <v>0.28103963633595902</v>
      </c>
    </row>
    <row r="1360" spans="3:4">
      <c r="C1360">
        <v>8.5341904259963801</v>
      </c>
      <c r="D1360">
        <v>0.27908962162418927</v>
      </c>
    </row>
    <row r="1361" spans="3:4">
      <c r="C1361">
        <v>8.5335430389106204</v>
      </c>
      <c r="D1361">
        <v>0.29012469513257161</v>
      </c>
    </row>
    <row r="1362" spans="3:4">
      <c r="C1362">
        <v>8.5645259705117525</v>
      </c>
      <c r="D1362">
        <v>0.29396632232114389</v>
      </c>
    </row>
    <row r="1363" spans="3:4">
      <c r="C1363">
        <v>8.4116908884634096</v>
      </c>
      <c r="D1363">
        <v>0.26195885509001327</v>
      </c>
    </row>
    <row r="1364" spans="3:4">
      <c r="C1364">
        <v>8.4318240182868376</v>
      </c>
      <c r="D1364">
        <v>0.25939775203399712</v>
      </c>
    </row>
    <row r="1365" spans="3:4">
      <c r="C1365">
        <v>8.46448079101609</v>
      </c>
      <c r="D1365">
        <v>0.25725833882243437</v>
      </c>
    </row>
    <row r="1366" spans="3:4">
      <c r="C1366">
        <v>8.4625589091188722</v>
      </c>
      <c r="D1366">
        <v>0.25452095156397009</v>
      </c>
    </row>
    <row r="1367" spans="3:4">
      <c r="C1367">
        <v>8.4987259504837738</v>
      </c>
      <c r="D1367">
        <v>0.25246737333805702</v>
      </c>
    </row>
    <row r="1368" spans="3:4">
      <c r="C1368">
        <v>8.5952235288429186</v>
      </c>
      <c r="D1368">
        <v>0.25398026562173009</v>
      </c>
    </row>
    <row r="1369" spans="3:4">
      <c r="C1369">
        <v>8.7235574837348366</v>
      </c>
      <c r="D1369">
        <v>0.25071342905071431</v>
      </c>
    </row>
    <row r="1370" spans="3:4">
      <c r="C1370">
        <v>8.8170074461671959</v>
      </c>
      <c r="D1370">
        <v>0.25105339685578704</v>
      </c>
    </row>
    <row r="1371" spans="3:4">
      <c r="C1371">
        <v>8.9025676102389095</v>
      </c>
      <c r="D1371">
        <v>0.25021060221318259</v>
      </c>
    </row>
    <row r="1372" spans="3:4">
      <c r="C1372">
        <v>8.9872833637808274</v>
      </c>
      <c r="D1372">
        <v>0.25068790796350143</v>
      </c>
    </row>
    <row r="1373" spans="3:4">
      <c r="C1373">
        <v>9.0709765449591995</v>
      </c>
      <c r="D1373">
        <v>0.25187503867934802</v>
      </c>
    </row>
    <row r="1374" spans="3:4">
      <c r="C1374">
        <v>9.1620505911564596</v>
      </c>
      <c r="D1374">
        <v>0.25144477786872332</v>
      </c>
    </row>
    <row r="1375" spans="3:4">
      <c r="C1375">
        <v>9.2358723859903993</v>
      </c>
      <c r="D1375">
        <v>0.25254591035241852</v>
      </c>
    </row>
    <row r="1376" spans="3:4">
      <c r="C1376">
        <v>9.2561564366882401</v>
      </c>
      <c r="D1376">
        <v>0.25324637950932993</v>
      </c>
    </row>
    <row r="1377" spans="3:4">
      <c r="C1377">
        <v>9.254524188881371</v>
      </c>
      <c r="D1377">
        <v>0.25699572518629338</v>
      </c>
    </row>
    <row r="1378" spans="3:4">
      <c r="C1378">
        <v>9.32323984951997</v>
      </c>
      <c r="D1378">
        <v>0.26098234545260979</v>
      </c>
    </row>
    <row r="1379" spans="3:4">
      <c r="C1379">
        <v>7.1789017477245123</v>
      </c>
      <c r="D1379">
        <v>0.47555445266479895</v>
      </c>
    </row>
    <row r="1380" spans="3:4">
      <c r="C1380">
        <v>7.1911572771794683</v>
      </c>
      <c r="D1380">
        <v>0.47998158246984118</v>
      </c>
    </row>
    <row r="1381" spans="3:4">
      <c r="C1381">
        <v>7.1686464004499415</v>
      </c>
      <c r="D1381">
        <v>0.4928709170449958</v>
      </c>
    </row>
    <row r="1382" spans="3:4">
      <c r="C1382">
        <v>7.1745584357916385</v>
      </c>
      <c r="D1382">
        <v>0.486017449046733</v>
      </c>
    </row>
    <row r="1383" spans="3:4">
      <c r="C1383">
        <v>7.1712573852619608</v>
      </c>
      <c r="D1383">
        <v>0.48763058328143072</v>
      </c>
    </row>
    <row r="1384" spans="3:4">
      <c r="C1384">
        <v>7.1512116563860832</v>
      </c>
      <c r="D1384">
        <v>0.49192602354016518</v>
      </c>
    </row>
    <row r="1385" spans="3:4">
      <c r="C1385">
        <v>7.1622957517297721</v>
      </c>
      <c r="D1385">
        <v>0.49186906187018337</v>
      </c>
    </row>
    <row r="1386" spans="3:4">
      <c r="C1386">
        <v>7.1417682148611297</v>
      </c>
      <c r="D1386">
        <v>0.48620161947273477</v>
      </c>
    </row>
    <row r="1387" spans="3:4">
      <c r="C1387">
        <v>7.1446581960059499</v>
      </c>
      <c r="D1387">
        <v>0.48190431297013459</v>
      </c>
    </row>
    <row r="1388" spans="3:4">
      <c r="C1388">
        <v>7.1683440354816401</v>
      </c>
      <c r="D1388">
        <v>0.48539935075687574</v>
      </c>
    </row>
    <row r="1389" spans="3:4">
      <c r="C1389">
        <v>7.1995261819285643</v>
      </c>
      <c r="D1389">
        <v>0.48684287621935601</v>
      </c>
    </row>
    <row r="1390" spans="3:4">
      <c r="C1390">
        <v>7.2344886083105049</v>
      </c>
      <c r="D1390">
        <v>0.48579716137914347</v>
      </c>
    </row>
    <row r="1391" spans="3:4">
      <c r="C1391">
        <v>7.2758306169990838</v>
      </c>
      <c r="D1391">
        <v>0.48689314328654221</v>
      </c>
    </row>
    <row r="1392" spans="3:4">
      <c r="C1392">
        <v>7.2648286340286052</v>
      </c>
      <c r="D1392">
        <v>0.48596585013819915</v>
      </c>
    </row>
    <row r="1393" spans="3:4">
      <c r="C1393">
        <v>7.2640281072610176</v>
      </c>
      <c r="D1393">
        <v>0.49258456804204626</v>
      </c>
    </row>
    <row r="1394" spans="3:4">
      <c r="C1394">
        <v>7.2710203361086307</v>
      </c>
      <c r="D1394">
        <v>0.49594114665492733</v>
      </c>
    </row>
    <row r="1395" spans="3:4">
      <c r="C1395">
        <v>7.5484144218361724</v>
      </c>
      <c r="D1395">
        <v>0.46255127668170753</v>
      </c>
    </row>
    <row r="1396" spans="3:4">
      <c r="C1396">
        <v>7.5917691614018388</v>
      </c>
      <c r="D1396">
        <v>0.46037015760779448</v>
      </c>
    </row>
    <row r="1397" spans="3:4">
      <c r="C1397">
        <v>7.6288541093047399</v>
      </c>
      <c r="D1397">
        <v>0.45826386295562055</v>
      </c>
    </row>
    <row r="1398" spans="3:4">
      <c r="C1398">
        <v>7.7159188129434755</v>
      </c>
      <c r="D1398">
        <v>0.45662131506703807</v>
      </c>
    </row>
    <row r="1399" spans="3:4">
      <c r="C1399">
        <v>7.7121642958723964</v>
      </c>
      <c r="D1399">
        <v>0.45536855042193375</v>
      </c>
    </row>
    <row r="1400" spans="3:4">
      <c r="C1400">
        <v>7.7642321213109255</v>
      </c>
      <c r="D1400">
        <v>0.45389592814204699</v>
      </c>
    </row>
    <row r="1401" spans="3:4">
      <c r="C1401">
        <v>7.714850414909117</v>
      </c>
      <c r="D1401">
        <v>0.45279087766463438</v>
      </c>
    </row>
    <row r="1402" spans="3:4">
      <c r="C1402">
        <v>7.7564155405823696</v>
      </c>
      <c r="D1402">
        <v>0.44942553975243937</v>
      </c>
    </row>
    <row r="1403" spans="3:4">
      <c r="C1403">
        <v>7.7819424785210831</v>
      </c>
      <c r="D1403">
        <v>0.45061271500638056</v>
      </c>
    </row>
    <row r="1404" spans="3:4">
      <c r="C1404">
        <v>7.7728892701785917</v>
      </c>
      <c r="D1404">
        <v>0.4388853644690176</v>
      </c>
    </row>
    <row r="1405" spans="3:4">
      <c r="C1405">
        <v>7.7584300849073005</v>
      </c>
      <c r="D1405">
        <v>0.44607603505339372</v>
      </c>
    </row>
    <row r="1406" spans="3:4">
      <c r="C1406">
        <v>7.7605372048220271</v>
      </c>
      <c r="D1406">
        <v>0.45130836138552094</v>
      </c>
    </row>
    <row r="1407" spans="3:4">
      <c r="C1407">
        <v>7.7485480655119039</v>
      </c>
      <c r="D1407">
        <v>0.45156185941764809</v>
      </c>
    </row>
    <row r="1408" spans="3:4">
      <c r="C1408">
        <v>7.7219503897998063</v>
      </c>
      <c r="D1408">
        <v>0.45177926554688097</v>
      </c>
    </row>
    <row r="1409" spans="3:4">
      <c r="C1409">
        <v>7.7001137663504275</v>
      </c>
      <c r="D1409">
        <v>0.45400782331089651</v>
      </c>
    </row>
    <row r="1410" spans="3:4">
      <c r="C1410">
        <v>7.7097323821057913</v>
      </c>
      <c r="D1410">
        <v>0.45694213918361903</v>
      </c>
    </row>
    <row r="1411" spans="3:4">
      <c r="C1411">
        <v>7.1231802603686116</v>
      </c>
      <c r="D1411">
        <v>0.4356831404132499</v>
      </c>
    </row>
    <row r="1412" spans="3:4">
      <c r="C1412">
        <v>7.1536394678533206</v>
      </c>
      <c r="D1412">
        <v>0.43649965554242676</v>
      </c>
    </row>
    <row r="1413" spans="3:4">
      <c r="C1413">
        <v>7.1840986753380287</v>
      </c>
      <c r="D1413">
        <v>0.43984712591615643</v>
      </c>
    </row>
    <row r="1414" spans="3:4">
      <c r="C1414">
        <v>7.2145578828227377</v>
      </c>
      <c r="D1414">
        <v>0.44024282799720327</v>
      </c>
    </row>
    <row r="1415" spans="3:4">
      <c r="C1415">
        <v>7.2450170903074458</v>
      </c>
      <c r="D1415">
        <v>0.43725117235467276</v>
      </c>
    </row>
    <row r="1416" spans="3:4">
      <c r="C1416">
        <v>7.2754762977921548</v>
      </c>
      <c r="D1416">
        <v>0.44710461833815857</v>
      </c>
    </row>
    <row r="1417" spans="3:4">
      <c r="C1417">
        <v>7.3059355052768629</v>
      </c>
      <c r="D1417">
        <v>0.440149580861388</v>
      </c>
    </row>
    <row r="1418" spans="3:4">
      <c r="C1418">
        <v>7.3363947127615718</v>
      </c>
      <c r="D1418">
        <v>0.43145753118949565</v>
      </c>
    </row>
    <row r="1419" spans="3:4">
      <c r="C1419">
        <v>7.3668539202462808</v>
      </c>
      <c r="D1419">
        <v>0.43312168070459517</v>
      </c>
    </row>
    <row r="1420" spans="3:4">
      <c r="C1420">
        <v>7.3973131277309889</v>
      </c>
      <c r="D1420">
        <v>0.43514759851237755</v>
      </c>
    </row>
    <row r="1421" spans="3:4">
      <c r="C1421">
        <v>7.4277723352156979</v>
      </c>
      <c r="D1421">
        <v>0.4348844919148287</v>
      </c>
    </row>
    <row r="1422" spans="3:4">
      <c r="C1422">
        <v>7.458231542700406</v>
      </c>
      <c r="D1422">
        <v>0.42716726613792672</v>
      </c>
    </row>
    <row r="1423" spans="3:4">
      <c r="C1423">
        <v>7.488690750185115</v>
      </c>
      <c r="D1423">
        <v>0.43295067259732106</v>
      </c>
    </row>
    <row r="1424" spans="3:4">
      <c r="C1424">
        <v>7.5191499576698231</v>
      </c>
      <c r="D1424">
        <v>0.4339122701093418</v>
      </c>
    </row>
    <row r="1425" spans="3:4">
      <c r="C1425">
        <v>7.5496091651545321</v>
      </c>
      <c r="D1425">
        <v>0.43718631932200686</v>
      </c>
    </row>
    <row r="1426" spans="3:4">
      <c r="C1426">
        <v>7.5795109103243989</v>
      </c>
      <c r="D1426">
        <v>0.44076436853122986</v>
      </c>
    </row>
    <row r="1427" spans="3:4">
      <c r="C1427">
        <v>9.665313887016552</v>
      </c>
      <c r="D1427">
        <v>0.30717000036449837</v>
      </c>
    </row>
    <row r="1428" spans="3:4">
      <c r="C1428">
        <v>9.7234250403560374</v>
      </c>
      <c r="D1428">
        <v>0.30822699627943745</v>
      </c>
    </row>
    <row r="1429" spans="3:4">
      <c r="C1429">
        <v>9.7595061697253414</v>
      </c>
      <c r="D1429">
        <v>0.30778398965270976</v>
      </c>
    </row>
    <row r="1430" spans="3:4">
      <c r="C1430">
        <v>9.6812789607226239</v>
      </c>
      <c r="D1430">
        <v>0.30797756966266909</v>
      </c>
    </row>
    <row r="1431" spans="3:4">
      <c r="C1431">
        <v>9.7648042739628966</v>
      </c>
      <c r="D1431">
        <v>0.30796281633929506</v>
      </c>
    </row>
    <row r="1432" spans="3:4">
      <c r="C1432">
        <v>9.8379044911502778</v>
      </c>
      <c r="D1432">
        <v>0.30718200610535201</v>
      </c>
    </row>
    <row r="1433" spans="3:4">
      <c r="C1433">
        <v>9.8694733158560126</v>
      </c>
      <c r="D1433">
        <v>0.30383666846307561</v>
      </c>
    </row>
    <row r="1434" spans="3:4">
      <c r="C1434">
        <v>9.9329528198899943</v>
      </c>
      <c r="D1434">
        <v>0.30473777263939672</v>
      </c>
    </row>
    <row r="1435" spans="3:4">
      <c r="C1435">
        <v>9.9556306410581783</v>
      </c>
      <c r="D1435">
        <v>0.30518470913238449</v>
      </c>
    </row>
    <row r="1436" spans="3:4">
      <c r="C1436">
        <v>9.9970318363314732</v>
      </c>
      <c r="D1436">
        <v>0.29356831216287232</v>
      </c>
    </row>
    <row r="1437" spans="3:4">
      <c r="C1437">
        <v>10.033781775980968</v>
      </c>
      <c r="D1437">
        <v>0.296690037278726</v>
      </c>
    </row>
    <row r="1438" spans="3:4">
      <c r="C1438">
        <v>10.08097469399878</v>
      </c>
      <c r="D1438">
        <v>0.29583435389329238</v>
      </c>
    </row>
    <row r="1439" spans="3:4">
      <c r="C1439">
        <v>10.127485475234156</v>
      </c>
      <c r="D1439">
        <v>0.29425062185653766</v>
      </c>
    </row>
    <row r="1440" spans="3:4">
      <c r="C1440">
        <v>10.147097703723935</v>
      </c>
      <c r="D1440">
        <v>0.29342278411438366</v>
      </c>
    </row>
    <row r="1441" spans="3:4">
      <c r="C1441">
        <v>10.146176053081001</v>
      </c>
      <c r="D1441">
        <v>0.29761195281852171</v>
      </c>
    </row>
    <row r="1442" spans="3:4">
      <c r="C1442">
        <v>10.182989145098217</v>
      </c>
      <c r="D1442">
        <v>0.30196912152095345</v>
      </c>
    </row>
    <row r="1443" spans="3:4">
      <c r="C1443">
        <v>10.534681344257635</v>
      </c>
      <c r="D1443">
        <v>0.26769662741206984</v>
      </c>
    </row>
    <row r="1444" spans="3:4">
      <c r="C1444">
        <v>10.490920542687961</v>
      </c>
      <c r="D1444">
        <v>0.26808098613659559</v>
      </c>
    </row>
    <row r="1445" spans="3:4">
      <c r="C1445">
        <v>10.470947028391869</v>
      </c>
      <c r="D1445">
        <v>0.26792986996887885</v>
      </c>
    </row>
    <row r="1446" spans="3:4">
      <c r="C1446">
        <v>10.483452957765955</v>
      </c>
      <c r="D1446">
        <v>0.26750772399086392</v>
      </c>
    </row>
    <row r="1447" spans="3:4">
      <c r="C1447">
        <v>10.426692635797254</v>
      </c>
      <c r="D1447">
        <v>0.26759291153975567</v>
      </c>
    </row>
    <row r="1448" spans="3:4">
      <c r="C1448">
        <v>10.433933410354738</v>
      </c>
      <c r="D1448">
        <v>0.2681628019535332</v>
      </c>
    </row>
    <row r="1449" spans="3:4">
      <c r="C1449">
        <v>10.403118720945425</v>
      </c>
      <c r="D1449">
        <v>0.26787081924433348</v>
      </c>
    </row>
    <row r="1450" spans="3:4">
      <c r="C1450">
        <v>10.406680262501084</v>
      </c>
      <c r="D1450">
        <v>0.26256774350824191</v>
      </c>
    </row>
    <row r="1451" spans="3:4">
      <c r="C1451">
        <v>10.540418059936354</v>
      </c>
      <c r="D1451">
        <v>0.26240934335063693</v>
      </c>
    </row>
    <row r="1452" spans="3:4">
      <c r="C1452">
        <v>10.61154750998119</v>
      </c>
      <c r="D1452">
        <v>0.26513654723656171</v>
      </c>
    </row>
    <row r="1453" spans="3:4">
      <c r="C1453">
        <v>10.681899667100364</v>
      </c>
      <c r="D1453">
        <v>0.26549155534720287</v>
      </c>
    </row>
    <row r="1454" spans="3:4">
      <c r="C1454">
        <v>10.707664967267</v>
      </c>
      <c r="D1454">
        <v>0.26753461613074364</v>
      </c>
    </row>
    <row r="1455" spans="3:4">
      <c r="C1455">
        <v>10.72632264470831</v>
      </c>
      <c r="D1455">
        <v>0.2662657456277347</v>
      </c>
    </row>
    <row r="1456" spans="3:4">
      <c r="C1456">
        <v>10.736396675471232</v>
      </c>
      <c r="D1456">
        <v>0.26631206928390433</v>
      </c>
    </row>
    <row r="1457" spans="3:4">
      <c r="C1457">
        <v>10.757902880692196</v>
      </c>
      <c r="D1457">
        <v>0.27135564291945585</v>
      </c>
    </row>
    <row r="1458" spans="3:4">
      <c r="C1458">
        <v>10.781546162612527</v>
      </c>
      <c r="D1458">
        <v>0.27503317415719558</v>
      </c>
    </row>
    <row r="1459" spans="3:4">
      <c r="C1459">
        <v>7.1099378128809461</v>
      </c>
      <c r="D1459">
        <v>0.29648393999338002</v>
      </c>
    </row>
    <row r="1460" spans="3:4">
      <c r="C1460">
        <v>7.1638726652457159</v>
      </c>
      <c r="D1460">
        <v>0.29723621734638139</v>
      </c>
    </row>
    <row r="1461" spans="3:4">
      <c r="C1461">
        <v>7.2439152542385505</v>
      </c>
      <c r="D1461">
        <v>0.2991588085962309</v>
      </c>
    </row>
    <row r="1462" spans="3:4">
      <c r="C1462">
        <v>7.2497884704141917</v>
      </c>
      <c r="D1462">
        <v>0.29203410046429462</v>
      </c>
    </row>
    <row r="1463" spans="3:4">
      <c r="C1463">
        <v>7.2717002072880277</v>
      </c>
      <c r="D1463">
        <v>0.29363018453159978</v>
      </c>
    </row>
    <row r="1464" spans="3:4">
      <c r="C1464">
        <v>7.3143345803231679</v>
      </c>
      <c r="D1464">
        <v>0.294043029298584</v>
      </c>
    </row>
    <row r="1465" spans="3:4">
      <c r="C1465">
        <v>7.3582310545517133</v>
      </c>
      <c r="D1465">
        <v>0.28861398710138036</v>
      </c>
    </row>
    <row r="1466" spans="3:4">
      <c r="C1466">
        <v>7.3503373259778</v>
      </c>
      <c r="D1466">
        <v>0.29498056832648306</v>
      </c>
    </row>
    <row r="1467" spans="3:4">
      <c r="C1467">
        <v>7.4090183189462735</v>
      </c>
      <c r="D1467">
        <v>0.28993263202616432</v>
      </c>
    </row>
    <row r="1468" spans="3:4">
      <c r="C1468">
        <v>7.4662280564854049</v>
      </c>
      <c r="D1468">
        <v>0.29392116481090547</v>
      </c>
    </row>
    <row r="1469" spans="3:4">
      <c r="C1469">
        <v>7.454565420594867</v>
      </c>
      <c r="D1469">
        <v>0.29479729773433488</v>
      </c>
    </row>
    <row r="1470" spans="3:4">
      <c r="C1470">
        <v>7.4757182829637809</v>
      </c>
      <c r="D1470">
        <v>0.29725752862458366</v>
      </c>
    </row>
    <row r="1471" spans="3:4">
      <c r="C1471">
        <v>7.5495029512375673</v>
      </c>
      <c r="D1471">
        <v>0.30035867238885111</v>
      </c>
    </row>
    <row r="1472" spans="3:4">
      <c r="C1472">
        <v>7.6219761106269379</v>
      </c>
      <c r="D1472">
        <v>0.30247349675357066</v>
      </c>
    </row>
    <row r="1473" spans="3:4">
      <c r="C1473">
        <v>7.6369380075354663</v>
      </c>
      <c r="D1473">
        <v>0.31157814801201406</v>
      </c>
    </row>
    <row r="1474" spans="3:4">
      <c r="C1474">
        <v>7.6712215881889332</v>
      </c>
      <c r="D1474">
        <v>0.31597709121444101</v>
      </c>
    </row>
    <row r="1475" spans="3:4">
      <c r="C1475">
        <v>7.0078051054917019</v>
      </c>
      <c r="D1475">
        <v>0.50536730858339107</v>
      </c>
    </row>
    <row r="1476" spans="3:4">
      <c r="C1476">
        <v>7.0494802637153153</v>
      </c>
      <c r="D1476">
        <v>0.51090886364125832</v>
      </c>
    </row>
    <row r="1477" spans="3:4">
      <c r="C1477">
        <v>7.0911871193620364</v>
      </c>
      <c r="D1477">
        <v>0.51433474858757078</v>
      </c>
    </row>
    <row r="1478" spans="3:4">
      <c r="C1478">
        <v>7.1063265042556392</v>
      </c>
      <c r="D1478">
        <v>0.50637773721691159</v>
      </c>
    </row>
    <row r="1479" spans="3:4">
      <c r="C1479">
        <v>7.1545813099996867</v>
      </c>
      <c r="D1479">
        <v>0.50503095751302063</v>
      </c>
    </row>
    <row r="1480" spans="3:4">
      <c r="C1480">
        <v>7.1903526013591881</v>
      </c>
      <c r="D1480">
        <v>0.50301481378880475</v>
      </c>
    </row>
    <row r="1481" spans="3:4">
      <c r="C1481">
        <v>7.2278300258535078</v>
      </c>
      <c r="D1481">
        <v>0.48988046288654002</v>
      </c>
    </row>
    <row r="1482" spans="3:4">
      <c r="C1482">
        <v>7.2682711287739545</v>
      </c>
      <c r="D1482">
        <v>0.48590201780216136</v>
      </c>
    </row>
    <row r="1483" spans="3:4">
      <c r="C1483">
        <v>7.3114975503634012</v>
      </c>
      <c r="D1483">
        <v>0.48223204832644995</v>
      </c>
    </row>
    <row r="1484" spans="3:4">
      <c r="C1484">
        <v>7.3574246881511103</v>
      </c>
      <c r="D1484">
        <v>0.47626740461684625</v>
      </c>
    </row>
    <row r="1485" spans="3:4">
      <c r="C1485">
        <v>7.409319662296368</v>
      </c>
      <c r="D1485">
        <v>0.46933440151262878</v>
      </c>
    </row>
    <row r="1486" spans="3:4">
      <c r="C1486">
        <v>7.4735578007934285</v>
      </c>
      <c r="D1486">
        <v>0.46644486865675144</v>
      </c>
    </row>
    <row r="1487" spans="3:4">
      <c r="C1487">
        <v>7.5290363016618249</v>
      </c>
      <c r="D1487">
        <v>0.45995473467201681</v>
      </c>
    </row>
    <row r="1488" spans="3:4">
      <c r="C1488">
        <v>7.580760338306475</v>
      </c>
      <c r="D1488">
        <v>0.45720313510765825</v>
      </c>
    </row>
    <row r="1489" spans="3:4">
      <c r="C1489">
        <v>7.6246592977155352</v>
      </c>
      <c r="D1489">
        <v>0.45333672577586426</v>
      </c>
    </row>
    <row r="1490" spans="3:4">
      <c r="C1490">
        <v>7.6681649321049887</v>
      </c>
      <c r="D1490">
        <v>0.45693034049607412</v>
      </c>
    </row>
    <row r="1491" spans="3:4">
      <c r="C1491">
        <v>8.7172176334257934</v>
      </c>
      <c r="D1491">
        <v>0.26435637927430344</v>
      </c>
    </row>
    <row r="1492" spans="3:4">
      <c r="C1492">
        <v>8.7640143520138576</v>
      </c>
      <c r="D1492">
        <v>0.26397803649579626</v>
      </c>
    </row>
    <row r="1493" spans="3:4">
      <c r="C1493">
        <v>8.8601866133013427</v>
      </c>
      <c r="D1493">
        <v>0.25889506126636869</v>
      </c>
    </row>
    <row r="1494" spans="3:4">
      <c r="C1494">
        <v>8.9227943478446683</v>
      </c>
      <c r="D1494">
        <v>0.2576043722365734</v>
      </c>
    </row>
    <row r="1495" spans="3:4">
      <c r="C1495">
        <v>8.9770479520460409</v>
      </c>
      <c r="D1495">
        <v>0.25482868578010498</v>
      </c>
    </row>
    <row r="1496" spans="3:4">
      <c r="C1496">
        <v>9.0514615943379049</v>
      </c>
      <c r="D1496">
        <v>0.25406874138383689</v>
      </c>
    </row>
    <row r="1497" spans="3:4">
      <c r="C1497">
        <v>9.1343210014013163</v>
      </c>
      <c r="D1497">
        <v>0.25112268772334906</v>
      </c>
    </row>
    <row r="1498" spans="3:4">
      <c r="C1498">
        <v>9.2059796986602596</v>
      </c>
      <c r="D1498">
        <v>0.25062070237363387</v>
      </c>
    </row>
    <row r="1499" spans="3:4">
      <c r="C1499">
        <v>9.2808966763252414</v>
      </c>
      <c r="D1499">
        <v>0.25036567709641672</v>
      </c>
    </row>
    <row r="1500" spans="3:4">
      <c r="C1500">
        <v>9.3695259927805683</v>
      </c>
      <c r="D1500">
        <v>0.25059280053883493</v>
      </c>
    </row>
    <row r="1501" spans="3:4">
      <c r="C1501">
        <v>9.4756127357393218</v>
      </c>
      <c r="D1501">
        <v>0.25476340153437776</v>
      </c>
    </row>
    <row r="1502" spans="3:4">
      <c r="C1502">
        <v>9.5964928252305519</v>
      </c>
      <c r="D1502">
        <v>0.25255945814594011</v>
      </c>
    </row>
    <row r="1503" spans="3:4">
      <c r="C1503">
        <v>9.6967913451551961</v>
      </c>
      <c r="D1503">
        <v>0.25259912787922983</v>
      </c>
    </row>
    <row r="1504" spans="3:4">
      <c r="C1504">
        <v>9.6546071385891139</v>
      </c>
      <c r="D1504">
        <v>0.25859711474127661</v>
      </c>
    </row>
    <row r="1505" spans="3:4">
      <c r="C1505">
        <v>9.4608277541945753</v>
      </c>
      <c r="D1505">
        <v>0.26327997112517776</v>
      </c>
    </row>
    <row r="1506" spans="3:4">
      <c r="C1506">
        <v>9.5267403642641959</v>
      </c>
      <c r="D1506">
        <v>0.26706549417278014</v>
      </c>
    </row>
    <row r="1507" spans="3:4">
      <c r="C1507">
        <v>9.0617098987068267</v>
      </c>
      <c r="D1507">
        <v>0.2295087813679085</v>
      </c>
    </row>
    <row r="1508" spans="3:4">
      <c r="C1508">
        <v>9.090139896999947</v>
      </c>
      <c r="D1508">
        <v>0.22532058718545969</v>
      </c>
    </row>
    <row r="1509" spans="3:4">
      <c r="C1509">
        <v>9.0506848381728737</v>
      </c>
      <c r="D1509">
        <v>0.22277364199661828</v>
      </c>
    </row>
    <row r="1510" spans="3:4">
      <c r="C1510">
        <v>9.0729878001554276</v>
      </c>
      <c r="D1510">
        <v>0.22637933780652308</v>
      </c>
    </row>
    <row r="1511" spans="3:4">
      <c r="C1511">
        <v>9.0558984643699869</v>
      </c>
      <c r="D1511">
        <v>0.22817348987686373</v>
      </c>
    </row>
    <row r="1512" spans="3:4">
      <c r="C1512">
        <v>9.0552063221426966</v>
      </c>
      <c r="D1512">
        <v>0.24177073996191786</v>
      </c>
    </row>
    <row r="1513" spans="3:4">
      <c r="C1513">
        <v>9.07801570783373</v>
      </c>
      <c r="D1513">
        <v>0.24024427237891496</v>
      </c>
    </row>
    <row r="1514" spans="3:4">
      <c r="C1514">
        <v>9.0942205882222993</v>
      </c>
      <c r="D1514">
        <v>0.240732394546217</v>
      </c>
    </row>
    <row r="1515" spans="3:4">
      <c r="C1515">
        <v>9.1090918502524065</v>
      </c>
      <c r="D1515">
        <v>0.257005591470084</v>
      </c>
    </row>
    <row r="1516" spans="3:4">
      <c r="C1516">
        <v>9.1656238869646902</v>
      </c>
      <c r="D1516">
        <v>0.25727088060259384</v>
      </c>
    </row>
    <row r="1517" spans="3:4">
      <c r="C1517">
        <v>9.1608524985071806</v>
      </c>
      <c r="D1517">
        <v>0.24168478466793417</v>
      </c>
    </row>
    <row r="1518" spans="3:4">
      <c r="C1518">
        <v>9.1566869478323856</v>
      </c>
      <c r="D1518">
        <v>0.23771526101184251</v>
      </c>
    </row>
    <row r="1519" spans="3:4">
      <c r="C1519">
        <v>9.2213722667205218</v>
      </c>
      <c r="D1519">
        <v>0.2449202003508831</v>
      </c>
    </row>
    <row r="1520" spans="3:4">
      <c r="C1520">
        <v>9.3025148351388331</v>
      </c>
      <c r="D1520">
        <v>0.26280959319267905</v>
      </c>
    </row>
    <row r="1521" spans="3:4">
      <c r="C1521">
        <v>9.381613043775932</v>
      </c>
      <c r="D1521">
        <v>0.26470155620362218</v>
      </c>
    </row>
    <row r="1522" spans="3:4">
      <c r="C1522">
        <v>9.4010934686551639</v>
      </c>
      <c r="D1522">
        <v>0.26930507713818241</v>
      </c>
    </row>
    <row r="1523" spans="3:4">
      <c r="C1523">
        <v>6.9176761133190743</v>
      </c>
      <c r="D1523">
        <v>0.49177107472736997</v>
      </c>
    </row>
    <row r="1524" spans="3:4">
      <c r="C1524">
        <v>6.9454349701687175</v>
      </c>
      <c r="D1524">
        <v>0.49977597308210703</v>
      </c>
    </row>
    <row r="1525" spans="3:4">
      <c r="C1525">
        <v>6.9601725824335485</v>
      </c>
      <c r="D1525">
        <v>0.49029752289547091</v>
      </c>
    </row>
    <row r="1526" spans="3:4">
      <c r="C1526">
        <v>6.9944171557753894</v>
      </c>
      <c r="D1526">
        <v>0.49404127907589773</v>
      </c>
    </row>
    <row r="1527" spans="3:4">
      <c r="C1527">
        <v>6.980156541215365</v>
      </c>
      <c r="D1527">
        <v>0.48564537897715793</v>
      </c>
    </row>
    <row r="1528" spans="3:4">
      <c r="C1528">
        <v>7.0192370798333403</v>
      </c>
      <c r="D1528">
        <v>0.48250636398270669</v>
      </c>
    </row>
    <row r="1529" spans="3:4">
      <c r="C1529">
        <v>7.0463249461869895</v>
      </c>
      <c r="D1529">
        <v>0.4824512354568124</v>
      </c>
    </row>
    <row r="1530" spans="3:4">
      <c r="C1530">
        <v>7.0451451278139112</v>
      </c>
      <c r="D1530">
        <v>0.48941069538634885</v>
      </c>
    </row>
    <row r="1531" spans="3:4">
      <c r="C1531">
        <v>7.0773047558298234</v>
      </c>
      <c r="D1531">
        <v>0.49031095488537718</v>
      </c>
    </row>
    <row r="1532" spans="3:4">
      <c r="C1532">
        <v>7.0899650132552594</v>
      </c>
      <c r="D1532">
        <v>0.48655484357157025</v>
      </c>
    </row>
    <row r="1533" spans="3:4">
      <c r="C1533">
        <v>7.0910641954778848</v>
      </c>
      <c r="D1533">
        <v>0.48420400612412678</v>
      </c>
    </row>
    <row r="1534" spans="3:4">
      <c r="C1534">
        <v>7.1448272380517635</v>
      </c>
      <c r="D1534">
        <v>0.48600253643847191</v>
      </c>
    </row>
    <row r="1535" spans="3:4">
      <c r="C1535">
        <v>7.1599165235700788</v>
      </c>
      <c r="D1535">
        <v>0.48869155906541878</v>
      </c>
    </row>
    <row r="1536" spans="3:4">
      <c r="C1536">
        <v>7.194888253149184</v>
      </c>
      <c r="D1536">
        <v>0.49058460448373004</v>
      </c>
    </row>
    <row r="1537" spans="3:4">
      <c r="C1537">
        <v>7.1949162634346404</v>
      </c>
      <c r="D1537">
        <v>0.49783322907322347</v>
      </c>
    </row>
    <row r="1538" spans="3:4">
      <c r="C1538">
        <v>7.2145586875604391</v>
      </c>
      <c r="D1538">
        <v>0.50120697795505209</v>
      </c>
    </row>
    <row r="1539" spans="3:4">
      <c r="C1539">
        <v>5.0160007021088804</v>
      </c>
      <c r="D1539">
        <v>0.54867545701814324</v>
      </c>
    </row>
    <row r="1540" spans="3:4">
      <c r="C1540">
        <v>5.0761687213326763</v>
      </c>
      <c r="D1540">
        <v>0.5445617292136028</v>
      </c>
    </row>
    <row r="1541" spans="3:4">
      <c r="C1541">
        <v>5.7187590232412271</v>
      </c>
      <c r="D1541">
        <v>0.53423588754792439</v>
      </c>
    </row>
    <row r="1542" spans="3:4">
      <c r="C1542">
        <v>5.8879218303442844</v>
      </c>
      <c r="D1542">
        <v>0.53557370441883134</v>
      </c>
    </row>
    <row r="1543" spans="3:4">
      <c r="C1543">
        <v>6.0120150403726926</v>
      </c>
      <c r="D1543">
        <v>0.52779089252868849</v>
      </c>
    </row>
    <row r="1544" spans="3:4">
      <c r="C1544">
        <v>6.1762926746512088</v>
      </c>
      <c r="D1544">
        <v>0.53358701407356601</v>
      </c>
    </row>
    <row r="1545" spans="3:4">
      <c r="C1545">
        <v>6.1588379554994921</v>
      </c>
      <c r="D1545">
        <v>0.52275520201191095</v>
      </c>
    </row>
    <row r="1546" spans="3:4">
      <c r="C1546">
        <v>6.1621294010766627</v>
      </c>
      <c r="D1546">
        <v>0.52393126326292605</v>
      </c>
    </row>
    <row r="1547" spans="3:4">
      <c r="C1547">
        <v>5.7605581549649463</v>
      </c>
      <c r="D1547">
        <v>0.52726986094934769</v>
      </c>
    </row>
    <row r="1548" spans="3:4">
      <c r="C1548">
        <v>5.7589421245386356</v>
      </c>
      <c r="D1548">
        <v>0.53163240313596227</v>
      </c>
    </row>
    <row r="1549" spans="3:4">
      <c r="C1549">
        <v>5.7771682386832719</v>
      </c>
      <c r="D1549">
        <v>0.53281383914182501</v>
      </c>
    </row>
    <row r="1550" spans="3:4">
      <c r="C1550">
        <v>5.8120665451753304</v>
      </c>
      <c r="D1550">
        <v>0.5308922144002961</v>
      </c>
    </row>
    <row r="1551" spans="3:4">
      <c r="C1551">
        <v>5.8578713519960841</v>
      </c>
      <c r="D1551">
        <v>0.53270013710134845</v>
      </c>
    </row>
    <row r="1552" spans="3:4">
      <c r="C1552">
        <v>5.8816858634439813</v>
      </c>
      <c r="D1552">
        <v>0.52878521789257826</v>
      </c>
    </row>
    <row r="1553" spans="3:4">
      <c r="C1553">
        <v>5.8849466521837899</v>
      </c>
      <c r="D1553">
        <v>0.53123293652912962</v>
      </c>
    </row>
    <row r="1554" spans="3:4">
      <c r="C1554">
        <v>5.9057802902728973</v>
      </c>
      <c r="D1554">
        <v>0.53432307182432182</v>
      </c>
    </row>
    <row r="1555" spans="3:4">
      <c r="C1555">
        <v>9.2836210957903695</v>
      </c>
      <c r="D1555">
        <v>0.30503439446351016</v>
      </c>
    </row>
    <row r="1556" spans="3:4">
      <c r="C1556">
        <v>9.3140803032750785</v>
      </c>
      <c r="D1556">
        <v>0.30096979838454835</v>
      </c>
    </row>
    <row r="1557" spans="3:4">
      <c r="C1557">
        <v>9.3445395107597875</v>
      </c>
      <c r="D1557">
        <v>0.30871210530973925</v>
      </c>
    </row>
    <row r="1558" spans="3:4">
      <c r="C1558">
        <v>9.3749987182444965</v>
      </c>
      <c r="D1558">
        <v>0.29981290215242651</v>
      </c>
    </row>
    <row r="1559" spans="3:4">
      <c r="C1559">
        <v>9.4054579257292055</v>
      </c>
      <c r="D1559">
        <v>0.30216281395753403</v>
      </c>
    </row>
    <row r="1560" spans="3:4">
      <c r="C1560">
        <v>9.4214717662424849</v>
      </c>
      <c r="D1560">
        <v>0.3067699310617667</v>
      </c>
    </row>
    <row r="1561" spans="3:4">
      <c r="C1561">
        <v>9.3571252167543904</v>
      </c>
      <c r="D1561">
        <v>0.30900719474849464</v>
      </c>
    </row>
    <row r="1562" spans="3:4">
      <c r="C1562">
        <v>9.3235710996001249</v>
      </c>
      <c r="D1562">
        <v>0.31134200994381339</v>
      </c>
    </row>
    <row r="1563" spans="3:4">
      <c r="C1563">
        <v>9.4252733276890783</v>
      </c>
      <c r="D1563">
        <v>0.29640181765482909</v>
      </c>
    </row>
    <row r="1564" spans="3:4">
      <c r="C1564">
        <v>9.4478071960352228</v>
      </c>
      <c r="D1564">
        <v>0.31452630331415726</v>
      </c>
    </row>
    <row r="1565" spans="3:4">
      <c r="C1565">
        <v>9.5217164850430898</v>
      </c>
      <c r="D1565">
        <v>0.31129676978706228</v>
      </c>
    </row>
    <row r="1566" spans="3:4">
      <c r="C1566">
        <v>9.5586193214412667</v>
      </c>
      <c r="D1566">
        <v>0.30499779622217049</v>
      </c>
    </row>
    <row r="1567" spans="3:4">
      <c r="C1567">
        <v>9.5965889087492666</v>
      </c>
      <c r="D1567">
        <v>0.30569652561024135</v>
      </c>
    </row>
    <row r="1568" spans="3:4">
      <c r="C1568">
        <v>9.6137954016422711</v>
      </c>
      <c r="D1568">
        <v>0.30822786868664775</v>
      </c>
    </row>
    <row r="1569" spans="3:4">
      <c r="C1569">
        <v>9.6147970612097531</v>
      </c>
      <c r="D1569">
        <v>0.31127670089478915</v>
      </c>
    </row>
    <row r="1570" spans="3:4">
      <c r="C1570">
        <v>9.6384065701056407</v>
      </c>
      <c r="D1570">
        <v>0.31508650731087079</v>
      </c>
    </row>
    <row r="1571" spans="3:4">
      <c r="C1571">
        <v>8.9063333567806993</v>
      </c>
      <c r="D1571">
        <v>0.25825738265790504</v>
      </c>
    </row>
    <row r="1572" spans="3:4">
      <c r="C1572">
        <v>8.9643234137046264</v>
      </c>
      <c r="D1572">
        <v>0.25849680374310552</v>
      </c>
    </row>
    <row r="1573" spans="3:4">
      <c r="C1573">
        <v>9.0433159201709223</v>
      </c>
      <c r="D1573">
        <v>0.25614809473411276</v>
      </c>
    </row>
    <row r="1574" spans="3:4">
      <c r="C1574">
        <v>9.1238418990089336</v>
      </c>
      <c r="D1574">
        <v>0.255103481327138</v>
      </c>
    </row>
    <row r="1575" spans="3:4">
      <c r="C1575">
        <v>9.119825504453857</v>
      </c>
      <c r="D1575">
        <v>0.25529812916287492</v>
      </c>
    </row>
    <row r="1576" spans="3:4">
      <c r="C1576">
        <v>9.1607687038141048</v>
      </c>
      <c r="D1576">
        <v>0.25724190987726819</v>
      </c>
    </row>
    <row r="1577" spans="3:4">
      <c r="C1577">
        <v>9.2311778450408255</v>
      </c>
      <c r="D1577">
        <v>0.25066163548708537</v>
      </c>
    </row>
    <row r="1578" spans="3:4">
      <c r="C1578">
        <v>9.3010711947466245</v>
      </c>
      <c r="D1578">
        <v>0.2521671567344132</v>
      </c>
    </row>
    <row r="1579" spans="3:4">
      <c r="C1579">
        <v>9.4029124430746656</v>
      </c>
      <c r="D1579">
        <v>0.24887315223941062</v>
      </c>
    </row>
    <row r="1580" spans="3:4">
      <c r="C1580">
        <v>9.4792594228147209</v>
      </c>
      <c r="D1580">
        <v>0.245129540689106</v>
      </c>
    </row>
    <row r="1581" spans="3:4">
      <c r="C1581">
        <v>9.5606022029740263</v>
      </c>
      <c r="D1581">
        <v>0.25263864668500907</v>
      </c>
    </row>
    <row r="1582" spans="3:4">
      <c r="C1582">
        <v>9.6420646025162604</v>
      </c>
      <c r="D1582">
        <v>0.25564293115575254</v>
      </c>
    </row>
    <row r="1583" spans="3:4">
      <c r="C1583">
        <v>9.7413722830404428</v>
      </c>
      <c r="D1583">
        <v>0.25455202843378838</v>
      </c>
    </row>
    <row r="1584" spans="3:4">
      <c r="C1584">
        <v>9.773810904139161</v>
      </c>
      <c r="D1584">
        <v>0.2554918491152729</v>
      </c>
    </row>
    <row r="1585" spans="3:4">
      <c r="C1585">
        <v>9.6165178753425486</v>
      </c>
      <c r="D1585">
        <v>0.26975841231983033</v>
      </c>
    </row>
    <row r="1586" spans="3:4">
      <c r="C1586">
        <v>9.6763584101097155</v>
      </c>
      <c r="D1586">
        <v>0.27152243978985241</v>
      </c>
    </row>
    <row r="1587" spans="3:4">
      <c r="C1587">
        <v>10.787619816059435</v>
      </c>
      <c r="D1587">
        <v>0.18506020377516594</v>
      </c>
    </row>
    <row r="1588" spans="3:4">
      <c r="C1588">
        <v>10.789072744623667</v>
      </c>
      <c r="D1588">
        <v>0.18412022184091528</v>
      </c>
    </row>
    <row r="1589" spans="3:4">
      <c r="C1589">
        <v>10.834230880732001</v>
      </c>
      <c r="D1589">
        <v>0.18371885779284347</v>
      </c>
    </row>
    <row r="1590" spans="3:4">
      <c r="C1590">
        <v>10.884671505481643</v>
      </c>
      <c r="D1590">
        <v>0.182671152281357</v>
      </c>
    </row>
    <row r="1591" spans="3:4">
      <c r="C1591">
        <v>10.951988333962113</v>
      </c>
      <c r="D1591">
        <v>0.18152588579426085</v>
      </c>
    </row>
    <row r="1592" spans="3:4">
      <c r="C1592">
        <v>11.019602438639254</v>
      </c>
      <c r="D1592">
        <v>0.16008996890066057</v>
      </c>
    </row>
    <row r="1593" spans="3:4">
      <c r="C1593">
        <v>11.032558318338783</v>
      </c>
      <c r="D1593">
        <v>0.16478109001066468</v>
      </c>
    </row>
    <row r="1594" spans="3:4">
      <c r="C1594">
        <v>11.062313313022662</v>
      </c>
      <c r="D1594">
        <v>0.15553318673042493</v>
      </c>
    </row>
    <row r="1595" spans="3:4">
      <c r="C1595">
        <v>11.065519564013528</v>
      </c>
      <c r="D1595">
        <v>0.16515219161523351</v>
      </c>
    </row>
    <row r="1596" spans="3:4">
      <c r="C1596">
        <v>11.094352760149551</v>
      </c>
      <c r="D1596">
        <v>0.16345285171466084</v>
      </c>
    </row>
    <row r="1597" spans="3:4">
      <c r="C1597">
        <v>11.131945913825193</v>
      </c>
      <c r="D1597">
        <v>0.16084537118002223</v>
      </c>
    </row>
    <row r="1598" spans="3:4">
      <c r="C1598">
        <v>11.170213011488732</v>
      </c>
      <c r="D1598">
        <v>0.15990057343612843</v>
      </c>
    </row>
    <row r="1599" spans="3:4">
      <c r="C1599">
        <v>11.217501874714847</v>
      </c>
      <c r="D1599">
        <v>0.17645415315605742</v>
      </c>
    </row>
    <row r="1600" spans="3:4">
      <c r="C1600">
        <v>11.199948883901186</v>
      </c>
      <c r="D1600">
        <v>0.1785712111613266</v>
      </c>
    </row>
    <row r="1601" spans="3:4">
      <c r="C1601">
        <v>11.139735706997328</v>
      </c>
      <c r="D1601">
        <v>0.20266414454091389</v>
      </c>
    </row>
    <row r="1602" spans="3:4">
      <c r="C1602">
        <v>11.169535824698061</v>
      </c>
      <c r="D1602">
        <v>0.20737660370343791</v>
      </c>
    </row>
    <row r="1603" spans="3:4">
      <c r="C1603">
        <v>6.7760959150874234</v>
      </c>
      <c r="D1603">
        <v>0.50022697830704543</v>
      </c>
    </row>
    <row r="1604" spans="3:4">
      <c r="C1604">
        <v>6.7666102205914456</v>
      </c>
      <c r="D1604">
        <v>0.49771641662599797</v>
      </c>
    </row>
    <row r="1605" spans="3:4">
      <c r="C1605">
        <v>6.7721612248974781</v>
      </c>
      <c r="D1605">
        <v>0.49512797599747088</v>
      </c>
    </row>
    <row r="1606" spans="3:4">
      <c r="C1606">
        <v>6.7801864555515134</v>
      </c>
      <c r="D1606">
        <v>0.4948846024269824</v>
      </c>
    </row>
    <row r="1607" spans="3:4">
      <c r="C1607">
        <v>6.7955122521476783</v>
      </c>
      <c r="D1607">
        <v>0.49675041348213411</v>
      </c>
    </row>
    <row r="1608" spans="3:4">
      <c r="C1608">
        <v>6.8122383865937364</v>
      </c>
      <c r="D1608">
        <v>0.49758102356219441</v>
      </c>
    </row>
    <row r="1609" spans="3:4">
      <c r="C1609">
        <v>6.8413775644216379</v>
      </c>
      <c r="D1609">
        <v>0.49826450638637976</v>
      </c>
    </row>
    <row r="1610" spans="3:4">
      <c r="C1610">
        <v>6.6770159539324592</v>
      </c>
      <c r="D1610">
        <v>0.49392472996975095</v>
      </c>
    </row>
    <row r="1611" spans="3:4">
      <c r="C1611">
        <v>6.7419357014174617</v>
      </c>
      <c r="D1611">
        <v>0.49732781794849995</v>
      </c>
    </row>
    <row r="1612" spans="3:4">
      <c r="C1612">
        <v>6.7650764953140126</v>
      </c>
      <c r="D1612">
        <v>0.49334596613118314</v>
      </c>
    </row>
    <row r="1613" spans="3:4">
      <c r="C1613">
        <v>6.7822767286147574</v>
      </c>
      <c r="D1613">
        <v>0.49454168644868574</v>
      </c>
    </row>
    <row r="1614" spans="3:4">
      <c r="C1614">
        <v>6.8037785097213801</v>
      </c>
      <c r="D1614">
        <v>0.49019868052517662</v>
      </c>
    </row>
    <row r="1615" spans="3:4">
      <c r="C1615">
        <v>6.8371317802656915</v>
      </c>
      <c r="D1615">
        <v>0.48037905957987775</v>
      </c>
    </row>
    <row r="1616" spans="3:4">
      <c r="C1616">
        <v>6.8791243732793692</v>
      </c>
      <c r="D1616">
        <v>0.47769375032084221</v>
      </c>
    </row>
    <row r="1617" spans="3:4">
      <c r="C1617">
        <v>6.8152697855996029</v>
      </c>
      <c r="D1617">
        <v>0.48475648915325231</v>
      </c>
    </row>
    <row r="1618" spans="3:4">
      <c r="C1618">
        <v>6.8194171751309032</v>
      </c>
      <c r="D1618">
        <v>0.48727337565245188</v>
      </c>
    </row>
    <row r="1619" spans="3:4">
      <c r="C1619">
        <v>6.413086560414909</v>
      </c>
      <c r="D1619">
        <v>0.53352558971807396</v>
      </c>
    </row>
    <row r="1620" spans="3:4">
      <c r="C1620">
        <v>6.4594730578190251</v>
      </c>
      <c r="D1620">
        <v>0.52533550624327707</v>
      </c>
    </row>
    <row r="1621" spans="3:4">
      <c r="C1621">
        <v>6.4666273410221438</v>
      </c>
      <c r="D1621">
        <v>0.52321293951563475</v>
      </c>
    </row>
    <row r="1622" spans="3:4">
      <c r="C1622">
        <v>6.4712579872560916</v>
      </c>
      <c r="D1622">
        <v>0.53164976057935431</v>
      </c>
    </row>
    <row r="1623" spans="3:4">
      <c r="C1623">
        <v>6.4673426909219884</v>
      </c>
      <c r="D1623">
        <v>0.5193461918877893</v>
      </c>
    </row>
    <row r="1624" spans="3:4">
      <c r="C1624">
        <v>6.4508691268211935</v>
      </c>
      <c r="D1624">
        <v>0.50917309381888687</v>
      </c>
    </row>
    <row r="1625" spans="3:4">
      <c r="C1625">
        <v>6.3696893048034111</v>
      </c>
      <c r="D1625">
        <v>0.52319461642973197</v>
      </c>
    </row>
    <row r="1626" spans="3:4">
      <c r="C1626">
        <v>6.3575275551856745</v>
      </c>
      <c r="D1626">
        <v>0.52917321903874781</v>
      </c>
    </row>
    <row r="1627" spans="3:4">
      <c r="C1627">
        <v>6.3828566266660456</v>
      </c>
      <c r="D1627">
        <v>0.52779852984508813</v>
      </c>
    </row>
    <row r="1628" spans="3:4">
      <c r="C1628">
        <v>6.4084672000379177</v>
      </c>
      <c r="D1628">
        <v>0.5137969475750731</v>
      </c>
    </row>
    <row r="1629" spans="3:4">
      <c r="C1629">
        <v>6.40613806147711</v>
      </c>
      <c r="D1629">
        <v>0.50838791904747849</v>
      </c>
    </row>
    <row r="1630" spans="3:4">
      <c r="C1630">
        <v>6.4522951815607055</v>
      </c>
      <c r="D1630">
        <v>0.49728827462526937</v>
      </c>
    </row>
    <row r="1631" spans="3:4">
      <c r="C1631">
        <v>6.4807978700104067</v>
      </c>
      <c r="D1631">
        <v>0.49645867166876423</v>
      </c>
    </row>
    <row r="1632" spans="3:4">
      <c r="C1632">
        <v>6.5355235935160065</v>
      </c>
      <c r="D1632">
        <v>0.50293399965278551</v>
      </c>
    </row>
    <row r="1633" spans="3:4">
      <c r="C1633">
        <v>6.5810578635381471</v>
      </c>
      <c r="D1633">
        <v>0.51075497811434667</v>
      </c>
    </row>
    <row r="1634" spans="3:4">
      <c r="C1634">
        <v>6.586252586335946</v>
      </c>
      <c r="D1634">
        <v>0.51442551344755871</v>
      </c>
    </row>
    <row r="1635" spans="3:4">
      <c r="C1635">
        <v>9.1253585932744787</v>
      </c>
      <c r="D1635">
        <v>0.28046601405209348</v>
      </c>
    </row>
    <row r="1636" spans="3:4">
      <c r="C1636">
        <v>9.195202447874502</v>
      </c>
      <c r="D1636">
        <v>0.2871350611844356</v>
      </c>
    </row>
    <row r="1637" spans="3:4">
      <c r="C1637">
        <v>9.2404565781981312</v>
      </c>
      <c r="D1637">
        <v>0.28485500551558729</v>
      </c>
    </row>
    <row r="1638" spans="3:4">
      <c r="C1638">
        <v>9.1390877750474964</v>
      </c>
      <c r="D1638">
        <v>0.28194888926277567</v>
      </c>
    </row>
    <row r="1639" spans="3:4">
      <c r="C1639">
        <v>9.1747414699040064</v>
      </c>
      <c r="D1639">
        <v>0.28409270340100057</v>
      </c>
    </row>
    <row r="1640" spans="3:4">
      <c r="C1640">
        <v>9.2370463312274147</v>
      </c>
      <c r="D1640">
        <v>0.27985110174819566</v>
      </c>
    </row>
    <row r="1641" spans="3:4">
      <c r="C1641">
        <v>9.2210478787512766</v>
      </c>
      <c r="D1641">
        <v>0.27719335547366314</v>
      </c>
    </row>
    <row r="1642" spans="3:4">
      <c r="C1642">
        <v>9.2536222314394294</v>
      </c>
      <c r="D1642">
        <v>0.27899652786850065</v>
      </c>
    </row>
    <row r="1643" spans="3:4">
      <c r="C1643">
        <v>9.2909121902405847</v>
      </c>
      <c r="D1643">
        <v>0.26981304373864967</v>
      </c>
    </row>
    <row r="1644" spans="3:4">
      <c r="C1644">
        <v>9.3381375776811968</v>
      </c>
      <c r="D1644">
        <v>0.27855587197364623</v>
      </c>
    </row>
    <row r="1645" spans="3:4">
      <c r="C1645">
        <v>9.3719942625591894</v>
      </c>
      <c r="D1645">
        <v>0.26886398197931366</v>
      </c>
    </row>
    <row r="1646" spans="3:4">
      <c r="C1646">
        <v>9.4109978669640899</v>
      </c>
      <c r="D1646">
        <v>0.26843256859840608</v>
      </c>
    </row>
    <row r="1647" spans="3:4">
      <c r="C1647">
        <v>9.4562778189356429</v>
      </c>
      <c r="D1647">
        <v>0.26774582842262556</v>
      </c>
    </row>
    <row r="1648" spans="3:4">
      <c r="C1648">
        <v>9.4851608778888554</v>
      </c>
      <c r="D1648">
        <v>0.26818381425295018</v>
      </c>
    </row>
    <row r="1649" spans="3:4">
      <c r="C1649">
        <v>9.451226755502466</v>
      </c>
      <c r="D1649">
        <v>0.27211641988522306</v>
      </c>
    </row>
    <row r="1650" spans="3:4">
      <c r="C1650">
        <v>9.476367481355485</v>
      </c>
      <c r="D1650">
        <v>0.27655767368107115</v>
      </c>
    </row>
    <row r="1651" spans="3:4">
      <c r="C1651">
        <v>7.8499960951083914</v>
      </c>
      <c r="D1651">
        <v>0.4271469057670258</v>
      </c>
    </row>
    <row r="1652" spans="3:4">
      <c r="C1652">
        <v>7.9148204342612756</v>
      </c>
      <c r="D1652">
        <v>0.42442572793524053</v>
      </c>
    </row>
    <row r="1653" spans="3:4">
      <c r="C1653">
        <v>7.9936917748404586</v>
      </c>
      <c r="D1653">
        <v>0.41518814802901421</v>
      </c>
    </row>
    <row r="1654" spans="3:4">
      <c r="C1654">
        <v>8.0686965091479017</v>
      </c>
      <c r="D1654">
        <v>0.41245730277110093</v>
      </c>
    </row>
    <row r="1655" spans="3:4">
      <c r="C1655">
        <v>8.1213477754360088</v>
      </c>
      <c r="D1655">
        <v>0.40751294854501685</v>
      </c>
    </row>
    <row r="1656" spans="3:4">
      <c r="C1656">
        <v>8.151752803259269</v>
      </c>
      <c r="D1656">
        <v>0.40068397935997968</v>
      </c>
    </row>
    <row r="1657" spans="3:4">
      <c r="C1657">
        <v>8.1703987343434221</v>
      </c>
      <c r="D1657">
        <v>0.39564849803395657</v>
      </c>
    </row>
    <row r="1658" spans="3:4">
      <c r="C1658">
        <v>8.2191070067016678</v>
      </c>
      <c r="D1658">
        <v>0.39414064952664324</v>
      </c>
    </row>
    <row r="1659" spans="3:4">
      <c r="C1659">
        <v>8.2870531313947104</v>
      </c>
      <c r="D1659">
        <v>0.39148028999599305</v>
      </c>
    </row>
    <row r="1660" spans="3:4">
      <c r="C1660">
        <v>8.3641712466341556</v>
      </c>
      <c r="D1660">
        <v>0.38955145223819843</v>
      </c>
    </row>
    <row r="1661" spans="3:4">
      <c r="C1661">
        <v>8.3028049174903327</v>
      </c>
      <c r="D1661">
        <v>0.38722354188737884</v>
      </c>
    </row>
    <row r="1662" spans="3:4">
      <c r="C1662">
        <v>8.4541772634998669</v>
      </c>
      <c r="D1662">
        <v>0.38295309794851734</v>
      </c>
    </row>
    <row r="1663" spans="3:4">
      <c r="C1663">
        <v>8.51001571658845</v>
      </c>
      <c r="D1663">
        <v>0.37987726558116314</v>
      </c>
    </row>
    <row r="1664" spans="3:4">
      <c r="C1664">
        <v>8.5564622602730953</v>
      </c>
      <c r="D1664">
        <v>0.37854191530135645</v>
      </c>
    </row>
    <row r="1665" spans="3:4">
      <c r="C1665">
        <v>8.5116299486048828</v>
      </c>
      <c r="D1665">
        <v>0.38125762979384131</v>
      </c>
    </row>
    <row r="1666" spans="3:4">
      <c r="C1666">
        <v>8.5585633869722795</v>
      </c>
      <c r="D1666">
        <v>0.3849011175681108</v>
      </c>
    </row>
    <row r="1667" spans="3:4">
      <c r="C1667">
        <v>6.5474078770837751</v>
      </c>
      <c r="D1667">
        <v>0.54567127807701177</v>
      </c>
    </row>
    <row r="1668" spans="3:4">
      <c r="C1668">
        <v>6.5601722167746388</v>
      </c>
      <c r="D1668">
        <v>0.54461628493414471</v>
      </c>
    </row>
    <row r="1669" spans="3:4">
      <c r="C1669">
        <v>6.6069111392299096</v>
      </c>
      <c r="D1669">
        <v>0.54236426362198686</v>
      </c>
    </row>
    <row r="1670" spans="3:4">
      <c r="C1670">
        <v>6.64657814533797</v>
      </c>
      <c r="D1670">
        <v>0.54409099222932722</v>
      </c>
    </row>
    <row r="1671" spans="3:4">
      <c r="C1671">
        <v>6.69203242750112</v>
      </c>
      <c r="D1671">
        <v>0.54353006955062722</v>
      </c>
    </row>
    <row r="1672" spans="3:4">
      <c r="C1672">
        <v>6.7026408030378661</v>
      </c>
      <c r="D1672">
        <v>0.54123107681945881</v>
      </c>
    </row>
    <row r="1673" spans="3:4">
      <c r="C1673">
        <v>6.7947118183649007</v>
      </c>
      <c r="D1673">
        <v>0.54513742424062739</v>
      </c>
    </row>
    <row r="1674" spans="3:4">
      <c r="C1674">
        <v>6.8122179188913465</v>
      </c>
      <c r="D1674">
        <v>0.54361087046040546</v>
      </c>
    </row>
    <row r="1675" spans="3:4">
      <c r="C1675">
        <v>6.8601174790434758</v>
      </c>
      <c r="D1675">
        <v>0.53959338907117438</v>
      </c>
    </row>
    <row r="1676" spans="3:4">
      <c r="C1676">
        <v>6.8576362111276126</v>
      </c>
      <c r="D1676">
        <v>0.53365454024859704</v>
      </c>
    </row>
    <row r="1677" spans="3:4">
      <c r="C1677">
        <v>6.8926504753004343</v>
      </c>
      <c r="D1677">
        <v>0.53827072317496938</v>
      </c>
    </row>
    <row r="1678" spans="3:4">
      <c r="C1678">
        <v>6.9204723170374649</v>
      </c>
      <c r="D1678">
        <v>0.53902394310897572</v>
      </c>
    </row>
    <row r="1679" spans="3:4">
      <c r="C1679">
        <v>6.9388662758997208</v>
      </c>
      <c r="D1679">
        <v>0.53689189968102846</v>
      </c>
    </row>
    <row r="1680" spans="3:4">
      <c r="C1680">
        <v>6.9630578927085951</v>
      </c>
      <c r="D1680">
        <v>0.53585637166731404</v>
      </c>
    </row>
    <row r="1681" spans="3:4">
      <c r="C1681">
        <v>6.9814782568092237</v>
      </c>
      <c r="D1681">
        <v>0.5388432739458352</v>
      </c>
    </row>
    <row r="1682" spans="3:4">
      <c r="C1682">
        <v>7.0131625355803315</v>
      </c>
      <c r="D1682">
        <v>0.54103762938895839</v>
      </c>
    </row>
    <row r="1683" spans="3:4">
      <c r="C1683">
        <v>9.7271900233497028</v>
      </c>
      <c r="D1683">
        <v>0.21673847761749251</v>
      </c>
    </row>
    <row r="1684" spans="3:4">
      <c r="C1684">
        <v>9.7589903839398069</v>
      </c>
      <c r="D1684">
        <v>0.2162662408479803</v>
      </c>
    </row>
    <row r="1685" spans="3:4">
      <c r="C1685">
        <v>9.8023612387176886</v>
      </c>
      <c r="D1685">
        <v>0.21326622630069036</v>
      </c>
    </row>
    <row r="1686" spans="3:4">
      <c r="C1686">
        <v>9.8471385634892883</v>
      </c>
      <c r="D1686">
        <v>0.20953745972573368</v>
      </c>
    </row>
    <row r="1687" spans="3:4">
      <c r="C1687">
        <v>9.8854962324013549</v>
      </c>
      <c r="D1687">
        <v>0.21329693027329466</v>
      </c>
    </row>
    <row r="1688" spans="3:4">
      <c r="C1688">
        <v>9.9294664104262793</v>
      </c>
      <c r="D1688">
        <v>0.21448729512979867</v>
      </c>
    </row>
    <row r="1689" spans="3:4">
      <c r="C1689">
        <v>9.905506658668493</v>
      </c>
      <c r="D1689">
        <v>0.21351960541474144</v>
      </c>
    </row>
    <row r="1690" spans="3:4">
      <c r="C1690">
        <v>9.9238921195646892</v>
      </c>
      <c r="D1690">
        <v>0.21446451732570046</v>
      </c>
    </row>
    <row r="1691" spans="3:4">
      <c r="C1691">
        <v>9.9141509898404383</v>
      </c>
      <c r="D1691">
        <v>0.24238046195934718</v>
      </c>
    </row>
    <row r="1692" spans="3:4">
      <c r="C1692">
        <v>9.9163844239808228</v>
      </c>
      <c r="D1692">
        <v>0.23214375056407319</v>
      </c>
    </row>
    <row r="1693" spans="3:4">
      <c r="C1693">
        <v>9.9502780265683946</v>
      </c>
      <c r="D1693">
        <v>0.2346775349766724</v>
      </c>
    </row>
    <row r="1694" spans="3:4">
      <c r="C1694">
        <v>9.978808328073896</v>
      </c>
      <c r="D1694">
        <v>0.2288041267716111</v>
      </c>
    </row>
    <row r="1695" spans="3:4">
      <c r="C1695">
        <v>10.008628007007154</v>
      </c>
      <c r="D1695">
        <v>0.24071763049066627</v>
      </c>
    </row>
    <row r="1696" spans="3:4">
      <c r="C1696">
        <v>10.026976554530695</v>
      </c>
      <c r="D1696">
        <v>0.24499659113533401</v>
      </c>
    </row>
    <row r="1697" spans="3:4">
      <c r="C1697">
        <v>9.9982172555385311</v>
      </c>
      <c r="D1697">
        <v>0.2493897091208169</v>
      </c>
    </row>
    <row r="1698" spans="3:4">
      <c r="C1698">
        <v>10.016420194509639</v>
      </c>
      <c r="D1698">
        <v>0.25373249377245233</v>
      </c>
    </row>
    <row r="1699" spans="3:4">
      <c r="C1699">
        <v>7.6678739411274801</v>
      </c>
      <c r="D1699">
        <v>0.4728168742938102</v>
      </c>
    </row>
    <row r="1700" spans="3:4">
      <c r="C1700">
        <v>7.6983331486121882</v>
      </c>
      <c r="D1700">
        <v>0.47123865748897797</v>
      </c>
    </row>
    <row r="1701" spans="3:4">
      <c r="C1701">
        <v>7.7287923560968972</v>
      </c>
      <c r="D1701">
        <v>0.46908434198414589</v>
      </c>
    </row>
    <row r="1702" spans="3:4">
      <c r="C1702">
        <v>7.7592515635816053</v>
      </c>
      <c r="D1702">
        <v>0.46824318767931378</v>
      </c>
    </row>
    <row r="1703" spans="3:4">
      <c r="C1703">
        <v>7.7897107710663143</v>
      </c>
      <c r="D1703">
        <v>0.46919387037031496</v>
      </c>
    </row>
    <row r="1704" spans="3:4">
      <c r="C1704">
        <v>7.8201699785510224</v>
      </c>
      <c r="D1704">
        <v>0.47106145103159536</v>
      </c>
    </row>
    <row r="1705" spans="3:4">
      <c r="C1705">
        <v>7.8506291860357313</v>
      </c>
      <c r="D1705">
        <v>0.47263985652212942</v>
      </c>
    </row>
    <row r="1706" spans="3:4">
      <c r="C1706">
        <v>7.8810883935204394</v>
      </c>
      <c r="D1706">
        <v>0.4736571924876633</v>
      </c>
    </row>
    <row r="1707" spans="3:4">
      <c r="C1707">
        <v>7.9115476010051484</v>
      </c>
      <c r="D1707">
        <v>0.47820147884069725</v>
      </c>
    </row>
    <row r="1708" spans="3:4">
      <c r="C1708">
        <v>7.9420068084898565</v>
      </c>
      <c r="D1708">
        <v>0.47834172049789792</v>
      </c>
    </row>
    <row r="1709" spans="3:4">
      <c r="C1709">
        <v>7.9724660159745655</v>
      </c>
      <c r="D1709">
        <v>0.48097753723426512</v>
      </c>
    </row>
    <row r="1710" spans="3:4">
      <c r="C1710">
        <v>8.0020248182161104</v>
      </c>
      <c r="D1710">
        <v>0.48841293966229915</v>
      </c>
    </row>
    <row r="1711" spans="3:4">
      <c r="C1711">
        <v>8.0315836204576545</v>
      </c>
      <c r="D1711">
        <v>0.48926330192227757</v>
      </c>
    </row>
    <row r="1712" spans="3:4">
      <c r="C1712">
        <v>8.0611424226991986</v>
      </c>
      <c r="D1712">
        <v>0.49166831494475605</v>
      </c>
    </row>
    <row r="1713" spans="3:4">
      <c r="C1713">
        <v>8.0907012249407426</v>
      </c>
      <c r="D1713">
        <v>0.48896005135001702</v>
      </c>
    </row>
    <row r="1714" spans="3:4">
      <c r="C1714">
        <v>8.1204000552457813</v>
      </c>
      <c r="D1714">
        <v>0.49179835112953851</v>
      </c>
    </row>
    <row r="1715" spans="3:4">
      <c r="C1715">
        <v>7.3728659033010757</v>
      </c>
      <c r="D1715">
        <v>0.51363842885169331</v>
      </c>
    </row>
    <row r="1716" spans="3:4">
      <c r="C1716">
        <v>7.4022550293970513</v>
      </c>
      <c r="D1716">
        <v>0.51050093814895359</v>
      </c>
    </row>
    <row r="1717" spans="3:4">
      <c r="C1717">
        <v>7.3336548807287203</v>
      </c>
      <c r="D1717">
        <v>0.51618062816853472</v>
      </c>
    </row>
    <row r="1718" spans="3:4">
      <c r="C1718">
        <v>7.333588226671111</v>
      </c>
      <c r="D1718">
        <v>0.52396481034966103</v>
      </c>
    </row>
    <row r="1719" spans="3:4">
      <c r="C1719">
        <v>7.3705223580256387</v>
      </c>
      <c r="D1719">
        <v>0.51386361614735243</v>
      </c>
    </row>
    <row r="1720" spans="3:4">
      <c r="C1720">
        <v>7.3610771137283075</v>
      </c>
      <c r="D1720">
        <v>0.50647062500337725</v>
      </c>
    </row>
    <row r="1721" spans="3:4">
      <c r="C1721">
        <v>7.3616963307149854</v>
      </c>
      <c r="D1721">
        <v>0.5107618618882942</v>
      </c>
    </row>
    <row r="1722" spans="3:4">
      <c r="C1722">
        <v>7.3447286770699032</v>
      </c>
      <c r="D1722">
        <v>0.50879513629077344</v>
      </c>
    </row>
    <row r="1723" spans="3:4">
      <c r="C1723">
        <v>7.371550667622329</v>
      </c>
      <c r="D1723">
        <v>0.5047110752711883</v>
      </c>
    </row>
    <row r="1724" spans="3:4">
      <c r="C1724">
        <v>7.3949895401683134</v>
      </c>
      <c r="D1724">
        <v>0.49471718732253822</v>
      </c>
    </row>
    <row r="1725" spans="3:4">
      <c r="C1725">
        <v>7.4217167636463754</v>
      </c>
      <c r="D1725">
        <v>0.502553380045201</v>
      </c>
    </row>
    <row r="1726" spans="3:4">
      <c r="C1726">
        <v>7.5735378764397909</v>
      </c>
      <c r="D1726">
        <v>0.48963404015080719</v>
      </c>
    </row>
    <row r="1727" spans="3:4">
      <c r="C1727">
        <v>7.4900466086983473</v>
      </c>
      <c r="D1727">
        <v>0.4861737771238932</v>
      </c>
    </row>
    <row r="1728" spans="3:4">
      <c r="C1728">
        <v>7.5020907312854446</v>
      </c>
      <c r="D1728">
        <v>0.48987443613076898</v>
      </c>
    </row>
    <row r="1729" spans="3:4">
      <c r="C1729">
        <v>7.4681477427874086</v>
      </c>
      <c r="D1729">
        <v>0.49245350003809829</v>
      </c>
    </row>
    <row r="1730" spans="3:4">
      <c r="C1730">
        <v>7.4799268711647873</v>
      </c>
      <c r="D1730">
        <v>0.49624698577911208</v>
      </c>
    </row>
    <row r="1731" spans="3:4">
      <c r="C1731">
        <v>8.8969167922240437</v>
      </c>
      <c r="D1731">
        <v>0.24964347489798833</v>
      </c>
    </row>
    <row r="1732" spans="3:4">
      <c r="C1732">
        <v>8.9410622106847875</v>
      </c>
      <c r="D1732">
        <v>0.24856843191779532</v>
      </c>
    </row>
    <row r="1733" spans="3:4">
      <c r="C1733">
        <v>8.9838574619612661</v>
      </c>
      <c r="D1733">
        <v>0.24852644375403518</v>
      </c>
    </row>
    <row r="1734" spans="3:4">
      <c r="C1734">
        <v>9.0322782348418915</v>
      </c>
      <c r="D1734">
        <v>0.24760952426287661</v>
      </c>
    </row>
    <row r="1735" spans="3:4">
      <c r="C1735">
        <v>9.0453385542603115</v>
      </c>
      <c r="D1735">
        <v>0.24710908730322204</v>
      </c>
    </row>
    <row r="1736" spans="3:4">
      <c r="C1736">
        <v>9.121933624741267</v>
      </c>
      <c r="D1736">
        <v>0.24584639593956356</v>
      </c>
    </row>
    <row r="1737" spans="3:4">
      <c r="C1737">
        <v>9.1364434712934131</v>
      </c>
      <c r="D1737">
        <v>0.24574181352757174</v>
      </c>
    </row>
    <row r="1738" spans="3:4">
      <c r="C1738">
        <v>9.1487964517132916</v>
      </c>
      <c r="D1738">
        <v>0.24602542470132174</v>
      </c>
    </row>
    <row r="1739" spans="3:4">
      <c r="C1739">
        <v>9.1743422753410577</v>
      </c>
      <c r="D1739">
        <v>0.24648511405634607</v>
      </c>
    </row>
    <row r="1740" spans="3:4">
      <c r="C1740">
        <v>9.2215989567388057</v>
      </c>
      <c r="D1740">
        <v>0.2460944203466299</v>
      </c>
    </row>
    <row r="1741" spans="3:4">
      <c r="C1741">
        <v>9.2259683131730164</v>
      </c>
      <c r="D1741">
        <v>0.24544550830022308</v>
      </c>
    </row>
    <row r="1742" spans="3:4">
      <c r="C1742">
        <v>9.2568865941876979</v>
      </c>
      <c r="D1742">
        <v>0.25105080855577799</v>
      </c>
    </row>
    <row r="1743" spans="3:4">
      <c r="C1743">
        <v>9.3044842010090196</v>
      </c>
      <c r="D1743">
        <v>0.2496577774155411</v>
      </c>
    </row>
    <row r="1744" spans="3:4">
      <c r="C1744">
        <v>9.3476714995334742</v>
      </c>
      <c r="D1744">
        <v>0.25291501291388974</v>
      </c>
    </row>
    <row r="1745" spans="3:4">
      <c r="C1745">
        <v>9.3637529263599095</v>
      </c>
      <c r="D1745">
        <v>0.25658521626957748</v>
      </c>
    </row>
    <row r="1746" spans="3:4">
      <c r="C1746">
        <v>9.3950154743001377</v>
      </c>
      <c r="D1746">
        <v>0.26067423906731096</v>
      </c>
    </row>
    <row r="1747" spans="3:4">
      <c r="C1747">
        <v>9.2071646161269243</v>
      </c>
      <c r="D1747">
        <v>0.26020704439090742</v>
      </c>
    </row>
    <row r="1748" spans="3:4">
      <c r="C1748">
        <v>9.2417639924333859</v>
      </c>
      <c r="D1748">
        <v>0.26270713450201794</v>
      </c>
    </row>
    <row r="1749" spans="3:4">
      <c r="C1749">
        <v>9.2927856167360794</v>
      </c>
      <c r="D1749">
        <v>0.25876722484577686</v>
      </c>
    </row>
    <row r="1750" spans="3:4">
      <c r="C1750">
        <v>9.326679358137989</v>
      </c>
      <c r="D1750">
        <v>0.2594388534632473</v>
      </c>
    </row>
    <row r="1751" spans="3:4">
      <c r="C1751">
        <v>9.3507786663292336</v>
      </c>
      <c r="D1751">
        <v>0.26211513988764862</v>
      </c>
    </row>
    <row r="1752" spans="3:4">
      <c r="C1752">
        <v>9.4005082757428227</v>
      </c>
      <c r="D1752">
        <v>0.26105848287184724</v>
      </c>
    </row>
    <row r="1753" spans="3:4">
      <c r="C1753">
        <v>9.3884975550587058</v>
      </c>
      <c r="D1753">
        <v>0.25781962274303849</v>
      </c>
    </row>
    <row r="1754" spans="3:4">
      <c r="C1754">
        <v>9.3865969541973993</v>
      </c>
      <c r="D1754">
        <v>0.25586470754432111</v>
      </c>
    </row>
    <row r="1755" spans="3:4">
      <c r="C1755">
        <v>9.3898882602321443</v>
      </c>
      <c r="D1755">
        <v>0.25114415803440127</v>
      </c>
    </row>
    <row r="1756" spans="3:4">
      <c r="C1756">
        <v>9.419439223255873</v>
      </c>
      <c r="D1756">
        <v>0.24641822351246354</v>
      </c>
    </row>
    <row r="1757" spans="3:4">
      <c r="C1757">
        <v>9.4408569695741189</v>
      </c>
      <c r="D1757">
        <v>0.24398879022365516</v>
      </c>
    </row>
    <row r="1758" spans="3:4">
      <c r="C1758">
        <v>9.4780825586276425</v>
      </c>
      <c r="D1758">
        <v>0.24406479684489835</v>
      </c>
    </row>
    <row r="1759" spans="3:4">
      <c r="C1759">
        <v>9.5008345524941085</v>
      </c>
      <c r="D1759">
        <v>0.24048622914984011</v>
      </c>
    </row>
    <row r="1760" spans="3:4">
      <c r="C1760">
        <v>9.5055153663723129</v>
      </c>
      <c r="D1760">
        <v>0.24411797841330971</v>
      </c>
    </row>
    <row r="1761" spans="3:4">
      <c r="C1761">
        <v>9.4277889446258882</v>
      </c>
      <c r="D1761">
        <v>0.24595323012925985</v>
      </c>
    </row>
    <row r="1762" spans="3:4">
      <c r="C1762">
        <v>9.4454486088172764</v>
      </c>
      <c r="D1762">
        <v>0.24801252093295079</v>
      </c>
    </row>
    <row r="1763" spans="3:4">
      <c r="C1763">
        <v>7.9991001850542034</v>
      </c>
      <c r="D1763">
        <v>0.4914747130763884</v>
      </c>
    </row>
    <row r="1764" spans="3:4">
      <c r="C1764">
        <v>7.9689186445453792</v>
      </c>
      <c r="D1764">
        <v>0.49157361236419339</v>
      </c>
    </row>
    <row r="1765" spans="3:4">
      <c r="C1765">
        <v>7.8972551964348385</v>
      </c>
      <c r="D1765">
        <v>0.49368929323167315</v>
      </c>
    </row>
    <row r="1766" spans="3:4">
      <c r="C1766">
        <v>7.9244520940351419</v>
      </c>
      <c r="D1766">
        <v>0.493356388224864</v>
      </c>
    </row>
    <row r="1767" spans="3:4">
      <c r="C1767">
        <v>7.9442618768155233</v>
      </c>
      <c r="D1767">
        <v>0.49326965195636818</v>
      </c>
    </row>
    <row r="1768" spans="3:4">
      <c r="C1768">
        <v>7.9924467092113813</v>
      </c>
      <c r="D1768">
        <v>0.49286036915535192</v>
      </c>
    </row>
    <row r="1769" spans="3:4">
      <c r="C1769">
        <v>8.0010765546442055</v>
      </c>
      <c r="D1769">
        <v>0.4930987756789631</v>
      </c>
    </row>
    <row r="1770" spans="3:4">
      <c r="C1770">
        <v>8.0122023112383918</v>
      </c>
      <c r="D1770">
        <v>0.49274243595835937</v>
      </c>
    </row>
    <row r="1771" spans="3:4">
      <c r="C1771">
        <v>8.0132377410592142</v>
      </c>
      <c r="D1771">
        <v>0.49274293810940173</v>
      </c>
    </row>
    <row r="1772" spans="3:4">
      <c r="C1772">
        <v>7.9699751545632793</v>
      </c>
      <c r="D1772">
        <v>0.49253881114984138</v>
      </c>
    </row>
    <row r="1773" spans="3:4">
      <c r="C1773">
        <v>7.996949379913624</v>
      </c>
      <c r="D1773">
        <v>0.4916975588156875</v>
      </c>
    </row>
    <row r="1774" spans="3:4">
      <c r="C1774">
        <v>7.9915202851403837</v>
      </c>
      <c r="D1774">
        <v>0.49211321754243037</v>
      </c>
    </row>
    <row r="1775" spans="3:4">
      <c r="C1775">
        <v>7.9886697335144472</v>
      </c>
      <c r="D1775">
        <v>0.49393544778614501</v>
      </c>
    </row>
    <row r="1776" spans="3:4">
      <c r="C1776">
        <v>7.956774555319563</v>
      </c>
      <c r="D1776">
        <v>0.49280637702132285</v>
      </c>
    </row>
    <row r="1777" spans="3:4">
      <c r="C1777">
        <v>7.938821111312401</v>
      </c>
      <c r="D1777">
        <v>0.49570093170148022</v>
      </c>
    </row>
    <row r="1778" spans="3:4">
      <c r="C1778">
        <v>7.9400359170540753</v>
      </c>
      <c r="D1778">
        <v>0.49860687011273974</v>
      </c>
    </row>
    <row r="1779" spans="3:4">
      <c r="C1779">
        <v>7.524004183899331</v>
      </c>
      <c r="D1779">
        <v>0.27359595344858589</v>
      </c>
    </row>
    <row r="1780" spans="3:4">
      <c r="C1780">
        <v>7.4719831074827257</v>
      </c>
      <c r="D1780">
        <v>0.27153271934345624</v>
      </c>
    </row>
    <row r="1781" spans="3:4">
      <c r="C1781">
        <v>7.4892361569495272</v>
      </c>
      <c r="D1781">
        <v>0.27087182148610717</v>
      </c>
    </row>
    <row r="1782" spans="3:4">
      <c r="C1782">
        <v>7.4231177729512368</v>
      </c>
      <c r="D1782">
        <v>0.27118765469495093</v>
      </c>
    </row>
    <row r="1783" spans="3:4">
      <c r="C1783">
        <v>7.3901003560924918</v>
      </c>
      <c r="D1783">
        <v>0.27056139015358938</v>
      </c>
    </row>
    <row r="1784" spans="3:4">
      <c r="C1784">
        <v>7.412916494403432</v>
      </c>
      <c r="D1784">
        <v>0.27703885118793253</v>
      </c>
    </row>
    <row r="1785" spans="3:4">
      <c r="C1785">
        <v>7.4743643447196657</v>
      </c>
      <c r="D1785">
        <v>0.28168500606662433</v>
      </c>
    </row>
    <row r="1786" spans="3:4">
      <c r="C1786">
        <v>7.5517876145638292</v>
      </c>
      <c r="D1786">
        <v>0.27476213225949259</v>
      </c>
    </row>
    <row r="1787" spans="3:4">
      <c r="C1787">
        <v>7.618516887472353</v>
      </c>
      <c r="D1787">
        <v>0.27826122927199709</v>
      </c>
    </row>
    <row r="1788" spans="3:4">
      <c r="C1788">
        <v>7.6924775719902012</v>
      </c>
      <c r="D1788">
        <v>0.27501024311163047</v>
      </c>
    </row>
    <row r="1789" spans="3:4">
      <c r="C1789">
        <v>7.7672420129732425</v>
      </c>
      <c r="D1789">
        <v>0.27396704959495882</v>
      </c>
    </row>
    <row r="1790" spans="3:4">
      <c r="C1790">
        <v>7.8166705420585538</v>
      </c>
      <c r="D1790">
        <v>0.27534789307275043</v>
      </c>
    </row>
    <row r="1791" spans="3:4">
      <c r="C1791">
        <v>7.8492946612674253</v>
      </c>
      <c r="D1791">
        <v>0.27802785597506419</v>
      </c>
    </row>
    <row r="1792" spans="3:4">
      <c r="C1792">
        <v>7.9259785935691376</v>
      </c>
      <c r="D1792">
        <v>0.27807403456868146</v>
      </c>
    </row>
    <row r="1793" spans="3:4">
      <c r="C1793">
        <v>7.8601433981459703</v>
      </c>
      <c r="D1793">
        <v>0.28625751868973942</v>
      </c>
    </row>
    <row r="1794" spans="3:4">
      <c r="C1794">
        <v>7.897301652802498</v>
      </c>
      <c r="D1794">
        <v>0.28991689618969957</v>
      </c>
    </row>
    <row r="1795" spans="3:4">
      <c r="C1795">
        <v>8.7627458584214715</v>
      </c>
      <c r="D1795">
        <v>0.22213979622470506</v>
      </c>
    </row>
    <row r="1796" spans="3:4">
      <c r="C1796">
        <v>8.7692882301298365</v>
      </c>
      <c r="D1796">
        <v>0.21751662109053138</v>
      </c>
    </row>
    <row r="1797" spans="3:4">
      <c r="C1797">
        <v>8.7783363802721635</v>
      </c>
      <c r="D1797">
        <v>0.23070946825103766</v>
      </c>
    </row>
    <row r="1798" spans="3:4">
      <c r="C1798">
        <v>8.8064849141105412</v>
      </c>
      <c r="D1798">
        <v>0.21700059076504272</v>
      </c>
    </row>
    <row r="1799" spans="3:4">
      <c r="C1799">
        <v>8.8443229824164415</v>
      </c>
      <c r="D1799">
        <v>0.20841793800699901</v>
      </c>
    </row>
    <row r="1800" spans="3:4">
      <c r="C1800">
        <v>8.8848002324420445</v>
      </c>
      <c r="D1800">
        <v>0.21042934985043474</v>
      </c>
    </row>
    <row r="1801" spans="3:4">
      <c r="C1801">
        <v>8.8351494656867935</v>
      </c>
      <c r="D1801">
        <v>0.20861709883861759</v>
      </c>
    </row>
    <row r="1802" spans="3:4">
      <c r="C1802">
        <v>8.8408942443779157</v>
      </c>
      <c r="D1802">
        <v>0.2140474352964252</v>
      </c>
    </row>
    <row r="1803" spans="3:4">
      <c r="C1803">
        <v>8.8664300784981211</v>
      </c>
      <c r="D1803">
        <v>0.21169738066589402</v>
      </c>
    </row>
    <row r="1804" spans="3:4">
      <c r="C1804">
        <v>8.9046280483428806</v>
      </c>
      <c r="D1804">
        <v>0.20975041188382682</v>
      </c>
    </row>
    <row r="1805" spans="3:4">
      <c r="C1805">
        <v>8.9432968402243009</v>
      </c>
      <c r="D1805">
        <v>0.20530088094512089</v>
      </c>
    </row>
    <row r="1806" spans="3:4">
      <c r="C1806">
        <v>8.9808232274826096</v>
      </c>
      <c r="D1806">
        <v>0.20307718090821059</v>
      </c>
    </row>
    <row r="1807" spans="3:4">
      <c r="C1807">
        <v>9.0371796109373044</v>
      </c>
      <c r="D1807">
        <v>0.20529464849769544</v>
      </c>
    </row>
    <row r="1808" spans="3:4">
      <c r="C1808">
        <v>9.0833261550648619</v>
      </c>
      <c r="D1808">
        <v>0.22802796067450459</v>
      </c>
    </row>
    <row r="1809" spans="3:4">
      <c r="C1809">
        <v>9.0757422606533211</v>
      </c>
      <c r="D1809">
        <v>0.23118254081372203</v>
      </c>
    </row>
    <row r="1810" spans="3:4">
      <c r="C1810">
        <v>9.0988756857072115</v>
      </c>
      <c r="D1810">
        <v>0.2350006264437465</v>
      </c>
    </row>
    <row r="1811" spans="3:4">
      <c r="C1811">
        <v>7.5364257033226014</v>
      </c>
      <c r="D1811">
        <v>0.36626295000126757</v>
      </c>
    </row>
    <row r="1812" spans="3:4">
      <c r="C1812">
        <v>7.5529579508537052</v>
      </c>
      <c r="D1812">
        <v>0.37154377783037779</v>
      </c>
    </row>
    <row r="1813" spans="3:4">
      <c r="C1813">
        <v>7.5830187674683778</v>
      </c>
      <c r="D1813">
        <v>0.36942709003802093</v>
      </c>
    </row>
    <row r="1814" spans="3:4">
      <c r="C1814">
        <v>7.606670537494078</v>
      </c>
      <c r="D1814">
        <v>0.37108556968854228</v>
      </c>
    </row>
    <row r="1815" spans="3:4">
      <c r="C1815">
        <v>7.6262914359413267</v>
      </c>
      <c r="D1815">
        <v>0.36910074803149978</v>
      </c>
    </row>
    <row r="1816" spans="3:4">
      <c r="C1816">
        <v>7.6191766243992989</v>
      </c>
      <c r="D1816">
        <v>0.39005047022207845</v>
      </c>
    </row>
    <row r="1817" spans="3:4">
      <c r="C1817">
        <v>7.6356821188464039</v>
      </c>
      <c r="D1817">
        <v>0.38191628543902234</v>
      </c>
    </row>
    <row r="1818" spans="3:4">
      <c r="C1818">
        <v>7.6687867744488285</v>
      </c>
      <c r="D1818">
        <v>0.37920145819121481</v>
      </c>
    </row>
    <row r="1819" spans="3:4">
      <c r="C1819">
        <v>7.7231326483249214</v>
      </c>
      <c r="D1819">
        <v>0.36468100276601872</v>
      </c>
    </row>
    <row r="1820" spans="3:4">
      <c r="C1820">
        <v>7.810920267461448</v>
      </c>
      <c r="D1820">
        <v>0.3667109044044557</v>
      </c>
    </row>
    <row r="1821" spans="3:4">
      <c r="C1821">
        <v>7.8681838658647836</v>
      </c>
      <c r="D1821">
        <v>0.36748232685679522</v>
      </c>
    </row>
    <row r="1822" spans="3:4">
      <c r="C1822">
        <v>7.9380848195875151</v>
      </c>
      <c r="D1822">
        <v>0.36651158446220022</v>
      </c>
    </row>
    <row r="1823" spans="3:4">
      <c r="C1823">
        <v>8.0237245985866821</v>
      </c>
      <c r="D1823">
        <v>0.36526904853096837</v>
      </c>
    </row>
    <row r="1824" spans="3:4">
      <c r="C1824">
        <v>8.097274984059796</v>
      </c>
      <c r="D1824">
        <v>0.36688136664740939</v>
      </c>
    </row>
    <row r="1825" spans="3:4">
      <c r="C1825">
        <v>8.0704146263428242</v>
      </c>
      <c r="D1825">
        <v>0.36739607495956378</v>
      </c>
    </row>
    <row r="1826" spans="3:4">
      <c r="C1826">
        <v>8.1127887882876433</v>
      </c>
      <c r="D1826">
        <v>0.37047783867416678</v>
      </c>
    </row>
    <row r="1827" spans="3:4">
      <c r="C1827">
        <v>8.8107268733798261</v>
      </c>
      <c r="D1827">
        <v>0.25553086763945898</v>
      </c>
    </row>
    <row r="1828" spans="3:4">
      <c r="C1828">
        <v>8.8411860808645351</v>
      </c>
      <c r="D1828">
        <v>0.25354129037686518</v>
      </c>
    </row>
    <row r="1829" spans="3:4">
      <c r="C1829">
        <v>8.871645288349244</v>
      </c>
      <c r="D1829">
        <v>0.25159330378235195</v>
      </c>
    </row>
    <row r="1830" spans="3:4">
      <c r="C1830">
        <v>8.9054190035367693</v>
      </c>
      <c r="D1830">
        <v>0.24967087392166692</v>
      </c>
    </row>
    <row r="1831" spans="3:4">
      <c r="C1831">
        <v>8.7973494498031179</v>
      </c>
      <c r="D1831">
        <v>0.24776199655302844</v>
      </c>
    </row>
    <row r="1832" spans="3:4">
      <c r="C1832">
        <v>8.8250409650430282</v>
      </c>
      <c r="D1832">
        <v>0.24585827294897128</v>
      </c>
    </row>
    <row r="1833" spans="3:4">
      <c r="C1833">
        <v>8.840745289914965</v>
      </c>
      <c r="D1833">
        <v>0.24579949014833502</v>
      </c>
    </row>
    <row r="1834" spans="3:4">
      <c r="C1834">
        <v>8.8709381207282885</v>
      </c>
      <c r="D1834">
        <v>0.24573485368916209</v>
      </c>
    </row>
    <row r="1835" spans="3:4">
      <c r="C1835">
        <v>8.9107071863111216</v>
      </c>
      <c r="D1835">
        <v>0.24565509527876975</v>
      </c>
    </row>
    <row r="1836" spans="3:4">
      <c r="C1836">
        <v>8.9681830942101062</v>
      </c>
      <c r="D1836">
        <v>0.24593463994213136</v>
      </c>
    </row>
    <row r="1837" spans="3:4">
      <c r="C1837">
        <v>9.0197457386175675</v>
      </c>
      <c r="D1837">
        <v>0.24617385978414622</v>
      </c>
    </row>
    <row r="1838" spans="3:4">
      <c r="C1838">
        <v>9.1073929067418806</v>
      </c>
      <c r="D1838">
        <v>0.24611743917449971</v>
      </c>
    </row>
    <row r="1839" spans="3:4">
      <c r="C1839">
        <v>9.2098064083421907</v>
      </c>
      <c r="D1839">
        <v>0.22245986255906314</v>
      </c>
    </row>
    <row r="1840" spans="3:4">
      <c r="C1840">
        <v>9.2742731152303026</v>
      </c>
      <c r="D1840">
        <v>0.22292527824368544</v>
      </c>
    </row>
    <row r="1841" spans="3:4">
      <c r="C1841">
        <v>9.2125854571268881</v>
      </c>
      <c r="D1841">
        <v>0.22603249965706743</v>
      </c>
    </row>
    <row r="1842" spans="3:4">
      <c r="C1842">
        <v>9.245488628086612</v>
      </c>
      <c r="D1842">
        <v>0.22954074520648882</v>
      </c>
    </row>
    <row r="1843" spans="3:4">
      <c r="C1843">
        <v>7.8573808481228493</v>
      </c>
      <c r="D1843">
        <v>0.37568110094736301</v>
      </c>
    </row>
    <row r="1844" spans="3:4">
      <c r="C1844">
        <v>7.9579259459269212</v>
      </c>
      <c r="D1844">
        <v>0.36842593446005262</v>
      </c>
    </row>
    <row r="1845" spans="3:4">
      <c r="C1845">
        <v>7.9211876898894094</v>
      </c>
      <c r="D1845">
        <v>0.36641049858247143</v>
      </c>
    </row>
    <row r="1846" spans="3:4">
      <c r="C1846">
        <v>7.9812432429640952</v>
      </c>
      <c r="D1846">
        <v>0.37025241939906844</v>
      </c>
    </row>
    <row r="1847" spans="3:4">
      <c r="C1847">
        <v>7.9732997869815927</v>
      </c>
      <c r="D1847">
        <v>0.3690679883571219</v>
      </c>
    </row>
    <row r="1848" spans="3:4">
      <c r="C1848">
        <v>7.9763428306183011</v>
      </c>
      <c r="D1848">
        <v>0.37409823348062249</v>
      </c>
    </row>
    <row r="1849" spans="3:4">
      <c r="C1849">
        <v>8.0368431051317533</v>
      </c>
      <c r="D1849">
        <v>0.37288495359673673</v>
      </c>
    </row>
    <row r="1850" spans="3:4">
      <c r="C1850">
        <v>8.0575304306415774</v>
      </c>
      <c r="D1850">
        <v>0.37042442098628608</v>
      </c>
    </row>
    <row r="1851" spans="3:4">
      <c r="C1851">
        <v>8.1070399985251402</v>
      </c>
      <c r="D1851">
        <v>0.36268150387169523</v>
      </c>
    </row>
    <row r="1852" spans="3:4">
      <c r="C1852">
        <v>8.1421684359328452</v>
      </c>
      <c r="D1852">
        <v>0.36446625693880058</v>
      </c>
    </row>
    <row r="1853" spans="3:4">
      <c r="C1853">
        <v>8.1595687037766869</v>
      </c>
      <c r="D1853">
        <v>0.36600051280696172</v>
      </c>
    </row>
    <row r="1854" spans="3:4">
      <c r="C1854">
        <v>8.2221243300035383</v>
      </c>
      <c r="D1854">
        <v>0.359362973610659</v>
      </c>
    </row>
    <row r="1855" spans="3:4">
      <c r="C1855">
        <v>8.2364564608689275</v>
      </c>
      <c r="D1855">
        <v>0.37062618836219036</v>
      </c>
    </row>
    <row r="1856" spans="3:4">
      <c r="C1856">
        <v>8.2783395680815062</v>
      </c>
      <c r="D1856">
        <v>0.36855590662339499</v>
      </c>
    </row>
    <row r="1857" spans="3:4">
      <c r="C1857">
        <v>8.3141515710702105</v>
      </c>
      <c r="D1857">
        <v>0.3723960719149812</v>
      </c>
    </row>
    <row r="1858" spans="3:4">
      <c r="C1858">
        <v>8.3446532897854961</v>
      </c>
      <c r="D1858">
        <v>0.3766929700345556</v>
      </c>
    </row>
    <row r="1859" spans="3:4">
      <c r="C1859">
        <v>5.9988952102498327</v>
      </c>
      <c r="D1859">
        <v>0.59531941173160485</v>
      </c>
    </row>
    <row r="1860" spans="3:4">
      <c r="C1860">
        <v>6.0402721217338007</v>
      </c>
      <c r="D1860">
        <v>0.58844300465304789</v>
      </c>
    </row>
    <row r="1861" spans="3:4">
      <c r="C1861">
        <v>6.1103215314950843</v>
      </c>
      <c r="D1861">
        <v>0.58142176315172678</v>
      </c>
    </row>
    <row r="1862" spans="3:4">
      <c r="C1862">
        <v>6.1869338462476904</v>
      </c>
      <c r="D1862">
        <v>0.58028451715162499</v>
      </c>
    </row>
    <row r="1863" spans="3:4">
      <c r="C1863">
        <v>6.2394430769809066</v>
      </c>
      <c r="D1863">
        <v>0.57336119132296659</v>
      </c>
    </row>
    <row r="1864" spans="3:4">
      <c r="C1864">
        <v>6.2240986269065672</v>
      </c>
      <c r="D1864">
        <v>0.57077756074867791</v>
      </c>
    </row>
    <row r="1865" spans="3:4">
      <c r="C1865">
        <v>6.3096635884091157</v>
      </c>
      <c r="D1865">
        <v>0.57057389152825111</v>
      </c>
    </row>
    <row r="1866" spans="3:4">
      <c r="C1866">
        <v>6.367152069010225</v>
      </c>
      <c r="D1866">
        <v>0.57175584202518781</v>
      </c>
    </row>
    <row r="1867" spans="3:4">
      <c r="C1867">
        <v>6.3987927731924925</v>
      </c>
      <c r="D1867">
        <v>0.57159040294872665</v>
      </c>
    </row>
    <row r="1868" spans="3:4">
      <c r="C1868">
        <v>6.4483881518449504</v>
      </c>
      <c r="D1868">
        <v>0.57286053187934105</v>
      </c>
    </row>
    <row r="1869" spans="3:4">
      <c r="C1869">
        <v>6.5034718946367969</v>
      </c>
      <c r="D1869">
        <v>0.57146172085218672</v>
      </c>
    </row>
    <row r="1870" spans="3:4">
      <c r="C1870">
        <v>6.562124230210256</v>
      </c>
      <c r="D1870">
        <v>0.57292678828941268</v>
      </c>
    </row>
    <row r="1871" spans="3:4">
      <c r="C1871">
        <v>6.6085394192287836</v>
      </c>
      <c r="D1871">
        <v>0.56183203047514707</v>
      </c>
    </row>
    <row r="1872" spans="3:4">
      <c r="C1872">
        <v>6.6505603774612529</v>
      </c>
      <c r="D1872">
        <v>0.56408294200094222</v>
      </c>
    </row>
    <row r="1873" spans="3:4">
      <c r="C1873">
        <v>6.6893716451385208</v>
      </c>
      <c r="D1873">
        <v>0.5627729024454714</v>
      </c>
    </row>
    <row r="1874" spans="3:4">
      <c r="C1874">
        <v>6.7369384615025849</v>
      </c>
      <c r="D1874">
        <v>0.5660303111831565</v>
      </c>
    </row>
    <row r="1875" spans="3:4">
      <c r="C1875">
        <v>6.704469925510427</v>
      </c>
      <c r="D1875">
        <v>0.45514800605599176</v>
      </c>
    </row>
    <row r="1876" spans="3:4">
      <c r="C1876">
        <v>6.7349291329951351</v>
      </c>
      <c r="D1876">
        <v>0.45248474529066113</v>
      </c>
    </row>
    <row r="1877" spans="3:4">
      <c r="C1877">
        <v>6.7653883404798441</v>
      </c>
      <c r="D1877">
        <v>0.44961841348751924</v>
      </c>
    </row>
    <row r="1878" spans="3:4">
      <c r="C1878">
        <v>6.7958475479645521</v>
      </c>
      <c r="D1878">
        <v>0.44741295457349389</v>
      </c>
    </row>
    <row r="1879" spans="3:4">
      <c r="C1879">
        <v>6.8263067554492611</v>
      </c>
      <c r="D1879">
        <v>0.44293651212491264</v>
      </c>
    </row>
    <row r="1880" spans="3:4">
      <c r="C1880">
        <v>6.8567659629339701</v>
      </c>
      <c r="D1880">
        <v>0.43379776653487262</v>
      </c>
    </row>
    <row r="1881" spans="3:4">
      <c r="C1881">
        <v>6.8872251704186782</v>
      </c>
      <c r="D1881">
        <v>0.4328457402324033</v>
      </c>
    </row>
    <row r="1882" spans="3:4">
      <c r="C1882">
        <v>6.9176843779033872</v>
      </c>
      <c r="D1882">
        <v>0.4300636101757323</v>
      </c>
    </row>
    <row r="1883" spans="3:4">
      <c r="C1883">
        <v>6.9481435853880953</v>
      </c>
      <c r="D1883">
        <v>0.42687762049124894</v>
      </c>
    </row>
    <row r="1884" spans="3:4">
      <c r="C1884">
        <v>6.9786027928728043</v>
      </c>
      <c r="D1884">
        <v>0.42658761266344231</v>
      </c>
    </row>
    <row r="1885" spans="3:4">
      <c r="C1885">
        <v>7.0090620003575124</v>
      </c>
      <c r="D1885">
        <v>0.42414103129133224</v>
      </c>
    </row>
    <row r="1886" spans="3:4">
      <c r="C1886">
        <v>7.0395212078422214</v>
      </c>
      <c r="D1886">
        <v>0.42482149012192028</v>
      </c>
    </row>
    <row r="1887" spans="3:4">
      <c r="C1887">
        <v>7.0699804153269294</v>
      </c>
      <c r="D1887">
        <v>0.42238914028154567</v>
      </c>
    </row>
    <row r="1888" spans="3:4">
      <c r="C1888">
        <v>7.1004396228116384</v>
      </c>
      <c r="D1888">
        <v>0.42400614500686679</v>
      </c>
    </row>
    <row r="1889" spans="3:4">
      <c r="C1889">
        <v>7.1308988302963465</v>
      </c>
      <c r="D1889">
        <v>0.42710904226765817</v>
      </c>
    </row>
    <row r="1890" spans="3:4">
      <c r="C1890">
        <v>7.1608005754662143</v>
      </c>
      <c r="D1890">
        <v>0.43056454477835554</v>
      </c>
    </row>
    <row r="1891" spans="3:4">
      <c r="C1891">
        <v>8.3938899914701093</v>
      </c>
      <c r="D1891">
        <v>0.45161362757238271</v>
      </c>
    </row>
    <row r="1892" spans="3:4">
      <c r="C1892">
        <v>8.4006371534678834</v>
      </c>
      <c r="D1892">
        <v>0.44816232762531688</v>
      </c>
    </row>
    <row r="1893" spans="3:4">
      <c r="C1893">
        <v>8.4173399239678641</v>
      </c>
      <c r="D1893">
        <v>0.44884574510995862</v>
      </c>
    </row>
    <row r="1894" spans="3:4">
      <c r="C1894">
        <v>8.4255931954240939</v>
      </c>
      <c r="D1894">
        <v>0.44610078567840111</v>
      </c>
    </row>
    <row r="1895" spans="3:4">
      <c r="C1895">
        <v>8.4356037222455136</v>
      </c>
      <c r="D1895">
        <v>0.44968905966729067</v>
      </c>
    </row>
    <row r="1896" spans="3:4">
      <c r="C1896">
        <v>8.4480340843918871</v>
      </c>
      <c r="D1896">
        <v>0.43941484398136321</v>
      </c>
    </row>
    <row r="1897" spans="3:4">
      <c r="C1897">
        <v>8.4392401083540367</v>
      </c>
      <c r="D1897">
        <v>0.43764813615007264</v>
      </c>
    </row>
    <row r="1898" spans="3:4">
      <c r="C1898">
        <v>8.4665109178638769</v>
      </c>
      <c r="D1898">
        <v>0.42918594615247102</v>
      </c>
    </row>
    <row r="1899" spans="3:4">
      <c r="C1899">
        <v>8.4891697085102162</v>
      </c>
      <c r="D1899">
        <v>0.42153351055714067</v>
      </c>
    </row>
    <row r="1900" spans="3:4">
      <c r="C1900">
        <v>8.5861692769695175</v>
      </c>
      <c r="D1900">
        <v>0.43070775710003106</v>
      </c>
    </row>
    <row r="1901" spans="3:4">
      <c r="C1901">
        <v>8.5921469852164094</v>
      </c>
      <c r="D1901">
        <v>0.43303686678002634</v>
      </c>
    </row>
    <row r="1902" spans="3:4">
      <c r="C1902">
        <v>8.6411518588393896</v>
      </c>
      <c r="D1902">
        <v>0.42889809365507753</v>
      </c>
    </row>
    <row r="1903" spans="3:4">
      <c r="C1903">
        <v>8.6739592814900028</v>
      </c>
      <c r="D1903">
        <v>0.42651258600893033</v>
      </c>
    </row>
    <row r="1904" spans="3:4">
      <c r="C1904">
        <v>8.6964582340441261</v>
      </c>
      <c r="D1904">
        <v>0.42575324100753131</v>
      </c>
    </row>
    <row r="1905" spans="3:4">
      <c r="C1905">
        <v>8.6691877788543596</v>
      </c>
      <c r="D1905">
        <v>0.42587323253924431</v>
      </c>
    </row>
    <row r="1906" spans="3:4">
      <c r="C1906">
        <v>8.6929945660418184</v>
      </c>
      <c r="D1906">
        <v>0.42927797709140658</v>
      </c>
    </row>
    <row r="1907" spans="3:4">
      <c r="C1907">
        <v>6.6953569332412819</v>
      </c>
      <c r="D1907">
        <v>0.48608171323728389</v>
      </c>
    </row>
    <row r="1908" spans="3:4">
      <c r="C1908">
        <v>6.7223267127583775</v>
      </c>
      <c r="D1908">
        <v>0.48181393513207443</v>
      </c>
    </row>
    <row r="1909" spans="3:4">
      <c r="C1909">
        <v>6.7467303849114266</v>
      </c>
      <c r="D1909">
        <v>0.47602124044381183</v>
      </c>
    </row>
    <row r="1910" spans="3:4">
      <c r="C1910">
        <v>6.7518596659182775</v>
      </c>
      <c r="D1910">
        <v>0.47673301393776257</v>
      </c>
    </row>
    <row r="1911" spans="3:4">
      <c r="C1911">
        <v>6.7709049952439848</v>
      </c>
      <c r="D1911">
        <v>0.47053867102819646</v>
      </c>
    </row>
    <row r="1912" spans="3:4">
      <c r="C1912">
        <v>6.8075159485174392</v>
      </c>
      <c r="D1912">
        <v>0.46436597729343715</v>
      </c>
    </row>
    <row r="1913" spans="3:4">
      <c r="C1913">
        <v>6.8314712331048275</v>
      </c>
      <c r="D1913">
        <v>0.4583250881405232</v>
      </c>
    </row>
    <row r="1914" spans="3:4">
      <c r="C1914">
        <v>6.8103466921648863</v>
      </c>
      <c r="D1914">
        <v>0.45616837864750098</v>
      </c>
    </row>
    <row r="1915" spans="3:4">
      <c r="C1915">
        <v>6.8273758738758845</v>
      </c>
      <c r="D1915">
        <v>0.4485874522088622</v>
      </c>
    </row>
    <row r="1916" spans="3:4">
      <c r="C1916">
        <v>6.8521759796742359</v>
      </c>
      <c r="D1916">
        <v>0.44734734557080569</v>
      </c>
    </row>
    <row r="1917" spans="3:4">
      <c r="C1917">
        <v>6.8626819412793685</v>
      </c>
      <c r="D1917">
        <v>0.44602975535466061</v>
      </c>
    </row>
    <row r="1918" spans="3:4">
      <c r="C1918">
        <v>6.879645874517716</v>
      </c>
      <c r="D1918">
        <v>0.44452955062778315</v>
      </c>
    </row>
    <row r="1919" spans="3:4">
      <c r="C1919">
        <v>6.8937150885941323</v>
      </c>
      <c r="D1919">
        <v>0.4410473723631077</v>
      </c>
    </row>
    <row r="1920" spans="3:4">
      <c r="C1920">
        <v>6.927514333163117</v>
      </c>
      <c r="D1920">
        <v>0.43966253749049944</v>
      </c>
    </row>
    <row r="1921" spans="3:4">
      <c r="C1921">
        <v>6.9551531682850323</v>
      </c>
      <c r="D1921">
        <v>0.44655658949438304</v>
      </c>
    </row>
    <row r="1922" spans="3:4">
      <c r="C1922">
        <v>6.9716420935172909</v>
      </c>
      <c r="D1922">
        <v>0.44982578274082319</v>
      </c>
    </row>
    <row r="1923" spans="3:4">
      <c r="C1923">
        <v>10.256337602654614</v>
      </c>
      <c r="D1923">
        <v>0.21089883842840318</v>
      </c>
    </row>
    <row r="1924" spans="3:4">
      <c r="C1924">
        <v>10.286153210938357</v>
      </c>
      <c r="D1924">
        <v>0.21046504684918779</v>
      </c>
    </row>
    <row r="1925" spans="3:4">
      <c r="C1925">
        <v>10.322264276030149</v>
      </c>
      <c r="D1925">
        <v>0.20975808453826508</v>
      </c>
    </row>
    <row r="1926" spans="3:4">
      <c r="C1926">
        <v>10.35493555791845</v>
      </c>
      <c r="D1926">
        <v>0.20928465881270822</v>
      </c>
    </row>
    <row r="1927" spans="3:4">
      <c r="C1927">
        <v>10.393923271188948</v>
      </c>
      <c r="D1927">
        <v>0.20891021682698876</v>
      </c>
    </row>
    <row r="1928" spans="3:4">
      <c r="C1928">
        <v>10.424984938244245</v>
      </c>
      <c r="D1928">
        <v>0.20128963662988719</v>
      </c>
    </row>
    <row r="1929" spans="3:4">
      <c r="C1929">
        <v>10.43651166731134</v>
      </c>
      <c r="D1929">
        <v>0.20887858778964774</v>
      </c>
    </row>
    <row r="1930" spans="3:4">
      <c r="C1930">
        <v>10.430888170781216</v>
      </c>
      <c r="D1930">
        <v>0.20948400236404252</v>
      </c>
    </row>
    <row r="1931" spans="3:4">
      <c r="C1931">
        <v>10.42952073103999</v>
      </c>
      <c r="D1931">
        <v>0.20998738441811204</v>
      </c>
    </row>
    <row r="1932" spans="3:4">
      <c r="C1932">
        <v>10.448165320492832</v>
      </c>
      <c r="D1932">
        <v>0.20894643313884828</v>
      </c>
    </row>
    <row r="1933" spans="3:4">
      <c r="C1933">
        <v>10.466085354098935</v>
      </c>
      <c r="D1933">
        <v>0.20868597779454376</v>
      </c>
    </row>
    <row r="1934" spans="3:4">
      <c r="C1934">
        <v>10.497857438385106</v>
      </c>
      <c r="D1934">
        <v>0.2239297141059364</v>
      </c>
    </row>
    <row r="1935" spans="3:4">
      <c r="C1935">
        <v>10.531175958089909</v>
      </c>
      <c r="D1935">
        <v>0.22178499475905736</v>
      </c>
    </row>
    <row r="1936" spans="3:4">
      <c r="C1936">
        <v>10.547044566062178</v>
      </c>
      <c r="D1936">
        <v>0.24829424239537712</v>
      </c>
    </row>
    <row r="1937" spans="3:4">
      <c r="C1937">
        <v>10.501169652540076</v>
      </c>
      <c r="D1937">
        <v>0.25077970825854806</v>
      </c>
    </row>
    <row r="1938" spans="3:4">
      <c r="C1938">
        <v>10.519131486475919</v>
      </c>
      <c r="D1938">
        <v>0.25356367412007613</v>
      </c>
    </row>
    <row r="1939" spans="3:4">
      <c r="C1939">
        <v>9.9354507006005974</v>
      </c>
      <c r="D1939">
        <v>0.19773470939410887</v>
      </c>
    </row>
    <row r="1940" spans="3:4">
      <c r="C1940">
        <v>9.9532112630184386</v>
      </c>
      <c r="D1940">
        <v>0.19540062269695435</v>
      </c>
    </row>
    <row r="1941" spans="3:4">
      <c r="C1941">
        <v>9.9568885690596094</v>
      </c>
      <c r="D1941">
        <v>0.19344763260660883</v>
      </c>
    </row>
    <row r="1942" spans="3:4">
      <c r="C1942">
        <v>9.9531812300989841</v>
      </c>
      <c r="D1942">
        <v>0.19069891080894621</v>
      </c>
    </row>
    <row r="1943" spans="3:4">
      <c r="C1943">
        <v>9.9992809651372117</v>
      </c>
      <c r="D1943">
        <v>0.19682213927662917</v>
      </c>
    </row>
    <row r="1944" spans="3:4">
      <c r="C1944">
        <v>10.01666348607567</v>
      </c>
      <c r="D1944">
        <v>0.19245248347378366</v>
      </c>
    </row>
    <row r="1945" spans="3:4">
      <c r="C1945">
        <v>10.04529063684515</v>
      </c>
      <c r="D1945">
        <v>0.19603546238338734</v>
      </c>
    </row>
    <row r="1946" spans="3:4">
      <c r="C1946">
        <v>10.075588252026423</v>
      </c>
      <c r="D1946">
        <v>0.19734330746331619</v>
      </c>
    </row>
    <row r="1947" spans="3:4">
      <c r="C1947">
        <v>10.09787881441985</v>
      </c>
      <c r="D1947">
        <v>0.19283663389456618</v>
      </c>
    </row>
    <row r="1948" spans="3:4">
      <c r="C1948">
        <v>10.118963217553967</v>
      </c>
      <c r="D1948">
        <v>0.19682376266382429</v>
      </c>
    </row>
    <row r="1949" spans="3:4">
      <c r="C1949">
        <v>10.138751973277524</v>
      </c>
      <c r="D1949">
        <v>0.19496922425808241</v>
      </c>
    </row>
    <row r="1950" spans="3:4">
      <c r="C1950">
        <v>10.135100393694456</v>
      </c>
      <c r="D1950">
        <v>0.19332386661937986</v>
      </c>
    </row>
    <row r="1951" spans="3:4">
      <c r="C1951">
        <v>10.153683900294157</v>
      </c>
      <c r="D1951">
        <v>0.19201532663169354</v>
      </c>
    </row>
    <row r="1952" spans="3:4">
      <c r="C1952">
        <v>10.130130757935866</v>
      </c>
      <c r="D1952">
        <v>0.19211433336067596</v>
      </c>
    </row>
    <row r="1953" spans="3:4">
      <c r="C1953">
        <v>10.114810380064263</v>
      </c>
      <c r="D1953">
        <v>0.19513810770196671</v>
      </c>
    </row>
    <row r="1954" spans="3:4">
      <c r="C1954">
        <v>10.131272852674707</v>
      </c>
      <c r="D1954">
        <v>0.19826738204201688</v>
      </c>
    </row>
    <row r="1955" spans="3:4">
      <c r="C1955">
        <v>7.5076822379653176</v>
      </c>
      <c r="D1955">
        <v>0.33033198138960845</v>
      </c>
    </row>
    <row r="1956" spans="3:4">
      <c r="C1956">
        <v>7.5485520264103032</v>
      </c>
      <c r="D1956">
        <v>0.32754144960840142</v>
      </c>
    </row>
    <row r="1957" spans="3:4">
      <c r="C1957">
        <v>7.5681638516094552</v>
      </c>
      <c r="D1957">
        <v>0.32323473365706129</v>
      </c>
    </row>
    <row r="1958" spans="3:4">
      <c r="C1958">
        <v>7.5866133866017069</v>
      </c>
      <c r="D1958">
        <v>0.32279427734862448</v>
      </c>
    </row>
    <row r="1959" spans="3:4">
      <c r="C1959">
        <v>7.6377837996245725</v>
      </c>
      <c r="D1959">
        <v>0.3221508310377334</v>
      </c>
    </row>
    <row r="1960" spans="3:4">
      <c r="C1960">
        <v>7.6622076682653688</v>
      </c>
      <c r="D1960">
        <v>0.31852164652629378</v>
      </c>
    </row>
    <row r="1961" spans="3:4">
      <c r="C1961">
        <v>7.6766371351658851</v>
      </c>
      <c r="D1961">
        <v>0.31898458074350244</v>
      </c>
    </row>
    <row r="1962" spans="3:4">
      <c r="C1962">
        <v>7.670346555248452</v>
      </c>
      <c r="D1962">
        <v>0.31685067217462037</v>
      </c>
    </row>
    <row r="1963" spans="3:4">
      <c r="C1963">
        <v>7.682115608477714</v>
      </c>
      <c r="D1963">
        <v>0.31364139502665317</v>
      </c>
    </row>
    <row r="1964" spans="3:4">
      <c r="C1964">
        <v>7.7210944112415563</v>
      </c>
      <c r="D1964">
        <v>0.31416060542420471</v>
      </c>
    </row>
    <row r="1965" spans="3:4">
      <c r="C1965">
        <v>7.7503311189091972</v>
      </c>
      <c r="D1965">
        <v>0.31221347119515735</v>
      </c>
    </row>
    <row r="1966" spans="3:4">
      <c r="C1966">
        <v>7.7759590630071029</v>
      </c>
      <c r="D1966">
        <v>0.3074795882776365</v>
      </c>
    </row>
    <row r="1967" spans="3:4">
      <c r="C1967">
        <v>7.7943292117270522</v>
      </c>
      <c r="D1967">
        <v>0.31081775832940028</v>
      </c>
    </row>
    <row r="1968" spans="3:4">
      <c r="C1968">
        <v>7.8538987177397948</v>
      </c>
      <c r="D1968">
        <v>0.30970153994822591</v>
      </c>
    </row>
    <row r="1969" spans="3:4">
      <c r="C1969">
        <v>7.7825766669760155</v>
      </c>
      <c r="D1969">
        <v>0.31310305587373394</v>
      </c>
    </row>
    <row r="1970" spans="3:4">
      <c r="C1970">
        <v>7.8040182885076259</v>
      </c>
      <c r="D1970">
        <v>0.31624448796318416</v>
      </c>
    </row>
    <row r="1971" spans="3:4">
      <c r="C1971">
        <v>6.412587617393938</v>
      </c>
      <c r="D1971">
        <v>0.55667693398079854</v>
      </c>
    </row>
    <row r="1972" spans="3:4">
      <c r="C1972">
        <v>6.4123844221939885</v>
      </c>
      <c r="D1972">
        <v>0.55407555401936237</v>
      </c>
    </row>
    <row r="1973" spans="3:4">
      <c r="C1973">
        <v>6.4053733723358111</v>
      </c>
      <c r="D1973">
        <v>0.55587312014573109</v>
      </c>
    </row>
    <row r="1974" spans="3:4">
      <c r="C1974">
        <v>6.4701986003022727</v>
      </c>
      <c r="D1974">
        <v>0.55660341821725134</v>
      </c>
    </row>
    <row r="1975" spans="3:4">
      <c r="C1975">
        <v>6.4302909899484257</v>
      </c>
      <c r="D1975">
        <v>0.55629841953032144</v>
      </c>
    </row>
    <row r="1976" spans="3:4">
      <c r="C1976">
        <v>6.3821137435411499</v>
      </c>
      <c r="D1976">
        <v>0.55809255198960306</v>
      </c>
    </row>
    <row r="1977" spans="3:4">
      <c r="C1977">
        <v>6.4171086939331774</v>
      </c>
      <c r="D1977">
        <v>0.55183417083262432</v>
      </c>
    </row>
    <row r="1978" spans="3:4">
      <c r="C1978">
        <v>6.4131775229480059</v>
      </c>
      <c r="D1978">
        <v>0.54982011339481951</v>
      </c>
    </row>
    <row r="1979" spans="3:4">
      <c r="C1979">
        <v>6.4309678230588707</v>
      </c>
      <c r="D1979">
        <v>0.54839026917700517</v>
      </c>
    </row>
    <row r="1980" spans="3:4">
      <c r="C1980">
        <v>6.3971049605729373</v>
      </c>
      <c r="D1980">
        <v>0.55011451253557531</v>
      </c>
    </row>
    <row r="1981" spans="3:4">
      <c r="C1981">
        <v>6.4049106917606506</v>
      </c>
      <c r="D1981">
        <v>0.55554578787425724</v>
      </c>
    </row>
    <row r="1982" spans="3:4">
      <c r="C1982">
        <v>6.4236966433331393</v>
      </c>
      <c r="D1982">
        <v>0.5521215045697877</v>
      </c>
    </row>
    <row r="1983" spans="3:4">
      <c r="C1983">
        <v>6.4175328322873666</v>
      </c>
      <c r="D1983">
        <v>0.55044768957546597</v>
      </c>
    </row>
    <row r="1984" spans="3:4">
      <c r="C1984">
        <v>6.469131315677755</v>
      </c>
      <c r="D1984">
        <v>0.54724274574389431</v>
      </c>
    </row>
    <row r="1985" spans="3:4">
      <c r="C1985">
        <v>7.1308988302963465</v>
      </c>
      <c r="D1985">
        <v>0.55143130753236946</v>
      </c>
    </row>
    <row r="1986" spans="3:4">
      <c r="C1986">
        <v>7.1555850790302964</v>
      </c>
      <c r="D1986">
        <v>0.5534851759892474</v>
      </c>
    </row>
    <row r="1987" spans="3:4">
      <c r="C1987">
        <v>7.254819727985085</v>
      </c>
      <c r="D1987">
        <v>0.4695719927181996</v>
      </c>
    </row>
    <row r="1988" spans="3:4">
      <c r="C1988">
        <v>7.2722149912854288</v>
      </c>
      <c r="D1988">
        <v>0.46936488530108211</v>
      </c>
    </row>
    <row r="1989" spans="3:4">
      <c r="C1989">
        <v>7.2742987329399575</v>
      </c>
      <c r="D1989">
        <v>0.46954226450395836</v>
      </c>
    </row>
    <row r="1990" spans="3:4">
      <c r="C1990">
        <v>7.2684637631227123</v>
      </c>
      <c r="D1990">
        <v>0.47394992279816117</v>
      </c>
    </row>
    <row r="1991" spans="3:4">
      <c r="C1991">
        <v>7.2550062245991933</v>
      </c>
      <c r="D1991">
        <v>0.47374079339509095</v>
      </c>
    </row>
    <row r="1992" spans="3:4">
      <c r="C1992">
        <v>7.2832238744555102</v>
      </c>
      <c r="D1992">
        <v>0.47418323012565905</v>
      </c>
    </row>
    <row r="1993" spans="3:4">
      <c r="C1993">
        <v>7.2894158602738379</v>
      </c>
      <c r="D1993">
        <v>0.47035588171441134</v>
      </c>
    </row>
    <row r="1994" spans="3:4">
      <c r="C1994">
        <v>7.2805142142346204</v>
      </c>
      <c r="D1994">
        <v>0.46829851641755044</v>
      </c>
    </row>
    <row r="1995" spans="3:4">
      <c r="C1995">
        <v>7.3543569573836747</v>
      </c>
      <c r="D1995">
        <v>0.46590895223850137</v>
      </c>
    </row>
    <row r="1996" spans="3:4">
      <c r="C1996">
        <v>7.4310181761203005</v>
      </c>
      <c r="D1996">
        <v>0.46526537054009548</v>
      </c>
    </row>
    <row r="1997" spans="3:4">
      <c r="C1997">
        <v>7.4596532275767578</v>
      </c>
      <c r="D1997">
        <v>0.46520720220750733</v>
      </c>
    </row>
    <row r="1998" spans="3:4">
      <c r="C1998">
        <v>7.4959968999598914</v>
      </c>
      <c r="D1998">
        <v>0.46265161517384973</v>
      </c>
    </row>
    <row r="1999" spans="3:4">
      <c r="C1999">
        <v>7.5348780238997533</v>
      </c>
      <c r="D1999">
        <v>0.46196537793503034</v>
      </c>
    </row>
    <row r="2000" spans="3:4">
      <c r="C2000">
        <v>7.5697934928017778</v>
      </c>
      <c r="D2000">
        <v>0.46117428555443013</v>
      </c>
    </row>
    <row r="2001" spans="3:4">
      <c r="C2001">
        <v>7.6012916819057708</v>
      </c>
      <c r="D2001">
        <v>0.46337833754150098</v>
      </c>
    </row>
    <row r="2002" spans="3:4">
      <c r="C2002">
        <v>7.6281038216435944</v>
      </c>
      <c r="D2002">
        <v>0.46600922576173937</v>
      </c>
    </row>
    <row r="2003" spans="3:4">
      <c r="C2003">
        <v>10.532572558694275</v>
      </c>
      <c r="D2003">
        <v>0.14657488726732457</v>
      </c>
    </row>
    <row r="2004" spans="3:4">
      <c r="C2004">
        <v>10.577507392897548</v>
      </c>
      <c r="D2004">
        <v>0.15084113693283574</v>
      </c>
    </row>
    <row r="2005" spans="3:4">
      <c r="C2005">
        <v>10.624770404047904</v>
      </c>
      <c r="D2005">
        <v>0.14483380936257453</v>
      </c>
    </row>
    <row r="2006" spans="3:4">
      <c r="C2006">
        <v>10.64493000833526</v>
      </c>
      <c r="D2006">
        <v>0.14511388016629706</v>
      </c>
    </row>
    <row r="2007" spans="3:4">
      <c r="C2007">
        <v>10.658687756716855</v>
      </c>
      <c r="D2007">
        <v>0.14662687779928796</v>
      </c>
    </row>
    <row r="2008" spans="3:4">
      <c r="C2008">
        <v>10.683777963642042</v>
      </c>
      <c r="D2008">
        <v>0.14182463152983982</v>
      </c>
    </row>
    <row r="2009" spans="3:4">
      <c r="C2009">
        <v>10.698597365203165</v>
      </c>
      <c r="D2009">
        <v>0.14240223317074421</v>
      </c>
    </row>
    <row r="2010" spans="3:4">
      <c r="C2010">
        <v>10.707982520594797</v>
      </c>
      <c r="D2010">
        <v>0.14493268034010395</v>
      </c>
    </row>
    <row r="2011" spans="3:4">
      <c r="C2011">
        <v>10.712156909111238</v>
      </c>
      <c r="D2011">
        <v>0.14360798436900116</v>
      </c>
    </row>
    <row r="2012" spans="3:4">
      <c r="C2012">
        <v>10.744161792396584</v>
      </c>
      <c r="D2012">
        <v>0.13869940596921357</v>
      </c>
    </row>
    <row r="2013" spans="3:4">
      <c r="C2013">
        <v>10.764381406420268</v>
      </c>
      <c r="D2013">
        <v>0.13470257153322862</v>
      </c>
    </row>
    <row r="2014" spans="3:4">
      <c r="C2014">
        <v>10.778882031239384</v>
      </c>
      <c r="D2014">
        <v>0.16167816778110558</v>
      </c>
    </row>
    <row r="2015" spans="3:4">
      <c r="C2015">
        <v>10.795478807721434</v>
      </c>
      <c r="D2015">
        <v>0.16373594633640162</v>
      </c>
    </row>
    <row r="2016" spans="3:4">
      <c r="C2016">
        <v>10.801003425854498</v>
      </c>
      <c r="D2016">
        <v>0.16666570036750503</v>
      </c>
    </row>
    <row r="2017" spans="3:4">
      <c r="C2017">
        <v>10.772182572802931</v>
      </c>
      <c r="D2017">
        <v>0.17069930741286532</v>
      </c>
    </row>
    <row r="2018" spans="3:4">
      <c r="C2018">
        <v>10.789117300136175</v>
      </c>
      <c r="D2018">
        <v>0.17485149778946721</v>
      </c>
    </row>
    <row r="2019" spans="3:4">
      <c r="C2019">
        <v>9.727525940743929</v>
      </c>
      <c r="D2019">
        <v>0.31124258850946163</v>
      </c>
    </row>
    <row r="2020" spans="3:4">
      <c r="C2020">
        <v>9.7331677222809549</v>
      </c>
      <c r="D2020">
        <v>0.30354829531569955</v>
      </c>
    </row>
    <row r="2021" spans="3:4">
      <c r="C2021">
        <v>9.7702347034288231</v>
      </c>
      <c r="D2021">
        <v>0.29989208219380808</v>
      </c>
    </row>
    <row r="2022" spans="3:4">
      <c r="C2022">
        <v>9.7769604571655595</v>
      </c>
      <c r="D2022">
        <v>0.29490739765322999</v>
      </c>
    </row>
    <row r="2023" spans="3:4">
      <c r="C2023">
        <v>9.7576324077742953</v>
      </c>
      <c r="D2023">
        <v>0.29363670036784828</v>
      </c>
    </row>
    <row r="2024" spans="3:4">
      <c r="C2024">
        <v>9.7927448810334354</v>
      </c>
      <c r="D2024">
        <v>0.29106034011365683</v>
      </c>
    </row>
    <row r="2025" spans="3:4">
      <c r="C2025">
        <v>9.8479038385580857</v>
      </c>
      <c r="D2025">
        <v>0.29151251801385647</v>
      </c>
    </row>
    <row r="2026" spans="3:4">
      <c r="C2026">
        <v>9.856727242912882</v>
      </c>
      <c r="D2026">
        <v>0.2898116118184329</v>
      </c>
    </row>
    <row r="2027" spans="3:4">
      <c r="C2027">
        <v>9.8430886901324364</v>
      </c>
      <c r="D2027">
        <v>0.29575111266851994</v>
      </c>
    </row>
    <row r="2028" spans="3:4">
      <c r="C2028">
        <v>9.8591704085499696</v>
      </c>
      <c r="D2028">
        <v>0.292018315180824</v>
      </c>
    </row>
    <row r="2029" spans="3:4">
      <c r="C2029">
        <v>9.8798780533465571</v>
      </c>
      <c r="D2029">
        <v>0.28451985030288462</v>
      </c>
    </row>
    <row r="2030" spans="3:4">
      <c r="C2030">
        <v>9.9136666251247245</v>
      </c>
      <c r="D2030">
        <v>0.28396360824641909</v>
      </c>
    </row>
    <row r="2031" spans="3:4">
      <c r="C2031">
        <v>9.9586076917398003</v>
      </c>
      <c r="D2031">
        <v>0.29277834937085839</v>
      </c>
    </row>
    <row r="2032" spans="3:4">
      <c r="C2032">
        <v>10.057622102230361</v>
      </c>
      <c r="D2032">
        <v>0.28433669843856951</v>
      </c>
    </row>
    <row r="2033" spans="3:4">
      <c r="C2033">
        <v>10.126631103850338</v>
      </c>
      <c r="D2033">
        <v>0.28824888838970603</v>
      </c>
    </row>
    <row r="2034" spans="3:4">
      <c r="C2034">
        <v>10.151148944239155</v>
      </c>
      <c r="D2034">
        <v>0.29229582833820306</v>
      </c>
    </row>
    <row r="2035" spans="3:4">
      <c r="C2035">
        <v>7.5264475768864685</v>
      </c>
      <c r="D2035">
        <v>0.44624813169830463</v>
      </c>
    </row>
    <row r="2036" spans="3:4">
      <c r="C2036">
        <v>7.5492780703305797</v>
      </c>
      <c r="D2036">
        <v>0.44195563566753227</v>
      </c>
    </row>
    <row r="2037" spans="3:4">
      <c r="C2037">
        <v>7.5353614733740297</v>
      </c>
      <c r="D2037">
        <v>0.43990795044608871</v>
      </c>
    </row>
    <row r="2038" spans="3:4">
      <c r="C2038">
        <v>7.5365104628800443</v>
      </c>
      <c r="D2038">
        <v>0.43316729512438484</v>
      </c>
    </row>
    <row r="2039" spans="3:4">
      <c r="C2039">
        <v>7.5483700898915078</v>
      </c>
      <c r="D2039">
        <v>0.43059412530716717</v>
      </c>
    </row>
    <row r="2040" spans="3:4">
      <c r="C2040">
        <v>7.5659733118067267</v>
      </c>
      <c r="D2040">
        <v>0.42382979653424502</v>
      </c>
    </row>
    <row r="2041" spans="3:4">
      <c r="C2041">
        <v>7.5614900439729675</v>
      </c>
      <c r="D2041">
        <v>0.41647640593145147</v>
      </c>
    </row>
    <row r="2042" spans="3:4">
      <c r="C2042">
        <v>7.5691123127139388</v>
      </c>
      <c r="D2042">
        <v>0.41131355743670589</v>
      </c>
    </row>
    <row r="2043" spans="3:4">
      <c r="C2043">
        <v>7.5923257601522272</v>
      </c>
      <c r="D2043">
        <v>0.40568695576784752</v>
      </c>
    </row>
    <row r="2044" spans="3:4">
      <c r="C2044">
        <v>7.6393121076378376</v>
      </c>
      <c r="D2044">
        <v>0.39736700271897712</v>
      </c>
    </row>
    <row r="2045" spans="3:4">
      <c r="C2045">
        <v>7.6890779644913776</v>
      </c>
      <c r="D2045">
        <v>0.3930742152451423</v>
      </c>
    </row>
    <row r="2046" spans="3:4">
      <c r="C2046">
        <v>7.7275984722335025</v>
      </c>
      <c r="D2046">
        <v>0.38691332133594925</v>
      </c>
    </row>
    <row r="2047" spans="3:4">
      <c r="C2047">
        <v>7.7614515095769132</v>
      </c>
      <c r="D2047">
        <v>0.39080838509739252</v>
      </c>
    </row>
    <row r="2048" spans="3:4">
      <c r="C2048">
        <v>7.7558633750734023</v>
      </c>
      <c r="D2048">
        <v>0.38733637423587047</v>
      </c>
    </row>
    <row r="2049" spans="3:4">
      <c r="C2049">
        <v>7.7701220359651533</v>
      </c>
      <c r="D2049">
        <v>0.38637574639706757</v>
      </c>
    </row>
    <row r="2050" spans="3:4">
      <c r="C2050">
        <v>7.7897306762587535</v>
      </c>
      <c r="D2050">
        <v>0.38654950757061823</v>
      </c>
    </row>
    <row r="2051" spans="3:4">
      <c r="C2051">
        <v>8.6036496433593186</v>
      </c>
      <c r="D2051">
        <v>0.39711012315507871</v>
      </c>
    </row>
    <row r="2052" spans="3:4">
      <c r="C2052">
        <v>8.6341088508440276</v>
      </c>
      <c r="D2052">
        <v>0.39539623508170479</v>
      </c>
    </row>
    <row r="2053" spans="3:4">
      <c r="C2053">
        <v>8.6645680583287366</v>
      </c>
      <c r="D2053">
        <v>0.39523009725833086</v>
      </c>
    </row>
    <row r="2054" spans="3:4">
      <c r="C2054">
        <v>8.6950272658134438</v>
      </c>
      <c r="D2054">
        <v>0.39341655783079016</v>
      </c>
    </row>
    <row r="2055" spans="3:4">
      <c r="C2055">
        <v>8.7254864732981527</v>
      </c>
      <c r="D2055">
        <v>0.39184156983241625</v>
      </c>
    </row>
    <row r="2056" spans="3:4">
      <c r="C2056">
        <v>8.7559456807828617</v>
      </c>
      <c r="D2056">
        <v>0.38758215206320895</v>
      </c>
    </row>
    <row r="2057" spans="3:4">
      <c r="C2057">
        <v>8.7864048882675707</v>
      </c>
      <c r="D2057">
        <v>0.38666228667330377</v>
      </c>
    </row>
    <row r="2058" spans="3:4">
      <c r="C2058">
        <v>8.8168640957522779</v>
      </c>
      <c r="D2058">
        <v>0.38690904650423191</v>
      </c>
    </row>
    <row r="2059" spans="3:4">
      <c r="C2059">
        <v>8.8473233032369869</v>
      </c>
      <c r="D2059">
        <v>0.3893313838268268</v>
      </c>
    </row>
    <row r="2060" spans="3:4">
      <c r="C2060">
        <v>8.8777825107216959</v>
      </c>
      <c r="D2060">
        <v>0.38939961584942157</v>
      </c>
    </row>
    <row r="2061" spans="3:4">
      <c r="C2061">
        <v>8.9082417182064049</v>
      </c>
      <c r="D2061">
        <v>0.3900794087928498</v>
      </c>
    </row>
    <row r="2062" spans="3:4">
      <c r="C2062">
        <v>8.9387009256911139</v>
      </c>
      <c r="D2062">
        <v>0.39064272763531344</v>
      </c>
    </row>
    <row r="2063" spans="3:4">
      <c r="C2063">
        <v>8.9691601331758211</v>
      </c>
      <c r="D2063">
        <v>0.39129152489999935</v>
      </c>
    </row>
    <row r="2064" spans="3:4">
      <c r="C2064">
        <v>8.99961934066053</v>
      </c>
      <c r="D2064">
        <v>0.39429706629801853</v>
      </c>
    </row>
    <row r="2065" spans="3:4">
      <c r="C2065">
        <v>9.030016817844901</v>
      </c>
      <c r="D2065">
        <v>0.3980408873793711</v>
      </c>
    </row>
    <row r="2066" spans="3:4">
      <c r="C2066">
        <v>9.0599168740209617</v>
      </c>
      <c r="D2066">
        <v>0.40085312512139071</v>
      </c>
    </row>
    <row r="2067" spans="3:4">
      <c r="C2067">
        <v>8.8779578495799552</v>
      </c>
      <c r="D2067">
        <v>0.32166334711722205</v>
      </c>
    </row>
    <row r="2068" spans="3:4">
      <c r="C2068">
        <v>8.8854559835068354</v>
      </c>
      <c r="D2068">
        <v>0.32070473338953909</v>
      </c>
    </row>
    <row r="2069" spans="3:4">
      <c r="C2069">
        <v>8.9279900116991833</v>
      </c>
      <c r="D2069">
        <v>0.32033738866315414</v>
      </c>
    </row>
    <row r="2070" spans="3:4">
      <c r="C2070">
        <v>8.9789701458238564</v>
      </c>
      <c r="D2070">
        <v>0.32542289840775912</v>
      </c>
    </row>
    <row r="2071" spans="3:4">
      <c r="C2071">
        <v>8.9978127097626484</v>
      </c>
      <c r="D2071">
        <v>0.32061826019720535</v>
      </c>
    </row>
    <row r="2072" spans="3:4">
      <c r="C2072">
        <v>9.0053576685269494</v>
      </c>
      <c r="D2072">
        <v>0.32010334185612566</v>
      </c>
    </row>
    <row r="2073" spans="3:4">
      <c r="C2073">
        <v>8.9921984379353468</v>
      </c>
      <c r="D2073">
        <v>0.31812649408088067</v>
      </c>
    </row>
    <row r="2074" spans="3:4">
      <c r="C2074">
        <v>8.995716866164333</v>
      </c>
      <c r="D2074">
        <v>0.31809080373963061</v>
      </c>
    </row>
    <row r="2075" spans="3:4">
      <c r="C2075">
        <v>9.0187443221249968</v>
      </c>
      <c r="D2075">
        <v>0.31595102502974726</v>
      </c>
    </row>
    <row r="2076" spans="3:4">
      <c r="C2076">
        <v>9.073440568088861</v>
      </c>
      <c r="D2076">
        <v>0.31506694764659177</v>
      </c>
    </row>
    <row r="2077" spans="3:4">
      <c r="C2077">
        <v>9.1253879349166489</v>
      </c>
      <c r="D2077">
        <v>0.31665596322702272</v>
      </c>
    </row>
    <row r="2078" spans="3:4">
      <c r="C2078">
        <v>9.190058338733289</v>
      </c>
      <c r="D2078">
        <v>0.31581765051386518</v>
      </c>
    </row>
    <row r="2079" spans="3:4">
      <c r="C2079">
        <v>9.2875720271452469</v>
      </c>
      <c r="D2079">
        <v>0.31858039562185714</v>
      </c>
    </row>
    <row r="2080" spans="3:4">
      <c r="C2080">
        <v>9.3730403776081186</v>
      </c>
      <c r="D2080">
        <v>0.31785546160073924</v>
      </c>
    </row>
    <row r="2081" spans="3:4">
      <c r="C2081">
        <v>9.3806453587765795</v>
      </c>
      <c r="D2081">
        <v>0.32108571473455622</v>
      </c>
    </row>
    <row r="2082" spans="3:4">
      <c r="C2082">
        <v>9.4157651721604978</v>
      </c>
      <c r="D2082">
        <v>0.32479674430510924</v>
      </c>
    </row>
    <row r="2083" spans="3:4">
      <c r="C2083">
        <v>7.7194173833502369</v>
      </c>
      <c r="D2083">
        <v>0.47539763437430627</v>
      </c>
    </row>
    <row r="2084" spans="3:4">
      <c r="C2084">
        <v>7.7669835097964928</v>
      </c>
      <c r="D2084">
        <v>0.474952598378517</v>
      </c>
    </row>
    <row r="2085" spans="3:4">
      <c r="C2085">
        <v>7.7000607966857233</v>
      </c>
      <c r="D2085">
        <v>0.48642212403839463</v>
      </c>
    </row>
    <row r="2086" spans="3:4">
      <c r="C2086">
        <v>7.6345451681163077</v>
      </c>
      <c r="D2086">
        <v>0.48184032193319631</v>
      </c>
    </row>
    <row r="2087" spans="3:4">
      <c r="C2087">
        <v>7.6260400804884734</v>
      </c>
      <c r="D2087">
        <v>0.4832332228686636</v>
      </c>
    </row>
    <row r="2088" spans="3:4">
      <c r="C2088">
        <v>7.5742310753217543</v>
      </c>
      <c r="D2088">
        <v>0.48284204778756612</v>
      </c>
    </row>
    <row r="2089" spans="3:4">
      <c r="C2089">
        <v>7.5468705848253093</v>
      </c>
      <c r="D2089">
        <v>0.48183828106729171</v>
      </c>
    </row>
    <row r="2090" spans="3:4">
      <c r="C2090">
        <v>7.5195127964771054</v>
      </c>
      <c r="D2090">
        <v>0.48573823346841832</v>
      </c>
    </row>
    <row r="2091" spans="3:4">
      <c r="C2091">
        <v>7.5155189197154781</v>
      </c>
      <c r="D2091">
        <v>0.47683756814167588</v>
      </c>
    </row>
    <row r="2092" spans="3:4">
      <c r="C2092">
        <v>7.5172897372142602</v>
      </c>
      <c r="D2092">
        <v>0.4951095864865076</v>
      </c>
    </row>
    <row r="2093" spans="3:4">
      <c r="C2093">
        <v>7.5278491664860843</v>
      </c>
      <c r="D2093">
        <v>0.48987204656187394</v>
      </c>
    </row>
    <row r="2094" spans="3:4">
      <c r="C2094">
        <v>7.5289154794935813</v>
      </c>
      <c r="D2094">
        <v>0.48678503239000809</v>
      </c>
    </row>
    <row r="2095" spans="3:4">
      <c r="C2095">
        <v>7.574341187944551</v>
      </c>
      <c r="D2095">
        <v>0.48589578109848558</v>
      </c>
    </row>
    <row r="2096" spans="3:4">
      <c r="C2096">
        <v>7.6154594822506549</v>
      </c>
      <c r="D2096">
        <v>0.48163323021063631</v>
      </c>
    </row>
    <row r="2097" spans="3:4">
      <c r="C2097">
        <v>7.6361321230214889</v>
      </c>
      <c r="D2097">
        <v>0.4833893476412579</v>
      </c>
    </row>
    <row r="2098" spans="3:4">
      <c r="C2098">
        <v>7.6249624960503386</v>
      </c>
      <c r="D2098">
        <v>0.4858153569408698</v>
      </c>
    </row>
    <row r="2099" spans="3:4">
      <c r="C2099">
        <v>8.3577019858063704</v>
      </c>
      <c r="D2099">
        <v>0.34626114329055785</v>
      </c>
    </row>
    <row r="2100" spans="3:4">
      <c r="C2100">
        <v>8.339097014337419</v>
      </c>
      <c r="D2100">
        <v>0.3459367080525011</v>
      </c>
    </row>
    <row r="2101" spans="3:4">
      <c r="C2101">
        <v>8.3465151350585707</v>
      </c>
      <c r="D2101">
        <v>0.33943327962844899</v>
      </c>
    </row>
    <row r="2102" spans="3:4">
      <c r="C2102">
        <v>8.3307286763710557</v>
      </c>
      <c r="D2102">
        <v>0.34027478110316373</v>
      </c>
    </row>
    <row r="2103" spans="3:4">
      <c r="C2103">
        <v>8.2946642086998388</v>
      </c>
      <c r="D2103">
        <v>0.3361204657649996</v>
      </c>
    </row>
    <row r="2104" spans="3:4">
      <c r="C2104">
        <v>8.2398746783788805</v>
      </c>
      <c r="D2104">
        <v>0.33814606200510527</v>
      </c>
    </row>
    <row r="2105" spans="3:4">
      <c r="C2105">
        <v>8.2399013991248271</v>
      </c>
      <c r="D2105">
        <v>0.33042246485929361</v>
      </c>
    </row>
    <row r="2106" spans="3:4">
      <c r="C2106">
        <v>8.219364992246339</v>
      </c>
      <c r="D2106">
        <v>0.32726640721288258</v>
      </c>
    </row>
    <row r="2107" spans="3:4">
      <c r="C2107">
        <v>8.2373405669905182</v>
      </c>
      <c r="D2107">
        <v>0.3238496370929288</v>
      </c>
    </row>
    <row r="2108" spans="3:4">
      <c r="C2108">
        <v>8.2585083889631594</v>
      </c>
      <c r="D2108">
        <v>0.32245069054227155</v>
      </c>
    </row>
    <row r="2109" spans="3:4">
      <c r="C2109">
        <v>8.2678594717757541</v>
      </c>
      <c r="D2109">
        <v>0.32104223255490921</v>
      </c>
    </row>
    <row r="2110" spans="3:4">
      <c r="C2110">
        <v>8.2915140152159363</v>
      </c>
      <c r="D2110">
        <v>0.31985336686889787</v>
      </c>
    </row>
    <row r="2111" spans="3:4">
      <c r="C2111">
        <v>8.3386119294690921</v>
      </c>
      <c r="D2111">
        <v>0.3183832076509942</v>
      </c>
    </row>
    <row r="2112" spans="3:4">
      <c r="C2112">
        <v>8.3772565428215557</v>
      </c>
      <c r="D2112">
        <v>0.31884417491525979</v>
      </c>
    </row>
    <row r="2113" spans="3:4">
      <c r="C2113">
        <v>8.3203833811126842</v>
      </c>
      <c r="D2113">
        <v>0.32300824093220842</v>
      </c>
    </row>
    <row r="2114" spans="3:4">
      <c r="C2114">
        <v>8.3194002494745618</v>
      </c>
      <c r="D2114">
        <v>0.32624113516251518</v>
      </c>
    </row>
    <row r="2115" spans="3:4">
      <c r="C2115">
        <v>8.5745447715528034</v>
      </c>
      <c r="D2115">
        <v>0.35237295149336673</v>
      </c>
    </row>
    <row r="2116" spans="3:4">
      <c r="C2116">
        <v>8.5818644103372641</v>
      </c>
      <c r="D2116">
        <v>0.35095092085229229</v>
      </c>
    </row>
    <row r="2117" spans="3:4">
      <c r="C2117">
        <v>8.6311518833675596</v>
      </c>
      <c r="D2117">
        <v>0.34870849002912152</v>
      </c>
    </row>
    <row r="2118" spans="3:4">
      <c r="C2118">
        <v>8.6079643270340362</v>
      </c>
      <c r="D2118">
        <v>0.34560772576011739</v>
      </c>
    </row>
    <row r="2119" spans="3:4">
      <c r="C2119">
        <v>8.6010749078704869</v>
      </c>
      <c r="D2119">
        <v>0.34093196165361334</v>
      </c>
    </row>
    <row r="2120" spans="3:4">
      <c r="C2120">
        <v>8.6148109407393374</v>
      </c>
      <c r="D2120">
        <v>0.33727989642993456</v>
      </c>
    </row>
    <row r="2121" spans="3:4">
      <c r="C2121">
        <v>8.6022468061077841</v>
      </c>
      <c r="D2121">
        <v>0.3356934425915809</v>
      </c>
    </row>
    <row r="2122" spans="3:4">
      <c r="C2122">
        <v>8.6371031311661675</v>
      </c>
      <c r="D2122">
        <v>0.33423911172658088</v>
      </c>
    </row>
    <row r="2123" spans="3:4">
      <c r="C2123">
        <v>8.6630609264417853</v>
      </c>
      <c r="D2123">
        <v>0.3322157592377723</v>
      </c>
    </row>
    <row r="2124" spans="3:4">
      <c r="C2124">
        <v>8.6985670240218358</v>
      </c>
      <c r="D2124">
        <v>0.33208469269221835</v>
      </c>
    </row>
    <row r="2125" spans="3:4">
      <c r="C2125">
        <v>8.7520062029706267</v>
      </c>
      <c r="D2125">
        <v>0.33178129370154119</v>
      </c>
    </row>
    <row r="2126" spans="3:4">
      <c r="C2126">
        <v>8.8144191522252111</v>
      </c>
      <c r="D2126">
        <v>0.3304447939610512</v>
      </c>
    </row>
    <row r="2127" spans="3:4">
      <c r="C2127">
        <v>8.8876582272669999</v>
      </c>
      <c r="D2127">
        <v>0.32865235536128695</v>
      </c>
    </row>
    <row r="2128" spans="3:4">
      <c r="C2128">
        <v>8.9693484975445248</v>
      </c>
      <c r="D2128">
        <v>0.33021808456402896</v>
      </c>
    </row>
    <row r="2129" spans="3:4">
      <c r="C2129">
        <v>8.9664993579646506</v>
      </c>
      <c r="D2129">
        <v>0.33331563783105234</v>
      </c>
    </row>
    <row r="2130" spans="3:4">
      <c r="C2130">
        <v>8.9954129544583683</v>
      </c>
      <c r="D2130">
        <v>0.33654784739860305</v>
      </c>
    </row>
    <row r="2131" spans="3:4">
      <c r="C2131">
        <v>7.7700103887943186</v>
      </c>
      <c r="D2131">
        <v>0.33530406256122663</v>
      </c>
    </row>
    <row r="2132" spans="3:4">
      <c r="C2132">
        <v>7.8051578276760312</v>
      </c>
      <c r="D2132">
        <v>0.3351513659953187</v>
      </c>
    </row>
    <row r="2133" spans="3:4">
      <c r="C2133">
        <v>7.8343790255020709</v>
      </c>
      <c r="D2133">
        <v>0.33340952772138571</v>
      </c>
    </row>
    <row r="2134" spans="3:4">
      <c r="C2134">
        <v>7.8076207110830582</v>
      </c>
      <c r="D2134">
        <v>0.33436251641234987</v>
      </c>
    </row>
    <row r="2135" spans="3:4">
      <c r="C2135">
        <v>7.8204409555933694</v>
      </c>
      <c r="D2135">
        <v>0.32825373290428589</v>
      </c>
    </row>
    <row r="2136" spans="3:4">
      <c r="C2136">
        <v>7.8582428657102756</v>
      </c>
      <c r="D2136">
        <v>0.32950345088740335</v>
      </c>
    </row>
    <row r="2137" spans="3:4">
      <c r="C2137">
        <v>7.8558955083490174</v>
      </c>
      <c r="D2137">
        <v>0.32814399413372525</v>
      </c>
    </row>
    <row r="2138" spans="3:4">
      <c r="C2138">
        <v>7.8800581402478569</v>
      </c>
      <c r="D2138">
        <v>0.32796144067618732</v>
      </c>
    </row>
    <row r="2139" spans="3:4">
      <c r="C2139">
        <v>7.9091138415438147</v>
      </c>
      <c r="D2139">
        <v>0.32526479719694962</v>
      </c>
    </row>
    <row r="2140" spans="3:4">
      <c r="C2140">
        <v>7.9521006200557869</v>
      </c>
      <c r="D2140">
        <v>0.32373410367122452</v>
      </c>
    </row>
    <row r="2141" spans="3:4">
      <c r="C2141">
        <v>7.9817246149856063</v>
      </c>
      <c r="D2141">
        <v>0.32393644887496098</v>
      </c>
    </row>
    <row r="2142" spans="3:4">
      <c r="C2142">
        <v>8.0151792468316749</v>
      </c>
      <c r="D2142">
        <v>0.32488460010523007</v>
      </c>
    </row>
    <row r="2143" spans="3:4">
      <c r="C2143">
        <v>8.0648550319055747</v>
      </c>
      <c r="D2143">
        <v>0.31987954576416389</v>
      </c>
    </row>
    <row r="2144" spans="3:4">
      <c r="C2144">
        <v>8.0833034674299054</v>
      </c>
      <c r="D2144">
        <v>0.3183977131915946</v>
      </c>
    </row>
    <row r="2145" spans="3:4">
      <c r="C2145">
        <v>8.0759213238046215</v>
      </c>
      <c r="D2145">
        <v>0.32083153223827993</v>
      </c>
    </row>
    <row r="2146" spans="3:4">
      <c r="C2146">
        <v>8.0992169795255702</v>
      </c>
      <c r="D2146">
        <v>0.32256389036695815</v>
      </c>
    </row>
    <row r="2147" spans="3:4">
      <c r="C2147">
        <v>9.1049190929668349</v>
      </c>
      <c r="D2147">
        <v>0.18573192050895157</v>
      </c>
    </row>
    <row r="2148" spans="3:4">
      <c r="C2148">
        <v>9.1646535813277836</v>
      </c>
      <c r="D2148">
        <v>0.18730004163225145</v>
      </c>
    </row>
    <row r="2149" spans="3:4">
      <c r="C2149">
        <v>9.2322913365789621</v>
      </c>
      <c r="D2149">
        <v>0.18201421389135961</v>
      </c>
    </row>
    <row r="2150" spans="3:4">
      <c r="C2150">
        <v>9.2804891011519111</v>
      </c>
      <c r="D2150">
        <v>0.18086919775927332</v>
      </c>
    </row>
    <row r="2151" spans="3:4">
      <c r="C2151">
        <v>9.3249486819430967</v>
      </c>
      <c r="D2151">
        <v>0.17912284783076624</v>
      </c>
    </row>
    <row r="2152" spans="3:4">
      <c r="C2152">
        <v>9.3718965743390505</v>
      </c>
      <c r="D2152">
        <v>0.17840198549993949</v>
      </c>
    </row>
    <row r="2153" spans="3:4">
      <c r="C2153">
        <v>9.3892405426555463</v>
      </c>
      <c r="D2153">
        <v>0.1761493124448773</v>
      </c>
    </row>
    <row r="2154" spans="3:4">
      <c r="C2154">
        <v>9.4040350291155779</v>
      </c>
      <c r="D2154">
        <v>0.17358690519519762</v>
      </c>
    </row>
    <row r="2155" spans="3:4">
      <c r="C2155">
        <v>9.4426515682320193</v>
      </c>
      <c r="D2155">
        <v>0.17279359721248125</v>
      </c>
    </row>
    <row r="2156" spans="3:4">
      <c r="C2156">
        <v>9.495304487095872</v>
      </c>
      <c r="D2156">
        <v>0.17480200770592683</v>
      </c>
    </row>
    <row r="2157" spans="3:4">
      <c r="C2157">
        <v>9.5312755645044831</v>
      </c>
      <c r="D2157">
        <v>0.1732608503578412</v>
      </c>
    </row>
    <row r="2158" spans="3:4">
      <c r="C2158">
        <v>9.592322187371856</v>
      </c>
      <c r="D2158">
        <v>0.17252882708683315</v>
      </c>
    </row>
    <row r="2159" spans="3:4">
      <c r="C2159">
        <v>9.658514612104355</v>
      </c>
      <c r="D2159">
        <v>0.17028728628847525</v>
      </c>
    </row>
    <row r="2160" spans="3:4">
      <c r="C2160">
        <v>9.7072073026830399</v>
      </c>
      <c r="D2160">
        <v>0.16655166872438434</v>
      </c>
    </row>
    <row r="2161" spans="3:4">
      <c r="C2161">
        <v>9.7234653640113837</v>
      </c>
      <c r="D2161">
        <v>0.18936925957904616</v>
      </c>
    </row>
    <row r="2162" spans="3:4">
      <c r="C2162">
        <v>9.7648287752056007</v>
      </c>
      <c r="D2162">
        <v>0.19131989351928491</v>
      </c>
    </row>
    <row r="2163" spans="3:4">
      <c r="C2163">
        <v>9.77020188914938</v>
      </c>
      <c r="D2163">
        <v>0.19224514720371666</v>
      </c>
    </row>
    <row r="2164" spans="3:4">
      <c r="C2164">
        <v>9.8033566041977469</v>
      </c>
      <c r="D2164">
        <v>0.19206587241510073</v>
      </c>
    </row>
    <row r="2165" spans="3:4">
      <c r="C2165">
        <v>9.8428752889963071</v>
      </c>
      <c r="D2165">
        <v>0.18864046308748247</v>
      </c>
    </row>
    <row r="2166" spans="3:4">
      <c r="C2166">
        <v>9.8881814359259135</v>
      </c>
      <c r="D2166">
        <v>0.18783651320353714</v>
      </c>
    </row>
    <row r="2167" spans="3:4">
      <c r="C2167">
        <v>9.9237109363834808</v>
      </c>
      <c r="D2167">
        <v>0.18658744121381396</v>
      </c>
    </row>
    <row r="2168" spans="3:4">
      <c r="C2168">
        <v>9.9571429846234576</v>
      </c>
      <c r="D2168">
        <v>0.18334771880156808</v>
      </c>
    </row>
    <row r="2169" spans="3:4">
      <c r="C2169">
        <v>9.9700753925114309</v>
      </c>
      <c r="D2169">
        <v>0.18649599949740139</v>
      </c>
    </row>
    <row r="2170" spans="3:4">
      <c r="C2170">
        <v>9.9698571394116495</v>
      </c>
      <c r="D2170">
        <v>0.18718493059973881</v>
      </c>
    </row>
    <row r="2171" spans="3:4">
      <c r="C2171">
        <v>9.9535100585924905</v>
      </c>
      <c r="D2171">
        <v>0.18582914625492175</v>
      </c>
    </row>
    <row r="2172" spans="3:4">
      <c r="C2172">
        <v>9.9631533681632192</v>
      </c>
      <c r="D2172">
        <v>0.18447660581254374</v>
      </c>
    </row>
    <row r="2173" spans="3:4">
      <c r="C2173">
        <v>9.9661843317087158</v>
      </c>
      <c r="D2173">
        <v>0.19137852876878106</v>
      </c>
    </row>
    <row r="2174" spans="3:4">
      <c r="C2174">
        <v>9.9771745503418519</v>
      </c>
      <c r="D2174">
        <v>0.20976256528584192</v>
      </c>
    </row>
    <row r="2175" spans="3:4">
      <c r="C2175">
        <v>9.9984913703796821</v>
      </c>
      <c r="D2175">
        <v>0.2065027419562642</v>
      </c>
    </row>
    <row r="2176" spans="3:4">
      <c r="C2176">
        <v>9.9968183747626131</v>
      </c>
      <c r="D2176">
        <v>0.20608760552971059</v>
      </c>
    </row>
    <row r="2177" spans="3:4">
      <c r="C2177">
        <v>9.9697351122268518</v>
      </c>
      <c r="D2177">
        <v>0.20988556127005176</v>
      </c>
    </row>
    <row r="2178" spans="3:4">
      <c r="C2178">
        <v>9.9828296562618775</v>
      </c>
      <c r="D2178">
        <v>0.21442485034000844</v>
      </c>
    </row>
    <row r="2179" spans="3:4">
      <c r="C2179">
        <v>10.884377093971546</v>
      </c>
      <c r="D2179">
        <v>0.29425594124489385</v>
      </c>
    </row>
    <row r="2180" spans="3:4">
      <c r="C2180">
        <v>10.914836301456255</v>
      </c>
      <c r="D2180">
        <v>0.29397191475391121</v>
      </c>
    </row>
    <row r="2181" spans="3:4">
      <c r="C2181">
        <v>10.945295508940962</v>
      </c>
      <c r="D2181">
        <v>0.29335948926355399</v>
      </c>
    </row>
    <row r="2182" spans="3:4">
      <c r="C2182">
        <v>10.975754716425671</v>
      </c>
      <c r="D2182">
        <v>0.29285523919533557</v>
      </c>
    </row>
    <row r="2183" spans="3:4">
      <c r="C2183">
        <v>11.00621392391038</v>
      </c>
      <c r="D2183">
        <v>0.29233734153487195</v>
      </c>
    </row>
    <row r="2184" spans="3:4">
      <c r="C2184">
        <v>11.036673131395089</v>
      </c>
      <c r="D2184">
        <v>0.29187589478122516</v>
      </c>
    </row>
    <row r="2185" spans="3:4">
      <c r="C2185">
        <v>11.019673760509795</v>
      </c>
      <c r="D2185">
        <v>0.29224754066959352</v>
      </c>
    </row>
    <row r="2186" spans="3:4">
      <c r="C2186">
        <v>11.03416686150255</v>
      </c>
      <c r="D2186">
        <v>0.29228488777747397</v>
      </c>
    </row>
    <row r="2187" spans="3:4">
      <c r="C2187">
        <v>11.002078061734466</v>
      </c>
      <c r="D2187">
        <v>0.29507522842298278</v>
      </c>
    </row>
    <row r="2188" spans="3:4">
      <c r="C2188">
        <v>11.105612684871952</v>
      </c>
      <c r="D2188">
        <v>0.27468135914562242</v>
      </c>
    </row>
    <row r="2189" spans="3:4">
      <c r="C2189">
        <v>11.073681935844723</v>
      </c>
      <c r="D2189">
        <v>0.27458620625350288</v>
      </c>
    </row>
    <row r="2190" spans="3:4">
      <c r="C2190">
        <v>11.121989708804026</v>
      </c>
      <c r="D2190">
        <v>0.29442674016152287</v>
      </c>
    </row>
    <row r="2191" spans="3:4">
      <c r="C2191">
        <v>11.23076351697312</v>
      </c>
      <c r="D2191">
        <v>0.27411063398198804</v>
      </c>
    </row>
    <row r="2192" spans="3:4">
      <c r="C2192">
        <v>11.339085889697381</v>
      </c>
      <c r="D2192">
        <v>0.27624690897818643</v>
      </c>
    </row>
    <row r="2193" spans="3:4">
      <c r="C2193">
        <v>11.326326664771473</v>
      </c>
      <c r="D2193">
        <v>0.27990064416387361</v>
      </c>
    </row>
    <row r="2194" spans="3:4">
      <c r="C2194">
        <v>11.355325142795735</v>
      </c>
      <c r="D2194">
        <v>0.28360554601582882</v>
      </c>
    </row>
    <row r="2195" spans="3:4">
      <c r="C2195">
        <v>8.9544977677657958</v>
      </c>
      <c r="D2195">
        <v>0.22827306499700753</v>
      </c>
    </row>
    <row r="2196" spans="3:4">
      <c r="C2196">
        <v>8.9849569752505047</v>
      </c>
      <c r="D2196">
        <v>0.22611267770325749</v>
      </c>
    </row>
    <row r="2197" spans="3:4">
      <c r="C2197">
        <v>9.0154161827352137</v>
      </c>
      <c r="D2197">
        <v>0.22583286052450749</v>
      </c>
    </row>
    <row r="2198" spans="3:4">
      <c r="C2198">
        <v>9.0458753902199227</v>
      </c>
      <c r="D2198">
        <v>0.22626965644992414</v>
      </c>
    </row>
    <row r="2199" spans="3:4">
      <c r="C2199">
        <v>9.0763345977046299</v>
      </c>
      <c r="D2199">
        <v>0.22626906349242418</v>
      </c>
    </row>
    <row r="2200" spans="3:4">
      <c r="C2200">
        <v>9.1067938051893389</v>
      </c>
      <c r="D2200">
        <v>0.22944487820284087</v>
      </c>
    </row>
    <row r="2201" spans="3:4">
      <c r="C2201">
        <v>9.1372530126740479</v>
      </c>
      <c r="D2201">
        <v>0.23081242842742414</v>
      </c>
    </row>
    <row r="2202" spans="3:4">
      <c r="C2202">
        <v>9.1677122201587569</v>
      </c>
      <c r="D2202">
        <v>0.22770626619867421</v>
      </c>
    </row>
    <row r="2203" spans="3:4">
      <c r="C2203">
        <v>9.1981714276434641</v>
      </c>
      <c r="D2203">
        <v>0.24024883586659085</v>
      </c>
    </row>
    <row r="2204" spans="3:4">
      <c r="C2204">
        <v>9.2286306351281731</v>
      </c>
      <c r="D2204">
        <v>0.23708778424159085</v>
      </c>
    </row>
    <row r="2205" spans="3:4">
      <c r="C2205">
        <v>9.259089842612882</v>
      </c>
      <c r="D2205">
        <v>0.23420901775104899</v>
      </c>
    </row>
    <row r="2206" spans="3:4">
      <c r="C2206">
        <v>9.289549050097591</v>
      </c>
      <c r="D2206">
        <v>0.23423061146661825</v>
      </c>
    </row>
    <row r="2207" spans="3:4">
      <c r="C2207">
        <v>9.3200082575823</v>
      </c>
      <c r="D2207">
        <v>0.23822724909927082</v>
      </c>
    </row>
    <row r="2208" spans="3:4">
      <c r="C2208">
        <v>9.3504674650670072</v>
      </c>
      <c r="D2208">
        <v>0.23816555339616866</v>
      </c>
    </row>
    <row r="2209" spans="3:4">
      <c r="C2209">
        <v>9.3809266725517162</v>
      </c>
      <c r="D2209">
        <v>0.23812669424303454</v>
      </c>
    </row>
    <row r="2210" spans="3:4">
      <c r="C2210">
        <v>9.410828417721584</v>
      </c>
      <c r="D2210">
        <v>0.23835275175232218</v>
      </c>
    </row>
    <row r="2211" spans="3:4">
      <c r="C2211">
        <v>8.9683752787085655</v>
      </c>
      <c r="D2211">
        <v>0.2773539829471337</v>
      </c>
    </row>
    <row r="2212" spans="3:4">
      <c r="C2212">
        <v>8.9344286138405433</v>
      </c>
      <c r="D2212">
        <v>0.27778098281874086</v>
      </c>
    </row>
    <row r="2213" spans="3:4">
      <c r="C2213">
        <v>8.9512802438746757</v>
      </c>
      <c r="D2213">
        <v>0.27610464877814533</v>
      </c>
    </row>
    <row r="2214" spans="3:4">
      <c r="C2214">
        <v>8.8995772608388144</v>
      </c>
      <c r="D2214">
        <v>0.27482198085284065</v>
      </c>
    </row>
    <row r="2215" spans="3:4">
      <c r="C2215">
        <v>8.9656371039990912</v>
      </c>
      <c r="D2215">
        <v>0.27869960362497348</v>
      </c>
    </row>
    <row r="2216" spans="3:4">
      <c r="C2216">
        <v>9.0609882937414969</v>
      </c>
      <c r="D2216">
        <v>0.27610450132183334</v>
      </c>
    </row>
    <row r="2217" spans="3:4">
      <c r="C2217">
        <v>9.1130727064409243</v>
      </c>
      <c r="D2217">
        <v>0.27273306680029419</v>
      </c>
    </row>
    <row r="2218" spans="3:4">
      <c r="C2218">
        <v>9.1638814296527666</v>
      </c>
      <c r="D2218">
        <v>0.2715011093975655</v>
      </c>
    </row>
    <row r="2219" spans="3:4">
      <c r="C2219">
        <v>9.2391322117630921</v>
      </c>
      <c r="D2219">
        <v>0.27106910191689942</v>
      </c>
    </row>
    <row r="2220" spans="3:4">
      <c r="C2220">
        <v>9.3136332483051394</v>
      </c>
      <c r="D2220">
        <v>0.27029345503876467</v>
      </c>
    </row>
    <row r="2221" spans="3:4">
      <c r="C2221">
        <v>9.3803199065203273</v>
      </c>
      <c r="D2221">
        <v>0.2678292946083034</v>
      </c>
    </row>
    <row r="2222" spans="3:4">
      <c r="C2222">
        <v>9.4632516377159543</v>
      </c>
      <c r="D2222">
        <v>0.26865374191931729</v>
      </c>
    </row>
    <row r="2223" spans="3:4">
      <c r="C2223">
        <v>9.5479658569567434</v>
      </c>
      <c r="D2223">
        <v>0.2678852750350616</v>
      </c>
    </row>
    <row r="2224" spans="3:4">
      <c r="C2224">
        <v>9.6001137097095732</v>
      </c>
      <c r="D2224">
        <v>0.26837173626707472</v>
      </c>
    </row>
    <row r="2225" spans="3:4">
      <c r="C2225">
        <v>9.5186615738545957</v>
      </c>
      <c r="D2225">
        <v>0.27299941384803711</v>
      </c>
    </row>
    <row r="2226" spans="3:4">
      <c r="C2226">
        <v>9.571264791943026</v>
      </c>
      <c r="D2226">
        <v>0.27648403235967217</v>
      </c>
    </row>
    <row r="2227" spans="3:4">
      <c r="C2227">
        <v>6.4059141953672434</v>
      </c>
      <c r="D2227">
        <v>0.57657444380362655</v>
      </c>
    </row>
    <row r="2228" spans="3:4">
      <c r="C2228">
        <v>6.4862917222066976</v>
      </c>
      <c r="D2228">
        <v>0.55138097946659603</v>
      </c>
    </row>
    <row r="2229" spans="3:4">
      <c r="C2229">
        <v>6.5328577593622894</v>
      </c>
      <c r="D2229">
        <v>0.55310992747077081</v>
      </c>
    </row>
    <row r="2230" spans="3:4">
      <c r="C2230">
        <v>6.5173096818375527</v>
      </c>
      <c r="D2230">
        <v>0.56083171271496557</v>
      </c>
    </row>
    <row r="2231" spans="3:4">
      <c r="C2231">
        <v>6.5001184997028485</v>
      </c>
      <c r="D2231">
        <v>0.54364589677540132</v>
      </c>
    </row>
    <row r="2232" spans="3:4">
      <c r="C2232">
        <v>6.511137711629523</v>
      </c>
      <c r="D2232">
        <v>0.54176115082056409</v>
      </c>
    </row>
    <row r="2233" spans="3:4">
      <c r="C2233">
        <v>6.5494041553468456</v>
      </c>
      <c r="D2233">
        <v>0.52811555590313974</v>
      </c>
    </row>
    <row r="2234" spans="3:4">
      <c r="C2234">
        <v>6.6266214966565808</v>
      </c>
      <c r="D2234">
        <v>0.52770392944616462</v>
      </c>
    </row>
    <row r="2235" spans="3:4">
      <c r="C2235">
        <v>6.631341390717691</v>
      </c>
      <c r="D2235">
        <v>0.52573129623136683</v>
      </c>
    </row>
    <row r="2236" spans="3:4">
      <c r="C2236">
        <v>6.6873949093285541</v>
      </c>
      <c r="D2236">
        <v>0.51883246061844224</v>
      </c>
    </row>
    <row r="2237" spans="3:4">
      <c r="C2237">
        <v>6.7569567513411641</v>
      </c>
      <c r="D2237">
        <v>0.52604552057465981</v>
      </c>
    </row>
    <row r="2238" spans="3:4">
      <c r="C2238">
        <v>6.8210289665547652</v>
      </c>
      <c r="D2238">
        <v>0.52065623890682133</v>
      </c>
    </row>
    <row r="2239" spans="3:4">
      <c r="C2239">
        <v>6.8483648432132513</v>
      </c>
      <c r="D2239">
        <v>0.51619549887970972</v>
      </c>
    </row>
    <row r="2240" spans="3:4">
      <c r="C2240">
        <v>6.9267624387449462</v>
      </c>
      <c r="D2240">
        <v>0.51133435820577866</v>
      </c>
    </row>
    <row r="2241" spans="3:4">
      <c r="C2241">
        <v>6.9388547789537443</v>
      </c>
      <c r="D2241">
        <v>0.51879829796072607</v>
      </c>
    </row>
    <row r="2242" spans="3:4">
      <c r="C2242">
        <v>6.9760079321899378</v>
      </c>
      <c r="D2242">
        <v>0.52253357279914059</v>
      </c>
    </row>
    <row r="2243" spans="3:4">
      <c r="C2243">
        <v>9.2605182609943828</v>
      </c>
      <c r="D2243">
        <v>0.33720116992794341</v>
      </c>
    </row>
    <row r="2244" spans="3:4">
      <c r="C2244">
        <v>9.3270762313429945</v>
      </c>
      <c r="D2244">
        <v>0.33182093794285927</v>
      </c>
    </row>
    <row r="2245" spans="3:4">
      <c r="C2245">
        <v>9.3957705082318927</v>
      </c>
      <c r="D2245">
        <v>0.33348007055307266</v>
      </c>
    </row>
    <row r="2246" spans="3:4">
      <c r="C2246">
        <v>9.4222281084654043</v>
      </c>
      <c r="D2246">
        <v>0.33333430873724956</v>
      </c>
    </row>
    <row r="2247" spans="3:4">
      <c r="C2247">
        <v>9.4213053914921936</v>
      </c>
      <c r="D2247">
        <v>0.33068205402708112</v>
      </c>
    </row>
    <row r="2248" spans="3:4">
      <c r="C2248">
        <v>9.4019530530869453</v>
      </c>
      <c r="D2248">
        <v>0.33275426345637743</v>
      </c>
    </row>
    <row r="2249" spans="3:4">
      <c r="C2249">
        <v>9.3818404616273821</v>
      </c>
      <c r="D2249">
        <v>0.33418436850501892</v>
      </c>
    </row>
    <row r="2250" spans="3:4">
      <c r="C2250">
        <v>9.3791275502262206</v>
      </c>
      <c r="D2250">
        <v>0.33008543575366051</v>
      </c>
    </row>
    <row r="2251" spans="3:4">
      <c r="C2251">
        <v>9.3838126007121403</v>
      </c>
      <c r="D2251">
        <v>0.33630534645931442</v>
      </c>
    </row>
    <row r="2252" spans="3:4">
      <c r="C2252">
        <v>9.4515246359468161</v>
      </c>
      <c r="D2252">
        <v>0.33112453511633655</v>
      </c>
    </row>
    <row r="2253" spans="3:4">
      <c r="C2253">
        <v>9.4847482483797982</v>
      </c>
      <c r="D2253">
        <v>0.32875645746516613</v>
      </c>
    </row>
    <row r="2254" spans="3:4">
      <c r="C2254">
        <v>9.5301917347098151</v>
      </c>
      <c r="D2254">
        <v>0.33750735878066135</v>
      </c>
    </row>
    <row r="2255" spans="3:4">
      <c r="C2255">
        <v>9.5420898591667402</v>
      </c>
      <c r="D2255">
        <v>0.33342741550921212</v>
      </c>
    </row>
    <row r="2256" spans="3:4">
      <c r="C2256">
        <v>9.5792214454136086</v>
      </c>
      <c r="D2256">
        <v>0.33565233418999257</v>
      </c>
    </row>
    <row r="2257" spans="3:4">
      <c r="C2257">
        <v>9.4873031028444181</v>
      </c>
      <c r="D2257">
        <v>0.34059903517472906</v>
      </c>
    </row>
    <row r="2258" spans="3:4">
      <c r="C2258">
        <v>9.5034261869329075</v>
      </c>
      <c r="D2258">
        <v>0.34470731150566619</v>
      </c>
    </row>
    <row r="2259" spans="3:4">
      <c r="C2259">
        <v>8.9570962206844342</v>
      </c>
      <c r="D2259">
        <v>0.30504297979062389</v>
      </c>
    </row>
    <row r="2260" spans="3:4">
      <c r="C2260">
        <v>8.9987409115231305</v>
      </c>
      <c r="D2260">
        <v>0.29425592093992275</v>
      </c>
    </row>
    <row r="2261" spans="3:4">
      <c r="C2261">
        <v>8.9852174307437664</v>
      </c>
      <c r="D2261">
        <v>0.29588664814476012</v>
      </c>
    </row>
    <row r="2262" spans="3:4">
      <c r="C2262">
        <v>9.0316538691936916</v>
      </c>
      <c r="D2262">
        <v>0.29688252895427236</v>
      </c>
    </row>
    <row r="2263" spans="3:4">
      <c r="C2263">
        <v>9.0435083982111486</v>
      </c>
      <c r="D2263">
        <v>0.29733470023744307</v>
      </c>
    </row>
    <row r="2264" spans="3:4">
      <c r="C2264">
        <v>9.028651898088965</v>
      </c>
      <c r="D2264">
        <v>0.30557493286092885</v>
      </c>
    </row>
    <row r="2265" spans="3:4">
      <c r="C2265">
        <v>8.9639825098821007</v>
      </c>
      <c r="D2265">
        <v>0.31162875209567475</v>
      </c>
    </row>
    <row r="2266" spans="3:4">
      <c r="C2266">
        <v>8.9867689362140428</v>
      </c>
      <c r="D2266">
        <v>0.31271120997211782</v>
      </c>
    </row>
    <row r="2267" spans="3:4">
      <c r="C2267">
        <v>8.997575206607177</v>
      </c>
      <c r="D2267">
        <v>0.31417451529964829</v>
      </c>
    </row>
    <row r="2268" spans="3:4">
      <c r="C2268">
        <v>9.0410926654104546</v>
      </c>
      <c r="D2268">
        <v>0.31638408554120323</v>
      </c>
    </row>
    <row r="2269" spans="3:4">
      <c r="C2269">
        <v>9.0691533964784341</v>
      </c>
      <c r="D2269">
        <v>0.31850983257803017</v>
      </c>
    </row>
    <row r="2270" spans="3:4">
      <c r="C2270">
        <v>9.1139793405245673</v>
      </c>
      <c r="D2270">
        <v>0.324558357413122</v>
      </c>
    </row>
    <row r="2271" spans="3:4">
      <c r="C2271">
        <v>9.1263317396091956</v>
      </c>
      <c r="D2271">
        <v>0.33112428453363058</v>
      </c>
    </row>
    <row r="2272" spans="3:4">
      <c r="C2272">
        <v>9.1237206835451801</v>
      </c>
      <c r="D2272">
        <v>0.33344729554830588</v>
      </c>
    </row>
    <row r="2273" spans="3:4">
      <c r="C2273">
        <v>9.0735621334465382</v>
      </c>
      <c r="D2273">
        <v>0.3365494773512549</v>
      </c>
    </row>
    <row r="2274" spans="3:4">
      <c r="C2274">
        <v>9.0833762720139415</v>
      </c>
      <c r="D2274">
        <v>0.33962856526152657</v>
      </c>
    </row>
    <row r="2275" spans="3:4">
      <c r="C2275">
        <v>8.4576210852447016</v>
      </c>
      <c r="D2275">
        <v>0.31838107655591785</v>
      </c>
    </row>
    <row r="2276" spans="3:4">
      <c r="C2276">
        <v>8.4712945774236825</v>
      </c>
      <c r="D2276">
        <v>0.31762797653530511</v>
      </c>
    </row>
    <row r="2277" spans="3:4">
      <c r="C2277">
        <v>8.5965981452199323</v>
      </c>
      <c r="D2277">
        <v>0.31683838977088108</v>
      </c>
    </row>
    <row r="2278" spans="3:4">
      <c r="C2278">
        <v>8.6477319669667896</v>
      </c>
      <c r="D2278">
        <v>0.31623805840337799</v>
      </c>
    </row>
    <row r="2279" spans="3:4">
      <c r="C2279">
        <v>8.6912006807464124</v>
      </c>
      <c r="D2279">
        <v>0.31528098877957716</v>
      </c>
    </row>
    <row r="2280" spans="3:4">
      <c r="C2280">
        <v>8.7088223514482355</v>
      </c>
      <c r="D2280">
        <v>0.31394447438699585</v>
      </c>
    </row>
    <row r="2281" spans="3:4">
      <c r="C2281">
        <v>8.7299372780891051</v>
      </c>
      <c r="D2281">
        <v>0.31282555858827638</v>
      </c>
    </row>
    <row r="2282" spans="3:4">
      <c r="C2282">
        <v>8.7661236240474221</v>
      </c>
      <c r="D2282">
        <v>0.31230447374876419</v>
      </c>
    </row>
    <row r="2283" spans="3:4">
      <c r="C2283">
        <v>8.7944990704999455</v>
      </c>
      <c r="D2283">
        <v>0.3120363707341402</v>
      </c>
    </row>
    <row r="2284" spans="3:4">
      <c r="C2284">
        <v>8.8562489423661201</v>
      </c>
      <c r="D2284">
        <v>0.31702456177801225</v>
      </c>
    </row>
    <row r="2285" spans="3:4">
      <c r="C2285">
        <v>8.875598179960253</v>
      </c>
      <c r="D2285">
        <v>0.31738739858268722</v>
      </c>
    </row>
    <row r="2286" spans="3:4">
      <c r="C2286">
        <v>8.965189602866328</v>
      </c>
      <c r="D2286">
        <v>0.31811118766923202</v>
      </c>
    </row>
    <row r="2287" spans="3:4">
      <c r="C2287">
        <v>9.044226173012218</v>
      </c>
      <c r="D2287">
        <v>0.31887643165759588</v>
      </c>
    </row>
    <row r="2288" spans="3:4">
      <c r="C2288">
        <v>9.0543376306303802</v>
      </c>
      <c r="D2288">
        <v>0.31910103991396793</v>
      </c>
    </row>
    <row r="2289" spans="3:4">
      <c r="C2289">
        <v>9.0254720389052814</v>
      </c>
      <c r="D2289">
        <v>0.32064430918058651</v>
      </c>
    </row>
    <row r="2290" spans="3:4">
      <c r="C2290">
        <v>9.0665687492778133</v>
      </c>
      <c r="D2290">
        <v>0.32265039822857772</v>
      </c>
    </row>
    <row r="2291" spans="3:4">
      <c r="C2291">
        <v>7.8815622942272832</v>
      </c>
      <c r="D2291">
        <v>0.3954915538651777</v>
      </c>
    </row>
    <row r="2292" spans="3:4">
      <c r="C2292">
        <v>7.9415067128093053</v>
      </c>
      <c r="D2292">
        <v>0.39438363604241339</v>
      </c>
    </row>
    <row r="2293" spans="3:4">
      <c r="C2293">
        <v>7.938826860510459</v>
      </c>
      <c r="D2293">
        <v>0.39316784573225089</v>
      </c>
    </row>
    <row r="2294" spans="3:4">
      <c r="C2294">
        <v>7.9521111516003025</v>
      </c>
      <c r="D2294">
        <v>0.39563533035968984</v>
      </c>
    </row>
    <row r="2295" spans="3:4">
      <c r="C2295">
        <v>7.9654582705390897</v>
      </c>
      <c r="D2295">
        <v>0.38448192561647621</v>
      </c>
    </row>
    <row r="2296" spans="3:4">
      <c r="C2296">
        <v>8.0259237439254854</v>
      </c>
      <c r="D2296">
        <v>0.39549133728482905</v>
      </c>
    </row>
    <row r="2297" spans="3:4">
      <c r="C2297">
        <v>8.0889643141338556</v>
      </c>
      <c r="D2297">
        <v>0.39587281127100798</v>
      </c>
    </row>
    <row r="2298" spans="3:4">
      <c r="C2298">
        <v>8.1283805707193721</v>
      </c>
      <c r="D2298">
        <v>0.397846493444382</v>
      </c>
    </row>
    <row r="2299" spans="3:4">
      <c r="C2299">
        <v>8.1726321401312045</v>
      </c>
      <c r="D2299">
        <v>0.39774722402043211</v>
      </c>
    </row>
    <row r="2300" spans="3:4">
      <c r="C2300">
        <v>8.2181194089155021</v>
      </c>
      <c r="D2300">
        <v>0.3978744671945853</v>
      </c>
    </row>
    <row r="2301" spans="3:4">
      <c r="C2301">
        <v>8.2579857590958383</v>
      </c>
      <c r="D2301">
        <v>0.39481390864353511</v>
      </c>
    </row>
    <row r="2302" spans="3:4">
      <c r="C2302">
        <v>8.2790624906613903</v>
      </c>
      <c r="D2302">
        <v>0.39860800740089042</v>
      </c>
    </row>
    <row r="2303" spans="3:4">
      <c r="C2303">
        <v>8.3017971514437399</v>
      </c>
      <c r="D2303">
        <v>0.39524000732203302</v>
      </c>
    </row>
    <row r="2304" spans="3:4">
      <c r="C2304">
        <v>8.3509343617784335</v>
      </c>
      <c r="D2304">
        <v>0.39447180783380564</v>
      </c>
    </row>
    <row r="2305" spans="3:4">
      <c r="C2305">
        <v>8.2941301907988318</v>
      </c>
      <c r="D2305">
        <v>0.39945718288325699</v>
      </c>
    </row>
    <row r="2306" spans="3:4">
      <c r="C2306">
        <v>8.3282523154052424</v>
      </c>
      <c r="D2306">
        <v>0.40259217638175859</v>
      </c>
    </row>
    <row r="2307" spans="3:4">
      <c r="C2307">
        <v>10.062843309981654</v>
      </c>
      <c r="D2307">
        <v>0.22973130966937674</v>
      </c>
    </row>
    <row r="2308" spans="3:4">
      <c r="C2308">
        <v>10.093302517466363</v>
      </c>
      <c r="D2308">
        <v>0.22958964300271009</v>
      </c>
    </row>
    <row r="2309" spans="3:4">
      <c r="C2309">
        <v>10.123761724951072</v>
      </c>
      <c r="D2309">
        <v>0.22944797633604341</v>
      </c>
    </row>
    <row r="2310" spans="3:4">
      <c r="C2310">
        <v>10.154220932435779</v>
      </c>
      <c r="D2310">
        <v>0.22930630966937673</v>
      </c>
    </row>
    <row r="2311" spans="3:4">
      <c r="C2311">
        <v>10.184680139920488</v>
      </c>
      <c r="D2311">
        <v>0.22916464300271008</v>
      </c>
    </row>
    <row r="2312" spans="3:4">
      <c r="C2312">
        <v>10.215139347405197</v>
      </c>
      <c r="D2312">
        <v>0.2290229763360434</v>
      </c>
    </row>
    <row r="2313" spans="3:4">
      <c r="C2313">
        <v>10.245598554889906</v>
      </c>
      <c r="D2313">
        <v>0.22896464300271011</v>
      </c>
    </row>
    <row r="2314" spans="3:4">
      <c r="C2314">
        <v>10.276057762374615</v>
      </c>
      <c r="D2314">
        <v>0.22890630966937675</v>
      </c>
    </row>
    <row r="2315" spans="3:4">
      <c r="C2315">
        <v>10.306516969859322</v>
      </c>
      <c r="D2315">
        <v>0.2288479763360434</v>
      </c>
    </row>
    <row r="2316" spans="3:4">
      <c r="C2316">
        <v>10.336976177344031</v>
      </c>
      <c r="D2316">
        <v>0.2287896430027101</v>
      </c>
    </row>
    <row r="2317" spans="3:4">
      <c r="C2317">
        <v>10.36743538482874</v>
      </c>
      <c r="D2317">
        <v>0.22873130966937674</v>
      </c>
    </row>
    <row r="2318" spans="3:4">
      <c r="C2318">
        <v>10.397894592313449</v>
      </c>
      <c r="D2318">
        <v>0.22871464300271008</v>
      </c>
    </row>
    <row r="2319" spans="3:4">
      <c r="C2319">
        <v>10.428353799798156</v>
      </c>
      <c r="D2319">
        <v>0.22869797633604341</v>
      </c>
    </row>
    <row r="2320" spans="3:4">
      <c r="C2320">
        <v>10.458813007282865</v>
      </c>
      <c r="D2320">
        <v>0.22868130966937675</v>
      </c>
    </row>
    <row r="2321" spans="3:4">
      <c r="C2321">
        <v>10.489272214767574</v>
      </c>
      <c r="D2321">
        <v>0.22866464300271008</v>
      </c>
    </row>
    <row r="2322" spans="3:4">
      <c r="C2322">
        <v>10.519173959937442</v>
      </c>
      <c r="D2322">
        <v>0.22868855966884216</v>
      </c>
    </row>
    <row r="2323" spans="3:4">
      <c r="C2323">
        <v>6.8595241290689151</v>
      </c>
      <c r="D2323">
        <v>0.42130906573144689</v>
      </c>
    </row>
    <row r="2324" spans="3:4">
      <c r="C2324">
        <v>6.8899833365536232</v>
      </c>
      <c r="D2324">
        <v>0.425118709170555</v>
      </c>
    </row>
    <row r="2325" spans="3:4">
      <c r="C2325">
        <v>6.9204425440383321</v>
      </c>
      <c r="D2325">
        <v>0.41507071763527298</v>
      </c>
    </row>
    <row r="2326" spans="3:4">
      <c r="C2326">
        <v>6.9509017515230402</v>
      </c>
      <c r="D2326">
        <v>0.42318433204623057</v>
      </c>
    </row>
    <row r="2327" spans="3:4">
      <c r="C2327">
        <v>6.9813609590077492</v>
      </c>
      <c r="D2327">
        <v>0.41914652238655825</v>
      </c>
    </row>
    <row r="2328" spans="3:4">
      <c r="C2328">
        <v>7.0118201664924582</v>
      </c>
      <c r="D2328">
        <v>0.41720707417678438</v>
      </c>
    </row>
    <row r="2329" spans="3:4">
      <c r="C2329">
        <v>7.0422793739771663</v>
      </c>
      <c r="D2329">
        <v>0.42496700449392527</v>
      </c>
    </row>
    <row r="2330" spans="3:4">
      <c r="C2330">
        <v>7.1345504759867868</v>
      </c>
      <c r="D2330">
        <v>0.42914683873105824</v>
      </c>
    </row>
    <row r="2331" spans="3:4">
      <c r="C2331">
        <v>7.1702515820953243</v>
      </c>
      <c r="D2331">
        <v>0.41493950231778504</v>
      </c>
    </row>
    <row r="2332" spans="3:4">
      <c r="C2332">
        <v>7.2173343592719457</v>
      </c>
      <c r="D2332">
        <v>0.41359507709130033</v>
      </c>
    </row>
    <row r="2333" spans="3:4">
      <c r="C2333">
        <v>7.2559371757996756</v>
      </c>
      <c r="D2333">
        <v>0.41481266186857563</v>
      </c>
    </row>
    <row r="2334" spans="3:4">
      <c r="C2334">
        <v>7.3042805834755296</v>
      </c>
      <c r="D2334">
        <v>0.41267579958294459</v>
      </c>
    </row>
    <row r="2335" spans="3:4">
      <c r="C2335">
        <v>7.3464922600748315</v>
      </c>
      <c r="D2335">
        <v>0.41727159487244952</v>
      </c>
    </row>
    <row r="2336" spans="3:4">
      <c r="C2336">
        <v>7.3869067651037961</v>
      </c>
      <c r="D2336">
        <v>0.41438581626185295</v>
      </c>
    </row>
    <row r="2337" spans="3:4">
      <c r="C2337">
        <v>7.4101422000081687</v>
      </c>
      <c r="D2337">
        <v>0.42243379272869602</v>
      </c>
    </row>
    <row r="2338" spans="3:4">
      <c r="C2338">
        <v>7.4512019148811319</v>
      </c>
      <c r="D2338">
        <v>0.42547402487000374</v>
      </c>
    </row>
    <row r="2339" spans="3:4">
      <c r="C2339">
        <v>9.8852623820563696</v>
      </c>
      <c r="D2339">
        <v>0.32778650147773852</v>
      </c>
    </row>
    <row r="2340" spans="3:4">
      <c r="C2340">
        <v>9.8934819681330985</v>
      </c>
      <c r="D2340">
        <v>0.32823192865140716</v>
      </c>
    </row>
    <row r="2341" spans="3:4">
      <c r="C2341">
        <v>9.8940194977581761</v>
      </c>
      <c r="D2341">
        <v>0.33145993652935807</v>
      </c>
    </row>
    <row r="2342" spans="3:4">
      <c r="C2342">
        <v>9.8969121508271272</v>
      </c>
      <c r="D2342">
        <v>0.32981266155949979</v>
      </c>
    </row>
    <row r="2343" spans="3:4">
      <c r="C2343">
        <v>9.864340196452563</v>
      </c>
      <c r="D2343">
        <v>0.33000630824730748</v>
      </c>
    </row>
    <row r="2344" spans="3:4">
      <c r="C2344">
        <v>9.8899927581800782</v>
      </c>
      <c r="D2344">
        <v>0.33173403276773422</v>
      </c>
    </row>
    <row r="2345" spans="3:4">
      <c r="C2345">
        <v>9.8736052243366128</v>
      </c>
      <c r="D2345">
        <v>0.32848500110286644</v>
      </c>
    </row>
    <row r="2346" spans="3:4">
      <c r="C2346">
        <v>9.8530379282122489</v>
      </c>
      <c r="D2346">
        <v>0.32761689084721263</v>
      </c>
    </row>
    <row r="2347" spans="3:4">
      <c r="C2347">
        <v>9.9049903138478435</v>
      </c>
      <c r="D2347">
        <v>0.33489232442247935</v>
      </c>
    </row>
    <row r="2348" spans="3:4">
      <c r="C2348">
        <v>9.9344723281753566</v>
      </c>
      <c r="D2348">
        <v>0.32246867175813204</v>
      </c>
    </row>
    <row r="2349" spans="3:4">
      <c r="C2349">
        <v>9.9626857843922974</v>
      </c>
      <c r="D2349">
        <v>0.32655287760777713</v>
      </c>
    </row>
    <row r="2350" spans="3:4">
      <c r="C2350">
        <v>9.9698475485696108</v>
      </c>
      <c r="D2350">
        <v>0.33068441839187157</v>
      </c>
    </row>
    <row r="2351" spans="3:4">
      <c r="C2351">
        <v>9.9665466905140541</v>
      </c>
      <c r="D2351">
        <v>0.32709626925921548</v>
      </c>
    </row>
    <row r="2352" spans="3:4">
      <c r="C2352">
        <v>9.9846921283804093</v>
      </c>
      <c r="D2352">
        <v>0.33570356355850722</v>
      </c>
    </row>
    <row r="2353" spans="3:4">
      <c r="C2353">
        <v>9.9674420127275596</v>
      </c>
      <c r="D2353">
        <v>0.3379176632240164</v>
      </c>
    </row>
    <row r="2354" spans="3:4">
      <c r="C2354">
        <v>9.9753319555236324</v>
      </c>
      <c r="D2354">
        <v>0.34013901288787346</v>
      </c>
    </row>
    <row r="2355" spans="3:4">
      <c r="C2355">
        <v>7.2220287088244222</v>
      </c>
      <c r="D2355">
        <v>0.49910736675463957</v>
      </c>
    </row>
    <row r="2356" spans="3:4">
      <c r="C2356">
        <v>7.2148042747029528</v>
      </c>
      <c r="D2356">
        <v>0.50077722769387356</v>
      </c>
    </row>
    <row r="2357" spans="3:4">
      <c r="C2357">
        <v>7.2185784144175198</v>
      </c>
      <c r="D2357">
        <v>0.49362671503578009</v>
      </c>
    </row>
    <row r="2358" spans="3:4">
      <c r="C2358">
        <v>7.2490732631917609</v>
      </c>
      <c r="D2358">
        <v>0.49720585494832892</v>
      </c>
    </row>
    <row r="2359" spans="3:4">
      <c r="C2359">
        <v>7.2839848750865901</v>
      </c>
      <c r="D2359">
        <v>0.49381747813799753</v>
      </c>
    </row>
    <row r="2360" spans="3:4">
      <c r="C2360">
        <v>7.2890407374891355</v>
      </c>
      <c r="D2360">
        <v>0.48859632171013945</v>
      </c>
    </row>
    <row r="2361" spans="3:4">
      <c r="C2361">
        <v>7.3076231023654179</v>
      </c>
      <c r="D2361">
        <v>0.48898683792439446</v>
      </c>
    </row>
    <row r="2362" spans="3:4">
      <c r="C2362">
        <v>7.2881321188901751</v>
      </c>
      <c r="D2362">
        <v>0.48888158233295687</v>
      </c>
    </row>
    <row r="2363" spans="3:4">
      <c r="C2363">
        <v>7.3266672598904785</v>
      </c>
      <c r="D2363">
        <v>0.483912849649971</v>
      </c>
    </row>
    <row r="2364" spans="3:4">
      <c r="C2364">
        <v>7.3579555974697852</v>
      </c>
      <c r="D2364">
        <v>0.48172046270168195</v>
      </c>
    </row>
    <row r="2365" spans="3:4">
      <c r="C2365">
        <v>7.3864900428047244</v>
      </c>
      <c r="D2365">
        <v>0.48026817829931351</v>
      </c>
    </row>
    <row r="2366" spans="3:4">
      <c r="C2366">
        <v>7.3850751612926206</v>
      </c>
      <c r="D2366">
        <v>0.47706427271935903</v>
      </c>
    </row>
    <row r="2367" spans="3:4">
      <c r="C2367">
        <v>7.4060451787164698</v>
      </c>
      <c r="D2367">
        <v>0.47846306246689435</v>
      </c>
    </row>
    <row r="2368" spans="3:4">
      <c r="C2368">
        <v>7.4124025561589528</v>
      </c>
      <c r="D2368">
        <v>0.47870046571938846</v>
      </c>
    </row>
    <row r="2369" spans="3:4">
      <c r="C2369">
        <v>7.4082666751226034</v>
      </c>
      <c r="D2369">
        <v>0.48312717607950445</v>
      </c>
    </row>
    <row r="2370" spans="3:4">
      <c r="C2370">
        <v>7.4239480584479765</v>
      </c>
      <c r="D2370">
        <v>0.48688504779314162</v>
      </c>
    </row>
    <row r="2371" spans="3:4">
      <c r="C2371">
        <v>8.6484776569625055</v>
      </c>
      <c r="D2371">
        <v>0.22694197566548518</v>
      </c>
    </row>
    <row r="2372" spans="3:4">
      <c r="C2372">
        <v>8.7274831996366657</v>
      </c>
      <c r="D2372">
        <v>0.22504792189192624</v>
      </c>
    </row>
    <row r="2373" spans="3:4">
      <c r="C2373">
        <v>8.8314173567210297</v>
      </c>
      <c r="D2373">
        <v>0.2240285174222803</v>
      </c>
    </row>
    <row r="2374" spans="3:4">
      <c r="C2374">
        <v>8.8491552127276538</v>
      </c>
      <c r="D2374">
        <v>0.22001068367871782</v>
      </c>
    </row>
    <row r="2375" spans="3:4">
      <c r="C2375">
        <v>8.7339914497868492</v>
      </c>
      <c r="D2375">
        <v>0.21819390136732922</v>
      </c>
    </row>
    <row r="2376" spans="3:4">
      <c r="C2376">
        <v>8.7888299309515574</v>
      </c>
      <c r="D2376">
        <v>0.21635665381376673</v>
      </c>
    </row>
    <row r="2377" spans="3:4">
      <c r="C2377">
        <v>8.8450375827046752</v>
      </c>
      <c r="D2377">
        <v>0.21802459662132773</v>
      </c>
    </row>
    <row r="2378" spans="3:4">
      <c r="C2378">
        <v>8.8837497901023639</v>
      </c>
      <c r="D2378">
        <v>0.21751608683263204</v>
      </c>
    </row>
    <row r="2379" spans="3:4">
      <c r="C2379">
        <v>8.9100616710263427</v>
      </c>
      <c r="D2379">
        <v>0.21914134038420149</v>
      </c>
    </row>
    <row r="2380" spans="3:4">
      <c r="C2380">
        <v>8.9921299235611745</v>
      </c>
      <c r="D2380">
        <v>0.22001181844471046</v>
      </c>
    </row>
    <row r="2381" spans="3:4">
      <c r="C2381">
        <v>9.0496224201709055</v>
      </c>
      <c r="D2381">
        <v>0.21971228801236689</v>
      </c>
    </row>
    <row r="2382" spans="3:4">
      <c r="C2382">
        <v>9.1045467283140979</v>
      </c>
      <c r="D2382">
        <v>0.21930061848585472</v>
      </c>
    </row>
    <row r="2383" spans="3:4">
      <c r="C2383">
        <v>9.1753258937392985</v>
      </c>
      <c r="D2383">
        <v>0.21729440979260448</v>
      </c>
    </row>
    <row r="2384" spans="3:4">
      <c r="C2384">
        <v>9.2332939960484524</v>
      </c>
      <c r="D2384">
        <v>0.21998224376965386</v>
      </c>
    </row>
    <row r="2385" spans="3:4">
      <c r="C2385">
        <v>9.2070085651373343</v>
      </c>
      <c r="D2385">
        <v>0.22387703594603711</v>
      </c>
    </row>
    <row r="2386" spans="3:4">
      <c r="C2386">
        <v>9.2464727386457355</v>
      </c>
      <c r="D2386">
        <v>0.22745488077226786</v>
      </c>
    </row>
    <row r="2387" spans="3:4">
      <c r="C2387">
        <v>9.5841652684745</v>
      </c>
      <c r="D2387">
        <v>0.33868310853813427</v>
      </c>
    </row>
    <row r="2388" spans="3:4">
      <c r="C2388">
        <v>9.6174977096678678</v>
      </c>
      <c r="D2388">
        <v>0.33070916484038021</v>
      </c>
    </row>
    <row r="2389" spans="3:4">
      <c r="C2389">
        <v>9.7187485622282033</v>
      </c>
      <c r="D2389">
        <v>0.32885212439887618</v>
      </c>
    </row>
    <row r="2390" spans="3:4">
      <c r="C2390">
        <v>9.7798809528203829</v>
      </c>
      <c r="D2390">
        <v>0.32267012090605768</v>
      </c>
    </row>
    <row r="2391" spans="3:4">
      <c r="C2391">
        <v>9.7787859774589023</v>
      </c>
      <c r="D2391">
        <v>0.32561232432282261</v>
      </c>
    </row>
    <row r="2392" spans="3:4">
      <c r="C2392">
        <v>9.8115117123290183</v>
      </c>
      <c r="D2392">
        <v>0.32648453642125413</v>
      </c>
    </row>
    <row r="2393" spans="3:4">
      <c r="C2393">
        <v>9.7876634541755827</v>
      </c>
      <c r="D2393">
        <v>0.32565681969885241</v>
      </c>
    </row>
    <row r="2394" spans="3:4">
      <c r="C2394">
        <v>9.7694197207749358</v>
      </c>
      <c r="D2394">
        <v>0.32508509729353402</v>
      </c>
    </row>
    <row r="2395" spans="3:4">
      <c r="C2395">
        <v>9.7195552793342443</v>
      </c>
      <c r="D2395">
        <v>0.32572059804984155</v>
      </c>
    </row>
    <row r="2396" spans="3:4">
      <c r="C2396">
        <v>9.6942663655192565</v>
      </c>
      <c r="D2396">
        <v>0.32331538049522096</v>
      </c>
    </row>
    <row r="2397" spans="3:4">
      <c r="C2397">
        <v>9.7614759439593168</v>
      </c>
      <c r="D2397">
        <v>0.32122548399507195</v>
      </c>
    </row>
    <row r="2398" spans="3:4">
      <c r="C2398">
        <v>9.8209167928815972</v>
      </c>
      <c r="D2398">
        <v>0.32209759793591203</v>
      </c>
    </row>
    <row r="2399" spans="3:4">
      <c r="C2399">
        <v>9.9083890084888022</v>
      </c>
      <c r="D2399">
        <v>0.31440400961180298</v>
      </c>
    </row>
    <row r="2400" spans="3:4">
      <c r="C2400">
        <v>9.8770338186089344</v>
      </c>
      <c r="D2400">
        <v>0.31941738707889983</v>
      </c>
    </row>
    <row r="2401" spans="3:4">
      <c r="C2401">
        <v>9.7861811616440662</v>
      </c>
      <c r="D2401">
        <v>0.32115166393516364</v>
      </c>
    </row>
    <row r="2402" spans="3:4">
      <c r="C2402">
        <v>9.7991667042889592</v>
      </c>
      <c r="D2402">
        <v>0.32336907161946565</v>
      </c>
    </row>
    <row r="2403" spans="3:4">
      <c r="C2403">
        <v>6.2785391495683101</v>
      </c>
      <c r="D2403">
        <v>0.56408583987513461</v>
      </c>
    </row>
    <row r="2404" spans="3:4">
      <c r="C2404">
        <v>6.326901929614059</v>
      </c>
      <c r="D2404">
        <v>0.56252019156232924</v>
      </c>
    </row>
    <row r="2405" spans="3:4">
      <c r="C2405">
        <v>6.1388206705733133</v>
      </c>
      <c r="D2405">
        <v>0.55779798142093651</v>
      </c>
    </row>
    <row r="2406" spans="3:4">
      <c r="C2406">
        <v>6.1197662645527044</v>
      </c>
      <c r="D2406">
        <v>0.56104201440524071</v>
      </c>
    </row>
    <row r="2407" spans="3:4">
      <c r="C2407">
        <v>6.0174890757204693</v>
      </c>
      <c r="D2407">
        <v>0.5517546703603381</v>
      </c>
    </row>
    <row r="2408" spans="3:4">
      <c r="C2408">
        <v>6.0300301125890448</v>
      </c>
      <c r="D2408">
        <v>0.54715048644825037</v>
      </c>
    </row>
    <row r="2409" spans="3:4">
      <c r="C2409">
        <v>6.1644997303920386</v>
      </c>
      <c r="D2409">
        <v>0.55030544335773712</v>
      </c>
    </row>
    <row r="2410" spans="3:4">
      <c r="C2410">
        <v>6.3684027578826115</v>
      </c>
      <c r="D2410">
        <v>0.55905114185779314</v>
      </c>
    </row>
    <row r="2411" spans="3:4">
      <c r="C2411">
        <v>6.4157584961412502</v>
      </c>
      <c r="D2411">
        <v>0.55180536210201414</v>
      </c>
    </row>
    <row r="2412" spans="3:4">
      <c r="C2412">
        <v>6.4481564916396268</v>
      </c>
      <c r="D2412">
        <v>0.53985612354645918</v>
      </c>
    </row>
    <row r="2413" spans="3:4">
      <c r="C2413">
        <v>6.4813837770093059</v>
      </c>
      <c r="D2413">
        <v>0.54322857914456257</v>
      </c>
    </row>
    <row r="2414" spans="3:4">
      <c r="C2414">
        <v>6.5200899513172041</v>
      </c>
      <c r="D2414">
        <v>0.5467520164192623</v>
      </c>
    </row>
    <row r="2415" spans="3:4">
      <c r="C2415">
        <v>6.554532531605382</v>
      </c>
      <c r="D2415">
        <v>0.54566046349619779</v>
      </c>
    </row>
    <row r="2416" spans="3:4">
      <c r="C2416">
        <v>6.5829941002759087</v>
      </c>
      <c r="D2416">
        <v>0.54645211062887611</v>
      </c>
    </row>
    <row r="2417" spans="3:4">
      <c r="C2417">
        <v>6.5980651146468734</v>
      </c>
      <c r="D2417">
        <v>0.54999053256371</v>
      </c>
    </row>
    <row r="2418" spans="3:4">
      <c r="C2418">
        <v>6.6332538967107961</v>
      </c>
      <c r="D2418">
        <v>0.55258512186250408</v>
      </c>
    </row>
    <row r="2419" spans="3:4">
      <c r="C2419">
        <v>10.339892667399313</v>
      </c>
      <c r="D2419">
        <v>0.29680279725834086</v>
      </c>
    </row>
    <row r="2420" spans="3:4">
      <c r="C2420">
        <v>10.374266704433257</v>
      </c>
      <c r="D2420">
        <v>0.29644806207526159</v>
      </c>
    </row>
    <row r="2421" spans="3:4">
      <c r="C2421">
        <v>10.420814407384857</v>
      </c>
      <c r="D2421">
        <v>0.29613397729868646</v>
      </c>
    </row>
    <row r="2422" spans="3:4">
      <c r="C2422">
        <v>10.372970653496097</v>
      </c>
      <c r="D2422">
        <v>0.29465424338644042</v>
      </c>
    </row>
    <row r="2423" spans="3:4">
      <c r="C2423">
        <v>10.434529578359522</v>
      </c>
      <c r="D2423">
        <v>0.29446617487002785</v>
      </c>
    </row>
    <row r="2424" spans="3:4">
      <c r="C2424">
        <v>10.513058620476158</v>
      </c>
      <c r="D2424">
        <v>0.29391912261377778</v>
      </c>
    </row>
    <row r="2425" spans="3:4">
      <c r="C2425">
        <v>10.461811763134333</v>
      </c>
      <c r="D2425">
        <v>0.29358126419919445</v>
      </c>
    </row>
    <row r="2426" spans="3:4">
      <c r="C2426">
        <v>10.493400408953867</v>
      </c>
      <c r="D2426">
        <v>0.29310832041875751</v>
      </c>
    </row>
    <row r="2427" spans="3:4">
      <c r="C2427">
        <v>10.542391185779785</v>
      </c>
      <c r="D2427">
        <v>0.29263537663832057</v>
      </c>
    </row>
    <row r="2428" spans="3:4">
      <c r="C2428">
        <v>10.621332947123468</v>
      </c>
      <c r="D2428">
        <v>0.29180683529690787</v>
      </c>
    </row>
    <row r="2429" spans="3:4">
      <c r="C2429">
        <v>10.722701205103423</v>
      </c>
      <c r="D2429">
        <v>0.29077064354899124</v>
      </c>
    </row>
    <row r="2430" spans="3:4">
      <c r="C2430">
        <v>10.774286196731303</v>
      </c>
      <c r="D2430">
        <v>0.29014843912563421</v>
      </c>
    </row>
    <row r="2431" spans="3:4">
      <c r="C2431">
        <v>10.814542434295308</v>
      </c>
      <c r="D2431">
        <v>0.28919891762910643</v>
      </c>
    </row>
    <row r="2432" spans="3:4">
      <c r="C2432">
        <v>10.778994509345566</v>
      </c>
      <c r="D2432">
        <v>0.28825272946591196</v>
      </c>
    </row>
    <row r="2433" spans="3:4">
      <c r="C2433">
        <v>10.735913577804164</v>
      </c>
      <c r="D2433">
        <v>0.29139717777452628</v>
      </c>
    </row>
    <row r="2434" spans="3:4">
      <c r="C2434">
        <v>10.770997608226404</v>
      </c>
      <c r="D2434">
        <v>0.29524495941647383</v>
      </c>
    </row>
    <row r="2435" spans="3:4">
      <c r="C2435">
        <v>9.2658968440555665</v>
      </c>
      <c r="D2435">
        <v>0.21325468641320353</v>
      </c>
    </row>
    <row r="2436" spans="3:4">
      <c r="C2436">
        <v>9.3412423277101535</v>
      </c>
      <c r="D2436">
        <v>0.21328801523349564</v>
      </c>
    </row>
    <row r="2437" spans="3:4">
      <c r="C2437">
        <v>9.3952525091501755</v>
      </c>
      <c r="D2437">
        <v>0.21225407366716001</v>
      </c>
    </row>
    <row r="2438" spans="3:4">
      <c r="C2438">
        <v>9.4365257155358595</v>
      </c>
      <c r="D2438">
        <v>0.21142068238053646</v>
      </c>
    </row>
    <row r="2439" spans="3:4">
      <c r="C2439">
        <v>9.4359864467285295</v>
      </c>
      <c r="D2439">
        <v>0.20982918604600967</v>
      </c>
    </row>
    <row r="2440" spans="3:4">
      <c r="C2440">
        <v>9.4507775161650898</v>
      </c>
      <c r="D2440">
        <v>0.21118267305879476</v>
      </c>
    </row>
    <row r="2441" spans="3:4">
      <c r="C2441">
        <v>9.4868587459983633</v>
      </c>
      <c r="D2441">
        <v>0.2123563235757269</v>
      </c>
    </row>
    <row r="2442" spans="3:4">
      <c r="C2442">
        <v>9.5316950550846506</v>
      </c>
      <c r="D2442">
        <v>0.20906145478153504</v>
      </c>
    </row>
    <row r="2443" spans="3:4">
      <c r="C2443">
        <v>9.5782751461101814</v>
      </c>
      <c r="D2443">
        <v>0.2094099060107476</v>
      </c>
    </row>
    <row r="2444" spans="3:4">
      <c r="C2444">
        <v>9.6268359066383216</v>
      </c>
      <c r="D2444">
        <v>0.20912854525618421</v>
      </c>
    </row>
    <row r="2445" spans="3:4">
      <c r="C2445">
        <v>9.6905171545473188</v>
      </c>
      <c r="D2445">
        <v>0.21022913413179625</v>
      </c>
    </row>
    <row r="2446" spans="3:4">
      <c r="C2446">
        <v>9.7713097392792765</v>
      </c>
      <c r="D2446">
        <v>0.21126005731322819</v>
      </c>
    </row>
    <row r="2447" spans="3:4">
      <c r="C2447">
        <v>9.8707777946081396</v>
      </c>
      <c r="D2447">
        <v>0.21311142827075266</v>
      </c>
    </row>
    <row r="2448" spans="3:4">
      <c r="C2448">
        <v>9.9289305270596735</v>
      </c>
      <c r="D2448">
        <v>0.21285853244237063</v>
      </c>
    </row>
    <row r="2449" spans="3:4">
      <c r="C2449">
        <v>9.8627948993354231</v>
      </c>
      <c r="D2449">
        <v>0.22039136166824944</v>
      </c>
    </row>
    <row r="2450" spans="3:4">
      <c r="C2450">
        <v>9.907503981034834</v>
      </c>
      <c r="D2450">
        <v>0.22437362674481917</v>
      </c>
    </row>
    <row r="2451" spans="3:4">
      <c r="C2451">
        <v>9.675704745191025</v>
      </c>
      <c r="D2451">
        <v>0.20403470722955594</v>
      </c>
    </row>
    <row r="2452" spans="3:4">
      <c r="C2452">
        <v>9.7103072608066707</v>
      </c>
      <c r="D2452">
        <v>0.20235675693370095</v>
      </c>
    </row>
    <row r="2453" spans="3:4">
      <c r="C2453">
        <v>9.7607470292321228</v>
      </c>
      <c r="D2453">
        <v>0.20313713997117933</v>
      </c>
    </row>
    <row r="2454" spans="3:4">
      <c r="C2454">
        <v>9.7974859840024191</v>
      </c>
      <c r="D2454">
        <v>0.1950681462893229</v>
      </c>
    </row>
    <row r="2455" spans="3:4">
      <c r="C2455">
        <v>9.8482929126487608</v>
      </c>
      <c r="D2455">
        <v>0.20869712135797472</v>
      </c>
    </row>
    <row r="2456" spans="3:4">
      <c r="C2456">
        <v>9.8894834638546136</v>
      </c>
      <c r="D2456">
        <v>0.1903982508981712</v>
      </c>
    </row>
    <row r="2457" spans="3:4">
      <c r="C2457">
        <v>9.9160695910515582</v>
      </c>
      <c r="D2457">
        <v>0.19575854419081348</v>
      </c>
    </row>
    <row r="2458" spans="3:4">
      <c r="C2458">
        <v>9.9540337480701258</v>
      </c>
      <c r="D2458">
        <v>0.19165453158571635</v>
      </c>
    </row>
    <row r="2459" spans="3:4">
      <c r="C2459">
        <v>9.9811394387403265</v>
      </c>
      <c r="D2459">
        <v>0.19578092187590501</v>
      </c>
    </row>
    <row r="2460" spans="3:4">
      <c r="C2460">
        <v>10.022460294387592</v>
      </c>
      <c r="D2460">
        <v>0.19325215924162806</v>
      </c>
    </row>
    <row r="2461" spans="3:4">
      <c r="C2461">
        <v>10.064653994295046</v>
      </c>
      <c r="D2461">
        <v>0.19221866724183759</v>
      </c>
    </row>
    <row r="2462" spans="3:4">
      <c r="C2462">
        <v>10.117946639470711</v>
      </c>
      <c r="D2462">
        <v>0.19682728474555425</v>
      </c>
    </row>
    <row r="2463" spans="3:4">
      <c r="C2463">
        <v>10.178108505726115</v>
      </c>
      <c r="D2463">
        <v>0.19432047172813213</v>
      </c>
    </row>
    <row r="2464" spans="3:4">
      <c r="C2464">
        <v>10.21085625057845</v>
      </c>
      <c r="D2464">
        <v>0.19509669045534631</v>
      </c>
    </row>
    <row r="2465" spans="3:4">
      <c r="C2465">
        <v>10.11885770693315</v>
      </c>
      <c r="D2465">
        <v>0.19946934010654618</v>
      </c>
    </row>
    <row r="2466" spans="3:4">
      <c r="C2466">
        <v>10.155071420962104</v>
      </c>
      <c r="D2466">
        <v>0.20394768484876438</v>
      </c>
    </row>
    <row r="2467" spans="3:4">
      <c r="C2467">
        <v>7.9853499228626443</v>
      </c>
      <c r="D2467">
        <v>0.46654161239079189</v>
      </c>
    </row>
    <row r="2468" spans="3:4">
      <c r="C2468">
        <v>7.97312400829626</v>
      </c>
      <c r="D2468">
        <v>0.4666520998848771</v>
      </c>
    </row>
    <row r="2469" spans="3:4">
      <c r="C2469">
        <v>7.9306891196713556</v>
      </c>
      <c r="D2469">
        <v>0.46408300567040567</v>
      </c>
    </row>
    <row r="2470" spans="3:4">
      <c r="C2470">
        <v>7.9206801161787794</v>
      </c>
      <c r="D2470">
        <v>0.46183377378372881</v>
      </c>
    </row>
    <row r="2471" spans="3:4">
      <c r="C2471">
        <v>7.8884158372698812</v>
      </c>
      <c r="D2471">
        <v>0.46149648967254997</v>
      </c>
    </row>
    <row r="2472" spans="3:4">
      <c r="C2472">
        <v>7.7073309016251521</v>
      </c>
      <c r="D2472">
        <v>0.45836509543040566</v>
      </c>
    </row>
    <row r="2473" spans="3:4">
      <c r="C2473">
        <v>7.5973451241425076</v>
      </c>
      <c r="D2473">
        <v>0.47919296809437917</v>
      </c>
    </row>
    <row r="2474" spans="3:4">
      <c r="C2474">
        <v>7.542428891930288</v>
      </c>
      <c r="D2474">
        <v>0.46557182587158463</v>
      </c>
    </row>
    <row r="2475" spans="3:4">
      <c r="C2475">
        <v>7.5791962837777289</v>
      </c>
      <c r="D2475">
        <v>0.46305348939096497</v>
      </c>
    </row>
    <row r="2476" spans="3:4">
      <c r="C2476">
        <v>7.6010987864871034</v>
      </c>
      <c r="D2476">
        <v>0.47347000115262167</v>
      </c>
    </row>
    <row r="2477" spans="3:4">
      <c r="C2477">
        <v>7.6282584127810145</v>
      </c>
      <c r="D2477">
        <v>0.48025287711041664</v>
      </c>
    </row>
    <row r="2478" spans="3:4">
      <c r="C2478">
        <v>7.6700690808199896</v>
      </c>
      <c r="D2478">
        <v>0.4778745394956892</v>
      </c>
    </row>
    <row r="2479" spans="3:4">
      <c r="C2479">
        <v>7.7466930789721182</v>
      </c>
      <c r="D2479">
        <v>0.47519058991023022</v>
      </c>
    </row>
    <row r="2480" spans="3:4">
      <c r="C2480">
        <v>7.7925059258241935</v>
      </c>
      <c r="D2480">
        <v>0.47111261011206795</v>
      </c>
    </row>
    <row r="2481" spans="3:4">
      <c r="C2481">
        <v>7.7460813632695151</v>
      </c>
      <c r="D2481">
        <v>0.47128285900636641</v>
      </c>
    </row>
    <row r="2482" spans="3:4">
      <c r="C2482">
        <v>7.7240969663499488</v>
      </c>
      <c r="D2482">
        <v>0.47377644665881768</v>
      </c>
    </row>
    <row r="2483" spans="3:4">
      <c r="C2483">
        <v>5.9705007504302259</v>
      </c>
      <c r="D2483">
        <v>0.51745532909777292</v>
      </c>
    </row>
    <row r="2484" spans="3:4">
      <c r="C2484">
        <v>6.0009599579149349</v>
      </c>
      <c r="D2484">
        <v>0.51594341909555264</v>
      </c>
    </row>
    <row r="2485" spans="3:4">
      <c r="C2485">
        <v>6.031419165399643</v>
      </c>
      <c r="D2485">
        <v>0.51437393200919901</v>
      </c>
    </row>
    <row r="2486" spans="3:4">
      <c r="C2486">
        <v>6.0618783728843519</v>
      </c>
      <c r="D2486">
        <v>0.51921969041042415</v>
      </c>
    </row>
    <row r="2487" spans="3:4">
      <c r="C2487">
        <v>6.0923375803690609</v>
      </c>
      <c r="D2487">
        <v>0.52409418634955218</v>
      </c>
    </row>
    <row r="2488" spans="3:4">
      <c r="C2488">
        <v>6.122796787853769</v>
      </c>
      <c r="D2488">
        <v>0.52582577288101462</v>
      </c>
    </row>
    <row r="2489" spans="3:4">
      <c r="C2489">
        <v>6.153255995338478</v>
      </c>
      <c r="D2489">
        <v>0.52769115226320795</v>
      </c>
    </row>
    <row r="2490" spans="3:4">
      <c r="C2490">
        <v>6.1837152028231861</v>
      </c>
      <c r="D2490">
        <v>0.52978010997769609</v>
      </c>
    </row>
    <row r="2491" spans="3:4">
      <c r="C2491">
        <v>6.2141744103078951</v>
      </c>
      <c r="D2491">
        <v>0.53192245971575736</v>
      </c>
    </row>
    <row r="2492" spans="3:4">
      <c r="C2492">
        <v>6.2446336177926032</v>
      </c>
      <c r="D2492">
        <v>0.53307646636116157</v>
      </c>
    </row>
    <row r="2493" spans="3:4">
      <c r="C2493">
        <v>6.2750928252773122</v>
      </c>
      <c r="D2493">
        <v>0.53253788912477462</v>
      </c>
    </row>
    <row r="2494" spans="3:4">
      <c r="C2494">
        <v>6.3055520327620203</v>
      </c>
      <c r="D2494">
        <v>0.53214654502974124</v>
      </c>
    </row>
    <row r="2495" spans="3:4">
      <c r="C2495">
        <v>6.3360112402467292</v>
      </c>
      <c r="D2495">
        <v>0.53200275180714629</v>
      </c>
    </row>
    <row r="2496" spans="3:4">
      <c r="C2496">
        <v>6.3664704477314382</v>
      </c>
      <c r="D2496">
        <v>0.53155735342836818</v>
      </c>
    </row>
    <row r="2497" spans="3:4">
      <c r="C2497">
        <v>6.3969296552161463</v>
      </c>
      <c r="D2497">
        <v>0.53293161071220985</v>
      </c>
    </row>
    <row r="2498" spans="3:4">
      <c r="C2498">
        <v>6.4268314003860141</v>
      </c>
      <c r="D2498">
        <v>0.53475186799018037</v>
      </c>
    </row>
    <row r="2499" spans="3:4">
      <c r="C2499">
        <v>8.9213762686585394</v>
      </c>
      <c r="D2499">
        <v>0.34212684982202507</v>
      </c>
    </row>
    <row r="2500" spans="3:4">
      <c r="C2500">
        <v>8.9412898612879648</v>
      </c>
      <c r="D2500">
        <v>0.34361086269434948</v>
      </c>
    </row>
    <row r="2501" spans="3:4">
      <c r="C2501">
        <v>8.9445318265203735</v>
      </c>
      <c r="D2501">
        <v>0.34206502652823306</v>
      </c>
    </row>
    <row r="2502" spans="3:4">
      <c r="C2502">
        <v>8.9261811579421124</v>
      </c>
      <c r="D2502">
        <v>0.3427208267503899</v>
      </c>
    </row>
    <row r="2503" spans="3:4">
      <c r="C2503">
        <v>8.9253478552955059</v>
      </c>
      <c r="D2503">
        <v>0.34481689240789271</v>
      </c>
    </row>
    <row r="2504" spans="3:4">
      <c r="C2504">
        <v>8.9412833601722301</v>
      </c>
      <c r="D2504">
        <v>0.34726267313531328</v>
      </c>
    </row>
    <row r="2505" spans="3:4">
      <c r="C2505">
        <v>8.9478051310669038</v>
      </c>
      <c r="D2505">
        <v>0.34840488480052456</v>
      </c>
    </row>
    <row r="2506" spans="3:4">
      <c r="C2506">
        <v>8.970037766294352</v>
      </c>
      <c r="D2506">
        <v>0.35514489796941179</v>
      </c>
    </row>
    <row r="2507" spans="3:4">
      <c r="C2507">
        <v>8.9863751004849668</v>
      </c>
      <c r="D2507">
        <v>0.35543080431225782</v>
      </c>
    </row>
    <row r="2508" spans="3:4">
      <c r="C2508">
        <v>9.01909495792464</v>
      </c>
      <c r="D2508">
        <v>0.35707656002554011</v>
      </c>
    </row>
    <row r="2509" spans="3:4">
      <c r="C2509">
        <v>9.0591489110025911</v>
      </c>
      <c r="D2509">
        <v>0.35790975607910669</v>
      </c>
    </row>
    <row r="2510" spans="3:4">
      <c r="C2510">
        <v>9.1024538060733065</v>
      </c>
      <c r="D2510">
        <v>0.35853394603649796</v>
      </c>
    </row>
    <row r="2511" spans="3:4">
      <c r="C2511">
        <v>9.1448942873379675</v>
      </c>
      <c r="D2511">
        <v>0.35945769477704986</v>
      </c>
    </row>
    <row r="2512" spans="3:4">
      <c r="C2512">
        <v>9.1699800228712682</v>
      </c>
      <c r="D2512">
        <v>0.35953005733324001</v>
      </c>
    </row>
    <row r="2513" spans="3:4">
      <c r="C2513">
        <v>9.1412964370635894</v>
      </c>
      <c r="D2513">
        <v>0.36289265035518331</v>
      </c>
    </row>
    <row r="2514" spans="3:4">
      <c r="C2514">
        <v>9.1601474437002253</v>
      </c>
      <c r="D2514">
        <v>0.36632875593183351</v>
      </c>
    </row>
    <row r="2515" spans="3:4">
      <c r="C2515">
        <v>9.9525888876931159</v>
      </c>
      <c r="D2515">
        <v>0.17759646220447642</v>
      </c>
    </row>
    <row r="2516" spans="3:4">
      <c r="C2516">
        <v>9.9741599949021804</v>
      </c>
      <c r="D2516">
        <v>0.17100070200809578</v>
      </c>
    </row>
    <row r="2517" spans="3:4">
      <c r="C2517">
        <v>10.009480132047145</v>
      </c>
      <c r="D2517">
        <v>0.16947213690047369</v>
      </c>
    </row>
    <row r="2518" spans="3:4">
      <c r="C2518">
        <v>10.049694330895527</v>
      </c>
      <c r="D2518">
        <v>0.16783698561982865</v>
      </c>
    </row>
    <row r="2519" spans="3:4">
      <c r="C2519">
        <v>10.090910449406422</v>
      </c>
      <c r="D2519">
        <v>0.16826394633955341</v>
      </c>
    </row>
    <row r="2520" spans="3:4">
      <c r="C2520">
        <v>10.131771034639328</v>
      </c>
      <c r="D2520">
        <v>0.16654822113470436</v>
      </c>
    </row>
    <row r="2521" spans="3:4">
      <c r="C2521">
        <v>10.156308877606968</v>
      </c>
      <c r="D2521">
        <v>0.16706336270057118</v>
      </c>
    </row>
    <row r="2522" spans="3:4">
      <c r="C2522">
        <v>10.168522062431869</v>
      </c>
      <c r="D2522">
        <v>0.17216663427132317</v>
      </c>
    </row>
    <row r="2523" spans="3:4">
      <c r="C2523">
        <v>10.182439630138866</v>
      </c>
      <c r="D2523">
        <v>0.16488063516988702</v>
      </c>
    </row>
    <row r="2524" spans="3:4">
      <c r="C2524">
        <v>10.198359119910346</v>
      </c>
      <c r="D2524">
        <v>0.16515860883742978</v>
      </c>
    </row>
    <row r="2525" spans="3:4">
      <c r="C2525">
        <v>10.217451073725023</v>
      </c>
      <c r="D2525">
        <v>0.17511371418219249</v>
      </c>
    </row>
    <row r="2526" spans="3:4">
      <c r="C2526">
        <v>10.240435206998139</v>
      </c>
      <c r="D2526">
        <v>0.16778070195814374</v>
      </c>
    </row>
    <row r="2527" spans="3:4">
      <c r="C2527">
        <v>10.258312800986896</v>
      </c>
      <c r="D2527">
        <v>0.16322012244170656</v>
      </c>
    </row>
    <row r="2528" spans="3:4">
      <c r="C2528">
        <v>10.251886568964723</v>
      </c>
      <c r="D2528">
        <v>0.16667962089869856</v>
      </c>
    </row>
    <row r="2529" spans="3:4">
      <c r="C2529">
        <v>10.206035732792962</v>
      </c>
      <c r="D2529">
        <v>0.19159898555359245</v>
      </c>
    </row>
    <row r="2530" spans="3:4">
      <c r="C2530">
        <v>10.226661175272415</v>
      </c>
      <c r="D2530">
        <v>0.19341619435164947</v>
      </c>
    </row>
    <row r="2531" spans="3:4">
      <c r="C2531">
        <v>7.8174613529380279</v>
      </c>
      <c r="D2531">
        <v>0.31844060410495179</v>
      </c>
    </row>
    <row r="2532" spans="3:4">
      <c r="C2532">
        <v>7.8462778502958965</v>
      </c>
      <c r="D2532">
        <v>0.31860121934979052</v>
      </c>
    </row>
    <row r="2533" spans="3:4">
      <c r="C2533">
        <v>7.9007665056958736</v>
      </c>
      <c r="D2533">
        <v>0.31756278109181418</v>
      </c>
    </row>
    <row r="2534" spans="3:4">
      <c r="C2534">
        <v>7.9398927494596858</v>
      </c>
      <c r="D2534">
        <v>0.31401495004462027</v>
      </c>
    </row>
    <row r="2535" spans="3:4">
      <c r="C2535">
        <v>7.9759156173888632</v>
      </c>
      <c r="D2535">
        <v>0.3093496942213797</v>
      </c>
    </row>
    <row r="2536" spans="3:4">
      <c r="C2536">
        <v>8.0286999400828751</v>
      </c>
      <c r="D2536">
        <v>0.30540096553589313</v>
      </c>
    </row>
    <row r="2537" spans="3:4">
      <c r="C2537">
        <v>8.0086847390278013</v>
      </c>
      <c r="D2537">
        <v>0.30173276829966866</v>
      </c>
    </row>
    <row r="2538" spans="3:4">
      <c r="C2538">
        <v>8.0409904193214174</v>
      </c>
      <c r="D2538">
        <v>0.30399148695828837</v>
      </c>
    </row>
    <row r="2539" spans="3:4">
      <c r="C2539">
        <v>8.0854650463602091</v>
      </c>
      <c r="D2539">
        <v>0.30527796072241054</v>
      </c>
    </row>
    <row r="2540" spans="3:4">
      <c r="C2540">
        <v>8.1235241244180969</v>
      </c>
      <c r="D2540">
        <v>0.3048315690637125</v>
      </c>
    </row>
    <row r="2541" spans="3:4">
      <c r="C2541">
        <v>8.1735419746004343</v>
      </c>
      <c r="D2541">
        <v>0.30484124338558333</v>
      </c>
    </row>
    <row r="2542" spans="3:4">
      <c r="C2542">
        <v>8.236396247616419</v>
      </c>
      <c r="D2542">
        <v>0.30251052427027275</v>
      </c>
    </row>
    <row r="2543" spans="3:4">
      <c r="C2543">
        <v>8.2959457411606206</v>
      </c>
      <c r="D2543">
        <v>0.30101060749106345</v>
      </c>
    </row>
    <row r="2544" spans="3:4">
      <c r="C2544">
        <v>8.3464632491027331</v>
      </c>
      <c r="D2544">
        <v>0.30158568741557207</v>
      </c>
    </row>
    <row r="2545" spans="3:4">
      <c r="C2545">
        <v>8.3739977355788167</v>
      </c>
      <c r="D2545">
        <v>0.30559114315377439</v>
      </c>
    </row>
    <row r="2546" spans="3:4">
      <c r="C2546">
        <v>8.4125758906217705</v>
      </c>
      <c r="D2546">
        <v>0.30991176306535057</v>
      </c>
    </row>
    <row r="2547" spans="3:4">
      <c r="C2547">
        <v>7.0018497719590176</v>
      </c>
      <c r="D2547">
        <v>0.48534146028268155</v>
      </c>
    </row>
    <row r="2548" spans="3:4">
      <c r="C2548">
        <v>7.0334895351658533</v>
      </c>
      <c r="D2548">
        <v>0.48816261337082328</v>
      </c>
    </row>
    <row r="2549" spans="3:4">
      <c r="C2549">
        <v>7.1082704481948182</v>
      </c>
      <c r="D2549">
        <v>0.49090388926128492</v>
      </c>
    </row>
    <row r="2550" spans="3:4">
      <c r="C2550">
        <v>7.1253386946878772</v>
      </c>
      <c r="D2550">
        <v>0.49290811294211839</v>
      </c>
    </row>
    <row r="2551" spans="3:4">
      <c r="C2551">
        <v>7.1317628758332425</v>
      </c>
      <c r="D2551">
        <v>0.49554947129561572</v>
      </c>
    </row>
    <row r="2552" spans="3:4">
      <c r="C2552">
        <v>7.1892749175157418</v>
      </c>
      <c r="D2552">
        <v>0.50246813427425019</v>
      </c>
    </row>
    <row r="2553" spans="3:4">
      <c r="C2553">
        <v>7.2274753358168873</v>
      </c>
      <c r="D2553">
        <v>0.49995720762116441</v>
      </c>
    </row>
    <row r="2554" spans="3:4">
      <c r="C2554">
        <v>7.2591648095201329</v>
      </c>
      <c r="D2554">
        <v>0.50065629112109455</v>
      </c>
    </row>
    <row r="2555" spans="3:4">
      <c r="C2555">
        <v>7.30818060972915</v>
      </c>
      <c r="D2555">
        <v>0.4965556907846716</v>
      </c>
    </row>
    <row r="2556" spans="3:4">
      <c r="C2556">
        <v>7.3378609507663972</v>
      </c>
      <c r="D2556">
        <v>0.50127191544199867</v>
      </c>
    </row>
    <row r="2557" spans="3:4">
      <c r="C2557">
        <v>7.3783700379474446</v>
      </c>
      <c r="D2557">
        <v>0.50528114435309845</v>
      </c>
    </row>
    <row r="2558" spans="3:4">
      <c r="C2558">
        <v>7.4636916988225392</v>
      </c>
      <c r="D2558">
        <v>0.50044113418517766</v>
      </c>
    </row>
    <row r="2559" spans="3:4">
      <c r="C2559">
        <v>7.5382910238511283</v>
      </c>
      <c r="D2559">
        <v>0.49572935570559457</v>
      </c>
    </row>
    <row r="2560" spans="3:4">
      <c r="C2560">
        <v>7.5820763878029096</v>
      </c>
      <c r="D2560">
        <v>0.49534018946187919</v>
      </c>
    </row>
    <row r="2561" spans="3:4">
      <c r="C2561">
        <v>7.6041683249993834</v>
      </c>
      <c r="D2561">
        <v>0.49915347402317067</v>
      </c>
    </row>
    <row r="2562" spans="3:4">
      <c r="C2562">
        <v>7.6469780738857764</v>
      </c>
      <c r="D2562">
        <v>0.50290143167607726</v>
      </c>
    </row>
    <row r="2563" spans="3:4">
      <c r="C2563">
        <v>8.5075179456610233</v>
      </c>
      <c r="D2563">
        <v>0.33008196226810327</v>
      </c>
    </row>
    <row r="2564" spans="3:4">
      <c r="C2564">
        <v>8.5063867611991348</v>
      </c>
      <c r="D2564">
        <v>0.32552906550162181</v>
      </c>
    </row>
    <row r="2565" spans="3:4">
      <c r="C2565">
        <v>8.5483691356314999</v>
      </c>
      <c r="D2565">
        <v>0.33114816058737617</v>
      </c>
    </row>
    <row r="2566" spans="3:4">
      <c r="C2566">
        <v>8.5498875987825453</v>
      </c>
      <c r="D2566">
        <v>0.33263274319609809</v>
      </c>
    </row>
    <row r="2567" spans="3:4">
      <c r="C2567">
        <v>8.5272131095302353</v>
      </c>
      <c r="D2567">
        <v>0.33044935281091747</v>
      </c>
    </row>
    <row r="2568" spans="3:4">
      <c r="C2568">
        <v>8.5125606997154186</v>
      </c>
      <c r="D2568">
        <v>0.32836890790175316</v>
      </c>
    </row>
    <row r="2569" spans="3:4">
      <c r="C2569">
        <v>8.5429008071624235</v>
      </c>
      <c r="D2569">
        <v>0.32550075126338923</v>
      </c>
    </row>
    <row r="2570" spans="3:4">
      <c r="C2570">
        <v>8.5758751762097205</v>
      </c>
      <c r="D2570">
        <v>0.31991537235757922</v>
      </c>
    </row>
    <row r="2571" spans="3:4">
      <c r="C2571">
        <v>8.6203010320826934</v>
      </c>
      <c r="D2571">
        <v>0.31743906429481755</v>
      </c>
    </row>
    <row r="2572" spans="3:4">
      <c r="C2572">
        <v>8.6843074590847014</v>
      </c>
      <c r="D2572">
        <v>0.31391160219820918</v>
      </c>
    </row>
    <row r="2573" spans="3:4">
      <c r="C2573">
        <v>8.7106789265092424</v>
      </c>
      <c r="D2573">
        <v>0.31968707616439174</v>
      </c>
    </row>
    <row r="2574" spans="3:4">
      <c r="C2574">
        <v>8.7484830709132044</v>
      </c>
      <c r="D2574">
        <v>0.31380914266670307</v>
      </c>
    </row>
    <row r="2575" spans="3:4">
      <c r="C2575">
        <v>8.7889940404200502</v>
      </c>
      <c r="D2575">
        <v>0.30815882704514946</v>
      </c>
    </row>
    <row r="2576" spans="3:4">
      <c r="C2576">
        <v>8.8298501039233717</v>
      </c>
      <c r="D2576">
        <v>0.29781584062845123</v>
      </c>
    </row>
    <row r="2577" spans="3:4">
      <c r="C2577">
        <v>8.8594089061649157</v>
      </c>
      <c r="D2577">
        <v>0.30533708658184228</v>
      </c>
    </row>
    <row r="2578" spans="3:4">
      <c r="C2578">
        <v>8.886068351602173</v>
      </c>
      <c r="D2578">
        <v>0.30863295174998434</v>
      </c>
    </row>
    <row r="2579" spans="3:4">
      <c r="C2579">
        <v>8.1803744427771115</v>
      </c>
      <c r="D2579">
        <v>0.43526515439584207</v>
      </c>
    </row>
    <row r="2580" spans="3:4">
      <c r="C2580">
        <v>8.1923252955121253</v>
      </c>
      <c r="D2580">
        <v>0.43416844973008706</v>
      </c>
    </row>
    <row r="2581" spans="3:4">
      <c r="C2581">
        <v>8.2052192886475908</v>
      </c>
      <c r="D2581">
        <v>0.43615048989950106</v>
      </c>
    </row>
    <row r="2582" spans="3:4">
      <c r="C2582">
        <v>8.2088852187338155</v>
      </c>
      <c r="D2582">
        <v>0.44224568901424538</v>
      </c>
    </row>
    <row r="2583" spans="3:4">
      <c r="C2583">
        <v>8.222470113728912</v>
      </c>
      <c r="D2583">
        <v>0.44564530247737172</v>
      </c>
    </row>
    <row r="2584" spans="3:4">
      <c r="C2584">
        <v>8.3021207734188476</v>
      </c>
      <c r="D2584">
        <v>0.44608594657339617</v>
      </c>
    </row>
    <row r="2585" spans="3:4">
      <c r="C2585">
        <v>8.3003755291203642</v>
      </c>
      <c r="D2585">
        <v>0.45213406936696776</v>
      </c>
    </row>
    <row r="2586" spans="3:4">
      <c r="C2586">
        <v>8.3104944348254541</v>
      </c>
      <c r="D2586">
        <v>0.46010545645308293</v>
      </c>
    </row>
    <row r="2587" spans="3:4">
      <c r="C2587">
        <v>8.3425597800276936</v>
      </c>
      <c r="D2587">
        <v>0.46222279027452001</v>
      </c>
    </row>
    <row r="2588" spans="3:4">
      <c r="C2588">
        <v>8.3609560319365688</v>
      </c>
      <c r="D2588">
        <v>0.46277035062842242</v>
      </c>
    </row>
    <row r="2589" spans="3:4">
      <c r="C2589">
        <v>8.3744025076269946</v>
      </c>
      <c r="D2589">
        <v>0.46440962224395599</v>
      </c>
    </row>
    <row r="2590" spans="3:4">
      <c r="C2590">
        <v>8.3918328128278183</v>
      </c>
      <c r="D2590">
        <v>0.45756434202309554</v>
      </c>
    </row>
    <row r="2591" spans="3:4">
      <c r="C2591">
        <v>8.4134989331647159</v>
      </c>
      <c r="D2591">
        <v>0.45957001320618723</v>
      </c>
    </row>
    <row r="2592" spans="3:4">
      <c r="C2592">
        <v>8.4230424335154304</v>
      </c>
      <c r="D2592">
        <v>0.46136892473069385</v>
      </c>
    </row>
    <row r="2593" spans="3:4">
      <c r="C2593">
        <v>8.4204329907088287</v>
      </c>
      <c r="D2593">
        <v>0.46448264843009496</v>
      </c>
    </row>
    <row r="2594" spans="3:4">
      <c r="C2594">
        <v>8.4395892454726624</v>
      </c>
      <c r="D2594">
        <v>0.46760058879735272</v>
      </c>
    </row>
    <row r="2595" spans="3:4">
      <c r="C2595">
        <v>10.111688380146919</v>
      </c>
      <c r="D2595">
        <v>0.19808775779541341</v>
      </c>
    </row>
    <row r="2596" spans="3:4">
      <c r="C2596">
        <v>10.126324040173232</v>
      </c>
      <c r="D2596">
        <v>0.19823749322303677</v>
      </c>
    </row>
    <row r="2597" spans="3:4">
      <c r="C2597">
        <v>10.152320278721243</v>
      </c>
      <c r="D2597">
        <v>0.19769583231551921</v>
      </c>
    </row>
    <row r="2598" spans="3:4">
      <c r="C2598">
        <v>10.193242764587788</v>
      </c>
      <c r="D2598">
        <v>0.19805518166833677</v>
      </c>
    </row>
    <row r="2599" spans="3:4">
      <c r="C2599">
        <v>10.238155590196143</v>
      </c>
      <c r="D2599">
        <v>0.19795656267828984</v>
      </c>
    </row>
    <row r="2600" spans="3:4">
      <c r="C2600">
        <v>10.280406101047786</v>
      </c>
      <c r="D2600">
        <v>0.19699272839232615</v>
      </c>
    </row>
    <row r="2601" spans="3:4">
      <c r="C2601">
        <v>10.290135356556698</v>
      </c>
      <c r="D2601">
        <v>0.19789054837044098</v>
      </c>
    </row>
    <row r="2602" spans="3:4">
      <c r="C2602">
        <v>10.311298787045393</v>
      </c>
      <c r="D2602">
        <v>0.19795843301503466</v>
      </c>
    </row>
    <row r="2603" spans="3:4">
      <c r="C2603">
        <v>10.33080778192179</v>
      </c>
      <c r="D2603">
        <v>0.19464976679520721</v>
      </c>
    </row>
    <row r="2604" spans="3:4">
      <c r="C2604">
        <v>10.368273307537075</v>
      </c>
      <c r="D2604">
        <v>0.19540817224832416</v>
      </c>
    </row>
    <row r="2605" spans="3:4">
      <c r="C2605">
        <v>10.395834410730824</v>
      </c>
      <c r="D2605">
        <v>0.19653341425921469</v>
      </c>
    </row>
    <row r="2606" spans="3:4">
      <c r="C2606">
        <v>10.431670858672542</v>
      </c>
      <c r="D2606">
        <v>0.20807935963474111</v>
      </c>
    </row>
    <row r="2607" spans="3:4">
      <c r="C2607">
        <v>10.45686041663595</v>
      </c>
      <c r="D2607">
        <v>0.20810250101672625</v>
      </c>
    </row>
    <row r="2608" spans="3:4">
      <c r="C2608">
        <v>10.444973716399771</v>
      </c>
      <c r="D2608">
        <v>0.20772352128028407</v>
      </c>
    </row>
    <row r="2609" spans="3:4">
      <c r="C2609">
        <v>10.383260041725119</v>
      </c>
      <c r="D2609">
        <v>0.21103823895451942</v>
      </c>
    </row>
    <row r="2610" spans="3:4">
      <c r="C2610">
        <v>10.407460427546365</v>
      </c>
      <c r="D2610">
        <v>0.21445037329398906</v>
      </c>
    </row>
    <row r="2611" spans="3:4">
      <c r="C2611">
        <v>10.373944227141902</v>
      </c>
      <c r="D2611">
        <v>0.1658418768824689</v>
      </c>
    </row>
    <row r="2612" spans="3:4">
      <c r="C2612">
        <v>10.375532950705489</v>
      </c>
      <c r="D2612">
        <v>0.16213075275089209</v>
      </c>
    </row>
    <row r="2613" spans="3:4">
      <c r="C2613">
        <v>10.394100004875371</v>
      </c>
      <c r="D2613">
        <v>0.16199930341606331</v>
      </c>
    </row>
    <row r="2614" spans="3:4">
      <c r="C2614">
        <v>10.417044718217548</v>
      </c>
      <c r="D2614">
        <v>0.1609830979836735</v>
      </c>
    </row>
    <row r="2615" spans="3:4">
      <c r="C2615">
        <v>10.425860320402945</v>
      </c>
      <c r="D2615">
        <v>0.16163315271388531</v>
      </c>
    </row>
    <row r="2616" spans="3:4">
      <c r="C2616">
        <v>10.45488022596097</v>
      </c>
      <c r="D2616">
        <v>0.1623956058180808</v>
      </c>
    </row>
    <row r="2617" spans="3:4">
      <c r="C2617">
        <v>10.460009944241968</v>
      </c>
      <c r="D2617">
        <v>0.16019376754930895</v>
      </c>
    </row>
    <row r="2618" spans="3:4">
      <c r="C2618">
        <v>10.456868484566103</v>
      </c>
      <c r="D2618">
        <v>0.1598301406626508</v>
      </c>
    </row>
    <row r="2619" spans="3:4">
      <c r="C2619">
        <v>10.447467345213145</v>
      </c>
      <c r="D2619">
        <v>0.16057121798118856</v>
      </c>
    </row>
    <row r="2620" spans="3:4">
      <c r="C2620">
        <v>10.46560465434821</v>
      </c>
      <c r="D2620">
        <v>0.15447514004029264</v>
      </c>
    </row>
    <row r="2621" spans="3:4">
      <c r="C2621">
        <v>10.485258530550828</v>
      </c>
      <c r="D2621">
        <v>0.15075842018246002</v>
      </c>
    </row>
    <row r="2622" spans="3:4">
      <c r="C2622">
        <v>10.514641348024613</v>
      </c>
      <c r="D2622">
        <v>0.15119522008677141</v>
      </c>
    </row>
    <row r="2623" spans="3:4">
      <c r="C2623">
        <v>10.541501306526532</v>
      </c>
      <c r="D2623">
        <v>0.15274536338843503</v>
      </c>
    </row>
    <row r="2624" spans="3:4">
      <c r="C2624">
        <v>10.54758895020964</v>
      </c>
      <c r="D2624">
        <v>0.17282274147324192</v>
      </c>
    </row>
    <row r="2625" spans="3:4">
      <c r="C2625">
        <v>10.517422133672195</v>
      </c>
      <c r="D2625">
        <v>0.17691317589525332</v>
      </c>
    </row>
    <row r="2626" spans="3:4">
      <c r="C2626">
        <v>10.529311806618985</v>
      </c>
      <c r="D2626">
        <v>0.18134552698146711</v>
      </c>
    </row>
    <row r="2627" spans="3:4">
      <c r="C2627">
        <v>8.2319682344427942</v>
      </c>
      <c r="D2627">
        <v>0.24758897290387627</v>
      </c>
    </row>
    <row r="2628" spans="3:4">
      <c r="C2628">
        <v>8.2504866826021335</v>
      </c>
      <c r="D2628">
        <v>0.24312128429069987</v>
      </c>
    </row>
    <row r="2629" spans="3:4">
      <c r="C2629">
        <v>8.2445415358787759</v>
      </c>
      <c r="D2629">
        <v>0.2438943366957238</v>
      </c>
    </row>
    <row r="2630" spans="3:4">
      <c r="C2630">
        <v>8.2822729558063166</v>
      </c>
      <c r="D2630">
        <v>0.23900747660914753</v>
      </c>
    </row>
    <row r="2631" spans="3:4">
      <c r="C2631">
        <v>8.2216189493517309</v>
      </c>
      <c r="D2631">
        <v>0.24170176489236786</v>
      </c>
    </row>
    <row r="2632" spans="3:4">
      <c r="C2632">
        <v>8.2229006613163715</v>
      </c>
      <c r="D2632">
        <v>0.24047124447288859</v>
      </c>
    </row>
    <row r="2633" spans="3:4">
      <c r="C2633">
        <v>8.2467226540670406</v>
      </c>
      <c r="D2633">
        <v>0.23035471783829256</v>
      </c>
    </row>
    <row r="2634" spans="3:4">
      <c r="C2634">
        <v>8.25775196288971</v>
      </c>
      <c r="D2634">
        <v>0.23351178156748889</v>
      </c>
    </row>
    <row r="2635" spans="3:4">
      <c r="C2635">
        <v>8.2449847340465183</v>
      </c>
      <c r="D2635">
        <v>0.23256352860640642</v>
      </c>
    </row>
    <row r="2636" spans="3:4">
      <c r="C2636">
        <v>8.2708944774201143</v>
      </c>
      <c r="D2636">
        <v>0.23428343780053473</v>
      </c>
    </row>
    <row r="2637" spans="3:4">
      <c r="C2637">
        <v>8.2825307245901989</v>
      </c>
      <c r="D2637">
        <v>0.23929857998382642</v>
      </c>
    </row>
    <row r="2638" spans="3:4">
      <c r="C2638">
        <v>8.3077481920808545</v>
      </c>
      <c r="D2638">
        <v>0.23638133278208287</v>
      </c>
    </row>
    <row r="2639" spans="3:4">
      <c r="C2639">
        <v>8.3243662731793169</v>
      </c>
      <c r="D2639">
        <v>0.23126927576835246</v>
      </c>
    </row>
    <row r="2640" spans="3:4">
      <c r="C2640">
        <v>8.3505355696372998</v>
      </c>
      <c r="D2640">
        <v>0.23089785732481508</v>
      </c>
    </row>
    <row r="2641" spans="3:4">
      <c r="C2641">
        <v>8.3652326091088938</v>
      </c>
      <c r="D2641">
        <v>0.24384118420962911</v>
      </c>
    </row>
    <row r="2642" spans="3:4">
      <c r="C2642">
        <v>8.3735908133203623</v>
      </c>
      <c r="D2642">
        <v>0.24798116223059205</v>
      </c>
    </row>
    <row r="2643" spans="3:4">
      <c r="C2643">
        <v>6.9748165842644996</v>
      </c>
      <c r="D2643">
        <v>0.37974521635394026</v>
      </c>
    </row>
    <row r="2644" spans="3:4">
      <c r="C2644">
        <v>6.7778412929223419</v>
      </c>
      <c r="D2644">
        <v>0.36028568679049355</v>
      </c>
    </row>
    <row r="2645" spans="3:4">
      <c r="C2645">
        <v>6.7807566684277862</v>
      </c>
      <c r="D2645">
        <v>0.36206462774829701</v>
      </c>
    </row>
    <row r="2646" spans="3:4">
      <c r="C2646">
        <v>6.8188959547794763</v>
      </c>
      <c r="D2646">
        <v>0.36474239761643146</v>
      </c>
    </row>
    <row r="2647" spans="3:4">
      <c r="C2647">
        <v>6.8424092255175202</v>
      </c>
      <c r="D2647">
        <v>0.36600917970201835</v>
      </c>
    </row>
    <row r="2648" spans="3:4">
      <c r="C2648">
        <v>6.9101140147258802</v>
      </c>
      <c r="D2648">
        <v>0.36018655377823522</v>
      </c>
    </row>
    <row r="2649" spans="3:4">
      <c r="C2649">
        <v>6.9959808267640389</v>
      </c>
      <c r="D2649">
        <v>0.35954859786515708</v>
      </c>
    </row>
    <row r="2650" spans="3:4">
      <c r="C2650">
        <v>7.0722825893721444</v>
      </c>
      <c r="D2650">
        <v>0.36275458094119456</v>
      </c>
    </row>
    <row r="2651" spans="3:4">
      <c r="C2651">
        <v>7.1585693443908003</v>
      </c>
      <c r="D2651">
        <v>0.36041635854559373</v>
      </c>
    </row>
    <row r="2652" spans="3:4">
      <c r="C2652">
        <v>7.2477898868428126</v>
      </c>
      <c r="D2652">
        <v>0.35523851146434843</v>
      </c>
    </row>
    <row r="2653" spans="3:4">
      <c r="C2653">
        <v>7.2999756479802542</v>
      </c>
      <c r="D2653">
        <v>0.3607371681248403</v>
      </c>
    </row>
    <row r="2654" spans="3:4">
      <c r="C2654">
        <v>7.3537261901796693</v>
      </c>
      <c r="D2654">
        <v>0.36528949834903651</v>
      </c>
    </row>
    <row r="2655" spans="3:4">
      <c r="C2655">
        <v>7.4138111182800515</v>
      </c>
      <c r="D2655">
        <v>0.37027989405164535</v>
      </c>
    </row>
    <row r="2656" spans="3:4">
      <c r="C2656">
        <v>7.473816218058813</v>
      </c>
      <c r="D2656">
        <v>0.37540512634287104</v>
      </c>
    </row>
    <row r="2657" spans="3:4">
      <c r="C2657">
        <v>7.4904044363792144</v>
      </c>
      <c r="D2657">
        <v>0.38447803552496512</v>
      </c>
    </row>
    <row r="2658" spans="3:4">
      <c r="C2658">
        <v>7.5440932118582564</v>
      </c>
      <c r="D2658">
        <v>0.38890976816616224</v>
      </c>
    </row>
    <row r="2659" spans="3:4">
      <c r="C2659">
        <v>6.6826739299808127</v>
      </c>
      <c r="D2659">
        <v>0.51327228659184909</v>
      </c>
    </row>
    <row r="2660" spans="3:4">
      <c r="C2660">
        <v>6.69910447798968</v>
      </c>
      <c r="D2660">
        <v>0.51216938267484236</v>
      </c>
    </row>
    <row r="2661" spans="3:4">
      <c r="C2661">
        <v>6.7074555562221319</v>
      </c>
      <c r="D2661">
        <v>0.51470917258325</v>
      </c>
    </row>
    <row r="2662" spans="3:4">
      <c r="C2662">
        <v>6.7186376518855297</v>
      </c>
      <c r="D2662">
        <v>0.51659027584975759</v>
      </c>
    </row>
    <row r="2663" spans="3:4">
      <c r="C2663">
        <v>6.7408864976733724</v>
      </c>
      <c r="D2663">
        <v>0.51541087647770001</v>
      </c>
    </row>
    <row r="2664" spans="3:4">
      <c r="C2664">
        <v>6.763645465762151</v>
      </c>
      <c r="D2664">
        <v>0.51393055127606446</v>
      </c>
    </row>
    <row r="2665" spans="3:4">
      <c r="C2665">
        <v>6.7960161254557532</v>
      </c>
      <c r="D2665">
        <v>0.50772361483974227</v>
      </c>
    </row>
    <row r="2666" spans="3:4">
      <c r="C2666">
        <v>6.8389586691220039</v>
      </c>
      <c r="D2666">
        <v>0.50057170149872154</v>
      </c>
    </row>
    <row r="2667" spans="3:4">
      <c r="C2667">
        <v>6.8783964565710214</v>
      </c>
      <c r="D2667">
        <v>0.50741411045927232</v>
      </c>
    </row>
    <row r="2668" spans="3:4">
      <c r="C2668">
        <v>6.9267314939193581</v>
      </c>
      <c r="D2668">
        <v>0.5056209402843328</v>
      </c>
    </row>
    <row r="2669" spans="3:4">
      <c r="C2669">
        <v>6.9703310900844002</v>
      </c>
      <c r="D2669">
        <v>0.50459001958094962</v>
      </c>
    </row>
    <row r="2670" spans="3:4">
      <c r="C2670">
        <v>7.007553835237494</v>
      </c>
      <c r="D2670">
        <v>0.50962178789694146</v>
      </c>
    </row>
    <row r="2671" spans="3:4">
      <c r="C2671">
        <v>7.0481840353184966</v>
      </c>
      <c r="D2671">
        <v>0.51072985469527554</v>
      </c>
    </row>
    <row r="2672" spans="3:4">
      <c r="C2672">
        <v>7.0911358341795383</v>
      </c>
      <c r="D2672">
        <v>0.51517909647734206</v>
      </c>
    </row>
    <row r="2673" spans="3:4">
      <c r="C2673">
        <v>7.1205435855291874</v>
      </c>
      <c r="D2673">
        <v>0.51592524002482387</v>
      </c>
    </row>
    <row r="2674" spans="3:4">
      <c r="C2674">
        <v>7.1539274886746425</v>
      </c>
      <c r="D2674">
        <v>0.51854130928302589</v>
      </c>
    </row>
    <row r="2675" spans="3:4">
      <c r="C2675">
        <v>8.6384376837798627</v>
      </c>
      <c r="D2675">
        <v>0.26265957585897809</v>
      </c>
    </row>
    <row r="2676" spans="3:4">
      <c r="C2676">
        <v>8.6878153864122591</v>
      </c>
      <c r="D2676">
        <v>0.26088955950392029</v>
      </c>
    </row>
    <row r="2677" spans="3:4">
      <c r="C2677">
        <v>8.6673986828128005</v>
      </c>
      <c r="D2677">
        <v>0.258733191131712</v>
      </c>
    </row>
    <row r="2678" spans="3:4">
      <c r="C2678">
        <v>8.5502027133791092</v>
      </c>
      <c r="D2678">
        <v>0.25696707654777023</v>
      </c>
    </row>
    <row r="2679" spans="3:4">
      <c r="C2679">
        <v>8.5868240403340614</v>
      </c>
      <c r="D2679">
        <v>0.2547950485159185</v>
      </c>
    </row>
    <row r="2680" spans="3:4">
      <c r="C2680">
        <v>8.6248099416368884</v>
      </c>
      <c r="D2680">
        <v>0.25166476395542475</v>
      </c>
    </row>
    <row r="2681" spans="3:4">
      <c r="C2681">
        <v>8.6359677379113968</v>
      </c>
      <c r="D2681">
        <v>0.25133916284209618</v>
      </c>
    </row>
    <row r="2682" spans="3:4">
      <c r="C2682">
        <v>8.6760488548543542</v>
      </c>
      <c r="D2682">
        <v>0.25036033847423605</v>
      </c>
    </row>
    <row r="2683" spans="3:4">
      <c r="C2683">
        <v>8.7327199991547069</v>
      </c>
      <c r="D2683">
        <v>0.25674125195766523</v>
      </c>
    </row>
    <row r="2684" spans="3:4">
      <c r="C2684">
        <v>8.7825843785425324</v>
      </c>
      <c r="D2684">
        <v>0.25839883664255814</v>
      </c>
    </row>
    <row r="2685" spans="3:4">
      <c r="C2685">
        <v>8.817436476037356</v>
      </c>
      <c r="D2685">
        <v>0.25987560385476527</v>
      </c>
    </row>
    <row r="2686" spans="3:4">
      <c r="C2686">
        <v>8.8591462932397569</v>
      </c>
      <c r="D2686">
        <v>0.26007933293776625</v>
      </c>
    </row>
    <row r="2687" spans="3:4">
      <c r="C2687">
        <v>8.9001916985195848</v>
      </c>
      <c r="D2687">
        <v>0.25974129116266692</v>
      </c>
    </row>
    <row r="2688" spans="3:4">
      <c r="C2688">
        <v>8.9184631584958716</v>
      </c>
      <c r="D2688">
        <v>0.26084136252981865</v>
      </c>
    </row>
    <row r="2689" spans="3:4">
      <c r="C2689">
        <v>8.8901406517594381</v>
      </c>
      <c r="D2689">
        <v>0.26454690840445677</v>
      </c>
    </row>
    <row r="2690" spans="3:4">
      <c r="C2690">
        <v>8.9140664509858105</v>
      </c>
      <c r="D2690">
        <v>0.26856160579840416</v>
      </c>
    </row>
    <row r="2691" spans="3:4">
      <c r="C2691">
        <v>5.868837096653726</v>
      </c>
      <c r="D2691">
        <v>0.48823238137804942</v>
      </c>
    </row>
    <row r="2692" spans="3:4">
      <c r="C2692">
        <v>5.899296304138435</v>
      </c>
      <c r="D2692">
        <v>0.4891831910238828</v>
      </c>
    </row>
    <row r="2693" spans="3:4">
      <c r="C2693">
        <v>5.9297555116231431</v>
      </c>
      <c r="D2693">
        <v>0.50830727897388284</v>
      </c>
    </row>
    <row r="2694" spans="3:4">
      <c r="C2694">
        <v>5.9602147191078521</v>
      </c>
      <c r="D2694">
        <v>0.5351611411363828</v>
      </c>
    </row>
    <row r="2695" spans="3:4">
      <c r="C2695">
        <v>5.9906739265925602</v>
      </c>
      <c r="D2695">
        <v>0.51434356762804945</v>
      </c>
    </row>
    <row r="2696" spans="3:4">
      <c r="C2696">
        <v>6.0211331340772691</v>
      </c>
      <c r="D2696">
        <v>0.51950670540304944</v>
      </c>
    </row>
    <row r="2697" spans="3:4">
      <c r="C2697">
        <v>6.0515923415619781</v>
      </c>
      <c r="D2697">
        <v>0.5163901995509661</v>
      </c>
    </row>
    <row r="2698" spans="3:4">
      <c r="C2698">
        <v>6.0820515490466862</v>
      </c>
      <c r="D2698">
        <v>0.50862555756138284</v>
      </c>
    </row>
    <row r="2699" spans="3:4">
      <c r="C2699">
        <v>6.1125107565313952</v>
      </c>
      <c r="D2699">
        <v>0.50557705098846617</v>
      </c>
    </row>
    <row r="2700" spans="3:4">
      <c r="C2700">
        <v>6.1429699640161033</v>
      </c>
      <c r="D2700">
        <v>0.50557316093638272</v>
      </c>
    </row>
    <row r="2701" spans="3:4">
      <c r="C2701">
        <v>6.1734291715008123</v>
      </c>
      <c r="D2701">
        <v>0.50269255599679952</v>
      </c>
    </row>
    <row r="2702" spans="3:4">
      <c r="C2702">
        <v>6.2038883789855204</v>
      </c>
      <c r="D2702">
        <v>0.49983787455860496</v>
      </c>
    </row>
    <row r="2703" spans="3:4">
      <c r="C2703">
        <v>6.2343475864702294</v>
      </c>
      <c r="D2703">
        <v>0.49432554530791056</v>
      </c>
    </row>
    <row r="2704" spans="3:4">
      <c r="C2704">
        <v>6.2648067939549374</v>
      </c>
      <c r="D2704">
        <v>0.48872824423856942</v>
      </c>
    </row>
    <row r="2705" spans="3:4">
      <c r="C2705">
        <v>6.2952660014396464</v>
      </c>
      <c r="D2705">
        <v>0.48021013300086429</v>
      </c>
    </row>
    <row r="2706" spans="3:4">
      <c r="C2706">
        <v>6.3251677466095142</v>
      </c>
      <c r="D2706">
        <v>0.48125689226892571</v>
      </c>
    </row>
    <row r="2707" spans="3:4">
      <c r="C2707">
        <v>6.6313629137700714</v>
      </c>
      <c r="D2707">
        <v>0.5180759863062091</v>
      </c>
    </row>
    <row r="2708" spans="3:4">
      <c r="C2708">
        <v>6.6843031264300805</v>
      </c>
      <c r="D2708">
        <v>0.51751753014897306</v>
      </c>
    </row>
    <row r="2709" spans="3:4">
      <c r="C2709">
        <v>6.7839903818013187</v>
      </c>
      <c r="D2709">
        <v>0.52252800622663309</v>
      </c>
    </row>
    <row r="2710" spans="3:4">
      <c r="C2710">
        <v>6.7249635125187703</v>
      </c>
      <c r="D2710">
        <v>0.52902959385615178</v>
      </c>
    </row>
    <row r="2711" spans="3:4">
      <c r="C2711">
        <v>6.7148444554188869</v>
      </c>
      <c r="D2711">
        <v>0.52521653276293156</v>
      </c>
    </row>
    <row r="2712" spans="3:4">
      <c r="C2712">
        <v>6.6748592193336371</v>
      </c>
      <c r="D2712">
        <v>0.52061549523824657</v>
      </c>
    </row>
    <row r="2713" spans="3:4">
      <c r="C2713">
        <v>6.6436942298548791</v>
      </c>
      <c r="D2713">
        <v>0.52353767088308401</v>
      </c>
    </row>
    <row r="2714" spans="3:4">
      <c r="C2714">
        <v>6.6569628809936789</v>
      </c>
      <c r="D2714">
        <v>0.52436418780159599</v>
      </c>
    </row>
    <row r="2715" spans="3:4">
      <c r="C2715">
        <v>6.6578395561989323</v>
      </c>
      <c r="D2715">
        <v>0.5193898634272861</v>
      </c>
    </row>
    <row r="2716" spans="3:4">
      <c r="C2716">
        <v>6.6622383422749678</v>
      </c>
      <c r="D2716">
        <v>0.52514172233299561</v>
      </c>
    </row>
    <row r="2717" spans="3:4">
      <c r="C2717">
        <v>6.6490226525314835</v>
      </c>
      <c r="D2717">
        <v>0.52349545485212501</v>
      </c>
    </row>
    <row r="2718" spans="3:4">
      <c r="C2718">
        <v>6.6620976551532216</v>
      </c>
      <c r="D2718">
        <v>0.51841544540616558</v>
      </c>
    </row>
    <row r="2719" spans="3:4">
      <c r="C2719">
        <v>6.6559135144103152</v>
      </c>
      <c r="D2719">
        <v>0.50839343029661721</v>
      </c>
    </row>
    <row r="2720" spans="3:4">
      <c r="C2720">
        <v>6.6489682840753881</v>
      </c>
      <c r="D2720">
        <v>0.50116482179162736</v>
      </c>
    </row>
    <row r="2721" spans="3:4">
      <c r="C2721">
        <v>6.6491884154875729</v>
      </c>
      <c r="D2721">
        <v>0.50480133314647779</v>
      </c>
    </row>
    <row r="2722" spans="3:4">
      <c r="C2722">
        <v>6.6447949531368238</v>
      </c>
      <c r="D2722">
        <v>0.50765045022016397</v>
      </c>
    </row>
    <row r="2723" spans="3:4">
      <c r="C2723">
        <v>8.1730018947721472</v>
      </c>
      <c r="D2723">
        <v>0.38476355248821287</v>
      </c>
    </row>
    <row r="2724" spans="3:4">
      <c r="C2724">
        <v>8.1688269111599787</v>
      </c>
      <c r="D2724">
        <v>0.38457007927701375</v>
      </c>
    </row>
    <row r="2725" spans="3:4">
      <c r="C2725">
        <v>8.1596130249731189</v>
      </c>
      <c r="D2725">
        <v>0.38664460569447984</v>
      </c>
    </row>
    <row r="2726" spans="3:4">
      <c r="C2726">
        <v>8.1885246034213264</v>
      </c>
      <c r="D2726">
        <v>0.39336145258333471</v>
      </c>
    </row>
    <row r="2727" spans="3:4">
      <c r="C2727">
        <v>8.2272344512808147</v>
      </c>
      <c r="D2727">
        <v>0.39386970042872771</v>
      </c>
    </row>
    <row r="2728" spans="3:4">
      <c r="C2728">
        <v>8.2547044111789329</v>
      </c>
      <c r="D2728">
        <v>0.39444297376605836</v>
      </c>
    </row>
    <row r="2729" spans="3:4">
      <c r="C2729">
        <v>8.2843571197757768</v>
      </c>
      <c r="D2729">
        <v>0.39791258304143101</v>
      </c>
    </row>
    <row r="2730" spans="3:4">
      <c r="C2730">
        <v>8.3135911424213447</v>
      </c>
      <c r="D2730">
        <v>0.39758793041634766</v>
      </c>
    </row>
    <row r="2731" spans="3:4">
      <c r="C2731">
        <v>8.331561745905347</v>
      </c>
      <c r="D2731">
        <v>0.37848706422738454</v>
      </c>
    </row>
    <row r="2732" spans="3:4">
      <c r="C2732">
        <v>8.3344747640741712</v>
      </c>
      <c r="D2732">
        <v>0.39207442915691709</v>
      </c>
    </row>
    <row r="2733" spans="3:4">
      <c r="C2733">
        <v>8.318225794916442</v>
      </c>
      <c r="D2733">
        <v>0.3967894596657679</v>
      </c>
    </row>
    <row r="2734" spans="3:4">
      <c r="C2734">
        <v>8.3176625988316459</v>
      </c>
      <c r="D2734">
        <v>0.3970294633978233</v>
      </c>
    </row>
    <row r="2735" spans="3:4">
      <c r="C2735">
        <v>8.3003950926698806</v>
      </c>
      <c r="D2735">
        <v>0.39330102295014502</v>
      </c>
    </row>
    <row r="2736" spans="3:4">
      <c r="C2736">
        <v>8.3156382919892309</v>
      </c>
      <c r="D2736">
        <v>0.38443016510710321</v>
      </c>
    </row>
    <row r="2737" spans="3:4">
      <c r="C2737">
        <v>8.3077125070980475</v>
      </c>
      <c r="D2737">
        <v>0.38700041547470482</v>
      </c>
    </row>
    <row r="2738" spans="3:4">
      <c r="C2738">
        <v>8.3199619810676229</v>
      </c>
      <c r="D2738">
        <v>0.39038645065204397</v>
      </c>
    </row>
    <row r="2739" spans="3:4">
      <c r="C2739">
        <v>9.3185980798443797</v>
      </c>
      <c r="D2739">
        <v>0.29073748484684914</v>
      </c>
    </row>
    <row r="2740" spans="3:4">
      <c r="C2740">
        <v>9.3514862937701722</v>
      </c>
      <c r="D2740">
        <v>0.29026576927203213</v>
      </c>
    </row>
    <row r="2741" spans="3:4">
      <c r="C2741">
        <v>9.3730136510714015</v>
      </c>
      <c r="D2741">
        <v>0.28985097854881053</v>
      </c>
    </row>
    <row r="2742" spans="3:4">
      <c r="C2742">
        <v>9.4432280795996011</v>
      </c>
      <c r="D2742">
        <v>0.29196481478400022</v>
      </c>
    </row>
    <row r="2743" spans="3:4">
      <c r="C2743">
        <v>9.4819458594619483</v>
      </c>
      <c r="D2743">
        <v>0.29066415530569401</v>
      </c>
    </row>
    <row r="2744" spans="3:4">
      <c r="C2744">
        <v>9.5374808926465917</v>
      </c>
      <c r="D2744">
        <v>0.29069555672429837</v>
      </c>
    </row>
    <row r="2745" spans="3:4">
      <c r="C2745">
        <v>9.5738356849897084</v>
      </c>
      <c r="D2745">
        <v>0.29052941320566139</v>
      </c>
    </row>
    <row r="2746" spans="3:4">
      <c r="C2746">
        <v>9.64737137420701</v>
      </c>
      <c r="D2746">
        <v>0.29165285708621974</v>
      </c>
    </row>
    <row r="2747" spans="3:4">
      <c r="C2747">
        <v>9.7787597333712259</v>
      </c>
      <c r="D2747">
        <v>0.28841222534208305</v>
      </c>
    </row>
    <row r="2748" spans="3:4">
      <c r="C2748">
        <v>9.8513476497136399</v>
      </c>
      <c r="D2748">
        <v>0.28966570513346329</v>
      </c>
    </row>
    <row r="2749" spans="3:4">
      <c r="C2749">
        <v>9.9041822978184548</v>
      </c>
      <c r="D2749">
        <v>0.31268482920649748</v>
      </c>
    </row>
    <row r="2750" spans="3:4">
      <c r="C2750">
        <v>10.027129115335606</v>
      </c>
      <c r="D2750">
        <v>0.30290182232230994</v>
      </c>
    </row>
    <row r="2751" spans="3:4">
      <c r="C2751">
        <v>10.068294653745863</v>
      </c>
      <c r="D2751">
        <v>0.31814198479015837</v>
      </c>
    </row>
    <row r="2752" spans="3:4">
      <c r="C2752">
        <v>10.087147757534524</v>
      </c>
      <c r="D2752">
        <v>0.30217076948025595</v>
      </c>
    </row>
    <row r="2753" spans="3:4">
      <c r="C2753">
        <v>10.052798535776837</v>
      </c>
      <c r="D2753">
        <v>0.30521767901374364</v>
      </c>
    </row>
    <row r="2754" spans="3:4">
      <c r="C2754">
        <v>10.112743900992584</v>
      </c>
      <c r="D2754">
        <v>0.30878021939690109</v>
      </c>
    </row>
    <row r="2755" spans="3:4">
      <c r="C2755">
        <v>8.3944047323264304</v>
      </c>
      <c r="D2755">
        <v>0.29005051448120839</v>
      </c>
    </row>
    <row r="2756" spans="3:4">
      <c r="C2756">
        <v>8.4488209605004165</v>
      </c>
      <c r="D2756">
        <v>0.26911557667479585</v>
      </c>
    </row>
    <row r="2757" spans="3:4">
      <c r="C2757">
        <v>8.4880670990908094</v>
      </c>
      <c r="D2757">
        <v>0.2773310527972303</v>
      </c>
    </row>
    <row r="2758" spans="3:4">
      <c r="C2758">
        <v>8.5220396766169522</v>
      </c>
      <c r="D2758">
        <v>0.28280263793278509</v>
      </c>
    </row>
    <row r="2759" spans="3:4">
      <c r="C2759">
        <v>8.5677675443300778</v>
      </c>
      <c r="D2759">
        <v>0.28060405342925759</v>
      </c>
    </row>
    <row r="2760" spans="3:4">
      <c r="C2760">
        <v>8.6023363917551201</v>
      </c>
      <c r="D2760">
        <v>0.28361626313987925</v>
      </c>
    </row>
    <row r="2761" spans="3:4">
      <c r="C2761">
        <v>8.6389615882520658</v>
      </c>
      <c r="D2761">
        <v>0.28643465066081286</v>
      </c>
    </row>
    <row r="2762" spans="3:4">
      <c r="C2762">
        <v>8.6442309315479076</v>
      </c>
      <c r="D2762">
        <v>0.29028449253497163</v>
      </c>
    </row>
    <row r="2763" spans="3:4">
      <c r="C2763">
        <v>8.6924424476850053</v>
      </c>
      <c r="D2763">
        <v>0.27913626731721525</v>
      </c>
    </row>
    <row r="2764" spans="3:4">
      <c r="C2764">
        <v>8.7417088493436683</v>
      </c>
      <c r="D2764">
        <v>0.27207617360582903</v>
      </c>
    </row>
    <row r="2765" spans="3:4">
      <c r="C2765">
        <v>8.7710310798564421</v>
      </c>
      <c r="D2765">
        <v>0.27087313184696549</v>
      </c>
    </row>
    <row r="2766" spans="3:4">
      <c r="C2766">
        <v>8.8162606927593536</v>
      </c>
      <c r="D2766">
        <v>0.2715922723232233</v>
      </c>
    </row>
    <row r="2767" spans="3:4">
      <c r="C2767">
        <v>8.8681005620816489</v>
      </c>
      <c r="D2767">
        <v>0.27497574168453698</v>
      </c>
    </row>
    <row r="2768" spans="3:4">
      <c r="C2768">
        <v>8.903478858531825</v>
      </c>
      <c r="D2768">
        <v>0.27400638590721055</v>
      </c>
    </row>
    <row r="2769" spans="3:4">
      <c r="C2769">
        <v>8.9242508627999637</v>
      </c>
      <c r="D2769">
        <v>0.28302105714749015</v>
      </c>
    </row>
    <row r="2770" spans="3:4">
      <c r="C2770">
        <v>8.9607659666337867</v>
      </c>
      <c r="D2770">
        <v>0.28766756925721393</v>
      </c>
    </row>
    <row r="2771" spans="3:4">
      <c r="C2771">
        <v>9.0333782000962675</v>
      </c>
      <c r="D2771">
        <v>0.26174248337790323</v>
      </c>
    </row>
    <row r="2772" spans="3:4">
      <c r="C2772">
        <v>9.0874277153756893</v>
      </c>
      <c r="D2772">
        <v>0.25707024605875151</v>
      </c>
    </row>
    <row r="2773" spans="3:4">
      <c r="C2773">
        <v>9.1434804354047223</v>
      </c>
      <c r="D2773">
        <v>0.25304947652574133</v>
      </c>
    </row>
    <row r="2774" spans="3:4">
      <c r="C2774">
        <v>9.1496424612344125</v>
      </c>
      <c r="D2774">
        <v>0.24617938311533941</v>
      </c>
    </row>
    <row r="2775" spans="3:4">
      <c r="C2775">
        <v>9.0992964023786538</v>
      </c>
      <c r="D2775">
        <v>0.24139314187036995</v>
      </c>
    </row>
    <row r="2776" spans="3:4">
      <c r="C2776">
        <v>9.149410167665744</v>
      </c>
      <c r="D2776">
        <v>0.23897089780154657</v>
      </c>
    </row>
    <row r="2777" spans="3:4">
      <c r="C2777">
        <v>9.0760424682321865</v>
      </c>
      <c r="D2777">
        <v>0.23544019989187268</v>
      </c>
    </row>
    <row r="2778" spans="3:4">
      <c r="C2778">
        <v>9.1218096565307132</v>
      </c>
      <c r="D2778">
        <v>0.23586838640892704</v>
      </c>
    </row>
    <row r="2779" spans="3:4">
      <c r="C2779">
        <v>9.1595986563363052</v>
      </c>
      <c r="D2779">
        <v>0.2326425341396092</v>
      </c>
    </row>
    <row r="2780" spans="3:4">
      <c r="C2780">
        <v>9.2359064424608999</v>
      </c>
      <c r="D2780">
        <v>0.22898832893532359</v>
      </c>
    </row>
    <row r="2781" spans="3:4">
      <c r="C2781">
        <v>9.3035841873015954</v>
      </c>
      <c r="D2781">
        <v>0.22513126546518614</v>
      </c>
    </row>
    <row r="2782" spans="3:4">
      <c r="C2782">
        <v>9.3574181641683438</v>
      </c>
      <c r="D2782">
        <v>0.22347539430273167</v>
      </c>
    </row>
    <row r="2783" spans="3:4">
      <c r="C2783">
        <v>9.3904229252480125</v>
      </c>
      <c r="D2783">
        <v>0.22824861169013763</v>
      </c>
    </row>
    <row r="2784" spans="3:4">
      <c r="C2784">
        <v>9.3845945521871865</v>
      </c>
      <c r="D2784">
        <v>0.22870917405473398</v>
      </c>
    </row>
    <row r="2785" spans="3:4">
      <c r="C2785">
        <v>9.3244577621954789</v>
      </c>
      <c r="D2785">
        <v>0.24758962652863914</v>
      </c>
    </row>
    <row r="2786" spans="3:4">
      <c r="C2786">
        <v>9.3486888318971513</v>
      </c>
      <c r="D2786">
        <v>0.25105891110314232</v>
      </c>
    </row>
    <row r="2787" spans="3:4">
      <c r="C2787">
        <v>7.6241869701513147</v>
      </c>
      <c r="D2787">
        <v>0.26545789356357308</v>
      </c>
    </row>
    <row r="2788" spans="3:4">
      <c r="C2788">
        <v>7.5365732773097793</v>
      </c>
      <c r="D2788">
        <v>0.27361991869957764</v>
      </c>
    </row>
    <row r="2789" spans="3:4">
      <c r="C2789">
        <v>7.401553982198851</v>
      </c>
      <c r="D2789">
        <v>0.2641199689730212</v>
      </c>
    </row>
    <row r="2790" spans="3:4">
      <c r="C2790">
        <v>7.4533083331697636</v>
      </c>
      <c r="D2790">
        <v>0.25842117175001161</v>
      </c>
    </row>
    <row r="2791" spans="3:4">
      <c r="C2791">
        <v>7.5930102625196225</v>
      </c>
      <c r="D2791">
        <v>0.25553723285397351</v>
      </c>
    </row>
    <row r="2792" spans="3:4">
      <c r="C2792">
        <v>7.7502693509407417</v>
      </c>
      <c r="D2792">
        <v>0.25407203687266838</v>
      </c>
    </row>
    <row r="2793" spans="3:4">
      <c r="C2793">
        <v>7.9219710137190731</v>
      </c>
      <c r="D2793">
        <v>0.25335893232770906</v>
      </c>
    </row>
    <row r="2794" spans="3:4">
      <c r="C2794">
        <v>8.0539311643928109</v>
      </c>
      <c r="D2794">
        <v>0.25437702089630393</v>
      </c>
    </row>
    <row r="2795" spans="3:4">
      <c r="C2795">
        <v>8.1967690423355926</v>
      </c>
      <c r="D2795">
        <v>0.25634225879473616</v>
      </c>
    </row>
    <row r="2796" spans="3:4">
      <c r="C2796">
        <v>8.3406392304568602</v>
      </c>
      <c r="D2796">
        <v>0.25873308153531277</v>
      </c>
    </row>
    <row r="2797" spans="3:4">
      <c r="C2797">
        <v>8.448509051948708</v>
      </c>
      <c r="D2797">
        <v>0.25924246721672262</v>
      </c>
    </row>
    <row r="2798" spans="3:4">
      <c r="C2798">
        <v>8.5426269471087011</v>
      </c>
      <c r="D2798">
        <v>0.26034955269454579</v>
      </c>
    </row>
    <row r="2799" spans="3:4">
      <c r="C2799">
        <v>8.6406756896625225</v>
      </c>
      <c r="D2799">
        <v>0.26331191359892397</v>
      </c>
    </row>
    <row r="2800" spans="3:4">
      <c r="C2800">
        <v>8.7273021965724489</v>
      </c>
      <c r="D2800">
        <v>0.26375200613532485</v>
      </c>
    </row>
    <row r="2801" spans="3:4">
      <c r="C2801">
        <v>8.7912108031252973</v>
      </c>
      <c r="D2801">
        <v>0.26649610330963863</v>
      </c>
    </row>
    <row r="2802" spans="3:4">
      <c r="C2802">
        <v>8.8900967347535254</v>
      </c>
      <c r="D2802">
        <v>0.2695096626240045</v>
      </c>
    </row>
    <row r="2803" spans="3:4">
      <c r="C2803">
        <v>7.1645444558349123</v>
      </c>
      <c r="D2803">
        <v>0.44134285978201215</v>
      </c>
    </row>
    <row r="2804" spans="3:4">
      <c r="C2804">
        <v>7.1950036633196213</v>
      </c>
      <c r="D2804">
        <v>0.44897820857326215</v>
      </c>
    </row>
    <row r="2805" spans="3:4">
      <c r="C2805">
        <v>7.2254628708043303</v>
      </c>
      <c r="D2805">
        <v>0.43806154190659546</v>
      </c>
    </row>
    <row r="2806" spans="3:4">
      <c r="C2806">
        <v>7.2559220782890383</v>
      </c>
      <c r="D2806">
        <v>0.43952232622034554</v>
      </c>
    </row>
    <row r="2807" spans="3:4">
      <c r="C2807">
        <v>7.2863812857737473</v>
      </c>
      <c r="D2807">
        <v>0.43859662962576218</v>
      </c>
    </row>
    <row r="2808" spans="3:4">
      <c r="C2808">
        <v>7.3168404932584554</v>
      </c>
      <c r="D2808">
        <v>0.45485034597742885</v>
      </c>
    </row>
    <row r="2809" spans="3:4">
      <c r="C2809">
        <v>7.3472997007431644</v>
      </c>
      <c r="D2809">
        <v>0.47416313765242885</v>
      </c>
    </row>
    <row r="2810" spans="3:4">
      <c r="C2810">
        <v>7.3777589082278725</v>
      </c>
      <c r="D2810">
        <v>0.47586326088992886</v>
      </c>
    </row>
    <row r="2811" spans="3:4">
      <c r="C2811">
        <v>7.4073177104694174</v>
      </c>
      <c r="D2811">
        <v>0.4529689992440955</v>
      </c>
    </row>
    <row r="2812" spans="3:4">
      <c r="C2812">
        <v>7.4368765127109615</v>
      </c>
      <c r="D2812">
        <v>0.44120167625242884</v>
      </c>
    </row>
    <row r="2813" spans="3:4">
      <c r="C2813">
        <v>7.4664353149525056</v>
      </c>
      <c r="D2813">
        <v>0.44780225183159555</v>
      </c>
    </row>
    <row r="2814" spans="3:4">
      <c r="C2814">
        <v>7.4959941171940505</v>
      </c>
      <c r="D2814">
        <v>0.43936517481215104</v>
      </c>
    </row>
    <row r="2815" spans="3:4">
      <c r="C2815">
        <v>7.5255529194355946</v>
      </c>
      <c r="D2815">
        <v>0.43429800675937336</v>
      </c>
    </row>
    <row r="2816" spans="3:4">
      <c r="C2816">
        <v>7.5551117216771386</v>
      </c>
      <c r="D2816">
        <v>0.43200669253826218</v>
      </c>
    </row>
    <row r="2817" spans="3:4">
      <c r="C2817">
        <v>7.5846705239186836</v>
      </c>
      <c r="D2817">
        <v>0.43901369182704825</v>
      </c>
    </row>
    <row r="2818" spans="3:4">
      <c r="C2818">
        <v>7.6141154748896813</v>
      </c>
      <c r="D2818">
        <v>0.44079722995339138</v>
      </c>
    </row>
    <row r="2819" spans="3:4">
      <c r="C2819">
        <v>6.4427498400457743</v>
      </c>
      <c r="D2819">
        <v>0.521883147169248</v>
      </c>
    </row>
    <row r="2820" spans="3:4">
      <c r="C2820">
        <v>6.4984100320228819</v>
      </c>
      <c r="D2820">
        <v>0.52096504373364505</v>
      </c>
    </row>
    <row r="2821" spans="3:4">
      <c r="C2821">
        <v>6.517581563728772</v>
      </c>
      <c r="D2821">
        <v>0.5256999648927575</v>
      </c>
    </row>
    <row r="2822" spans="3:4">
      <c r="C2822">
        <v>6.5351388034625213</v>
      </c>
      <c r="D2822">
        <v>0.52400102629455292</v>
      </c>
    </row>
    <row r="2823" spans="3:4">
      <c r="C2823">
        <v>6.6404892706298853</v>
      </c>
      <c r="D2823">
        <v>0.51920429577409222</v>
      </c>
    </row>
    <row r="2824" spans="3:4">
      <c r="C2824">
        <v>6.6404152626444226</v>
      </c>
      <c r="D2824">
        <v>0.51802579698300144</v>
      </c>
    </row>
    <row r="2825" spans="3:4">
      <c r="C2825">
        <v>6.6594064769755352</v>
      </c>
      <c r="D2825">
        <v>0.51215873524384148</v>
      </c>
    </row>
    <row r="2826" spans="3:4">
      <c r="C2826">
        <v>6.7111492176134648</v>
      </c>
      <c r="D2826">
        <v>0.50908738499023376</v>
      </c>
    </row>
    <row r="2827" spans="3:4">
      <c r="C2827">
        <v>6.7415577451685325</v>
      </c>
      <c r="D2827">
        <v>0.50462931441567827</v>
      </c>
    </row>
    <row r="2828" spans="3:4">
      <c r="C2828">
        <v>6.7749056419986076</v>
      </c>
      <c r="D2828">
        <v>0.50670474986836234</v>
      </c>
    </row>
    <row r="2829" spans="3:4">
      <c r="C2829">
        <v>6.8037129449487823</v>
      </c>
      <c r="D2829">
        <v>0.50643335100810882</v>
      </c>
    </row>
    <row r="2830" spans="3:4">
      <c r="C2830">
        <v>6.8734823959604112</v>
      </c>
      <c r="D2830">
        <v>0.50103819866375721</v>
      </c>
    </row>
    <row r="2831" spans="3:4">
      <c r="C2831">
        <v>6.9215493441133127</v>
      </c>
      <c r="D2831">
        <v>0.49825125515172358</v>
      </c>
    </row>
    <row r="2832" spans="3:4">
      <c r="C2832">
        <v>6.972323583653683</v>
      </c>
      <c r="D2832">
        <v>0.49476535704019281</v>
      </c>
    </row>
    <row r="2833" spans="3:4">
      <c r="C2833">
        <v>7.0078467354974574</v>
      </c>
      <c r="D2833">
        <v>0.49473223819220619</v>
      </c>
    </row>
    <row r="2834" spans="3:4">
      <c r="C2834">
        <v>7.0464988590777144</v>
      </c>
      <c r="D2834">
        <v>0.49814855480810083</v>
      </c>
    </row>
    <row r="2835" spans="3:4">
      <c r="C2835">
        <v>8.2683864987589022</v>
      </c>
      <c r="D2835">
        <v>0.27042150145714344</v>
      </c>
    </row>
    <row r="2836" spans="3:4">
      <c r="C2836">
        <v>8.1719002130913712</v>
      </c>
      <c r="D2836">
        <v>0.26976654204254791</v>
      </c>
    </row>
    <row r="2837" spans="3:4">
      <c r="C2837">
        <v>8.1505522947382865</v>
      </c>
      <c r="D2837">
        <v>0.26993334993824397</v>
      </c>
    </row>
    <row r="2838" spans="3:4">
      <c r="C2838">
        <v>8.1403068909660856</v>
      </c>
      <c r="D2838">
        <v>0.26865000409394674</v>
      </c>
    </row>
    <row r="2839" spans="3:4">
      <c r="C2839">
        <v>8.1477339687535686</v>
      </c>
      <c r="D2839">
        <v>0.2683658769868939</v>
      </c>
    </row>
    <row r="2840" spans="3:4">
      <c r="C2840">
        <v>8.2151250057931922</v>
      </c>
      <c r="D2840">
        <v>0.27038966673849096</v>
      </c>
    </row>
    <row r="2841" spans="3:4">
      <c r="C2841">
        <v>8.3131908321542518</v>
      </c>
      <c r="D2841">
        <v>0.26739367035073541</v>
      </c>
    </row>
    <row r="2842" spans="3:4">
      <c r="C2842">
        <v>8.3738207118917778</v>
      </c>
      <c r="D2842">
        <v>0.2662321071570119</v>
      </c>
    </row>
    <row r="2843" spans="3:4">
      <c r="C2843">
        <v>8.4717757795158128</v>
      </c>
      <c r="D2843">
        <v>0.27345177090604117</v>
      </c>
    </row>
    <row r="2844" spans="3:4">
      <c r="C2844">
        <v>8.5935832027206125</v>
      </c>
      <c r="D2844">
        <v>0.26685833051456848</v>
      </c>
    </row>
    <row r="2845" spans="3:4">
      <c r="C2845">
        <v>8.6275530409885341</v>
      </c>
      <c r="D2845">
        <v>0.26553560633555356</v>
      </c>
    </row>
    <row r="2846" spans="3:4">
      <c r="C2846">
        <v>8.7047724249842098</v>
      </c>
      <c r="D2846">
        <v>0.26450405540501803</v>
      </c>
    </row>
    <row r="2847" spans="3:4">
      <c r="C2847">
        <v>8.7867751672508376</v>
      </c>
      <c r="D2847">
        <v>0.26438170403669509</v>
      </c>
    </row>
    <row r="2848" spans="3:4">
      <c r="C2848">
        <v>8.8129723285421484</v>
      </c>
      <c r="D2848">
        <v>0.2638398332893756</v>
      </c>
    </row>
    <row r="2849" spans="3:4">
      <c r="C2849">
        <v>8.6546908624870138</v>
      </c>
      <c r="D2849">
        <v>0.27177897189989375</v>
      </c>
    </row>
    <row r="2850" spans="3:4">
      <c r="C2850">
        <v>8.7051226683573635</v>
      </c>
      <c r="D2850">
        <v>0.27552397296969705</v>
      </c>
    </row>
    <row r="2851" spans="3:4">
      <c r="C2851">
        <v>10.740040386640757</v>
      </c>
      <c r="D2851">
        <v>0.28485556461344141</v>
      </c>
    </row>
    <row r="2852" spans="3:4">
      <c r="C2852">
        <v>10.742296837619147</v>
      </c>
      <c r="D2852">
        <v>0.28456379406619764</v>
      </c>
    </row>
    <row r="2853" spans="3:4">
      <c r="C2853">
        <v>10.748230072143201</v>
      </c>
      <c r="D2853">
        <v>0.28430901889400534</v>
      </c>
    </row>
    <row r="2854" spans="3:4">
      <c r="C2854">
        <v>10.731661964976269</v>
      </c>
      <c r="D2854">
        <v>0.28374346562001035</v>
      </c>
    </row>
    <row r="2855" spans="3:4">
      <c r="C2855">
        <v>10.712680584891825</v>
      </c>
      <c r="D2855">
        <v>0.28381015505100043</v>
      </c>
    </row>
    <row r="2856" spans="3:4">
      <c r="C2856">
        <v>10.706406298185044</v>
      </c>
      <c r="D2856">
        <v>0.28366581548575104</v>
      </c>
    </row>
    <row r="2857" spans="3:4">
      <c r="C2857">
        <v>10.670453554309844</v>
      </c>
      <c r="D2857">
        <v>0.28567416682498364</v>
      </c>
    </row>
    <row r="2858" spans="3:4">
      <c r="C2858">
        <v>10.645521155989615</v>
      </c>
      <c r="D2858">
        <v>0.28748484607749542</v>
      </c>
    </row>
    <row r="2859" spans="3:4">
      <c r="C2859">
        <v>10.710451564078353</v>
      </c>
      <c r="D2859">
        <v>0.28748661069586079</v>
      </c>
    </row>
    <row r="2860" spans="3:4">
      <c r="C2860">
        <v>10.759569715576662</v>
      </c>
      <c r="D2860">
        <v>0.28748953385081161</v>
      </c>
    </row>
    <row r="2861" spans="3:4">
      <c r="C2861">
        <v>10.799421217898507</v>
      </c>
      <c r="D2861">
        <v>0.29333490936856726</v>
      </c>
    </row>
    <row r="2862" spans="3:4">
      <c r="C2862">
        <v>10.848349516398493</v>
      </c>
      <c r="D2862">
        <v>0.2889408377897274</v>
      </c>
    </row>
    <row r="2863" spans="3:4">
      <c r="C2863">
        <v>10.876993820962182</v>
      </c>
      <c r="D2863">
        <v>0.28925014675797434</v>
      </c>
    </row>
    <row r="2864" spans="3:4">
      <c r="C2864">
        <v>10.899381042138303</v>
      </c>
      <c r="D2864">
        <v>0.28993251805684445</v>
      </c>
    </row>
    <row r="2865" spans="3:4">
      <c r="C2865">
        <v>10.867328520507691</v>
      </c>
      <c r="D2865">
        <v>0.29368330520821118</v>
      </c>
    </row>
    <row r="2866" spans="3:4">
      <c r="C2866">
        <v>10.879648672647615</v>
      </c>
      <c r="D2866">
        <v>0.29755100902419013</v>
      </c>
    </row>
    <row r="2867" spans="3:4">
      <c r="C2867">
        <v>10.141105388343117</v>
      </c>
      <c r="D2867">
        <v>0.17235577623408446</v>
      </c>
    </row>
    <row r="2868" spans="3:4">
      <c r="C2868">
        <v>10.167004357120421</v>
      </c>
      <c r="D2868">
        <v>0.17106322994267184</v>
      </c>
    </row>
    <row r="2869" spans="3:4">
      <c r="C2869">
        <v>10.196967089422303</v>
      </c>
      <c r="D2869">
        <v>0.17279405763499903</v>
      </c>
    </row>
    <row r="2870" spans="3:4">
      <c r="C2870">
        <v>10.229485400305167</v>
      </c>
      <c r="D2870">
        <v>0.17663201269860007</v>
      </c>
    </row>
    <row r="2871" spans="3:4">
      <c r="C2871">
        <v>10.260287661352633</v>
      </c>
      <c r="D2871">
        <v>0.18042504906301401</v>
      </c>
    </row>
    <row r="2872" spans="3:4">
      <c r="C2872">
        <v>10.295123165914116</v>
      </c>
      <c r="D2872">
        <v>0.18355426428921653</v>
      </c>
    </row>
    <row r="2873" spans="3:4">
      <c r="C2873">
        <v>10.315774718268138</v>
      </c>
      <c r="D2873">
        <v>0.18720110024609327</v>
      </c>
    </row>
    <row r="2874" spans="3:4">
      <c r="C2874">
        <v>10.332829990611243</v>
      </c>
      <c r="D2874">
        <v>0.19005313945500246</v>
      </c>
    </row>
    <row r="2875" spans="3:4">
      <c r="C2875">
        <v>10.356468949720128</v>
      </c>
      <c r="D2875">
        <v>0.19245647947691977</v>
      </c>
    </row>
    <row r="2876" spans="3:4">
      <c r="C2876">
        <v>10.380342335634362</v>
      </c>
      <c r="D2876">
        <v>0.18825735337417582</v>
      </c>
    </row>
    <row r="2877" spans="3:4">
      <c r="C2877">
        <v>10.3960673603074</v>
      </c>
      <c r="D2877">
        <v>0.18646087088418217</v>
      </c>
    </row>
    <row r="2878" spans="3:4">
      <c r="C2878">
        <v>10.417932109768676</v>
      </c>
      <c r="D2878">
        <v>0.185340961120706</v>
      </c>
    </row>
    <row r="2879" spans="3:4">
      <c r="C2879">
        <v>10.437026647631809</v>
      </c>
      <c r="D2879">
        <v>0.18372667846056326</v>
      </c>
    </row>
    <row r="2880" spans="3:4">
      <c r="C2880">
        <v>10.435519068221481</v>
      </c>
      <c r="D2880">
        <v>0.1842582920247797</v>
      </c>
    </row>
    <row r="2881" spans="3:4">
      <c r="C2881">
        <v>10.378066810347676</v>
      </c>
      <c r="D2881">
        <v>0.18524292271275286</v>
      </c>
    </row>
    <row r="2882" spans="3:4">
      <c r="C2882">
        <v>10.398331602185488</v>
      </c>
      <c r="D2882">
        <v>0.18938580339979652</v>
      </c>
    </row>
    <row r="2883" spans="3:4">
      <c r="C2883">
        <v>10.431267310778043</v>
      </c>
      <c r="D2883">
        <v>0.21415493739910643</v>
      </c>
    </row>
    <row r="2884" spans="3:4">
      <c r="C2884">
        <v>10.456784626206613</v>
      </c>
      <c r="D2884">
        <v>0.21254404925214701</v>
      </c>
    </row>
    <row r="2885" spans="3:4">
      <c r="C2885">
        <v>10.488820838465871</v>
      </c>
      <c r="D2885">
        <v>0.21200842425608454</v>
      </c>
    </row>
    <row r="2886" spans="3:4">
      <c r="C2886">
        <v>10.520229991121443</v>
      </c>
      <c r="D2886">
        <v>0.21076176628341689</v>
      </c>
    </row>
    <row r="2887" spans="3:4">
      <c r="C2887">
        <v>10.556294557787611</v>
      </c>
      <c r="D2887">
        <v>0.20958891006422389</v>
      </c>
    </row>
    <row r="2888" spans="3:4">
      <c r="C2888">
        <v>10.586019427255358</v>
      </c>
      <c r="D2888">
        <v>0.20866471014820778</v>
      </c>
    </row>
    <row r="2889" spans="3:4">
      <c r="C2889">
        <v>10.586633362720525</v>
      </c>
      <c r="D2889">
        <v>0.2077318830483329</v>
      </c>
    </row>
    <row r="2890" spans="3:4">
      <c r="C2890">
        <v>10.595238712702553</v>
      </c>
      <c r="D2890">
        <v>0.20664735891301744</v>
      </c>
    </row>
    <row r="2891" spans="3:4">
      <c r="C2891">
        <v>10.61123183567323</v>
      </c>
      <c r="D2891">
        <v>0.2051129774499614</v>
      </c>
    </row>
    <row r="2892" spans="3:4">
      <c r="C2892">
        <v>10.637124984318907</v>
      </c>
      <c r="D2892">
        <v>0.20512735356661027</v>
      </c>
    </row>
    <row r="2893" spans="3:4">
      <c r="C2893">
        <v>10.658070315065926</v>
      </c>
      <c r="D2893">
        <v>0.20455612829349043</v>
      </c>
    </row>
    <row r="2894" spans="3:4">
      <c r="C2894">
        <v>10.67490371098158</v>
      </c>
      <c r="D2894">
        <v>0.20444790447332642</v>
      </c>
    </row>
    <row r="2895" spans="3:4">
      <c r="C2895">
        <v>10.684236752118247</v>
      </c>
      <c r="D2895">
        <v>0.20450272037977765</v>
      </c>
    </row>
    <row r="2896" spans="3:4">
      <c r="C2896">
        <v>10.675004019982971</v>
      </c>
      <c r="D2896">
        <v>0.2097164957830987</v>
      </c>
    </row>
    <row r="2897" spans="3:4">
      <c r="C2897">
        <v>10.639719997566537</v>
      </c>
      <c r="D2897">
        <v>0.21328319841062773</v>
      </c>
    </row>
    <row r="2898" spans="3:4">
      <c r="C2898">
        <v>10.656384583473161</v>
      </c>
      <c r="D2898">
        <v>0.21704990103648036</v>
      </c>
    </row>
    <row r="2899" spans="3:4">
      <c r="C2899">
        <v>9.0543872527480538</v>
      </c>
      <c r="D2899">
        <v>0.23546535329325266</v>
      </c>
    </row>
    <row r="2900" spans="3:4">
      <c r="C2900">
        <v>9.1032880844076498</v>
      </c>
      <c r="D2900">
        <v>0.23675076054061198</v>
      </c>
    </row>
    <row r="2901" spans="3:4">
      <c r="C2901">
        <v>9.1789508038804026</v>
      </c>
      <c r="D2901">
        <v>0.23458883785213391</v>
      </c>
    </row>
    <row r="2902" spans="3:4">
      <c r="C2902">
        <v>9.2177593742935411</v>
      </c>
      <c r="D2902">
        <v>0.23512043694575577</v>
      </c>
    </row>
    <row r="2903" spans="3:4">
      <c r="C2903">
        <v>9.1935925400224292</v>
      </c>
      <c r="D2903">
        <v>0.23269225000149205</v>
      </c>
    </row>
    <row r="2904" spans="3:4">
      <c r="C2904">
        <v>9.1704538964362552</v>
      </c>
      <c r="D2904">
        <v>0.2428308418466881</v>
      </c>
    </row>
    <row r="2905" spans="3:4">
      <c r="C2905">
        <v>9.1289819396197238</v>
      </c>
      <c r="D2905">
        <v>0.2311107346070658</v>
      </c>
    </row>
    <row r="2906" spans="3:4">
      <c r="C2906">
        <v>9.0484576016630758</v>
      </c>
      <c r="D2906">
        <v>0.24453850735817295</v>
      </c>
    </row>
    <row r="2907" spans="3:4">
      <c r="C2907">
        <v>9.0579866768873387</v>
      </c>
      <c r="D2907">
        <v>0.23741480633470813</v>
      </c>
    </row>
    <row r="2908" spans="3:4">
      <c r="C2908">
        <v>9.1073637735652913</v>
      </c>
      <c r="D2908">
        <v>0.22308771079307466</v>
      </c>
    </row>
    <row r="2909" spans="3:4">
      <c r="C2909">
        <v>9.1781054722831197</v>
      </c>
      <c r="D2909">
        <v>0.21894689269848591</v>
      </c>
    </row>
    <row r="2910" spans="3:4">
      <c r="C2910">
        <v>9.2178081263830656</v>
      </c>
      <c r="D2910">
        <v>0.2201873318642904</v>
      </c>
    </row>
    <row r="2911" spans="3:4">
      <c r="C2911">
        <v>9.2869327401865256</v>
      </c>
      <c r="D2911">
        <v>0.21240543832291356</v>
      </c>
    </row>
    <row r="2912" spans="3:4">
      <c r="C2912">
        <v>9.3657898323564073</v>
      </c>
      <c r="D2912">
        <v>0.21652463343875958</v>
      </c>
    </row>
    <row r="2913" spans="3:4">
      <c r="C2913">
        <v>9.3907066908008954</v>
      </c>
      <c r="D2913">
        <v>0.22466463492731828</v>
      </c>
    </row>
    <row r="2914" spans="3:4">
      <c r="C2914">
        <v>9.4064719698217356</v>
      </c>
      <c r="D2914">
        <v>0.22780830999871116</v>
      </c>
    </row>
    <row r="2915" spans="3:4">
      <c r="C2915">
        <v>7.2873907312680375</v>
      </c>
      <c r="D2915">
        <v>0.28440770126893883</v>
      </c>
    </row>
    <row r="2916" spans="3:4">
      <c r="C2916">
        <v>7.2851209883504042</v>
      </c>
      <c r="D2916">
        <v>0.28484594812086383</v>
      </c>
    </row>
    <row r="2917" spans="3:4">
      <c r="C2917">
        <v>7.3169617145847621</v>
      </c>
      <c r="D2917">
        <v>0.27654173676757804</v>
      </c>
    </row>
    <row r="2918" spans="3:4">
      <c r="C2918">
        <v>7.3429679876555358</v>
      </c>
      <c r="D2918">
        <v>0.27232057381564367</v>
      </c>
    </row>
    <row r="2919" spans="3:4">
      <c r="C2919">
        <v>7.3706626071039389</v>
      </c>
      <c r="D2919">
        <v>0.27912090959100616</v>
      </c>
    </row>
    <row r="2920" spans="3:4">
      <c r="C2920">
        <v>7.3977646236580927</v>
      </c>
      <c r="D2920">
        <v>0.27033893216105359</v>
      </c>
    </row>
    <row r="2921" spans="3:4">
      <c r="C2921">
        <v>7.4261285145771847</v>
      </c>
      <c r="D2921">
        <v>0.26574723310735099</v>
      </c>
    </row>
    <row r="2922" spans="3:4">
      <c r="C2922">
        <v>7.4532150310595826</v>
      </c>
      <c r="D2922">
        <v>0.25937352605884079</v>
      </c>
    </row>
    <row r="2923" spans="3:4">
      <c r="C2923">
        <v>7.4827162878641706</v>
      </c>
      <c r="D2923">
        <v>0.25791604294695997</v>
      </c>
    </row>
    <row r="2924" spans="3:4">
      <c r="C2924">
        <v>7.5453585576059146</v>
      </c>
      <c r="D2924">
        <v>0.25665923466861579</v>
      </c>
    </row>
    <row r="2925" spans="3:4">
      <c r="C2925">
        <v>7.6013709940861132</v>
      </c>
      <c r="D2925">
        <v>0.25843516349266998</v>
      </c>
    </row>
    <row r="2926" spans="3:4">
      <c r="C2926">
        <v>7.6597338939418904</v>
      </c>
      <c r="D2926">
        <v>0.25863907994890889</v>
      </c>
    </row>
    <row r="2927" spans="3:4">
      <c r="C2927">
        <v>7.7361684539499178</v>
      </c>
      <c r="D2927">
        <v>0.26099308105126984</v>
      </c>
    </row>
    <row r="2928" spans="3:4">
      <c r="C2928">
        <v>7.8058862859511402</v>
      </c>
      <c r="D2928">
        <v>0.26177135972563331</v>
      </c>
    </row>
    <row r="2929" spans="3:4">
      <c r="C2929">
        <v>7.8673093658002307</v>
      </c>
      <c r="D2929">
        <v>0.26515232993511001</v>
      </c>
    </row>
    <row r="2930" spans="3:4">
      <c r="C2930">
        <v>7.9090958062733456</v>
      </c>
      <c r="D2930">
        <v>0.26904509349454525</v>
      </c>
    </row>
    <row r="2931" spans="3:4">
      <c r="C2931">
        <v>8.1710353015612842</v>
      </c>
      <c r="D2931">
        <v>0.46691674769910435</v>
      </c>
    </row>
    <row r="2932" spans="3:4">
      <c r="C2932">
        <v>8.1728247105624199</v>
      </c>
      <c r="D2932">
        <v>0.43691534158392148</v>
      </c>
    </row>
    <row r="2933" spans="3:4">
      <c r="C2933">
        <v>8.2022643465869329</v>
      </c>
      <c r="D2933">
        <v>0.43657933596185838</v>
      </c>
    </row>
    <row r="2934" spans="3:4">
      <c r="C2934">
        <v>8.2269326131483904</v>
      </c>
      <c r="D2934">
        <v>0.43930161661305184</v>
      </c>
    </row>
    <row r="2935" spans="3:4">
      <c r="C2935">
        <v>8.21269210680458</v>
      </c>
      <c r="D2935">
        <v>0.4573515959070602</v>
      </c>
    </row>
    <row r="2936" spans="3:4">
      <c r="C2936">
        <v>8.2481238084079784</v>
      </c>
      <c r="D2936">
        <v>0.43181372312837557</v>
      </c>
    </row>
    <row r="2937" spans="3:4">
      <c r="C2937">
        <v>8.1904276107648641</v>
      </c>
      <c r="D2937">
        <v>0.43572559637761771</v>
      </c>
    </row>
    <row r="2938" spans="3:4">
      <c r="C2938">
        <v>8.1213968539164529</v>
      </c>
      <c r="D2938">
        <v>0.43362197791508511</v>
      </c>
    </row>
    <row r="2939" spans="3:4">
      <c r="C2939">
        <v>8.1301443987227255</v>
      </c>
      <c r="D2939">
        <v>0.4349313232606824</v>
      </c>
    </row>
    <row r="2940" spans="3:4">
      <c r="C2940">
        <v>8.1456466734049791</v>
      </c>
      <c r="D2940">
        <v>0.43705864371639147</v>
      </c>
    </row>
    <row r="2941" spans="3:4">
      <c r="C2941">
        <v>8.1687439970751878</v>
      </c>
      <c r="D2941">
        <v>0.43218540995989102</v>
      </c>
    </row>
    <row r="2942" spans="3:4">
      <c r="C2942">
        <v>8.21188060994211</v>
      </c>
      <c r="D2942">
        <v>0.43346860926409514</v>
      </c>
    </row>
    <row r="2943" spans="3:4">
      <c r="C2943">
        <v>8.2513044129197208</v>
      </c>
      <c r="D2943">
        <v>0.42641056085996593</v>
      </c>
    </row>
    <row r="2944" spans="3:4">
      <c r="C2944">
        <v>8.2873883962512291</v>
      </c>
      <c r="D2944">
        <v>0.42436170076292123</v>
      </c>
    </row>
    <row r="2945" spans="3:4">
      <c r="C2945">
        <v>8.3016022115233046</v>
      </c>
      <c r="D2945">
        <v>0.42823700199814935</v>
      </c>
    </row>
    <row r="2946" spans="3:4">
      <c r="C2946">
        <v>8.3067626542533759</v>
      </c>
      <c r="D2946">
        <v>0.43188612051973047</v>
      </c>
    </row>
    <row r="2947" spans="3:4">
      <c r="C2947">
        <v>9.2263815670244149</v>
      </c>
      <c r="D2947">
        <v>0.24826113882174425</v>
      </c>
    </row>
    <row r="2948" spans="3:4">
      <c r="C2948">
        <v>9.2037921307031159</v>
      </c>
      <c r="D2948">
        <v>0.24831522357924421</v>
      </c>
    </row>
    <row r="2949" spans="3:4">
      <c r="C2949">
        <v>9.2454484619471575</v>
      </c>
      <c r="D2949">
        <v>0.24670144865466095</v>
      </c>
    </row>
    <row r="2950" spans="3:4">
      <c r="C2950">
        <v>9.2288032914278677</v>
      </c>
      <c r="D2950">
        <v>0.24819583578544344</v>
      </c>
    </row>
    <row r="2951" spans="3:4">
      <c r="C2951">
        <v>9.1480367853478661</v>
      </c>
      <c r="D2951">
        <v>0.24804696075312638</v>
      </c>
    </row>
    <row r="2952" spans="3:4">
      <c r="C2952">
        <v>9.1658106355032203</v>
      </c>
      <c r="D2952">
        <v>0.24778067060799425</v>
      </c>
    </row>
    <row r="2953" spans="3:4">
      <c r="C2953">
        <v>9.1806872231743863</v>
      </c>
      <c r="D2953">
        <v>0.24252914044627674</v>
      </c>
    </row>
    <row r="2954" spans="3:4">
      <c r="C2954">
        <v>9.069755615198698</v>
      </c>
      <c r="D2954">
        <v>0.23947137883268496</v>
      </c>
    </row>
    <row r="2955" spans="3:4">
      <c r="C2955">
        <v>8.9711887812426063</v>
      </c>
      <c r="D2955">
        <v>0.23947645826892472</v>
      </c>
    </row>
    <row r="2956" spans="3:4">
      <c r="C2956">
        <v>9.1216386893132988</v>
      </c>
      <c r="D2956">
        <v>0.23473652825245331</v>
      </c>
    </row>
    <row r="2957" spans="3:4">
      <c r="C2957">
        <v>9.2027579085089197</v>
      </c>
      <c r="D2957">
        <v>0.23643282203288082</v>
      </c>
    </row>
    <row r="2958" spans="3:4">
      <c r="C2958">
        <v>9.2799669560728582</v>
      </c>
      <c r="D2958">
        <v>0.23846621961313272</v>
      </c>
    </row>
    <row r="2959" spans="3:4">
      <c r="C2959">
        <v>9.3417502567976847</v>
      </c>
      <c r="D2959">
        <v>0.23677511033359988</v>
      </c>
    </row>
    <row r="2960" spans="3:4">
      <c r="C2960">
        <v>9.3721465388691563</v>
      </c>
      <c r="D2960">
        <v>0.23606641471787695</v>
      </c>
    </row>
    <row r="2961" spans="3:4">
      <c r="C2961">
        <v>9.3227752019147605</v>
      </c>
      <c r="D2961">
        <v>0.23939359093062748</v>
      </c>
    </row>
    <row r="2962" spans="3:4">
      <c r="C2962">
        <v>9.3314598418992709</v>
      </c>
      <c r="D2962">
        <v>0.24288973411614898</v>
      </c>
    </row>
    <row r="2963" spans="3:4">
      <c r="C2963">
        <v>7.1017881024594631</v>
      </c>
      <c r="D2963">
        <v>0.36165417231791891</v>
      </c>
    </row>
    <row r="2964" spans="3:4">
      <c r="C2964">
        <v>7.1731548492373953</v>
      </c>
      <c r="D2964">
        <v>0.35669365370574374</v>
      </c>
    </row>
    <row r="2965" spans="3:4">
      <c r="C2965">
        <v>7.236031323508314</v>
      </c>
      <c r="D2965">
        <v>0.35471356375883767</v>
      </c>
    </row>
    <row r="2966" spans="3:4">
      <c r="C2966">
        <v>7.2781262107633173</v>
      </c>
      <c r="D2966">
        <v>0.34385784333305097</v>
      </c>
    </row>
    <row r="2967" spans="3:4">
      <c r="C2967">
        <v>7.3118384098678311</v>
      </c>
      <c r="D2967">
        <v>0.33737836426381812</v>
      </c>
    </row>
    <row r="2968" spans="3:4">
      <c r="C2968">
        <v>7.375955340413773</v>
      </c>
      <c r="D2968">
        <v>0.33103689333503877</v>
      </c>
    </row>
    <row r="2969" spans="3:4">
      <c r="C2969">
        <v>7.4291920313804187</v>
      </c>
      <c r="D2969">
        <v>0.3308018451150071</v>
      </c>
    </row>
    <row r="2970" spans="3:4">
      <c r="C2970">
        <v>7.4844491652126148</v>
      </c>
      <c r="D2970">
        <v>0.32564290194429912</v>
      </c>
    </row>
    <row r="2971" spans="3:4">
      <c r="C2971">
        <v>7.5406610873976376</v>
      </c>
      <c r="D2971">
        <v>0.31902365950374018</v>
      </c>
    </row>
    <row r="2972" spans="3:4">
      <c r="C2972">
        <v>7.6018098543678398</v>
      </c>
      <c r="D2972">
        <v>0.31210356209662637</v>
      </c>
    </row>
    <row r="2973" spans="3:4">
      <c r="C2973">
        <v>7.6698384423245214</v>
      </c>
      <c r="D2973">
        <v>0.30779000532436168</v>
      </c>
    </row>
    <row r="2974" spans="3:4">
      <c r="C2974">
        <v>7.7365928499099788</v>
      </c>
      <c r="D2974">
        <v>0.31191838282964718</v>
      </c>
    </row>
    <row r="2975" spans="3:4">
      <c r="C2975">
        <v>7.8057424820897445</v>
      </c>
      <c r="D2975">
        <v>0.30950533979094458</v>
      </c>
    </row>
    <row r="2976" spans="3:4">
      <c r="C2976">
        <v>7.854614873394441</v>
      </c>
      <c r="D2976">
        <v>0.30884578415286407</v>
      </c>
    </row>
    <row r="2977" spans="3:4">
      <c r="C2977">
        <v>7.8941588717393971</v>
      </c>
      <c r="D2977">
        <v>0.31220777400709987</v>
      </c>
    </row>
    <row r="2978" spans="3:4">
      <c r="C2978">
        <v>7.9492690775270516</v>
      </c>
      <c r="D2978">
        <v>0.31607438357033918</v>
      </c>
    </row>
    <row r="2979" spans="3:4">
      <c r="C2979">
        <v>7.5216872388855007</v>
      </c>
      <c r="D2979">
        <v>0.51238388814528213</v>
      </c>
    </row>
    <row r="2980" spans="3:4">
      <c r="C2980">
        <v>7.5437922617633921</v>
      </c>
      <c r="D2980">
        <v>0.51441320051457862</v>
      </c>
    </row>
    <row r="2981" spans="3:4">
      <c r="C2981">
        <v>7.587469846908073</v>
      </c>
      <c r="D2981">
        <v>0.51351296790252676</v>
      </c>
    </row>
    <row r="2982" spans="3:4">
      <c r="C2982">
        <v>7.6198836297393759</v>
      </c>
      <c r="D2982">
        <v>0.51287859461827123</v>
      </c>
    </row>
    <row r="2983" spans="3:4">
      <c r="C2983">
        <v>7.6176920222816777</v>
      </c>
      <c r="D2983">
        <v>0.50963324281028421</v>
      </c>
    </row>
    <row r="2984" spans="3:4">
      <c r="C2984">
        <v>7.6315738953262278</v>
      </c>
      <c r="D2984">
        <v>0.50716030418096247</v>
      </c>
    </row>
    <row r="2985" spans="3:4">
      <c r="C2985">
        <v>7.6472675032842554</v>
      </c>
      <c r="D2985">
        <v>0.50320841903039903</v>
      </c>
    </row>
    <row r="2986" spans="3:4">
      <c r="C2986">
        <v>7.6563938140800945</v>
      </c>
      <c r="D2986">
        <v>0.50046875727859175</v>
      </c>
    </row>
    <row r="2987" spans="3:4">
      <c r="C2987">
        <v>7.6578795160918549</v>
      </c>
      <c r="D2987">
        <v>0.49927412261965137</v>
      </c>
    </row>
    <row r="2988" spans="3:4">
      <c r="C2988">
        <v>7.6678963547683114</v>
      </c>
      <c r="D2988">
        <v>0.4964427623726802</v>
      </c>
    </row>
    <row r="2989" spans="3:4">
      <c r="C2989">
        <v>7.6934656512420023</v>
      </c>
      <c r="D2989">
        <v>0.49360610152927059</v>
      </c>
    </row>
    <row r="2990" spans="3:4">
      <c r="C2990">
        <v>7.6961786875434886</v>
      </c>
      <c r="D2990">
        <v>0.49596311116199593</v>
      </c>
    </row>
    <row r="2991" spans="3:4">
      <c r="C2991">
        <v>7.6998721522365301</v>
      </c>
      <c r="D2991">
        <v>0.4864537611323545</v>
      </c>
    </row>
    <row r="2992" spans="3:4">
      <c r="C2992">
        <v>7.7070020226035201</v>
      </c>
      <c r="D2992">
        <v>0.48530460442277401</v>
      </c>
    </row>
    <row r="2993" spans="3:4">
      <c r="C2993">
        <v>7.7153657567049674</v>
      </c>
      <c r="D2993">
        <v>0.48832996587694777</v>
      </c>
    </row>
    <row r="2994" spans="3:4">
      <c r="C2994">
        <v>7.727665609959887</v>
      </c>
      <c r="D2994">
        <v>0.49161430047696447</v>
      </c>
    </row>
    <row r="2995" spans="3:4">
      <c r="C2995">
        <v>6.9096620701319749</v>
      </c>
      <c r="D2995">
        <v>0.54253864728686652</v>
      </c>
    </row>
    <row r="2996" spans="3:4">
      <c r="C2996">
        <v>6.9481805655429802</v>
      </c>
      <c r="D2996">
        <v>0.53019484896552505</v>
      </c>
    </row>
    <row r="2997" spans="3:4">
      <c r="C2997">
        <v>6.9517948345423228</v>
      </c>
      <c r="D2997">
        <v>0.53408604578442753</v>
      </c>
    </row>
    <row r="2998" spans="3:4">
      <c r="C2998">
        <v>6.9045702404919131</v>
      </c>
      <c r="D2998">
        <v>0.54794526317761838</v>
      </c>
    </row>
    <row r="2999" spans="3:4">
      <c r="C2999">
        <v>6.8992181795331673</v>
      </c>
      <c r="D2999">
        <v>0.53344213586736444</v>
      </c>
    </row>
    <row r="3000" spans="3:4">
      <c r="C3000">
        <v>6.9085523136575206</v>
      </c>
      <c r="D3000">
        <v>0.53937440024570804</v>
      </c>
    </row>
    <row r="3001" spans="3:4">
      <c r="C3001">
        <v>6.9321919772382099</v>
      </c>
      <c r="D3001">
        <v>0.53959402177197513</v>
      </c>
    </row>
    <row r="3002" spans="3:4">
      <c r="C3002">
        <v>6.941741941000708</v>
      </c>
      <c r="D3002">
        <v>0.5487737598210064</v>
      </c>
    </row>
    <row r="3003" spans="3:4">
      <c r="C3003">
        <v>6.9692477311114329</v>
      </c>
      <c r="D3003">
        <v>0.54653696890975823</v>
      </c>
    </row>
    <row r="3004" spans="3:4">
      <c r="C3004">
        <v>6.9995118689283409</v>
      </c>
      <c r="D3004">
        <v>0.54051770677293709</v>
      </c>
    </row>
    <row r="3005" spans="3:4">
      <c r="C3005">
        <v>7.0272702547194807</v>
      </c>
      <c r="D3005">
        <v>0.54183413417755477</v>
      </c>
    </row>
    <row r="3006" spans="3:4">
      <c r="C3006">
        <v>7.0637636724039243</v>
      </c>
      <c r="D3006">
        <v>0.53955018011679379</v>
      </c>
    </row>
    <row r="3007" spans="3:4">
      <c r="C3007">
        <v>7.0997142289700843</v>
      </c>
      <c r="D3007">
        <v>0.5276545194329586</v>
      </c>
    </row>
    <row r="3008" spans="3:4">
      <c r="C3008">
        <v>7.1317412660819777</v>
      </c>
      <c r="D3008">
        <v>0.52752073626100215</v>
      </c>
    </row>
    <row r="3009" spans="3:4">
      <c r="C3009">
        <v>7.1691400515265267</v>
      </c>
      <c r="D3009">
        <v>0.53504040669877984</v>
      </c>
    </row>
    <row r="3010" spans="3:4">
      <c r="C3010">
        <v>7.1869751536939352</v>
      </c>
      <c r="D3010">
        <v>0.53815132463691318</v>
      </c>
    </row>
    <row r="3011" spans="3:4">
      <c r="C3011">
        <v>5.7368858992487208</v>
      </c>
      <c r="D3011">
        <v>0.42456413123970327</v>
      </c>
    </row>
    <row r="3012" spans="3:4">
      <c r="C3012">
        <v>5.7673451067334298</v>
      </c>
      <c r="D3012">
        <v>0.43096151405332489</v>
      </c>
    </row>
    <row r="3013" spans="3:4">
      <c r="C3013">
        <v>5.7978043142181379</v>
      </c>
      <c r="D3013">
        <v>0.42904200367492235</v>
      </c>
    </row>
    <row r="3014" spans="3:4">
      <c r="C3014">
        <v>5.8282635217028469</v>
      </c>
      <c r="D3014">
        <v>0.43204171823677334</v>
      </c>
    </row>
    <row r="3015" spans="3:4">
      <c r="C3015">
        <v>5.858722729187555</v>
      </c>
      <c r="D3015">
        <v>0.43409532119414301</v>
      </c>
    </row>
    <row r="3016" spans="3:4">
      <c r="C3016">
        <v>5.889181936672264</v>
      </c>
      <c r="D3016">
        <v>0.434657091774104</v>
      </c>
    </row>
    <row r="3017" spans="3:4">
      <c r="C3017">
        <v>5.919641144156973</v>
      </c>
      <c r="D3017">
        <v>0.4419446505165549</v>
      </c>
    </row>
    <row r="3018" spans="3:4">
      <c r="C3018">
        <v>5.9501003516416811</v>
      </c>
      <c r="D3018">
        <v>0.45928614810204588</v>
      </c>
    </row>
    <row r="3019" spans="3:4">
      <c r="C3019">
        <v>5.98055955912639</v>
      </c>
      <c r="D3019">
        <v>0.45943142431866274</v>
      </c>
    </row>
    <row r="3020" spans="3:4">
      <c r="C3020">
        <v>6.0110187666110981</v>
      </c>
      <c r="D3020">
        <v>0.46216661908412832</v>
      </c>
    </row>
    <row r="3021" spans="3:4">
      <c r="C3021">
        <v>6.0414779740958071</v>
      </c>
      <c r="D3021">
        <v>0.45462203289929332</v>
      </c>
    </row>
    <row r="3022" spans="3:4">
      <c r="C3022">
        <v>6.0719371815805152</v>
      </c>
      <c r="D3022">
        <v>0.46580348419125989</v>
      </c>
    </row>
    <row r="3023" spans="3:4">
      <c r="C3023">
        <v>6.1023963890652242</v>
      </c>
      <c r="D3023">
        <v>0.4602116847162761</v>
      </c>
    </row>
    <row r="3024" spans="3:4">
      <c r="C3024">
        <v>6.1328555965499323</v>
      </c>
      <c r="D3024">
        <v>0.45981110623794619</v>
      </c>
    </row>
    <row r="3025" spans="3:4">
      <c r="C3025">
        <v>6.1633148040346413</v>
      </c>
      <c r="D3025">
        <v>0.46259505124671901</v>
      </c>
    </row>
    <row r="3026" spans="3:4">
      <c r="C3026">
        <v>6.1944053911046719</v>
      </c>
      <c r="D3026">
        <v>0.46583807958303414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B3:AT195"/>
  <sheetViews>
    <sheetView workbookViewId="0">
      <selection activeCell="U3" sqref="U3:AJ101"/>
    </sheetView>
  </sheetViews>
  <sheetFormatPr baseColWidth="10" defaultRowHeight="15" x14ac:dyDescent="0"/>
  <cols>
    <col min="41" max="41" width="9.83203125" customWidth="1"/>
    <col min="46" max="46" width="22.1640625" customWidth="1"/>
  </cols>
  <sheetData>
    <row r="3" spans="2:46">
      <c r="B3" s="36" t="s">
        <v>592</v>
      </c>
      <c r="C3" s="37"/>
      <c r="D3" s="36">
        <v>1995</v>
      </c>
      <c r="E3" s="36">
        <v>1996</v>
      </c>
      <c r="F3" s="36">
        <v>1997</v>
      </c>
      <c r="G3" s="36">
        <v>1998</v>
      </c>
      <c r="H3" s="36">
        <v>1999</v>
      </c>
      <c r="I3" s="36">
        <v>2000</v>
      </c>
      <c r="J3" s="36">
        <v>2001</v>
      </c>
      <c r="K3" s="36">
        <v>2002</v>
      </c>
      <c r="L3" s="36">
        <v>2003</v>
      </c>
      <c r="M3" s="36">
        <v>2004</v>
      </c>
      <c r="N3" s="36">
        <v>2005</v>
      </c>
      <c r="O3" s="36">
        <v>2006</v>
      </c>
      <c r="P3" s="36">
        <v>2007</v>
      </c>
      <c r="Q3" s="36">
        <v>2008</v>
      </c>
      <c r="R3" s="36">
        <v>2009</v>
      </c>
      <c r="S3" s="36">
        <v>2010</v>
      </c>
      <c r="U3" s="19">
        <v>1995</v>
      </c>
      <c r="V3" s="19">
        <v>1996</v>
      </c>
      <c r="W3" s="19">
        <v>1997</v>
      </c>
      <c r="X3" s="19">
        <v>1998</v>
      </c>
      <c r="Y3" s="19">
        <v>1999</v>
      </c>
      <c r="Z3" s="19">
        <v>2000</v>
      </c>
      <c r="AA3" s="19">
        <v>2001</v>
      </c>
      <c r="AB3" s="19">
        <v>2002</v>
      </c>
      <c r="AC3" s="19">
        <v>2003</v>
      </c>
      <c r="AD3" s="19">
        <v>2004</v>
      </c>
      <c r="AE3" s="19">
        <v>2005</v>
      </c>
      <c r="AF3" s="19">
        <v>2006</v>
      </c>
      <c r="AG3" s="19">
        <v>2007</v>
      </c>
      <c r="AH3" s="19">
        <v>2008</v>
      </c>
      <c r="AI3" s="19">
        <v>2009</v>
      </c>
      <c r="AJ3" s="19">
        <v>2010</v>
      </c>
      <c r="AK3" s="19"/>
      <c r="AL3" s="19"/>
      <c r="AN3" t="s">
        <v>599</v>
      </c>
      <c r="AO3" t="s">
        <v>632</v>
      </c>
      <c r="AR3" t="s">
        <v>599</v>
      </c>
      <c r="AS3" t="s">
        <v>632</v>
      </c>
    </row>
    <row r="4" spans="2:46">
      <c r="B4" s="34" t="s">
        <v>39</v>
      </c>
      <c r="C4" s="35" t="s">
        <v>40</v>
      </c>
      <c r="D4" s="11">
        <v>0.65005629858089753</v>
      </c>
      <c r="E4" s="11">
        <v>0.6479711420758647</v>
      </c>
      <c r="F4" s="11">
        <v>0.64589423128870982</v>
      </c>
      <c r="G4" s="11">
        <v>0.6438131185800382</v>
      </c>
      <c r="H4" s="11">
        <v>0.64141815130447466</v>
      </c>
      <c r="I4" s="11">
        <v>0.63936702878763885</v>
      </c>
      <c r="J4" s="11">
        <v>0.63719194245851851</v>
      </c>
      <c r="K4" s="11">
        <v>0.64161941058251726</v>
      </c>
      <c r="L4" s="11">
        <v>0.63806182044080662</v>
      </c>
      <c r="M4" s="11">
        <v>0.63767026168710117</v>
      </c>
      <c r="N4" s="11">
        <v>0.63419540969637889</v>
      </c>
      <c r="O4" s="11">
        <v>0.63238354026361432</v>
      </c>
      <c r="P4" s="11">
        <v>0.63008466285615417</v>
      </c>
      <c r="Q4" s="11">
        <v>0.62752862396962439</v>
      </c>
      <c r="R4" s="11">
        <v>0.62897687606412267</v>
      </c>
      <c r="S4" s="11">
        <v>0.63104971412295274</v>
      </c>
      <c r="U4" s="10">
        <v>6.229974226650878</v>
      </c>
      <c r="V4" s="10">
        <v>6.2604334341355869</v>
      </c>
      <c r="W4" s="10">
        <v>6.290892641620295</v>
      </c>
      <c r="X4" s="10">
        <v>6.321351849105004</v>
      </c>
      <c r="Y4" s="10">
        <v>6.3518110565897121</v>
      </c>
      <c r="Z4" s="10">
        <v>6.3822702640744211</v>
      </c>
      <c r="AA4" s="10">
        <v>6.4127294715591292</v>
      </c>
      <c r="AB4" s="10">
        <v>6.4431886790438382</v>
      </c>
      <c r="AC4" s="10">
        <v>6.5518533325843231</v>
      </c>
      <c r="AD4" s="10">
        <v>6.6168957606279237</v>
      </c>
      <c r="AE4" s="10">
        <v>6.7272851599597434</v>
      </c>
      <c r="AF4" s="10">
        <v>6.8067521347939</v>
      </c>
      <c r="AG4" s="10">
        <v>6.7779286715797742</v>
      </c>
      <c r="AH4" s="10">
        <v>6.7744141215861244</v>
      </c>
      <c r="AI4" s="10">
        <v>7.0899479697489918</v>
      </c>
      <c r="AJ4" s="10">
        <v>7.1447803769378471</v>
      </c>
      <c r="AK4" s="10"/>
      <c r="AL4" s="10"/>
      <c r="AM4" s="14" t="s">
        <v>40</v>
      </c>
      <c r="AN4" s="11">
        <f>SLOPE(D4:S4,U4:AJ4)</f>
        <v>-2.1375702408303388E-2</v>
      </c>
      <c r="AO4" s="11">
        <f>PEARSON(D4:S4,U4:AJ4)^2</f>
        <v>0.79329091145858843</v>
      </c>
      <c r="AQ4" s="14" t="s">
        <v>300</v>
      </c>
      <c r="AR4" s="11">
        <v>-0.20504864028622127</v>
      </c>
      <c r="AS4" s="11">
        <v>0.83479927856349867</v>
      </c>
      <c r="AT4" t="s">
        <v>633</v>
      </c>
    </row>
    <row r="5" spans="2:46">
      <c r="B5" s="34" t="s">
        <v>41</v>
      </c>
      <c r="C5" s="35" t="s">
        <v>42</v>
      </c>
      <c r="D5" s="11">
        <v>0.28332107845578303</v>
      </c>
      <c r="E5" s="11">
        <v>0.29871536700246082</v>
      </c>
      <c r="F5" s="11">
        <v>0.28512754037379379</v>
      </c>
      <c r="G5" s="11">
        <v>0.28351995495448584</v>
      </c>
      <c r="H5" s="11">
        <v>0.29005791453994723</v>
      </c>
      <c r="I5" s="11">
        <v>0.28800449976550691</v>
      </c>
      <c r="J5" s="11">
        <v>0.28071308792414879</v>
      </c>
      <c r="K5" s="11">
        <v>0.27550835049206857</v>
      </c>
      <c r="L5" s="11">
        <v>0.27500226550970058</v>
      </c>
      <c r="M5" s="11">
        <v>0.27358798619510688</v>
      </c>
      <c r="N5" s="11">
        <v>0.27313690185369072</v>
      </c>
      <c r="O5" s="11">
        <v>0.2737891276253766</v>
      </c>
      <c r="P5" s="11">
        <v>0.27528232631530775</v>
      </c>
      <c r="Q5" s="11">
        <v>0.27912100986515953</v>
      </c>
      <c r="R5" s="11">
        <v>0.2879305141544482</v>
      </c>
      <c r="S5" s="11">
        <v>0.29194213343358694</v>
      </c>
      <c r="U5" s="10">
        <v>8.1903759675868297</v>
      </c>
      <c r="V5" s="10">
        <v>8.2864016799553415</v>
      </c>
      <c r="W5" s="10">
        <v>8.1849818068426341</v>
      </c>
      <c r="X5" s="10">
        <v>8.3081688332110915</v>
      </c>
      <c r="Y5" s="10">
        <v>8.4062661440392183</v>
      </c>
      <c r="Z5" s="10">
        <v>8.4774741093043158</v>
      </c>
      <c r="AA5" s="10">
        <v>8.5445373469213575</v>
      </c>
      <c r="AB5" s="10">
        <v>8.5708796430305316</v>
      </c>
      <c r="AC5" s="10">
        <v>8.6229218529224241</v>
      </c>
      <c r="AD5" s="10">
        <v>8.6763858952788979</v>
      </c>
      <c r="AE5" s="10">
        <v>8.7260930259140306</v>
      </c>
      <c r="AF5" s="10">
        <v>8.7712980102336733</v>
      </c>
      <c r="AG5" s="10">
        <v>8.8261429808268907</v>
      </c>
      <c r="AH5" s="10">
        <v>8.8950113020533372</v>
      </c>
      <c r="AI5" s="10">
        <v>8.9158998671653613</v>
      </c>
      <c r="AJ5" s="10">
        <v>8.9678526002107208</v>
      </c>
      <c r="AK5" s="10"/>
      <c r="AL5" s="10"/>
      <c r="AM5" s="14" t="s">
        <v>42</v>
      </c>
      <c r="AN5" s="11">
        <f t="shared" ref="AN5:AN68" si="0">SLOPE(D5:S5,U5:AJ5)</f>
        <v>-9.6707344494251623E-3</v>
      </c>
      <c r="AO5" s="11">
        <f t="shared" ref="AO5:AO68" si="1">PEARSON(D5:S5,U5:AJ5)^2</f>
        <v>0.10517048293779951</v>
      </c>
      <c r="AQ5" s="14" t="s">
        <v>76</v>
      </c>
      <c r="AR5" s="11">
        <v>-0.19536965873338571</v>
      </c>
      <c r="AS5" s="11">
        <v>0.92407563915166402</v>
      </c>
    </row>
    <row r="6" spans="2:46">
      <c r="B6" s="34" t="s">
        <v>43</v>
      </c>
      <c r="C6" s="35" t="s">
        <v>44</v>
      </c>
      <c r="D6" s="11">
        <v>0.30212574756648425</v>
      </c>
      <c r="E6" s="11">
        <v>0.28719438847289497</v>
      </c>
      <c r="F6" s="11">
        <v>0.29603940940412993</v>
      </c>
      <c r="G6" s="11">
        <v>0.2881723867827643</v>
      </c>
      <c r="H6" s="11">
        <v>0.29527213167838934</v>
      </c>
      <c r="I6" s="11">
        <v>0.29359746800287628</v>
      </c>
      <c r="J6" s="11">
        <v>0.28972395301674286</v>
      </c>
      <c r="K6" s="11">
        <v>0.29793536417932248</v>
      </c>
      <c r="L6" s="11">
        <v>0.28724135884095342</v>
      </c>
      <c r="M6" s="11">
        <v>0.28344582435979232</v>
      </c>
      <c r="N6" s="11">
        <v>0.28644071166008161</v>
      </c>
      <c r="O6" s="11">
        <v>0.27893457685033624</v>
      </c>
      <c r="P6" s="11">
        <v>0.27733786082598422</v>
      </c>
      <c r="Q6" s="11">
        <v>0.27823483439085178</v>
      </c>
      <c r="R6" s="11">
        <v>0.28532430469926168</v>
      </c>
      <c r="S6" s="11">
        <v>0.28943799751911747</v>
      </c>
      <c r="U6" s="10">
        <v>8.636068110257332</v>
      </c>
      <c r="V6" s="10">
        <v>8.6589032494541271</v>
      </c>
      <c r="W6" s="10">
        <v>8.6541193035888959</v>
      </c>
      <c r="X6" s="10">
        <v>8.6892263069702018</v>
      </c>
      <c r="Y6" s="10">
        <v>8.7064842129703663</v>
      </c>
      <c r="Z6" s="10">
        <v>8.713901561155712</v>
      </c>
      <c r="AA6" s="10">
        <v>8.7249828486492564</v>
      </c>
      <c r="AB6" s="10">
        <v>8.7561661104848252</v>
      </c>
      <c r="AC6" s="10">
        <v>8.8079977179965496</v>
      </c>
      <c r="AD6" s="10">
        <v>8.84372777607609</v>
      </c>
      <c r="AE6" s="10">
        <v>8.8784924251908048</v>
      </c>
      <c r="AF6" s="10">
        <v>8.8832827504190135</v>
      </c>
      <c r="AG6" s="10">
        <v>8.8977633717788169</v>
      </c>
      <c r="AH6" s="10">
        <v>8.9063764026511052</v>
      </c>
      <c r="AI6" s="10">
        <v>8.9120856863243354</v>
      </c>
      <c r="AJ6" s="10">
        <v>8.9342137730551752</v>
      </c>
      <c r="AK6" s="10"/>
      <c r="AL6" s="10"/>
      <c r="AM6" s="14" t="s">
        <v>44</v>
      </c>
      <c r="AN6" s="11">
        <f t="shared" si="0"/>
        <v>-4.928473656730175E-2</v>
      </c>
      <c r="AO6" s="11">
        <f t="shared" si="1"/>
        <v>0.53013520304551875</v>
      </c>
      <c r="AQ6" s="14" t="s">
        <v>284</v>
      </c>
      <c r="AR6" s="11">
        <v>-0.16823852762000549</v>
      </c>
      <c r="AS6" s="11">
        <v>0.79428228233561338</v>
      </c>
    </row>
    <row r="7" spans="2:46">
      <c r="B7" s="34" t="s">
        <v>45</v>
      </c>
      <c r="C7" s="35" t="s">
        <v>46</v>
      </c>
      <c r="D7" s="11">
        <v>0.21981674809288976</v>
      </c>
      <c r="E7" s="11">
        <v>0.21992508142622311</v>
      </c>
      <c r="F7" s="11">
        <v>0.2200334147595564</v>
      </c>
      <c r="G7" s="11">
        <v>0.22014174809288978</v>
      </c>
      <c r="H7" s="11">
        <v>0.22025008142622307</v>
      </c>
      <c r="I7" s="11">
        <v>0.22035841475955642</v>
      </c>
      <c r="J7" s="11">
        <v>0.22053341475955643</v>
      </c>
      <c r="K7" s="11">
        <v>0.22070841475955641</v>
      </c>
      <c r="L7" s="11">
        <v>0.22088341475955642</v>
      </c>
      <c r="M7" s="11">
        <v>0.22150141475955643</v>
      </c>
      <c r="N7" s="11">
        <v>0.22088041475955641</v>
      </c>
      <c r="O7" s="11">
        <v>0.2216194147595564</v>
      </c>
      <c r="P7" s="11">
        <v>0.22104674809288974</v>
      </c>
      <c r="Q7" s="11">
        <v>0.22123841475955641</v>
      </c>
      <c r="R7" s="11">
        <v>0.22143008142622309</v>
      </c>
      <c r="S7" s="11">
        <v>0.2214781647584817</v>
      </c>
      <c r="U7" s="10">
        <v>10.285764168944425</v>
      </c>
      <c r="V7" s="10">
        <v>10.316223376429134</v>
      </c>
      <c r="W7" s="10">
        <v>10.346682583913843</v>
      </c>
      <c r="X7" s="10">
        <v>10.377141791398552</v>
      </c>
      <c r="Y7" s="10">
        <v>10.407600998883259</v>
      </c>
      <c r="Z7" s="10">
        <v>10.438060206367968</v>
      </c>
      <c r="AA7" s="10">
        <v>10.468519413852677</v>
      </c>
      <c r="AB7" s="10">
        <v>10.498978621337386</v>
      </c>
      <c r="AC7" s="10">
        <v>10.529437828822095</v>
      </c>
      <c r="AD7" s="10">
        <v>10.559897036306802</v>
      </c>
      <c r="AE7" s="10">
        <v>10.590356243791511</v>
      </c>
      <c r="AF7" s="10">
        <v>10.62081545127622</v>
      </c>
      <c r="AG7" s="10">
        <v>10.651274658760929</v>
      </c>
      <c r="AH7" s="10">
        <v>10.681733866245636</v>
      </c>
      <c r="AI7" s="10">
        <v>10.712193073730345</v>
      </c>
      <c r="AJ7" s="10">
        <v>10.742094818900213</v>
      </c>
      <c r="AK7" s="10"/>
      <c r="AL7" s="10"/>
      <c r="AM7" s="14" t="s">
        <v>46</v>
      </c>
      <c r="AN7" s="11">
        <f t="shared" si="0"/>
        <v>3.9203379984482315E-3</v>
      </c>
      <c r="AO7" s="11">
        <f t="shared" si="1"/>
        <v>0.87124445650820914</v>
      </c>
      <c r="AQ7" s="14" t="s">
        <v>418</v>
      </c>
      <c r="AR7" s="11">
        <v>-0.1516850320524375</v>
      </c>
      <c r="AS7" s="11">
        <v>0.81676882275902474</v>
      </c>
    </row>
    <row r="8" spans="2:46">
      <c r="B8" s="34" t="s">
        <v>47</v>
      </c>
      <c r="C8" s="35" t="s">
        <v>48</v>
      </c>
      <c r="D8" s="11">
        <v>0.58150613872880141</v>
      </c>
      <c r="E8" s="11">
        <v>0.58058065445386464</v>
      </c>
      <c r="F8" s="11">
        <v>0.57709368429747465</v>
      </c>
      <c r="G8" s="11">
        <v>0.5739998263285947</v>
      </c>
      <c r="H8" s="11">
        <v>0.56608133425471463</v>
      </c>
      <c r="I8" s="11">
        <v>0.569956287245731</v>
      </c>
      <c r="J8" s="11">
        <v>0.56692790204902355</v>
      </c>
      <c r="K8" s="11">
        <v>0.57077914366782234</v>
      </c>
      <c r="L8" s="11">
        <v>0.56372883483377423</v>
      </c>
      <c r="M8" s="11">
        <v>0.56861425490165007</v>
      </c>
      <c r="N8" s="11">
        <v>0.56057067654433934</v>
      </c>
      <c r="O8" s="11">
        <v>0.56042591827709887</v>
      </c>
      <c r="P8" s="11">
        <v>0.55284593320255737</v>
      </c>
      <c r="Q8" s="11">
        <v>0.54734850260423917</v>
      </c>
      <c r="R8" s="11">
        <v>0.54979694095755449</v>
      </c>
      <c r="S8" s="11">
        <v>0.55293472911359975</v>
      </c>
      <c r="U8" s="10">
        <v>7.6716663827309626</v>
      </c>
      <c r="V8" s="10">
        <v>7.7504008495667351</v>
      </c>
      <c r="W8" s="10">
        <v>7.8010769536457572</v>
      </c>
      <c r="X8" s="10">
        <v>7.8423531072101929</v>
      </c>
      <c r="Y8" s="10">
        <v>7.8488440009765696</v>
      </c>
      <c r="Z8" s="10">
        <v>7.8512819134091369</v>
      </c>
      <c r="AA8" s="10">
        <v>7.8528986697269358</v>
      </c>
      <c r="AB8" s="10">
        <v>7.9574404603098365</v>
      </c>
      <c r="AC8" s="10">
        <v>7.958645225870308</v>
      </c>
      <c r="AD8" s="10">
        <v>8.0338996272510226</v>
      </c>
      <c r="AE8" s="10">
        <v>8.1918764374311035</v>
      </c>
      <c r="AF8" s="10">
        <v>8.3341738117252309</v>
      </c>
      <c r="AG8" s="10">
        <v>8.4919487990332492</v>
      </c>
      <c r="AH8" s="10">
        <v>8.5908027994940479</v>
      </c>
      <c r="AI8" s="10">
        <v>8.571242389289301</v>
      </c>
      <c r="AJ8" s="10">
        <v>8.6378661172993567</v>
      </c>
      <c r="AK8" s="10"/>
      <c r="AL8" s="10"/>
      <c r="AM8" s="14" t="s">
        <v>48</v>
      </c>
      <c r="AN8" s="11">
        <f t="shared" si="0"/>
        <v>-3.0047656122583345E-2</v>
      </c>
      <c r="AO8" s="11">
        <f t="shared" si="1"/>
        <v>0.88290283004624914</v>
      </c>
      <c r="AQ8" s="14" t="s">
        <v>256</v>
      </c>
      <c r="AR8" s="11">
        <v>-0.13539962709956987</v>
      </c>
      <c r="AS8" s="11">
        <v>0.74308576370922486</v>
      </c>
    </row>
    <row r="9" spans="2:46">
      <c r="B9" s="34" t="s">
        <v>49</v>
      </c>
      <c r="C9" s="35" t="s">
        <v>50</v>
      </c>
      <c r="D9" s="11">
        <v>0.33520708441848157</v>
      </c>
      <c r="E9" s="11">
        <v>0.3352845234428718</v>
      </c>
      <c r="F9" s="11">
        <v>0.3357786291339287</v>
      </c>
      <c r="G9" s="11">
        <v>0.33542883238596127</v>
      </c>
      <c r="H9" s="11">
        <v>0.33549570230466047</v>
      </c>
      <c r="I9" s="11">
        <v>0.33597923889002629</v>
      </c>
      <c r="J9" s="11">
        <v>0.32433777547539211</v>
      </c>
      <c r="K9" s="11">
        <v>0.33602964539409125</v>
      </c>
      <c r="L9" s="11">
        <v>0.33739563967571179</v>
      </c>
      <c r="M9" s="11">
        <v>0.33710566159816557</v>
      </c>
      <c r="N9" s="11">
        <v>0.34148533633222417</v>
      </c>
      <c r="O9" s="11">
        <v>0.34437542773294938</v>
      </c>
      <c r="P9" s="11">
        <v>0.34444433857811912</v>
      </c>
      <c r="Q9" s="11">
        <v>0.34795317996152181</v>
      </c>
      <c r="R9" s="11">
        <v>0.35156618801159117</v>
      </c>
      <c r="S9" s="11">
        <v>0.35543594605517659</v>
      </c>
      <c r="U9" s="10">
        <v>9.454256334332932</v>
      </c>
      <c r="V9" s="10">
        <v>9.4932685556240273</v>
      </c>
      <c r="W9" s="10">
        <v>9.5147345641160186</v>
      </c>
      <c r="X9" s="10">
        <v>9.5324240828081983</v>
      </c>
      <c r="Y9" s="10">
        <v>9.5489019968809483</v>
      </c>
      <c r="Z9" s="10">
        <v>9.5416847351701382</v>
      </c>
      <c r="AA9" s="10">
        <v>9.5439949537719109</v>
      </c>
      <c r="AB9" s="10">
        <v>9.5516963771277137</v>
      </c>
      <c r="AC9" s="10">
        <v>9.5858349018686209</v>
      </c>
      <c r="AD9" s="10">
        <v>9.6396596249431727</v>
      </c>
      <c r="AE9" s="10">
        <v>9.6672361521241861</v>
      </c>
      <c r="AF9" s="10">
        <v>9.7790797361988115</v>
      </c>
      <c r="AG9" s="10">
        <v>9.8538643664774206</v>
      </c>
      <c r="AH9" s="10">
        <v>9.8440615641190821</v>
      </c>
      <c r="AI9" s="10">
        <v>9.7440259586829345</v>
      </c>
      <c r="AJ9" s="10">
        <v>9.770735489715646</v>
      </c>
      <c r="AK9" s="10"/>
      <c r="AL9" s="10"/>
      <c r="AM9" s="14" t="s">
        <v>50</v>
      </c>
      <c r="AN9" s="11">
        <f t="shared" si="0"/>
        <v>4.6235062720743868E-2</v>
      </c>
      <c r="AO9" s="11">
        <f t="shared" si="1"/>
        <v>0.62563081441639912</v>
      </c>
      <c r="AQ9" s="14" t="s">
        <v>184</v>
      </c>
      <c r="AR9" s="11">
        <v>-0.11550745022819399</v>
      </c>
      <c r="AS9" s="11">
        <v>0.87332704526852123</v>
      </c>
    </row>
    <row r="10" spans="2:46">
      <c r="B10" s="34" t="s">
        <v>51</v>
      </c>
      <c r="C10" s="35" t="s">
        <v>52</v>
      </c>
      <c r="D10" s="11">
        <v>0.21344414663335878</v>
      </c>
      <c r="E10" s="11">
        <v>0.21314471864637363</v>
      </c>
      <c r="F10" s="11">
        <v>0.21304157930636625</v>
      </c>
      <c r="G10" s="11">
        <v>0.21227809568321857</v>
      </c>
      <c r="H10" s="11">
        <v>0.21197981698144872</v>
      </c>
      <c r="I10" s="11">
        <v>0.21164924278102246</v>
      </c>
      <c r="J10" s="11">
        <v>0.21143819867191771</v>
      </c>
      <c r="K10" s="11">
        <v>0.21081462135176113</v>
      </c>
      <c r="L10" s="11">
        <v>0.21201330522164977</v>
      </c>
      <c r="M10" s="11">
        <v>0.21185480017949554</v>
      </c>
      <c r="N10" s="11">
        <v>0.21241029118178792</v>
      </c>
      <c r="O10" s="11">
        <v>0.21184224725216746</v>
      </c>
      <c r="P10" s="11">
        <v>0.21107942891546685</v>
      </c>
      <c r="Q10" s="11">
        <v>0.21211111034633137</v>
      </c>
      <c r="R10" s="11">
        <v>0.21515962482711667</v>
      </c>
      <c r="S10" s="11">
        <v>0.21832397264050893</v>
      </c>
      <c r="U10" s="10">
        <v>9.1712300347453031</v>
      </c>
      <c r="V10" s="10">
        <v>9.2121421644310804</v>
      </c>
      <c r="W10" s="10">
        <v>9.2774784148920961</v>
      </c>
      <c r="X10" s="10">
        <v>9.3029914671115108</v>
      </c>
      <c r="Y10" s="10">
        <v>9.2568714317202705</v>
      </c>
      <c r="Z10" s="10">
        <v>9.2379724150340632</v>
      </c>
      <c r="AA10" s="10">
        <v>9.1826677909016343</v>
      </c>
      <c r="AB10" s="10">
        <v>9.0577584826295521</v>
      </c>
      <c r="AC10" s="10">
        <v>9.1332722869910157</v>
      </c>
      <c r="AD10" s="10">
        <v>9.2105955824232471</v>
      </c>
      <c r="AE10" s="10">
        <v>9.2890868912523583</v>
      </c>
      <c r="AF10" s="10">
        <v>9.3607507154649028</v>
      </c>
      <c r="AG10" s="10">
        <v>9.4339429067913247</v>
      </c>
      <c r="AH10" s="10">
        <v>9.4894510114689439</v>
      </c>
      <c r="AI10" s="10">
        <v>9.4881020571635108</v>
      </c>
      <c r="AJ10" s="10">
        <v>9.5065566838664672</v>
      </c>
      <c r="AK10" s="10"/>
      <c r="AL10" s="10"/>
      <c r="AM10" s="14" t="s">
        <v>52</v>
      </c>
      <c r="AN10" s="11">
        <f t="shared" si="0"/>
        <v>7.2981701664639811E-3</v>
      </c>
      <c r="AO10" s="11">
        <f t="shared" si="1"/>
        <v>0.28740031569352409</v>
      </c>
      <c r="AQ10" s="14" t="s">
        <v>430</v>
      </c>
      <c r="AR10" s="11">
        <v>-0.10684453225904923</v>
      </c>
      <c r="AS10" s="11">
        <v>0.84179322452846728</v>
      </c>
    </row>
    <row r="11" spans="2:46">
      <c r="B11" s="34" t="s">
        <v>53</v>
      </c>
      <c r="C11" s="35" t="s">
        <v>54</v>
      </c>
      <c r="D11" s="11">
        <v>0.24486100605542818</v>
      </c>
      <c r="E11" s="11">
        <v>0.24589796986290002</v>
      </c>
      <c r="F11" s="11">
        <v>0.24023858345130847</v>
      </c>
      <c r="G11" s="11">
        <v>0.24427649305277666</v>
      </c>
      <c r="H11" s="11">
        <v>0.234893593669775</v>
      </c>
      <c r="I11" s="11">
        <v>0.23956236237615366</v>
      </c>
      <c r="J11" s="11">
        <v>0.23646308310574726</v>
      </c>
      <c r="K11" s="11">
        <v>0.23823834529918428</v>
      </c>
      <c r="L11" s="11">
        <v>0.23368974504416362</v>
      </c>
      <c r="M11" s="11">
        <v>0.23964085398261126</v>
      </c>
      <c r="N11" s="11">
        <v>0.24357077137871649</v>
      </c>
      <c r="O11" s="11">
        <v>0.24797439797077617</v>
      </c>
      <c r="P11" s="11">
        <v>0.25544338274802114</v>
      </c>
      <c r="Q11" s="11">
        <v>0.25205398944673474</v>
      </c>
      <c r="R11" s="11">
        <v>0.26389781622627312</v>
      </c>
      <c r="S11" s="11">
        <v>0.26861990394499541</v>
      </c>
      <c r="U11" s="10">
        <v>7.4413906794311258</v>
      </c>
      <c r="V11" s="10">
        <v>7.5143425305947673</v>
      </c>
      <c r="W11" s="10">
        <v>7.5588694395262497</v>
      </c>
      <c r="X11" s="10">
        <v>7.6375883679201904</v>
      </c>
      <c r="Y11" s="10">
        <v>7.6760396889322982</v>
      </c>
      <c r="Z11" s="10">
        <v>7.7381073597712033</v>
      </c>
      <c r="AA11" s="10">
        <v>7.8331566063087621</v>
      </c>
      <c r="AB11" s="10">
        <v>7.9585997457375841</v>
      </c>
      <c r="AC11" s="10">
        <v>8.0898332182596064</v>
      </c>
      <c r="AD11" s="10">
        <v>8.189064355574283</v>
      </c>
      <c r="AE11" s="10">
        <v>8.318209289615341</v>
      </c>
      <c r="AF11" s="10">
        <v>8.4410376731539785</v>
      </c>
      <c r="AG11" s="10">
        <v>8.5681362945003219</v>
      </c>
      <c r="AH11" s="10">
        <v>8.6324159537376257</v>
      </c>
      <c r="AI11" s="10">
        <v>8.4750271659629792</v>
      </c>
      <c r="AJ11" s="10">
        <v>8.5599103684435818</v>
      </c>
      <c r="AK11" s="10"/>
      <c r="AL11" s="10"/>
      <c r="AM11" s="14" t="s">
        <v>54</v>
      </c>
      <c r="AN11" s="11">
        <f t="shared" si="0"/>
        <v>1.4872135029009557E-2</v>
      </c>
      <c r="AO11" s="11">
        <f t="shared" si="1"/>
        <v>0.38859943476753295</v>
      </c>
      <c r="AQ11" s="14" t="s">
        <v>436</v>
      </c>
      <c r="AR11" s="11">
        <v>-9.8649665014387919E-2</v>
      </c>
      <c r="AS11" s="11">
        <v>0.94892592915420715</v>
      </c>
    </row>
    <row r="12" spans="2:46">
      <c r="B12" s="34" t="s">
        <v>55</v>
      </c>
      <c r="C12" s="35" t="s">
        <v>56</v>
      </c>
      <c r="D12" s="11">
        <v>0.20393860258225985</v>
      </c>
      <c r="E12" s="11">
        <v>0.20275546581950574</v>
      </c>
      <c r="F12" s="11">
        <v>0.20234994789709723</v>
      </c>
      <c r="G12" s="11">
        <v>0.20215377956818467</v>
      </c>
      <c r="H12" s="11">
        <v>0.20215612749855952</v>
      </c>
      <c r="I12" s="11">
        <v>0.20215644290860924</v>
      </c>
      <c r="J12" s="11">
        <v>0.20254243930688046</v>
      </c>
      <c r="K12" s="11">
        <v>0.20199997483676793</v>
      </c>
      <c r="L12" s="11">
        <v>0.20275440010292908</v>
      </c>
      <c r="M12" s="11">
        <v>0.20050748396288984</v>
      </c>
      <c r="N12" s="11">
        <v>0.20037491067845645</v>
      </c>
      <c r="O12" s="11">
        <v>0.20047829404641304</v>
      </c>
      <c r="P12" s="11">
        <v>0.20134374633614807</v>
      </c>
      <c r="Q12" s="11">
        <v>0.20250012392579733</v>
      </c>
      <c r="R12" s="11">
        <v>0.20624855293318389</v>
      </c>
      <c r="S12" s="11">
        <v>0.20970648193953847</v>
      </c>
      <c r="U12" s="10">
        <v>10.147517461331653</v>
      </c>
      <c r="V12" s="10">
        <v>10.175329310680677</v>
      </c>
      <c r="W12" s="10">
        <v>10.202400798499255</v>
      </c>
      <c r="X12" s="10">
        <v>10.23532536410217</v>
      </c>
      <c r="Y12" s="10">
        <v>10.27421352294224</v>
      </c>
      <c r="Z12" s="10">
        <v>10.301030847129759</v>
      </c>
      <c r="AA12" s="10">
        <v>10.307153517215362</v>
      </c>
      <c r="AB12" s="10">
        <v>10.332532316281833</v>
      </c>
      <c r="AC12" s="10">
        <v>10.35130350112137</v>
      </c>
      <c r="AD12" s="10">
        <v>10.380275550225306</v>
      </c>
      <c r="AE12" s="10">
        <v>10.395082508266063</v>
      </c>
      <c r="AF12" s="10">
        <v>10.410567868820021</v>
      </c>
      <c r="AG12" s="10">
        <v>10.429638363983937</v>
      </c>
      <c r="AH12" s="10">
        <v>10.449352409435354</v>
      </c>
      <c r="AI12" s="10">
        <v>10.441707043180715</v>
      </c>
      <c r="AJ12" s="10">
        <v>10.462992028858789</v>
      </c>
      <c r="AK12" s="10"/>
      <c r="AL12" s="10"/>
      <c r="AM12" s="14" t="s">
        <v>56</v>
      </c>
      <c r="AN12" s="11">
        <f t="shared" si="0"/>
        <v>4.1214251731050092E-3</v>
      </c>
      <c r="AO12" s="11">
        <f t="shared" si="1"/>
        <v>3.2204560348246335E-2</v>
      </c>
      <c r="AQ12" s="14" t="s">
        <v>340</v>
      </c>
      <c r="AR12" s="11">
        <v>-9.0815421396759188E-2</v>
      </c>
      <c r="AS12" s="11">
        <v>0.79134792606483517</v>
      </c>
    </row>
    <row r="13" spans="2:46">
      <c r="B13" s="34" t="s">
        <v>57</v>
      </c>
      <c r="C13" s="35" t="s">
        <v>58</v>
      </c>
      <c r="D13" s="11">
        <v>0.1699964740284918</v>
      </c>
      <c r="E13" s="11">
        <v>0.17101745885308531</v>
      </c>
      <c r="F13" s="11">
        <v>0.16984189896223165</v>
      </c>
      <c r="G13" s="11">
        <v>0.17078056671365441</v>
      </c>
      <c r="H13" s="11">
        <v>0.17161943771710966</v>
      </c>
      <c r="I13" s="11">
        <v>0.17177985343601213</v>
      </c>
      <c r="J13" s="11">
        <v>0.17135185671852013</v>
      </c>
      <c r="K13" s="11">
        <v>0.17369804699289795</v>
      </c>
      <c r="L13" s="11">
        <v>0.16827519005460398</v>
      </c>
      <c r="M13" s="11">
        <v>0.17832187342766159</v>
      </c>
      <c r="N13" s="11">
        <v>0.17915713079041048</v>
      </c>
      <c r="O13" s="11">
        <v>0.20123360722147754</v>
      </c>
      <c r="P13" s="11">
        <v>0.20216175261727187</v>
      </c>
      <c r="Q13" s="11">
        <v>0.19725194607088911</v>
      </c>
      <c r="R13" s="11">
        <v>0.20095673321994623</v>
      </c>
      <c r="S13" s="11">
        <v>0.20519910369929864</v>
      </c>
      <c r="U13" s="10">
        <v>10.224188562152586</v>
      </c>
      <c r="V13" s="10">
        <v>10.244747687938242</v>
      </c>
      <c r="W13" s="10">
        <v>10.265009230029627</v>
      </c>
      <c r="X13" s="10">
        <v>10.298908057827848</v>
      </c>
      <c r="Y13" s="10">
        <v>10.32929426292041</v>
      </c>
      <c r="Z13" s="10">
        <v>10.363982897731242</v>
      </c>
      <c r="AA13" s="10">
        <v>10.365251830150319</v>
      </c>
      <c r="AB13" s="10">
        <v>10.376553658892673</v>
      </c>
      <c r="AC13" s="10">
        <v>10.380315815457887</v>
      </c>
      <c r="AD13" s="10">
        <v>10.398458477405892</v>
      </c>
      <c r="AE13" s="10">
        <v>10.41561613057697</v>
      </c>
      <c r="AF13" s="10">
        <v>10.445020199919592</v>
      </c>
      <c r="AG13" s="10">
        <v>10.479421255051147</v>
      </c>
      <c r="AH13" s="10">
        <v>10.496631251823922</v>
      </c>
      <c r="AI13" s="10">
        <v>10.453719248602454</v>
      </c>
      <c r="AJ13" s="10">
        <v>10.471672550594722</v>
      </c>
      <c r="AK13" s="10"/>
      <c r="AL13" s="10"/>
      <c r="AM13" s="14" t="s">
        <v>58</v>
      </c>
      <c r="AN13" s="11">
        <f t="shared" si="0"/>
        <v>0.13745273285454884</v>
      </c>
      <c r="AO13" s="11">
        <f t="shared" si="1"/>
        <v>0.672008909087072</v>
      </c>
      <c r="AQ13" s="14" t="s">
        <v>324</v>
      </c>
      <c r="AR13" s="11">
        <v>-8.2594279470408191E-2</v>
      </c>
      <c r="AS13" s="11">
        <v>0.6767991623416979</v>
      </c>
    </row>
    <row r="14" spans="2:46">
      <c r="B14" s="34" t="s">
        <v>59</v>
      </c>
      <c r="C14" s="35" t="s">
        <v>60</v>
      </c>
      <c r="D14" s="11">
        <v>0.25011019527195155</v>
      </c>
      <c r="E14" s="11">
        <v>0.25636918074877385</v>
      </c>
      <c r="F14" s="11">
        <v>0.25675171593183582</v>
      </c>
      <c r="G14" s="11">
        <v>0.26023677920190696</v>
      </c>
      <c r="H14" s="11">
        <v>0.26053074282797922</v>
      </c>
      <c r="I14" s="11">
        <v>0.26040556540092191</v>
      </c>
      <c r="J14" s="11">
        <v>0.24215909517136736</v>
      </c>
      <c r="K14" s="11">
        <v>0.24177558510562344</v>
      </c>
      <c r="L14" s="11">
        <v>0.24301838648072782</v>
      </c>
      <c r="M14" s="11">
        <v>0.24537339882114484</v>
      </c>
      <c r="N14" s="11">
        <v>0.24440369657395822</v>
      </c>
      <c r="O14" s="11">
        <v>0.24524873260604504</v>
      </c>
      <c r="P14" s="11">
        <v>0.24821130400861913</v>
      </c>
      <c r="Q14" s="11">
        <v>0.24717733578958548</v>
      </c>
      <c r="R14" s="11">
        <v>0.25445650164541861</v>
      </c>
      <c r="S14" s="11">
        <v>0.25811917363907361</v>
      </c>
      <c r="U14" s="10">
        <v>7.5249899990754061</v>
      </c>
      <c r="V14" s="10">
        <v>7.5278077439089683</v>
      </c>
      <c r="W14" s="10">
        <v>7.5745732349911794</v>
      </c>
      <c r="X14" s="10">
        <v>7.6603601379458874</v>
      </c>
      <c r="Y14" s="10">
        <v>7.7229428299959553</v>
      </c>
      <c r="Z14" s="10">
        <v>7.8200275606259249</v>
      </c>
      <c r="AA14" s="10">
        <v>7.9066794054140264</v>
      </c>
      <c r="AB14" s="10">
        <v>7.9999676292132653</v>
      </c>
      <c r="AC14" s="10">
        <v>8.098551691649833</v>
      </c>
      <c r="AD14" s="10">
        <v>8.1869288286674156</v>
      </c>
      <c r="AE14" s="10">
        <v>8.4109754053541383</v>
      </c>
      <c r="AF14" s="10">
        <v>8.6963835526637592</v>
      </c>
      <c r="AG14" s="10">
        <v>8.908580472504477</v>
      </c>
      <c r="AH14" s="10">
        <v>8.9996894286604707</v>
      </c>
      <c r="AI14" s="10">
        <v>9.0770470026605068</v>
      </c>
      <c r="AJ14" s="10">
        <v>9.1934585601354382</v>
      </c>
      <c r="AK14" s="10"/>
      <c r="AL14" s="10"/>
      <c r="AM14" s="14" t="s">
        <v>60</v>
      </c>
      <c r="AN14" s="11">
        <f t="shared" si="0"/>
        <v>-2.5638735245091244E-3</v>
      </c>
      <c r="AO14" s="11">
        <f t="shared" si="1"/>
        <v>4.6494699258529587E-2</v>
      </c>
      <c r="AQ14" s="14" t="s">
        <v>162</v>
      </c>
      <c r="AR14" s="11">
        <v>-8.0858577900507406E-2</v>
      </c>
      <c r="AS14" s="11">
        <v>0.31808828749961388</v>
      </c>
    </row>
    <row r="15" spans="2:46">
      <c r="B15" s="34" t="s">
        <v>61</v>
      </c>
      <c r="C15" s="35" t="s">
        <v>62</v>
      </c>
      <c r="D15" s="11">
        <v>0.33380028210070928</v>
      </c>
      <c r="E15" s="11">
        <v>0.33470495151859542</v>
      </c>
      <c r="F15" s="11">
        <v>0.33540558977116991</v>
      </c>
      <c r="G15" s="11">
        <v>0.33764730800248094</v>
      </c>
      <c r="H15" s="11">
        <v>0.33730191296415774</v>
      </c>
      <c r="I15" s="11">
        <v>0.33689060093068218</v>
      </c>
      <c r="J15" s="11">
        <v>0.33629396539392403</v>
      </c>
      <c r="K15" s="11">
        <v>0.33188733760925476</v>
      </c>
      <c r="L15" s="11">
        <v>0.3318477036294839</v>
      </c>
      <c r="M15" s="11">
        <v>0.33472539865928624</v>
      </c>
      <c r="N15" s="11">
        <v>0.33634144808546207</v>
      </c>
      <c r="O15" s="11">
        <v>0.33753883606953067</v>
      </c>
      <c r="P15" s="11">
        <v>0.33840839661415822</v>
      </c>
      <c r="Q15" s="11">
        <v>0.33928200187423302</v>
      </c>
      <c r="R15" s="11">
        <v>0.34256419854991815</v>
      </c>
      <c r="S15" s="11">
        <v>0.34599681189077042</v>
      </c>
      <c r="U15" s="10">
        <v>9.735337655832673</v>
      </c>
      <c r="V15" s="10">
        <v>9.7657968633173802</v>
      </c>
      <c r="W15" s="10">
        <v>9.7962560708020892</v>
      </c>
      <c r="X15" s="10">
        <v>9.8267152782867981</v>
      </c>
      <c r="Y15" s="10">
        <v>9.8571744857715071</v>
      </c>
      <c r="Z15" s="10">
        <v>9.8876336932562161</v>
      </c>
      <c r="AA15" s="10">
        <v>9.9180929007409233</v>
      </c>
      <c r="AB15" s="10">
        <v>9.9485521082256323</v>
      </c>
      <c r="AC15" s="10">
        <v>9.9790113157103413</v>
      </c>
      <c r="AD15" s="10">
        <v>10.00947052319505</v>
      </c>
      <c r="AE15" s="10">
        <v>10.039929730679757</v>
      </c>
      <c r="AF15" s="10">
        <v>10.070388938164466</v>
      </c>
      <c r="AG15" s="10">
        <v>10.100848145649175</v>
      </c>
      <c r="AH15" s="10">
        <v>10.131307353133884</v>
      </c>
      <c r="AI15" s="10">
        <v>10.161766560618593</v>
      </c>
      <c r="AJ15" s="10">
        <v>10.191668305788459</v>
      </c>
      <c r="AK15" s="10"/>
      <c r="AL15" s="10"/>
      <c r="AM15" s="14" t="s">
        <v>62</v>
      </c>
      <c r="AN15" s="11">
        <f t="shared" si="0"/>
        <v>1.5870238510579341E-2</v>
      </c>
      <c r="AO15" s="11">
        <f t="shared" si="1"/>
        <v>0.4037236072888104</v>
      </c>
      <c r="AQ15" s="14" t="s">
        <v>242</v>
      </c>
      <c r="AR15" s="11">
        <v>-8.0547224058737446E-2</v>
      </c>
      <c r="AS15" s="11">
        <v>0.31090600535596263</v>
      </c>
    </row>
    <row r="16" spans="2:46">
      <c r="B16" s="34" t="s">
        <v>63</v>
      </c>
      <c r="C16" s="35" t="s">
        <v>64</v>
      </c>
      <c r="D16" s="11">
        <v>0.32828269279368377</v>
      </c>
      <c r="E16" s="11">
        <v>0.32764706929280268</v>
      </c>
      <c r="F16" s="11">
        <v>0.32726606089519089</v>
      </c>
      <c r="G16" s="11">
        <v>0.32702385140225387</v>
      </c>
      <c r="H16" s="11">
        <v>0.32644089338231491</v>
      </c>
      <c r="I16" s="11">
        <v>0.32588198120370715</v>
      </c>
      <c r="J16" s="11">
        <v>0.32646364049005877</v>
      </c>
      <c r="K16" s="11">
        <v>0.32490708475313801</v>
      </c>
      <c r="L16" s="11">
        <v>0.32471640019064457</v>
      </c>
      <c r="M16" s="11">
        <v>0.32408421095767398</v>
      </c>
      <c r="N16" s="11">
        <v>0.31864846957657639</v>
      </c>
      <c r="O16" s="11">
        <v>0.31831846338691655</v>
      </c>
      <c r="P16" s="11">
        <v>0.31826087426850436</v>
      </c>
      <c r="Q16" s="11">
        <v>0.32716098010499778</v>
      </c>
      <c r="R16" s="11">
        <v>0.32909791943999589</v>
      </c>
      <c r="S16" s="11">
        <v>0.33109919210726196</v>
      </c>
      <c r="U16" s="10">
        <v>9.9626383928491933</v>
      </c>
      <c r="V16" s="10">
        <v>9.9768605147489211</v>
      </c>
      <c r="W16" s="10">
        <v>9.983191296694276</v>
      </c>
      <c r="X16" s="10">
        <v>10.007125304977327</v>
      </c>
      <c r="Y16" s="10">
        <v>10.026823184160788</v>
      </c>
      <c r="Z16" s="10">
        <v>10.055958429357053</v>
      </c>
      <c r="AA16" s="10">
        <v>10.078204753926553</v>
      </c>
      <c r="AB16" s="10">
        <v>10.106693195003579</v>
      </c>
      <c r="AC16" s="10">
        <v>10.153511751961677</v>
      </c>
      <c r="AD16" s="10">
        <v>10.185546496999288</v>
      </c>
      <c r="AE16" s="10">
        <v>10.238594670393848</v>
      </c>
      <c r="AF16" s="10">
        <v>10.281760250693644</v>
      </c>
      <c r="AG16" s="10">
        <v>10.340523531918606</v>
      </c>
      <c r="AH16" s="10">
        <v>10.380740366220063</v>
      </c>
      <c r="AI16" s="10">
        <v>10.419300717813158</v>
      </c>
      <c r="AJ16" s="10">
        <v>10.453213313141191</v>
      </c>
      <c r="AK16" s="10"/>
      <c r="AL16" s="10"/>
      <c r="AM16" s="14" t="s">
        <v>64</v>
      </c>
      <c r="AN16" s="11">
        <f t="shared" si="0"/>
        <v>-3.5494868970276788E-3</v>
      </c>
      <c r="AO16" s="11">
        <f t="shared" si="1"/>
        <v>2.4078435123790133E-2</v>
      </c>
      <c r="AQ16" s="14" t="s">
        <v>174</v>
      </c>
      <c r="AR16" s="11">
        <v>-8.020951436870917E-2</v>
      </c>
      <c r="AS16" s="11">
        <v>0.52643049530240049</v>
      </c>
    </row>
    <row r="17" spans="2:45">
      <c r="B17" s="34" t="s">
        <v>65</v>
      </c>
      <c r="C17" s="35" t="s">
        <v>66</v>
      </c>
      <c r="D17" s="11">
        <v>0.48576163813518253</v>
      </c>
      <c r="E17" s="11">
        <v>0.48210209497407081</v>
      </c>
      <c r="F17" s="11">
        <v>0.47795131826177256</v>
      </c>
      <c r="G17" s="11">
        <v>0.47596714144614771</v>
      </c>
      <c r="H17" s="11">
        <v>0.47700874095050683</v>
      </c>
      <c r="I17" s="11">
        <v>0.47054134178734275</v>
      </c>
      <c r="J17" s="11">
        <v>0.46899207865643522</v>
      </c>
      <c r="K17" s="11">
        <v>0.46696706445824998</v>
      </c>
      <c r="L17" s="11">
        <v>0.46834885084923134</v>
      </c>
      <c r="M17" s="11">
        <v>0.4647661294950019</v>
      </c>
      <c r="N17" s="11">
        <v>0.45977297109054827</v>
      </c>
      <c r="O17" s="11">
        <v>0.45804519645542846</v>
      </c>
      <c r="P17" s="11">
        <v>0.45686199616173062</v>
      </c>
      <c r="Q17" s="11">
        <v>0.45595001443293709</v>
      </c>
      <c r="R17" s="11">
        <v>0.45925318853849761</v>
      </c>
      <c r="S17" s="11">
        <v>0.46215417799035968</v>
      </c>
      <c r="U17" s="10">
        <v>6.6348604708465668</v>
      </c>
      <c r="V17" s="10">
        <v>6.6605306728294513</v>
      </c>
      <c r="W17" s="10">
        <v>6.6937647449925404</v>
      </c>
      <c r="X17" s="10">
        <v>6.7257898986091078</v>
      </c>
      <c r="Y17" s="10">
        <v>6.7547704020913377</v>
      </c>
      <c r="Z17" s="10">
        <v>6.7943621373853818</v>
      </c>
      <c r="AA17" s="10">
        <v>6.8280033305870225</v>
      </c>
      <c r="AB17" s="10">
        <v>6.8538537609361381</v>
      </c>
      <c r="AC17" s="10">
        <v>6.8881848638115803</v>
      </c>
      <c r="AD17" s="10">
        <v>6.9326485864737917</v>
      </c>
      <c r="AE17" s="10">
        <v>6.974727418952325</v>
      </c>
      <c r="AF17" s="10">
        <v>7.0237428122896404</v>
      </c>
      <c r="AG17" s="10">
        <v>7.0714207681120964</v>
      </c>
      <c r="AH17" s="10">
        <v>7.1173373984943602</v>
      </c>
      <c r="AI17" s="10">
        <v>7.1593781937859173</v>
      </c>
      <c r="AJ17" s="10">
        <v>7.1964129479881995</v>
      </c>
      <c r="AK17" s="10"/>
      <c r="AL17" s="10"/>
      <c r="AM17" s="14" t="s">
        <v>66</v>
      </c>
      <c r="AN17" s="11">
        <f t="shared" si="0"/>
        <v>-4.7826074064958042E-2</v>
      </c>
      <c r="AO17" s="11">
        <f t="shared" si="1"/>
        <v>0.85282701705108521</v>
      </c>
      <c r="AQ17" s="14" t="s">
        <v>260</v>
      </c>
      <c r="AR17" s="11">
        <v>-7.5354405270898248E-2</v>
      </c>
      <c r="AS17" s="11">
        <v>0.69289558855129307</v>
      </c>
    </row>
    <row r="18" spans="2:45">
      <c r="B18" s="34" t="s">
        <v>67</v>
      </c>
      <c r="C18" s="35" t="s">
        <v>68</v>
      </c>
      <c r="D18" s="11">
        <v>0.26155705122029066</v>
      </c>
      <c r="E18" s="11">
        <v>0.261395727366876</v>
      </c>
      <c r="F18" s="11">
        <v>0.26064681903593079</v>
      </c>
      <c r="G18" s="11">
        <v>0.25987023501457923</v>
      </c>
      <c r="H18" s="11">
        <v>0.25963112216982315</v>
      </c>
      <c r="I18" s="11">
        <v>0.25893110666496882</v>
      </c>
      <c r="J18" s="11">
        <v>0.25755892931962659</v>
      </c>
      <c r="K18" s="11">
        <v>0.25681702655605282</v>
      </c>
      <c r="L18" s="11">
        <v>0.25225506143265175</v>
      </c>
      <c r="M18" s="11">
        <v>0.2430399394987087</v>
      </c>
      <c r="N18" s="11">
        <v>0.24892857198855786</v>
      </c>
      <c r="O18" s="11">
        <v>0.24772706575064948</v>
      </c>
      <c r="P18" s="11">
        <v>0.24875250874410304</v>
      </c>
      <c r="Q18" s="11">
        <v>0.24939898707712971</v>
      </c>
      <c r="R18" s="11">
        <v>0.25317969592362055</v>
      </c>
      <c r="S18" s="11">
        <v>0.25723870103211172</v>
      </c>
      <c r="U18" s="10">
        <v>9.5574816373380322</v>
      </c>
      <c r="V18" s="10">
        <v>9.5879408448227412</v>
      </c>
      <c r="W18" s="10">
        <v>9.6184000523074484</v>
      </c>
      <c r="X18" s="10">
        <v>9.6488592597921574</v>
      </c>
      <c r="Y18" s="10">
        <v>9.6793184672768664</v>
      </c>
      <c r="Z18" s="10">
        <v>9.7097776747615754</v>
      </c>
      <c r="AA18" s="10">
        <v>9.7402368822462826</v>
      </c>
      <c r="AB18" s="10">
        <v>9.7706960897309916</v>
      </c>
      <c r="AC18" s="10">
        <v>9.8011552972157006</v>
      </c>
      <c r="AD18" s="10">
        <v>9.8316145047004095</v>
      </c>
      <c r="AE18" s="10">
        <v>9.8620737121851167</v>
      </c>
      <c r="AF18" s="10">
        <v>9.9298929657383859</v>
      </c>
      <c r="AG18" s="10">
        <v>9.9603521732230949</v>
      </c>
      <c r="AH18" s="10">
        <v>9.9908113807078038</v>
      </c>
      <c r="AI18" s="10">
        <v>10.021270588192511</v>
      </c>
      <c r="AJ18" s="10">
        <v>10.054209015095285</v>
      </c>
      <c r="AK18" s="10"/>
      <c r="AL18" s="10"/>
      <c r="AM18" s="14" t="s">
        <v>68</v>
      </c>
      <c r="AN18" s="11">
        <f t="shared" si="0"/>
        <v>-2.4582048334848765E-2</v>
      </c>
      <c r="AO18" s="11">
        <f t="shared" si="1"/>
        <v>0.45984437589507482</v>
      </c>
      <c r="AQ18" s="14" t="s">
        <v>86</v>
      </c>
      <c r="AR18" s="11">
        <v>-7.4861850200920566E-2</v>
      </c>
      <c r="AS18" s="11">
        <v>0.79518504206100549</v>
      </c>
    </row>
    <row r="19" spans="2:45">
      <c r="B19" s="34" t="s">
        <v>69</v>
      </c>
      <c r="C19" s="35" t="s">
        <v>70</v>
      </c>
      <c r="D19" s="11">
        <v>0.21768178089774662</v>
      </c>
      <c r="E19" s="11">
        <v>0.221938064253976</v>
      </c>
      <c r="F19" s="11">
        <v>0.22104154826292058</v>
      </c>
      <c r="G19" s="11">
        <v>0.22114159953456217</v>
      </c>
      <c r="H19" s="11">
        <v>0.22987465658356113</v>
      </c>
      <c r="I19" s="11">
        <v>0.23145864187030529</v>
      </c>
      <c r="J19" s="11">
        <v>0.22243461465152201</v>
      </c>
      <c r="K19" s="11">
        <v>0.22386644001669551</v>
      </c>
      <c r="L19" s="11">
        <v>0.22503191614276449</v>
      </c>
      <c r="M19" s="11">
        <v>0.22307135586244001</v>
      </c>
      <c r="N19" s="11">
        <v>0.21934396001041537</v>
      </c>
      <c r="O19" s="11">
        <v>0.215171723520584</v>
      </c>
      <c r="P19" s="11">
        <v>0.21483611424438478</v>
      </c>
      <c r="Q19" s="11">
        <v>0.21432125874851479</v>
      </c>
      <c r="R19" s="11">
        <v>0.21990924819184088</v>
      </c>
      <c r="S19" s="11">
        <v>0.22363072346740989</v>
      </c>
      <c r="U19" s="10">
        <v>8.3575361005774269</v>
      </c>
      <c r="V19" s="10">
        <v>8.3884921373779147</v>
      </c>
      <c r="W19" s="10">
        <v>8.5006905438095899</v>
      </c>
      <c r="X19" s="10">
        <v>8.5861042271173194</v>
      </c>
      <c r="Y19" s="10">
        <v>8.6229214178887332</v>
      </c>
      <c r="Z19" s="10">
        <v>8.6822957655374449</v>
      </c>
      <c r="AA19" s="10">
        <v>8.7319446689973077</v>
      </c>
      <c r="AB19" s="10">
        <v>8.7857156984146041</v>
      </c>
      <c r="AC19" s="10">
        <v>8.8589329273075972</v>
      </c>
      <c r="AD19" s="10">
        <v>8.9723621726575473</v>
      </c>
      <c r="AE19" s="10">
        <v>9.0526118232686361</v>
      </c>
      <c r="AF19" s="10">
        <v>9.1568930314371748</v>
      </c>
      <c r="AG19" s="10">
        <v>9.2539455385670699</v>
      </c>
      <c r="AH19" s="10">
        <v>9.3631513664715502</v>
      </c>
      <c r="AI19" s="10">
        <v>9.3793139032603232</v>
      </c>
      <c r="AJ19" s="10">
        <v>9.4518440352748776</v>
      </c>
      <c r="AK19" s="10"/>
      <c r="AL19" s="10"/>
      <c r="AM19" s="14" t="s">
        <v>70</v>
      </c>
      <c r="AN19" s="11">
        <f t="shared" si="0"/>
        <v>-5.1488890834954747E-3</v>
      </c>
      <c r="AO19" s="11">
        <f t="shared" si="1"/>
        <v>0.14590516225253311</v>
      </c>
      <c r="AQ19" s="14" t="s">
        <v>96</v>
      </c>
      <c r="AR19" s="11">
        <v>-7.2763442924656085E-2</v>
      </c>
      <c r="AS19" s="11">
        <v>0.9757286654729469</v>
      </c>
    </row>
    <row r="20" spans="2:45">
      <c r="B20" s="34" t="s">
        <v>71</v>
      </c>
      <c r="C20" s="35" t="s">
        <v>72</v>
      </c>
      <c r="D20" s="11">
        <v>0.25737399010004947</v>
      </c>
      <c r="E20" s="11">
        <v>0.25709849166747839</v>
      </c>
      <c r="F20" s="11">
        <v>0.25678437534872828</v>
      </c>
      <c r="G20" s="11">
        <v>0.25763590943648235</v>
      </c>
      <c r="H20" s="11">
        <v>0.25756976059740716</v>
      </c>
      <c r="I20" s="11">
        <v>0.23646499387215311</v>
      </c>
      <c r="J20" s="11">
        <v>0.23555299277840311</v>
      </c>
      <c r="K20" s="11">
        <v>0.23488896424766126</v>
      </c>
      <c r="L20" s="11">
        <v>0.23423243190441934</v>
      </c>
      <c r="M20" s="11">
        <v>0.23376445316187763</v>
      </c>
      <c r="N20" s="11">
        <v>0.24086061919360294</v>
      </c>
      <c r="O20" s="11">
        <v>0.26906651055511166</v>
      </c>
      <c r="P20" s="11">
        <v>0.27701966494967062</v>
      </c>
      <c r="Q20" s="11">
        <v>0.2810878828416325</v>
      </c>
      <c r="R20" s="11">
        <v>0.2850180281313191</v>
      </c>
      <c r="S20" s="11">
        <v>0.28896742342076176</v>
      </c>
      <c r="U20" s="10">
        <v>10.191740330248534</v>
      </c>
      <c r="V20" s="10">
        <v>10.203720463790756</v>
      </c>
      <c r="W20" s="10">
        <v>10.238112592155115</v>
      </c>
      <c r="X20" s="10">
        <v>10.255055829739268</v>
      </c>
      <c r="Y20" s="10">
        <v>10.287621953678306</v>
      </c>
      <c r="Z20" s="10">
        <v>10.321237806010823</v>
      </c>
      <c r="AA20" s="10">
        <v>10.325660885093409</v>
      </c>
      <c r="AB20" s="10">
        <v>10.33477599848996</v>
      </c>
      <c r="AC20" s="10">
        <v>10.338440702967056</v>
      </c>
      <c r="AD20" s="10">
        <v>10.365942369920365</v>
      </c>
      <c r="AE20" s="10">
        <v>10.377441527509461</v>
      </c>
      <c r="AF20" s="10">
        <v>10.397410258119571</v>
      </c>
      <c r="AG20" s="10">
        <v>10.418872733038839</v>
      </c>
      <c r="AH20" s="10">
        <v>10.421108372530185</v>
      </c>
      <c r="AI20" s="10">
        <v>10.385748881015633</v>
      </c>
      <c r="AJ20" s="10">
        <v>10.401512582733501</v>
      </c>
      <c r="AK20" s="10"/>
      <c r="AL20" s="10"/>
      <c r="AM20" s="14" t="s">
        <v>72</v>
      </c>
      <c r="AN20" s="11">
        <f t="shared" si="0"/>
        <v>8.2357709409050336E-2</v>
      </c>
      <c r="AO20" s="11">
        <f t="shared" si="1"/>
        <v>0.10091325951549356</v>
      </c>
      <c r="AQ20" s="14" t="s">
        <v>142</v>
      </c>
      <c r="AR20" s="11">
        <v>-7.2247709336962215E-2</v>
      </c>
      <c r="AS20" s="11">
        <v>0.61524948691001169</v>
      </c>
    </row>
    <row r="21" spans="2:45">
      <c r="B21" s="34" t="s">
        <v>73</v>
      </c>
      <c r="C21" s="35" t="s">
        <v>74</v>
      </c>
      <c r="D21" s="11">
        <v>0.29300758173685032</v>
      </c>
      <c r="E21" s="11">
        <v>0.29310671193596871</v>
      </c>
      <c r="F21" s="11">
        <v>0.2893074782790378</v>
      </c>
      <c r="G21" s="11">
        <v>0.29305470292678171</v>
      </c>
      <c r="H21" s="11">
        <v>0.28788263266668007</v>
      </c>
      <c r="I21" s="11">
        <v>0.29080710756767608</v>
      </c>
      <c r="J21" s="11">
        <v>0.2986187960576891</v>
      </c>
      <c r="K21" s="11">
        <v>0.30779247329285891</v>
      </c>
      <c r="L21" s="11">
        <v>0.28624553465163638</v>
      </c>
      <c r="M21" s="11">
        <v>0.28449458307338138</v>
      </c>
      <c r="N21" s="11">
        <v>0.28371338472611213</v>
      </c>
      <c r="O21" s="11">
        <v>0.27771770636742854</v>
      </c>
      <c r="P21" s="11">
        <v>0.28365216465949711</v>
      </c>
      <c r="Q21" s="11">
        <v>0.27915012286943292</v>
      </c>
      <c r="R21" s="11">
        <v>0.28184565821782098</v>
      </c>
      <c r="S21" s="11">
        <v>0.28537371706357401</v>
      </c>
      <c r="U21" s="10">
        <v>8.4848029764053052</v>
      </c>
      <c r="V21" s="10">
        <v>8.4739022679030906</v>
      </c>
      <c r="W21" s="10">
        <v>8.4733382306450409</v>
      </c>
      <c r="X21" s="10">
        <v>8.4737750190526828</v>
      </c>
      <c r="Y21" s="10">
        <v>8.5388321397987195</v>
      </c>
      <c r="Z21" s="10">
        <v>8.6342050715687826</v>
      </c>
      <c r="AA21" s="10">
        <v>8.6530051611695455</v>
      </c>
      <c r="AB21" s="10">
        <v>8.672493796965794</v>
      </c>
      <c r="AC21" s="10">
        <v>8.7300670269956786</v>
      </c>
      <c r="AD21" s="10">
        <v>8.7432368924414607</v>
      </c>
      <c r="AE21" s="10">
        <v>8.7410312331202107</v>
      </c>
      <c r="AF21" s="10">
        <v>8.7541884203004035</v>
      </c>
      <c r="AG21" s="10">
        <v>8.7332946938225664</v>
      </c>
      <c r="AH21" s="10">
        <v>8.7368258112526096</v>
      </c>
      <c r="AI21" s="10">
        <v>8.7026084410780236</v>
      </c>
      <c r="AJ21" s="10">
        <v>8.7246597323138726</v>
      </c>
      <c r="AK21" s="10"/>
      <c r="AL21" s="10"/>
      <c r="AM21" s="14" t="s">
        <v>74</v>
      </c>
      <c r="AN21" s="11">
        <f t="shared" si="0"/>
        <v>-3.1200023314881729E-2</v>
      </c>
      <c r="AO21" s="11">
        <f t="shared" si="1"/>
        <v>0.21262207575896672</v>
      </c>
      <c r="AQ21" s="14" t="s">
        <v>244</v>
      </c>
      <c r="AR21" s="11">
        <v>-7.1423835155492513E-2</v>
      </c>
      <c r="AS21" s="11">
        <v>0.1678070612782486</v>
      </c>
    </row>
    <row r="22" spans="2:45">
      <c r="B22" s="34" t="s">
        <v>75</v>
      </c>
      <c r="C22" s="35" t="s">
        <v>76</v>
      </c>
      <c r="D22" s="11">
        <v>0.51438188873368829</v>
      </c>
      <c r="E22" s="11">
        <v>0.50668396977879804</v>
      </c>
      <c r="F22" s="11">
        <v>0.50436786996799643</v>
      </c>
      <c r="G22" s="11">
        <v>0.49753015113802074</v>
      </c>
      <c r="H22" s="11">
        <v>0.49250700655181373</v>
      </c>
      <c r="I22" s="11">
        <v>0.48892027092584822</v>
      </c>
      <c r="J22" s="11">
        <v>0.48632588471863275</v>
      </c>
      <c r="K22" s="11">
        <v>0.48744737187432374</v>
      </c>
      <c r="L22" s="11">
        <v>0.48661206032518384</v>
      </c>
      <c r="M22" s="11">
        <v>0.48384149113406977</v>
      </c>
      <c r="N22" s="11">
        <v>0.48457659597036568</v>
      </c>
      <c r="O22" s="11">
        <v>0.48026640792353664</v>
      </c>
      <c r="P22" s="11">
        <v>0.47876621651120027</v>
      </c>
      <c r="Q22" s="11">
        <v>0.47439085640862105</v>
      </c>
      <c r="R22" s="11">
        <v>0.47914660171656204</v>
      </c>
      <c r="S22" s="11">
        <v>0.48233323986866433</v>
      </c>
      <c r="U22" s="10">
        <v>7.0447284929323608</v>
      </c>
      <c r="V22" s="10">
        <v>7.067240231201847</v>
      </c>
      <c r="W22" s="10">
        <v>7.0970216178050656</v>
      </c>
      <c r="X22" s="10">
        <v>7.1121947076538499</v>
      </c>
      <c r="Y22" s="10">
        <v>7.1283060430749021</v>
      </c>
      <c r="Z22" s="10">
        <v>7.1535993633671691</v>
      </c>
      <c r="AA22" s="10">
        <v>7.1699159300304371</v>
      </c>
      <c r="AB22" s="10">
        <v>7.1805117497990505</v>
      </c>
      <c r="AC22" s="10">
        <v>7.1848766989079849</v>
      </c>
      <c r="AD22" s="10">
        <v>7.1816542654760855</v>
      </c>
      <c r="AE22" s="10">
        <v>7.17704445093276</v>
      </c>
      <c r="AF22" s="10">
        <v>7.1846420987989505</v>
      </c>
      <c r="AG22" s="10">
        <v>7.1975421931326657</v>
      </c>
      <c r="AH22" s="10">
        <v>7.2157424662302256</v>
      </c>
      <c r="AI22" s="10">
        <v>7.2220193523213556</v>
      </c>
      <c r="AJ22" s="10">
        <v>7.2330245170962186</v>
      </c>
      <c r="AK22" s="10"/>
      <c r="AL22" s="10"/>
      <c r="AM22" s="14" t="s">
        <v>76</v>
      </c>
      <c r="AN22" s="11">
        <f t="shared" si="0"/>
        <v>-0.19536965873338571</v>
      </c>
      <c r="AO22" s="11">
        <f t="shared" si="1"/>
        <v>0.92407563915166402</v>
      </c>
      <c r="AQ22" s="14" t="s">
        <v>366</v>
      </c>
      <c r="AR22" s="11">
        <v>-7.0981675239835451E-2</v>
      </c>
      <c r="AS22" s="11">
        <v>0.83850845087332004</v>
      </c>
    </row>
    <row r="23" spans="2:45">
      <c r="B23" s="34" t="s">
        <v>77</v>
      </c>
      <c r="C23" s="35" t="s">
        <v>78</v>
      </c>
      <c r="D23" s="11">
        <v>0.44781849757741399</v>
      </c>
      <c r="E23" s="11">
        <v>0.45983948128520907</v>
      </c>
      <c r="F23" s="11">
        <v>0.45407708381035566</v>
      </c>
      <c r="G23" s="11">
        <v>0.44583245829431745</v>
      </c>
      <c r="H23" s="11">
        <v>0.4359256131155384</v>
      </c>
      <c r="I23" s="11">
        <v>0.42801098972107882</v>
      </c>
      <c r="J23" s="11">
        <v>0.42454900301411747</v>
      </c>
      <c r="K23" s="11">
        <v>0.42464540870349748</v>
      </c>
      <c r="L23" s="11">
        <v>0.41657617006523534</v>
      </c>
      <c r="M23" s="11">
        <v>0.41297745269246239</v>
      </c>
      <c r="N23" s="11">
        <v>0.41051087702452221</v>
      </c>
      <c r="O23" s="11">
        <v>0.40662656045997508</v>
      </c>
      <c r="P23" s="11">
        <v>0.40896269567989291</v>
      </c>
      <c r="Q23" s="11">
        <v>0.41033156938819998</v>
      </c>
      <c r="R23" s="11">
        <v>0.40706463204509219</v>
      </c>
      <c r="S23" s="11">
        <v>0.4104119668792377</v>
      </c>
      <c r="U23" s="10">
        <v>7.7115493696993678</v>
      </c>
      <c r="V23" s="10">
        <v>7.7679930927847023</v>
      </c>
      <c r="W23" s="10">
        <v>7.8058281386542676</v>
      </c>
      <c r="X23" s="10">
        <v>7.8367896007988822</v>
      </c>
      <c r="Y23" s="10">
        <v>7.8755650864265183</v>
      </c>
      <c r="Z23" s="10">
        <v>7.9191119567029737</v>
      </c>
      <c r="AA23" s="10">
        <v>7.9566190494192215</v>
      </c>
      <c r="AB23" s="10">
        <v>8.0106281092566878</v>
      </c>
      <c r="AC23" s="10">
        <v>8.0619070460548059</v>
      </c>
      <c r="AD23" s="10">
        <v>8.1097595745845279</v>
      </c>
      <c r="AE23" s="10">
        <v>8.1521020340846562</v>
      </c>
      <c r="AF23" s="10">
        <v>8.1921918316226083</v>
      </c>
      <c r="AG23" s="10">
        <v>8.3539928829242562</v>
      </c>
      <c r="AH23" s="10">
        <v>8.3866263125309786</v>
      </c>
      <c r="AI23" s="10">
        <v>8.443088041549224</v>
      </c>
      <c r="AJ23" s="10">
        <v>8.4937648151122538</v>
      </c>
      <c r="AK23" s="10"/>
      <c r="AL23" s="10"/>
      <c r="AM23" s="14" t="s">
        <v>78</v>
      </c>
      <c r="AN23" s="11">
        <f t="shared" si="0"/>
        <v>-6.3211633487800553E-2</v>
      </c>
      <c r="AO23" s="11">
        <f t="shared" si="1"/>
        <v>0.76774243306273604</v>
      </c>
      <c r="AQ23" s="14" t="s">
        <v>280</v>
      </c>
      <c r="AR23" s="11">
        <v>-6.8012070218101753E-2</v>
      </c>
      <c r="AS23" s="11">
        <v>0.6051143329381089</v>
      </c>
    </row>
    <row r="24" spans="2:45">
      <c r="B24" s="34" t="s">
        <v>79</v>
      </c>
      <c r="C24" s="35" t="s">
        <v>430</v>
      </c>
      <c r="D24" s="11">
        <v>0.36686658827903568</v>
      </c>
      <c r="E24" s="11">
        <v>0.35914841585431606</v>
      </c>
      <c r="F24" s="11">
        <v>0.35588927063613873</v>
      </c>
      <c r="G24" s="11">
        <v>0.35146903562044379</v>
      </c>
      <c r="H24" s="11">
        <v>0.35239462481487838</v>
      </c>
      <c r="I24" s="11">
        <v>0.3524319539150409</v>
      </c>
      <c r="J24" s="11">
        <v>0.34981307427690062</v>
      </c>
      <c r="K24" s="11">
        <v>0.34880394684472577</v>
      </c>
      <c r="L24" s="11">
        <v>0.34901781250918434</v>
      </c>
      <c r="M24" s="11">
        <v>0.34399719234318837</v>
      </c>
      <c r="N24" s="11">
        <v>0.3410045831910844</v>
      </c>
      <c r="O24" s="11">
        <v>0.33664877765036749</v>
      </c>
      <c r="P24" s="11">
        <v>0.33666395665604959</v>
      </c>
      <c r="Q24" s="11">
        <v>0.33552801635560026</v>
      </c>
      <c r="R24" s="11">
        <v>0.33712877162115912</v>
      </c>
      <c r="S24" s="11">
        <v>0.33979309500217036</v>
      </c>
      <c r="U24" s="10">
        <v>8.0678186450629621</v>
      </c>
      <c r="V24" s="10">
        <v>8.0886078282582421</v>
      </c>
      <c r="W24" s="10">
        <v>8.115569076738895</v>
      </c>
      <c r="X24" s="10">
        <v>8.143653287828954</v>
      </c>
      <c r="Y24" s="10">
        <v>8.1271891818700723</v>
      </c>
      <c r="Z24" s="10">
        <v>8.1314055073403662</v>
      </c>
      <c r="AA24" s="10">
        <v>8.1277120129767919</v>
      </c>
      <c r="AB24" s="10">
        <v>8.1320973452295995</v>
      </c>
      <c r="AC24" s="10">
        <v>8.1389825199612318</v>
      </c>
      <c r="AD24" s="10">
        <v>8.1603972231337387</v>
      </c>
      <c r="AE24" s="10">
        <v>8.2315073256082965</v>
      </c>
      <c r="AF24" s="10">
        <v>8.2576064769314108</v>
      </c>
      <c r="AG24" s="10">
        <v>8.2395250057722489</v>
      </c>
      <c r="AH24" s="10">
        <v>8.281541963441347</v>
      </c>
      <c r="AI24" s="10">
        <v>8.2973033934264606</v>
      </c>
      <c r="AJ24" s="10">
        <v>8.3124661364804471</v>
      </c>
      <c r="AK24" s="10"/>
      <c r="AL24" s="10"/>
      <c r="AM24" s="14" t="s">
        <v>430</v>
      </c>
      <c r="AN24" s="11">
        <f t="shared" si="0"/>
        <v>-0.10684453225904923</v>
      </c>
      <c r="AO24" s="11">
        <f t="shared" si="1"/>
        <v>0.84179322452846728</v>
      </c>
      <c r="AQ24" s="14" t="s">
        <v>278</v>
      </c>
      <c r="AR24" s="11">
        <v>-6.7767843574848996E-2</v>
      </c>
      <c r="AS24" s="11">
        <v>0.76679843190203567</v>
      </c>
    </row>
    <row r="25" spans="2:45">
      <c r="B25" s="34" t="s">
        <v>81</v>
      </c>
      <c r="C25" s="35" t="s">
        <v>82</v>
      </c>
      <c r="D25" s="11">
        <v>0.22288744970854649</v>
      </c>
      <c r="E25" s="11">
        <v>0.22266372560703854</v>
      </c>
      <c r="F25" s="11">
        <v>0.23725954431998419</v>
      </c>
      <c r="G25" s="11">
        <v>0.23346708567304619</v>
      </c>
      <c r="H25" s="11">
        <v>0.22660411884631146</v>
      </c>
      <c r="I25" s="11">
        <v>0.2329109874394952</v>
      </c>
      <c r="J25" s="11">
        <v>0.23301455246175465</v>
      </c>
      <c r="K25" s="11">
        <v>0.22947489185487788</v>
      </c>
      <c r="L25" s="11">
        <v>0.22173308404326167</v>
      </c>
      <c r="M25" s="11">
        <v>0.22673637579248085</v>
      </c>
      <c r="N25" s="11">
        <v>0.229056871584258</v>
      </c>
      <c r="O25" s="11">
        <v>0.22843928044460418</v>
      </c>
      <c r="P25" s="11">
        <v>0.23249622595243916</v>
      </c>
      <c r="Q25" s="11">
        <v>0.23320731955608029</v>
      </c>
      <c r="R25" s="11">
        <v>0.23650361736316372</v>
      </c>
      <c r="S25" s="11">
        <v>0.24037343578373535</v>
      </c>
      <c r="U25" s="10">
        <v>7.3999300266686019</v>
      </c>
      <c r="V25" s="10">
        <v>8.044255713465823</v>
      </c>
      <c r="W25" s="10">
        <v>8.3218722598400721</v>
      </c>
      <c r="X25" s="10">
        <v>8.4333491615390628</v>
      </c>
      <c r="Y25" s="10">
        <v>8.4908028988515198</v>
      </c>
      <c r="Z25" s="10">
        <v>8.5190431989010094</v>
      </c>
      <c r="AA25" s="10">
        <v>8.5473815140161609</v>
      </c>
      <c r="AB25" s="10">
        <v>8.5916622732558512</v>
      </c>
      <c r="AC25" s="10">
        <v>8.6290272143052498</v>
      </c>
      <c r="AD25" s="10">
        <v>8.6885835627995398</v>
      </c>
      <c r="AE25" s="10">
        <v>8.7375033045278023</v>
      </c>
      <c r="AF25" s="10">
        <v>8.7976006342668587</v>
      </c>
      <c r="AG25" s="10">
        <v>8.8645584135104585</v>
      </c>
      <c r="AH25" s="10">
        <v>8.9187469404295161</v>
      </c>
      <c r="AI25" s="10">
        <v>8.8909449201195123</v>
      </c>
      <c r="AJ25" s="10">
        <v>8.9524510054629864</v>
      </c>
      <c r="AK25" s="10"/>
      <c r="AL25" s="10"/>
      <c r="AM25" s="14" t="s">
        <v>82</v>
      </c>
      <c r="AN25" s="11">
        <f t="shared" si="0"/>
        <v>7.2595495613134338E-3</v>
      </c>
      <c r="AO25" s="11">
        <f t="shared" si="1"/>
        <v>0.27105515749546544</v>
      </c>
      <c r="AQ25" s="14" t="s">
        <v>248</v>
      </c>
      <c r="AR25" s="11">
        <v>-6.6763051709174348E-2</v>
      </c>
      <c r="AS25" s="11">
        <v>0.93171611075552752</v>
      </c>
    </row>
    <row r="26" spans="2:45">
      <c r="B26" s="34" t="s">
        <v>83</v>
      </c>
      <c r="C26" s="35" t="s">
        <v>84</v>
      </c>
      <c r="D26" s="11">
        <v>0.42554353337062656</v>
      </c>
      <c r="E26" s="11">
        <v>0.41575339740537648</v>
      </c>
      <c r="F26" s="11">
        <v>0.41683295756315047</v>
      </c>
      <c r="G26" s="11">
        <v>0.41830730931945109</v>
      </c>
      <c r="H26" s="11">
        <v>0.41942070661452641</v>
      </c>
      <c r="I26" s="11">
        <v>0.42203449973784135</v>
      </c>
      <c r="J26" s="11">
        <v>0.41396090182805739</v>
      </c>
      <c r="K26" s="11">
        <v>0.41947027892933209</v>
      </c>
      <c r="L26" s="11">
        <v>0.40956088617494996</v>
      </c>
      <c r="M26" s="11">
        <v>0.4066839802270123</v>
      </c>
      <c r="N26" s="11">
        <v>0.40594785496083569</v>
      </c>
      <c r="O26" s="11">
        <v>0.40500956149702438</v>
      </c>
      <c r="P26" s="11">
        <v>0.40538768983217294</v>
      </c>
      <c r="Q26" s="11">
        <v>0.40422232787773565</v>
      </c>
      <c r="R26" s="11">
        <v>0.41627067100666409</v>
      </c>
      <c r="S26" s="11">
        <v>0.41999233050144102</v>
      </c>
      <c r="U26" s="10">
        <v>8.931231809035479</v>
      </c>
      <c r="V26" s="10">
        <v>8.961119572044586</v>
      </c>
      <c r="W26" s="10">
        <v>9.0349664200014725</v>
      </c>
      <c r="X26" s="10">
        <v>9.1139734349358204</v>
      </c>
      <c r="Y26" s="10">
        <v>9.1438278416234731</v>
      </c>
      <c r="Z26" s="10">
        <v>9.1836008870725117</v>
      </c>
      <c r="AA26" s="10">
        <v>9.2028304872336637</v>
      </c>
      <c r="AB26" s="10">
        <v>9.2755248332481006</v>
      </c>
      <c r="AC26" s="10">
        <v>9.3242837734744359</v>
      </c>
      <c r="AD26" s="10">
        <v>9.3701922091354639</v>
      </c>
      <c r="AE26" s="10">
        <v>9.3734849412655645</v>
      </c>
      <c r="AF26" s="10">
        <v>9.4095075445103671</v>
      </c>
      <c r="AG26" s="10">
        <v>9.4417638488549755</v>
      </c>
      <c r="AH26" s="10">
        <v>9.4574315986827937</v>
      </c>
      <c r="AI26" s="10">
        <v>9.4054085999192356</v>
      </c>
      <c r="AJ26" s="10">
        <v>9.4416812301542041</v>
      </c>
      <c r="AK26" s="10"/>
      <c r="AL26" s="10"/>
      <c r="AM26" s="14" t="s">
        <v>84</v>
      </c>
      <c r="AN26" s="11">
        <f t="shared" si="0"/>
        <v>-2.5918711954289117E-2</v>
      </c>
      <c r="AO26" s="11">
        <f t="shared" si="1"/>
        <v>0.44010905942172723</v>
      </c>
      <c r="AQ26" s="14" t="s">
        <v>214</v>
      </c>
      <c r="AR26" s="11">
        <v>-6.6608979732664331E-2</v>
      </c>
      <c r="AS26" s="11">
        <v>0.62294587650083311</v>
      </c>
    </row>
    <row r="27" spans="2:45">
      <c r="B27" s="34" t="s">
        <v>85</v>
      </c>
      <c r="C27" s="35" t="s">
        <v>86</v>
      </c>
      <c r="D27" s="11">
        <v>0.31014902319565452</v>
      </c>
      <c r="E27" s="11">
        <v>0.30871541549488163</v>
      </c>
      <c r="F27" s="11">
        <v>0.30601445123603926</v>
      </c>
      <c r="G27" s="11">
        <v>0.30761402220026807</v>
      </c>
      <c r="H27" s="11">
        <v>0.3069497094309101</v>
      </c>
      <c r="I27" s="11">
        <v>0.30715104378448904</v>
      </c>
      <c r="J27" s="11">
        <v>0.30397186124024628</v>
      </c>
      <c r="K27" s="11">
        <v>0.30243305571650408</v>
      </c>
      <c r="L27" s="11">
        <v>0.29890398200822066</v>
      </c>
      <c r="M27" s="11">
        <v>0.29533830546471856</v>
      </c>
      <c r="N27" s="11">
        <v>0.29686675558998965</v>
      </c>
      <c r="O27" s="11">
        <v>0.29731681634196844</v>
      </c>
      <c r="P27" s="11">
        <v>0.28989823004059917</v>
      </c>
      <c r="Q27" s="11">
        <v>0.290396215392622</v>
      </c>
      <c r="R27" s="11">
        <v>0.29309668832239971</v>
      </c>
      <c r="S27" s="11">
        <v>0.29604585707822184</v>
      </c>
      <c r="U27" s="10">
        <v>8.952045280506983</v>
      </c>
      <c r="V27" s="10">
        <v>8.9581900752852537</v>
      </c>
      <c r="W27" s="10">
        <v>8.9763079365008807</v>
      </c>
      <c r="X27" s="10">
        <v>8.9617260696527765</v>
      </c>
      <c r="Y27" s="10">
        <v>8.9494821894483909</v>
      </c>
      <c r="Z27" s="10">
        <v>8.9772097111948366</v>
      </c>
      <c r="AA27" s="10">
        <v>8.9760635625198866</v>
      </c>
      <c r="AB27" s="10">
        <v>8.9884469842996939</v>
      </c>
      <c r="AC27" s="10">
        <v>8.9864860965848479</v>
      </c>
      <c r="AD27" s="10">
        <v>9.0293047938845472</v>
      </c>
      <c r="AE27" s="10">
        <v>9.0484585387261092</v>
      </c>
      <c r="AF27" s="10">
        <v>9.0761134205874328</v>
      </c>
      <c r="AG27" s="10">
        <v>9.1248745159596929</v>
      </c>
      <c r="AH27" s="10">
        <v>9.1655349257437564</v>
      </c>
      <c r="AI27" s="10">
        <v>9.1499296414154561</v>
      </c>
      <c r="AJ27" s="10">
        <v>9.1653129899734935</v>
      </c>
      <c r="AK27" s="10"/>
      <c r="AL27" s="10"/>
      <c r="AM27" s="14" t="s">
        <v>86</v>
      </c>
      <c r="AN27" s="11">
        <f t="shared" si="0"/>
        <v>-7.4861850200920566E-2</v>
      </c>
      <c r="AO27" s="11">
        <f t="shared" si="1"/>
        <v>0.79518504206100549</v>
      </c>
      <c r="AQ27" s="14" t="s">
        <v>412</v>
      </c>
      <c r="AR27" s="11">
        <v>-6.5251007019681367E-2</v>
      </c>
      <c r="AS27" s="11">
        <v>0.12189556973336224</v>
      </c>
    </row>
    <row r="28" spans="2:45">
      <c r="B28" s="34" t="s">
        <v>87</v>
      </c>
      <c r="C28" s="35" t="s">
        <v>88</v>
      </c>
      <c r="D28" s="11">
        <v>0.26396876364716654</v>
      </c>
      <c r="E28" s="11">
        <v>0.2635440490927965</v>
      </c>
      <c r="F28" s="11">
        <v>0.26187793209940219</v>
      </c>
      <c r="G28" s="11">
        <v>0.26274012859122137</v>
      </c>
      <c r="H28" s="11">
        <v>0.26235860557084528</v>
      </c>
      <c r="I28" s="11">
        <v>0.26198088336347741</v>
      </c>
      <c r="J28" s="11">
        <v>0.2578586477085994</v>
      </c>
      <c r="K28" s="11">
        <v>0.25290352587485959</v>
      </c>
      <c r="L28" s="11">
        <v>0.23817110133109254</v>
      </c>
      <c r="M28" s="11">
        <v>0.23583369711252897</v>
      </c>
      <c r="N28" s="11">
        <v>0.22203800021103851</v>
      </c>
      <c r="O28" s="11">
        <v>0.23651238701733615</v>
      </c>
      <c r="P28" s="11">
        <v>0.22223941610005662</v>
      </c>
      <c r="Q28" s="11">
        <v>0.23632299674574711</v>
      </c>
      <c r="R28" s="11">
        <v>0.23888298436052871</v>
      </c>
      <c r="S28" s="11">
        <v>0.24099605535998378</v>
      </c>
      <c r="U28" s="10">
        <v>10.825976853783665</v>
      </c>
      <c r="V28" s="10">
        <v>10.828381898891788</v>
      </c>
      <c r="W28" s="10">
        <v>10.788224136831058</v>
      </c>
      <c r="X28" s="10">
        <v>10.758000833766667</v>
      </c>
      <c r="Y28" s="10">
        <v>10.764249703249037</v>
      </c>
      <c r="Z28" s="10">
        <v>10.769383257747776</v>
      </c>
      <c r="AA28" s="10">
        <v>10.774367868361871</v>
      </c>
      <c r="AB28" s="10">
        <v>10.791085096477007</v>
      </c>
      <c r="AC28" s="10">
        <v>10.799075356112903</v>
      </c>
      <c r="AD28" s="10">
        <v>10.783890144660653</v>
      </c>
      <c r="AE28" s="10">
        <v>10.767818317100778</v>
      </c>
      <c r="AF28" s="10">
        <v>10.791144747520164</v>
      </c>
      <c r="AG28" s="10">
        <v>10.777883651553873</v>
      </c>
      <c r="AH28" s="10">
        <v>10.778956289890028</v>
      </c>
      <c r="AI28" s="10">
        <v>10.778956289890028</v>
      </c>
      <c r="AJ28" s="10">
        <v>10.777192805282073</v>
      </c>
      <c r="AK28" s="10"/>
      <c r="AL28" s="10"/>
      <c r="AM28" s="14" t="s">
        <v>88</v>
      </c>
      <c r="AN28" s="11">
        <f t="shared" si="0"/>
        <v>0.17040833417854501</v>
      </c>
      <c r="AO28" s="11">
        <f t="shared" si="1"/>
        <v>4.9789639319830596E-2</v>
      </c>
      <c r="AQ28" s="14" t="s">
        <v>78</v>
      </c>
      <c r="AR28" s="11">
        <v>-6.3211633487800553E-2</v>
      </c>
      <c r="AS28" s="11">
        <v>0.76774243306273604</v>
      </c>
    </row>
    <row r="29" spans="2:45">
      <c r="B29" s="34" t="s">
        <v>89</v>
      </c>
      <c r="C29" s="35" t="s">
        <v>90</v>
      </c>
      <c r="D29" s="11">
        <v>0.20375094938772478</v>
      </c>
      <c r="E29" s="11">
        <v>0.20839106055760567</v>
      </c>
      <c r="F29" s="11">
        <v>0.20719853336195507</v>
      </c>
      <c r="G29" s="11">
        <v>0.20242572835088291</v>
      </c>
      <c r="H29" s="11">
        <v>0.2015654033829776</v>
      </c>
      <c r="I29" s="11">
        <v>0.20328302268367171</v>
      </c>
      <c r="J29" s="11">
        <v>0.2018091997763197</v>
      </c>
      <c r="K29" s="11">
        <v>0.20158092489026772</v>
      </c>
      <c r="L29" s="11">
        <v>0.19934613496204645</v>
      </c>
      <c r="M29" s="11">
        <v>0.20407071952509134</v>
      </c>
      <c r="N29" s="11">
        <v>0.20070711280472486</v>
      </c>
      <c r="O29" s="11">
        <v>0.1975549524264911</v>
      </c>
      <c r="P29" s="11">
        <v>0.19960186906447588</v>
      </c>
      <c r="Q29" s="11">
        <v>0.1962951859895172</v>
      </c>
      <c r="R29" s="11">
        <v>0.2017209714419472</v>
      </c>
      <c r="S29" s="11">
        <v>0.20318236852539906</v>
      </c>
      <c r="U29" s="10">
        <v>8.8310149361691685</v>
      </c>
      <c r="V29" s="10">
        <v>8.741625793283454</v>
      </c>
      <c r="W29" s="10">
        <v>8.7303050060789946</v>
      </c>
      <c r="X29" s="10">
        <v>8.7844210448363178</v>
      </c>
      <c r="Y29" s="10">
        <v>8.8098240931447709</v>
      </c>
      <c r="Z29" s="10">
        <v>8.8837001974419785</v>
      </c>
      <c r="AA29" s="10">
        <v>8.9431616859137346</v>
      </c>
      <c r="AB29" s="10">
        <v>8.9938116515532958</v>
      </c>
      <c r="AC29" s="10">
        <v>9.0532661879629153</v>
      </c>
      <c r="AD29" s="10">
        <v>9.1239529227773382</v>
      </c>
      <c r="AE29" s="10">
        <v>9.1908795607402407</v>
      </c>
      <c r="AF29" s="10">
        <v>9.2592627636315115</v>
      </c>
      <c r="AG29" s="10">
        <v>9.3268634712866074</v>
      </c>
      <c r="AH29" s="10">
        <v>9.3919379724502701</v>
      </c>
      <c r="AI29" s="10">
        <v>9.3462473054715147</v>
      </c>
      <c r="AJ29" s="10">
        <v>9.3959644876870509</v>
      </c>
      <c r="AK29" s="10"/>
      <c r="AL29" s="10"/>
      <c r="AM29" s="14" t="s">
        <v>90</v>
      </c>
      <c r="AN29" s="11">
        <f t="shared" si="0"/>
        <v>-8.4107910415255564E-3</v>
      </c>
      <c r="AO29" s="11">
        <f t="shared" si="1"/>
        <v>0.43015243704532952</v>
      </c>
      <c r="AQ29" s="14" t="s">
        <v>416</v>
      </c>
      <c r="AR29" s="11">
        <v>-6.2342115408263947E-2</v>
      </c>
      <c r="AS29" s="11">
        <v>0.83476989433066406</v>
      </c>
    </row>
    <row r="30" spans="2:45">
      <c r="B30" s="34" t="s">
        <v>91</v>
      </c>
      <c r="C30" s="35" t="s">
        <v>92</v>
      </c>
      <c r="D30" s="11">
        <v>0.53162242430414064</v>
      </c>
      <c r="E30" s="11">
        <v>0.53170464628146119</v>
      </c>
      <c r="F30" s="11">
        <v>0.52868420598176602</v>
      </c>
      <c r="G30" s="11">
        <v>0.5256806675780058</v>
      </c>
      <c r="H30" s="11">
        <v>0.5252776564786158</v>
      </c>
      <c r="I30" s="11">
        <v>0.52587069394829866</v>
      </c>
      <c r="J30" s="11">
        <v>0.52409155441640631</v>
      </c>
      <c r="K30" s="11">
        <v>0.52326572146815231</v>
      </c>
      <c r="L30" s="11">
        <v>0.52270081749806596</v>
      </c>
      <c r="M30" s="11">
        <v>0.52419512197868068</v>
      </c>
      <c r="N30" s="11">
        <v>0.5264969403909433</v>
      </c>
      <c r="O30" s="11">
        <v>0.52252362677395425</v>
      </c>
      <c r="P30" s="11">
        <v>0.51991377025243557</v>
      </c>
      <c r="Q30" s="11">
        <v>0.51763549409944076</v>
      </c>
      <c r="R30" s="11">
        <v>0.51687705757487568</v>
      </c>
      <c r="S30" s="11">
        <v>0.51974476356039945</v>
      </c>
      <c r="U30" s="10">
        <v>6.6320640811286671</v>
      </c>
      <c r="V30" s="10">
        <v>6.7089166937838787</v>
      </c>
      <c r="W30" s="10">
        <v>6.7425133312000023</v>
      </c>
      <c r="X30" s="10">
        <v>6.7849887685236316</v>
      </c>
      <c r="Y30" s="10">
        <v>6.8275006214245861</v>
      </c>
      <c r="Z30" s="10">
        <v>6.8157495140744855</v>
      </c>
      <c r="AA30" s="10">
        <v>6.848958052818543</v>
      </c>
      <c r="AB30" s="10">
        <v>6.8628133261894684</v>
      </c>
      <c r="AC30" s="10">
        <v>6.9073504089598039</v>
      </c>
      <c r="AD30" s="10">
        <v>6.9192425346813344</v>
      </c>
      <c r="AE30" s="10">
        <v>6.9470272964991571</v>
      </c>
      <c r="AF30" s="10">
        <v>6.9664762400030344</v>
      </c>
      <c r="AG30" s="10">
        <v>6.9674834311264755</v>
      </c>
      <c r="AH30" s="10">
        <v>6.9820559477885098</v>
      </c>
      <c r="AI30" s="10">
        <v>6.9826991884003329</v>
      </c>
      <c r="AJ30" s="10">
        <v>7.0053868265535906</v>
      </c>
      <c r="AK30" s="10"/>
      <c r="AL30" s="10"/>
      <c r="AM30" s="14" t="s">
        <v>92</v>
      </c>
      <c r="AN30" s="11">
        <f t="shared" si="0"/>
        <v>-3.5024268617372255E-2</v>
      </c>
      <c r="AO30" s="11">
        <f t="shared" si="1"/>
        <v>0.79287215754029994</v>
      </c>
      <c r="AQ30" s="14" t="s">
        <v>290</v>
      </c>
      <c r="AR30" s="11">
        <v>-5.8793041307745764E-2</v>
      </c>
      <c r="AS30" s="11">
        <v>0.84314527215565649</v>
      </c>
    </row>
    <row r="31" spans="2:45">
      <c r="B31" s="34" t="s">
        <v>93</v>
      </c>
      <c r="C31" s="35" t="s">
        <v>94</v>
      </c>
      <c r="D31" s="11">
        <v>0.59095571370090905</v>
      </c>
      <c r="E31" s="11">
        <v>0.58834889136237278</v>
      </c>
      <c r="F31" s="11">
        <v>0.5884443833287144</v>
      </c>
      <c r="G31" s="11">
        <v>0.59020574930430436</v>
      </c>
      <c r="H31" s="11">
        <v>0.58775258724341028</v>
      </c>
      <c r="I31" s="11">
        <v>0.58832496918202815</v>
      </c>
      <c r="J31" s="11">
        <v>0.58805287346049617</v>
      </c>
      <c r="K31" s="11">
        <v>0.58521371390349664</v>
      </c>
      <c r="L31" s="11">
        <v>0.58782040973091354</v>
      </c>
      <c r="M31" s="11">
        <v>0.59648463176270317</v>
      </c>
      <c r="N31" s="11">
        <v>0.59278993872331753</v>
      </c>
      <c r="O31" s="11">
        <v>0.59511305879408627</v>
      </c>
      <c r="P31" s="11">
        <v>0.59997847378296865</v>
      </c>
      <c r="Q31" s="11">
        <v>0.59753064074413276</v>
      </c>
      <c r="R31" s="11">
        <v>0.60403086242590354</v>
      </c>
      <c r="S31" s="11">
        <v>0.60676893136035437</v>
      </c>
      <c r="U31" s="10">
        <v>5.9728472742439997</v>
      </c>
      <c r="V31" s="10">
        <v>5.8805740416353576</v>
      </c>
      <c r="W31" s="10">
        <v>5.8574926941341303</v>
      </c>
      <c r="X31" s="10">
        <v>5.8965974721942187</v>
      </c>
      <c r="Y31" s="10">
        <v>5.8762324976156357</v>
      </c>
      <c r="Z31" s="10">
        <v>5.8527158215040034</v>
      </c>
      <c r="AA31" s="10">
        <v>5.8530172168259123</v>
      </c>
      <c r="AB31" s="10">
        <v>5.8721584105917053</v>
      </c>
      <c r="AC31" s="10">
        <v>5.8322745733964823</v>
      </c>
      <c r="AD31" s="10">
        <v>5.8502427517922309</v>
      </c>
      <c r="AE31" s="10">
        <v>5.8294832701796775</v>
      </c>
      <c r="AF31" s="10">
        <v>5.8493756704686657</v>
      </c>
      <c r="AG31" s="10">
        <v>5.8543720362569509</v>
      </c>
      <c r="AH31" s="10">
        <v>5.8686889269231965</v>
      </c>
      <c r="AI31" s="10">
        <v>5.875114195419969</v>
      </c>
      <c r="AJ31" s="10">
        <v>5.8709506657771504</v>
      </c>
      <c r="AK31" s="10"/>
      <c r="AL31" s="10"/>
      <c r="AM31" s="14" t="s">
        <v>94</v>
      </c>
      <c r="AN31" s="11">
        <f t="shared" si="0"/>
        <v>-7.1086765679299153E-3</v>
      </c>
      <c r="AO31" s="11">
        <f t="shared" si="1"/>
        <v>1.3431608341845877E-3</v>
      </c>
      <c r="AQ31" s="14" t="s">
        <v>192</v>
      </c>
      <c r="AR31" s="11">
        <v>-5.8792543187334734E-2</v>
      </c>
      <c r="AS31" s="11">
        <v>0.32413738621481802</v>
      </c>
    </row>
    <row r="32" spans="2:45">
      <c r="B32" s="34" t="s">
        <v>95</v>
      </c>
      <c r="C32" s="35" t="s">
        <v>96</v>
      </c>
      <c r="D32" s="11">
        <v>0.52070065817141697</v>
      </c>
      <c r="E32" s="11">
        <v>0.52147855570241286</v>
      </c>
      <c r="F32" s="11">
        <v>0.51448165416664049</v>
      </c>
      <c r="G32" s="11">
        <v>0.50677150181766206</v>
      </c>
      <c r="H32" s="11">
        <v>0.49964518614194503</v>
      </c>
      <c r="I32" s="11">
        <v>0.49413681252922753</v>
      </c>
      <c r="J32" s="11">
        <v>0.49356523687040693</v>
      </c>
      <c r="K32" s="11">
        <v>0.4907886016695045</v>
      </c>
      <c r="L32" s="11">
        <v>0.48685543319904162</v>
      </c>
      <c r="M32" s="11">
        <v>0.4793083093849641</v>
      </c>
      <c r="N32" s="11">
        <v>0.46917344408318101</v>
      </c>
      <c r="O32" s="11">
        <v>0.46589441629763279</v>
      </c>
      <c r="P32" s="11">
        <v>0.460809835141965</v>
      </c>
      <c r="Q32" s="11">
        <v>0.45879101597026928</v>
      </c>
      <c r="R32" s="11">
        <v>0.45804426075901467</v>
      </c>
      <c r="S32" s="11">
        <v>0.46100145388545571</v>
      </c>
      <c r="U32" s="10">
        <v>6.6793976337567535</v>
      </c>
      <c r="V32" s="10">
        <v>6.7056050717775184</v>
      </c>
      <c r="W32" s="10">
        <v>6.7357502492836403</v>
      </c>
      <c r="X32" s="10">
        <v>6.7619298266970684</v>
      </c>
      <c r="Y32" s="10">
        <v>6.8533932073598658</v>
      </c>
      <c r="Z32" s="10">
        <v>6.9178083542232516</v>
      </c>
      <c r="AA32" s="10">
        <v>6.9769067704125511</v>
      </c>
      <c r="AB32" s="10">
        <v>7.0246734861016247</v>
      </c>
      <c r="AC32" s="10">
        <v>7.0901532839777373</v>
      </c>
      <c r="AD32" s="10">
        <v>7.172694992729129</v>
      </c>
      <c r="AE32" s="10">
        <v>7.2811852030208195</v>
      </c>
      <c r="AF32" s="10">
        <v>7.36732958960076</v>
      </c>
      <c r="AG32" s="10">
        <v>7.4482396540120179</v>
      </c>
      <c r="AH32" s="10">
        <v>7.4965211629975483</v>
      </c>
      <c r="AI32" s="10">
        <v>7.4610274429416696</v>
      </c>
      <c r="AJ32" s="10">
        <v>7.5235245468274368</v>
      </c>
      <c r="AK32" s="10"/>
      <c r="AL32" s="10"/>
      <c r="AM32" s="14" t="s">
        <v>96</v>
      </c>
      <c r="AN32" s="11">
        <f t="shared" si="0"/>
        <v>-7.2763442924656085E-2</v>
      </c>
      <c r="AO32" s="11">
        <f t="shared" si="1"/>
        <v>0.9757286654729469</v>
      </c>
      <c r="AQ32" s="14" t="s">
        <v>272</v>
      </c>
      <c r="AR32" s="11">
        <v>-5.638622220249969E-2</v>
      </c>
      <c r="AS32" s="11">
        <v>0.79660693249861159</v>
      </c>
    </row>
    <row r="33" spans="2:45">
      <c r="B33" s="34" t="s">
        <v>97</v>
      </c>
      <c r="C33" s="35" t="s">
        <v>98</v>
      </c>
      <c r="D33" s="11">
        <v>0.46118190867111758</v>
      </c>
      <c r="E33" s="11">
        <v>0.45279626131047501</v>
      </c>
      <c r="F33" s="11">
        <v>0.45735391449583845</v>
      </c>
      <c r="G33" s="11">
        <v>0.45565296807999256</v>
      </c>
      <c r="H33" s="11">
        <v>0.45404456437189294</v>
      </c>
      <c r="I33" s="11">
        <v>0.45455449727034819</v>
      </c>
      <c r="J33" s="11">
        <v>0.45550800620387216</v>
      </c>
      <c r="K33" s="11">
        <v>0.45607958483172523</v>
      </c>
      <c r="L33" s="11">
        <v>0.45139259398360521</v>
      </c>
      <c r="M33" s="11">
        <v>0.4498110812526841</v>
      </c>
      <c r="N33" s="11">
        <v>0.4539787713540912</v>
      </c>
      <c r="O33" s="11">
        <v>0.45411897452101108</v>
      </c>
      <c r="P33" s="11">
        <v>0.4483927442027289</v>
      </c>
      <c r="Q33" s="11">
        <v>0.44705293584259703</v>
      </c>
      <c r="R33" s="11">
        <v>0.45099752648642544</v>
      </c>
      <c r="S33" s="11">
        <v>0.45438980701432968</v>
      </c>
      <c r="U33" s="10">
        <v>7.402194196468062</v>
      </c>
      <c r="V33" s="10">
        <v>7.425639144692437</v>
      </c>
      <c r="W33" s="10">
        <v>7.4508076066035089</v>
      </c>
      <c r="X33" s="10">
        <v>7.4759627516348317</v>
      </c>
      <c r="Y33" s="10">
        <v>7.4952600304162207</v>
      </c>
      <c r="Z33" s="10">
        <v>7.5128240804559203</v>
      </c>
      <c r="AA33" s="10">
        <v>7.5334917798077674</v>
      </c>
      <c r="AB33" s="10">
        <v>7.5494367900993797</v>
      </c>
      <c r="AC33" s="10">
        <v>7.5656925989800827</v>
      </c>
      <c r="AD33" s="10">
        <v>7.5788690853830616</v>
      </c>
      <c r="AE33" s="10">
        <v>7.5784951304351544</v>
      </c>
      <c r="AF33" s="10">
        <v>7.5872172406122758</v>
      </c>
      <c r="AG33" s="10">
        <v>7.5987404346902796</v>
      </c>
      <c r="AH33" s="10">
        <v>7.6046267294483458</v>
      </c>
      <c r="AI33" s="10">
        <v>7.6019855416616311</v>
      </c>
      <c r="AJ33" s="10">
        <v>7.6162105201677051</v>
      </c>
      <c r="AK33" s="10"/>
      <c r="AL33" s="10"/>
      <c r="AM33" s="14" t="s">
        <v>98</v>
      </c>
      <c r="AN33" s="11">
        <f t="shared" si="0"/>
        <v>-3.5047342602799125E-2</v>
      </c>
      <c r="AO33" s="11">
        <f t="shared" si="1"/>
        <v>0.46582384213168843</v>
      </c>
      <c r="AQ33" s="14" t="s">
        <v>344</v>
      </c>
      <c r="AR33" s="11">
        <v>-5.5353043835466069E-2</v>
      </c>
      <c r="AS33" s="11">
        <v>0.74859914814588413</v>
      </c>
    </row>
    <row r="34" spans="2:45">
      <c r="B34" s="34" t="s">
        <v>99</v>
      </c>
      <c r="C34" s="35" t="s">
        <v>100</v>
      </c>
      <c r="D34" s="11">
        <v>0.25017897789358617</v>
      </c>
      <c r="E34" s="11">
        <v>0.24961938278366658</v>
      </c>
      <c r="F34" s="11">
        <v>0.24945094974612733</v>
      </c>
      <c r="G34" s="11">
        <v>0.24892106516618828</v>
      </c>
      <c r="H34" s="11">
        <v>0.24830588579526877</v>
      </c>
      <c r="I34" s="11">
        <v>0.24841319078127364</v>
      </c>
      <c r="J34" s="11">
        <v>0.25039750668843691</v>
      </c>
      <c r="K34" s="11">
        <v>0.25125501915924048</v>
      </c>
      <c r="L34" s="11">
        <v>0.24870256919635866</v>
      </c>
      <c r="M34" s="11">
        <v>0.24707556483087192</v>
      </c>
      <c r="N34" s="11">
        <v>0.24698729123593433</v>
      </c>
      <c r="O34" s="11">
        <v>0.24575538562383423</v>
      </c>
      <c r="P34" s="11">
        <v>0.25091116978232364</v>
      </c>
      <c r="Q34" s="11">
        <v>0.25221066540983433</v>
      </c>
      <c r="R34" s="11">
        <v>0.25562937175730199</v>
      </c>
      <c r="S34" s="11">
        <v>0.25917099476962019</v>
      </c>
      <c r="U34" s="10">
        <v>10.232000907882558</v>
      </c>
      <c r="V34" s="10">
        <v>10.237287631329021</v>
      </c>
      <c r="W34" s="10">
        <v>10.268108108713536</v>
      </c>
      <c r="X34" s="10">
        <v>10.299609097196655</v>
      </c>
      <c r="Y34" s="10">
        <v>10.345177195407935</v>
      </c>
      <c r="Z34" s="10">
        <v>10.387356706095016</v>
      </c>
      <c r="AA34" s="10">
        <v>10.394942271634378</v>
      </c>
      <c r="AB34" s="10">
        <v>10.414796768858489</v>
      </c>
      <c r="AC34" s="10">
        <v>10.4234704503199</v>
      </c>
      <c r="AD34" s="10">
        <v>10.444173055606623</v>
      </c>
      <c r="AE34" s="10">
        <v>10.464057825646275</v>
      </c>
      <c r="AF34" s="10">
        <v>10.481521472308346</v>
      </c>
      <c r="AG34" s="10">
        <v>10.493317376587129</v>
      </c>
      <c r="AH34" s="10">
        <v>10.488366377585471</v>
      </c>
      <c r="AI34" s="10">
        <v>10.450656427332738</v>
      </c>
      <c r="AJ34" s="10">
        <v>10.469318385573489</v>
      </c>
      <c r="AK34" s="10"/>
      <c r="AL34" s="10"/>
      <c r="AM34" s="14" t="s">
        <v>100</v>
      </c>
      <c r="AN34" s="11">
        <f t="shared" si="0"/>
        <v>7.0843862634597955E-3</v>
      </c>
      <c r="AO34" s="11">
        <f t="shared" si="1"/>
        <v>3.6660296449840521E-2</v>
      </c>
      <c r="AQ34" s="14" t="s">
        <v>398</v>
      </c>
      <c r="AR34" s="11">
        <v>-5.4284078700612207E-2</v>
      </c>
      <c r="AS34" s="11">
        <v>0.91918971905224645</v>
      </c>
    </row>
    <row r="35" spans="2:45">
      <c r="B35" s="34" t="s">
        <v>101</v>
      </c>
      <c r="C35" s="35" t="s">
        <v>102</v>
      </c>
      <c r="D35" s="11">
        <v>0.3357805195925947</v>
      </c>
      <c r="E35" s="11">
        <v>0.31804457410259279</v>
      </c>
      <c r="F35" s="11">
        <v>0.33364548207176764</v>
      </c>
      <c r="G35" s="11">
        <v>0.32734199657056023</v>
      </c>
      <c r="H35" s="11">
        <v>0.330133253133366</v>
      </c>
      <c r="I35" s="11">
        <v>0.3238785428961321</v>
      </c>
      <c r="J35" s="11">
        <v>0.3243465647814841</v>
      </c>
      <c r="K35" s="11">
        <v>0.32519069225479719</v>
      </c>
      <c r="L35" s="11">
        <v>0.32919136105280539</v>
      </c>
      <c r="M35" s="11">
        <v>0.32545796749217532</v>
      </c>
      <c r="N35" s="11">
        <v>0.32180496931040709</v>
      </c>
      <c r="O35" s="11">
        <v>0.32156952463537997</v>
      </c>
      <c r="P35" s="11">
        <v>0.32172117079775137</v>
      </c>
      <c r="Q35" s="11">
        <v>0.31874948214860915</v>
      </c>
      <c r="R35" s="11">
        <v>0.31928973199094068</v>
      </c>
      <c r="S35" s="11">
        <v>0.32313830920031678</v>
      </c>
      <c r="U35" s="10">
        <v>7.5162376868773908</v>
      </c>
      <c r="V35" s="10">
        <v>7.5343150579882661</v>
      </c>
      <c r="W35" s="10">
        <v>7.566767616083939</v>
      </c>
      <c r="X35" s="10">
        <v>7.6188816148003973</v>
      </c>
      <c r="Y35" s="10">
        <v>7.6827172807641384</v>
      </c>
      <c r="Z35" s="10">
        <v>7.7284004596849787</v>
      </c>
      <c r="AA35" s="10">
        <v>7.7478573966492412</v>
      </c>
      <c r="AB35" s="10">
        <v>7.7754519061735676</v>
      </c>
      <c r="AC35" s="10">
        <v>7.818740066443624</v>
      </c>
      <c r="AD35" s="10">
        <v>7.7953145638253218</v>
      </c>
      <c r="AE35" s="10">
        <v>7.8920156456996216</v>
      </c>
      <c r="AF35" s="10">
        <v>7.9735999362942538</v>
      </c>
      <c r="AG35" s="10">
        <v>8.0421000540844378</v>
      </c>
      <c r="AH35" s="10">
        <v>8.0905655550542175</v>
      </c>
      <c r="AI35" s="10">
        <v>8.1042909390859048</v>
      </c>
      <c r="AJ35" s="10">
        <v>8.1468176034891631</v>
      </c>
      <c r="AK35" s="10"/>
      <c r="AL35" s="10"/>
      <c r="AM35" s="14" t="s">
        <v>102</v>
      </c>
      <c r="AN35" s="11">
        <f t="shared" si="0"/>
        <v>-1.5245777508880539E-2</v>
      </c>
      <c r="AO35" s="11">
        <f t="shared" si="1"/>
        <v>0.38027107073792188</v>
      </c>
      <c r="AQ35" s="14" t="s">
        <v>392</v>
      </c>
      <c r="AR35" s="11">
        <v>-5.2086758930781678E-2</v>
      </c>
      <c r="AS35" s="11">
        <v>0.28696747932776401</v>
      </c>
    </row>
    <row r="36" spans="2:45">
      <c r="B36" s="34" t="s">
        <v>103</v>
      </c>
      <c r="C36" s="35" t="s">
        <v>104</v>
      </c>
      <c r="D36" s="11">
        <v>0.58918818293086495</v>
      </c>
      <c r="E36" s="11">
        <v>0.58440909267370023</v>
      </c>
      <c r="F36" s="11">
        <v>0.57831847286422877</v>
      </c>
      <c r="G36" s="11">
        <v>0.58223265869680996</v>
      </c>
      <c r="H36" s="11">
        <v>0.58625186847539623</v>
      </c>
      <c r="I36" s="11">
        <v>0.58556969443006979</v>
      </c>
      <c r="J36" s="11">
        <v>0.5859297242851158</v>
      </c>
      <c r="K36" s="11">
        <v>0.58622584561536517</v>
      </c>
      <c r="L36" s="11">
        <v>0.58973591383413093</v>
      </c>
      <c r="M36" s="11">
        <v>0.58797509074222576</v>
      </c>
      <c r="N36" s="11">
        <v>0.58871989158212956</v>
      </c>
      <c r="O36" s="11">
        <v>0.59258250705245363</v>
      </c>
      <c r="P36" s="11">
        <v>0.59097738241600661</v>
      </c>
      <c r="Q36" s="11">
        <v>0.59010036143315137</v>
      </c>
      <c r="R36" s="11">
        <v>0.59705518612159325</v>
      </c>
      <c r="S36" s="11">
        <v>0.60077736061060605</v>
      </c>
      <c r="U36" s="10">
        <v>6.6304484340507592</v>
      </c>
      <c r="V36" s="10">
        <v>6.5645768636900925</v>
      </c>
      <c r="W36" s="10">
        <v>6.5917938683627346</v>
      </c>
      <c r="X36" s="10">
        <v>6.614199479236933</v>
      </c>
      <c r="Y36" s="10">
        <v>6.6272468524016572</v>
      </c>
      <c r="Z36" s="10">
        <v>6.6290155313544066</v>
      </c>
      <c r="AA36" s="10">
        <v>6.6121068963980116</v>
      </c>
      <c r="AB36" s="10">
        <v>6.5880043602008973</v>
      </c>
      <c r="AC36" s="10">
        <v>6.4914254988246496</v>
      </c>
      <c r="AD36" s="10">
        <v>6.4838772448757878</v>
      </c>
      <c r="AE36" s="10">
        <v>6.4896695422771273</v>
      </c>
      <c r="AF36" s="10">
        <v>6.5084992353083795</v>
      </c>
      <c r="AG36" s="10">
        <v>6.5259867657378328</v>
      </c>
      <c r="AH36" s="10">
        <v>6.5287030894671627</v>
      </c>
      <c r="AI36" s="10">
        <v>6.53344203049362</v>
      </c>
      <c r="AJ36" s="10">
        <v>6.5245666382935132</v>
      </c>
      <c r="AK36" s="10"/>
      <c r="AL36" s="10"/>
      <c r="AM36" s="14" t="s">
        <v>104</v>
      </c>
      <c r="AN36" s="11">
        <f t="shared" si="0"/>
        <v>-5.129992475258624E-2</v>
      </c>
      <c r="AO36" s="11">
        <f t="shared" si="1"/>
        <v>0.26450580878728058</v>
      </c>
      <c r="AQ36" s="14" t="s">
        <v>104</v>
      </c>
      <c r="AR36" s="11">
        <v>-5.129992475258624E-2</v>
      </c>
      <c r="AS36" s="11">
        <v>0.26450580878728058</v>
      </c>
    </row>
    <row r="37" spans="2:45">
      <c r="B37" s="34" t="s">
        <v>105</v>
      </c>
      <c r="C37" s="35" t="s">
        <v>106</v>
      </c>
      <c r="D37" s="11">
        <v>0.57521155914464972</v>
      </c>
      <c r="E37" s="11">
        <v>0.57393901823601157</v>
      </c>
      <c r="F37" s="11">
        <v>0.57046815569698717</v>
      </c>
      <c r="G37" s="11">
        <v>0.57254934408611324</v>
      </c>
      <c r="H37" s="11">
        <v>0.57339790785318634</v>
      </c>
      <c r="I37" s="11">
        <v>0.57248419960277985</v>
      </c>
      <c r="J37" s="11">
        <v>0.57467399279775122</v>
      </c>
      <c r="K37" s="11">
        <v>0.56941772306345417</v>
      </c>
      <c r="L37" s="11">
        <v>0.57142333679236856</v>
      </c>
      <c r="M37" s="11">
        <v>0.56975677954699433</v>
      </c>
      <c r="N37" s="11">
        <v>0.57093007709044141</v>
      </c>
      <c r="O37" s="11">
        <v>0.56971728440475544</v>
      </c>
      <c r="P37" s="11">
        <v>0.56688399844122395</v>
      </c>
      <c r="Q37" s="11">
        <v>0.56437985632335697</v>
      </c>
      <c r="R37" s="11">
        <v>0.56620666729777636</v>
      </c>
      <c r="S37" s="11">
        <v>0.56791609688219424</v>
      </c>
      <c r="U37" s="10">
        <v>6.6351184887612114</v>
      </c>
      <c r="V37" s="10">
        <v>6.6252671656002295</v>
      </c>
      <c r="W37" s="10">
        <v>6.6482804700585598</v>
      </c>
      <c r="X37" s="10">
        <v>6.6829370823587295</v>
      </c>
      <c r="Y37" s="10">
        <v>6.642561069806165</v>
      </c>
      <c r="Z37" s="10">
        <v>6.5990977510652522</v>
      </c>
      <c r="AA37" s="10">
        <v>6.6735469508730594</v>
      </c>
      <c r="AB37" s="10">
        <v>6.7184889376206129</v>
      </c>
      <c r="AC37" s="10">
        <v>6.819557878644626</v>
      </c>
      <c r="AD37" s="10">
        <v>7.0746789558963759</v>
      </c>
      <c r="AE37" s="10">
        <v>7.2019398990359456</v>
      </c>
      <c r="AF37" s="10">
        <v>7.1736952420964757</v>
      </c>
      <c r="AG37" s="10">
        <v>7.1473643519698999</v>
      </c>
      <c r="AH37" s="10">
        <v>7.1163545927560481</v>
      </c>
      <c r="AI37" s="10">
        <v>7.0737781546416416</v>
      </c>
      <c r="AJ37" s="10">
        <v>7.1205082255843912</v>
      </c>
      <c r="AK37" s="10"/>
      <c r="AL37" s="10"/>
      <c r="AM37" s="14" t="s">
        <v>106</v>
      </c>
      <c r="AN37" s="11">
        <f t="shared" si="0"/>
        <v>-9.7265737549703905E-3</v>
      </c>
      <c r="AO37" s="11">
        <f t="shared" si="1"/>
        <v>0.5633003747841473</v>
      </c>
      <c r="AQ37" s="14" t="s">
        <v>382</v>
      </c>
      <c r="AR37" s="11">
        <v>-4.9503823225727689E-2</v>
      </c>
      <c r="AS37" s="11">
        <v>0.2290837249650329</v>
      </c>
    </row>
    <row r="38" spans="2:45">
      <c r="B38" s="34" t="s">
        <v>107</v>
      </c>
      <c r="C38" s="35" t="s">
        <v>108</v>
      </c>
      <c r="D38" s="11">
        <v>0.23801151404101298</v>
      </c>
      <c r="E38" s="11">
        <v>0.23749268195507681</v>
      </c>
      <c r="F38" s="11">
        <v>0.23333527768526152</v>
      </c>
      <c r="G38" s="11">
        <v>0.23261159303108278</v>
      </c>
      <c r="H38" s="11">
        <v>0.23826595952213228</v>
      </c>
      <c r="I38" s="11">
        <v>0.23474430299667134</v>
      </c>
      <c r="J38" s="11">
        <v>0.22800341776532695</v>
      </c>
      <c r="K38" s="11">
        <v>0.22805977352696219</v>
      </c>
      <c r="L38" s="11">
        <v>0.22664420686878931</v>
      </c>
      <c r="M38" s="11">
        <v>0.22263433742523883</v>
      </c>
      <c r="N38" s="11">
        <v>0.22214595612353535</v>
      </c>
      <c r="O38" s="11">
        <v>0.23066688765116664</v>
      </c>
      <c r="P38" s="11">
        <v>0.23211061463544191</v>
      </c>
      <c r="Q38" s="11">
        <v>0.24377199998361654</v>
      </c>
      <c r="R38" s="11">
        <v>0.24721666170938716</v>
      </c>
      <c r="S38" s="11">
        <v>0.2508360174741468</v>
      </c>
      <c r="U38" s="10">
        <v>9.1203883807516437</v>
      </c>
      <c r="V38" s="10">
        <v>9.1766783861032302</v>
      </c>
      <c r="W38" s="10">
        <v>9.2264514466140159</v>
      </c>
      <c r="X38" s="10">
        <v>9.2449308954321268</v>
      </c>
      <c r="Y38" s="10">
        <v>9.2246076905776384</v>
      </c>
      <c r="Z38" s="10">
        <v>9.25628466782846</v>
      </c>
      <c r="AA38" s="10">
        <v>9.2776884128081214</v>
      </c>
      <c r="AB38" s="10">
        <v>9.2879317359802123</v>
      </c>
      <c r="AC38" s="10">
        <v>9.3153527066319306</v>
      </c>
      <c r="AD38" s="10">
        <v>9.3632790686022176</v>
      </c>
      <c r="AE38" s="10">
        <v>9.4068554540896123</v>
      </c>
      <c r="AF38" s="10">
        <v>9.4413700931259434</v>
      </c>
      <c r="AG38" s="10">
        <v>9.4761429729255333</v>
      </c>
      <c r="AH38" s="10">
        <v>9.502297803097159</v>
      </c>
      <c r="AI38" s="10">
        <v>9.4770680107590071</v>
      </c>
      <c r="AJ38" s="10">
        <v>9.5028121864614672</v>
      </c>
      <c r="AK38" s="10"/>
      <c r="AL38" s="10"/>
      <c r="AM38" s="14" t="s">
        <v>108</v>
      </c>
      <c r="AN38" s="11">
        <f t="shared" si="0"/>
        <v>1.5636901414206542E-2</v>
      </c>
      <c r="AO38" s="11">
        <f t="shared" si="1"/>
        <v>5.5212124415895181E-2</v>
      </c>
      <c r="AQ38" s="14" t="s">
        <v>44</v>
      </c>
      <c r="AR38" s="11">
        <v>-4.928473656730175E-2</v>
      </c>
      <c r="AS38" s="11">
        <v>0.53013520304551875</v>
      </c>
    </row>
    <row r="39" spans="2:45">
      <c r="B39" s="34" t="s">
        <v>109</v>
      </c>
      <c r="C39" s="35" t="s">
        <v>110</v>
      </c>
      <c r="D39" s="11">
        <v>0.29499346411208527</v>
      </c>
      <c r="E39" s="11">
        <v>0.29178262005132649</v>
      </c>
      <c r="F39" s="11">
        <v>0.28896349477960048</v>
      </c>
      <c r="G39" s="11">
        <v>0.28691460281656211</v>
      </c>
      <c r="H39" s="11">
        <v>0.28480206124530244</v>
      </c>
      <c r="I39" s="11">
        <v>0.28223564657579731</v>
      </c>
      <c r="J39" s="11">
        <v>0.27981648279941301</v>
      </c>
      <c r="K39" s="11">
        <v>0.2781145143015773</v>
      </c>
      <c r="L39" s="11">
        <v>0.27541606136095348</v>
      </c>
      <c r="M39" s="11">
        <v>0.27387038391695984</v>
      </c>
      <c r="N39" s="11">
        <v>0.27032170087470947</v>
      </c>
      <c r="O39" s="11">
        <v>0.26613575274578061</v>
      </c>
      <c r="P39" s="11">
        <v>0.26034432242401467</v>
      </c>
      <c r="Q39" s="11">
        <v>0.25539291960831884</v>
      </c>
      <c r="R39" s="11">
        <v>0.26789785990158338</v>
      </c>
      <c r="S39" s="11">
        <v>0.27118864286053873</v>
      </c>
      <c r="U39" s="10">
        <v>7.5224829460119604</v>
      </c>
      <c r="V39" s="10">
        <v>7.6073117106750692</v>
      </c>
      <c r="W39" s="10">
        <v>7.6860034196274825</v>
      </c>
      <c r="X39" s="10">
        <v>7.7515153880513061</v>
      </c>
      <c r="Y39" s="10">
        <v>7.8161073358609663</v>
      </c>
      <c r="Z39" s="10">
        <v>7.8888856729488808</v>
      </c>
      <c r="AA39" s="10">
        <v>7.9613568345893491</v>
      </c>
      <c r="AB39" s="10">
        <v>8.0417515457626969</v>
      </c>
      <c r="AC39" s="10">
        <v>8.1308331162056859</v>
      </c>
      <c r="AD39" s="10">
        <v>8.2211126457951078</v>
      </c>
      <c r="AE39" s="10">
        <v>8.3222904681929446</v>
      </c>
      <c r="AF39" s="10">
        <v>8.4362659595768541</v>
      </c>
      <c r="AG39" s="10">
        <v>8.5638243521467494</v>
      </c>
      <c r="AH39" s="10">
        <v>8.6503676713562001</v>
      </c>
      <c r="AI39" s="10">
        <v>8.7323383418689549</v>
      </c>
      <c r="AJ39" s="10">
        <v>8.8152041870887583</v>
      </c>
      <c r="AK39" s="10"/>
      <c r="AL39" s="10"/>
      <c r="AM39" s="14" t="s">
        <v>110</v>
      </c>
      <c r="AN39" s="11">
        <f t="shared" si="0"/>
        <v>-2.4877761668635173E-2</v>
      </c>
      <c r="AO39" s="11">
        <f t="shared" si="1"/>
        <v>0.84162839571736581</v>
      </c>
      <c r="AQ39" s="14" t="s">
        <v>140</v>
      </c>
      <c r="AR39" s="11">
        <v>-4.8844335896343162E-2</v>
      </c>
      <c r="AS39" s="11">
        <v>0.67267884454151716</v>
      </c>
    </row>
    <row r="40" spans="2:45">
      <c r="B40" s="34" t="s">
        <v>111</v>
      </c>
      <c r="C40" s="35" t="s">
        <v>112</v>
      </c>
      <c r="D40" s="11">
        <v>0.27338657645466202</v>
      </c>
      <c r="E40" s="11">
        <v>0.2758778756556991</v>
      </c>
      <c r="F40" s="11">
        <v>0.2742223679286141</v>
      </c>
      <c r="G40" s="11">
        <v>0.2775042345661945</v>
      </c>
      <c r="H40" s="11">
        <v>0.27249656789496474</v>
      </c>
      <c r="I40" s="11">
        <v>0.27096646394643292</v>
      </c>
      <c r="J40" s="11">
        <v>0.27132164921665242</v>
      </c>
      <c r="K40" s="11">
        <v>0.27044080196086578</v>
      </c>
      <c r="L40" s="11">
        <v>0.267530375617132</v>
      </c>
      <c r="M40" s="11">
        <v>0.26630624060076613</v>
      </c>
      <c r="N40" s="11">
        <v>0.26756038131939003</v>
      </c>
      <c r="O40" s="11">
        <v>0.27071894974276706</v>
      </c>
      <c r="P40" s="11">
        <v>0.27013585843386756</v>
      </c>
      <c r="Q40" s="11">
        <v>0.27045949600726449</v>
      </c>
      <c r="R40" s="11">
        <v>0.27366414404665157</v>
      </c>
      <c r="S40" s="11">
        <v>0.27709808105184086</v>
      </c>
      <c r="U40" s="10">
        <v>8.8246565494424694</v>
      </c>
      <c r="V40" s="10">
        <v>8.8270605591611435</v>
      </c>
      <c r="W40" s="10">
        <v>8.8430798530779899</v>
      </c>
      <c r="X40" s="10">
        <v>8.8313235580789051</v>
      </c>
      <c r="Y40" s="10">
        <v>8.771250704677561</v>
      </c>
      <c r="Z40" s="10">
        <v>8.7974598936453745</v>
      </c>
      <c r="AA40" s="10">
        <v>8.7976761915777502</v>
      </c>
      <c r="AB40" s="10">
        <v>8.8063147802623565</v>
      </c>
      <c r="AC40" s="10">
        <v>8.8289637591457453</v>
      </c>
      <c r="AD40" s="10">
        <v>8.8653828311821012</v>
      </c>
      <c r="AE40" s="10">
        <v>8.8963156150074738</v>
      </c>
      <c r="AF40" s="10">
        <v>8.9457760763083094</v>
      </c>
      <c r="AG40" s="10">
        <v>8.9976794719564204</v>
      </c>
      <c r="AH40" s="10">
        <v>9.0100141880913291</v>
      </c>
      <c r="AI40" s="10">
        <v>9.0039989903547468</v>
      </c>
      <c r="AJ40" s="10">
        <v>9.0190924526505327</v>
      </c>
      <c r="AK40" s="10"/>
      <c r="AL40" s="10"/>
      <c r="AM40" s="14" t="s">
        <v>112</v>
      </c>
      <c r="AN40" s="11">
        <f t="shared" si="0"/>
        <v>1.9278521913033671E-3</v>
      </c>
      <c r="AO40" s="11">
        <f t="shared" si="1"/>
        <v>2.5614052692143497E-3</v>
      </c>
      <c r="AQ40" s="14" t="s">
        <v>408</v>
      </c>
      <c r="AR40" s="11">
        <v>-4.7941771385508744E-2</v>
      </c>
      <c r="AS40" s="11">
        <v>0.34592288124249976</v>
      </c>
    </row>
    <row r="41" spans="2:45">
      <c r="B41" s="34" t="s">
        <v>113</v>
      </c>
      <c r="C41" s="35" t="s">
        <v>114</v>
      </c>
      <c r="D41" s="11">
        <v>0.46582324627776711</v>
      </c>
      <c r="E41" s="11">
        <v>0.45031567141707546</v>
      </c>
      <c r="F41" s="11">
        <v>0.45364892839654697</v>
      </c>
      <c r="G41" s="11">
        <v>0.44978610961768523</v>
      </c>
      <c r="H41" s="11">
        <v>0.45426292572235999</v>
      </c>
      <c r="I41" s="11">
        <v>0.43709650319756316</v>
      </c>
      <c r="J41" s="11">
        <v>0.44073339266506406</v>
      </c>
      <c r="K41" s="11">
        <v>0.45853301508508409</v>
      </c>
      <c r="L41" s="11">
        <v>0.44444008812583563</v>
      </c>
      <c r="M41" s="11">
        <v>0.45064197311252219</v>
      </c>
      <c r="N41" s="11">
        <v>0.45246575024920882</v>
      </c>
      <c r="O41" s="11">
        <v>0.44857350832558035</v>
      </c>
      <c r="P41" s="11">
        <v>0.4442816044059153</v>
      </c>
      <c r="Q41" s="11">
        <v>0.44514756102644704</v>
      </c>
      <c r="R41" s="11">
        <v>0.44736365434156528</v>
      </c>
      <c r="S41" s="11">
        <v>0.45146429855473902</v>
      </c>
      <c r="U41" s="10">
        <v>7.0294079121712851</v>
      </c>
      <c r="V41" s="10">
        <v>6.9952930744503465</v>
      </c>
      <c r="W41" s="10">
        <v>7.0136914745617087</v>
      </c>
      <c r="X41" s="10">
        <v>7.0053225267472339</v>
      </c>
      <c r="Y41" s="10">
        <v>7.0032669837817823</v>
      </c>
      <c r="Z41" s="10">
        <v>6.9962319273790303</v>
      </c>
      <c r="AA41" s="10">
        <v>7.0078678245464312</v>
      </c>
      <c r="AB41" s="10">
        <v>7.0274101776676288</v>
      </c>
      <c r="AC41" s="10">
        <v>7.0307411199396759</v>
      </c>
      <c r="AD41" s="10">
        <v>7.0072248880135044</v>
      </c>
      <c r="AE41" s="10">
        <v>7.0275395924580897</v>
      </c>
      <c r="AF41" s="10">
        <v>7.0182768159456463</v>
      </c>
      <c r="AG41" s="10">
        <v>6.999334786192394</v>
      </c>
      <c r="AH41" s="10">
        <v>6.9851969160136518</v>
      </c>
      <c r="AI41" s="10">
        <v>6.9792984664797775</v>
      </c>
      <c r="AJ41" s="10">
        <v>6.9781900209299978</v>
      </c>
      <c r="AK41" s="10"/>
      <c r="AL41" s="10"/>
      <c r="AM41" s="14" t="s">
        <v>114</v>
      </c>
      <c r="AN41" s="11">
        <f t="shared" si="0"/>
        <v>0.16658032743944856</v>
      </c>
      <c r="AO41" s="11">
        <f t="shared" si="1"/>
        <v>0.17484504193493414</v>
      </c>
      <c r="AQ41" s="14" t="s">
        <v>66</v>
      </c>
      <c r="AR41" s="11">
        <v>-4.7826074064958042E-2</v>
      </c>
      <c r="AS41" s="11">
        <v>0.85282701705108521</v>
      </c>
    </row>
    <row r="42" spans="2:45">
      <c r="B42" s="34" t="s">
        <v>115</v>
      </c>
      <c r="C42" s="35" t="s">
        <v>116</v>
      </c>
      <c r="D42" s="11">
        <v>0.45645280173853359</v>
      </c>
      <c r="E42" s="11">
        <v>0.44671804940114229</v>
      </c>
      <c r="F42" s="11">
        <v>0.45444292461715546</v>
      </c>
      <c r="G42" s="11">
        <v>0.45515075290684748</v>
      </c>
      <c r="H42" s="11">
        <v>0.45455082816582809</v>
      </c>
      <c r="I42" s="11">
        <v>0.45372467447171067</v>
      </c>
      <c r="J42" s="11">
        <v>0.45197529266800385</v>
      </c>
      <c r="K42" s="11">
        <v>0.45370220361343333</v>
      </c>
      <c r="L42" s="11">
        <v>0.44741339266059027</v>
      </c>
      <c r="M42" s="11">
        <v>0.44621337497344138</v>
      </c>
      <c r="N42" s="11">
        <v>0.44954646114709457</v>
      </c>
      <c r="O42" s="11">
        <v>0.45219778604023769</v>
      </c>
      <c r="P42" s="11">
        <v>0.4451059866368528</v>
      </c>
      <c r="Q42" s="11">
        <v>0.44486206475888168</v>
      </c>
      <c r="R42" s="11">
        <v>0.44898986607554986</v>
      </c>
      <c r="S42" s="11">
        <v>0.45243673379166932</v>
      </c>
      <c r="U42" s="10">
        <v>8.0457994426206181</v>
      </c>
      <c r="V42" s="10">
        <v>8.0690363799939853</v>
      </c>
      <c r="W42" s="10">
        <v>8.0465064840649845</v>
      </c>
      <c r="X42" s="10">
        <v>8.0671615603789473</v>
      </c>
      <c r="Y42" s="10">
        <v>8.0240062376463843</v>
      </c>
      <c r="Z42" s="10">
        <v>8.0780549573074758</v>
      </c>
      <c r="AA42" s="10">
        <v>8.0932589603751062</v>
      </c>
      <c r="AB42" s="10">
        <v>8.1139286259220036</v>
      </c>
      <c r="AC42" s="10">
        <v>8.0967080112765117</v>
      </c>
      <c r="AD42" s="10">
        <v>8.1067867676696093</v>
      </c>
      <c r="AE42" s="10">
        <v>8.1595182580198866</v>
      </c>
      <c r="AF42" s="10">
        <v>8.1989688539434606</v>
      </c>
      <c r="AG42" s="10">
        <v>8.1644581579920708</v>
      </c>
      <c r="AH42" s="10">
        <v>8.2007871329117741</v>
      </c>
      <c r="AI42" s="10">
        <v>8.2553944439256721</v>
      </c>
      <c r="AJ42" s="10">
        <v>8.2692332694997415</v>
      </c>
      <c r="AK42" s="10"/>
      <c r="AL42" s="10"/>
      <c r="AM42" s="14" t="s">
        <v>116</v>
      </c>
      <c r="AN42" s="11">
        <f t="shared" si="0"/>
        <v>-2.0824225985071654E-2</v>
      </c>
      <c r="AO42" s="11">
        <f t="shared" si="1"/>
        <v>0.16604078897097271</v>
      </c>
      <c r="AQ42" s="14" t="s">
        <v>190</v>
      </c>
      <c r="AR42" s="11">
        <v>-4.4933762379497769E-2</v>
      </c>
      <c r="AS42" s="11">
        <v>0.95138662192843526</v>
      </c>
    </row>
    <row r="43" spans="2:45">
      <c r="B43" s="34" t="s">
        <v>117</v>
      </c>
      <c r="C43" s="35" t="s">
        <v>603</v>
      </c>
      <c r="D43" s="11">
        <v>0.53711459992253607</v>
      </c>
      <c r="E43" s="11">
        <v>0.5333385161029528</v>
      </c>
      <c r="F43" s="11">
        <v>0.53688683564267492</v>
      </c>
      <c r="G43" s="11">
        <v>0.53515673999295277</v>
      </c>
      <c r="H43" s="11">
        <v>0.53289533366573061</v>
      </c>
      <c r="I43" s="11">
        <v>0.532017105517675</v>
      </c>
      <c r="J43" s="11">
        <v>0.53355457814170282</v>
      </c>
      <c r="K43" s="11">
        <v>0.53509449856517499</v>
      </c>
      <c r="L43" s="11">
        <v>0.54054575850489728</v>
      </c>
      <c r="M43" s="11">
        <v>0.54044194688128611</v>
      </c>
      <c r="N43" s="11">
        <v>0.53811276424517496</v>
      </c>
      <c r="O43" s="11">
        <v>0.54829366986323058</v>
      </c>
      <c r="P43" s="11">
        <v>0.53867906261878606</v>
      </c>
      <c r="Q43" s="11">
        <v>0.53721632814431663</v>
      </c>
      <c r="R43" s="11">
        <v>0.54518755659901386</v>
      </c>
      <c r="S43" s="11">
        <v>0.54624504246946048</v>
      </c>
      <c r="U43" s="10">
        <v>5.3665847035982228</v>
      </c>
      <c r="V43" s="10">
        <v>5.3970439110829318</v>
      </c>
      <c r="W43" s="10">
        <v>5.4275031185676399</v>
      </c>
      <c r="X43" s="10">
        <v>5.4579623260523489</v>
      </c>
      <c r="Y43" s="10">
        <v>5.488421533537057</v>
      </c>
      <c r="Z43" s="10">
        <v>5.518880741021766</v>
      </c>
      <c r="AA43" s="10">
        <v>5.5493399485064749</v>
      </c>
      <c r="AB43" s="10">
        <v>5.579799155991183</v>
      </c>
      <c r="AC43" s="10">
        <v>5.610258363475892</v>
      </c>
      <c r="AD43" s="10">
        <v>5.640717570960601</v>
      </c>
      <c r="AE43" s="10">
        <v>5.6711767784453091</v>
      </c>
      <c r="AF43" s="10">
        <v>5.7016359859300181</v>
      </c>
      <c r="AG43" s="10">
        <v>5.7320951934147262</v>
      </c>
      <c r="AH43" s="10">
        <v>5.7625544008994352</v>
      </c>
      <c r="AI43" s="10">
        <v>5.7930136083841441</v>
      </c>
      <c r="AJ43" s="10">
        <v>5.822915353554011</v>
      </c>
      <c r="AK43" s="10"/>
      <c r="AL43" s="10"/>
      <c r="AM43" s="14" t="s">
        <v>603</v>
      </c>
      <c r="AN43" s="11">
        <f t="shared" si="0"/>
        <v>2.3696104177149787E-2</v>
      </c>
      <c r="AO43" s="11">
        <f t="shared" si="1"/>
        <v>0.49086532876088496</v>
      </c>
      <c r="AQ43" s="14" t="s">
        <v>312</v>
      </c>
      <c r="AR43" s="11">
        <v>-4.4727605360038891E-2</v>
      </c>
      <c r="AS43" s="11">
        <v>0.85501737434518976</v>
      </c>
    </row>
    <row r="44" spans="2:45">
      <c r="B44" s="34" t="s">
        <v>119</v>
      </c>
      <c r="C44" s="35" t="s">
        <v>120</v>
      </c>
      <c r="D44" s="11">
        <v>0.32578537841332467</v>
      </c>
      <c r="E44" s="11">
        <v>0.32768440216870914</v>
      </c>
      <c r="F44" s="11">
        <v>0.32507952388867861</v>
      </c>
      <c r="G44" s="11">
        <v>0.32346283286698152</v>
      </c>
      <c r="H44" s="11">
        <v>0.32128525999361768</v>
      </c>
      <c r="I44" s="11">
        <v>0.32211027959942046</v>
      </c>
      <c r="J44" s="11">
        <v>0.32077209396061263</v>
      </c>
      <c r="K44" s="11">
        <v>0.32270202166638801</v>
      </c>
      <c r="L44" s="11">
        <v>0.32213242099549688</v>
      </c>
      <c r="M44" s="11">
        <v>0.3242432896175223</v>
      </c>
      <c r="N44" s="11">
        <v>0.3171845031591311</v>
      </c>
      <c r="O44" s="11">
        <v>0.32194112019171217</v>
      </c>
      <c r="P44" s="11">
        <v>0.3209562130551265</v>
      </c>
      <c r="Q44" s="11">
        <v>0.32141101927672316</v>
      </c>
      <c r="R44" s="11">
        <v>0.32481642541137473</v>
      </c>
      <c r="S44" s="11">
        <v>0.32813344787174592</v>
      </c>
      <c r="U44" s="10">
        <v>8.8828313544207678</v>
      </c>
      <c r="V44" s="10">
        <v>8.8665924033508805</v>
      </c>
      <c r="W44" s="10">
        <v>8.8956537855564832</v>
      </c>
      <c r="X44" s="10">
        <v>8.9513562903302279</v>
      </c>
      <c r="Y44" s="10">
        <v>9.0062706302999782</v>
      </c>
      <c r="Z44" s="10">
        <v>9.0012254516500647</v>
      </c>
      <c r="AA44" s="10">
        <v>8.9902670321198812</v>
      </c>
      <c r="AB44" s="10">
        <v>8.9983438609368243</v>
      </c>
      <c r="AC44" s="10">
        <v>9.0411015828667374</v>
      </c>
      <c r="AD44" s="10">
        <v>9.0647702595474815</v>
      </c>
      <c r="AE44" s="10">
        <v>9.1051970090942831</v>
      </c>
      <c r="AF44" s="10">
        <v>9.1739085925374351</v>
      </c>
      <c r="AG44" s="10">
        <v>9.2347299833804737</v>
      </c>
      <c r="AH44" s="10">
        <v>9.247040046539615</v>
      </c>
      <c r="AI44" s="10">
        <v>9.2187763987982176</v>
      </c>
      <c r="AJ44" s="10">
        <v>9.2461160538189944</v>
      </c>
      <c r="AK44" s="10"/>
      <c r="AL44" s="10"/>
      <c r="AM44" s="14" t="s">
        <v>120</v>
      </c>
      <c r="AN44" s="11">
        <f t="shared" si="0"/>
        <v>-4.7140551078303306E-3</v>
      </c>
      <c r="AO44" s="11">
        <f t="shared" si="1"/>
        <v>5.0250368074312553E-2</v>
      </c>
      <c r="AQ44" s="14" t="s">
        <v>246</v>
      </c>
      <c r="AR44" s="11">
        <v>-4.0730508211841987E-2</v>
      </c>
      <c r="AS44" s="11">
        <v>0.59607161566595279</v>
      </c>
    </row>
    <row r="45" spans="2:45">
      <c r="B45" s="34" t="s">
        <v>121</v>
      </c>
      <c r="C45" s="35" t="s">
        <v>593</v>
      </c>
      <c r="D45" s="11">
        <v>0.44957435755814362</v>
      </c>
      <c r="E45" s="11">
        <v>0.44420266528142371</v>
      </c>
      <c r="F45" s="11">
        <v>0.44822136248725236</v>
      </c>
      <c r="G45" s="11">
        <v>0.44805117011387469</v>
      </c>
      <c r="H45" s="11">
        <v>0.44365988758436442</v>
      </c>
      <c r="I45" s="11">
        <v>0.44309628008901153</v>
      </c>
      <c r="J45" s="11">
        <v>0.44593069082214076</v>
      </c>
      <c r="K45" s="11">
        <v>0.44920685169954844</v>
      </c>
      <c r="L45" s="11">
        <v>0.44791396855340809</v>
      </c>
      <c r="M45" s="11">
        <v>0.44356601055015293</v>
      </c>
      <c r="N45" s="11">
        <v>0.44497372414021669</v>
      </c>
      <c r="O45" s="11">
        <v>0.44266362235180184</v>
      </c>
      <c r="P45" s="11">
        <v>0.43803889500491811</v>
      </c>
      <c r="Q45" s="11">
        <v>0.43799463380432607</v>
      </c>
      <c r="R45" s="11">
        <v>0.44286827124716183</v>
      </c>
      <c r="S45" s="11">
        <v>0.44628797105100704</v>
      </c>
      <c r="U45" s="10">
        <v>7.4484543385340123</v>
      </c>
      <c r="V45" s="10">
        <v>7.4915398380130069</v>
      </c>
      <c r="W45" s="10">
        <v>7.5168758285535935</v>
      </c>
      <c r="X45" s="10">
        <v>7.5344234517069708</v>
      </c>
      <c r="Y45" s="10">
        <v>7.5230421324203602</v>
      </c>
      <c r="Z45" s="10">
        <v>7.4601246012121312</v>
      </c>
      <c r="AA45" s="10">
        <v>7.4366590885886499</v>
      </c>
      <c r="AB45" s="10">
        <v>7.4006145596021051</v>
      </c>
      <c r="AC45" s="10">
        <v>7.3642141244281767</v>
      </c>
      <c r="AD45" s="10">
        <v>7.3612876493193085</v>
      </c>
      <c r="AE45" s="10">
        <v>7.352477012752809</v>
      </c>
      <c r="AF45" s="10">
        <v>7.3372697303661312</v>
      </c>
      <c r="AG45" s="10">
        <v>7.3316858287173323</v>
      </c>
      <c r="AH45" s="10">
        <v>7.3305666618410639</v>
      </c>
      <c r="AI45" s="10">
        <v>7.3426632107989311</v>
      </c>
      <c r="AJ45" s="10">
        <v>7.3275089544520755</v>
      </c>
      <c r="AK45" s="10"/>
      <c r="AL45" s="10"/>
      <c r="AM45" s="14" t="s">
        <v>593</v>
      </c>
      <c r="AN45" s="11">
        <f t="shared" si="0"/>
        <v>2.0687286368756407E-2</v>
      </c>
      <c r="AO45" s="11">
        <f t="shared" si="1"/>
        <v>0.20450461575717313</v>
      </c>
      <c r="AQ45" s="14" t="s">
        <v>318</v>
      </c>
      <c r="AR45" s="11">
        <v>-3.8574037078596586E-2</v>
      </c>
      <c r="AS45" s="11">
        <v>0.48334843798471328</v>
      </c>
    </row>
    <row r="46" spans="2:45">
      <c r="B46" s="34" t="s">
        <v>123</v>
      </c>
      <c r="C46" s="35" t="s">
        <v>124</v>
      </c>
      <c r="D46" s="11">
        <v>0.19612130353699694</v>
      </c>
      <c r="E46" s="11">
        <v>0.19539979781709471</v>
      </c>
      <c r="F46" s="11">
        <v>0.19691923611447545</v>
      </c>
      <c r="G46" s="11">
        <v>0.19418816912680467</v>
      </c>
      <c r="H46" s="11">
        <v>0.1946312879504383</v>
      </c>
      <c r="I46" s="11">
        <v>0.19310188220357519</v>
      </c>
      <c r="J46" s="11">
        <v>0.19471170914547417</v>
      </c>
      <c r="K46" s="11">
        <v>0.19127112145532257</v>
      </c>
      <c r="L46" s="11">
        <v>0.19106296667269393</v>
      </c>
      <c r="M46" s="11">
        <v>0.18978259202616318</v>
      </c>
      <c r="N46" s="11">
        <v>0.18929970331467974</v>
      </c>
      <c r="O46" s="11">
        <v>0.1884264484844376</v>
      </c>
      <c r="P46" s="11">
        <v>0.18856855132100572</v>
      </c>
      <c r="Q46" s="11">
        <v>0.18930738706407871</v>
      </c>
      <c r="R46" s="11">
        <v>0.19292770817346361</v>
      </c>
      <c r="S46" s="11">
        <v>0.19683950109514411</v>
      </c>
      <c r="U46" s="10">
        <v>9.2026177100961828</v>
      </c>
      <c r="V46" s="10">
        <v>9.2983361007603946</v>
      </c>
      <c r="W46" s="10">
        <v>9.3445130327887753</v>
      </c>
      <c r="X46" s="10">
        <v>9.3797390007577217</v>
      </c>
      <c r="Y46" s="10">
        <v>9.3575491351195961</v>
      </c>
      <c r="Z46" s="10">
        <v>9.4228765720169996</v>
      </c>
      <c r="AA46" s="10">
        <v>9.4556259557210112</v>
      </c>
      <c r="AB46" s="10">
        <v>9.5032560730772335</v>
      </c>
      <c r="AC46" s="10">
        <v>9.5555739848449317</v>
      </c>
      <c r="AD46" s="10">
        <v>9.5962541600705311</v>
      </c>
      <c r="AE46" s="10">
        <v>9.6374861012461128</v>
      </c>
      <c r="AF46" s="10">
        <v>9.6861096593429696</v>
      </c>
      <c r="AG46" s="10">
        <v>9.7363717233720575</v>
      </c>
      <c r="AH46" s="10">
        <v>9.7605392082833742</v>
      </c>
      <c r="AI46" s="10">
        <v>9.7012401621715991</v>
      </c>
      <c r="AJ46" s="10">
        <v>9.7384301016912875</v>
      </c>
      <c r="AK46" s="10"/>
      <c r="AL46" s="10"/>
      <c r="AM46" s="14" t="s">
        <v>124</v>
      </c>
      <c r="AN46" s="11">
        <f t="shared" si="0"/>
        <v>-1.1061378431064979E-2</v>
      </c>
      <c r="AO46" s="11">
        <f t="shared" si="1"/>
        <v>0.42731779051231361</v>
      </c>
      <c r="AQ46" s="14" t="s">
        <v>306</v>
      </c>
      <c r="AR46" s="11">
        <v>-3.7048499584070062E-2</v>
      </c>
      <c r="AS46" s="11">
        <v>0.30974735697265171</v>
      </c>
    </row>
    <row r="47" spans="2:45">
      <c r="B47" s="34" t="s">
        <v>125</v>
      </c>
      <c r="C47" s="35" t="s">
        <v>126</v>
      </c>
      <c r="D47" s="11">
        <v>0.28937104824899929</v>
      </c>
      <c r="E47" s="11">
        <v>0.28658376445772654</v>
      </c>
      <c r="F47" s="11">
        <v>0.28761673874314098</v>
      </c>
      <c r="G47" s="11">
        <v>0.2896383016937743</v>
      </c>
      <c r="H47" s="11">
        <v>0.2872672687268219</v>
      </c>
      <c r="I47" s="11">
        <v>0.28632482966067074</v>
      </c>
      <c r="J47" s="11">
        <v>0.28636908692412877</v>
      </c>
      <c r="K47" s="11">
        <v>0.28526088197862093</v>
      </c>
      <c r="L47" s="11">
        <v>0.28586989817970426</v>
      </c>
      <c r="M47" s="11">
        <v>0.28368900147694115</v>
      </c>
      <c r="N47" s="11">
        <v>0.28660837651074572</v>
      </c>
      <c r="O47" s="11">
        <v>0.28470987595937586</v>
      </c>
      <c r="P47" s="11">
        <v>0.28312952957546095</v>
      </c>
      <c r="Q47" s="11">
        <v>0.28733023841809707</v>
      </c>
      <c r="R47" s="11">
        <v>0.29136433801074696</v>
      </c>
      <c r="S47" s="11">
        <v>0.29553325541864628</v>
      </c>
      <c r="U47" s="10">
        <v>8.7534522597055542</v>
      </c>
      <c r="V47" s="10">
        <v>8.7839114671902632</v>
      </c>
      <c r="W47" s="10">
        <v>8.8143706746749722</v>
      </c>
      <c r="X47" s="10">
        <v>8.8448298821596794</v>
      </c>
      <c r="Y47" s="10">
        <v>8.8752890896443883</v>
      </c>
      <c r="Z47" s="10">
        <v>8.9057482971290973</v>
      </c>
      <c r="AA47" s="10">
        <v>8.9362075046138063</v>
      </c>
      <c r="AB47" s="10">
        <v>8.9666667120985135</v>
      </c>
      <c r="AC47" s="10">
        <v>8.9971259195832225</v>
      </c>
      <c r="AD47" s="10">
        <v>9.0275851270679315</v>
      </c>
      <c r="AE47" s="10">
        <v>9.0580443345526405</v>
      </c>
      <c r="AF47" s="10">
        <v>9.0885035420373477</v>
      </c>
      <c r="AG47" s="10">
        <v>9.1189627495220567</v>
      </c>
      <c r="AH47" s="10">
        <v>9.1494219570067656</v>
      </c>
      <c r="AI47" s="10">
        <v>9.1798811644914746</v>
      </c>
      <c r="AJ47" s="10">
        <v>9.2097829096613424</v>
      </c>
      <c r="AK47" s="10"/>
      <c r="AL47" s="10"/>
      <c r="AM47" s="14" t="s">
        <v>126</v>
      </c>
      <c r="AN47" s="11">
        <f t="shared" si="0"/>
        <v>3.3163245365390999E-3</v>
      </c>
      <c r="AO47" s="11">
        <f t="shared" si="1"/>
        <v>2.4704231738454159E-2</v>
      </c>
      <c r="AQ47" s="14" t="s">
        <v>98</v>
      </c>
      <c r="AR47" s="11">
        <v>-3.5047342602799125E-2</v>
      </c>
      <c r="AS47" s="11">
        <v>0.46582384213168843</v>
      </c>
    </row>
    <row r="48" spans="2:45">
      <c r="B48" s="34" t="s">
        <v>127</v>
      </c>
      <c r="C48" s="35" t="s">
        <v>128</v>
      </c>
      <c r="D48" s="11">
        <v>0.21617181040324851</v>
      </c>
      <c r="E48" s="11">
        <v>0.21908600624659205</v>
      </c>
      <c r="F48" s="11">
        <v>0.22244949165782171</v>
      </c>
      <c r="G48" s="11">
        <v>0.22089312201743894</v>
      </c>
      <c r="H48" s="11">
        <v>0.21662722144423097</v>
      </c>
      <c r="I48" s="11">
        <v>0.22170062885994571</v>
      </c>
      <c r="J48" s="11">
        <v>0.22211410749583996</v>
      </c>
      <c r="K48" s="11">
        <v>0.22163711620027091</v>
      </c>
      <c r="L48" s="11">
        <v>0.2211157739479945</v>
      </c>
      <c r="M48" s="11">
        <v>0.2418836987358646</v>
      </c>
      <c r="N48" s="11">
        <v>0.2437334257087875</v>
      </c>
      <c r="O48" s="11">
        <v>0.23736710537782565</v>
      </c>
      <c r="P48" s="11">
        <v>0.23726026623959798</v>
      </c>
      <c r="Q48" s="11">
        <v>0.23882578952238356</v>
      </c>
      <c r="R48" s="11">
        <v>0.2403283758848892</v>
      </c>
      <c r="S48" s="11">
        <v>0.24203887891127693</v>
      </c>
      <c r="U48" s="10">
        <v>9.9086679752339712</v>
      </c>
      <c r="V48" s="10">
        <v>9.9110489185218231</v>
      </c>
      <c r="W48" s="10">
        <v>9.9200875703808205</v>
      </c>
      <c r="X48" s="10">
        <v>9.9570284525723345</v>
      </c>
      <c r="Y48" s="10">
        <v>9.9931688976321684</v>
      </c>
      <c r="Z48" s="10">
        <v>10.031729912878907</v>
      </c>
      <c r="AA48" s="10">
        <v>10.060031798055087</v>
      </c>
      <c r="AB48" s="10">
        <v>10.068390835367486</v>
      </c>
      <c r="AC48" s="10">
        <v>10.069950215290381</v>
      </c>
      <c r="AD48" s="10">
        <v>10.08781668328432</v>
      </c>
      <c r="AE48" s="10">
        <v>10.102466213885986</v>
      </c>
      <c r="AF48" s="10">
        <v>10.123776224283471</v>
      </c>
      <c r="AG48" s="10">
        <v>10.152583690506781</v>
      </c>
      <c r="AH48" s="10">
        <v>10.176124707282908</v>
      </c>
      <c r="AI48" s="10">
        <v>10.15653930691272</v>
      </c>
      <c r="AJ48" s="10">
        <v>10.176152124186739</v>
      </c>
      <c r="AK48" s="10"/>
      <c r="AL48" s="10"/>
      <c r="AM48" s="14" t="s">
        <v>128</v>
      </c>
      <c r="AN48" s="11">
        <f t="shared" si="0"/>
        <v>9.1626997410546113E-2</v>
      </c>
      <c r="AO48" s="11">
        <f t="shared" si="1"/>
        <v>0.66825191373105275</v>
      </c>
      <c r="AQ48" s="14" t="s">
        <v>92</v>
      </c>
      <c r="AR48" s="11">
        <v>-3.5024268617372255E-2</v>
      </c>
      <c r="AS48" s="11">
        <v>0.79287215754029994</v>
      </c>
    </row>
    <row r="49" spans="2:45">
      <c r="B49" s="34" t="s">
        <v>129</v>
      </c>
      <c r="C49" s="35" t="s">
        <v>130</v>
      </c>
      <c r="D49" s="11">
        <v>0.17033161274503272</v>
      </c>
      <c r="E49" s="11">
        <v>0.1711097507927086</v>
      </c>
      <c r="F49" s="11">
        <v>0.17114379001390159</v>
      </c>
      <c r="G49" s="11">
        <v>0.16872100913733046</v>
      </c>
      <c r="H49" s="11">
        <v>0.16804679983092885</v>
      </c>
      <c r="I49" s="11">
        <v>0.16619587924674348</v>
      </c>
      <c r="J49" s="11">
        <v>0.16560635887367578</v>
      </c>
      <c r="K49" s="11">
        <v>0.16459362771686939</v>
      </c>
      <c r="L49" s="11">
        <v>0.16523973239381515</v>
      </c>
      <c r="M49" s="11">
        <v>0.16601776338333771</v>
      </c>
      <c r="N49" s="11">
        <v>0.16636131433020326</v>
      </c>
      <c r="O49" s="11">
        <v>0.17117351312733267</v>
      </c>
      <c r="P49" s="11">
        <v>0.16787637070199965</v>
      </c>
      <c r="Q49" s="11">
        <v>0.17662665897027341</v>
      </c>
      <c r="R49" s="11">
        <v>0.17994554614662484</v>
      </c>
      <c r="S49" s="11">
        <v>0.18337484998717488</v>
      </c>
      <c r="U49" s="10">
        <v>9.6549542720636907</v>
      </c>
      <c r="V49" s="10">
        <v>9.6959887306022434</v>
      </c>
      <c r="W49" s="10">
        <v>9.6897106168880853</v>
      </c>
      <c r="X49" s="10">
        <v>9.682984954519755</v>
      </c>
      <c r="Y49" s="10">
        <v>9.6974476631453594</v>
      </c>
      <c r="Z49" s="10">
        <v>9.7342207767140412</v>
      </c>
      <c r="AA49" s="10">
        <v>9.7632979987087136</v>
      </c>
      <c r="AB49" s="10">
        <v>9.7839632303519988</v>
      </c>
      <c r="AC49" s="10">
        <v>9.8191066848335247</v>
      </c>
      <c r="AD49" s="10">
        <v>9.8621290678127789</v>
      </c>
      <c r="AE49" s="10">
        <v>9.921440581889275</v>
      </c>
      <c r="AF49" s="10">
        <v>9.9840532248114631</v>
      </c>
      <c r="AG49" s="10">
        <v>10.037245166865455</v>
      </c>
      <c r="AH49" s="10">
        <v>10.052895030098433</v>
      </c>
      <c r="AI49" s="10">
        <v>10.003224530512306</v>
      </c>
      <c r="AJ49" s="10">
        <v>10.033601374753436</v>
      </c>
      <c r="AK49" s="10"/>
      <c r="AL49" s="10"/>
      <c r="AM49" s="14" t="s">
        <v>130</v>
      </c>
      <c r="AN49" s="11">
        <f t="shared" si="0"/>
        <v>1.9477285616782872E-2</v>
      </c>
      <c r="AO49" s="11">
        <f t="shared" si="1"/>
        <v>0.26918312045642656</v>
      </c>
      <c r="AQ49" s="14" t="s">
        <v>276</v>
      </c>
      <c r="AR49" s="11">
        <v>-3.3828776585495601E-2</v>
      </c>
      <c r="AS49" s="11">
        <v>0.76374368918318736</v>
      </c>
    </row>
    <row r="50" spans="2:45">
      <c r="B50" s="34" t="s">
        <v>131</v>
      </c>
      <c r="C50" s="35" t="s">
        <v>132</v>
      </c>
      <c r="D50" s="11">
        <v>0.13795731068135095</v>
      </c>
      <c r="E50" s="11">
        <v>0.1377300658766748</v>
      </c>
      <c r="F50" s="11">
        <v>0.1378082196154799</v>
      </c>
      <c r="G50" s="11">
        <v>0.138763238994667</v>
      </c>
      <c r="H50" s="11">
        <v>0.13905880595700695</v>
      </c>
      <c r="I50" s="11">
        <v>0.13878772410531012</v>
      </c>
      <c r="J50" s="11">
        <v>0.13988368294418949</v>
      </c>
      <c r="K50" s="11">
        <v>0.14085764470552833</v>
      </c>
      <c r="L50" s="11">
        <v>0.13582676636125215</v>
      </c>
      <c r="M50" s="11">
        <v>0.13404230412404763</v>
      </c>
      <c r="N50" s="11">
        <v>0.13272727208026144</v>
      </c>
      <c r="O50" s="11">
        <v>0.14650332749336309</v>
      </c>
      <c r="P50" s="11">
        <v>0.13746579474596657</v>
      </c>
      <c r="Q50" s="11">
        <v>0.13677036258351874</v>
      </c>
      <c r="R50" s="11">
        <v>0.13982144337804384</v>
      </c>
      <c r="S50" s="11">
        <v>0.14303527417135259</v>
      </c>
      <c r="U50" s="10">
        <v>10.242928707295151</v>
      </c>
      <c r="V50" s="10">
        <v>10.264397679711559</v>
      </c>
      <c r="W50" s="10">
        <v>10.291668049523887</v>
      </c>
      <c r="X50" s="10">
        <v>10.309871440030911</v>
      </c>
      <c r="Y50" s="10">
        <v>10.331742850225535</v>
      </c>
      <c r="Z50" s="10">
        <v>10.362999713329934</v>
      </c>
      <c r="AA50" s="10">
        <v>10.366706002826561</v>
      </c>
      <c r="AB50" s="10">
        <v>10.367779420472994</v>
      </c>
      <c r="AC50" s="10">
        <v>10.369208682203309</v>
      </c>
      <c r="AD50" s="10">
        <v>10.389317916055676</v>
      </c>
      <c r="AE50" s="10">
        <v>10.410738977415569</v>
      </c>
      <c r="AF50" s="10">
        <v>10.440198601780962</v>
      </c>
      <c r="AG50" s="10">
        <v>10.452548739297693</v>
      </c>
      <c r="AH50" s="10">
        <v>10.437938232580944</v>
      </c>
      <c r="AI50" s="10">
        <v>10.381332944668548</v>
      </c>
      <c r="AJ50" s="10">
        <v>10.394061529271767</v>
      </c>
      <c r="AK50" s="10"/>
      <c r="AL50" s="10"/>
      <c r="AM50" s="14" t="s">
        <v>132</v>
      </c>
      <c r="AN50" s="11">
        <f t="shared" si="0"/>
        <v>5.7266415407191502E-3</v>
      </c>
      <c r="AO50" s="11">
        <f t="shared" si="1"/>
        <v>1.1675877600367772E-2</v>
      </c>
      <c r="AQ50" s="14" t="s">
        <v>168</v>
      </c>
      <c r="AR50" s="11">
        <v>-3.3734415570838019E-2</v>
      </c>
      <c r="AS50" s="11">
        <v>0.46397206784912592</v>
      </c>
    </row>
    <row r="51" spans="2:45">
      <c r="B51" s="34" t="s">
        <v>133</v>
      </c>
      <c r="C51" s="35" t="s">
        <v>134</v>
      </c>
      <c r="D51" s="11">
        <v>0.48038871913228004</v>
      </c>
      <c r="E51" s="11">
        <v>0.4710053800488061</v>
      </c>
      <c r="F51" s="11">
        <v>0.47031002853208631</v>
      </c>
      <c r="G51" s="11">
        <v>0.47253265590977733</v>
      </c>
      <c r="H51" s="11">
        <v>0.46953516535667544</v>
      </c>
      <c r="I51" s="11">
        <v>0.45877480423162237</v>
      </c>
      <c r="J51" s="11">
        <v>0.45309117133477278</v>
      </c>
      <c r="K51" s="11">
        <v>0.47214065635006969</v>
      </c>
      <c r="L51" s="11">
        <v>0.47241032186567161</v>
      </c>
      <c r="M51" s="11">
        <v>0.472922714173245</v>
      </c>
      <c r="N51" s="11">
        <v>0.47547452581913136</v>
      </c>
      <c r="O51" s="11">
        <v>0.47543805175349624</v>
      </c>
      <c r="P51" s="11">
        <v>0.46548531370727947</v>
      </c>
      <c r="Q51" s="11">
        <v>0.46926424815994494</v>
      </c>
      <c r="R51" s="11">
        <v>0.4713183191495583</v>
      </c>
      <c r="S51" s="11">
        <v>0.47492600917137745</v>
      </c>
      <c r="U51" s="10">
        <v>7.653276913115568</v>
      </c>
      <c r="V51" s="10">
        <v>7.5829256085123742</v>
      </c>
      <c r="W51" s="10">
        <v>7.5426380494089695</v>
      </c>
      <c r="X51" s="10">
        <v>7.5091135484381706</v>
      </c>
      <c r="Y51" s="10">
        <v>7.4980873783337367</v>
      </c>
      <c r="Z51" s="10">
        <v>7.4738508650977664</v>
      </c>
      <c r="AA51" s="10">
        <v>7.4701648431913297</v>
      </c>
      <c r="AB51" s="10">
        <v>7.4753151714485391</v>
      </c>
      <c r="AC51" s="10">
        <v>7.4883798444592946</v>
      </c>
      <c r="AD51" s="10">
        <v>7.5083616586400961</v>
      </c>
      <c r="AE51" s="10">
        <v>7.5218987089933549</v>
      </c>
      <c r="AF51" s="10">
        <v>7.5508531257353599</v>
      </c>
      <c r="AG51" s="10">
        <v>7.5827091577912666</v>
      </c>
      <c r="AH51" s="10">
        <v>7.6213236807934628</v>
      </c>
      <c r="AI51" s="10">
        <v>7.6526502946648849</v>
      </c>
      <c r="AJ51" s="10">
        <v>7.6553597920115548</v>
      </c>
      <c r="AK51" s="10"/>
      <c r="AL51" s="10"/>
      <c r="AM51" s="14" t="s">
        <v>134</v>
      </c>
      <c r="AN51" s="11">
        <f t="shared" si="0"/>
        <v>4.5688300332436711E-2</v>
      </c>
      <c r="AO51" s="11">
        <f t="shared" si="1"/>
        <v>0.21798935131702202</v>
      </c>
      <c r="AQ51" s="14" t="s">
        <v>298</v>
      </c>
      <c r="AR51" s="11">
        <v>-3.1398894203895286E-2</v>
      </c>
      <c r="AS51" s="11">
        <v>0.34051272951642991</v>
      </c>
    </row>
    <row r="52" spans="2:45">
      <c r="B52" s="34" t="s">
        <v>135</v>
      </c>
      <c r="C52" s="35" t="s">
        <v>136</v>
      </c>
      <c r="D52" s="11">
        <v>0.37642083269570953</v>
      </c>
      <c r="E52" s="11">
        <v>0.37784544844279289</v>
      </c>
      <c r="F52" s="11">
        <v>0.3779676566277928</v>
      </c>
      <c r="G52" s="11">
        <v>0.37553094884055715</v>
      </c>
      <c r="H52" s="11">
        <v>0.3721025832733213</v>
      </c>
      <c r="I52" s="11">
        <v>0.3761926753865022</v>
      </c>
      <c r="J52" s="11">
        <v>0.37299060898801645</v>
      </c>
      <c r="K52" s="11">
        <v>0.37318573741872635</v>
      </c>
      <c r="L52" s="11">
        <v>0.36883516138120287</v>
      </c>
      <c r="M52" s="11">
        <v>0.36614308969229054</v>
      </c>
      <c r="N52" s="11">
        <v>0.37140028767865579</v>
      </c>
      <c r="O52" s="11">
        <v>0.37840941899182207</v>
      </c>
      <c r="P52" s="11">
        <v>0.37286895599873815</v>
      </c>
      <c r="Q52" s="11">
        <v>0.39138900965795598</v>
      </c>
      <c r="R52" s="11">
        <v>0.39441390424993167</v>
      </c>
      <c r="S52" s="11">
        <v>0.39768636992948814</v>
      </c>
      <c r="U52" s="10">
        <v>8.7292020768677272</v>
      </c>
      <c r="V52" s="10">
        <v>8.7665318830291579</v>
      </c>
      <c r="W52" s="10">
        <v>8.7832853418427739</v>
      </c>
      <c r="X52" s="10">
        <v>8.8351340728624042</v>
      </c>
      <c r="Y52" s="10">
        <v>8.8458088290087726</v>
      </c>
      <c r="Z52" s="10">
        <v>8.8554052810539705</v>
      </c>
      <c r="AA52" s="10">
        <v>8.820646527423321</v>
      </c>
      <c r="AB52" s="10">
        <v>8.7797117724464275</v>
      </c>
      <c r="AC52" s="10">
        <v>8.7994440429301299</v>
      </c>
      <c r="AD52" s="10">
        <v>8.8567361476519757</v>
      </c>
      <c r="AE52" s="10">
        <v>8.8825510920190194</v>
      </c>
      <c r="AF52" s="10">
        <v>8.9377043597039822</v>
      </c>
      <c r="AG52" s="10">
        <v>8.979649624572712</v>
      </c>
      <c r="AH52" s="10">
        <v>9.0090224053618382</v>
      </c>
      <c r="AI52" s="10">
        <v>8.9954404704293154</v>
      </c>
      <c r="AJ52" s="10">
        <v>9.0127286824467792</v>
      </c>
      <c r="AK52" s="10"/>
      <c r="AL52" s="10"/>
      <c r="AM52" s="14" t="s">
        <v>136</v>
      </c>
      <c r="AN52" s="11">
        <f t="shared" si="0"/>
        <v>6.3196364302140665E-2</v>
      </c>
      <c r="AO52" s="11">
        <f t="shared" si="1"/>
        <v>0.41730587858112583</v>
      </c>
      <c r="AQ52" s="14" t="s">
        <v>310</v>
      </c>
      <c r="AR52" s="11">
        <v>-3.1308890364046937E-2</v>
      </c>
      <c r="AS52" s="11">
        <v>0.37413584544725004</v>
      </c>
    </row>
    <row r="53" spans="2:45">
      <c r="B53" s="34" t="s">
        <v>137</v>
      </c>
      <c r="C53" s="35" t="s">
        <v>138</v>
      </c>
      <c r="D53" s="11">
        <v>0.32886078445071454</v>
      </c>
      <c r="E53" s="11">
        <v>0.32630677692633286</v>
      </c>
      <c r="F53" s="11">
        <v>0.32476410698202185</v>
      </c>
      <c r="G53" s="11">
        <v>0.31936898491674859</v>
      </c>
      <c r="H53" s="11">
        <v>0.32131223900280986</v>
      </c>
      <c r="I53" s="11">
        <v>0.31641828803063515</v>
      </c>
      <c r="J53" s="11">
        <v>0.31613937973360112</v>
      </c>
      <c r="K53" s="11">
        <v>0.31379016555784778</v>
      </c>
      <c r="L53" s="11">
        <v>0.31311709755201739</v>
      </c>
      <c r="M53" s="11">
        <v>0.3132009866484588</v>
      </c>
      <c r="N53" s="11">
        <v>0.314973682988895</v>
      </c>
      <c r="O53" s="11">
        <v>0.31587603883395854</v>
      </c>
      <c r="P53" s="11">
        <v>0.31357241496619692</v>
      </c>
      <c r="Q53" s="11">
        <v>0.31352817336487243</v>
      </c>
      <c r="R53" s="11">
        <v>0.31707030135531383</v>
      </c>
      <c r="S53" s="11">
        <v>0.32113431545959376</v>
      </c>
      <c r="U53" s="10">
        <v>8.3854194379551643</v>
      </c>
      <c r="V53" s="10">
        <v>8.4366824618545273</v>
      </c>
      <c r="W53" s="10">
        <v>8.4966676386119602</v>
      </c>
      <c r="X53" s="10">
        <v>8.5478966540277384</v>
      </c>
      <c r="Y53" s="10">
        <v>8.5966900616945203</v>
      </c>
      <c r="Z53" s="10">
        <v>8.6357280646761545</v>
      </c>
      <c r="AA53" s="10">
        <v>8.6378666975434992</v>
      </c>
      <c r="AB53" s="10">
        <v>8.6785656439964107</v>
      </c>
      <c r="AC53" s="10">
        <v>8.6606829331201372</v>
      </c>
      <c r="AD53" s="10">
        <v>8.6586096209322587</v>
      </c>
      <c r="AE53" s="10">
        <v>8.7323401371676166</v>
      </c>
      <c r="AF53" s="10">
        <v>8.8191224656755764</v>
      </c>
      <c r="AG53" s="10">
        <v>8.8861071587224796</v>
      </c>
      <c r="AH53" s="10">
        <v>8.9232620859606548</v>
      </c>
      <c r="AI53" s="10">
        <v>8.9435046726507821</v>
      </c>
      <c r="AJ53" s="10">
        <v>8.9798313407743411</v>
      </c>
      <c r="AK53" s="10"/>
      <c r="AL53" s="10"/>
      <c r="AM53" s="14" t="s">
        <v>138</v>
      </c>
      <c r="AN53" s="11">
        <f t="shared" si="0"/>
        <v>-1.7001300884076451E-2</v>
      </c>
      <c r="AO53" s="11">
        <f t="shared" si="1"/>
        <v>0.37309305922854497</v>
      </c>
      <c r="AQ53" s="14" t="s">
        <v>74</v>
      </c>
      <c r="AR53" s="11">
        <v>-3.1200023314881729E-2</v>
      </c>
      <c r="AS53" s="11">
        <v>0.21262207575896672</v>
      </c>
    </row>
    <row r="54" spans="2:45">
      <c r="B54" s="34" t="s">
        <v>139</v>
      </c>
      <c r="C54" s="35" t="s">
        <v>140</v>
      </c>
      <c r="D54" s="11">
        <v>0.26542008468736056</v>
      </c>
      <c r="E54" s="11">
        <v>0.26470658502479066</v>
      </c>
      <c r="F54" s="11">
        <v>0.26534925729536618</v>
      </c>
      <c r="G54" s="11">
        <v>0.26912039459430592</v>
      </c>
      <c r="H54" s="11">
        <v>0.26228282428860239</v>
      </c>
      <c r="I54" s="11">
        <v>0.25768261815929466</v>
      </c>
      <c r="J54" s="11">
        <v>0.26355248409027082</v>
      </c>
      <c r="K54" s="11">
        <v>0.25838391219818896</v>
      </c>
      <c r="L54" s="11">
        <v>0.25729755982073632</v>
      </c>
      <c r="M54" s="11">
        <v>0.249310384862614</v>
      </c>
      <c r="N54" s="11">
        <v>0.25279015539218541</v>
      </c>
      <c r="O54" s="11">
        <v>0.25084376301721428</v>
      </c>
      <c r="P54" s="11">
        <v>0.2478045206214248</v>
      </c>
      <c r="Q54" s="11">
        <v>0.24655777636589279</v>
      </c>
      <c r="R54" s="11">
        <v>0.24964637885603691</v>
      </c>
      <c r="S54" s="11">
        <v>0.25324141372142062</v>
      </c>
      <c r="U54" s="10">
        <v>8.639852703485758</v>
      </c>
      <c r="V54" s="10">
        <v>8.6462495031189839</v>
      </c>
      <c r="W54" s="10">
        <v>8.6698562453162165</v>
      </c>
      <c r="X54" s="10">
        <v>8.6756966685591959</v>
      </c>
      <c r="Y54" s="10">
        <v>8.5964246591146694</v>
      </c>
      <c r="Z54" s="10">
        <v>8.6105632191829216</v>
      </c>
      <c r="AA54" s="10">
        <v>8.6496797016449491</v>
      </c>
      <c r="AB54" s="10">
        <v>8.6789808973451485</v>
      </c>
      <c r="AC54" s="10">
        <v>8.7023381172512089</v>
      </c>
      <c r="AD54" s="10">
        <v>8.7679512080458828</v>
      </c>
      <c r="AE54" s="10">
        <v>8.8152304938388966</v>
      </c>
      <c r="AF54" s="10">
        <v>8.8426484472664555</v>
      </c>
      <c r="AG54" s="10">
        <v>8.8711338766467271</v>
      </c>
      <c r="AH54" s="10">
        <v>8.9306621346301114</v>
      </c>
      <c r="AI54" s="10">
        <v>8.923673872830836</v>
      </c>
      <c r="AJ54" s="10">
        <v>8.9468844141969139</v>
      </c>
      <c r="AK54" s="10"/>
      <c r="AL54" s="10"/>
      <c r="AM54" s="14" t="s">
        <v>140</v>
      </c>
      <c r="AN54" s="11">
        <f t="shared" si="0"/>
        <v>-4.8844335896343162E-2</v>
      </c>
      <c r="AO54" s="11">
        <f t="shared" si="1"/>
        <v>0.67267884454151716</v>
      </c>
      <c r="AQ54" s="14" t="s">
        <v>188</v>
      </c>
      <c r="AR54" s="11">
        <v>-3.0092835582518206E-2</v>
      </c>
      <c r="AS54" s="11">
        <v>0.27103574465013042</v>
      </c>
    </row>
    <row r="55" spans="2:45">
      <c r="B55" s="34" t="s">
        <v>141</v>
      </c>
      <c r="C55" s="35" t="s">
        <v>142</v>
      </c>
      <c r="D55" s="11">
        <v>0.29280587743999009</v>
      </c>
      <c r="E55" s="11">
        <v>0.2963030696204868</v>
      </c>
      <c r="F55" s="11">
        <v>0.29206184417753639</v>
      </c>
      <c r="G55" s="11">
        <v>0.286975310921388</v>
      </c>
      <c r="H55" s="11">
        <v>0.28445942830943299</v>
      </c>
      <c r="I55" s="11">
        <v>0.28206635339853697</v>
      </c>
      <c r="J55" s="11">
        <v>0.27817644410760772</v>
      </c>
      <c r="K55" s="11">
        <v>0.27680418258304451</v>
      </c>
      <c r="L55" s="11">
        <v>0.27061767391980901</v>
      </c>
      <c r="M55" s="11">
        <v>0.263682026237752</v>
      </c>
      <c r="N55" s="11">
        <v>0.26306197599347647</v>
      </c>
      <c r="O55" s="11">
        <v>0.26095033444595322</v>
      </c>
      <c r="P55" s="11">
        <v>0.26054801190427573</v>
      </c>
      <c r="Q55" s="11">
        <v>0.25894573133214666</v>
      </c>
      <c r="R55" s="11">
        <v>0.27060068930123532</v>
      </c>
      <c r="S55" s="11">
        <v>0.27481789049090172</v>
      </c>
      <c r="U55" s="10">
        <v>8.1331763144818332</v>
      </c>
      <c r="V55" s="10">
        <v>8.1629654451544571</v>
      </c>
      <c r="W55" s="10">
        <v>8.1975897739250776</v>
      </c>
      <c r="X55" s="10">
        <v>8.2183299276416513</v>
      </c>
      <c r="Y55" s="10">
        <v>8.2587342794703051</v>
      </c>
      <c r="Z55" s="10">
        <v>8.2921205774125166</v>
      </c>
      <c r="AA55" s="10">
        <v>8.3078832508715905</v>
      </c>
      <c r="AB55" s="10">
        <v>8.3122589688256348</v>
      </c>
      <c r="AC55" s="10">
        <v>8.3246399496869135</v>
      </c>
      <c r="AD55" s="10">
        <v>8.3457863158810923</v>
      </c>
      <c r="AE55" s="10">
        <v>8.3707447186816761</v>
      </c>
      <c r="AF55" s="10">
        <v>8.4183533956560321</v>
      </c>
      <c r="AG55" s="10">
        <v>8.4684476009454137</v>
      </c>
      <c r="AH55" s="10">
        <v>8.5194125128926927</v>
      </c>
      <c r="AI55" s="10">
        <v>8.5469528960770624</v>
      </c>
      <c r="AJ55" s="10">
        <v>8.5741188146120688</v>
      </c>
      <c r="AK55" s="10"/>
      <c r="AL55" s="10"/>
      <c r="AM55" s="14" t="s">
        <v>142</v>
      </c>
      <c r="AN55" s="11">
        <f t="shared" si="0"/>
        <v>-7.2247709336962215E-2</v>
      </c>
      <c r="AO55" s="11">
        <f t="shared" si="1"/>
        <v>0.61524948691001169</v>
      </c>
      <c r="AQ55" s="14" t="s">
        <v>48</v>
      </c>
      <c r="AR55" s="11">
        <v>-3.0047656122583345E-2</v>
      </c>
      <c r="AS55" s="11">
        <v>0.88290283004624914</v>
      </c>
    </row>
    <row r="56" spans="2:45">
      <c r="B56" s="34" t="s">
        <v>143</v>
      </c>
      <c r="C56" s="35" t="s">
        <v>144</v>
      </c>
      <c r="D56" s="11">
        <v>0.31206041934207585</v>
      </c>
      <c r="E56" s="11">
        <v>0.30982327190951114</v>
      </c>
      <c r="F56" s="11">
        <v>0.31342714763322688</v>
      </c>
      <c r="G56" s="11">
        <v>0.30614370043901579</v>
      </c>
      <c r="H56" s="11">
        <v>0.30255681923395489</v>
      </c>
      <c r="I56" s="11">
        <v>0.3100538738241751</v>
      </c>
      <c r="J56" s="11">
        <v>0.31013298522776922</v>
      </c>
      <c r="K56" s="11">
        <v>0.30842717722823221</v>
      </c>
      <c r="L56" s="11">
        <v>0.30842774337758222</v>
      </c>
      <c r="M56" s="11">
        <v>0.30709936415763367</v>
      </c>
      <c r="N56" s="11">
        <v>0.30238955504818305</v>
      </c>
      <c r="O56" s="11">
        <v>0.30545012444587694</v>
      </c>
      <c r="P56" s="11">
        <v>0.30201245844212993</v>
      </c>
      <c r="Q56" s="11">
        <v>0.30339403213428867</v>
      </c>
      <c r="R56" s="11">
        <v>0.30849641459239269</v>
      </c>
      <c r="S56" s="11">
        <v>0.31208763573154963</v>
      </c>
      <c r="U56" s="10">
        <v>8.4398800544965056</v>
      </c>
      <c r="V56" s="10">
        <v>8.4464829884053785</v>
      </c>
      <c r="W56" s="10">
        <v>8.4795098766372909</v>
      </c>
      <c r="X56" s="10">
        <v>8.5092557310813124</v>
      </c>
      <c r="Y56" s="10">
        <v>8.5371738568836104</v>
      </c>
      <c r="Z56" s="10">
        <v>8.5532196385310417</v>
      </c>
      <c r="AA56" s="10">
        <v>8.5655990240591819</v>
      </c>
      <c r="AB56" s="10">
        <v>8.584837345463793</v>
      </c>
      <c r="AC56" s="10">
        <v>8.6040926994228908</v>
      </c>
      <c r="AD56" s="10">
        <v>8.619040483058054</v>
      </c>
      <c r="AE56" s="10">
        <v>8.6458912150069551</v>
      </c>
      <c r="AF56" s="10">
        <v>8.683072541145668</v>
      </c>
      <c r="AG56" s="10">
        <v>8.7239982257376401</v>
      </c>
      <c r="AH56" s="10">
        <v>8.7436059302173224</v>
      </c>
      <c r="AI56" s="10">
        <v>8.7028180128184225</v>
      </c>
      <c r="AJ56" s="10">
        <v>8.7241060204506624</v>
      </c>
      <c r="AK56" s="10"/>
      <c r="AL56" s="10"/>
      <c r="AM56" s="14" t="s">
        <v>144</v>
      </c>
      <c r="AN56" s="11">
        <f t="shared" si="0"/>
        <v>-1.7202769871394453E-2</v>
      </c>
      <c r="AO56" s="11">
        <f t="shared" si="1"/>
        <v>0.22087113244611514</v>
      </c>
      <c r="AQ56" s="14" t="s">
        <v>152</v>
      </c>
      <c r="AR56" s="11">
        <v>-2.8807529587643165E-2</v>
      </c>
      <c r="AS56" s="11">
        <v>0.87686694333736814</v>
      </c>
    </row>
    <row r="57" spans="2:45">
      <c r="B57" s="34" t="s">
        <v>145</v>
      </c>
      <c r="C57" s="35" t="s">
        <v>146</v>
      </c>
      <c r="D57" s="11">
        <v>0.47800038630514491</v>
      </c>
      <c r="E57" s="11">
        <v>0.4778955840945554</v>
      </c>
      <c r="F57" s="11">
        <v>0.47958902731899644</v>
      </c>
      <c r="G57" s="11">
        <v>0.47999720790868144</v>
      </c>
      <c r="H57" s="11">
        <v>0.47497917993444366</v>
      </c>
      <c r="I57" s="11">
        <v>0.4653554224399315</v>
      </c>
      <c r="J57" s="11">
        <v>0.46348154926503304</v>
      </c>
      <c r="K57" s="11">
        <v>0.46056972095380333</v>
      </c>
      <c r="L57" s="11">
        <v>0.45686325357383395</v>
      </c>
      <c r="M57" s="11">
        <v>0.45406099278906759</v>
      </c>
      <c r="N57" s="11">
        <v>0.45163128250116108</v>
      </c>
      <c r="O57" s="11">
        <v>0.45236203792748358</v>
      </c>
      <c r="P57" s="11">
        <v>0.45233845903959863</v>
      </c>
      <c r="Q57" s="11">
        <v>0.45087720294927475</v>
      </c>
      <c r="R57" s="11">
        <v>0.45293437616612026</v>
      </c>
      <c r="S57" s="11">
        <v>0.45510616568592499</v>
      </c>
      <c r="U57" s="10">
        <v>7.7451884195408951</v>
      </c>
      <c r="V57" s="10">
        <v>7.9680310977521822</v>
      </c>
      <c r="W57" s="10">
        <v>8.4734719630732336</v>
      </c>
      <c r="X57" s="10">
        <v>8.64018537744602</v>
      </c>
      <c r="Y57" s="10">
        <v>8.9562580285238713</v>
      </c>
      <c r="Z57" s="10">
        <v>9.0527587091703996</v>
      </c>
      <c r="AA57" s="10">
        <v>9.5052741723466081</v>
      </c>
      <c r="AB57" s="10">
        <v>9.6544973128877523</v>
      </c>
      <c r="AC57" s="10">
        <v>9.7570861060173435</v>
      </c>
      <c r="AD57" s="10">
        <v>10.051568126554548</v>
      </c>
      <c r="AE57" s="10">
        <v>10.117383581716958</v>
      </c>
      <c r="AF57" s="10">
        <v>10.103021819150893</v>
      </c>
      <c r="AG57" s="10">
        <v>10.270758842091146</v>
      </c>
      <c r="AH57" s="10">
        <v>10.351659103341854</v>
      </c>
      <c r="AI57" s="10">
        <v>10.270123755159451</v>
      </c>
      <c r="AJ57" s="10">
        <v>10.403060863804166</v>
      </c>
      <c r="AK57" s="10"/>
      <c r="AL57" s="10"/>
      <c r="AM57" s="14" t="s">
        <v>146</v>
      </c>
      <c r="AN57" s="11">
        <f t="shared" si="0"/>
        <v>-1.2306019013801368E-2</v>
      </c>
      <c r="AO57" s="11">
        <f t="shared" si="1"/>
        <v>0.89714309507663581</v>
      </c>
      <c r="AQ57" s="14" t="s">
        <v>420</v>
      </c>
      <c r="AR57" s="11">
        <v>-2.8395563279709792E-2</v>
      </c>
      <c r="AS57" s="11">
        <v>0.17816058731878523</v>
      </c>
    </row>
    <row r="58" spans="2:45">
      <c r="B58" s="34" t="s">
        <v>147</v>
      </c>
      <c r="C58" s="35" t="s">
        <v>148</v>
      </c>
      <c r="D58" s="11">
        <v>0.4964128686358224</v>
      </c>
      <c r="E58" s="11">
        <v>0.50342434433558647</v>
      </c>
      <c r="F58" s="11">
        <v>0.49917257122681336</v>
      </c>
      <c r="G58" s="11">
        <v>0.49871883216644486</v>
      </c>
      <c r="H58" s="11">
        <v>0.47818094525631172</v>
      </c>
      <c r="I58" s="11">
        <v>0.49144665981878893</v>
      </c>
      <c r="J58" s="11">
        <v>0.49600053665718186</v>
      </c>
      <c r="K58" s="11">
        <v>0.4864386193562899</v>
      </c>
      <c r="L58" s="11">
        <v>0.50724651208926119</v>
      </c>
      <c r="M58" s="11">
        <v>0.52854898545101348</v>
      </c>
      <c r="N58" s="11">
        <v>0.51645560512965083</v>
      </c>
      <c r="O58" s="11">
        <v>0.4887539315204798</v>
      </c>
      <c r="P58" s="11">
        <v>0.48310563632041736</v>
      </c>
      <c r="Q58" s="11">
        <v>0.47929136571177772</v>
      </c>
      <c r="R58" s="11">
        <v>0.48352324986166462</v>
      </c>
      <c r="S58" s="11">
        <v>0.48652165847263978</v>
      </c>
      <c r="U58" s="10">
        <v>6.6214540879541843</v>
      </c>
      <c r="V58" s="10">
        <v>6.6946927832981746</v>
      </c>
      <c r="W58" s="10">
        <v>6.7491704850782366</v>
      </c>
      <c r="X58" s="10">
        <v>6.7393694612802317</v>
      </c>
      <c r="Y58" s="10">
        <v>6.7075557112866129</v>
      </c>
      <c r="Z58" s="10">
        <v>6.5315033548384376</v>
      </c>
      <c r="AA58" s="10">
        <v>6.5777838403152602</v>
      </c>
      <c r="AB58" s="10">
        <v>6.5658519650219045</v>
      </c>
      <c r="AC58" s="10">
        <v>6.496648944780385</v>
      </c>
      <c r="AD58" s="10">
        <v>6.4702644718513564</v>
      </c>
      <c r="AE58" s="10">
        <v>6.4577306603947182</v>
      </c>
      <c r="AF58" s="10">
        <v>6.4133153582621647</v>
      </c>
      <c r="AG58" s="10">
        <v>6.394557318627319</v>
      </c>
      <c r="AH58" s="10">
        <v>6.2613963182117613</v>
      </c>
      <c r="AI58" s="10">
        <v>6.2674814267023917</v>
      </c>
      <c r="AJ58" s="10">
        <v>6.2351921132830572</v>
      </c>
      <c r="AK58" s="10"/>
      <c r="AL58" s="10"/>
      <c r="AM58" s="14" t="s">
        <v>148</v>
      </c>
      <c r="AN58" s="11">
        <f t="shared" si="0"/>
        <v>1.9041925888935874E-2</v>
      </c>
      <c r="AO58" s="11">
        <f t="shared" si="1"/>
        <v>5.4492554604939174E-2</v>
      </c>
      <c r="AQ58" s="14" t="s">
        <v>218</v>
      </c>
      <c r="AR58" s="11">
        <v>-2.7180158425082094E-2</v>
      </c>
      <c r="AS58" s="11">
        <v>0.6958433819902079</v>
      </c>
    </row>
    <row r="59" spans="2:45">
      <c r="B59" s="34" t="s">
        <v>149</v>
      </c>
      <c r="C59" s="35" t="s">
        <v>150</v>
      </c>
      <c r="D59" s="11">
        <v>0.2677694780328011</v>
      </c>
      <c r="E59" s="11">
        <v>0.27043274211899981</v>
      </c>
      <c r="F59" s="11">
        <v>0.26936798250460714</v>
      </c>
      <c r="G59" s="11">
        <v>0.2836619775218871</v>
      </c>
      <c r="H59" s="11">
        <v>0.28381738190765848</v>
      </c>
      <c r="I59" s="11">
        <v>0.28398837916472019</v>
      </c>
      <c r="J59" s="11">
        <v>0.27917353220428981</v>
      </c>
      <c r="K59" s="11">
        <v>0.28586247125373726</v>
      </c>
      <c r="L59" s="11">
        <v>0.28170954429662637</v>
      </c>
      <c r="M59" s="11">
        <v>0.27926305870363577</v>
      </c>
      <c r="N59" s="11">
        <v>0.28115484730599771</v>
      </c>
      <c r="O59" s="11">
        <v>0.27735087804417696</v>
      </c>
      <c r="P59" s="11">
        <v>0.28743590305668898</v>
      </c>
      <c r="Q59" s="11">
        <v>0.28495414182717721</v>
      </c>
      <c r="R59" s="11">
        <v>0.28925006755034616</v>
      </c>
      <c r="S59" s="11">
        <v>0.29272021362137329</v>
      </c>
      <c r="U59" s="10">
        <v>8.9585305206153087</v>
      </c>
      <c r="V59" s="10">
        <v>9.021818620099566</v>
      </c>
      <c r="W59" s="10">
        <v>9.1357534721451277</v>
      </c>
      <c r="X59" s="10">
        <v>9.1978534144655697</v>
      </c>
      <c r="Y59" s="10">
        <v>9.2041316662396166</v>
      </c>
      <c r="Z59" s="10">
        <v>9.2998845106737953</v>
      </c>
      <c r="AA59" s="10">
        <v>9.3776853404056428</v>
      </c>
      <c r="AB59" s="10">
        <v>9.458803933670298</v>
      </c>
      <c r="AC59" s="10">
        <v>9.5324731840550001</v>
      </c>
      <c r="AD59" s="10">
        <v>9.6151494188518196</v>
      </c>
      <c r="AE59" s="10">
        <v>9.7140159177468757</v>
      </c>
      <c r="AF59" s="10">
        <v>9.8219638186525362</v>
      </c>
      <c r="AG59" s="10">
        <v>9.8920572995004843</v>
      </c>
      <c r="AH59" s="10">
        <v>9.8401494230508568</v>
      </c>
      <c r="AI59" s="10">
        <v>9.688590990982215</v>
      </c>
      <c r="AJ59" s="10">
        <v>9.7506530274527119</v>
      </c>
      <c r="AK59" s="10"/>
      <c r="AL59" s="10"/>
      <c r="AM59" s="14" t="s">
        <v>150</v>
      </c>
      <c r="AN59" s="11">
        <f t="shared" si="0"/>
        <v>1.5173338274741642E-2</v>
      </c>
      <c r="AO59" s="11">
        <f t="shared" si="1"/>
        <v>0.43060350707721423</v>
      </c>
      <c r="AQ59" s="14" t="s">
        <v>410</v>
      </c>
      <c r="AR59" s="11">
        <v>-2.6146378663461315E-2</v>
      </c>
      <c r="AS59" s="11">
        <v>0.33212761654399492</v>
      </c>
    </row>
    <row r="60" spans="2:45">
      <c r="B60" s="34" t="s">
        <v>151</v>
      </c>
      <c r="C60" s="35" t="s">
        <v>152</v>
      </c>
      <c r="D60" s="11">
        <v>0.57289978861699553</v>
      </c>
      <c r="E60" s="11">
        <v>0.57053018141850964</v>
      </c>
      <c r="F60" s="11">
        <v>0.56918693543629428</v>
      </c>
      <c r="G60" s="11">
        <v>0.56946520283609092</v>
      </c>
      <c r="H60" s="11">
        <v>0.57024113837216828</v>
      </c>
      <c r="I60" s="11">
        <v>0.57305546546962771</v>
      </c>
      <c r="J60" s="11">
        <v>0.57237488195357067</v>
      </c>
      <c r="K60" s="11">
        <v>0.5651936744974223</v>
      </c>
      <c r="L60" s="11">
        <v>0.57058536174783203</v>
      </c>
      <c r="M60" s="11">
        <v>0.56703342845729565</v>
      </c>
      <c r="N60" s="11">
        <v>0.56557766380252905</v>
      </c>
      <c r="O60" s="11">
        <v>0.56170176139104921</v>
      </c>
      <c r="P60" s="11">
        <v>0.55873322343264664</v>
      </c>
      <c r="Q60" s="11">
        <v>0.55487117056078561</v>
      </c>
      <c r="R60" s="11">
        <v>0.55623758748749297</v>
      </c>
      <c r="S60" s="11">
        <v>0.55876927525507214</v>
      </c>
      <c r="U60" s="10">
        <v>6.1861842731631018</v>
      </c>
      <c r="V60" s="10">
        <v>6.2735443182869348</v>
      </c>
      <c r="W60" s="10">
        <v>6.2758967304755284</v>
      </c>
      <c r="X60" s="10">
        <v>6.2131534318841428</v>
      </c>
      <c r="Y60" s="10">
        <v>6.2365003730449349</v>
      </c>
      <c r="Z60" s="10">
        <v>6.26874367460454</v>
      </c>
      <c r="AA60" s="10">
        <v>6.3220162593506011</v>
      </c>
      <c r="AB60" s="10">
        <v>6.3108432232966081</v>
      </c>
      <c r="AC60" s="10">
        <v>6.2629535264978378</v>
      </c>
      <c r="AD60" s="10">
        <v>6.3642440936202096</v>
      </c>
      <c r="AE60" s="10">
        <v>6.4499744821333964</v>
      </c>
      <c r="AF60" s="10">
        <v>6.5268415117327976</v>
      </c>
      <c r="AG60" s="10">
        <v>6.609301551146312</v>
      </c>
      <c r="AH60" s="10">
        <v>6.6857147246318656</v>
      </c>
      <c r="AI60" s="10">
        <v>6.7434666091483022</v>
      </c>
      <c r="AJ60" s="10">
        <v>6.7807556785757237</v>
      </c>
      <c r="AK60" s="10"/>
      <c r="AL60" s="10"/>
      <c r="AM60" s="14" t="s">
        <v>152</v>
      </c>
      <c r="AN60" s="11">
        <f t="shared" si="0"/>
        <v>-2.8807529587643165E-2</v>
      </c>
      <c r="AO60" s="11">
        <f t="shared" si="1"/>
        <v>0.87686694333736814</v>
      </c>
      <c r="AQ60" s="14" t="s">
        <v>84</v>
      </c>
      <c r="AR60" s="11">
        <v>-2.5918711954289117E-2</v>
      </c>
      <c r="AS60" s="11">
        <v>0.44010905942172723</v>
      </c>
    </row>
    <row r="61" spans="2:45">
      <c r="B61" s="34" t="s">
        <v>153</v>
      </c>
      <c r="C61" s="35" t="s">
        <v>154</v>
      </c>
      <c r="D61" s="11">
        <v>0.34027539700750492</v>
      </c>
      <c r="E61" s="11">
        <v>0.33444759540623359</v>
      </c>
      <c r="F61" s="11">
        <v>0.33745284499786848</v>
      </c>
      <c r="G61" s="11">
        <v>0.33705643212249009</v>
      </c>
      <c r="H61" s="11">
        <v>0.33958972743338495</v>
      </c>
      <c r="I61" s="11">
        <v>0.33907111055375144</v>
      </c>
      <c r="J61" s="11">
        <v>0.33938314806723779</v>
      </c>
      <c r="K61" s="11">
        <v>0.3390201237487267</v>
      </c>
      <c r="L61" s="11">
        <v>0.33094790714733108</v>
      </c>
      <c r="M61" s="11">
        <v>0.33875536489035446</v>
      </c>
      <c r="N61" s="11">
        <v>0.34168406321908412</v>
      </c>
      <c r="O61" s="11">
        <v>0.34158677305216317</v>
      </c>
      <c r="P61" s="11">
        <v>0.34142394677013882</v>
      </c>
      <c r="Q61" s="11">
        <v>0.34018038227910935</v>
      </c>
      <c r="R61" s="11">
        <v>0.34733064884415943</v>
      </c>
      <c r="S61" s="11">
        <v>0.34911422883783189</v>
      </c>
      <c r="U61" s="10">
        <v>8.2158613189847483</v>
      </c>
      <c r="V61" s="10">
        <v>8.2523632161078897</v>
      </c>
      <c r="W61" s="10">
        <v>8.2208737824153264</v>
      </c>
      <c r="X61" s="10">
        <v>8.225494117435117</v>
      </c>
      <c r="Y61" s="10">
        <v>8.3021302472649836</v>
      </c>
      <c r="Z61" s="10">
        <v>8.2776061340137339</v>
      </c>
      <c r="AA61" s="10">
        <v>8.2903882664740927</v>
      </c>
      <c r="AB61" s="10">
        <v>8.3153078446619215</v>
      </c>
      <c r="AC61" s="10">
        <v>8.3189617296179943</v>
      </c>
      <c r="AD61" s="10">
        <v>8.3643953072758368</v>
      </c>
      <c r="AE61" s="10">
        <v>8.3651186708428504</v>
      </c>
      <c r="AF61" s="10">
        <v>8.3775794113009177</v>
      </c>
      <c r="AG61" s="10">
        <v>8.3621165071607457</v>
      </c>
      <c r="AH61" s="10">
        <v>8.3577593960111987</v>
      </c>
      <c r="AI61" s="10">
        <v>8.3211912579822958</v>
      </c>
      <c r="AJ61" s="10">
        <v>8.3320065183537597</v>
      </c>
      <c r="AK61" s="10"/>
      <c r="AL61" s="10"/>
      <c r="AM61" s="14" t="s">
        <v>154</v>
      </c>
      <c r="AN61" s="11">
        <f t="shared" si="0"/>
        <v>2.7147799637572741E-2</v>
      </c>
      <c r="AO61" s="11">
        <f t="shared" si="1"/>
        <v>0.1197962876122082</v>
      </c>
      <c r="AQ61" s="14" t="s">
        <v>294</v>
      </c>
      <c r="AR61" s="11">
        <v>-2.5636416177792883E-2</v>
      </c>
      <c r="AS61" s="11">
        <v>0.69017430075748054</v>
      </c>
    </row>
    <row r="62" spans="2:45">
      <c r="B62" s="34" t="s">
        <v>155</v>
      </c>
      <c r="C62" s="35" t="s">
        <v>156</v>
      </c>
      <c r="D62" s="11">
        <v>0.18352770054190212</v>
      </c>
      <c r="E62" s="11">
        <v>0.18483178706666978</v>
      </c>
      <c r="F62" s="11">
        <v>0.1850489895080385</v>
      </c>
      <c r="G62" s="11">
        <v>0.18774631155658197</v>
      </c>
      <c r="H62" s="11">
        <v>0.18725141939523726</v>
      </c>
      <c r="I62" s="11">
        <v>0.18783369569774255</v>
      </c>
      <c r="J62" s="11">
        <v>0.18477080832347037</v>
      </c>
      <c r="K62" s="11">
        <v>0.18571637774834215</v>
      </c>
      <c r="L62" s="11">
        <v>0.18420146103306009</v>
      </c>
      <c r="M62" s="11">
        <v>0.18389767425098355</v>
      </c>
      <c r="N62" s="11">
        <v>0.1824899253387402</v>
      </c>
      <c r="O62" s="11">
        <v>0.19950311291085729</v>
      </c>
      <c r="P62" s="11">
        <v>0.1881861367423722</v>
      </c>
      <c r="Q62" s="11">
        <v>0.18903725027236964</v>
      </c>
      <c r="R62" s="11">
        <v>0.19253616598669401</v>
      </c>
      <c r="S62" s="11">
        <v>0.19631174836429502</v>
      </c>
      <c r="U62" s="10">
        <v>9.9939476040767428</v>
      </c>
      <c r="V62" s="10">
        <v>10.025844063579065</v>
      </c>
      <c r="W62" s="10">
        <v>10.083146548773577</v>
      </c>
      <c r="X62" s="10">
        <v>10.129555936189417</v>
      </c>
      <c r="Y62" s="10">
        <v>10.165423664919107</v>
      </c>
      <c r="Z62" s="10">
        <v>10.215391038058048</v>
      </c>
      <c r="AA62" s="10">
        <v>10.235716773468344</v>
      </c>
      <c r="AB62" s="10">
        <v>10.251338990907287</v>
      </c>
      <c r="AC62" s="10">
        <v>10.268768749205364</v>
      </c>
      <c r="AD62" s="10">
        <v>10.306171523347794</v>
      </c>
      <c r="AE62" s="10">
        <v>10.331500708133749</v>
      </c>
      <c r="AF62" s="10">
        <v>10.370814422722271</v>
      </c>
      <c r="AG62" s="10">
        <v>10.418520669536852</v>
      </c>
      <c r="AH62" s="10">
        <v>10.423043887688365</v>
      </c>
      <c r="AI62" s="10">
        <v>10.334765251650881</v>
      </c>
      <c r="AJ62" s="10">
        <v>10.36274465107295</v>
      </c>
      <c r="AK62" s="10"/>
      <c r="AL62" s="10"/>
      <c r="AM62" s="14" t="s">
        <v>156</v>
      </c>
      <c r="AN62" s="11">
        <f t="shared" si="0"/>
        <v>1.7214303557022838E-2</v>
      </c>
      <c r="AO62" s="11">
        <f t="shared" si="1"/>
        <v>0.23598377800470477</v>
      </c>
      <c r="AQ62" s="14" t="s">
        <v>110</v>
      </c>
      <c r="AR62" s="11">
        <v>-2.4877761668635173E-2</v>
      </c>
      <c r="AS62" s="11">
        <v>0.84162839571736581</v>
      </c>
    </row>
    <row r="63" spans="2:45">
      <c r="B63" s="34" t="s">
        <v>157</v>
      </c>
      <c r="C63" s="35" t="s">
        <v>158</v>
      </c>
      <c r="D63" s="11">
        <v>0.14644982163373302</v>
      </c>
      <c r="E63" s="11">
        <v>0.1454471447080985</v>
      </c>
      <c r="F63" s="11">
        <v>0.14545034936382986</v>
      </c>
      <c r="G63" s="11">
        <v>0.14529606391363631</v>
      </c>
      <c r="H63" s="11">
        <v>0.14492595017180354</v>
      </c>
      <c r="I63" s="11">
        <v>0.14443846977873562</v>
      </c>
      <c r="J63" s="11">
        <v>0.14409736427954253</v>
      </c>
      <c r="K63" s="11">
        <v>0.14375035480772033</v>
      </c>
      <c r="L63" s="11">
        <v>0.14313715910084307</v>
      </c>
      <c r="M63" s="11">
        <v>0.14362630374183141</v>
      </c>
      <c r="N63" s="11">
        <v>0.14542052723285581</v>
      </c>
      <c r="O63" s="11">
        <v>0.16054705413868717</v>
      </c>
      <c r="P63" s="11">
        <v>0.15908769491845071</v>
      </c>
      <c r="Q63" s="11">
        <v>0.16389902252543423</v>
      </c>
      <c r="R63" s="11">
        <v>0.1664740427941489</v>
      </c>
      <c r="S63" s="11">
        <v>0.17064581306077553</v>
      </c>
      <c r="U63" s="10">
        <v>10.135451214331791</v>
      </c>
      <c r="V63" s="10">
        <v>10.143037885477399</v>
      </c>
      <c r="W63" s="10">
        <v>10.161711577394767</v>
      </c>
      <c r="X63" s="10">
        <v>10.19255176409256</v>
      </c>
      <c r="Y63" s="10">
        <v>10.220862524888153</v>
      </c>
      <c r="Z63" s="10">
        <v>10.254260545445792</v>
      </c>
      <c r="AA63" s="10">
        <v>10.267293537612019</v>
      </c>
      <c r="AB63" s="10">
        <v>10.270399576437654</v>
      </c>
      <c r="AC63" s="10">
        <v>10.271734058934852</v>
      </c>
      <c r="AD63" s="10">
        <v>10.289805390461504</v>
      </c>
      <c r="AE63" s="10">
        <v>10.302556257632466</v>
      </c>
      <c r="AF63" s="10">
        <v>10.316499005398322</v>
      </c>
      <c r="AG63" s="10">
        <v>10.330409644971528</v>
      </c>
      <c r="AH63" s="10">
        <v>10.326972953197277</v>
      </c>
      <c r="AI63" s="10">
        <v>10.294772096267517</v>
      </c>
      <c r="AJ63" s="10">
        <v>10.308311334079866</v>
      </c>
      <c r="AK63" s="10"/>
      <c r="AL63" s="10"/>
      <c r="AM63" s="14" t="s">
        <v>158</v>
      </c>
      <c r="AN63" s="11">
        <f t="shared" si="0"/>
        <v>8.1359113757040122E-2</v>
      </c>
      <c r="AO63" s="11">
        <f t="shared" si="1"/>
        <v>0.30385301376614909</v>
      </c>
      <c r="AQ63" s="14" t="s">
        <v>68</v>
      </c>
      <c r="AR63" s="11">
        <v>-2.4582048334848765E-2</v>
      </c>
      <c r="AS63" s="11">
        <v>0.45984437589507482</v>
      </c>
    </row>
    <row r="64" spans="2:45">
      <c r="B64" s="34" t="s">
        <v>159</v>
      </c>
      <c r="C64" s="35" t="s">
        <v>160</v>
      </c>
      <c r="D64" s="11">
        <v>0.39886200981894732</v>
      </c>
      <c r="E64" s="11">
        <v>0.3882288158611425</v>
      </c>
      <c r="F64" s="11">
        <v>0.38907895358591876</v>
      </c>
      <c r="G64" s="11">
        <v>0.39043880703776845</v>
      </c>
      <c r="H64" s="11">
        <v>0.39422102799721964</v>
      </c>
      <c r="I64" s="11">
        <v>0.38569401383667096</v>
      </c>
      <c r="J64" s="11">
        <v>0.39200510693436147</v>
      </c>
      <c r="K64" s="11">
        <v>0.39274338448557838</v>
      </c>
      <c r="L64" s="11">
        <v>0.36863487992600991</v>
      </c>
      <c r="M64" s="11">
        <v>0.38194733702620481</v>
      </c>
      <c r="N64" s="11">
        <v>0.38356709631683339</v>
      </c>
      <c r="O64" s="11">
        <v>0.38007081471207749</v>
      </c>
      <c r="P64" s="11">
        <v>0.3789739179800215</v>
      </c>
      <c r="Q64" s="11">
        <v>0.37786007305104602</v>
      </c>
      <c r="R64" s="11">
        <v>0.3803221769437905</v>
      </c>
      <c r="S64" s="11">
        <v>0.38327689511448532</v>
      </c>
      <c r="U64" s="10">
        <v>9.6090527601639302</v>
      </c>
      <c r="V64" s="10">
        <v>9.6164595855361785</v>
      </c>
      <c r="W64" s="10">
        <v>9.6453766365858211</v>
      </c>
      <c r="X64" s="10">
        <v>9.6539320908407085</v>
      </c>
      <c r="Y64" s="10">
        <v>9.5358549886491755</v>
      </c>
      <c r="Z64" s="10">
        <v>9.4933542655051948</v>
      </c>
      <c r="AA64" s="10">
        <v>9.4919417183569941</v>
      </c>
      <c r="AB64" s="10">
        <v>9.467709612397277</v>
      </c>
      <c r="AC64" s="10">
        <v>9.4714128960494683</v>
      </c>
      <c r="AD64" s="10">
        <v>9.4646922856781153</v>
      </c>
      <c r="AE64" s="10">
        <v>9.4748961836183199</v>
      </c>
      <c r="AF64" s="10">
        <v>9.4675529072323723</v>
      </c>
      <c r="AG64" s="10">
        <v>9.5029516694237408</v>
      </c>
      <c r="AH64" s="10">
        <v>9.5075606157258186</v>
      </c>
      <c r="AI64" s="10">
        <v>9.4798762478281358</v>
      </c>
      <c r="AJ64" s="10">
        <v>9.4677756043908765</v>
      </c>
      <c r="AK64" s="10"/>
      <c r="AL64" s="10"/>
      <c r="AM64" s="14" t="s">
        <v>160</v>
      </c>
      <c r="AN64" s="11">
        <f t="shared" si="0"/>
        <v>5.7707265787369483E-2</v>
      </c>
      <c r="AO64" s="11">
        <f t="shared" si="1"/>
        <v>0.27326096018700236</v>
      </c>
      <c r="AQ64" s="14" t="s">
        <v>262</v>
      </c>
      <c r="AR64" s="11">
        <v>-2.4407280564416729E-2</v>
      </c>
      <c r="AS64" s="11">
        <v>0.22535272526169092</v>
      </c>
    </row>
    <row r="65" spans="2:45">
      <c r="B65" s="34" t="s">
        <v>161</v>
      </c>
      <c r="C65" s="35" t="s">
        <v>162</v>
      </c>
      <c r="D65" s="11">
        <v>0.47451734334676532</v>
      </c>
      <c r="E65" s="11">
        <v>0.47548644994703665</v>
      </c>
      <c r="F65" s="11">
        <v>0.47253808692368615</v>
      </c>
      <c r="G65" s="11">
        <v>0.45500891867377063</v>
      </c>
      <c r="H65" s="11">
        <v>0.45915440140312325</v>
      </c>
      <c r="I65" s="11">
        <v>0.45713675598664261</v>
      </c>
      <c r="J65" s="11">
        <v>0.44473910703752323</v>
      </c>
      <c r="K65" s="11">
        <v>0.44923454350486708</v>
      </c>
      <c r="L65" s="11">
        <v>0.44420511182860661</v>
      </c>
      <c r="M65" s="11">
        <v>0.43739787986919226</v>
      </c>
      <c r="N65" s="11">
        <v>0.45973421253802571</v>
      </c>
      <c r="O65" s="11">
        <v>0.45156362851848358</v>
      </c>
      <c r="P65" s="11">
        <v>0.44820123413168006</v>
      </c>
      <c r="Q65" s="11">
        <v>0.44557790528805258</v>
      </c>
      <c r="R65" s="11">
        <v>0.44392923417884517</v>
      </c>
      <c r="S65" s="11">
        <v>0.44778950235250137</v>
      </c>
      <c r="U65" s="10">
        <v>6.9540517960538093</v>
      </c>
      <c r="V65" s="10">
        <v>6.9383809515394725</v>
      </c>
      <c r="W65" s="10">
        <v>6.9489250739609236</v>
      </c>
      <c r="X65" s="10">
        <v>6.9466328233925294</v>
      </c>
      <c r="Y65" s="10">
        <v>6.9728382973696919</v>
      </c>
      <c r="Z65" s="10">
        <v>6.9915812217701321</v>
      </c>
      <c r="AA65" s="10">
        <v>7.0142010480994923</v>
      </c>
      <c r="AB65" s="10">
        <v>6.948381141721419</v>
      </c>
      <c r="AC65" s="10">
        <v>6.9830337379898877</v>
      </c>
      <c r="AD65" s="10">
        <v>7.0203541737611586</v>
      </c>
      <c r="AE65" s="10">
        <v>7.0403414238575719</v>
      </c>
      <c r="AF65" s="10">
        <v>7.0748880760475625</v>
      </c>
      <c r="AG65" s="10">
        <v>7.1080173963358106</v>
      </c>
      <c r="AH65" s="10">
        <v>7.1399418752261621</v>
      </c>
      <c r="AI65" s="10">
        <v>7.1581638747258571</v>
      </c>
      <c r="AJ65" s="10">
        <v>7.1732733436742473</v>
      </c>
      <c r="AK65" s="10"/>
      <c r="AL65" s="10"/>
      <c r="AM65" s="14" t="s">
        <v>162</v>
      </c>
      <c r="AN65" s="11">
        <f t="shared" si="0"/>
        <v>-8.0858577900507406E-2</v>
      </c>
      <c r="AO65" s="11">
        <f t="shared" si="1"/>
        <v>0.31808828749961388</v>
      </c>
      <c r="AQ65" s="14" t="s">
        <v>406</v>
      </c>
      <c r="AR65" s="11">
        <v>-2.3945700623534336E-2</v>
      </c>
      <c r="AS65" s="11">
        <v>0.23788449984017046</v>
      </c>
    </row>
    <row r="66" spans="2:45">
      <c r="B66" s="34" t="s">
        <v>163</v>
      </c>
      <c r="C66" s="35" t="s">
        <v>164</v>
      </c>
      <c r="D66" s="11">
        <v>0.24870597212974435</v>
      </c>
      <c r="E66" s="11">
        <v>0.24653001064799093</v>
      </c>
      <c r="F66" s="11">
        <v>0.24173102800292381</v>
      </c>
      <c r="G66" s="11">
        <v>0.24444963282317414</v>
      </c>
      <c r="H66" s="11">
        <v>0.24120810875957721</v>
      </c>
      <c r="I66" s="11">
        <v>0.24890370878670054</v>
      </c>
      <c r="J66" s="11">
        <v>0.24253551956916022</v>
      </c>
      <c r="K66" s="11">
        <v>0.2439402127146344</v>
      </c>
      <c r="L66" s="11">
        <v>0.24467786284659557</v>
      </c>
      <c r="M66" s="11">
        <v>0.24328590131238079</v>
      </c>
      <c r="N66" s="11">
        <v>0.23616679189296352</v>
      </c>
      <c r="O66" s="11">
        <v>0.24141610217104992</v>
      </c>
      <c r="P66" s="11">
        <v>0.23791534014895221</v>
      </c>
      <c r="Q66" s="11">
        <v>0.25397450267241217</v>
      </c>
      <c r="R66" s="11">
        <v>0.2562219722915316</v>
      </c>
      <c r="S66" s="11">
        <v>0.26068467070553197</v>
      </c>
      <c r="U66" s="10">
        <v>7.455601780198486</v>
      </c>
      <c r="V66" s="10">
        <v>7.5770822477725428</v>
      </c>
      <c r="W66" s="10">
        <v>7.6908523059370202</v>
      </c>
      <c r="X66" s="10">
        <v>7.7339587693097602</v>
      </c>
      <c r="Y66" s="10">
        <v>7.7743774082474086</v>
      </c>
      <c r="Z66" s="10">
        <v>7.8049468025377884</v>
      </c>
      <c r="AA66" s="10">
        <v>7.864368913444217</v>
      </c>
      <c r="AB66" s="10">
        <v>7.9299106472707823</v>
      </c>
      <c r="AC66" s="10">
        <v>8.0504904678638276</v>
      </c>
      <c r="AD66" s="10">
        <v>8.1098526115582015</v>
      </c>
      <c r="AE66" s="10">
        <v>8.1915967987699219</v>
      </c>
      <c r="AF66" s="10">
        <v>8.2729278410853304</v>
      </c>
      <c r="AG66" s="10">
        <v>8.3915084439344891</v>
      </c>
      <c r="AH66" s="10">
        <v>8.4154454077322143</v>
      </c>
      <c r="AI66" s="10">
        <v>8.374521609608804</v>
      </c>
      <c r="AJ66" s="10">
        <v>8.4395649359713474</v>
      </c>
      <c r="AK66" s="10"/>
      <c r="AL66" s="10"/>
      <c r="AM66" s="14" t="s">
        <v>164</v>
      </c>
      <c r="AN66" s="11">
        <f t="shared" si="0"/>
        <v>5.2725292965323254E-3</v>
      </c>
      <c r="AO66" s="11">
        <f t="shared" si="1"/>
        <v>6.5710720253411237E-2</v>
      </c>
      <c r="AQ66" s="14" t="s">
        <v>362</v>
      </c>
      <c r="AR66" s="11">
        <v>-2.1742294953039438E-2</v>
      </c>
      <c r="AS66" s="11">
        <v>0.44720741754928128</v>
      </c>
    </row>
    <row r="67" spans="2:45">
      <c r="B67" s="34" t="s">
        <v>165</v>
      </c>
      <c r="C67" s="35" t="s">
        <v>166</v>
      </c>
      <c r="D67" s="11">
        <v>0.16319784766518444</v>
      </c>
      <c r="E67" s="11">
        <v>0.16304668403418851</v>
      </c>
      <c r="F67" s="11">
        <v>0.16269245811112562</v>
      </c>
      <c r="G67" s="11">
        <v>0.16241616060169417</v>
      </c>
      <c r="H67" s="11">
        <v>0.16330929883748213</v>
      </c>
      <c r="I67" s="11">
        <v>0.16388990308102572</v>
      </c>
      <c r="J67" s="11">
        <v>0.16301255625085267</v>
      </c>
      <c r="K67" s="11">
        <v>0.16350799036511346</v>
      </c>
      <c r="L67" s="11">
        <v>0.16440878695777369</v>
      </c>
      <c r="M67" s="11">
        <v>0.1646141689567292</v>
      </c>
      <c r="N67" s="11">
        <v>0.16624243056403815</v>
      </c>
      <c r="O67" s="11">
        <v>0.16872357433586496</v>
      </c>
      <c r="P67" s="11">
        <v>0.16816750931969207</v>
      </c>
      <c r="Q67" s="11">
        <v>0.18444250675651822</v>
      </c>
      <c r="R67" s="11">
        <v>0.18860394430793057</v>
      </c>
      <c r="S67" s="11">
        <v>0.19290821519022872</v>
      </c>
      <c r="U67" s="10">
        <v>10.234449938787693</v>
      </c>
      <c r="V67" s="10">
        <v>10.241039551430696</v>
      </c>
      <c r="W67" s="10">
        <v>10.256984073057307</v>
      </c>
      <c r="X67" s="10">
        <v>10.277376121541275</v>
      </c>
      <c r="Y67" s="10">
        <v>10.296798686176396</v>
      </c>
      <c r="Z67" s="10">
        <v>10.326895269040705</v>
      </c>
      <c r="AA67" s="10">
        <v>10.337723968524903</v>
      </c>
      <c r="AB67" s="10">
        <v>10.335600709557232</v>
      </c>
      <c r="AC67" s="10">
        <v>10.333025409667499</v>
      </c>
      <c r="AD67" s="10">
        <v>10.34532977920426</v>
      </c>
      <c r="AE67" s="10">
        <v>10.353400787666322</v>
      </c>
      <c r="AF67" s="10">
        <v>10.387659599068449</v>
      </c>
      <c r="AG67" s="10">
        <v>10.415227493013342</v>
      </c>
      <c r="AH67" s="10">
        <v>10.426960589184814</v>
      </c>
      <c r="AI67" s="10">
        <v>10.381420732696679</v>
      </c>
      <c r="AJ67" s="10">
        <v>10.394067975291572</v>
      </c>
      <c r="AK67" s="10"/>
      <c r="AL67" s="10"/>
      <c r="AM67" s="14" t="s">
        <v>166</v>
      </c>
      <c r="AN67" s="11">
        <f t="shared" si="0"/>
        <v>0.10866177634929504</v>
      </c>
      <c r="AO67" s="11">
        <f t="shared" si="1"/>
        <v>0.41659549512718175</v>
      </c>
      <c r="AQ67" s="14" t="s">
        <v>40</v>
      </c>
      <c r="AR67" s="11">
        <v>-2.1375702408303388E-2</v>
      </c>
      <c r="AS67" s="11">
        <v>0.79329091145858843</v>
      </c>
    </row>
    <row r="68" spans="2:45">
      <c r="B68" s="34" t="s">
        <v>167</v>
      </c>
      <c r="C68" s="35" t="s">
        <v>168</v>
      </c>
      <c r="D68" s="11">
        <v>0.44452576092035417</v>
      </c>
      <c r="E68" s="11">
        <v>0.44034969974621901</v>
      </c>
      <c r="F68" s="11">
        <v>0.43934697041451348</v>
      </c>
      <c r="G68" s="11">
        <v>0.43944207251858175</v>
      </c>
      <c r="H68" s="11">
        <v>0.43451517001248302</v>
      </c>
      <c r="I68" s="11">
        <v>0.4377376255854577</v>
      </c>
      <c r="J68" s="11">
        <v>0.44438954093275379</v>
      </c>
      <c r="K68" s="11">
        <v>0.44100886116173399</v>
      </c>
      <c r="L68" s="11">
        <v>0.45021021471561085</v>
      </c>
      <c r="M68" s="11">
        <v>0.44435204675870515</v>
      </c>
      <c r="N68" s="11">
        <v>0.43902396414080203</v>
      </c>
      <c r="O68" s="11">
        <v>0.43214959154700955</v>
      </c>
      <c r="P68" s="11">
        <v>0.42822660918408095</v>
      </c>
      <c r="Q68" s="11">
        <v>0.42616701598226076</v>
      </c>
      <c r="R68" s="11">
        <v>0.42968715073608904</v>
      </c>
      <c r="S68" s="11">
        <v>0.43267817358785132</v>
      </c>
      <c r="U68" s="10">
        <v>6.866546692437554</v>
      </c>
      <c r="V68" s="10">
        <v>6.885359129129311</v>
      </c>
      <c r="W68" s="10">
        <v>6.9011418584011057</v>
      </c>
      <c r="X68" s="10">
        <v>6.9224244008680405</v>
      </c>
      <c r="Y68" s="10">
        <v>6.9412536820448079</v>
      </c>
      <c r="Z68" s="10">
        <v>6.9536076189701044</v>
      </c>
      <c r="AA68" s="10">
        <v>6.9690525173593221</v>
      </c>
      <c r="AB68" s="10">
        <v>6.989560604150193</v>
      </c>
      <c r="AC68" s="10">
        <v>7.0170983492192232</v>
      </c>
      <c r="AD68" s="10">
        <v>7.0489055854031291</v>
      </c>
      <c r="AE68" s="10">
        <v>7.0840887782507149</v>
      </c>
      <c r="AF68" s="10">
        <v>7.1245396650823904</v>
      </c>
      <c r="AG68" s="10">
        <v>7.166031581115341</v>
      </c>
      <c r="AH68" s="10">
        <v>7.2262024098654996</v>
      </c>
      <c r="AI68" s="10">
        <v>7.2511139919936278</v>
      </c>
      <c r="AJ68" s="10">
        <v>7.2781886267509099</v>
      </c>
      <c r="AK68" s="10"/>
      <c r="AL68" s="10"/>
      <c r="AM68" s="14" t="s">
        <v>168</v>
      </c>
      <c r="AN68" s="11">
        <f t="shared" si="0"/>
        <v>-3.3734415570838019E-2</v>
      </c>
      <c r="AO68" s="11">
        <f t="shared" si="1"/>
        <v>0.46397206784912592</v>
      </c>
      <c r="AQ68" s="14" t="s">
        <v>116</v>
      </c>
      <c r="AR68" s="11">
        <v>-2.0824225985071654E-2</v>
      </c>
      <c r="AS68" s="11">
        <v>0.16604078897097271</v>
      </c>
    </row>
    <row r="69" spans="2:45">
      <c r="B69" s="34" t="s">
        <v>169</v>
      </c>
      <c r="C69" s="35" t="s">
        <v>170</v>
      </c>
      <c r="D69" s="11">
        <v>0.15483504360232234</v>
      </c>
      <c r="E69" s="11">
        <v>0.15399066111522561</v>
      </c>
      <c r="F69" s="11">
        <v>0.15456193157629963</v>
      </c>
      <c r="G69" s="11">
        <v>0.15409051911054436</v>
      </c>
      <c r="H69" s="11">
        <v>0.15408048875861033</v>
      </c>
      <c r="I69" s="11">
        <v>0.15252777547984697</v>
      </c>
      <c r="J69" s="11">
        <v>0.15559607254182306</v>
      </c>
      <c r="K69" s="11">
        <v>0.15914612841138728</v>
      </c>
      <c r="L69" s="11">
        <v>0.1560782981020897</v>
      </c>
      <c r="M69" s="11">
        <v>0.15555111819929615</v>
      </c>
      <c r="N69" s="11">
        <v>0.15690698436696335</v>
      </c>
      <c r="O69" s="11">
        <v>0.15685132552593975</v>
      </c>
      <c r="P69" s="11">
        <v>0.17990052503373999</v>
      </c>
      <c r="Q69" s="11">
        <v>0.1768464225033384</v>
      </c>
      <c r="R69" s="11">
        <v>0.18092596348644438</v>
      </c>
      <c r="S69" s="11">
        <v>0.18525050446593683</v>
      </c>
      <c r="U69" s="10">
        <v>9.7858240895248336</v>
      </c>
      <c r="V69" s="10">
        <v>9.8021062088463005</v>
      </c>
      <c r="W69" s="10">
        <v>9.8315065764408214</v>
      </c>
      <c r="X69" s="10">
        <v>9.8592226656859445</v>
      </c>
      <c r="Y69" s="10">
        <v>9.8884246603215846</v>
      </c>
      <c r="Z69" s="10">
        <v>9.9290602414883278</v>
      </c>
      <c r="AA69" s="10">
        <v>9.9672071863540399</v>
      </c>
      <c r="AB69" s="10">
        <v>9.9975950815806058</v>
      </c>
      <c r="AC69" s="10">
        <v>10.052062491005405</v>
      </c>
      <c r="AD69" s="10">
        <v>10.09379352485862</v>
      </c>
      <c r="AE69" s="10">
        <v>10.1121463562472</v>
      </c>
      <c r="AF69" s="10">
        <v>10.152376631697919</v>
      </c>
      <c r="AG69" s="10">
        <v>10.192158335010753</v>
      </c>
      <c r="AH69" s="10">
        <v>10.208154968858583</v>
      </c>
      <c r="AI69" s="10">
        <v>10.184231188691705</v>
      </c>
      <c r="AJ69" s="10">
        <v>10.216597340523263</v>
      </c>
      <c r="AK69" s="10"/>
      <c r="AL69" s="10"/>
      <c r="AM69" s="14" t="s">
        <v>170</v>
      </c>
      <c r="AN69" s="11">
        <f t="shared" ref="AN69:AN101" si="2">SLOPE(D69:S69,U69:AJ69)</f>
        <v>5.6599636514406908E-2</v>
      </c>
      <c r="AO69" s="11">
        <f t="shared" ref="AO69:AO101" si="3">PEARSON(D69:S69,U69:AJ69)^2</f>
        <v>0.56891726496003692</v>
      </c>
      <c r="AQ69" s="14" t="s">
        <v>354</v>
      </c>
      <c r="AR69" s="11">
        <v>-1.9579562544093175E-2</v>
      </c>
      <c r="AS69" s="11">
        <v>0.17993556713866599</v>
      </c>
    </row>
    <row r="70" spans="2:45">
      <c r="B70" s="34" t="s">
        <v>171</v>
      </c>
      <c r="C70" s="35" t="s">
        <v>172</v>
      </c>
      <c r="D70" s="11">
        <v>0.31071198800275734</v>
      </c>
      <c r="E70" s="11">
        <v>0.31040759688928171</v>
      </c>
      <c r="F70" s="11">
        <v>0.30937507625057242</v>
      </c>
      <c r="G70" s="11">
        <v>0.30752079423094841</v>
      </c>
      <c r="H70" s="11">
        <v>0.30587161512319433</v>
      </c>
      <c r="I70" s="11">
        <v>0.30814641187116182</v>
      </c>
      <c r="J70" s="11">
        <v>0.30770533463538946</v>
      </c>
      <c r="K70" s="11">
        <v>0.31206920549959977</v>
      </c>
      <c r="L70" s="11">
        <v>0.30831137524775326</v>
      </c>
      <c r="M70" s="11">
        <v>0.30941968918839652</v>
      </c>
      <c r="N70" s="11">
        <v>0.31006202215103978</v>
      </c>
      <c r="O70" s="11">
        <v>0.31148313175859171</v>
      </c>
      <c r="P70" s="11">
        <v>0.31252316926895846</v>
      </c>
      <c r="Q70" s="11">
        <v>0.31394442552162211</v>
      </c>
      <c r="R70" s="11">
        <v>0.31658658144315849</v>
      </c>
      <c r="S70" s="11">
        <v>0.32024110304019948</v>
      </c>
      <c r="U70" s="10">
        <v>8.5362428887296034</v>
      </c>
      <c r="V70" s="10">
        <v>8.5710857625360966</v>
      </c>
      <c r="W70" s="10">
        <v>8.6135641427338747</v>
      </c>
      <c r="X70" s="10">
        <v>8.6759419763296268</v>
      </c>
      <c r="Y70" s="10">
        <v>8.7712677761468143</v>
      </c>
      <c r="Z70" s="10">
        <v>8.8888709097197278</v>
      </c>
      <c r="AA70" s="10">
        <v>8.8470499305557659</v>
      </c>
      <c r="AB70" s="10">
        <v>8.8659559621338673</v>
      </c>
      <c r="AC70" s="10">
        <v>8.9443775053499621</v>
      </c>
      <c r="AD70" s="10">
        <v>8.8746193710116046</v>
      </c>
      <c r="AE70" s="10">
        <v>8.9853087468506949</v>
      </c>
      <c r="AF70" s="10">
        <v>8.9626826894114675</v>
      </c>
      <c r="AG70" s="10">
        <v>9.0036687256499537</v>
      </c>
      <c r="AH70" s="10">
        <v>9.0090731686271255</v>
      </c>
      <c r="AI70" s="10">
        <v>8.9349919482843259</v>
      </c>
      <c r="AJ70" s="10">
        <v>8.9658947300063137</v>
      </c>
      <c r="AK70" s="10"/>
      <c r="AL70" s="10"/>
      <c r="AM70" s="14" t="s">
        <v>172</v>
      </c>
      <c r="AN70" s="11">
        <f t="shared" si="2"/>
        <v>9.0555021316460066E-3</v>
      </c>
      <c r="AO70" s="11">
        <f t="shared" si="3"/>
        <v>0.15552025080585402</v>
      </c>
      <c r="AQ70" s="14" t="s">
        <v>396</v>
      </c>
      <c r="AR70" s="11">
        <v>-1.9325356091785456E-2</v>
      </c>
      <c r="AS70" s="11">
        <v>4.5961961034492189E-2</v>
      </c>
    </row>
    <row r="71" spans="2:45">
      <c r="B71" s="34" t="s">
        <v>173</v>
      </c>
      <c r="C71" s="35" t="s">
        <v>174</v>
      </c>
      <c r="D71" s="11">
        <v>0.32400483093738652</v>
      </c>
      <c r="E71" s="11">
        <v>0.32538897864462235</v>
      </c>
      <c r="F71" s="11">
        <v>0.32239508110444953</v>
      </c>
      <c r="G71" s="11">
        <v>0.31817323317573004</v>
      </c>
      <c r="H71" s="11">
        <v>0.3134427430303337</v>
      </c>
      <c r="I71" s="11">
        <v>0.30955659509977812</v>
      </c>
      <c r="J71" s="11">
        <v>0.31148661185375515</v>
      </c>
      <c r="K71" s="11">
        <v>0.31203351286882636</v>
      </c>
      <c r="L71" s="11">
        <v>0.31122567546590335</v>
      </c>
      <c r="M71" s="11">
        <v>0.30787507463341779</v>
      </c>
      <c r="N71" s="11">
        <v>0.30822287651298313</v>
      </c>
      <c r="O71" s="11">
        <v>0.30584924383058748</v>
      </c>
      <c r="P71" s="11">
        <v>0.30656044472896637</v>
      </c>
      <c r="Q71" s="11">
        <v>0.30877835422720357</v>
      </c>
      <c r="R71" s="11">
        <v>0.31260075122931724</v>
      </c>
      <c r="S71" s="11">
        <v>0.31661692827207771</v>
      </c>
      <c r="U71" s="10">
        <v>8.2061321590206955</v>
      </c>
      <c r="V71" s="10">
        <v>8.2124148944142892</v>
      </c>
      <c r="W71" s="10">
        <v>8.2323664626537418</v>
      </c>
      <c r="X71" s="10">
        <v>8.2582338205480283</v>
      </c>
      <c r="Y71" s="10">
        <v>8.2727757263219104</v>
      </c>
      <c r="Z71" s="10">
        <v>8.2845254964236741</v>
      </c>
      <c r="AA71" s="10">
        <v>8.2833533613475119</v>
      </c>
      <c r="AB71" s="10">
        <v>8.2966375403745065</v>
      </c>
      <c r="AC71" s="10">
        <v>8.2967078547936328</v>
      </c>
      <c r="AD71" s="10">
        <v>8.3027500616134606</v>
      </c>
      <c r="AE71" s="10">
        <v>8.3099122433092987</v>
      </c>
      <c r="AF71" s="10">
        <v>8.3375361852893537</v>
      </c>
      <c r="AG71" s="10">
        <v>8.3740156080887242</v>
      </c>
      <c r="AH71" s="10">
        <v>8.3818934770688447</v>
      </c>
      <c r="AI71" s="10">
        <v>8.3630194957139565</v>
      </c>
      <c r="AJ71" s="10">
        <v>8.3747365048622253</v>
      </c>
      <c r="AK71" s="10"/>
      <c r="AL71" s="10"/>
      <c r="AM71" s="14" t="s">
        <v>174</v>
      </c>
      <c r="AN71" s="11">
        <f t="shared" si="2"/>
        <v>-8.020951436870917E-2</v>
      </c>
      <c r="AO71" s="11">
        <f t="shared" si="3"/>
        <v>0.52643049530240049</v>
      </c>
      <c r="AQ71" s="14" t="s">
        <v>232</v>
      </c>
      <c r="AR71" s="11">
        <v>-1.7446893514414447E-2</v>
      </c>
      <c r="AS71" s="11">
        <v>0.75150661475905278</v>
      </c>
    </row>
    <row r="72" spans="2:45">
      <c r="B72" s="34" t="s">
        <v>175</v>
      </c>
      <c r="C72" s="35" t="s">
        <v>176</v>
      </c>
      <c r="D72" s="11">
        <v>0.49617454892709217</v>
      </c>
      <c r="E72" s="11">
        <v>0.49073373530481962</v>
      </c>
      <c r="F72" s="11">
        <v>0.48929104273539198</v>
      </c>
      <c r="G72" s="11">
        <v>0.4857335731708412</v>
      </c>
      <c r="H72" s="11">
        <v>0.48737077823209374</v>
      </c>
      <c r="I72" s="11">
        <v>0.48607320461299225</v>
      </c>
      <c r="J72" s="11">
        <v>0.48862485443776427</v>
      </c>
      <c r="K72" s="11">
        <v>0.49071502831925135</v>
      </c>
      <c r="L72" s="11">
        <v>0.4930730126954066</v>
      </c>
      <c r="M72" s="11">
        <v>0.4870335273180384</v>
      </c>
      <c r="N72" s="11">
        <v>0.48971486908154405</v>
      </c>
      <c r="O72" s="11">
        <v>0.49086927410317793</v>
      </c>
      <c r="P72" s="11">
        <v>0.49211881687489711</v>
      </c>
      <c r="Q72" s="11">
        <v>0.4863196621988235</v>
      </c>
      <c r="R72" s="11">
        <v>0.49173784007305993</v>
      </c>
      <c r="S72" s="11">
        <v>0.49542327973799133</v>
      </c>
      <c r="U72" s="10">
        <v>6.6892655759047157</v>
      </c>
      <c r="V72" s="10">
        <v>6.7114310477235666</v>
      </c>
      <c r="W72" s="10">
        <v>6.7322743716070415</v>
      </c>
      <c r="X72" s="10">
        <v>6.7579206242930185</v>
      </c>
      <c r="Y72" s="10">
        <v>6.7836429128465987</v>
      </c>
      <c r="Z72" s="10">
        <v>6.7828900620466213</v>
      </c>
      <c r="AA72" s="10">
        <v>6.792250971043301</v>
      </c>
      <c r="AB72" s="10">
        <v>6.8105809931703272</v>
      </c>
      <c r="AC72" s="10">
        <v>6.8446842339847018</v>
      </c>
      <c r="AD72" s="10">
        <v>6.8487679312474512</v>
      </c>
      <c r="AE72" s="10">
        <v>6.8585604623679739</v>
      </c>
      <c r="AF72" s="10">
        <v>6.8627058364992362</v>
      </c>
      <c r="AG72" s="10">
        <v>6.8587710003485114</v>
      </c>
      <c r="AH72" s="10">
        <v>6.8845429212175011</v>
      </c>
      <c r="AI72" s="10">
        <v>6.8580048587481226</v>
      </c>
      <c r="AJ72" s="10">
        <v>6.8709050979142878</v>
      </c>
      <c r="AK72" s="10"/>
      <c r="AL72" s="10"/>
      <c r="AM72" s="14" t="s">
        <v>176</v>
      </c>
      <c r="AN72" s="11">
        <f t="shared" si="2"/>
        <v>-1.2877387177777113E-3</v>
      </c>
      <c r="AO72" s="11">
        <f t="shared" si="3"/>
        <v>6.1886659907143431E-4</v>
      </c>
      <c r="AQ72" s="14" t="s">
        <v>144</v>
      </c>
      <c r="AR72" s="11">
        <v>-1.7202769871394453E-2</v>
      </c>
      <c r="AS72" s="11">
        <v>0.22087113244611514</v>
      </c>
    </row>
    <row r="73" spans="2:45">
      <c r="B73" s="34" t="s">
        <v>177</v>
      </c>
      <c r="C73" s="35" t="s">
        <v>178</v>
      </c>
      <c r="D73" s="11">
        <v>0.51274557534643217</v>
      </c>
      <c r="E73" s="11">
        <v>0.52492622671655731</v>
      </c>
      <c r="F73" s="11">
        <v>0.52828383771568277</v>
      </c>
      <c r="G73" s="11">
        <v>0.52466927255949736</v>
      </c>
      <c r="H73" s="11">
        <v>0.51250903921515134</v>
      </c>
      <c r="I73" s="11">
        <v>0.52661443672131325</v>
      </c>
      <c r="J73" s="11">
        <v>0.50787113644175352</v>
      </c>
      <c r="K73" s="11">
        <v>0.51511550177825083</v>
      </c>
      <c r="L73" s="11">
        <v>0.51500013002762901</v>
      </c>
      <c r="M73" s="11">
        <v>0.51432646335495447</v>
      </c>
      <c r="N73" s="11">
        <v>0.51543906304356046</v>
      </c>
      <c r="O73" s="11">
        <v>0.50617792540872453</v>
      </c>
      <c r="P73" s="11">
        <v>0.50721505076454121</v>
      </c>
      <c r="Q73" s="11">
        <v>0.51232293401651396</v>
      </c>
      <c r="R73" s="11">
        <v>0.4997832094927821</v>
      </c>
      <c r="S73" s="11">
        <v>0.50245967027361504</v>
      </c>
      <c r="U73" s="10">
        <v>7.1459211425192262</v>
      </c>
      <c r="V73" s="10">
        <v>7.2322417384199218</v>
      </c>
      <c r="W73" s="10">
        <v>7.2730984233964193</v>
      </c>
      <c r="X73" s="10">
        <v>6.9216936271859089</v>
      </c>
      <c r="Y73" s="10">
        <v>6.9749548130218928</v>
      </c>
      <c r="Z73" s="10">
        <v>7.0244962556952704</v>
      </c>
      <c r="AA73" s="10">
        <v>7.0026296677170059</v>
      </c>
      <c r="AB73" s="10">
        <v>6.9043630535083125</v>
      </c>
      <c r="AC73" s="10">
        <v>6.8497586178770957</v>
      </c>
      <c r="AD73" s="10">
        <v>6.8554082821793614</v>
      </c>
      <c r="AE73" s="10">
        <v>6.8807177759273008</v>
      </c>
      <c r="AF73" s="10">
        <v>6.879738874000239</v>
      </c>
      <c r="AG73" s="10">
        <v>6.8605075464354695</v>
      </c>
      <c r="AH73" s="10">
        <v>6.8727136686614809</v>
      </c>
      <c r="AI73" s="10">
        <v>6.8800621080320532</v>
      </c>
      <c r="AJ73" s="10">
        <v>6.8532077758275385</v>
      </c>
      <c r="AK73" s="10"/>
      <c r="AL73" s="10"/>
      <c r="AM73" s="14" t="s">
        <v>178</v>
      </c>
      <c r="AN73" s="11">
        <f t="shared" si="2"/>
        <v>3.7538719672146878E-2</v>
      </c>
      <c r="AO73" s="11">
        <f t="shared" si="3"/>
        <v>0.3738102993443258</v>
      </c>
      <c r="AQ73" s="14" t="s">
        <v>138</v>
      </c>
      <c r="AR73" s="11">
        <v>-1.7001300884076451E-2</v>
      </c>
      <c r="AS73" s="11">
        <v>0.37309305922854497</v>
      </c>
    </row>
    <row r="74" spans="2:45">
      <c r="B74" s="34" t="s">
        <v>179</v>
      </c>
      <c r="C74" s="35" t="s">
        <v>180</v>
      </c>
      <c r="D74" s="11">
        <v>0.33801764119325889</v>
      </c>
      <c r="E74" s="11">
        <v>0.33333880898230234</v>
      </c>
      <c r="F74" s="11">
        <v>0.33469474916749431</v>
      </c>
      <c r="G74" s="11">
        <v>0.33450719212341906</v>
      </c>
      <c r="H74" s="11">
        <v>0.33579158346556337</v>
      </c>
      <c r="I74" s="11">
        <v>0.33618364991787031</v>
      </c>
      <c r="J74" s="11">
        <v>0.33649724351972671</v>
      </c>
      <c r="K74" s="11">
        <v>0.34112818012329321</v>
      </c>
      <c r="L74" s="11">
        <v>0.33773958568763779</v>
      </c>
      <c r="M74" s="11">
        <v>0.34023994005046965</v>
      </c>
      <c r="N74" s="11">
        <v>0.34327436064269073</v>
      </c>
      <c r="O74" s="11">
        <v>0.33469346976439507</v>
      </c>
      <c r="P74" s="11">
        <v>0.33794317759660802</v>
      </c>
      <c r="Q74" s="11">
        <v>0.33507915443159936</v>
      </c>
      <c r="R74" s="11">
        <v>0.34130397161847598</v>
      </c>
      <c r="S74" s="11">
        <v>0.34498775231189921</v>
      </c>
      <c r="U74" s="10">
        <v>7.6520192233863726</v>
      </c>
      <c r="V74" s="10">
        <v>7.7273723803474423</v>
      </c>
      <c r="W74" s="10">
        <v>7.7886892223509454</v>
      </c>
      <c r="X74" s="10">
        <v>7.7730932320773301</v>
      </c>
      <c r="Y74" s="10">
        <v>7.8036293231994902</v>
      </c>
      <c r="Z74" s="10">
        <v>7.7899025878216728</v>
      </c>
      <c r="AA74" s="10">
        <v>7.8109426975195406</v>
      </c>
      <c r="AB74" s="10">
        <v>7.8192092168267422</v>
      </c>
      <c r="AC74" s="10">
        <v>7.8064526111882699</v>
      </c>
      <c r="AD74" s="10">
        <v>7.8364927623539273</v>
      </c>
      <c r="AE74" s="10">
        <v>7.815183607968871</v>
      </c>
      <c r="AF74" s="10">
        <v>7.8646328185416081</v>
      </c>
      <c r="AG74" s="10">
        <v>7.93251785154425</v>
      </c>
      <c r="AH74" s="10">
        <v>7.9531885429745657</v>
      </c>
      <c r="AI74" s="10">
        <v>7.9868864541041455</v>
      </c>
      <c r="AJ74" s="10">
        <v>8.0043769338803177</v>
      </c>
      <c r="AK74" s="10"/>
      <c r="AL74" s="10"/>
      <c r="AM74" s="14" t="s">
        <v>180</v>
      </c>
      <c r="AN74" s="11">
        <f t="shared" si="2"/>
        <v>1.6256860304502015E-2</v>
      </c>
      <c r="AO74" s="11">
        <f t="shared" si="3"/>
        <v>0.19766487568857141</v>
      </c>
      <c r="AQ74" s="14" t="s">
        <v>250</v>
      </c>
      <c r="AR74" s="11">
        <v>-1.6391050192504673E-2</v>
      </c>
      <c r="AS74" s="11">
        <v>0.50171061670206485</v>
      </c>
    </row>
    <row r="75" spans="2:45">
      <c r="B75" s="34" t="s">
        <v>181</v>
      </c>
      <c r="C75" s="35" t="s">
        <v>182</v>
      </c>
      <c r="D75" s="11">
        <v>0.51299837802127735</v>
      </c>
      <c r="E75" s="11">
        <v>0.50003367544221233</v>
      </c>
      <c r="F75" s="11">
        <v>0.49910420833105601</v>
      </c>
      <c r="G75" s="11">
        <v>0.49300417180465589</v>
      </c>
      <c r="H75" s="11">
        <v>0.48232991800532204</v>
      </c>
      <c r="I75" s="11">
        <v>0.47388125992435665</v>
      </c>
      <c r="J75" s="11">
        <v>0.47065325397972924</v>
      </c>
      <c r="K75" s="11">
        <v>0.47446505608554307</v>
      </c>
      <c r="L75" s="11">
        <v>0.47345783148054393</v>
      </c>
      <c r="M75" s="11">
        <v>0.47479501803907137</v>
      </c>
      <c r="N75" s="11">
        <v>0.47427103339186688</v>
      </c>
      <c r="O75" s="11">
        <v>0.48377251751542127</v>
      </c>
      <c r="P75" s="11">
        <v>0.481412799599856</v>
      </c>
      <c r="Q75" s="11">
        <v>0.47963168858918853</v>
      </c>
      <c r="R75" s="11">
        <v>0.48327893242899173</v>
      </c>
      <c r="S75" s="11">
        <v>0.48672164459115086</v>
      </c>
      <c r="U75" s="10">
        <v>7.0070739259617829</v>
      </c>
      <c r="V75" s="10">
        <v>7.0279452566430205</v>
      </c>
      <c r="W75" s="10">
        <v>7.0351368974606379</v>
      </c>
      <c r="X75" s="10">
        <v>7.0375085562597564</v>
      </c>
      <c r="Y75" s="10">
        <v>7.045488118222365</v>
      </c>
      <c r="Z75" s="10">
        <v>7.0358843660517216</v>
      </c>
      <c r="AA75" s="10">
        <v>7.0077384361524659</v>
      </c>
      <c r="AB75" s="10">
        <v>6.9880483784655638</v>
      </c>
      <c r="AC75" s="10">
        <v>6.974914421571806</v>
      </c>
      <c r="AD75" s="10">
        <v>6.9225769684145853</v>
      </c>
      <c r="AE75" s="10">
        <v>6.9240332479878521</v>
      </c>
      <c r="AF75" s="10">
        <v>6.9300321223946257</v>
      </c>
      <c r="AG75" s="10">
        <v>6.9467767183229565</v>
      </c>
      <c r="AH75" s="10">
        <v>6.9392269393953168</v>
      </c>
      <c r="AI75" s="10">
        <v>6.9519755820473446</v>
      </c>
      <c r="AJ75" s="10">
        <v>6.9433304159969795</v>
      </c>
      <c r="AK75" s="10"/>
      <c r="AL75" s="10"/>
      <c r="AM75" s="14" t="s">
        <v>182</v>
      </c>
      <c r="AN75" s="11">
        <f t="shared" si="2"/>
        <v>9.8952874704173688E-2</v>
      </c>
      <c r="AO75" s="11">
        <f t="shared" si="3"/>
        <v>0.14594185613168059</v>
      </c>
      <c r="AQ75" s="14" t="s">
        <v>102</v>
      </c>
      <c r="AR75" s="11">
        <v>-1.5245777508880539E-2</v>
      </c>
      <c r="AS75" s="11">
        <v>0.38027107073792188</v>
      </c>
    </row>
    <row r="76" spans="2:45">
      <c r="B76" s="34" t="s">
        <v>183</v>
      </c>
      <c r="C76" s="35" t="s">
        <v>184</v>
      </c>
      <c r="D76" s="11">
        <v>0.3565519846247866</v>
      </c>
      <c r="E76" s="11">
        <v>0.35346117374679004</v>
      </c>
      <c r="F76" s="11">
        <v>0.35657513782891553</v>
      </c>
      <c r="G76" s="11">
        <v>0.34869314974670224</v>
      </c>
      <c r="H76" s="11">
        <v>0.35571120039790066</v>
      </c>
      <c r="I76" s="11">
        <v>0.34246548905827989</v>
      </c>
      <c r="J76" s="11">
        <v>0.34815099698422897</v>
      </c>
      <c r="K76" s="11">
        <v>0.34261507914352274</v>
      </c>
      <c r="L76" s="11">
        <v>0.33781298628349837</v>
      </c>
      <c r="M76" s="11">
        <v>0.33362171426302001</v>
      </c>
      <c r="N76" s="11">
        <v>0.33393967948132003</v>
      </c>
      <c r="O76" s="11">
        <v>0.32596753912840193</v>
      </c>
      <c r="P76" s="11">
        <v>0.31944473612612784</v>
      </c>
      <c r="Q76" s="11">
        <v>0.32593979725110805</v>
      </c>
      <c r="R76" s="11">
        <v>0.3279553592979082</v>
      </c>
      <c r="S76" s="11">
        <v>0.33148057759054661</v>
      </c>
      <c r="U76" s="10">
        <v>7.9256618396981233</v>
      </c>
      <c r="V76" s="10">
        <v>7.9377485225841982</v>
      </c>
      <c r="W76" s="10">
        <v>7.9642219980348319</v>
      </c>
      <c r="X76" s="10">
        <v>7.9713265299061913</v>
      </c>
      <c r="Y76" s="10">
        <v>7.9312323777951867</v>
      </c>
      <c r="Z76" s="10">
        <v>7.9663779283355982</v>
      </c>
      <c r="AA76" s="10">
        <v>7.9727233791540142</v>
      </c>
      <c r="AB76" s="10">
        <v>7.9892803578759235</v>
      </c>
      <c r="AC76" s="10">
        <v>8.0135963387955851</v>
      </c>
      <c r="AD76" s="10">
        <v>8.0539811976572349</v>
      </c>
      <c r="AE76" s="10">
        <v>8.0926874220858771</v>
      </c>
      <c r="AF76" s="10">
        <v>8.1362668839132812</v>
      </c>
      <c r="AG76" s="10">
        <v>8.1774350144537671</v>
      </c>
      <c r="AH76" s="10">
        <v>8.196412466060762</v>
      </c>
      <c r="AI76" s="10">
        <v>8.1572003510730315</v>
      </c>
      <c r="AJ76" s="10">
        <v>8.1773396577324942</v>
      </c>
      <c r="AK76" s="10"/>
      <c r="AL76" s="10"/>
      <c r="AM76" s="14" t="s">
        <v>184</v>
      </c>
      <c r="AN76" s="11">
        <f t="shared" si="2"/>
        <v>-0.11550745022819399</v>
      </c>
      <c r="AO76" s="11">
        <f t="shared" si="3"/>
        <v>0.87332704526852123</v>
      </c>
      <c r="AQ76" s="14" t="s">
        <v>240</v>
      </c>
      <c r="AR76" s="11">
        <v>-1.5085111001342709E-2</v>
      </c>
      <c r="AS76" s="11">
        <v>2.0163575719070792E-2</v>
      </c>
    </row>
    <row r="77" spans="2:45">
      <c r="B77" s="34" t="s">
        <v>185</v>
      </c>
      <c r="C77" s="35" t="s">
        <v>186</v>
      </c>
      <c r="D77" s="11">
        <v>0.22841512033723579</v>
      </c>
      <c r="E77" s="11">
        <v>0.22859540814407645</v>
      </c>
      <c r="F77" s="11">
        <v>0.22753931279465514</v>
      </c>
      <c r="G77" s="11">
        <v>0.2274536587975762</v>
      </c>
      <c r="H77" s="11">
        <v>0.22710251771147191</v>
      </c>
      <c r="I77" s="11">
        <v>0.22566188677717777</v>
      </c>
      <c r="J77" s="11">
        <v>0.22452216726021679</v>
      </c>
      <c r="K77" s="11">
        <v>0.22358631246797592</v>
      </c>
      <c r="L77" s="11">
        <v>0.22483721767670425</v>
      </c>
      <c r="M77" s="11">
        <v>0.2245228556526131</v>
      </c>
      <c r="N77" s="11">
        <v>0.22802512350957813</v>
      </c>
      <c r="O77" s="11">
        <v>0.23313661942335165</v>
      </c>
      <c r="P77" s="11">
        <v>0.23459443847028419</v>
      </c>
      <c r="Q77" s="11">
        <v>0.23982305550127556</v>
      </c>
      <c r="R77" s="11">
        <v>0.24296056121538398</v>
      </c>
      <c r="S77" s="11">
        <v>0.24639848359316949</v>
      </c>
      <c r="U77" s="10">
        <v>9.3005499389777349</v>
      </c>
      <c r="V77" s="10">
        <v>9.3124285914249327</v>
      </c>
      <c r="W77" s="10">
        <v>9.3566604990912428</v>
      </c>
      <c r="X77" s="10">
        <v>9.4093365677130638</v>
      </c>
      <c r="Y77" s="10">
        <v>9.4536287857246837</v>
      </c>
      <c r="Z77" s="10">
        <v>9.5165868966125213</v>
      </c>
      <c r="AA77" s="10">
        <v>9.5590624780784363</v>
      </c>
      <c r="AB77" s="10">
        <v>9.6049694813108548</v>
      </c>
      <c r="AC77" s="10">
        <v>9.6499349900107756</v>
      </c>
      <c r="AD77" s="10">
        <v>9.6980783156857235</v>
      </c>
      <c r="AE77" s="10">
        <v>9.7383273032892639</v>
      </c>
      <c r="AF77" s="10">
        <v>9.7791036942349834</v>
      </c>
      <c r="AG77" s="10">
        <v>9.7906031766687605</v>
      </c>
      <c r="AH77" s="10">
        <v>9.7983362220210566</v>
      </c>
      <c r="AI77" s="10">
        <v>9.7348480353757765</v>
      </c>
      <c r="AJ77" s="10">
        <v>9.7720477681262068</v>
      </c>
      <c r="AK77" s="10"/>
      <c r="AL77" s="10"/>
      <c r="AM77" s="14" t="s">
        <v>186</v>
      </c>
      <c r="AN77" s="11">
        <f t="shared" si="2"/>
        <v>2.0429577496835556E-2</v>
      </c>
      <c r="AO77" s="11">
        <f t="shared" si="3"/>
        <v>0.2739684795490927</v>
      </c>
      <c r="AQ77" s="14" t="s">
        <v>194</v>
      </c>
      <c r="AR77" s="11">
        <v>-1.4468875092648917E-2</v>
      </c>
      <c r="AS77" s="11">
        <v>9.0298139944188865E-2</v>
      </c>
    </row>
    <row r="78" spans="2:45">
      <c r="B78" s="34" t="s">
        <v>187</v>
      </c>
      <c r="C78" s="35" t="s">
        <v>188</v>
      </c>
      <c r="D78" s="11">
        <v>0.23993381619969303</v>
      </c>
      <c r="E78" s="11">
        <v>0.23720702106713976</v>
      </c>
      <c r="F78" s="11">
        <v>0.23898733943905803</v>
      </c>
      <c r="G78" s="11">
        <v>0.23822294299715521</v>
      </c>
      <c r="H78" s="11">
        <v>0.23732440005545555</v>
      </c>
      <c r="I78" s="11">
        <v>0.2364380523940405</v>
      </c>
      <c r="J78" s="11">
        <v>0.23559865828021931</v>
      </c>
      <c r="K78" s="11">
        <v>0.23518406123103239</v>
      </c>
      <c r="L78" s="11">
        <v>0.23441224825760762</v>
      </c>
      <c r="M78" s="11">
        <v>0.23150628894271932</v>
      </c>
      <c r="N78" s="11">
        <v>0.22879204628540231</v>
      </c>
      <c r="O78" s="11">
        <v>0.22611456789942563</v>
      </c>
      <c r="P78" s="11">
        <v>0.22261685382371307</v>
      </c>
      <c r="Q78" s="11">
        <v>0.2196063231005411</v>
      </c>
      <c r="R78" s="11">
        <v>0.24376595170331836</v>
      </c>
      <c r="S78" s="11">
        <v>0.24713274697204324</v>
      </c>
      <c r="U78" s="10">
        <v>10.11432809444902</v>
      </c>
      <c r="V78" s="10">
        <v>10.153634157601534</v>
      </c>
      <c r="W78" s="10">
        <v>10.194217106955632</v>
      </c>
      <c r="X78" s="10">
        <v>10.248144151347233</v>
      </c>
      <c r="Y78" s="10">
        <v>10.275577019253719</v>
      </c>
      <c r="Z78" s="10">
        <v>10.305360581772174</v>
      </c>
      <c r="AA78" s="10">
        <v>10.329692672226688</v>
      </c>
      <c r="AB78" s="10">
        <v>10.32061001064622</v>
      </c>
      <c r="AC78" s="10">
        <v>10.339060293891452</v>
      </c>
      <c r="AD78" s="10">
        <v>10.40452075167258</v>
      </c>
      <c r="AE78" s="10">
        <v>10.460831049377591</v>
      </c>
      <c r="AF78" s="10">
        <v>10.482373679276392</v>
      </c>
      <c r="AG78" s="10">
        <v>10.514883740250204</v>
      </c>
      <c r="AH78" s="10">
        <v>10.505793915993053</v>
      </c>
      <c r="AI78" s="10">
        <v>10.433533897121199</v>
      </c>
      <c r="AJ78" s="10">
        <v>10.460088378603416</v>
      </c>
      <c r="AK78" s="10"/>
      <c r="AL78" s="10"/>
      <c r="AM78" s="14" t="s">
        <v>188</v>
      </c>
      <c r="AN78" s="11">
        <f t="shared" si="2"/>
        <v>-3.0092835582518206E-2</v>
      </c>
      <c r="AO78" s="11">
        <f t="shared" si="3"/>
        <v>0.27103574465013042</v>
      </c>
      <c r="AQ78" s="14" t="s">
        <v>270</v>
      </c>
      <c r="AR78" s="11">
        <v>-1.3218525197968864E-2</v>
      </c>
      <c r="AS78" s="11">
        <v>0.15626878269295796</v>
      </c>
    </row>
    <row r="79" spans="2:45">
      <c r="B79" s="34" t="s">
        <v>189</v>
      </c>
      <c r="C79" s="35" t="s">
        <v>190</v>
      </c>
      <c r="D79" s="11">
        <v>0.44471236676825088</v>
      </c>
      <c r="E79" s="11">
        <v>0.44179924878508769</v>
      </c>
      <c r="F79" s="11">
        <v>0.43924066505128634</v>
      </c>
      <c r="G79" s="11">
        <v>0.43626855658629382</v>
      </c>
      <c r="H79" s="11">
        <v>0.43766340592880937</v>
      </c>
      <c r="I79" s="11">
        <v>0.43392102200423249</v>
      </c>
      <c r="J79" s="11">
        <v>0.43076351582044814</v>
      </c>
      <c r="K79" s="11">
        <v>0.42699283123589321</v>
      </c>
      <c r="L79" s="11">
        <v>0.42312025267640602</v>
      </c>
      <c r="M79" s="11">
        <v>0.4255065874548154</v>
      </c>
      <c r="N79" s="11">
        <v>0.42164295436992577</v>
      </c>
      <c r="O79" s="11">
        <v>0.4187407106386058</v>
      </c>
      <c r="P79" s="11">
        <v>0.41408241083499497</v>
      </c>
      <c r="Q79" s="11">
        <v>0.40980850347140274</v>
      </c>
      <c r="R79" s="11">
        <v>0.41079060592478994</v>
      </c>
      <c r="S79" s="11">
        <v>0.41237666172578136</v>
      </c>
      <c r="U79" s="10">
        <v>7.2808368652195563</v>
      </c>
      <c r="V79" s="10">
        <v>7.3360608557536624</v>
      </c>
      <c r="W79" s="10">
        <v>7.3583883991832266</v>
      </c>
      <c r="X79" s="10">
        <v>7.4012761142172376</v>
      </c>
      <c r="Y79" s="10">
        <v>7.4555542522781888</v>
      </c>
      <c r="Z79" s="10">
        <v>7.4782852868981688</v>
      </c>
      <c r="AA79" s="10">
        <v>7.5129792340118993</v>
      </c>
      <c r="AB79" s="10">
        <v>7.5344179573377987</v>
      </c>
      <c r="AC79" s="10">
        <v>7.5998921630081293</v>
      </c>
      <c r="AD79" s="10">
        <v>7.6651326777979198</v>
      </c>
      <c r="AE79" s="10">
        <v>7.7405613974714074</v>
      </c>
      <c r="AF79" s="10">
        <v>7.8154134681886083</v>
      </c>
      <c r="AG79" s="10">
        <v>7.895654841335876</v>
      </c>
      <c r="AH79" s="10">
        <v>7.9303969355126327</v>
      </c>
      <c r="AI79" s="10">
        <v>8.0041330064756</v>
      </c>
      <c r="AJ79" s="10">
        <v>8.054740886822108</v>
      </c>
      <c r="AK79" s="10"/>
      <c r="AL79" s="10"/>
      <c r="AM79" s="14" t="s">
        <v>190</v>
      </c>
      <c r="AN79" s="11">
        <f t="shared" si="2"/>
        <v>-4.4933762379497769E-2</v>
      </c>
      <c r="AO79" s="11">
        <f t="shared" si="3"/>
        <v>0.95138662192843526</v>
      </c>
      <c r="AQ79" s="14" t="s">
        <v>346</v>
      </c>
      <c r="AR79" s="11">
        <v>-1.3101769655067493E-2</v>
      </c>
      <c r="AS79" s="11">
        <v>0.14358658851753658</v>
      </c>
    </row>
    <row r="80" spans="2:45">
      <c r="B80" s="34" t="s">
        <v>191</v>
      </c>
      <c r="C80" s="35" t="s">
        <v>192</v>
      </c>
      <c r="D80" s="11">
        <v>0.3329939720299413</v>
      </c>
      <c r="E80" s="11">
        <v>0.33130816789120437</v>
      </c>
      <c r="F80" s="11">
        <v>0.32203415601360436</v>
      </c>
      <c r="G80" s="11">
        <v>0.32118057079452994</v>
      </c>
      <c r="H80" s="11">
        <v>0.3169925693503502</v>
      </c>
      <c r="I80" s="11">
        <v>0.30499968835089158</v>
      </c>
      <c r="J80" s="11">
        <v>0.29670219747205345</v>
      </c>
      <c r="K80" s="11">
        <v>0.30223312019761972</v>
      </c>
      <c r="L80" s="11">
        <v>0.30582828514396149</v>
      </c>
      <c r="M80" s="11">
        <v>0.30340080968203359</v>
      </c>
      <c r="N80" s="11">
        <v>0.29901609718548289</v>
      </c>
      <c r="O80" s="11">
        <v>0.29953466277686419</v>
      </c>
      <c r="P80" s="11">
        <v>0.29396746469604595</v>
      </c>
      <c r="Q80" s="11">
        <v>0.29253950550053481</v>
      </c>
      <c r="R80" s="11">
        <v>0.29585362630753304</v>
      </c>
      <c r="S80" s="11">
        <v>0.29977625793182505</v>
      </c>
      <c r="U80" s="10">
        <v>7.9455756061410376</v>
      </c>
      <c r="V80" s="10">
        <v>8.0049006359045549</v>
      </c>
      <c r="W80" s="10">
        <v>8.0367727050119804</v>
      </c>
      <c r="X80" s="10">
        <v>7.8822108966965496</v>
      </c>
      <c r="Y80" s="10">
        <v>7.8764025868351739</v>
      </c>
      <c r="Z80" s="10">
        <v>7.9108583456850825</v>
      </c>
      <c r="AA80" s="10">
        <v>7.9331781990757779</v>
      </c>
      <c r="AB80" s="10">
        <v>7.9638478492988272</v>
      </c>
      <c r="AC80" s="10">
        <v>7.9973648443311722</v>
      </c>
      <c r="AD80" s="10">
        <v>8.0334857526961958</v>
      </c>
      <c r="AE80" s="10">
        <v>8.0761470118095229</v>
      </c>
      <c r="AF80" s="10">
        <v>8.1172596044413297</v>
      </c>
      <c r="AG80" s="10">
        <v>8.1666159997518601</v>
      </c>
      <c r="AH80" s="10">
        <v>8.2131086425827302</v>
      </c>
      <c r="AI80" s="10">
        <v>8.2461076048653066</v>
      </c>
      <c r="AJ80" s="10">
        <v>8.267526529227327</v>
      </c>
      <c r="AK80" s="10"/>
      <c r="AL80" s="10"/>
      <c r="AM80" s="14" t="s">
        <v>192</v>
      </c>
      <c r="AN80" s="11">
        <f t="shared" si="2"/>
        <v>-5.8792543187334734E-2</v>
      </c>
      <c r="AO80" s="11">
        <f t="shared" si="3"/>
        <v>0.32413738621481802</v>
      </c>
      <c r="AQ80" s="14" t="s">
        <v>348</v>
      </c>
      <c r="AR80" s="11">
        <v>-1.2472288071599079E-2</v>
      </c>
      <c r="AS80" s="11">
        <v>0.66094196700581509</v>
      </c>
    </row>
    <row r="81" spans="2:45">
      <c r="B81" s="34" t="s">
        <v>193</v>
      </c>
      <c r="C81" s="35" t="s">
        <v>194</v>
      </c>
      <c r="D81" s="11">
        <v>0.26982304095720516</v>
      </c>
      <c r="E81" s="11">
        <v>0.26651977485717127</v>
      </c>
      <c r="F81" s="11">
        <v>0.2635115294090668</v>
      </c>
      <c r="G81" s="11">
        <v>0.25605546219986158</v>
      </c>
      <c r="H81" s="11">
        <v>0.26046464873428637</v>
      </c>
      <c r="I81" s="11">
        <v>0.26070920038776474</v>
      </c>
      <c r="J81" s="11">
        <v>0.2593831061737854</v>
      </c>
      <c r="K81" s="11">
        <v>0.25418421465591373</v>
      </c>
      <c r="L81" s="11">
        <v>0.25189370052152971</v>
      </c>
      <c r="M81" s="11">
        <v>0.24877472906907636</v>
      </c>
      <c r="N81" s="11">
        <v>0.24769598140532265</v>
      </c>
      <c r="O81" s="11">
        <v>0.24635382955488541</v>
      </c>
      <c r="P81" s="11">
        <v>0.25084550617254714</v>
      </c>
      <c r="Q81" s="11">
        <v>0.26057803569568944</v>
      </c>
      <c r="R81" s="11">
        <v>0.26450167733167651</v>
      </c>
      <c r="S81" s="11">
        <v>0.26876057774517442</v>
      </c>
      <c r="U81" s="10">
        <v>8.8276718500735374</v>
      </c>
      <c r="V81" s="10">
        <v>8.8806973801777609</v>
      </c>
      <c r="W81" s="10">
        <v>8.8987120532750854</v>
      </c>
      <c r="X81" s="10">
        <v>8.9086549082958157</v>
      </c>
      <c r="Y81" s="10">
        <v>8.9110354532601228</v>
      </c>
      <c r="Z81" s="10">
        <v>8.944736181967837</v>
      </c>
      <c r="AA81" s="10">
        <v>8.9646447598316694</v>
      </c>
      <c r="AB81" s="10">
        <v>9.0213006491840719</v>
      </c>
      <c r="AC81" s="10">
        <v>9.0745417603627594</v>
      </c>
      <c r="AD81" s="10">
        <v>9.1089644549388851</v>
      </c>
      <c r="AE81" s="10">
        <v>9.1393150270230592</v>
      </c>
      <c r="AF81" s="10">
        <v>9.1820574122568654</v>
      </c>
      <c r="AG81" s="10">
        <v>9.244311669224599</v>
      </c>
      <c r="AH81" s="10">
        <v>9.2539680198117562</v>
      </c>
      <c r="AI81" s="10">
        <v>9.2587248015577561</v>
      </c>
      <c r="AJ81" s="10">
        <v>9.2912609650009106</v>
      </c>
      <c r="AK81" s="10"/>
      <c r="AL81" s="10"/>
      <c r="AM81" s="14" t="s">
        <v>194</v>
      </c>
      <c r="AN81" s="11">
        <f t="shared" si="2"/>
        <v>-1.4468875092648917E-2</v>
      </c>
      <c r="AO81" s="11">
        <f t="shared" si="3"/>
        <v>9.0298139944188865E-2</v>
      </c>
      <c r="AQ81" s="14" t="s">
        <v>146</v>
      </c>
      <c r="AR81" s="11">
        <v>-1.2306019013801368E-2</v>
      </c>
      <c r="AS81" s="11">
        <v>0.89714309507663581</v>
      </c>
    </row>
    <row r="82" spans="2:45">
      <c r="B82" s="34" t="s">
        <v>195</v>
      </c>
      <c r="C82" s="35" t="s">
        <v>196</v>
      </c>
      <c r="D82" s="11">
        <v>0.37477816831161165</v>
      </c>
      <c r="E82" s="11">
        <v>0.3744954960344053</v>
      </c>
      <c r="F82" s="11">
        <v>0.36991488989288901</v>
      </c>
      <c r="G82" s="11">
        <v>0.39115631199689233</v>
      </c>
      <c r="H82" s="11">
        <v>0.38210050781024302</v>
      </c>
      <c r="I82" s="11">
        <v>0.36964605671133777</v>
      </c>
      <c r="J82" s="11">
        <v>0.36886502926104286</v>
      </c>
      <c r="K82" s="11">
        <v>0.36978072846475746</v>
      </c>
      <c r="L82" s="11">
        <v>0.37389981922472915</v>
      </c>
      <c r="M82" s="11">
        <v>0.36821287540476483</v>
      </c>
      <c r="N82" s="11">
        <v>0.36683487722755337</v>
      </c>
      <c r="O82" s="11">
        <v>0.37539035574510798</v>
      </c>
      <c r="P82" s="11">
        <v>0.37470335574320462</v>
      </c>
      <c r="Q82" s="11">
        <v>0.36934922924603497</v>
      </c>
      <c r="R82" s="11">
        <v>0.37003093467399539</v>
      </c>
      <c r="S82" s="11">
        <v>0.37347101746149658</v>
      </c>
      <c r="U82" s="10">
        <v>7.9582708404539932</v>
      </c>
      <c r="V82" s="10">
        <v>7.9887300479387013</v>
      </c>
      <c r="W82" s="10">
        <v>8.0191892554234094</v>
      </c>
      <c r="X82" s="10">
        <v>8.2875928043140608</v>
      </c>
      <c r="Y82" s="10">
        <v>8.4789166106618357</v>
      </c>
      <c r="Z82" s="10">
        <v>8.404746259533189</v>
      </c>
      <c r="AA82" s="10">
        <v>8.3112919087982835</v>
      </c>
      <c r="AB82" s="10">
        <v>8.20490634339113</v>
      </c>
      <c r="AC82" s="10">
        <v>7.647000374255474</v>
      </c>
      <c r="AD82" s="10">
        <v>8.0036801067428947</v>
      </c>
      <c r="AE82" s="10">
        <v>7.9714799860671963</v>
      </c>
      <c r="AF82" s="10">
        <v>8.0064536103566422</v>
      </c>
      <c r="AG82" s="10">
        <v>7.996161924320095</v>
      </c>
      <c r="AH82" s="10">
        <v>8.0617359890582616</v>
      </c>
      <c r="AI82" s="10">
        <v>8.0776976338591382</v>
      </c>
      <c r="AJ82" s="10">
        <v>8.0658437180714806</v>
      </c>
      <c r="AK82" s="10"/>
      <c r="AL82" s="10"/>
      <c r="AM82" s="14" t="s">
        <v>196</v>
      </c>
      <c r="AN82" s="11">
        <f t="shared" si="2"/>
        <v>8.2708120928329503E-3</v>
      </c>
      <c r="AO82" s="11">
        <f t="shared" si="3"/>
        <v>7.5969198155620643E-2</v>
      </c>
      <c r="AQ82" s="14" t="s">
        <v>352</v>
      </c>
      <c r="AR82" s="11">
        <v>-1.1586906316985859E-2</v>
      </c>
      <c r="AS82" s="11">
        <v>0.13903381070254722</v>
      </c>
    </row>
    <row r="83" spans="2:45">
      <c r="B83" s="34" t="s">
        <v>197</v>
      </c>
      <c r="C83" s="35" t="s">
        <v>198</v>
      </c>
      <c r="D83" s="11">
        <v>0.16214598937185795</v>
      </c>
      <c r="E83" s="11">
        <v>0.16205454714711201</v>
      </c>
      <c r="F83" s="11">
        <v>0.16056046200844334</v>
      </c>
      <c r="G83" s="11">
        <v>0.16365702663877871</v>
      </c>
      <c r="H83" s="11">
        <v>0.16283468946758969</v>
      </c>
      <c r="I83" s="11">
        <v>0.16110503522322994</v>
      </c>
      <c r="J83" s="11">
        <v>0.15922102248969336</v>
      </c>
      <c r="K83" s="11">
        <v>0.15935245691062827</v>
      </c>
      <c r="L83" s="11">
        <v>0.16174710271367709</v>
      </c>
      <c r="M83" s="11">
        <v>0.15738748022404295</v>
      </c>
      <c r="N83" s="11">
        <v>0.15760143497018111</v>
      </c>
      <c r="O83" s="11">
        <v>0.18058647281926654</v>
      </c>
      <c r="P83" s="11">
        <v>0.1873142342455876</v>
      </c>
      <c r="Q83" s="11">
        <v>0.18714746314320171</v>
      </c>
      <c r="R83" s="11">
        <v>0.19130374922048973</v>
      </c>
      <c r="S83" s="11">
        <v>0.19566245196087004</v>
      </c>
      <c r="U83" s="10">
        <v>9.9769633810815748</v>
      </c>
      <c r="V83" s="10">
        <v>10.046797703868974</v>
      </c>
      <c r="W83" s="10">
        <v>10.14555144231622</v>
      </c>
      <c r="X83" s="10">
        <v>10.216050872091973</v>
      </c>
      <c r="Y83" s="10">
        <v>10.306008809462883</v>
      </c>
      <c r="Z83" s="10">
        <v>10.382944535658075</v>
      </c>
      <c r="AA83" s="10">
        <v>10.422867658985112</v>
      </c>
      <c r="AB83" s="10">
        <v>10.468866085501613</v>
      </c>
      <c r="AC83" s="10">
        <v>10.495663725061343</v>
      </c>
      <c r="AD83" s="10">
        <v>10.522549078323861</v>
      </c>
      <c r="AE83" s="10">
        <v>10.560432911744918</v>
      </c>
      <c r="AF83" s="10">
        <v>10.588456705811922</v>
      </c>
      <c r="AG83" s="10">
        <v>10.624635548093408</v>
      </c>
      <c r="AH83" s="10">
        <v>10.578152773445867</v>
      </c>
      <c r="AI83" s="10">
        <v>10.498962890211743</v>
      </c>
      <c r="AJ83" s="10">
        <v>10.537703357151225</v>
      </c>
      <c r="AK83" s="10"/>
      <c r="AL83" s="10"/>
      <c r="AM83" s="14" t="s">
        <v>198</v>
      </c>
      <c r="AN83" s="11">
        <f t="shared" si="2"/>
        <v>3.2270672101807514E-2</v>
      </c>
      <c r="AO83" s="11">
        <f t="shared" si="3"/>
        <v>0.22745087344682385</v>
      </c>
      <c r="AQ83" s="14" t="s">
        <v>124</v>
      </c>
      <c r="AR83" s="11">
        <v>-1.1061378431064979E-2</v>
      </c>
      <c r="AS83" s="11">
        <v>0.42731779051231361</v>
      </c>
    </row>
    <row r="84" spans="2:45">
      <c r="B84" s="34" t="s">
        <v>199</v>
      </c>
      <c r="C84" s="35" t="s">
        <v>200</v>
      </c>
      <c r="D84" s="11">
        <v>0.21810290550974301</v>
      </c>
      <c r="E84" s="11">
        <v>0.2190886703705052</v>
      </c>
      <c r="F84" s="11">
        <v>0.22112269831782227</v>
      </c>
      <c r="G84" s="11">
        <v>0.22303428169590164</v>
      </c>
      <c r="H84" s="11">
        <v>0.22316895062085082</v>
      </c>
      <c r="I84" s="11">
        <v>0.22145110780066787</v>
      </c>
      <c r="J84" s="11">
        <v>0.2183963654143467</v>
      </c>
      <c r="K84" s="11">
        <v>0.22093456335557635</v>
      </c>
      <c r="L84" s="11">
        <v>0.21566938489923496</v>
      </c>
      <c r="M84" s="11">
        <v>0.22332342914372674</v>
      </c>
      <c r="N84" s="11">
        <v>0.21635840528140973</v>
      </c>
      <c r="O84" s="11">
        <v>0.2168328210502275</v>
      </c>
      <c r="P84" s="11">
        <v>0.21429128025036628</v>
      </c>
      <c r="Q84" s="11">
        <v>0.21361415775963519</v>
      </c>
      <c r="R84" s="11">
        <v>0.22935965915765874</v>
      </c>
      <c r="S84" s="11">
        <v>0.23389843455974071</v>
      </c>
      <c r="U84" s="10">
        <v>9.9312674326929891</v>
      </c>
      <c r="V84" s="10">
        <v>9.9598722279524097</v>
      </c>
      <c r="W84" s="10">
        <v>9.9631441570285446</v>
      </c>
      <c r="X84" s="10">
        <v>9.9821643073647603</v>
      </c>
      <c r="Y84" s="10">
        <v>9.9891733474229643</v>
      </c>
      <c r="Z84" s="10">
        <v>10.050728562318922</v>
      </c>
      <c r="AA84" s="10">
        <v>10.026732694221241</v>
      </c>
      <c r="AB84" s="10">
        <v>9.9999210950843942</v>
      </c>
      <c r="AC84" s="10">
        <v>9.9968685316549468</v>
      </c>
      <c r="AD84" s="10">
        <v>10.027966760123459</v>
      </c>
      <c r="AE84" s="10">
        <v>10.060068638955579</v>
      </c>
      <c r="AF84" s="10">
        <v>10.097810369650471</v>
      </c>
      <c r="AG84" s="10">
        <v>10.13183402923276</v>
      </c>
      <c r="AH84" s="10">
        <v>10.155801608282461</v>
      </c>
      <c r="AI84" s="10">
        <v>10.145411711325307</v>
      </c>
      <c r="AJ84" s="10">
        <v>10.160157082819349</v>
      </c>
      <c r="AK84" s="10"/>
      <c r="AL84" s="10"/>
      <c r="AM84" s="14" t="s">
        <v>200</v>
      </c>
      <c r="AN84" s="11">
        <f t="shared" si="2"/>
        <v>1.3152684245766827E-2</v>
      </c>
      <c r="AO84" s="11">
        <f t="shared" si="3"/>
        <v>3.396529488181646E-2</v>
      </c>
      <c r="AQ84" s="14" t="s">
        <v>322</v>
      </c>
      <c r="AR84" s="11">
        <v>-1.0301260808581431E-2</v>
      </c>
      <c r="AS84" s="11">
        <v>0.48292813205452578</v>
      </c>
    </row>
    <row r="85" spans="2:45">
      <c r="B85" s="34" t="s">
        <v>201</v>
      </c>
      <c r="C85" s="35" t="s">
        <v>202</v>
      </c>
      <c r="D85" s="11">
        <v>0.17249353702166756</v>
      </c>
      <c r="E85" s="11">
        <v>0.17428331405032604</v>
      </c>
      <c r="F85" s="11">
        <v>0.17400723742044802</v>
      </c>
      <c r="G85" s="11">
        <v>0.1738984372133342</v>
      </c>
      <c r="H85" s="11">
        <v>0.17271057196556996</v>
      </c>
      <c r="I85" s="11">
        <v>0.17317555224626105</v>
      </c>
      <c r="J85" s="11">
        <v>0.17384977238442165</v>
      </c>
      <c r="K85" s="11">
        <v>0.17415163479900497</v>
      </c>
      <c r="L85" s="11">
        <v>0.19633813237071707</v>
      </c>
      <c r="M85" s="11">
        <v>0.19491195103580763</v>
      </c>
      <c r="N85" s="11">
        <v>0.1972820111111506</v>
      </c>
      <c r="O85" s="11">
        <v>0.19861040872833069</v>
      </c>
      <c r="P85" s="11">
        <v>0.19738603989203585</v>
      </c>
      <c r="Q85" s="11">
        <v>0.19971020756857685</v>
      </c>
      <c r="R85" s="11">
        <v>0.20323955115084805</v>
      </c>
      <c r="S85" s="11">
        <v>0.20673900584127239</v>
      </c>
      <c r="U85" s="10">
        <v>10.137315688406156</v>
      </c>
      <c r="V85" s="10">
        <v>10.147916205875298</v>
      </c>
      <c r="W85" s="10">
        <v>10.165920580980478</v>
      </c>
      <c r="X85" s="10">
        <v>10.179535166559855</v>
      </c>
      <c r="Y85" s="10">
        <v>10.193885552022007</v>
      </c>
      <c r="Z85" s="10">
        <v>10.229676683487652</v>
      </c>
      <c r="AA85" s="10">
        <v>10.247132003500068</v>
      </c>
      <c r="AB85" s="10">
        <v>10.24856597672388</v>
      </c>
      <c r="AC85" s="10">
        <v>10.240602297328898</v>
      </c>
      <c r="AD85" s="10">
        <v>10.245946795726343</v>
      </c>
      <c r="AE85" s="10">
        <v>10.245089961252505</v>
      </c>
      <c r="AF85" s="10">
        <v>10.259555348140918</v>
      </c>
      <c r="AG85" s="10">
        <v>10.266936164668476</v>
      </c>
      <c r="AH85" s="10">
        <v>10.24599849722358</v>
      </c>
      <c r="AI85" s="10">
        <v>10.187822823439879</v>
      </c>
      <c r="AJ85" s="10">
        <v>10.194651073436731</v>
      </c>
      <c r="AK85" s="10"/>
      <c r="AL85" s="10"/>
      <c r="AM85" s="14" t="s">
        <v>202</v>
      </c>
      <c r="AN85" s="11">
        <f t="shared" si="2"/>
        <v>0.14149330294648413</v>
      </c>
      <c r="AO85" s="11">
        <f t="shared" si="3"/>
        <v>0.19147069899641714</v>
      </c>
      <c r="AQ85" s="14" t="s">
        <v>106</v>
      </c>
      <c r="AR85" s="11">
        <v>-9.7265737549703905E-3</v>
      </c>
      <c r="AS85" s="11">
        <v>0.5633003747841473</v>
      </c>
    </row>
    <row r="86" spans="2:45">
      <c r="B86" s="34" t="s">
        <v>203</v>
      </c>
      <c r="C86" s="35" t="s">
        <v>204</v>
      </c>
      <c r="D86" s="11">
        <v>0.33564688064956821</v>
      </c>
      <c r="E86" s="11">
        <v>0.32818976234123487</v>
      </c>
      <c r="F86" s="11">
        <v>0.33290055085886694</v>
      </c>
      <c r="G86" s="11">
        <v>0.33283185482499505</v>
      </c>
      <c r="H86" s="11">
        <v>0.33256611202933445</v>
      </c>
      <c r="I86" s="11">
        <v>0.33192880863005608</v>
      </c>
      <c r="J86" s="11">
        <v>0.33245745425043349</v>
      </c>
      <c r="K86" s="11">
        <v>0.3278283096026911</v>
      </c>
      <c r="L86" s="11">
        <v>0.33539763068396772</v>
      </c>
      <c r="M86" s="11">
        <v>0.32866932777953256</v>
      </c>
      <c r="N86" s="11">
        <v>0.32794924390666585</v>
      </c>
      <c r="O86" s="11">
        <v>0.33061080471308152</v>
      </c>
      <c r="P86" s="11">
        <v>0.33444135165380956</v>
      </c>
      <c r="Q86" s="11">
        <v>0.33317755037735597</v>
      </c>
      <c r="R86" s="11">
        <v>0.33660783778918396</v>
      </c>
      <c r="S86" s="11">
        <v>0.34019020821006946</v>
      </c>
      <c r="U86" s="10">
        <v>8.8448973716182078</v>
      </c>
      <c r="V86" s="10">
        <v>8.8317657277067525</v>
      </c>
      <c r="W86" s="10">
        <v>8.8107216596149893</v>
      </c>
      <c r="X86" s="10">
        <v>8.7781768089922814</v>
      </c>
      <c r="Y86" s="10">
        <v>8.7817742003870478</v>
      </c>
      <c r="Z86" s="10">
        <v>8.7846746081512528</v>
      </c>
      <c r="AA86" s="10">
        <v>8.7921045044489485</v>
      </c>
      <c r="AB86" s="10">
        <v>8.7968955003056077</v>
      </c>
      <c r="AC86" s="10">
        <v>8.8428661000009736</v>
      </c>
      <c r="AD86" s="10">
        <v>8.8519863238659298</v>
      </c>
      <c r="AE86" s="10">
        <v>8.8575783973906859</v>
      </c>
      <c r="AF86" s="10">
        <v>8.8795407290297916</v>
      </c>
      <c r="AG86" s="10">
        <v>8.8889695840971665</v>
      </c>
      <c r="AH86" s="10">
        <v>8.8792791576037544</v>
      </c>
      <c r="AI86" s="10">
        <v>8.8437373348800445</v>
      </c>
      <c r="AJ86" s="10">
        <v>8.8490604542481641</v>
      </c>
      <c r="AK86" s="10"/>
      <c r="AL86" s="10"/>
      <c r="AM86" s="14" t="s">
        <v>204</v>
      </c>
      <c r="AN86" s="11">
        <f t="shared" si="2"/>
        <v>1.3461186135292487E-2</v>
      </c>
      <c r="AO86" s="11">
        <f t="shared" si="3"/>
        <v>2.076759671130177E-2</v>
      </c>
      <c r="AQ86" s="14" t="s">
        <v>42</v>
      </c>
      <c r="AR86" s="11">
        <v>-9.6707344494251623E-3</v>
      </c>
      <c r="AS86" s="11">
        <v>0.10517048293779951</v>
      </c>
    </row>
    <row r="87" spans="2:45">
      <c r="B87" s="34" t="s">
        <v>205</v>
      </c>
      <c r="C87" s="35" t="s">
        <v>206</v>
      </c>
      <c r="D87" s="11">
        <v>0.23885908522811106</v>
      </c>
      <c r="E87" s="11">
        <v>0.2379842044122574</v>
      </c>
      <c r="F87" s="11">
        <v>0.23826599280473706</v>
      </c>
      <c r="G87" s="11">
        <v>0.23679493567292811</v>
      </c>
      <c r="H87" s="11">
        <v>0.23825258585819242</v>
      </c>
      <c r="I87" s="11">
        <v>0.23709682077181019</v>
      </c>
      <c r="J87" s="11">
        <v>0.23620929627436493</v>
      </c>
      <c r="K87" s="11">
        <v>0.23585896753220426</v>
      </c>
      <c r="L87" s="11">
        <v>0.23548718363384433</v>
      </c>
      <c r="M87" s="11">
        <v>0.23510806055916333</v>
      </c>
      <c r="N87" s="11">
        <v>0.2400790756958644</v>
      </c>
      <c r="O87" s="11">
        <v>0.24965683864478863</v>
      </c>
      <c r="P87" s="11">
        <v>0.2495422306739129</v>
      </c>
      <c r="Q87" s="11">
        <v>0.25273828445803642</v>
      </c>
      <c r="R87" s="11">
        <v>0.25720419837140224</v>
      </c>
      <c r="S87" s="11">
        <v>0.26187577894832775</v>
      </c>
      <c r="U87" s="10">
        <v>10.225319803366393</v>
      </c>
      <c r="V87" s="10">
        <v>10.248787212976184</v>
      </c>
      <c r="W87" s="10">
        <v>10.261681313240963</v>
      </c>
      <c r="X87" s="10">
        <v>10.238453105344661</v>
      </c>
      <c r="Y87" s="10">
        <v>10.235145218382074</v>
      </c>
      <c r="Z87" s="10">
        <v>10.261609664604427</v>
      </c>
      <c r="AA87" s="10">
        <v>10.261255174636515</v>
      </c>
      <c r="AB87" s="10">
        <v>10.261549040122203</v>
      </c>
      <c r="AC87" s="10">
        <v>10.273445660157293</v>
      </c>
      <c r="AD87" s="10">
        <v>10.300181859968658</v>
      </c>
      <c r="AE87" s="10">
        <v>10.319244205909813</v>
      </c>
      <c r="AF87" s="10">
        <v>10.339566769106492</v>
      </c>
      <c r="AG87" s="10">
        <v>10.362804901303083</v>
      </c>
      <c r="AH87" s="10">
        <v>10.351220072391236</v>
      </c>
      <c r="AI87" s="10">
        <v>10.298646629287759</v>
      </c>
      <c r="AJ87" s="10">
        <v>10.30716298332632</v>
      </c>
      <c r="AK87" s="10"/>
      <c r="AL87" s="10"/>
      <c r="AM87" s="14" t="s">
        <v>206</v>
      </c>
      <c r="AN87" s="11">
        <f t="shared" si="2"/>
        <v>0.12877155287400718</v>
      </c>
      <c r="AO87" s="11">
        <f t="shared" si="3"/>
        <v>0.40420670957894866</v>
      </c>
      <c r="AQ87" s="14" t="s">
        <v>216</v>
      </c>
      <c r="AR87" s="11">
        <v>-9.2268632167537088E-3</v>
      </c>
      <c r="AS87" s="11">
        <v>8.4242490831716269E-2</v>
      </c>
    </row>
    <row r="88" spans="2:45">
      <c r="B88" s="34" t="s">
        <v>207</v>
      </c>
      <c r="C88" s="35" t="s">
        <v>208</v>
      </c>
      <c r="D88" s="11">
        <v>0.2825343855768348</v>
      </c>
      <c r="E88" s="11">
        <v>0.28631027399882358</v>
      </c>
      <c r="F88" s="11">
        <v>0.28687265738983375</v>
      </c>
      <c r="G88" s="11">
        <v>0.28906070247693655</v>
      </c>
      <c r="H88" s="11">
        <v>0.28260257142013828</v>
      </c>
      <c r="I88" s="11">
        <v>0.28626382265013939</v>
      </c>
      <c r="J88" s="11">
        <v>0.2851053934170969</v>
      </c>
      <c r="K88" s="11">
        <v>0.28375901497614536</v>
      </c>
      <c r="L88" s="11">
        <v>0.28435026846058381</v>
      </c>
      <c r="M88" s="11">
        <v>0.2869083370147652</v>
      </c>
      <c r="N88" s="11">
        <v>0.28336082782226041</v>
      </c>
      <c r="O88" s="11">
        <v>0.28100982812147662</v>
      </c>
      <c r="P88" s="11">
        <v>0.28103963633595902</v>
      </c>
      <c r="Q88" s="11">
        <v>0.27908962162418927</v>
      </c>
      <c r="R88" s="11">
        <v>0.29012469513257161</v>
      </c>
      <c r="S88" s="11">
        <v>0.29396632232114389</v>
      </c>
      <c r="U88" s="10">
        <v>8.1624563817849491</v>
      </c>
      <c r="V88" s="10">
        <v>8.1525872095708198</v>
      </c>
      <c r="W88" s="10">
        <v>8.1545989914751011</v>
      </c>
      <c r="X88" s="10">
        <v>8.1537384811218843</v>
      </c>
      <c r="Y88" s="10">
        <v>8.1691722179896686</v>
      </c>
      <c r="Z88" s="10">
        <v>8.1860517283895184</v>
      </c>
      <c r="AA88" s="10">
        <v>8.2126980134225374</v>
      </c>
      <c r="AB88" s="10">
        <v>8.2447351755666318</v>
      </c>
      <c r="AC88" s="10">
        <v>8.2609643873837921</v>
      </c>
      <c r="AD88" s="10">
        <v>8.3189807824888611</v>
      </c>
      <c r="AE88" s="10">
        <v>8.3743563386790409</v>
      </c>
      <c r="AF88" s="10">
        <v>8.4269669288727478</v>
      </c>
      <c r="AG88" s="10">
        <v>8.4847117764118813</v>
      </c>
      <c r="AH88" s="10">
        <v>8.5341904259963801</v>
      </c>
      <c r="AI88" s="10">
        <v>8.5335430389106204</v>
      </c>
      <c r="AJ88" s="10">
        <v>8.5645259705117525</v>
      </c>
      <c r="AK88" s="10"/>
      <c r="AL88" s="10"/>
      <c r="AM88" s="14" t="s">
        <v>208</v>
      </c>
      <c r="AN88" s="11">
        <f t="shared" si="2"/>
        <v>1.042283991028015E-3</v>
      </c>
      <c r="AO88" s="11">
        <f t="shared" si="3"/>
        <v>1.8074094392797103E-3</v>
      </c>
      <c r="AQ88" s="14" t="s">
        <v>90</v>
      </c>
      <c r="AR88" s="11">
        <v>-8.4107910415255564E-3</v>
      </c>
      <c r="AS88" s="11">
        <v>0.43015243704532952</v>
      </c>
    </row>
    <row r="89" spans="2:45">
      <c r="B89" s="34" t="s">
        <v>209</v>
      </c>
      <c r="C89" s="35" t="s">
        <v>210</v>
      </c>
      <c r="D89" s="11">
        <v>0.26195885509001327</v>
      </c>
      <c r="E89" s="11">
        <v>0.25939775203399712</v>
      </c>
      <c r="F89" s="11">
        <v>0.25725833882243437</v>
      </c>
      <c r="G89" s="11">
        <v>0.25452095156397009</v>
      </c>
      <c r="H89" s="11">
        <v>0.25246737333805702</v>
      </c>
      <c r="I89" s="11">
        <v>0.25398026562173009</v>
      </c>
      <c r="J89" s="11">
        <v>0.25071342905071431</v>
      </c>
      <c r="K89" s="11">
        <v>0.25105339685578704</v>
      </c>
      <c r="L89" s="11">
        <v>0.25021060221318259</v>
      </c>
      <c r="M89" s="11">
        <v>0.25068790796350143</v>
      </c>
      <c r="N89" s="11">
        <v>0.25187503867934802</v>
      </c>
      <c r="O89" s="11">
        <v>0.25144477786872332</v>
      </c>
      <c r="P89" s="11">
        <v>0.25254591035241852</v>
      </c>
      <c r="Q89" s="11">
        <v>0.25324637950932993</v>
      </c>
      <c r="R89" s="11">
        <v>0.25699572518629338</v>
      </c>
      <c r="S89" s="11">
        <v>0.26098234545260979</v>
      </c>
      <c r="U89" s="10">
        <v>8.4116908884634096</v>
      </c>
      <c r="V89" s="10">
        <v>8.4318240182868376</v>
      </c>
      <c r="W89" s="10">
        <v>8.46448079101609</v>
      </c>
      <c r="X89" s="10">
        <v>8.4625589091188722</v>
      </c>
      <c r="Y89" s="10">
        <v>8.4987259504837738</v>
      </c>
      <c r="Z89" s="10">
        <v>8.5952235288429186</v>
      </c>
      <c r="AA89" s="10">
        <v>8.7235574837348366</v>
      </c>
      <c r="AB89" s="10">
        <v>8.8170074461671959</v>
      </c>
      <c r="AC89" s="10">
        <v>8.9025676102389095</v>
      </c>
      <c r="AD89" s="10">
        <v>8.9872833637808274</v>
      </c>
      <c r="AE89" s="10">
        <v>9.0709765449591995</v>
      </c>
      <c r="AF89" s="10">
        <v>9.1620505911564596</v>
      </c>
      <c r="AG89" s="10">
        <v>9.2358723859903993</v>
      </c>
      <c r="AH89" s="10">
        <v>9.2561564366882401</v>
      </c>
      <c r="AI89" s="10">
        <v>9.254524188881371</v>
      </c>
      <c r="AJ89" s="10">
        <v>9.32323984951997</v>
      </c>
      <c r="AK89" s="10"/>
      <c r="AL89" s="10"/>
      <c r="AM89" s="14" t="s">
        <v>210</v>
      </c>
      <c r="AN89" s="11">
        <f t="shared" si="2"/>
        <v>-2.5388442618147463E-3</v>
      </c>
      <c r="AO89" s="11">
        <f t="shared" si="3"/>
        <v>5.0943843086765757E-2</v>
      </c>
      <c r="AQ89" s="14" t="s">
        <v>314</v>
      </c>
      <c r="AR89" s="11">
        <v>-8.1969592350352675E-3</v>
      </c>
      <c r="AS89" s="11">
        <v>5.3149231174747541E-2</v>
      </c>
    </row>
    <row r="90" spans="2:45">
      <c r="B90" s="34" t="s">
        <v>211</v>
      </c>
      <c r="C90" s="35" t="s">
        <v>212</v>
      </c>
      <c r="D90" s="11">
        <v>0.47555445266479895</v>
      </c>
      <c r="E90" s="11">
        <v>0.47998158246984118</v>
      </c>
      <c r="F90" s="11">
        <v>0.4928709170449958</v>
      </c>
      <c r="G90" s="11">
        <v>0.486017449046733</v>
      </c>
      <c r="H90" s="11">
        <v>0.48763058328143072</v>
      </c>
      <c r="I90" s="11">
        <v>0.49192602354016518</v>
      </c>
      <c r="J90" s="11">
        <v>0.49186906187018337</v>
      </c>
      <c r="K90" s="11">
        <v>0.48620161947273477</v>
      </c>
      <c r="L90" s="11">
        <v>0.48190431297013459</v>
      </c>
      <c r="M90" s="11">
        <v>0.48539935075687574</v>
      </c>
      <c r="N90" s="11">
        <v>0.48684287621935601</v>
      </c>
      <c r="O90" s="11">
        <v>0.48579716137914347</v>
      </c>
      <c r="P90" s="11">
        <v>0.48689314328654221</v>
      </c>
      <c r="Q90" s="11">
        <v>0.48596585013819915</v>
      </c>
      <c r="R90" s="11">
        <v>0.49258456804204626</v>
      </c>
      <c r="S90" s="11">
        <v>0.49594114665492733</v>
      </c>
      <c r="U90" s="10">
        <v>7.1789017477245123</v>
      </c>
      <c r="V90" s="10">
        <v>7.1911572771794683</v>
      </c>
      <c r="W90" s="10">
        <v>7.1686464004499415</v>
      </c>
      <c r="X90" s="10">
        <v>7.1745584357916385</v>
      </c>
      <c r="Y90" s="10">
        <v>7.1712573852619608</v>
      </c>
      <c r="Z90" s="10">
        <v>7.1512116563860832</v>
      </c>
      <c r="AA90" s="10">
        <v>7.1622957517297721</v>
      </c>
      <c r="AB90" s="10">
        <v>7.1417682148611297</v>
      </c>
      <c r="AC90" s="10">
        <v>7.1446581960059499</v>
      </c>
      <c r="AD90" s="10">
        <v>7.1683440354816401</v>
      </c>
      <c r="AE90" s="10">
        <v>7.1995261819285643</v>
      </c>
      <c r="AF90" s="10">
        <v>7.2344886083105049</v>
      </c>
      <c r="AG90" s="10">
        <v>7.2758306169990838</v>
      </c>
      <c r="AH90" s="10">
        <v>7.2648286340286052</v>
      </c>
      <c r="AI90" s="10">
        <v>7.2640281072610176</v>
      </c>
      <c r="AJ90" s="10">
        <v>7.2710203361086307</v>
      </c>
      <c r="AK90" s="10"/>
      <c r="AL90" s="10"/>
      <c r="AM90" s="14" t="s">
        <v>212</v>
      </c>
      <c r="AN90" s="11">
        <f t="shared" si="2"/>
        <v>2.790230795033094E-2</v>
      </c>
      <c r="AO90" s="11">
        <f t="shared" si="3"/>
        <v>6.5904890130254579E-2</v>
      </c>
      <c r="AQ90" s="14" t="s">
        <v>94</v>
      </c>
      <c r="AR90" s="11">
        <v>-7.1086765679299153E-3</v>
      </c>
      <c r="AS90" s="11">
        <v>1.3431608341845877E-3</v>
      </c>
    </row>
    <row r="91" spans="2:45">
      <c r="B91" s="34" t="s">
        <v>213</v>
      </c>
      <c r="C91" s="35" t="s">
        <v>214</v>
      </c>
      <c r="D91" s="11">
        <v>0.46255127668170753</v>
      </c>
      <c r="E91" s="11">
        <v>0.46037015760779448</v>
      </c>
      <c r="F91" s="11">
        <v>0.45826386295562055</v>
      </c>
      <c r="G91" s="11">
        <v>0.45662131506703807</v>
      </c>
      <c r="H91" s="11">
        <v>0.45536855042193375</v>
      </c>
      <c r="I91" s="11">
        <v>0.45389592814204699</v>
      </c>
      <c r="J91" s="11">
        <v>0.45279087766463438</v>
      </c>
      <c r="K91" s="11">
        <v>0.44942553975243937</v>
      </c>
      <c r="L91" s="11">
        <v>0.45061271500638056</v>
      </c>
      <c r="M91" s="11">
        <v>0.4388853644690176</v>
      </c>
      <c r="N91" s="11">
        <v>0.44607603505339372</v>
      </c>
      <c r="O91" s="11">
        <v>0.45130836138552094</v>
      </c>
      <c r="P91" s="11">
        <v>0.45156185941764809</v>
      </c>
      <c r="Q91" s="11">
        <v>0.45177926554688097</v>
      </c>
      <c r="R91" s="11">
        <v>0.45400782331089651</v>
      </c>
      <c r="S91" s="11">
        <v>0.45694213918361903</v>
      </c>
      <c r="U91" s="10">
        <v>7.5484144218361724</v>
      </c>
      <c r="V91" s="10">
        <v>7.5917691614018388</v>
      </c>
      <c r="W91" s="10">
        <v>7.6288541093047399</v>
      </c>
      <c r="X91" s="10">
        <v>7.7159188129434755</v>
      </c>
      <c r="Y91" s="10">
        <v>7.7121642958723964</v>
      </c>
      <c r="Z91" s="10">
        <v>7.7642321213109255</v>
      </c>
      <c r="AA91" s="10">
        <v>7.714850414909117</v>
      </c>
      <c r="AB91" s="10">
        <v>7.7564155405823696</v>
      </c>
      <c r="AC91" s="10">
        <v>7.7819424785210831</v>
      </c>
      <c r="AD91" s="10">
        <v>7.7728892701785917</v>
      </c>
      <c r="AE91" s="10">
        <v>7.7584300849073005</v>
      </c>
      <c r="AF91" s="10">
        <v>7.7605372048220271</v>
      </c>
      <c r="AG91" s="10">
        <v>7.7485480655119039</v>
      </c>
      <c r="AH91" s="10">
        <v>7.7219503897998063</v>
      </c>
      <c r="AI91" s="10">
        <v>7.7001137663504275</v>
      </c>
      <c r="AJ91" s="10">
        <v>7.7097323821057913</v>
      </c>
      <c r="AK91" s="10"/>
      <c r="AL91" s="10"/>
      <c r="AM91" s="14" t="s">
        <v>214</v>
      </c>
      <c r="AN91" s="11">
        <f t="shared" si="2"/>
        <v>-6.6608979732664331E-2</v>
      </c>
      <c r="AO91" s="11">
        <f t="shared" si="3"/>
        <v>0.62294587650083311</v>
      </c>
      <c r="AQ91" s="14" t="s">
        <v>390</v>
      </c>
      <c r="AR91" s="11">
        <v>-6.5488051462837434E-3</v>
      </c>
      <c r="AS91" s="11">
        <v>2.7406894181493092E-2</v>
      </c>
    </row>
    <row r="92" spans="2:45">
      <c r="B92" s="34" t="s">
        <v>215</v>
      </c>
      <c r="C92" s="35" t="s">
        <v>216</v>
      </c>
      <c r="D92" s="11">
        <v>0.4356831404132499</v>
      </c>
      <c r="E92" s="11">
        <v>0.43649965554242676</v>
      </c>
      <c r="F92" s="11">
        <v>0.43984712591615643</v>
      </c>
      <c r="G92" s="11">
        <v>0.44024282799720327</v>
      </c>
      <c r="H92" s="11">
        <v>0.43725117235467276</v>
      </c>
      <c r="I92" s="11">
        <v>0.44710461833815857</v>
      </c>
      <c r="J92" s="11">
        <v>0.440149580861388</v>
      </c>
      <c r="K92" s="11">
        <v>0.43145753118949565</v>
      </c>
      <c r="L92" s="11">
        <v>0.43312168070459517</v>
      </c>
      <c r="M92" s="11">
        <v>0.43514759851237755</v>
      </c>
      <c r="N92" s="11">
        <v>0.4348844919148287</v>
      </c>
      <c r="O92" s="11">
        <v>0.42716726613792672</v>
      </c>
      <c r="P92" s="11">
        <v>0.43295067259732106</v>
      </c>
      <c r="Q92" s="11">
        <v>0.4339122701093418</v>
      </c>
      <c r="R92" s="11">
        <v>0.43718631932200686</v>
      </c>
      <c r="S92" s="11">
        <v>0.44076436853122986</v>
      </c>
      <c r="U92" s="10">
        <v>7.1231802603686116</v>
      </c>
      <c r="V92" s="10">
        <v>7.1536394678533206</v>
      </c>
      <c r="W92" s="10">
        <v>7.1840986753380287</v>
      </c>
      <c r="X92" s="10">
        <v>7.2145578828227377</v>
      </c>
      <c r="Y92" s="10">
        <v>7.2450170903074458</v>
      </c>
      <c r="Z92" s="10">
        <v>7.2754762977921548</v>
      </c>
      <c r="AA92" s="10">
        <v>7.3059355052768629</v>
      </c>
      <c r="AB92" s="10">
        <v>7.3363947127615718</v>
      </c>
      <c r="AC92" s="10">
        <v>7.3668539202462808</v>
      </c>
      <c r="AD92" s="10">
        <v>7.3973131277309889</v>
      </c>
      <c r="AE92" s="10">
        <v>7.4277723352156979</v>
      </c>
      <c r="AF92" s="10">
        <v>7.458231542700406</v>
      </c>
      <c r="AG92" s="10">
        <v>7.488690750185115</v>
      </c>
      <c r="AH92" s="10">
        <v>7.5191499576698231</v>
      </c>
      <c r="AI92" s="10">
        <v>7.5496091651545321</v>
      </c>
      <c r="AJ92" s="10">
        <v>7.5795109103243989</v>
      </c>
      <c r="AK92" s="10"/>
      <c r="AL92" s="10"/>
      <c r="AM92" s="14" t="s">
        <v>216</v>
      </c>
      <c r="AN92" s="11">
        <f t="shared" si="2"/>
        <v>-9.2268632167537088E-3</v>
      </c>
      <c r="AO92" s="11">
        <f t="shared" si="3"/>
        <v>8.4242490831716269E-2</v>
      </c>
      <c r="AQ92" s="14" t="s">
        <v>336</v>
      </c>
      <c r="AR92" s="11">
        <v>-5.358070885438459E-3</v>
      </c>
      <c r="AS92" s="11">
        <v>4.3257843864820754E-2</v>
      </c>
    </row>
    <row r="93" spans="2:45">
      <c r="B93" s="34" t="s">
        <v>217</v>
      </c>
      <c r="C93" s="35" t="s">
        <v>218</v>
      </c>
      <c r="D93" s="11">
        <v>0.30717000036449837</v>
      </c>
      <c r="E93" s="11">
        <v>0.30822699627943745</v>
      </c>
      <c r="F93" s="11">
        <v>0.30778398965270976</v>
      </c>
      <c r="G93" s="11">
        <v>0.30797756966266909</v>
      </c>
      <c r="H93" s="11">
        <v>0.30796281633929506</v>
      </c>
      <c r="I93" s="11">
        <v>0.30718200610535201</v>
      </c>
      <c r="J93" s="11">
        <v>0.30383666846307561</v>
      </c>
      <c r="K93" s="11">
        <v>0.30473777263939672</v>
      </c>
      <c r="L93" s="11">
        <v>0.30518470913238449</v>
      </c>
      <c r="M93" s="11">
        <v>0.29356831216287232</v>
      </c>
      <c r="N93" s="11">
        <v>0.296690037278726</v>
      </c>
      <c r="O93" s="11">
        <v>0.29583435389329238</v>
      </c>
      <c r="P93" s="11">
        <v>0.29425062185653766</v>
      </c>
      <c r="Q93" s="11">
        <v>0.29342278411438366</v>
      </c>
      <c r="R93" s="11">
        <v>0.29761195281852171</v>
      </c>
      <c r="S93" s="11">
        <v>0.30196912152095345</v>
      </c>
      <c r="U93" s="10">
        <v>9.665313887016552</v>
      </c>
      <c r="V93" s="10">
        <v>9.7234250403560374</v>
      </c>
      <c r="W93" s="10">
        <v>9.7595061697253414</v>
      </c>
      <c r="X93" s="10">
        <v>9.6812789607226239</v>
      </c>
      <c r="Y93" s="10">
        <v>9.7648042739628966</v>
      </c>
      <c r="Z93" s="10">
        <v>9.8379044911502778</v>
      </c>
      <c r="AA93" s="10">
        <v>9.8694733158560126</v>
      </c>
      <c r="AB93" s="10">
        <v>9.9329528198899943</v>
      </c>
      <c r="AC93" s="10">
        <v>9.9556306410581783</v>
      </c>
      <c r="AD93" s="10">
        <v>9.9970318363314732</v>
      </c>
      <c r="AE93" s="10">
        <v>10.033781775980968</v>
      </c>
      <c r="AF93" s="10">
        <v>10.08097469399878</v>
      </c>
      <c r="AG93" s="10">
        <v>10.127485475234156</v>
      </c>
      <c r="AH93" s="10">
        <v>10.147097703723935</v>
      </c>
      <c r="AI93" s="10">
        <v>10.146176053081001</v>
      </c>
      <c r="AJ93" s="10">
        <v>10.182989145098217</v>
      </c>
      <c r="AK93" s="10"/>
      <c r="AL93" s="10"/>
      <c r="AM93" s="14" t="s">
        <v>218</v>
      </c>
      <c r="AN93" s="11">
        <f t="shared" si="2"/>
        <v>-2.7180158425082094E-2</v>
      </c>
      <c r="AO93" s="11">
        <f t="shared" si="3"/>
        <v>0.6958433819902079</v>
      </c>
      <c r="AQ93" s="14" t="s">
        <v>70</v>
      </c>
      <c r="AR93" s="11">
        <v>-5.1488890834954747E-3</v>
      </c>
      <c r="AS93" s="11">
        <v>0.14590516225253311</v>
      </c>
    </row>
    <row r="94" spans="2:45">
      <c r="B94" s="34" t="s">
        <v>219</v>
      </c>
      <c r="C94" s="35" t="s">
        <v>220</v>
      </c>
      <c r="D94" s="11">
        <v>0.26769662741206984</v>
      </c>
      <c r="E94" s="11">
        <v>0.26808098613659559</v>
      </c>
      <c r="F94" s="11">
        <v>0.26792986996887885</v>
      </c>
      <c r="G94" s="11">
        <v>0.26750772399086392</v>
      </c>
      <c r="H94" s="11">
        <v>0.26759291153975567</v>
      </c>
      <c r="I94" s="11">
        <v>0.2681628019535332</v>
      </c>
      <c r="J94" s="11">
        <v>0.26787081924433348</v>
      </c>
      <c r="K94" s="11">
        <v>0.26256774350824191</v>
      </c>
      <c r="L94" s="11">
        <v>0.26240934335063693</v>
      </c>
      <c r="M94" s="11">
        <v>0.26513654723656171</v>
      </c>
      <c r="N94" s="11">
        <v>0.26549155534720287</v>
      </c>
      <c r="O94" s="11">
        <v>0.26753461613074364</v>
      </c>
      <c r="P94" s="11">
        <v>0.2662657456277347</v>
      </c>
      <c r="Q94" s="11">
        <v>0.26631206928390433</v>
      </c>
      <c r="R94" s="11">
        <v>0.27135564291945585</v>
      </c>
      <c r="S94" s="11">
        <v>0.27503317415719558</v>
      </c>
      <c r="U94" s="10">
        <v>10.534681344257635</v>
      </c>
      <c r="V94" s="10">
        <v>10.490920542687961</v>
      </c>
      <c r="W94" s="10">
        <v>10.470947028391869</v>
      </c>
      <c r="X94" s="10">
        <v>10.483452957765955</v>
      </c>
      <c r="Y94" s="10">
        <v>10.426692635797254</v>
      </c>
      <c r="Z94" s="10">
        <v>10.433933410354738</v>
      </c>
      <c r="AA94" s="10">
        <v>10.403118720945425</v>
      </c>
      <c r="AB94" s="10">
        <v>10.406680262501084</v>
      </c>
      <c r="AC94" s="10">
        <v>10.540418059936354</v>
      </c>
      <c r="AD94" s="10">
        <v>10.61154750998119</v>
      </c>
      <c r="AE94" s="10">
        <v>10.681899667100364</v>
      </c>
      <c r="AF94" s="10">
        <v>10.707664967267</v>
      </c>
      <c r="AG94" s="10">
        <v>10.72632264470831</v>
      </c>
      <c r="AH94" s="10">
        <v>10.736396675471232</v>
      </c>
      <c r="AI94" s="10">
        <v>10.757902880692196</v>
      </c>
      <c r="AJ94" s="10">
        <v>10.781546162612527</v>
      </c>
      <c r="AK94" s="10"/>
      <c r="AL94" s="10"/>
      <c r="AM94" s="14" t="s">
        <v>220</v>
      </c>
      <c r="AN94" s="11">
        <f t="shared" si="2"/>
        <v>8.1538156486101483E-3</v>
      </c>
      <c r="AO94" s="11">
        <f t="shared" si="3"/>
        <v>0.14003206271563218</v>
      </c>
      <c r="AQ94" s="14" t="s">
        <v>120</v>
      </c>
      <c r="AR94" s="11">
        <v>-4.7140551078303306E-3</v>
      </c>
      <c r="AS94" s="11">
        <v>5.0250368074312553E-2</v>
      </c>
    </row>
    <row r="95" spans="2:45">
      <c r="B95" s="34" t="s">
        <v>221</v>
      </c>
      <c r="C95" s="35" t="s">
        <v>222</v>
      </c>
      <c r="D95" s="11">
        <v>0.29648393999338002</v>
      </c>
      <c r="E95" s="11">
        <v>0.29723621734638139</v>
      </c>
      <c r="F95" s="11">
        <v>0.2991588085962309</v>
      </c>
      <c r="G95" s="11">
        <v>0.29203410046429462</v>
      </c>
      <c r="H95" s="11">
        <v>0.29363018453159978</v>
      </c>
      <c r="I95" s="11">
        <v>0.294043029298584</v>
      </c>
      <c r="J95" s="11">
        <v>0.28861398710138036</v>
      </c>
      <c r="K95" s="11">
        <v>0.29498056832648306</v>
      </c>
      <c r="L95" s="11">
        <v>0.28993263202616432</v>
      </c>
      <c r="M95" s="11">
        <v>0.29392116481090547</v>
      </c>
      <c r="N95" s="11">
        <v>0.29479729773433488</v>
      </c>
      <c r="O95" s="11">
        <v>0.29725752862458366</v>
      </c>
      <c r="P95" s="11">
        <v>0.30035867238885111</v>
      </c>
      <c r="Q95" s="11">
        <v>0.30247349675357066</v>
      </c>
      <c r="R95" s="11">
        <v>0.31157814801201406</v>
      </c>
      <c r="S95" s="11">
        <v>0.31597709121444101</v>
      </c>
      <c r="U95" s="10">
        <v>7.1099378128809461</v>
      </c>
      <c r="V95" s="10">
        <v>7.1638726652457159</v>
      </c>
      <c r="W95" s="10">
        <v>7.2439152542385505</v>
      </c>
      <c r="X95" s="10">
        <v>7.2497884704141917</v>
      </c>
      <c r="Y95" s="10">
        <v>7.2717002072880277</v>
      </c>
      <c r="Z95" s="10">
        <v>7.3143345803231679</v>
      </c>
      <c r="AA95" s="10">
        <v>7.3582310545517133</v>
      </c>
      <c r="AB95" s="10">
        <v>7.3503373259778</v>
      </c>
      <c r="AC95" s="10">
        <v>7.4090183189462735</v>
      </c>
      <c r="AD95" s="10">
        <v>7.4662280564854049</v>
      </c>
      <c r="AE95" s="10">
        <v>7.454565420594867</v>
      </c>
      <c r="AF95" s="10">
        <v>7.4757182829637809</v>
      </c>
      <c r="AG95" s="10">
        <v>7.5495029512375673</v>
      </c>
      <c r="AH95" s="10">
        <v>7.6219761106269379</v>
      </c>
      <c r="AI95" s="10">
        <v>7.6369380075354663</v>
      </c>
      <c r="AJ95" s="10">
        <v>7.6712215881889332</v>
      </c>
      <c r="AK95" s="10"/>
      <c r="AL95" s="10"/>
      <c r="AM95" s="14" t="s">
        <v>222</v>
      </c>
      <c r="AN95" s="11">
        <f t="shared" si="2"/>
        <v>2.7084475513901966E-2</v>
      </c>
      <c r="AO95" s="11">
        <f t="shared" si="3"/>
        <v>0.39573636108743493</v>
      </c>
      <c r="AQ95" s="14" t="s">
        <v>414</v>
      </c>
      <c r="AR95" s="11">
        <v>-4.4289331815316789E-3</v>
      </c>
      <c r="AS95" s="11">
        <v>8.5252237024737998E-3</v>
      </c>
    </row>
    <row r="96" spans="2:45">
      <c r="B96" s="34" t="s">
        <v>223</v>
      </c>
      <c r="C96" s="35" t="s">
        <v>436</v>
      </c>
      <c r="D96" s="11">
        <v>0.50536730858339107</v>
      </c>
      <c r="E96" s="11">
        <v>0.51090886364125832</v>
      </c>
      <c r="F96" s="11">
        <v>0.51433474858757078</v>
      </c>
      <c r="G96" s="11">
        <v>0.50637773721691159</v>
      </c>
      <c r="H96" s="11">
        <v>0.50503095751302063</v>
      </c>
      <c r="I96" s="11">
        <v>0.50301481378880475</v>
      </c>
      <c r="J96" s="11">
        <v>0.48988046288654002</v>
      </c>
      <c r="K96" s="11">
        <v>0.48590201780216136</v>
      </c>
      <c r="L96" s="11">
        <v>0.48223204832644995</v>
      </c>
      <c r="M96" s="11">
        <v>0.47626740461684625</v>
      </c>
      <c r="N96" s="11">
        <v>0.46933440151262878</v>
      </c>
      <c r="O96" s="11">
        <v>0.46644486865675144</v>
      </c>
      <c r="P96" s="11">
        <v>0.45995473467201681</v>
      </c>
      <c r="Q96" s="11">
        <v>0.45720313510765825</v>
      </c>
      <c r="R96" s="11">
        <v>0.45333672577586426</v>
      </c>
      <c r="S96" s="11">
        <v>0.45693034049607412</v>
      </c>
      <c r="U96" s="10">
        <v>7.0078051054917019</v>
      </c>
      <c r="V96" s="10">
        <v>7.0494802637153153</v>
      </c>
      <c r="W96" s="10">
        <v>7.0911871193620364</v>
      </c>
      <c r="X96" s="10">
        <v>7.1063265042556392</v>
      </c>
      <c r="Y96" s="10">
        <v>7.1545813099996867</v>
      </c>
      <c r="Z96" s="10">
        <v>7.1903526013591881</v>
      </c>
      <c r="AA96" s="10">
        <v>7.2278300258535078</v>
      </c>
      <c r="AB96" s="10">
        <v>7.2682711287739545</v>
      </c>
      <c r="AC96" s="10">
        <v>7.3114975503634012</v>
      </c>
      <c r="AD96" s="10">
        <v>7.3574246881511103</v>
      </c>
      <c r="AE96" s="10">
        <v>7.409319662296368</v>
      </c>
      <c r="AF96" s="10">
        <v>7.4735578007934285</v>
      </c>
      <c r="AG96" s="10">
        <v>7.5290363016618249</v>
      </c>
      <c r="AH96" s="10">
        <v>7.580760338306475</v>
      </c>
      <c r="AI96" s="10">
        <v>7.6246592977155352</v>
      </c>
      <c r="AJ96" s="10">
        <v>7.6681649321049887</v>
      </c>
      <c r="AK96" s="10"/>
      <c r="AL96" s="10"/>
      <c r="AM96" s="14" t="s">
        <v>436</v>
      </c>
      <c r="AN96" s="11">
        <f t="shared" si="2"/>
        <v>-9.8649665014387919E-2</v>
      </c>
      <c r="AO96" s="11">
        <f t="shared" si="3"/>
        <v>0.94892592915420715</v>
      </c>
      <c r="AQ96" s="14" t="s">
        <v>226</v>
      </c>
      <c r="AR96" s="11">
        <v>-4.1094366216044183E-3</v>
      </c>
      <c r="AS96" s="11">
        <v>5.7132588999459534E-2</v>
      </c>
    </row>
    <row r="97" spans="2:45">
      <c r="B97" s="34" t="s">
        <v>225</v>
      </c>
      <c r="C97" s="35" t="s">
        <v>226</v>
      </c>
      <c r="D97" s="11">
        <v>0.26435637927430344</v>
      </c>
      <c r="E97" s="11">
        <v>0.26397803649579626</v>
      </c>
      <c r="F97" s="11">
        <v>0.25889506126636869</v>
      </c>
      <c r="G97" s="11">
        <v>0.2576043722365734</v>
      </c>
      <c r="H97" s="11">
        <v>0.25482868578010498</v>
      </c>
      <c r="I97" s="11">
        <v>0.25406874138383689</v>
      </c>
      <c r="J97" s="11">
        <v>0.25112268772334906</v>
      </c>
      <c r="K97" s="11">
        <v>0.25062070237363387</v>
      </c>
      <c r="L97" s="11">
        <v>0.25036567709641672</v>
      </c>
      <c r="M97" s="11">
        <v>0.25059280053883493</v>
      </c>
      <c r="N97" s="11">
        <v>0.25476340153437776</v>
      </c>
      <c r="O97" s="11">
        <v>0.25255945814594011</v>
      </c>
      <c r="P97" s="11">
        <v>0.25259912787922983</v>
      </c>
      <c r="Q97" s="11">
        <v>0.25859711474127661</v>
      </c>
      <c r="R97" s="11">
        <v>0.26327997112517776</v>
      </c>
      <c r="S97" s="11">
        <v>0.26706549417278014</v>
      </c>
      <c r="U97" s="10">
        <v>8.7172176334257934</v>
      </c>
      <c r="V97" s="10">
        <v>8.7640143520138576</v>
      </c>
      <c r="W97" s="10">
        <v>8.8601866133013427</v>
      </c>
      <c r="X97" s="10">
        <v>8.9227943478446683</v>
      </c>
      <c r="Y97" s="10">
        <v>8.9770479520460409</v>
      </c>
      <c r="Z97" s="10">
        <v>9.0514615943379049</v>
      </c>
      <c r="AA97" s="10">
        <v>9.1343210014013163</v>
      </c>
      <c r="AB97" s="10">
        <v>9.2059796986602596</v>
      </c>
      <c r="AC97" s="10">
        <v>9.2808966763252414</v>
      </c>
      <c r="AD97" s="10">
        <v>9.3695259927805683</v>
      </c>
      <c r="AE97" s="10">
        <v>9.4756127357393218</v>
      </c>
      <c r="AF97" s="10">
        <v>9.5964928252305519</v>
      </c>
      <c r="AG97" s="10">
        <v>9.6967913451551961</v>
      </c>
      <c r="AH97" s="10">
        <v>9.6546071385891139</v>
      </c>
      <c r="AI97" s="10">
        <v>9.4608277541945753</v>
      </c>
      <c r="AJ97" s="10">
        <v>9.5267403642641959</v>
      </c>
      <c r="AK97" s="10"/>
      <c r="AL97" s="10"/>
      <c r="AM97" s="14" t="s">
        <v>226</v>
      </c>
      <c r="AN97" s="11">
        <f t="shared" si="2"/>
        <v>-4.1094366216044183E-3</v>
      </c>
      <c r="AO97" s="11">
        <f t="shared" si="3"/>
        <v>5.7132588999459534E-2</v>
      </c>
      <c r="AQ97" s="14" t="s">
        <v>400</v>
      </c>
      <c r="AR97" s="11">
        <v>-3.7801034533373997E-3</v>
      </c>
      <c r="AS97" s="11">
        <v>7.9644820092872812E-2</v>
      </c>
    </row>
    <row r="98" spans="2:45">
      <c r="B98" s="34" t="s">
        <v>227</v>
      </c>
      <c r="C98" s="35" t="s">
        <v>228</v>
      </c>
      <c r="D98" s="11">
        <v>0.2295087813679085</v>
      </c>
      <c r="E98" s="11">
        <v>0.22532058718545969</v>
      </c>
      <c r="F98" s="11">
        <v>0.22277364199661828</v>
      </c>
      <c r="G98" s="11">
        <v>0.22637933780652308</v>
      </c>
      <c r="H98" s="11">
        <v>0.22817348987686373</v>
      </c>
      <c r="I98" s="11">
        <v>0.24177073996191786</v>
      </c>
      <c r="J98" s="11">
        <v>0.24024427237891496</v>
      </c>
      <c r="K98" s="11">
        <v>0.240732394546217</v>
      </c>
      <c r="L98" s="11">
        <v>0.257005591470084</v>
      </c>
      <c r="M98" s="11">
        <v>0.25727088060259384</v>
      </c>
      <c r="N98" s="11">
        <v>0.24168478466793417</v>
      </c>
      <c r="O98" s="11">
        <v>0.23771526101184251</v>
      </c>
      <c r="P98" s="11">
        <v>0.2449202003508831</v>
      </c>
      <c r="Q98" s="11">
        <v>0.26280959319267905</v>
      </c>
      <c r="R98" s="11">
        <v>0.26470155620362218</v>
      </c>
      <c r="S98" s="11">
        <v>0.26930507713818241</v>
      </c>
      <c r="U98" s="10">
        <v>9.0617098987068267</v>
      </c>
      <c r="V98" s="10">
        <v>9.090139896999947</v>
      </c>
      <c r="W98" s="10">
        <v>9.0506848381728737</v>
      </c>
      <c r="X98" s="10">
        <v>9.0729878001554276</v>
      </c>
      <c r="Y98" s="10">
        <v>9.0558984643699869</v>
      </c>
      <c r="Z98" s="10">
        <v>9.0552063221426966</v>
      </c>
      <c r="AA98" s="10">
        <v>9.07801570783373</v>
      </c>
      <c r="AB98" s="10">
        <v>9.0942205882222993</v>
      </c>
      <c r="AC98" s="10">
        <v>9.1090918502524065</v>
      </c>
      <c r="AD98" s="10">
        <v>9.1656238869646902</v>
      </c>
      <c r="AE98" s="10">
        <v>9.1608524985071806</v>
      </c>
      <c r="AF98" s="10">
        <v>9.1566869478323856</v>
      </c>
      <c r="AG98" s="10">
        <v>9.2213722667205218</v>
      </c>
      <c r="AH98" s="10">
        <v>9.3025148351388331</v>
      </c>
      <c r="AI98" s="10">
        <v>9.381613043775932</v>
      </c>
      <c r="AJ98" s="10">
        <v>9.4010934686551639</v>
      </c>
      <c r="AK98" s="10"/>
      <c r="AL98" s="10"/>
      <c r="AM98" s="14" t="s">
        <v>228</v>
      </c>
      <c r="AN98" s="11">
        <f t="shared" si="2"/>
        <v>0.10865996116196508</v>
      </c>
      <c r="AO98" s="11">
        <f t="shared" si="3"/>
        <v>0.69487229054157607</v>
      </c>
      <c r="AQ98" s="14" t="s">
        <v>64</v>
      </c>
      <c r="AR98" s="11">
        <v>-3.5494868970276788E-3</v>
      </c>
      <c r="AS98" s="11">
        <v>2.4078435123790133E-2</v>
      </c>
    </row>
    <row r="99" spans="2:45">
      <c r="B99" s="34" t="s">
        <v>229</v>
      </c>
      <c r="C99" s="35" t="s">
        <v>230</v>
      </c>
      <c r="D99" s="11">
        <v>0.49177107472736997</v>
      </c>
      <c r="E99" s="11">
        <v>0.49977597308210703</v>
      </c>
      <c r="F99" s="11">
        <v>0.49029752289547091</v>
      </c>
      <c r="G99" s="11">
        <v>0.49404127907589773</v>
      </c>
      <c r="H99" s="11">
        <v>0.48564537897715793</v>
      </c>
      <c r="I99" s="11">
        <v>0.48250636398270669</v>
      </c>
      <c r="J99" s="11">
        <v>0.4824512354568124</v>
      </c>
      <c r="K99" s="11">
        <v>0.48941069538634885</v>
      </c>
      <c r="L99" s="11">
        <v>0.49031095488537718</v>
      </c>
      <c r="M99" s="11">
        <v>0.48655484357157025</v>
      </c>
      <c r="N99" s="11">
        <v>0.48420400612412678</v>
      </c>
      <c r="O99" s="11">
        <v>0.48600253643847191</v>
      </c>
      <c r="P99" s="11">
        <v>0.48869155906541878</v>
      </c>
      <c r="Q99" s="11">
        <v>0.49058460448373004</v>
      </c>
      <c r="R99" s="11">
        <v>0.49783322907322347</v>
      </c>
      <c r="S99" s="11">
        <v>0.50120697795505209</v>
      </c>
      <c r="U99" s="10">
        <v>6.9176761133190743</v>
      </c>
      <c r="V99" s="10">
        <v>6.9454349701687175</v>
      </c>
      <c r="W99" s="10">
        <v>6.9601725824335485</v>
      </c>
      <c r="X99" s="10">
        <v>6.9944171557753894</v>
      </c>
      <c r="Y99" s="10">
        <v>6.980156541215365</v>
      </c>
      <c r="Z99" s="10">
        <v>7.0192370798333403</v>
      </c>
      <c r="AA99" s="10">
        <v>7.0463249461869895</v>
      </c>
      <c r="AB99" s="10">
        <v>7.0451451278139112</v>
      </c>
      <c r="AC99" s="10">
        <v>7.0773047558298234</v>
      </c>
      <c r="AD99" s="10">
        <v>7.0899650132552594</v>
      </c>
      <c r="AE99" s="10">
        <v>7.0910641954778848</v>
      </c>
      <c r="AF99" s="10">
        <v>7.1448272380517635</v>
      </c>
      <c r="AG99" s="10">
        <v>7.1599165235700788</v>
      </c>
      <c r="AH99" s="10">
        <v>7.194888253149184</v>
      </c>
      <c r="AI99" s="10">
        <v>7.1949162634346404</v>
      </c>
      <c r="AJ99" s="10">
        <v>7.2145586875604391</v>
      </c>
      <c r="AK99" s="10"/>
      <c r="AL99" s="10"/>
      <c r="AM99" s="14" t="s">
        <v>230</v>
      </c>
      <c r="AN99" s="11">
        <f t="shared" si="2"/>
        <v>8.9643695963172731E-3</v>
      </c>
      <c r="AO99" s="11">
        <f t="shared" si="3"/>
        <v>2.1763745150254338E-2</v>
      </c>
      <c r="AQ99" s="14" t="s">
        <v>274</v>
      </c>
      <c r="AR99" s="11">
        <v>-2.9551269753638593E-3</v>
      </c>
      <c r="AS99" s="11">
        <v>8.927178927519255E-3</v>
      </c>
    </row>
    <row r="100" spans="2:45">
      <c r="B100" s="34" t="s">
        <v>231</v>
      </c>
      <c r="C100" s="35" t="s">
        <v>232</v>
      </c>
      <c r="D100" s="11">
        <v>0.54867545701814324</v>
      </c>
      <c r="E100" s="11">
        <v>0.5445617292136028</v>
      </c>
      <c r="F100" s="11">
        <v>0.53423588754792439</v>
      </c>
      <c r="G100" s="11">
        <v>0.53557370441883134</v>
      </c>
      <c r="H100" s="11">
        <v>0.52779089252868849</v>
      </c>
      <c r="I100" s="11">
        <v>0.53358701407356601</v>
      </c>
      <c r="J100" s="11">
        <v>0.52275520201191095</v>
      </c>
      <c r="K100" s="11">
        <v>0.52393126326292605</v>
      </c>
      <c r="L100" s="11">
        <v>0.52726986094934769</v>
      </c>
      <c r="M100" s="11">
        <v>0.53163240313596227</v>
      </c>
      <c r="N100" s="11">
        <v>0.53281383914182501</v>
      </c>
      <c r="O100" s="11">
        <v>0.5308922144002961</v>
      </c>
      <c r="P100" s="11">
        <v>0.53270013710134845</v>
      </c>
      <c r="Q100" s="11">
        <v>0.52878521789257826</v>
      </c>
      <c r="R100" s="11">
        <v>0.53123293652912962</v>
      </c>
      <c r="S100" s="11">
        <v>0.53432307182432182</v>
      </c>
      <c r="U100" s="10">
        <v>5.0160007021088804</v>
      </c>
      <c r="V100" s="10">
        <v>5.0761687213326763</v>
      </c>
      <c r="W100" s="10">
        <v>5.7187590232412271</v>
      </c>
      <c r="X100" s="10">
        <v>5.8879218303442844</v>
      </c>
      <c r="Y100" s="10">
        <v>6.0120150403726926</v>
      </c>
      <c r="Z100" s="10">
        <v>6.1762926746512088</v>
      </c>
      <c r="AA100" s="10">
        <v>6.1588379554994921</v>
      </c>
      <c r="AB100" s="10">
        <v>6.1621294010766627</v>
      </c>
      <c r="AC100" s="10">
        <v>5.7605581549649463</v>
      </c>
      <c r="AD100" s="10">
        <v>5.7589421245386356</v>
      </c>
      <c r="AE100" s="10">
        <v>5.7771682386832719</v>
      </c>
      <c r="AF100" s="10">
        <v>5.8120665451753304</v>
      </c>
      <c r="AG100" s="10">
        <v>5.8578713519960841</v>
      </c>
      <c r="AH100" s="10">
        <v>5.8816858634439813</v>
      </c>
      <c r="AI100" s="10">
        <v>5.8849466521837899</v>
      </c>
      <c r="AJ100" s="10">
        <v>5.9057802902728973</v>
      </c>
      <c r="AK100" s="10"/>
      <c r="AL100" s="10"/>
      <c r="AM100" s="14" t="s">
        <v>232</v>
      </c>
      <c r="AN100" s="11">
        <f t="shared" si="2"/>
        <v>-1.7446893514414447E-2</v>
      </c>
      <c r="AO100" s="11">
        <f t="shared" si="3"/>
        <v>0.75150661475905278</v>
      </c>
      <c r="AQ100" s="14" t="s">
        <v>60</v>
      </c>
      <c r="AR100" s="11">
        <v>-2.5638735245091244E-3</v>
      </c>
      <c r="AS100" s="11">
        <v>4.6494699258529587E-2</v>
      </c>
    </row>
    <row r="101" spans="2:45">
      <c r="B101" s="34" t="s">
        <v>233</v>
      </c>
      <c r="C101" s="35" t="s">
        <v>234</v>
      </c>
      <c r="D101" s="11">
        <v>0.30503439446351016</v>
      </c>
      <c r="E101" s="11">
        <v>0.30096979838454835</v>
      </c>
      <c r="F101" s="11">
        <v>0.30871210530973925</v>
      </c>
      <c r="G101" s="11">
        <v>0.29981290215242651</v>
      </c>
      <c r="H101" s="11">
        <v>0.30216281395753403</v>
      </c>
      <c r="I101" s="11">
        <v>0.3067699310617667</v>
      </c>
      <c r="J101" s="11">
        <v>0.30900719474849464</v>
      </c>
      <c r="K101" s="11">
        <v>0.31134200994381339</v>
      </c>
      <c r="L101" s="11">
        <v>0.29640181765482909</v>
      </c>
      <c r="M101" s="11">
        <v>0.31452630331415726</v>
      </c>
      <c r="N101" s="11">
        <v>0.31129676978706228</v>
      </c>
      <c r="O101" s="11">
        <v>0.30499779622217049</v>
      </c>
      <c r="P101" s="11">
        <v>0.30569652561024135</v>
      </c>
      <c r="Q101" s="11">
        <v>0.30822786868664775</v>
      </c>
      <c r="R101" s="11">
        <v>0.31127670089478915</v>
      </c>
      <c r="S101" s="11">
        <v>0.31508650731087079</v>
      </c>
      <c r="U101" s="10">
        <v>9.2836210957903695</v>
      </c>
      <c r="V101" s="10">
        <v>9.3140803032750785</v>
      </c>
      <c r="W101" s="10">
        <v>9.3445395107597875</v>
      </c>
      <c r="X101" s="10">
        <v>9.3749987182444965</v>
      </c>
      <c r="Y101" s="10">
        <v>9.4054579257292055</v>
      </c>
      <c r="Z101" s="10">
        <v>9.4214717662424849</v>
      </c>
      <c r="AA101" s="10">
        <v>9.3571252167543904</v>
      </c>
      <c r="AB101" s="10">
        <v>9.3235710996001249</v>
      </c>
      <c r="AC101" s="10">
        <v>9.4252733276890783</v>
      </c>
      <c r="AD101" s="10">
        <v>9.4478071960352228</v>
      </c>
      <c r="AE101" s="10">
        <v>9.5217164850430898</v>
      </c>
      <c r="AF101" s="10">
        <v>9.5586193214412667</v>
      </c>
      <c r="AG101" s="10">
        <v>9.5965889087492666</v>
      </c>
      <c r="AH101" s="10">
        <v>9.6137954016422711</v>
      </c>
      <c r="AI101" s="10">
        <v>9.6147970612097531</v>
      </c>
      <c r="AJ101" s="10">
        <v>9.6384065701056407</v>
      </c>
      <c r="AK101" s="10"/>
      <c r="AL101" s="10"/>
      <c r="AM101" s="14" t="s">
        <v>234</v>
      </c>
      <c r="AN101" s="11">
        <f t="shared" si="2"/>
        <v>1.6313030851562001E-2</v>
      </c>
      <c r="AO101" s="11">
        <f t="shared" si="3"/>
        <v>0.13877376248001866</v>
      </c>
      <c r="AQ101" s="14" t="s">
        <v>210</v>
      </c>
      <c r="AR101" s="11">
        <v>-2.5388442618147463E-3</v>
      </c>
      <c r="AS101" s="11">
        <v>5.0943843086765757E-2</v>
      </c>
    </row>
    <row r="102" spans="2:45">
      <c r="B102" s="34" t="s">
        <v>235</v>
      </c>
      <c r="C102" s="35" t="s">
        <v>236</v>
      </c>
      <c r="D102" s="11">
        <v>0.27145974915109999</v>
      </c>
      <c r="E102" s="11">
        <v>0.27023194430310254</v>
      </c>
      <c r="F102" s="11">
        <v>0.26900413945510498</v>
      </c>
      <c r="G102" s="11">
        <v>0.26777633460710754</v>
      </c>
      <c r="H102" s="11">
        <v>0.26654852975911003</v>
      </c>
      <c r="I102" s="11">
        <v>0.26532072491111247</v>
      </c>
      <c r="J102" s="11">
        <v>0.26402625339644831</v>
      </c>
      <c r="K102" s="11">
        <v>0.26273178188178414</v>
      </c>
      <c r="L102" s="11">
        <v>0.26143731036711998</v>
      </c>
      <c r="M102" s="11">
        <v>0.26014283885245587</v>
      </c>
      <c r="N102" s="11">
        <v>0.25884836733779165</v>
      </c>
      <c r="O102" s="11">
        <v>0.25863962750039332</v>
      </c>
      <c r="P102" s="11">
        <v>0.25837600961421442</v>
      </c>
      <c r="Q102" s="11">
        <v>0.25728515595567786</v>
      </c>
      <c r="R102" s="11">
        <v>0.25868739169725191</v>
      </c>
      <c r="S102" s="11">
        <v>0.26042187743084089</v>
      </c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M102" s="14" t="s">
        <v>236</v>
      </c>
      <c r="AN102" s="11" t="e">
        <f t="shared" ref="AN102:AN165" si="4">SLOPE(D102:S102,U102:AJ102)</f>
        <v>#DIV/0!</v>
      </c>
      <c r="AO102" s="11" t="e">
        <f t="shared" ref="AO102:AO165" si="5">PEARSON(D102:S102,U102:AJ102)^2</f>
        <v>#DIV/0!</v>
      </c>
      <c r="AQ102" s="14" t="s">
        <v>334</v>
      </c>
      <c r="AR102" s="11">
        <v>-2.2591789261172542E-3</v>
      </c>
      <c r="AS102" s="11">
        <v>0.87535573686605395</v>
      </c>
    </row>
    <row r="103" spans="2:45">
      <c r="B103" s="34" t="s">
        <v>237</v>
      </c>
      <c r="C103" s="35" t="s">
        <v>238</v>
      </c>
      <c r="D103" s="11">
        <v>0.25825738265790504</v>
      </c>
      <c r="E103" s="11">
        <v>0.25849680374310552</v>
      </c>
      <c r="F103" s="11">
        <v>0.25614809473411276</v>
      </c>
      <c r="G103" s="11">
        <v>0.255103481327138</v>
      </c>
      <c r="H103" s="11">
        <v>0.25529812916287492</v>
      </c>
      <c r="I103" s="11">
        <v>0.25724190987726819</v>
      </c>
      <c r="J103" s="11">
        <v>0.25066163548708537</v>
      </c>
      <c r="K103" s="11">
        <v>0.2521671567344132</v>
      </c>
      <c r="L103" s="11">
        <v>0.24887315223941062</v>
      </c>
      <c r="M103" s="11">
        <v>0.245129540689106</v>
      </c>
      <c r="N103" s="11">
        <v>0.25263864668500907</v>
      </c>
      <c r="O103" s="11">
        <v>0.25564293115575254</v>
      </c>
      <c r="P103" s="11">
        <v>0.25455202843378838</v>
      </c>
      <c r="Q103" s="11">
        <v>0.2554918491152729</v>
      </c>
      <c r="R103" s="11">
        <v>0.26975841231983033</v>
      </c>
      <c r="S103" s="11">
        <v>0.27152243978985241</v>
      </c>
      <c r="U103" s="10">
        <v>8.9063333567806993</v>
      </c>
      <c r="V103" s="10">
        <v>8.9643234137046264</v>
      </c>
      <c r="W103" s="10">
        <v>9.0433159201709223</v>
      </c>
      <c r="X103" s="10">
        <v>9.1238418990089336</v>
      </c>
      <c r="Y103" s="10">
        <v>9.119825504453857</v>
      </c>
      <c r="Z103" s="10">
        <v>9.1607687038141048</v>
      </c>
      <c r="AA103" s="10">
        <v>9.2311778450408255</v>
      </c>
      <c r="AB103" s="10">
        <v>9.3010711947466245</v>
      </c>
      <c r="AC103" s="10">
        <v>9.4029124430746656</v>
      </c>
      <c r="AD103" s="10">
        <v>9.4792594228147209</v>
      </c>
      <c r="AE103" s="10">
        <v>9.5606022029740263</v>
      </c>
      <c r="AF103" s="10">
        <v>9.6420646025162604</v>
      </c>
      <c r="AG103" s="10">
        <v>9.7413722830404428</v>
      </c>
      <c r="AH103" s="10">
        <v>9.773810904139161</v>
      </c>
      <c r="AI103" s="10">
        <v>9.6165178753425486</v>
      </c>
      <c r="AJ103" s="10">
        <v>9.6763584101097155</v>
      </c>
      <c r="AM103" s="14" t="s">
        <v>238</v>
      </c>
      <c r="AN103" s="11">
        <f t="shared" si="4"/>
        <v>3.419216953982224E-3</v>
      </c>
      <c r="AO103" s="11">
        <f t="shared" si="5"/>
        <v>2.1876839479096712E-2</v>
      </c>
      <c r="AQ103" s="14" t="s">
        <v>176</v>
      </c>
      <c r="AR103" s="11">
        <v>-1.2877387177777113E-3</v>
      </c>
      <c r="AS103" s="11">
        <v>6.1886659907143431E-4</v>
      </c>
    </row>
    <row r="104" spans="2:45">
      <c r="B104" s="34" t="s">
        <v>239</v>
      </c>
      <c r="C104" s="35" t="s">
        <v>240</v>
      </c>
      <c r="D104" s="11">
        <v>0.18506020377516594</v>
      </c>
      <c r="E104" s="11">
        <v>0.18412022184091528</v>
      </c>
      <c r="F104" s="11">
        <v>0.18371885779284347</v>
      </c>
      <c r="G104" s="11">
        <v>0.182671152281357</v>
      </c>
      <c r="H104" s="11">
        <v>0.18152588579426085</v>
      </c>
      <c r="I104" s="11">
        <v>0.16008996890066057</v>
      </c>
      <c r="J104" s="11">
        <v>0.16478109001066468</v>
      </c>
      <c r="K104" s="11">
        <v>0.15553318673042493</v>
      </c>
      <c r="L104" s="11">
        <v>0.16515219161523351</v>
      </c>
      <c r="M104" s="11">
        <v>0.16345285171466084</v>
      </c>
      <c r="N104" s="11">
        <v>0.16084537118002223</v>
      </c>
      <c r="O104" s="11">
        <v>0.15990057343612843</v>
      </c>
      <c r="P104" s="11">
        <v>0.17645415315605742</v>
      </c>
      <c r="Q104" s="11">
        <v>0.1785712111613266</v>
      </c>
      <c r="R104" s="11">
        <v>0.20266414454091389</v>
      </c>
      <c r="S104" s="11">
        <v>0.20737660370343791</v>
      </c>
      <c r="U104" s="10">
        <v>10.787619816059435</v>
      </c>
      <c r="V104" s="10">
        <v>10.789072744623667</v>
      </c>
      <c r="W104" s="10">
        <v>10.834230880732001</v>
      </c>
      <c r="X104" s="10">
        <v>10.884671505481643</v>
      </c>
      <c r="Y104" s="10">
        <v>10.951988333962113</v>
      </c>
      <c r="Z104" s="10">
        <v>11.019602438639254</v>
      </c>
      <c r="AA104" s="10">
        <v>11.032558318338783</v>
      </c>
      <c r="AB104" s="10">
        <v>11.062313313022662</v>
      </c>
      <c r="AC104" s="10">
        <v>11.065519564013528</v>
      </c>
      <c r="AD104" s="10">
        <v>11.094352760149551</v>
      </c>
      <c r="AE104" s="10">
        <v>11.131945913825193</v>
      </c>
      <c r="AF104" s="10">
        <v>11.170213011488732</v>
      </c>
      <c r="AG104" s="10">
        <v>11.217501874714847</v>
      </c>
      <c r="AH104" s="10">
        <v>11.199948883901186</v>
      </c>
      <c r="AI104" s="10">
        <v>11.139735706997328</v>
      </c>
      <c r="AJ104" s="10">
        <v>11.169535824698061</v>
      </c>
      <c r="AM104" s="14" t="s">
        <v>240</v>
      </c>
      <c r="AN104" s="11">
        <f t="shared" si="4"/>
        <v>-1.5085111001342709E-2</v>
      </c>
      <c r="AO104" s="11">
        <f t="shared" si="5"/>
        <v>2.0163575719070792E-2</v>
      </c>
      <c r="AQ104" s="14" t="s">
        <v>292</v>
      </c>
      <c r="AR104" s="11">
        <v>-1.1887943874939277E-3</v>
      </c>
      <c r="AS104" s="11">
        <v>7.977168788015741E-3</v>
      </c>
    </row>
    <row r="105" spans="2:45">
      <c r="B105" s="34" t="s">
        <v>241</v>
      </c>
      <c r="C105" s="35" t="s">
        <v>242</v>
      </c>
      <c r="D105" s="11">
        <v>0.50022697830704543</v>
      </c>
      <c r="E105" s="11">
        <v>0.49771641662599797</v>
      </c>
      <c r="F105" s="11">
        <v>0.49512797599747088</v>
      </c>
      <c r="G105" s="11">
        <v>0.4948846024269824</v>
      </c>
      <c r="H105" s="11">
        <v>0.49675041348213411</v>
      </c>
      <c r="I105" s="11">
        <v>0.49758102356219441</v>
      </c>
      <c r="J105" s="11">
        <v>0.49826450638637976</v>
      </c>
      <c r="K105" s="11">
        <v>0.49392472996975095</v>
      </c>
      <c r="L105" s="11">
        <v>0.49732781794849995</v>
      </c>
      <c r="M105" s="11">
        <v>0.49334596613118314</v>
      </c>
      <c r="N105" s="11">
        <v>0.49454168644868574</v>
      </c>
      <c r="O105" s="11">
        <v>0.49019868052517662</v>
      </c>
      <c r="P105" s="11">
        <v>0.48037905957987775</v>
      </c>
      <c r="Q105" s="11">
        <v>0.47769375032084221</v>
      </c>
      <c r="R105" s="11">
        <v>0.48475648915325231</v>
      </c>
      <c r="S105" s="11">
        <v>0.48727337565245188</v>
      </c>
      <c r="U105" s="10">
        <v>6.7760959150874234</v>
      </c>
      <c r="V105" s="10">
        <v>6.7666102205914456</v>
      </c>
      <c r="W105" s="10">
        <v>6.7721612248974781</v>
      </c>
      <c r="X105" s="10">
        <v>6.7801864555515134</v>
      </c>
      <c r="Y105" s="10">
        <v>6.7955122521476783</v>
      </c>
      <c r="Z105" s="10">
        <v>6.8122383865937364</v>
      </c>
      <c r="AA105" s="10">
        <v>6.8413775644216379</v>
      </c>
      <c r="AB105" s="10">
        <v>6.6770159539324592</v>
      </c>
      <c r="AC105" s="10">
        <v>6.7419357014174617</v>
      </c>
      <c r="AD105" s="10">
        <v>6.7650764953140126</v>
      </c>
      <c r="AE105" s="10">
        <v>6.7822767286147574</v>
      </c>
      <c r="AF105" s="10">
        <v>6.8037785097213801</v>
      </c>
      <c r="AG105" s="10">
        <v>6.8371317802656915</v>
      </c>
      <c r="AH105" s="10">
        <v>6.8791243732793692</v>
      </c>
      <c r="AI105" s="10">
        <v>6.8152697855996029</v>
      </c>
      <c r="AJ105" s="10">
        <v>6.8194171751309032</v>
      </c>
      <c r="AM105" s="14" t="s">
        <v>242</v>
      </c>
      <c r="AN105" s="11">
        <f t="shared" si="4"/>
        <v>-8.0547224058737446E-2</v>
      </c>
      <c r="AO105" s="11">
        <f t="shared" si="5"/>
        <v>0.31090600535596263</v>
      </c>
      <c r="AQ105" s="14" t="s">
        <v>288</v>
      </c>
      <c r="AR105" s="11">
        <v>-9.4300380313745496E-4</v>
      </c>
      <c r="AS105" s="11">
        <v>1.0096945293681168E-3</v>
      </c>
    </row>
    <row r="106" spans="2:45">
      <c r="B106" s="34" t="s">
        <v>243</v>
      </c>
      <c r="C106" s="35" t="s">
        <v>244</v>
      </c>
      <c r="D106" s="11">
        <v>0.53352558971807396</v>
      </c>
      <c r="E106" s="11">
        <v>0.52533550624327707</v>
      </c>
      <c r="F106" s="11">
        <v>0.52321293951563475</v>
      </c>
      <c r="G106" s="11">
        <v>0.53164976057935431</v>
      </c>
      <c r="H106" s="11">
        <v>0.5193461918877893</v>
      </c>
      <c r="I106" s="11">
        <v>0.50917309381888687</v>
      </c>
      <c r="J106" s="11">
        <v>0.52319461642973197</v>
      </c>
      <c r="K106" s="11">
        <v>0.52917321903874781</v>
      </c>
      <c r="L106" s="11">
        <v>0.52779852984508813</v>
      </c>
      <c r="M106" s="11">
        <v>0.5137969475750731</v>
      </c>
      <c r="N106" s="11">
        <v>0.50838791904747849</v>
      </c>
      <c r="O106" s="11">
        <v>0.49728827462526937</v>
      </c>
      <c r="P106" s="11">
        <v>0.49645867166876423</v>
      </c>
      <c r="Q106" s="11">
        <v>0.50293399965278551</v>
      </c>
      <c r="R106" s="11">
        <v>0.51075497811434667</v>
      </c>
      <c r="S106" s="11">
        <v>0.51442551344755871</v>
      </c>
      <c r="U106" s="10">
        <v>6.413086560414909</v>
      </c>
      <c r="V106" s="10">
        <v>6.4594730578190251</v>
      </c>
      <c r="W106" s="10">
        <v>6.4666273410221438</v>
      </c>
      <c r="X106" s="10">
        <v>6.4712579872560916</v>
      </c>
      <c r="Y106" s="10">
        <v>6.4673426909219884</v>
      </c>
      <c r="Z106" s="10">
        <v>6.4508691268211935</v>
      </c>
      <c r="AA106" s="10">
        <v>6.3696893048034111</v>
      </c>
      <c r="AB106" s="10">
        <v>6.3575275551856745</v>
      </c>
      <c r="AC106" s="10">
        <v>6.3828566266660456</v>
      </c>
      <c r="AD106" s="10">
        <v>6.4084672000379177</v>
      </c>
      <c r="AE106" s="10">
        <v>6.40613806147711</v>
      </c>
      <c r="AF106" s="10">
        <v>6.4522951815607055</v>
      </c>
      <c r="AG106" s="10">
        <v>6.4807978700104067</v>
      </c>
      <c r="AH106" s="10">
        <v>6.5355235935160065</v>
      </c>
      <c r="AI106" s="10">
        <v>6.5810578635381471</v>
      </c>
      <c r="AJ106" s="10">
        <v>6.586252586335946</v>
      </c>
      <c r="AM106" s="14" t="s">
        <v>244</v>
      </c>
      <c r="AN106" s="11">
        <f t="shared" si="4"/>
        <v>-7.1423835155492513E-2</v>
      </c>
      <c r="AO106" s="11">
        <f t="shared" si="5"/>
        <v>0.1678070612782486</v>
      </c>
      <c r="AQ106" s="14" t="s">
        <v>374</v>
      </c>
      <c r="AR106" s="11">
        <v>-1.4390891104867126E-4</v>
      </c>
      <c r="AS106" s="11">
        <v>1.4887568025997595E-6</v>
      </c>
    </row>
    <row r="107" spans="2:45">
      <c r="B107" s="34" t="s">
        <v>245</v>
      </c>
      <c r="C107" s="35" t="s">
        <v>246</v>
      </c>
      <c r="D107" s="11">
        <v>0.28046601405209348</v>
      </c>
      <c r="E107" s="11">
        <v>0.2871350611844356</v>
      </c>
      <c r="F107" s="11">
        <v>0.28485500551558729</v>
      </c>
      <c r="G107" s="11">
        <v>0.28194888926277567</v>
      </c>
      <c r="H107" s="11">
        <v>0.28409270340100057</v>
      </c>
      <c r="I107" s="11">
        <v>0.27985110174819566</v>
      </c>
      <c r="J107" s="11">
        <v>0.27719335547366314</v>
      </c>
      <c r="K107" s="11">
        <v>0.27899652786850065</v>
      </c>
      <c r="L107" s="11">
        <v>0.26981304373864967</v>
      </c>
      <c r="M107" s="11">
        <v>0.27855587197364623</v>
      </c>
      <c r="N107" s="11">
        <v>0.26886398197931366</v>
      </c>
      <c r="O107" s="11">
        <v>0.26843256859840608</v>
      </c>
      <c r="P107" s="11">
        <v>0.26774582842262556</v>
      </c>
      <c r="Q107" s="11">
        <v>0.26818381425295018</v>
      </c>
      <c r="R107" s="11">
        <v>0.27211641988522306</v>
      </c>
      <c r="S107" s="11">
        <v>0.27655767368107115</v>
      </c>
      <c r="U107" s="10">
        <v>9.1253585932744787</v>
      </c>
      <c r="V107" s="10">
        <v>9.195202447874502</v>
      </c>
      <c r="W107" s="10">
        <v>9.2404565781981312</v>
      </c>
      <c r="X107" s="10">
        <v>9.1390877750474964</v>
      </c>
      <c r="Y107" s="10">
        <v>9.1747414699040064</v>
      </c>
      <c r="Z107" s="10">
        <v>9.2370463312274147</v>
      </c>
      <c r="AA107" s="10">
        <v>9.2210478787512766</v>
      </c>
      <c r="AB107" s="10">
        <v>9.2536222314394294</v>
      </c>
      <c r="AC107" s="10">
        <v>9.2909121902405847</v>
      </c>
      <c r="AD107" s="10">
        <v>9.3381375776811968</v>
      </c>
      <c r="AE107" s="10">
        <v>9.3719942625591894</v>
      </c>
      <c r="AF107" s="10">
        <v>9.4109978669640899</v>
      </c>
      <c r="AG107" s="10">
        <v>9.4562778189356429</v>
      </c>
      <c r="AH107" s="10">
        <v>9.4851608778888554</v>
      </c>
      <c r="AI107" s="10">
        <v>9.451226755502466</v>
      </c>
      <c r="AJ107" s="10">
        <v>9.476367481355485</v>
      </c>
      <c r="AM107" s="14" t="s">
        <v>246</v>
      </c>
      <c r="AN107" s="11">
        <f t="shared" si="4"/>
        <v>-4.0730508211841987E-2</v>
      </c>
      <c r="AO107" s="11">
        <f t="shared" si="5"/>
        <v>0.59607161566595279</v>
      </c>
      <c r="AQ107" s="14" t="s">
        <v>304</v>
      </c>
      <c r="AR107" s="11">
        <v>3.516775688698791E-5</v>
      </c>
      <c r="AS107" s="11">
        <v>4.4356996044485289E-6</v>
      </c>
    </row>
    <row r="108" spans="2:45">
      <c r="B108" s="34" t="s">
        <v>247</v>
      </c>
      <c r="C108" s="35" t="s">
        <v>248</v>
      </c>
      <c r="D108" s="11">
        <v>0.4271469057670258</v>
      </c>
      <c r="E108" s="11">
        <v>0.42442572793524053</v>
      </c>
      <c r="F108" s="11">
        <v>0.41518814802901421</v>
      </c>
      <c r="G108" s="11">
        <v>0.41245730277110093</v>
      </c>
      <c r="H108" s="11">
        <v>0.40751294854501685</v>
      </c>
      <c r="I108" s="11">
        <v>0.40068397935997968</v>
      </c>
      <c r="J108" s="11">
        <v>0.39564849803395657</v>
      </c>
      <c r="K108" s="11">
        <v>0.39414064952664324</v>
      </c>
      <c r="L108" s="11">
        <v>0.39148028999599305</v>
      </c>
      <c r="M108" s="11">
        <v>0.38955145223819843</v>
      </c>
      <c r="N108" s="11">
        <v>0.38722354188737884</v>
      </c>
      <c r="O108" s="11">
        <v>0.38295309794851734</v>
      </c>
      <c r="P108" s="11">
        <v>0.37987726558116314</v>
      </c>
      <c r="Q108" s="11">
        <v>0.37854191530135645</v>
      </c>
      <c r="R108" s="11">
        <v>0.38125762979384131</v>
      </c>
      <c r="S108" s="11">
        <v>0.3849011175681108</v>
      </c>
      <c r="U108" s="10">
        <v>7.8499960951083914</v>
      </c>
      <c r="V108" s="10">
        <v>7.9148204342612756</v>
      </c>
      <c r="W108" s="10">
        <v>7.9936917748404586</v>
      </c>
      <c r="X108" s="10">
        <v>8.0686965091479017</v>
      </c>
      <c r="Y108" s="10">
        <v>8.1213477754360088</v>
      </c>
      <c r="Z108" s="10">
        <v>8.151752803259269</v>
      </c>
      <c r="AA108" s="10">
        <v>8.1703987343434221</v>
      </c>
      <c r="AB108" s="10">
        <v>8.2191070067016678</v>
      </c>
      <c r="AC108" s="10">
        <v>8.2870531313947104</v>
      </c>
      <c r="AD108" s="10">
        <v>8.3641712466341556</v>
      </c>
      <c r="AE108" s="10">
        <v>8.3028049174903327</v>
      </c>
      <c r="AF108" s="10">
        <v>8.4541772634998669</v>
      </c>
      <c r="AG108" s="10">
        <v>8.51001571658845</v>
      </c>
      <c r="AH108" s="10">
        <v>8.5564622602730953</v>
      </c>
      <c r="AI108" s="10">
        <v>8.5116299486048828</v>
      </c>
      <c r="AJ108" s="10">
        <v>8.5585633869722795</v>
      </c>
      <c r="AM108" s="14" t="s">
        <v>248</v>
      </c>
      <c r="AN108" s="11">
        <f t="shared" si="4"/>
        <v>-6.6763051709174348E-2</v>
      </c>
      <c r="AO108" s="11">
        <f t="shared" si="5"/>
        <v>0.93171611075552752</v>
      </c>
      <c r="AQ108" s="14" t="s">
        <v>342</v>
      </c>
      <c r="AR108" s="11">
        <v>2.1322913817352462E-4</v>
      </c>
      <c r="AS108" s="11">
        <v>1.4100018759084819E-4</v>
      </c>
    </row>
    <row r="109" spans="2:45">
      <c r="B109" s="34" t="s">
        <v>249</v>
      </c>
      <c r="C109" s="35" t="s">
        <v>250</v>
      </c>
      <c r="D109" s="11">
        <v>0.54567127807701177</v>
      </c>
      <c r="E109" s="11">
        <v>0.54461628493414471</v>
      </c>
      <c r="F109" s="11">
        <v>0.54236426362198686</v>
      </c>
      <c r="G109" s="11">
        <v>0.54409099222932722</v>
      </c>
      <c r="H109" s="11">
        <v>0.54353006955062722</v>
      </c>
      <c r="I109" s="11">
        <v>0.54123107681945881</v>
      </c>
      <c r="J109" s="11">
        <v>0.54513742424062739</v>
      </c>
      <c r="K109" s="11">
        <v>0.54361087046040546</v>
      </c>
      <c r="L109" s="11">
        <v>0.53959338907117438</v>
      </c>
      <c r="M109" s="11">
        <v>0.53365454024859704</v>
      </c>
      <c r="N109" s="11">
        <v>0.53827072317496938</v>
      </c>
      <c r="O109" s="11">
        <v>0.53902394310897572</v>
      </c>
      <c r="P109" s="11">
        <v>0.53689189968102846</v>
      </c>
      <c r="Q109" s="11">
        <v>0.53585637166731404</v>
      </c>
      <c r="R109" s="11">
        <v>0.5388432739458352</v>
      </c>
      <c r="S109" s="11">
        <v>0.54103762938895839</v>
      </c>
      <c r="U109" s="10">
        <v>6.5474078770837751</v>
      </c>
      <c r="V109" s="10">
        <v>6.5601722167746388</v>
      </c>
      <c r="W109" s="10">
        <v>6.6069111392299096</v>
      </c>
      <c r="X109" s="10">
        <v>6.64657814533797</v>
      </c>
      <c r="Y109" s="10">
        <v>6.69203242750112</v>
      </c>
      <c r="Z109" s="10">
        <v>6.7026408030378661</v>
      </c>
      <c r="AA109" s="10">
        <v>6.7947118183649007</v>
      </c>
      <c r="AB109" s="10">
        <v>6.8122179188913465</v>
      </c>
      <c r="AC109" s="10">
        <v>6.8601174790434758</v>
      </c>
      <c r="AD109" s="10">
        <v>6.8576362111276126</v>
      </c>
      <c r="AE109" s="10">
        <v>6.8926504753004343</v>
      </c>
      <c r="AF109" s="10">
        <v>6.9204723170374649</v>
      </c>
      <c r="AG109" s="10">
        <v>6.9388662758997208</v>
      </c>
      <c r="AH109" s="10">
        <v>6.9630578927085951</v>
      </c>
      <c r="AI109" s="10">
        <v>6.9814782568092237</v>
      </c>
      <c r="AJ109" s="10">
        <v>7.0131625355803315</v>
      </c>
      <c r="AM109" s="14" t="s">
        <v>250</v>
      </c>
      <c r="AN109" s="11">
        <f t="shared" si="4"/>
        <v>-1.6391050192504673E-2</v>
      </c>
      <c r="AO109" s="11">
        <f t="shared" si="5"/>
        <v>0.50171061670206485</v>
      </c>
      <c r="AQ109" s="14" t="s">
        <v>208</v>
      </c>
      <c r="AR109" s="11">
        <v>1.042283991028015E-3</v>
      </c>
      <c r="AS109" s="11">
        <v>1.8074094392797103E-3</v>
      </c>
    </row>
    <row r="110" spans="2:45">
      <c r="B110" s="34" t="s">
        <v>251</v>
      </c>
      <c r="C110" s="35" t="s">
        <v>252</v>
      </c>
      <c r="D110" s="11">
        <v>0.21673847761749251</v>
      </c>
      <c r="E110" s="11">
        <v>0.2162662408479803</v>
      </c>
      <c r="F110" s="11">
        <v>0.21326622630069036</v>
      </c>
      <c r="G110" s="11">
        <v>0.20953745972573368</v>
      </c>
      <c r="H110" s="11">
        <v>0.21329693027329466</v>
      </c>
      <c r="I110" s="11">
        <v>0.21448729512979867</v>
      </c>
      <c r="J110" s="11">
        <v>0.21351960541474144</v>
      </c>
      <c r="K110" s="11">
        <v>0.21446451732570046</v>
      </c>
      <c r="L110" s="11">
        <v>0.24238046195934718</v>
      </c>
      <c r="M110" s="11">
        <v>0.23214375056407319</v>
      </c>
      <c r="N110" s="11">
        <v>0.2346775349766724</v>
      </c>
      <c r="O110" s="11">
        <v>0.2288041267716111</v>
      </c>
      <c r="P110" s="11">
        <v>0.24071763049066627</v>
      </c>
      <c r="Q110" s="11">
        <v>0.24499659113533401</v>
      </c>
      <c r="R110" s="11">
        <v>0.2493897091208169</v>
      </c>
      <c r="S110" s="11">
        <v>0.25373249377245233</v>
      </c>
      <c r="U110" s="10">
        <v>9.7271900233497028</v>
      </c>
      <c r="V110" s="10">
        <v>9.7589903839398069</v>
      </c>
      <c r="W110" s="10">
        <v>9.8023612387176886</v>
      </c>
      <c r="X110" s="10">
        <v>9.8471385634892883</v>
      </c>
      <c r="Y110" s="10">
        <v>9.8854962324013549</v>
      </c>
      <c r="Z110" s="10">
        <v>9.9294664104262793</v>
      </c>
      <c r="AA110" s="10">
        <v>9.905506658668493</v>
      </c>
      <c r="AB110" s="10">
        <v>9.9238921195646892</v>
      </c>
      <c r="AC110" s="10">
        <v>9.9141509898404383</v>
      </c>
      <c r="AD110" s="10">
        <v>9.9163844239808228</v>
      </c>
      <c r="AE110" s="10">
        <v>9.9502780265683946</v>
      </c>
      <c r="AF110" s="10">
        <v>9.978808328073896</v>
      </c>
      <c r="AG110" s="10">
        <v>10.008628007007154</v>
      </c>
      <c r="AH110" s="10">
        <v>10.026976554530695</v>
      </c>
      <c r="AI110" s="10">
        <v>9.9982172555385311</v>
      </c>
      <c r="AJ110" s="10">
        <v>10.016420194509639</v>
      </c>
      <c r="AM110" s="14" t="s">
        <v>252</v>
      </c>
      <c r="AN110" s="11">
        <f t="shared" si="4"/>
        <v>0.12187081635438404</v>
      </c>
      <c r="AO110" s="11">
        <f t="shared" si="5"/>
        <v>0.52481315573984844</v>
      </c>
      <c r="AQ110" s="14" t="s">
        <v>378</v>
      </c>
      <c r="AR110" s="11">
        <v>1.5191377597264489E-3</v>
      </c>
      <c r="AS110" s="11">
        <v>2.4349463401116553E-3</v>
      </c>
    </row>
    <row r="111" spans="2:45">
      <c r="B111" s="34" t="s">
        <v>253</v>
      </c>
      <c r="C111" s="35" t="s">
        <v>254</v>
      </c>
      <c r="D111" s="11">
        <v>0.4728168742938102</v>
      </c>
      <c r="E111" s="11">
        <v>0.47123865748897797</v>
      </c>
      <c r="F111" s="11">
        <v>0.46908434198414589</v>
      </c>
      <c r="G111" s="11">
        <v>0.46824318767931378</v>
      </c>
      <c r="H111" s="11">
        <v>0.46919387037031496</v>
      </c>
      <c r="I111" s="11">
        <v>0.47106145103159536</v>
      </c>
      <c r="J111" s="11">
        <v>0.47263985652212942</v>
      </c>
      <c r="K111" s="11">
        <v>0.4736571924876633</v>
      </c>
      <c r="L111" s="11">
        <v>0.47820147884069725</v>
      </c>
      <c r="M111" s="11">
        <v>0.47834172049789792</v>
      </c>
      <c r="N111" s="11">
        <v>0.48097753723426512</v>
      </c>
      <c r="O111" s="11">
        <v>0.48841293966229915</v>
      </c>
      <c r="P111" s="11">
        <v>0.48926330192227757</v>
      </c>
      <c r="Q111" s="11">
        <v>0.49166831494475605</v>
      </c>
      <c r="R111" s="11">
        <v>0.48896005135001702</v>
      </c>
      <c r="S111" s="11">
        <v>0.49179835112953851</v>
      </c>
      <c r="U111" s="10">
        <v>7.6678739411274801</v>
      </c>
      <c r="V111" s="10">
        <v>7.6983331486121882</v>
      </c>
      <c r="W111" s="10">
        <v>7.7287923560968972</v>
      </c>
      <c r="X111" s="10">
        <v>7.7592515635816053</v>
      </c>
      <c r="Y111" s="10">
        <v>7.7897107710663143</v>
      </c>
      <c r="Z111" s="10">
        <v>7.8201699785510224</v>
      </c>
      <c r="AA111" s="10">
        <v>7.8506291860357313</v>
      </c>
      <c r="AB111" s="10">
        <v>7.8810883935204394</v>
      </c>
      <c r="AC111" s="10">
        <v>7.9115476010051484</v>
      </c>
      <c r="AD111" s="10">
        <v>7.9420068084898565</v>
      </c>
      <c r="AE111" s="10">
        <v>7.9724660159745655</v>
      </c>
      <c r="AF111" s="10">
        <v>8.0020248182161104</v>
      </c>
      <c r="AG111" s="10">
        <v>8.0315836204576545</v>
      </c>
      <c r="AH111" s="10">
        <v>8.0611424226991986</v>
      </c>
      <c r="AI111" s="10">
        <v>8.0907012249407426</v>
      </c>
      <c r="AJ111" s="10">
        <v>8.1204000552457813</v>
      </c>
      <c r="AM111" s="14" t="s">
        <v>254</v>
      </c>
      <c r="AN111" s="11">
        <f t="shared" si="4"/>
        <v>5.6313159325267939E-2</v>
      </c>
      <c r="AO111" s="11">
        <f t="shared" si="5"/>
        <v>0.84973438479307317</v>
      </c>
      <c r="AQ111" s="14" t="s">
        <v>112</v>
      </c>
      <c r="AR111" s="11">
        <v>1.9278521913033671E-3</v>
      </c>
      <c r="AS111" s="11">
        <v>2.5614052692143497E-3</v>
      </c>
    </row>
    <row r="112" spans="2:45">
      <c r="B112" s="34" t="s">
        <v>255</v>
      </c>
      <c r="C112" s="35" t="s">
        <v>256</v>
      </c>
      <c r="D112" s="11">
        <v>0.51363842885169331</v>
      </c>
      <c r="E112" s="11">
        <v>0.51050093814895359</v>
      </c>
      <c r="F112" s="11">
        <v>0.51618062816853472</v>
      </c>
      <c r="G112" s="11">
        <v>0.52396481034966103</v>
      </c>
      <c r="H112" s="11">
        <v>0.51386361614735243</v>
      </c>
      <c r="I112" s="11">
        <v>0.50647062500337725</v>
      </c>
      <c r="J112" s="11">
        <v>0.5107618618882942</v>
      </c>
      <c r="K112" s="11">
        <v>0.50879513629077344</v>
      </c>
      <c r="L112" s="11">
        <v>0.5047110752711883</v>
      </c>
      <c r="M112" s="11">
        <v>0.49471718732253822</v>
      </c>
      <c r="N112" s="11">
        <v>0.502553380045201</v>
      </c>
      <c r="O112" s="11">
        <v>0.48963404015080719</v>
      </c>
      <c r="P112" s="11">
        <v>0.4861737771238932</v>
      </c>
      <c r="Q112" s="11">
        <v>0.48987443613076898</v>
      </c>
      <c r="R112" s="11">
        <v>0.49245350003809829</v>
      </c>
      <c r="S112" s="11">
        <v>0.49624698577911208</v>
      </c>
      <c r="U112" s="10">
        <v>7.3728659033010757</v>
      </c>
      <c r="V112" s="10">
        <v>7.4022550293970513</v>
      </c>
      <c r="W112" s="10">
        <v>7.3336548807287203</v>
      </c>
      <c r="X112" s="10">
        <v>7.333588226671111</v>
      </c>
      <c r="Y112" s="10">
        <v>7.3705223580256387</v>
      </c>
      <c r="Z112" s="10">
        <v>7.3610771137283075</v>
      </c>
      <c r="AA112" s="10">
        <v>7.3616963307149854</v>
      </c>
      <c r="AB112" s="10">
        <v>7.3447286770699032</v>
      </c>
      <c r="AC112" s="10">
        <v>7.371550667622329</v>
      </c>
      <c r="AD112" s="10">
        <v>7.3949895401683134</v>
      </c>
      <c r="AE112" s="10">
        <v>7.4217167636463754</v>
      </c>
      <c r="AF112" s="10">
        <v>7.5735378764397909</v>
      </c>
      <c r="AG112" s="10">
        <v>7.4900466086983473</v>
      </c>
      <c r="AH112" s="10">
        <v>7.5020907312854446</v>
      </c>
      <c r="AI112" s="10">
        <v>7.4681477427874086</v>
      </c>
      <c r="AJ112" s="10">
        <v>7.4799268711647873</v>
      </c>
      <c r="AM112" s="14" t="s">
        <v>256</v>
      </c>
      <c r="AN112" s="11">
        <f t="shared" si="4"/>
        <v>-0.13539962709956987</v>
      </c>
      <c r="AO112" s="11">
        <f t="shared" si="5"/>
        <v>0.74308576370922486</v>
      </c>
      <c r="AQ112" s="14" t="s">
        <v>394</v>
      </c>
      <c r="AR112" s="11">
        <v>2.159941250238166E-3</v>
      </c>
      <c r="AS112" s="11">
        <v>3.6050135202709839E-2</v>
      </c>
    </row>
    <row r="113" spans="2:45">
      <c r="B113" s="34" t="s">
        <v>257</v>
      </c>
      <c r="C113" s="35" t="s">
        <v>258</v>
      </c>
      <c r="D113" s="11">
        <v>0.24964347489798833</v>
      </c>
      <c r="E113" s="11">
        <v>0.24856843191779532</v>
      </c>
      <c r="F113" s="11">
        <v>0.24852644375403518</v>
      </c>
      <c r="G113" s="11">
        <v>0.24760952426287661</v>
      </c>
      <c r="H113" s="11">
        <v>0.24710908730322204</v>
      </c>
      <c r="I113" s="11">
        <v>0.24584639593956356</v>
      </c>
      <c r="J113" s="11">
        <v>0.24574181352757174</v>
      </c>
      <c r="K113" s="11">
        <v>0.24602542470132174</v>
      </c>
      <c r="L113" s="11">
        <v>0.24648511405634607</v>
      </c>
      <c r="M113" s="11">
        <v>0.2460944203466299</v>
      </c>
      <c r="N113" s="11">
        <v>0.24544550830022308</v>
      </c>
      <c r="O113" s="11">
        <v>0.25105080855577799</v>
      </c>
      <c r="P113" s="11">
        <v>0.2496577774155411</v>
      </c>
      <c r="Q113" s="11">
        <v>0.25291501291388974</v>
      </c>
      <c r="R113" s="11">
        <v>0.25658521626957748</v>
      </c>
      <c r="S113" s="11">
        <v>0.26067423906731096</v>
      </c>
      <c r="U113" s="10">
        <v>8.8969167922240437</v>
      </c>
      <c r="V113" s="10">
        <v>8.9410622106847875</v>
      </c>
      <c r="W113" s="10">
        <v>8.9838574619612661</v>
      </c>
      <c r="X113" s="10">
        <v>9.0322782348418915</v>
      </c>
      <c r="Y113" s="10">
        <v>9.0453385542603115</v>
      </c>
      <c r="Z113" s="10">
        <v>9.121933624741267</v>
      </c>
      <c r="AA113" s="10">
        <v>9.1364434712934131</v>
      </c>
      <c r="AB113" s="10">
        <v>9.1487964517132916</v>
      </c>
      <c r="AC113" s="10">
        <v>9.1743422753410577</v>
      </c>
      <c r="AD113" s="10">
        <v>9.2215989567388057</v>
      </c>
      <c r="AE113" s="10">
        <v>9.2259683131730164</v>
      </c>
      <c r="AF113" s="10">
        <v>9.2568865941876979</v>
      </c>
      <c r="AG113" s="10">
        <v>9.3044842010090196</v>
      </c>
      <c r="AH113" s="10">
        <v>9.3476714995334742</v>
      </c>
      <c r="AI113" s="10">
        <v>9.3637529263599095</v>
      </c>
      <c r="AJ113" s="10">
        <v>9.3950154743001377</v>
      </c>
      <c r="AM113" s="14" t="s">
        <v>258</v>
      </c>
      <c r="AN113" s="11">
        <f t="shared" si="4"/>
        <v>1.5680184039081061E-2</v>
      </c>
      <c r="AO113" s="11">
        <f t="shared" si="5"/>
        <v>0.31208662919600877</v>
      </c>
      <c r="AQ113" s="14" t="s">
        <v>126</v>
      </c>
      <c r="AR113" s="11">
        <v>3.3163245365390999E-3</v>
      </c>
      <c r="AS113" s="11">
        <v>2.4704231738454159E-2</v>
      </c>
    </row>
    <row r="114" spans="2:45">
      <c r="B114" s="34" t="s">
        <v>259</v>
      </c>
      <c r="C114" s="35" t="s">
        <v>260</v>
      </c>
      <c r="D114" s="11">
        <v>0.26020704439090742</v>
      </c>
      <c r="E114" s="11">
        <v>0.26270713450201794</v>
      </c>
      <c r="F114" s="11">
        <v>0.25876722484577686</v>
      </c>
      <c r="G114" s="11">
        <v>0.2594388534632473</v>
      </c>
      <c r="H114" s="11">
        <v>0.26211513988764862</v>
      </c>
      <c r="I114" s="11">
        <v>0.26105848287184724</v>
      </c>
      <c r="J114" s="11">
        <v>0.25781962274303849</v>
      </c>
      <c r="K114" s="11">
        <v>0.25586470754432111</v>
      </c>
      <c r="L114" s="11">
        <v>0.25114415803440127</v>
      </c>
      <c r="M114" s="11">
        <v>0.24641822351246354</v>
      </c>
      <c r="N114" s="11">
        <v>0.24398879022365516</v>
      </c>
      <c r="O114" s="11">
        <v>0.24406479684489835</v>
      </c>
      <c r="P114" s="11">
        <v>0.24048622914984011</v>
      </c>
      <c r="Q114" s="11">
        <v>0.24411797841330971</v>
      </c>
      <c r="R114" s="11">
        <v>0.24595323012925985</v>
      </c>
      <c r="S114" s="11">
        <v>0.24801252093295079</v>
      </c>
      <c r="U114" s="10">
        <v>9.2071646161269243</v>
      </c>
      <c r="V114" s="10">
        <v>9.2417639924333859</v>
      </c>
      <c r="W114" s="10">
        <v>9.2927856167360794</v>
      </c>
      <c r="X114" s="10">
        <v>9.326679358137989</v>
      </c>
      <c r="Y114" s="10">
        <v>9.3507786663292336</v>
      </c>
      <c r="Z114" s="10">
        <v>9.4005082757428227</v>
      </c>
      <c r="AA114" s="10">
        <v>9.3884975550587058</v>
      </c>
      <c r="AB114" s="10">
        <v>9.3865969541973993</v>
      </c>
      <c r="AC114" s="10">
        <v>9.3898882602321443</v>
      </c>
      <c r="AD114" s="10">
        <v>9.419439223255873</v>
      </c>
      <c r="AE114" s="10">
        <v>9.4408569695741189</v>
      </c>
      <c r="AF114" s="10">
        <v>9.4780825586276425</v>
      </c>
      <c r="AG114" s="10">
        <v>9.5008345524941085</v>
      </c>
      <c r="AH114" s="10">
        <v>9.5055153663723129</v>
      </c>
      <c r="AI114" s="10">
        <v>9.4277889446258882</v>
      </c>
      <c r="AJ114" s="10">
        <v>9.4454486088172764</v>
      </c>
      <c r="AM114" s="14" t="s">
        <v>260</v>
      </c>
      <c r="AN114" s="11">
        <f t="shared" si="4"/>
        <v>-7.5354405270898248E-2</v>
      </c>
      <c r="AO114" s="11">
        <f t="shared" si="5"/>
        <v>0.69289558855129307</v>
      </c>
      <c r="AQ114" s="14" t="s">
        <v>238</v>
      </c>
      <c r="AR114" s="11">
        <v>3.419216953982224E-3</v>
      </c>
      <c r="AS114" s="11">
        <v>2.1876839479096712E-2</v>
      </c>
    </row>
    <row r="115" spans="2:45">
      <c r="B115" s="34" t="s">
        <v>261</v>
      </c>
      <c r="C115" s="35" t="s">
        <v>262</v>
      </c>
      <c r="D115" s="11">
        <v>0.4914747130763884</v>
      </c>
      <c r="E115" s="11">
        <v>0.49157361236419339</v>
      </c>
      <c r="F115" s="11">
        <v>0.49368929323167315</v>
      </c>
      <c r="G115" s="11">
        <v>0.493356388224864</v>
      </c>
      <c r="H115" s="11">
        <v>0.49326965195636818</v>
      </c>
      <c r="I115" s="11">
        <v>0.49286036915535192</v>
      </c>
      <c r="J115" s="11">
        <v>0.4930987756789631</v>
      </c>
      <c r="K115" s="11">
        <v>0.49274243595835937</v>
      </c>
      <c r="L115" s="11">
        <v>0.49274293810940173</v>
      </c>
      <c r="M115" s="11">
        <v>0.49253881114984138</v>
      </c>
      <c r="N115" s="11">
        <v>0.4916975588156875</v>
      </c>
      <c r="O115" s="11">
        <v>0.49211321754243037</v>
      </c>
      <c r="P115" s="11">
        <v>0.49393544778614501</v>
      </c>
      <c r="Q115" s="11">
        <v>0.49280637702132285</v>
      </c>
      <c r="R115" s="11">
        <v>0.49570093170148022</v>
      </c>
      <c r="S115" s="11">
        <v>0.49860687011273974</v>
      </c>
      <c r="U115" s="10">
        <v>7.9991001850542034</v>
      </c>
      <c r="V115" s="10">
        <v>7.9689186445453792</v>
      </c>
      <c r="W115" s="10">
        <v>7.8972551964348385</v>
      </c>
      <c r="X115" s="10">
        <v>7.9244520940351419</v>
      </c>
      <c r="Y115" s="10">
        <v>7.9442618768155233</v>
      </c>
      <c r="Z115" s="10">
        <v>7.9924467092113813</v>
      </c>
      <c r="AA115" s="10">
        <v>8.0010765546442055</v>
      </c>
      <c r="AB115" s="10">
        <v>8.0122023112383918</v>
      </c>
      <c r="AC115" s="10">
        <v>8.0132377410592142</v>
      </c>
      <c r="AD115" s="10">
        <v>7.9699751545632793</v>
      </c>
      <c r="AE115" s="10">
        <v>7.996949379913624</v>
      </c>
      <c r="AF115" s="10">
        <v>7.9915202851403837</v>
      </c>
      <c r="AG115" s="10">
        <v>7.9886697335144472</v>
      </c>
      <c r="AH115" s="10">
        <v>7.956774555319563</v>
      </c>
      <c r="AI115" s="10">
        <v>7.938821111312401</v>
      </c>
      <c r="AJ115" s="10">
        <v>7.9400359170540753</v>
      </c>
      <c r="AM115" s="14" t="s">
        <v>262</v>
      </c>
      <c r="AN115" s="11">
        <f t="shared" si="4"/>
        <v>-2.4407280564416729E-2</v>
      </c>
      <c r="AO115" s="11">
        <f t="shared" si="5"/>
        <v>0.22535272526169092</v>
      </c>
      <c r="AQ115" s="14" t="s">
        <v>302</v>
      </c>
      <c r="AR115" s="11">
        <v>3.6486092889686456E-3</v>
      </c>
      <c r="AS115" s="11">
        <v>1.6024902292541034E-2</v>
      </c>
    </row>
    <row r="116" spans="2:45">
      <c r="B116" s="34" t="s">
        <v>263</v>
      </c>
      <c r="C116" s="35" t="s">
        <v>264</v>
      </c>
      <c r="D116" s="11">
        <v>0.27359595344858589</v>
      </c>
      <c r="E116" s="11">
        <v>0.27153271934345624</v>
      </c>
      <c r="F116" s="11">
        <v>0.27087182148610717</v>
      </c>
      <c r="G116" s="11">
        <v>0.27118765469495093</v>
      </c>
      <c r="H116" s="11">
        <v>0.27056139015358938</v>
      </c>
      <c r="I116" s="11">
        <v>0.27703885118793253</v>
      </c>
      <c r="J116" s="11">
        <v>0.28168500606662433</v>
      </c>
      <c r="K116" s="11">
        <v>0.27476213225949259</v>
      </c>
      <c r="L116" s="11">
        <v>0.27826122927199709</v>
      </c>
      <c r="M116" s="11">
        <v>0.27501024311163047</v>
      </c>
      <c r="N116" s="11">
        <v>0.27396704959495882</v>
      </c>
      <c r="O116" s="11">
        <v>0.27534789307275043</v>
      </c>
      <c r="P116" s="11">
        <v>0.27802785597506419</v>
      </c>
      <c r="Q116" s="11">
        <v>0.27807403456868146</v>
      </c>
      <c r="R116" s="11">
        <v>0.28625751868973942</v>
      </c>
      <c r="S116" s="11">
        <v>0.28991689618969957</v>
      </c>
      <c r="U116" s="10">
        <v>7.524004183899331</v>
      </c>
      <c r="V116" s="10">
        <v>7.4719831074827257</v>
      </c>
      <c r="W116" s="10">
        <v>7.4892361569495272</v>
      </c>
      <c r="X116" s="10">
        <v>7.4231177729512368</v>
      </c>
      <c r="Y116" s="10">
        <v>7.3901003560924918</v>
      </c>
      <c r="Z116" s="10">
        <v>7.412916494403432</v>
      </c>
      <c r="AA116" s="10">
        <v>7.4743643447196657</v>
      </c>
      <c r="AB116" s="10">
        <v>7.5517876145638292</v>
      </c>
      <c r="AC116" s="10">
        <v>7.618516887472353</v>
      </c>
      <c r="AD116" s="10">
        <v>7.6924775719902012</v>
      </c>
      <c r="AE116" s="10">
        <v>7.7672420129732425</v>
      </c>
      <c r="AF116" s="10">
        <v>7.8166705420585538</v>
      </c>
      <c r="AG116" s="10">
        <v>7.8492946612674253</v>
      </c>
      <c r="AH116" s="10">
        <v>7.9259785935691376</v>
      </c>
      <c r="AI116" s="10">
        <v>7.8601433981459703</v>
      </c>
      <c r="AJ116" s="10">
        <v>7.897301652802498</v>
      </c>
      <c r="AM116" s="14" t="s">
        <v>264</v>
      </c>
      <c r="AN116" s="11">
        <f t="shared" si="4"/>
        <v>1.7355322722612147E-2</v>
      </c>
      <c r="AO116" s="11">
        <f t="shared" si="5"/>
        <v>0.36789665423999734</v>
      </c>
      <c r="AQ116" s="14" t="s">
        <v>46</v>
      </c>
      <c r="AR116" s="11">
        <v>3.9203379984482315E-3</v>
      </c>
      <c r="AS116" s="11">
        <v>0.87124445650820914</v>
      </c>
    </row>
    <row r="117" spans="2:45">
      <c r="B117" s="34" t="s">
        <v>265</v>
      </c>
      <c r="C117" s="35" t="s">
        <v>266</v>
      </c>
      <c r="D117" s="11">
        <v>0.28390834056083281</v>
      </c>
      <c r="E117" s="11">
        <v>0.28390834056083281</v>
      </c>
      <c r="F117" s="11">
        <v>0.28390834056083281</v>
      </c>
      <c r="G117" s="11">
        <v>0.28390834056083281</v>
      </c>
      <c r="H117" s="11">
        <v>0.28390834056083281</v>
      </c>
      <c r="I117" s="11">
        <v>0.28390834056083281</v>
      </c>
      <c r="J117" s="11">
        <v>0.28390834056083281</v>
      </c>
      <c r="K117" s="11">
        <v>0.28390834056083281</v>
      </c>
      <c r="L117" s="11">
        <v>0.28390834056083281</v>
      </c>
      <c r="M117" s="11">
        <v>0.28390834056083281</v>
      </c>
      <c r="N117" s="11">
        <v>0.28390834056083281</v>
      </c>
      <c r="O117" s="11">
        <v>0.28390834056083281</v>
      </c>
      <c r="P117" s="11">
        <v>0.28390834056083281</v>
      </c>
      <c r="Q117" s="11">
        <v>0.28390834056083281</v>
      </c>
      <c r="R117" s="11">
        <v>0.28640834050495345</v>
      </c>
      <c r="S117" s="11">
        <v>0.2889083404490741</v>
      </c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M117" s="14" t="s">
        <v>266</v>
      </c>
      <c r="AN117" s="11" t="e">
        <f t="shared" si="4"/>
        <v>#DIV/0!</v>
      </c>
      <c r="AO117" s="11" t="e">
        <f t="shared" si="5"/>
        <v>#DIV/0!</v>
      </c>
      <c r="AQ117" s="14" t="s">
        <v>56</v>
      </c>
      <c r="AR117" s="11">
        <v>4.1214251731050092E-3</v>
      </c>
      <c r="AS117" s="11">
        <v>3.2204560348246335E-2</v>
      </c>
    </row>
    <row r="118" spans="2:45">
      <c r="B118" s="34" t="s">
        <v>267</v>
      </c>
      <c r="C118" s="35" t="s">
        <v>594</v>
      </c>
      <c r="D118" s="11">
        <v>0.22213979622470506</v>
      </c>
      <c r="E118" s="11">
        <v>0.21751662109053138</v>
      </c>
      <c r="F118" s="11">
        <v>0.23070946825103766</v>
      </c>
      <c r="G118" s="11">
        <v>0.21700059076504272</v>
      </c>
      <c r="H118" s="11">
        <v>0.20841793800699901</v>
      </c>
      <c r="I118" s="11">
        <v>0.21042934985043474</v>
      </c>
      <c r="J118" s="11">
        <v>0.20861709883861759</v>
      </c>
      <c r="K118" s="11">
        <v>0.2140474352964252</v>
      </c>
      <c r="L118" s="11">
        <v>0.21169738066589402</v>
      </c>
      <c r="M118" s="11">
        <v>0.20975041188382682</v>
      </c>
      <c r="N118" s="11">
        <v>0.20530088094512089</v>
      </c>
      <c r="O118" s="11">
        <v>0.20307718090821059</v>
      </c>
      <c r="P118" s="11">
        <v>0.20529464849769544</v>
      </c>
      <c r="Q118" s="11">
        <v>0.22802796067450459</v>
      </c>
      <c r="R118" s="11">
        <v>0.23118254081372203</v>
      </c>
      <c r="S118" s="11">
        <v>0.2350006264437465</v>
      </c>
      <c r="U118" s="10">
        <v>8.7627458584214715</v>
      </c>
      <c r="V118" s="10">
        <v>8.7692882301298365</v>
      </c>
      <c r="W118" s="10">
        <v>8.7783363802721635</v>
      </c>
      <c r="X118" s="10">
        <v>8.8064849141105412</v>
      </c>
      <c r="Y118" s="10">
        <v>8.8443229824164415</v>
      </c>
      <c r="Z118" s="10">
        <v>8.8848002324420445</v>
      </c>
      <c r="AA118" s="10">
        <v>8.8351494656867935</v>
      </c>
      <c r="AB118" s="10">
        <v>8.8408942443779157</v>
      </c>
      <c r="AC118" s="10">
        <v>8.8664300784981211</v>
      </c>
      <c r="AD118" s="10">
        <v>8.9046280483428806</v>
      </c>
      <c r="AE118" s="10">
        <v>8.9432968402243009</v>
      </c>
      <c r="AF118" s="10">
        <v>8.9808232274826096</v>
      </c>
      <c r="AG118" s="10">
        <v>9.0371796109373044</v>
      </c>
      <c r="AH118" s="10">
        <v>9.0833261550648619</v>
      </c>
      <c r="AI118" s="10">
        <v>9.0757422606533211</v>
      </c>
      <c r="AJ118" s="10">
        <v>9.0988756857072115</v>
      </c>
      <c r="AM118" s="14" t="s">
        <v>594</v>
      </c>
      <c r="AN118" s="11">
        <f t="shared" si="4"/>
        <v>1.9554767640943927E-2</v>
      </c>
      <c r="AO118" s="11">
        <f t="shared" si="5"/>
        <v>4.8497520840359264E-2</v>
      </c>
      <c r="AQ118" s="14" t="s">
        <v>360</v>
      </c>
      <c r="AR118" s="11">
        <v>4.1612267068765153E-3</v>
      </c>
      <c r="AS118" s="11">
        <v>2.1815704190610036E-3</v>
      </c>
    </row>
    <row r="119" spans="2:45">
      <c r="B119" s="34" t="s">
        <v>269</v>
      </c>
      <c r="C119" s="35" t="s">
        <v>270</v>
      </c>
      <c r="D119" s="11">
        <v>0.36626295000126757</v>
      </c>
      <c r="E119" s="11">
        <v>0.37154377783037779</v>
      </c>
      <c r="F119" s="11">
        <v>0.36942709003802093</v>
      </c>
      <c r="G119" s="11">
        <v>0.37108556968854228</v>
      </c>
      <c r="H119" s="11">
        <v>0.36910074803149978</v>
      </c>
      <c r="I119" s="11">
        <v>0.39005047022207845</v>
      </c>
      <c r="J119" s="11">
        <v>0.38191628543902234</v>
      </c>
      <c r="K119" s="11">
        <v>0.37920145819121481</v>
      </c>
      <c r="L119" s="11">
        <v>0.36468100276601872</v>
      </c>
      <c r="M119" s="11">
        <v>0.3667109044044557</v>
      </c>
      <c r="N119" s="11">
        <v>0.36748232685679522</v>
      </c>
      <c r="O119" s="11">
        <v>0.36651158446220022</v>
      </c>
      <c r="P119" s="11">
        <v>0.36526904853096837</v>
      </c>
      <c r="Q119" s="11">
        <v>0.36688136664740939</v>
      </c>
      <c r="R119" s="11">
        <v>0.36739607495956378</v>
      </c>
      <c r="S119" s="11">
        <v>0.37047783867416678</v>
      </c>
      <c r="U119" s="10">
        <v>7.5364257033226014</v>
      </c>
      <c r="V119" s="10">
        <v>7.5529579508537052</v>
      </c>
      <c r="W119" s="10">
        <v>7.5830187674683778</v>
      </c>
      <c r="X119" s="10">
        <v>7.606670537494078</v>
      </c>
      <c r="Y119" s="10">
        <v>7.6262914359413267</v>
      </c>
      <c r="Z119" s="10">
        <v>7.6191766243992989</v>
      </c>
      <c r="AA119" s="10">
        <v>7.6356821188464039</v>
      </c>
      <c r="AB119" s="10">
        <v>7.6687867744488285</v>
      </c>
      <c r="AC119" s="10">
        <v>7.7231326483249214</v>
      </c>
      <c r="AD119" s="10">
        <v>7.810920267461448</v>
      </c>
      <c r="AE119" s="10">
        <v>7.8681838658647836</v>
      </c>
      <c r="AF119" s="10">
        <v>7.9380848195875151</v>
      </c>
      <c r="AG119" s="10">
        <v>8.0237245985866821</v>
      </c>
      <c r="AH119" s="10">
        <v>8.097274984059796</v>
      </c>
      <c r="AI119" s="10">
        <v>8.0704146263428242</v>
      </c>
      <c r="AJ119" s="10">
        <v>8.1127887882876433</v>
      </c>
      <c r="AM119" s="14" t="s">
        <v>270</v>
      </c>
      <c r="AN119" s="11">
        <f t="shared" si="4"/>
        <v>-1.3218525197968864E-2</v>
      </c>
      <c r="AO119" s="11">
        <f t="shared" si="5"/>
        <v>0.15626878269295796</v>
      </c>
      <c r="AQ119" s="14" t="s">
        <v>164</v>
      </c>
      <c r="AR119" s="11">
        <v>5.2725292965323254E-3</v>
      </c>
      <c r="AS119" s="11">
        <v>6.5710720253411237E-2</v>
      </c>
    </row>
    <row r="120" spans="2:45">
      <c r="B120" s="34" t="s">
        <v>271</v>
      </c>
      <c r="C120" s="35" t="s">
        <v>272</v>
      </c>
      <c r="D120" s="11">
        <v>0.25553086763945898</v>
      </c>
      <c r="E120" s="11">
        <v>0.25354129037686518</v>
      </c>
      <c r="F120" s="11">
        <v>0.25159330378235195</v>
      </c>
      <c r="G120" s="11">
        <v>0.24967087392166692</v>
      </c>
      <c r="H120" s="11">
        <v>0.24776199655302844</v>
      </c>
      <c r="I120" s="11">
        <v>0.24585827294897128</v>
      </c>
      <c r="J120" s="11">
        <v>0.24579949014833502</v>
      </c>
      <c r="K120" s="11">
        <v>0.24573485368916209</v>
      </c>
      <c r="L120" s="11">
        <v>0.24565509527876975</v>
      </c>
      <c r="M120" s="11">
        <v>0.24593463994213136</v>
      </c>
      <c r="N120" s="11">
        <v>0.24617385978414622</v>
      </c>
      <c r="O120" s="11">
        <v>0.24611743917449971</v>
      </c>
      <c r="P120" s="11">
        <v>0.22245986255906314</v>
      </c>
      <c r="Q120" s="11">
        <v>0.22292527824368544</v>
      </c>
      <c r="R120" s="11">
        <v>0.22603249965706743</v>
      </c>
      <c r="S120" s="11">
        <v>0.22954074520648882</v>
      </c>
      <c r="U120" s="10">
        <v>8.8107268733798261</v>
      </c>
      <c r="V120" s="10">
        <v>8.8411860808645351</v>
      </c>
      <c r="W120" s="10">
        <v>8.871645288349244</v>
      </c>
      <c r="X120" s="10">
        <v>8.9054190035367693</v>
      </c>
      <c r="Y120" s="10">
        <v>8.7973494498031179</v>
      </c>
      <c r="Z120" s="10">
        <v>8.8250409650430282</v>
      </c>
      <c r="AA120" s="10">
        <v>8.840745289914965</v>
      </c>
      <c r="AB120" s="10">
        <v>8.8709381207282885</v>
      </c>
      <c r="AC120" s="10">
        <v>8.9107071863111216</v>
      </c>
      <c r="AD120" s="10">
        <v>8.9681830942101062</v>
      </c>
      <c r="AE120" s="10">
        <v>9.0197457386175675</v>
      </c>
      <c r="AF120" s="10">
        <v>9.1073929067418806</v>
      </c>
      <c r="AG120" s="10">
        <v>9.2098064083421907</v>
      </c>
      <c r="AH120" s="10">
        <v>9.2742731152303026</v>
      </c>
      <c r="AI120" s="10">
        <v>9.2125854571268881</v>
      </c>
      <c r="AJ120" s="10">
        <v>9.245488628086612</v>
      </c>
      <c r="AM120" s="14" t="s">
        <v>272</v>
      </c>
      <c r="AN120" s="11">
        <f t="shared" si="4"/>
        <v>-5.638622220249969E-2</v>
      </c>
      <c r="AO120" s="11">
        <f t="shared" si="5"/>
        <v>0.79660693249861159</v>
      </c>
      <c r="AQ120" s="14" t="s">
        <v>132</v>
      </c>
      <c r="AR120" s="11">
        <v>5.7266415407191502E-3</v>
      </c>
      <c r="AS120" s="11">
        <v>1.1675877600367772E-2</v>
      </c>
    </row>
    <row r="121" spans="2:45">
      <c r="B121" s="34" t="s">
        <v>273</v>
      </c>
      <c r="C121" s="35" t="s">
        <v>274</v>
      </c>
      <c r="D121" s="11">
        <v>0.37568110094736301</v>
      </c>
      <c r="E121" s="11">
        <v>0.36842593446005262</v>
      </c>
      <c r="F121" s="11">
        <v>0.36641049858247143</v>
      </c>
      <c r="G121" s="11">
        <v>0.37025241939906844</v>
      </c>
      <c r="H121" s="11">
        <v>0.3690679883571219</v>
      </c>
      <c r="I121" s="11">
        <v>0.37409823348062249</v>
      </c>
      <c r="J121" s="11">
        <v>0.37288495359673673</v>
      </c>
      <c r="K121" s="11">
        <v>0.37042442098628608</v>
      </c>
      <c r="L121" s="11">
        <v>0.36268150387169523</v>
      </c>
      <c r="M121" s="11">
        <v>0.36446625693880058</v>
      </c>
      <c r="N121" s="11">
        <v>0.36600051280696172</v>
      </c>
      <c r="O121" s="11">
        <v>0.359362973610659</v>
      </c>
      <c r="P121" s="11">
        <v>0.37062618836219036</v>
      </c>
      <c r="Q121" s="11">
        <v>0.36855590662339499</v>
      </c>
      <c r="R121" s="11">
        <v>0.3723960719149812</v>
      </c>
      <c r="S121" s="11">
        <v>0.3766929700345556</v>
      </c>
      <c r="U121" s="10">
        <v>7.8573808481228493</v>
      </c>
      <c r="V121" s="10">
        <v>7.9579259459269212</v>
      </c>
      <c r="W121" s="10">
        <v>7.9211876898894094</v>
      </c>
      <c r="X121" s="10">
        <v>7.9812432429640952</v>
      </c>
      <c r="Y121" s="10">
        <v>7.9732997869815927</v>
      </c>
      <c r="Z121" s="10">
        <v>7.9763428306183011</v>
      </c>
      <c r="AA121" s="10">
        <v>8.0368431051317533</v>
      </c>
      <c r="AB121" s="10">
        <v>8.0575304306415774</v>
      </c>
      <c r="AC121" s="10">
        <v>8.1070399985251402</v>
      </c>
      <c r="AD121" s="10">
        <v>8.1421684359328452</v>
      </c>
      <c r="AE121" s="10">
        <v>8.1595687037766869</v>
      </c>
      <c r="AF121" s="10">
        <v>8.2221243300035383</v>
      </c>
      <c r="AG121" s="10">
        <v>8.2364564608689275</v>
      </c>
      <c r="AH121" s="10">
        <v>8.2783395680815062</v>
      </c>
      <c r="AI121" s="10">
        <v>8.3141515710702105</v>
      </c>
      <c r="AJ121" s="10">
        <v>8.3446532897854961</v>
      </c>
      <c r="AM121" s="14" t="s">
        <v>274</v>
      </c>
      <c r="AN121" s="11">
        <f t="shared" si="4"/>
        <v>-2.9551269753638593E-3</v>
      </c>
      <c r="AO121" s="11">
        <f t="shared" si="5"/>
        <v>8.927178927519255E-3</v>
      </c>
      <c r="AQ121" s="14" t="s">
        <v>330</v>
      </c>
      <c r="AR121" s="11">
        <v>6.5861495883629854E-3</v>
      </c>
      <c r="AS121" s="11">
        <v>0.19458931739951088</v>
      </c>
    </row>
    <row r="122" spans="2:45">
      <c r="B122" s="34" t="s">
        <v>275</v>
      </c>
      <c r="C122" s="35" t="s">
        <v>276</v>
      </c>
      <c r="D122" s="11">
        <v>0.59531941173160485</v>
      </c>
      <c r="E122" s="11">
        <v>0.58844300465304789</v>
      </c>
      <c r="F122" s="11">
        <v>0.58142176315172678</v>
      </c>
      <c r="G122" s="11">
        <v>0.58028451715162499</v>
      </c>
      <c r="H122" s="11">
        <v>0.57336119132296659</v>
      </c>
      <c r="I122" s="11">
        <v>0.57077756074867791</v>
      </c>
      <c r="J122" s="11">
        <v>0.57057389152825111</v>
      </c>
      <c r="K122" s="11">
        <v>0.57175584202518781</v>
      </c>
      <c r="L122" s="11">
        <v>0.57159040294872665</v>
      </c>
      <c r="M122" s="11">
        <v>0.57286053187934105</v>
      </c>
      <c r="N122" s="11">
        <v>0.57146172085218672</v>
      </c>
      <c r="O122" s="11">
        <v>0.57292678828941268</v>
      </c>
      <c r="P122" s="11">
        <v>0.56183203047514707</v>
      </c>
      <c r="Q122" s="11">
        <v>0.56408294200094222</v>
      </c>
      <c r="R122" s="11">
        <v>0.5627729024454714</v>
      </c>
      <c r="S122" s="11">
        <v>0.5660303111831565</v>
      </c>
      <c r="U122" s="10">
        <v>5.9988952102498327</v>
      </c>
      <c r="V122" s="10">
        <v>6.0402721217338007</v>
      </c>
      <c r="W122" s="10">
        <v>6.1103215314950843</v>
      </c>
      <c r="X122" s="10">
        <v>6.1869338462476904</v>
      </c>
      <c r="Y122" s="10">
        <v>6.2394430769809066</v>
      </c>
      <c r="Z122" s="10">
        <v>6.2240986269065672</v>
      </c>
      <c r="AA122" s="10">
        <v>6.3096635884091157</v>
      </c>
      <c r="AB122" s="10">
        <v>6.367152069010225</v>
      </c>
      <c r="AC122" s="10">
        <v>6.3987927731924925</v>
      </c>
      <c r="AD122" s="10">
        <v>6.4483881518449504</v>
      </c>
      <c r="AE122" s="10">
        <v>6.5034718946367969</v>
      </c>
      <c r="AF122" s="10">
        <v>6.562124230210256</v>
      </c>
      <c r="AG122" s="10">
        <v>6.6085394192287836</v>
      </c>
      <c r="AH122" s="10">
        <v>6.6505603774612529</v>
      </c>
      <c r="AI122" s="10">
        <v>6.6893716451385208</v>
      </c>
      <c r="AJ122" s="10">
        <v>6.7369384615025849</v>
      </c>
      <c r="AM122" s="14" t="s">
        <v>276</v>
      </c>
      <c r="AN122" s="11">
        <f t="shared" si="4"/>
        <v>-3.3828776585495601E-2</v>
      </c>
      <c r="AO122" s="11">
        <f t="shared" si="5"/>
        <v>0.76374368918318736</v>
      </c>
      <c r="AQ122" s="14" t="s">
        <v>100</v>
      </c>
      <c r="AR122" s="11">
        <v>7.0843862634597955E-3</v>
      </c>
      <c r="AS122" s="11">
        <v>3.6660296449840521E-2</v>
      </c>
    </row>
    <row r="123" spans="2:45">
      <c r="B123" s="34" t="s">
        <v>277</v>
      </c>
      <c r="C123" s="35" t="s">
        <v>278</v>
      </c>
      <c r="D123" s="11">
        <v>0.45514800605599176</v>
      </c>
      <c r="E123" s="11">
        <v>0.45248474529066113</v>
      </c>
      <c r="F123" s="11">
        <v>0.44961841348751924</v>
      </c>
      <c r="G123" s="11">
        <v>0.44741295457349389</v>
      </c>
      <c r="H123" s="11">
        <v>0.44293651212491264</v>
      </c>
      <c r="I123" s="11">
        <v>0.43379776653487262</v>
      </c>
      <c r="J123" s="11">
        <v>0.4328457402324033</v>
      </c>
      <c r="K123" s="11">
        <v>0.4300636101757323</v>
      </c>
      <c r="L123" s="11">
        <v>0.42687762049124894</v>
      </c>
      <c r="M123" s="11">
        <v>0.42658761266344231</v>
      </c>
      <c r="N123" s="11">
        <v>0.42414103129133224</v>
      </c>
      <c r="O123" s="11">
        <v>0.42482149012192028</v>
      </c>
      <c r="P123" s="11">
        <v>0.42238914028154567</v>
      </c>
      <c r="Q123" s="11">
        <v>0.42400614500686679</v>
      </c>
      <c r="R123" s="11">
        <v>0.42710904226765817</v>
      </c>
      <c r="S123" s="11">
        <v>0.43056454477835554</v>
      </c>
      <c r="U123" s="10">
        <v>6.704469925510427</v>
      </c>
      <c r="V123" s="10">
        <v>6.7349291329951351</v>
      </c>
      <c r="W123" s="10">
        <v>6.7653883404798441</v>
      </c>
      <c r="X123" s="10">
        <v>6.7958475479645521</v>
      </c>
      <c r="Y123" s="10">
        <v>6.8263067554492611</v>
      </c>
      <c r="Z123" s="10">
        <v>6.8567659629339701</v>
      </c>
      <c r="AA123" s="10">
        <v>6.8872251704186782</v>
      </c>
      <c r="AB123" s="10">
        <v>6.9176843779033872</v>
      </c>
      <c r="AC123" s="10">
        <v>6.9481435853880953</v>
      </c>
      <c r="AD123" s="10">
        <v>6.9786027928728043</v>
      </c>
      <c r="AE123" s="10">
        <v>7.0090620003575124</v>
      </c>
      <c r="AF123" s="10">
        <v>7.0395212078422214</v>
      </c>
      <c r="AG123" s="10">
        <v>7.0699804153269294</v>
      </c>
      <c r="AH123" s="10">
        <v>7.1004396228116384</v>
      </c>
      <c r="AI123" s="10">
        <v>7.1308988302963465</v>
      </c>
      <c r="AJ123" s="10">
        <v>7.1608005754662143</v>
      </c>
      <c r="AM123" s="14" t="s">
        <v>278</v>
      </c>
      <c r="AN123" s="11">
        <f t="shared" si="4"/>
        <v>-6.7767843574848996E-2</v>
      </c>
      <c r="AO123" s="11">
        <f t="shared" si="5"/>
        <v>0.76679843190203567</v>
      </c>
      <c r="AQ123" s="14" t="s">
        <v>82</v>
      </c>
      <c r="AR123" s="11">
        <v>7.2595495613134338E-3</v>
      </c>
      <c r="AS123" s="11">
        <v>0.27105515749546544</v>
      </c>
    </row>
    <row r="124" spans="2:45">
      <c r="B124" s="34" t="s">
        <v>279</v>
      </c>
      <c r="C124" s="35" t="s">
        <v>280</v>
      </c>
      <c r="D124" s="11">
        <v>0.45161362757238271</v>
      </c>
      <c r="E124" s="11">
        <v>0.44816232762531688</v>
      </c>
      <c r="F124" s="11">
        <v>0.44884574510995862</v>
      </c>
      <c r="G124" s="11">
        <v>0.44610078567840111</v>
      </c>
      <c r="H124" s="11">
        <v>0.44968905966729067</v>
      </c>
      <c r="I124" s="11">
        <v>0.43941484398136321</v>
      </c>
      <c r="J124" s="11">
        <v>0.43764813615007264</v>
      </c>
      <c r="K124" s="11">
        <v>0.42918594615247102</v>
      </c>
      <c r="L124" s="11">
        <v>0.42153351055714067</v>
      </c>
      <c r="M124" s="11">
        <v>0.43070775710003106</v>
      </c>
      <c r="N124" s="11">
        <v>0.43303686678002634</v>
      </c>
      <c r="O124" s="11">
        <v>0.42889809365507753</v>
      </c>
      <c r="P124" s="11">
        <v>0.42651258600893033</v>
      </c>
      <c r="Q124" s="11">
        <v>0.42575324100753131</v>
      </c>
      <c r="R124" s="11">
        <v>0.42587323253924431</v>
      </c>
      <c r="S124" s="11">
        <v>0.42927797709140658</v>
      </c>
      <c r="U124" s="10">
        <v>8.3938899914701093</v>
      </c>
      <c r="V124" s="10">
        <v>8.4006371534678834</v>
      </c>
      <c r="W124" s="10">
        <v>8.4173399239678641</v>
      </c>
      <c r="X124" s="10">
        <v>8.4255931954240939</v>
      </c>
      <c r="Y124" s="10">
        <v>8.4356037222455136</v>
      </c>
      <c r="Z124" s="10">
        <v>8.4480340843918871</v>
      </c>
      <c r="AA124" s="10">
        <v>8.4392401083540367</v>
      </c>
      <c r="AB124" s="10">
        <v>8.4665109178638769</v>
      </c>
      <c r="AC124" s="10">
        <v>8.4891697085102162</v>
      </c>
      <c r="AD124" s="10">
        <v>8.5861692769695175</v>
      </c>
      <c r="AE124" s="10">
        <v>8.5921469852164094</v>
      </c>
      <c r="AF124" s="10">
        <v>8.6411518588393896</v>
      </c>
      <c r="AG124" s="10">
        <v>8.6739592814900028</v>
      </c>
      <c r="AH124" s="10">
        <v>8.6964582340441261</v>
      </c>
      <c r="AI124" s="10">
        <v>8.6691877788543596</v>
      </c>
      <c r="AJ124" s="10">
        <v>8.6929945660418184</v>
      </c>
      <c r="AM124" s="14" t="s">
        <v>280</v>
      </c>
      <c r="AN124" s="11">
        <f t="shared" si="4"/>
        <v>-6.8012070218101753E-2</v>
      </c>
      <c r="AO124" s="11">
        <f t="shared" si="5"/>
        <v>0.6051143329381089</v>
      </c>
      <c r="AQ124" s="14" t="s">
        <v>52</v>
      </c>
      <c r="AR124" s="11">
        <v>7.2981701664639811E-3</v>
      </c>
      <c r="AS124" s="11">
        <v>0.28740031569352409</v>
      </c>
    </row>
    <row r="125" spans="2:45">
      <c r="B125" s="34" t="s">
        <v>281</v>
      </c>
      <c r="C125" s="35" t="s">
        <v>282</v>
      </c>
      <c r="D125" s="11">
        <v>0.4408323380390109</v>
      </c>
      <c r="E125" s="11">
        <v>0.4408323380390109</v>
      </c>
      <c r="F125" s="11">
        <v>0.4408323380390109</v>
      </c>
      <c r="G125" s="11">
        <v>0.4408323380390109</v>
      </c>
      <c r="H125" s="11">
        <v>0.4408323380390109</v>
      </c>
      <c r="I125" s="11">
        <v>0.4408323380390109</v>
      </c>
      <c r="J125" s="11">
        <v>0.4408323380390109</v>
      </c>
      <c r="K125" s="11">
        <v>0.4408323380390109</v>
      </c>
      <c r="L125" s="11">
        <v>0.4408323380390109</v>
      </c>
      <c r="M125" s="11">
        <v>0.4408323380390109</v>
      </c>
      <c r="N125" s="11">
        <v>0.4408323380390109</v>
      </c>
      <c r="O125" s="11">
        <v>0.4408323380390109</v>
      </c>
      <c r="P125" s="11">
        <v>0.4408323380390109</v>
      </c>
      <c r="Q125" s="11">
        <v>0.4408323380390109</v>
      </c>
      <c r="R125" s="11">
        <v>0.4408323380390109</v>
      </c>
      <c r="S125" s="11">
        <v>0.4408323380390109</v>
      </c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M125" s="14" t="s">
        <v>282</v>
      </c>
      <c r="AN125" s="11" t="e">
        <f t="shared" si="4"/>
        <v>#DIV/0!</v>
      </c>
      <c r="AO125" s="11" t="e">
        <f t="shared" si="5"/>
        <v>#DIV/0!</v>
      </c>
      <c r="AQ125" s="14" t="s">
        <v>220</v>
      </c>
      <c r="AR125" s="11">
        <v>8.1538156486101483E-3</v>
      </c>
      <c r="AS125" s="11">
        <v>0.14003206271563218</v>
      </c>
    </row>
    <row r="126" spans="2:45">
      <c r="B126" s="34" t="s">
        <v>283</v>
      </c>
      <c r="C126" s="35" t="s">
        <v>284</v>
      </c>
      <c r="D126" s="11">
        <v>0.48608171323728389</v>
      </c>
      <c r="E126" s="11">
        <v>0.48181393513207443</v>
      </c>
      <c r="F126" s="11">
        <v>0.47602124044381183</v>
      </c>
      <c r="G126" s="11">
        <v>0.47673301393776257</v>
      </c>
      <c r="H126" s="11">
        <v>0.47053867102819646</v>
      </c>
      <c r="I126" s="11">
        <v>0.46436597729343715</v>
      </c>
      <c r="J126" s="11">
        <v>0.4583250881405232</v>
      </c>
      <c r="K126" s="11">
        <v>0.45616837864750098</v>
      </c>
      <c r="L126" s="11">
        <v>0.4485874522088622</v>
      </c>
      <c r="M126" s="11">
        <v>0.44734734557080569</v>
      </c>
      <c r="N126" s="11">
        <v>0.44602975535466061</v>
      </c>
      <c r="O126" s="11">
        <v>0.44452955062778315</v>
      </c>
      <c r="P126" s="11">
        <v>0.4410473723631077</v>
      </c>
      <c r="Q126" s="11">
        <v>0.43966253749049944</v>
      </c>
      <c r="R126" s="11">
        <v>0.44655658949438304</v>
      </c>
      <c r="S126" s="11">
        <v>0.44982578274082319</v>
      </c>
      <c r="U126" s="10">
        <v>6.6953569332412819</v>
      </c>
      <c r="V126" s="10">
        <v>6.7223267127583775</v>
      </c>
      <c r="W126" s="10">
        <v>6.7467303849114266</v>
      </c>
      <c r="X126" s="10">
        <v>6.7518596659182775</v>
      </c>
      <c r="Y126" s="10">
        <v>6.7709049952439848</v>
      </c>
      <c r="Z126" s="10">
        <v>6.8075159485174392</v>
      </c>
      <c r="AA126" s="10">
        <v>6.8314712331048275</v>
      </c>
      <c r="AB126" s="10">
        <v>6.8103466921648863</v>
      </c>
      <c r="AC126" s="10">
        <v>6.8273758738758845</v>
      </c>
      <c r="AD126" s="10">
        <v>6.8521759796742359</v>
      </c>
      <c r="AE126" s="10">
        <v>6.8626819412793685</v>
      </c>
      <c r="AF126" s="10">
        <v>6.879645874517716</v>
      </c>
      <c r="AG126" s="10">
        <v>6.8937150885941323</v>
      </c>
      <c r="AH126" s="10">
        <v>6.927514333163117</v>
      </c>
      <c r="AI126" s="10">
        <v>6.9551531682850323</v>
      </c>
      <c r="AJ126" s="10">
        <v>6.9716420935172909</v>
      </c>
      <c r="AM126" s="14" t="s">
        <v>284</v>
      </c>
      <c r="AN126" s="11">
        <f t="shared" si="4"/>
        <v>-0.16823852762000549</v>
      </c>
      <c r="AO126" s="11">
        <f t="shared" si="5"/>
        <v>0.79428228233561338</v>
      </c>
      <c r="AQ126" s="14" t="s">
        <v>196</v>
      </c>
      <c r="AR126" s="11">
        <v>8.2708120928329503E-3</v>
      </c>
      <c r="AS126" s="11">
        <v>7.5969198155620643E-2</v>
      </c>
    </row>
    <row r="127" spans="2:45">
      <c r="B127" s="34" t="s">
        <v>285</v>
      </c>
      <c r="C127" s="35" t="s">
        <v>286</v>
      </c>
      <c r="D127" s="11">
        <v>0.21089883842840318</v>
      </c>
      <c r="E127" s="11">
        <v>0.21046504684918779</v>
      </c>
      <c r="F127" s="11">
        <v>0.20975808453826508</v>
      </c>
      <c r="G127" s="11">
        <v>0.20928465881270822</v>
      </c>
      <c r="H127" s="11">
        <v>0.20891021682698876</v>
      </c>
      <c r="I127" s="11">
        <v>0.20128963662988719</v>
      </c>
      <c r="J127" s="11">
        <v>0.20887858778964774</v>
      </c>
      <c r="K127" s="11">
        <v>0.20948400236404252</v>
      </c>
      <c r="L127" s="11">
        <v>0.20998738441811204</v>
      </c>
      <c r="M127" s="11">
        <v>0.20894643313884828</v>
      </c>
      <c r="N127" s="11">
        <v>0.20868597779454376</v>
      </c>
      <c r="O127" s="11">
        <v>0.2239297141059364</v>
      </c>
      <c r="P127" s="11">
        <v>0.22178499475905736</v>
      </c>
      <c r="Q127" s="11">
        <v>0.24829424239537712</v>
      </c>
      <c r="R127" s="11">
        <v>0.25077970825854806</v>
      </c>
      <c r="S127" s="11">
        <v>0.25356367412007613</v>
      </c>
      <c r="U127" s="10">
        <v>10.256337602654614</v>
      </c>
      <c r="V127" s="10">
        <v>10.286153210938357</v>
      </c>
      <c r="W127" s="10">
        <v>10.322264276030149</v>
      </c>
      <c r="X127" s="10">
        <v>10.35493555791845</v>
      </c>
      <c r="Y127" s="10">
        <v>10.393923271188948</v>
      </c>
      <c r="Z127" s="10">
        <v>10.424984938244245</v>
      </c>
      <c r="AA127" s="10">
        <v>10.43651166731134</v>
      </c>
      <c r="AB127" s="10">
        <v>10.430888170781216</v>
      </c>
      <c r="AC127" s="10">
        <v>10.42952073103999</v>
      </c>
      <c r="AD127" s="10">
        <v>10.448165320492832</v>
      </c>
      <c r="AE127" s="10">
        <v>10.466085354098935</v>
      </c>
      <c r="AF127" s="10">
        <v>10.497857438385106</v>
      </c>
      <c r="AG127" s="10">
        <v>10.531175958089909</v>
      </c>
      <c r="AH127" s="10">
        <v>10.547044566062178</v>
      </c>
      <c r="AI127" s="10">
        <v>10.501169652540076</v>
      </c>
      <c r="AJ127" s="10">
        <v>10.519131486475919</v>
      </c>
      <c r="AM127" s="14" t="s">
        <v>286</v>
      </c>
      <c r="AN127" s="11">
        <f t="shared" si="4"/>
        <v>0.12041832039661753</v>
      </c>
      <c r="AO127" s="11">
        <f t="shared" si="5"/>
        <v>0.37917242894242437</v>
      </c>
      <c r="AQ127" s="14" t="s">
        <v>350</v>
      </c>
      <c r="AR127" s="11">
        <v>8.9259417493510185E-3</v>
      </c>
      <c r="AS127" s="11">
        <v>0.21904788727131644</v>
      </c>
    </row>
    <row r="128" spans="2:45">
      <c r="B128" s="34" t="s">
        <v>287</v>
      </c>
      <c r="C128" s="35" t="s">
        <v>288</v>
      </c>
      <c r="D128" s="11">
        <v>0.19773470939410887</v>
      </c>
      <c r="E128" s="11">
        <v>0.19540062269695435</v>
      </c>
      <c r="F128" s="11">
        <v>0.19344763260660883</v>
      </c>
      <c r="G128" s="11">
        <v>0.19069891080894621</v>
      </c>
      <c r="H128" s="11">
        <v>0.19682213927662917</v>
      </c>
      <c r="I128" s="11">
        <v>0.19245248347378366</v>
      </c>
      <c r="J128" s="11">
        <v>0.19603546238338734</v>
      </c>
      <c r="K128" s="11">
        <v>0.19734330746331619</v>
      </c>
      <c r="L128" s="11">
        <v>0.19283663389456618</v>
      </c>
      <c r="M128" s="11">
        <v>0.19682376266382429</v>
      </c>
      <c r="N128" s="11">
        <v>0.19496922425808241</v>
      </c>
      <c r="O128" s="11">
        <v>0.19332386661937986</v>
      </c>
      <c r="P128" s="11">
        <v>0.19201532663169354</v>
      </c>
      <c r="Q128" s="11">
        <v>0.19211433336067596</v>
      </c>
      <c r="R128" s="11">
        <v>0.19513810770196671</v>
      </c>
      <c r="S128" s="11">
        <v>0.19826738204201688</v>
      </c>
      <c r="U128" s="10">
        <v>9.9354507006005974</v>
      </c>
      <c r="V128" s="10">
        <v>9.9532112630184386</v>
      </c>
      <c r="W128" s="10">
        <v>9.9568885690596094</v>
      </c>
      <c r="X128" s="10">
        <v>9.9531812300989841</v>
      </c>
      <c r="Y128" s="10">
        <v>9.9992809651372117</v>
      </c>
      <c r="Z128" s="10">
        <v>10.01666348607567</v>
      </c>
      <c r="AA128" s="10">
        <v>10.04529063684515</v>
      </c>
      <c r="AB128" s="10">
        <v>10.075588252026423</v>
      </c>
      <c r="AC128" s="10">
        <v>10.09787881441985</v>
      </c>
      <c r="AD128" s="10">
        <v>10.118963217553967</v>
      </c>
      <c r="AE128" s="10">
        <v>10.138751973277524</v>
      </c>
      <c r="AF128" s="10">
        <v>10.135100393694456</v>
      </c>
      <c r="AG128" s="10">
        <v>10.153683900294157</v>
      </c>
      <c r="AH128" s="10">
        <v>10.130130757935866</v>
      </c>
      <c r="AI128" s="10">
        <v>10.114810380064263</v>
      </c>
      <c r="AJ128" s="10">
        <v>10.131272852674707</v>
      </c>
      <c r="AM128" s="14" t="s">
        <v>288</v>
      </c>
      <c r="AN128" s="11">
        <f t="shared" si="4"/>
        <v>-9.4300380313745496E-4</v>
      </c>
      <c r="AO128" s="11">
        <f t="shared" si="5"/>
        <v>1.0096945293681168E-3</v>
      </c>
      <c r="AQ128" s="14" t="s">
        <v>230</v>
      </c>
      <c r="AR128" s="11">
        <v>8.9643695963172731E-3</v>
      </c>
      <c r="AS128" s="11">
        <v>2.1763745150254338E-2</v>
      </c>
    </row>
    <row r="129" spans="2:45">
      <c r="B129" s="34" t="s">
        <v>289</v>
      </c>
      <c r="C129" s="35" t="s">
        <v>290</v>
      </c>
      <c r="D129" s="11">
        <v>0.33033198138960845</v>
      </c>
      <c r="E129" s="11">
        <v>0.32754144960840142</v>
      </c>
      <c r="F129" s="11">
        <v>0.32323473365706129</v>
      </c>
      <c r="G129" s="11">
        <v>0.32279427734862448</v>
      </c>
      <c r="H129" s="11">
        <v>0.3221508310377334</v>
      </c>
      <c r="I129" s="11">
        <v>0.31852164652629378</v>
      </c>
      <c r="J129" s="11">
        <v>0.31898458074350244</v>
      </c>
      <c r="K129" s="11">
        <v>0.31685067217462037</v>
      </c>
      <c r="L129" s="11">
        <v>0.31364139502665317</v>
      </c>
      <c r="M129" s="11">
        <v>0.31416060542420471</v>
      </c>
      <c r="N129" s="11">
        <v>0.31221347119515735</v>
      </c>
      <c r="O129" s="11">
        <v>0.3074795882776365</v>
      </c>
      <c r="P129" s="11">
        <v>0.31081775832940028</v>
      </c>
      <c r="Q129" s="11">
        <v>0.30970153994822591</v>
      </c>
      <c r="R129" s="11">
        <v>0.31310305587373394</v>
      </c>
      <c r="S129" s="11">
        <v>0.31624448796318416</v>
      </c>
      <c r="U129" s="10">
        <v>7.5076822379653176</v>
      </c>
      <c r="V129" s="10">
        <v>7.5485520264103032</v>
      </c>
      <c r="W129" s="10">
        <v>7.5681638516094552</v>
      </c>
      <c r="X129" s="10">
        <v>7.5866133866017069</v>
      </c>
      <c r="Y129" s="10">
        <v>7.6377837996245725</v>
      </c>
      <c r="Z129" s="10">
        <v>7.6622076682653688</v>
      </c>
      <c r="AA129" s="10">
        <v>7.6766371351658851</v>
      </c>
      <c r="AB129" s="10">
        <v>7.670346555248452</v>
      </c>
      <c r="AC129" s="10">
        <v>7.682115608477714</v>
      </c>
      <c r="AD129" s="10">
        <v>7.7210944112415563</v>
      </c>
      <c r="AE129" s="10">
        <v>7.7503311189091972</v>
      </c>
      <c r="AF129" s="10">
        <v>7.7759590630071029</v>
      </c>
      <c r="AG129" s="10">
        <v>7.7943292117270522</v>
      </c>
      <c r="AH129" s="10">
        <v>7.8538987177397948</v>
      </c>
      <c r="AI129" s="10">
        <v>7.7825766669760155</v>
      </c>
      <c r="AJ129" s="10">
        <v>7.8040182885076259</v>
      </c>
      <c r="AM129" s="14" t="s">
        <v>290</v>
      </c>
      <c r="AN129" s="11">
        <f t="shared" si="4"/>
        <v>-5.8793041307745764E-2</v>
      </c>
      <c r="AO129" s="11">
        <f t="shared" si="5"/>
        <v>0.84314527215565649</v>
      </c>
      <c r="AQ129" s="14" t="s">
        <v>172</v>
      </c>
      <c r="AR129" s="11">
        <v>9.0555021316460066E-3</v>
      </c>
      <c r="AS129" s="11">
        <v>0.15552025080585402</v>
      </c>
    </row>
    <row r="130" spans="2:45">
      <c r="B130" s="34" t="s">
        <v>291</v>
      </c>
      <c r="C130" s="35" t="s">
        <v>292</v>
      </c>
      <c r="D130" s="11">
        <v>0.55667693398079854</v>
      </c>
      <c r="E130" s="11">
        <v>0.55407555401936237</v>
      </c>
      <c r="F130" s="11">
        <v>0.55587312014573109</v>
      </c>
      <c r="G130" s="11">
        <v>0.55660341821725134</v>
      </c>
      <c r="H130" s="11">
        <v>0.55629841953032144</v>
      </c>
      <c r="I130" s="11">
        <v>0.55809255198960306</v>
      </c>
      <c r="J130" s="11">
        <v>0.55183417083262432</v>
      </c>
      <c r="K130" s="11">
        <v>0.54982011339481951</v>
      </c>
      <c r="L130" s="11">
        <v>0.54839026917700517</v>
      </c>
      <c r="M130" s="11">
        <v>0.55011451253557531</v>
      </c>
      <c r="N130" s="11">
        <v>0.55554578787425724</v>
      </c>
      <c r="O130" s="11">
        <v>0.5521215045697877</v>
      </c>
      <c r="P130" s="11">
        <v>0.55044768957546597</v>
      </c>
      <c r="Q130" s="11">
        <v>0.54724274574389431</v>
      </c>
      <c r="R130" s="11">
        <v>0.55143130753236946</v>
      </c>
      <c r="S130" s="11">
        <v>0.5534851759892474</v>
      </c>
      <c r="U130" s="10">
        <v>6.412587617393938</v>
      </c>
      <c r="V130" s="10">
        <v>6.4123844221939885</v>
      </c>
      <c r="W130" s="10">
        <v>6.4053733723358111</v>
      </c>
      <c r="X130" s="10">
        <v>6.4701986003022727</v>
      </c>
      <c r="Y130" s="10">
        <v>6.4302909899484257</v>
      </c>
      <c r="Z130" s="10">
        <v>6.3821137435411499</v>
      </c>
      <c r="AA130" s="10">
        <v>6.4171086939331774</v>
      </c>
      <c r="AB130" s="10">
        <v>6.4131775229480059</v>
      </c>
      <c r="AC130" s="10">
        <v>6.4309678230588707</v>
      </c>
      <c r="AD130" s="10">
        <v>6.3971049605729373</v>
      </c>
      <c r="AE130" s="10">
        <v>6.4049106917606506</v>
      </c>
      <c r="AF130" s="10">
        <v>6.4236966433331393</v>
      </c>
      <c r="AG130" s="10">
        <v>6.4175328322873666</v>
      </c>
      <c r="AH130" s="10">
        <v>6.469131315677755</v>
      </c>
      <c r="AI130" s="10">
        <v>7.1308988302963465</v>
      </c>
      <c r="AJ130" s="10">
        <v>7.1555850790302964</v>
      </c>
      <c r="AM130" s="14" t="s">
        <v>292</v>
      </c>
      <c r="AN130" s="11">
        <f t="shared" si="4"/>
        <v>-1.1887943874939277E-3</v>
      </c>
      <c r="AO130" s="11">
        <f t="shared" si="5"/>
        <v>7.977168788015741E-3</v>
      </c>
      <c r="AQ130" s="14" t="s">
        <v>326</v>
      </c>
      <c r="AR130" s="11">
        <v>1.1101065265902019E-2</v>
      </c>
      <c r="AS130" s="11">
        <v>5.0881552332460729E-2</v>
      </c>
    </row>
    <row r="131" spans="2:45">
      <c r="B131" s="34" t="s">
        <v>293</v>
      </c>
      <c r="C131" s="35" t="s">
        <v>294</v>
      </c>
      <c r="D131" s="11">
        <v>0.4695719927181996</v>
      </c>
      <c r="E131" s="11">
        <v>0.46936488530108211</v>
      </c>
      <c r="F131" s="11">
        <v>0.46954226450395836</v>
      </c>
      <c r="G131" s="11">
        <v>0.47394992279816117</v>
      </c>
      <c r="H131" s="11">
        <v>0.47374079339509095</v>
      </c>
      <c r="I131" s="11">
        <v>0.47418323012565905</v>
      </c>
      <c r="J131" s="11">
        <v>0.47035588171441134</v>
      </c>
      <c r="K131" s="11">
        <v>0.46829851641755044</v>
      </c>
      <c r="L131" s="11">
        <v>0.46590895223850137</v>
      </c>
      <c r="M131" s="11">
        <v>0.46526537054009548</v>
      </c>
      <c r="N131" s="11">
        <v>0.46520720220750733</v>
      </c>
      <c r="O131" s="11">
        <v>0.46265161517384973</v>
      </c>
      <c r="P131" s="11">
        <v>0.46196537793503034</v>
      </c>
      <c r="Q131" s="11">
        <v>0.46117428555443013</v>
      </c>
      <c r="R131" s="11">
        <v>0.46337833754150098</v>
      </c>
      <c r="S131" s="11">
        <v>0.46600922576173937</v>
      </c>
      <c r="U131" s="10">
        <v>7.254819727985085</v>
      </c>
      <c r="V131" s="10">
        <v>7.2722149912854288</v>
      </c>
      <c r="W131" s="10">
        <v>7.2742987329399575</v>
      </c>
      <c r="X131" s="10">
        <v>7.2684637631227123</v>
      </c>
      <c r="Y131" s="10">
        <v>7.2550062245991933</v>
      </c>
      <c r="Z131" s="10">
        <v>7.2832238744555102</v>
      </c>
      <c r="AA131" s="10">
        <v>7.2894158602738379</v>
      </c>
      <c r="AB131" s="10">
        <v>7.2805142142346204</v>
      </c>
      <c r="AC131" s="10">
        <v>7.3543569573836747</v>
      </c>
      <c r="AD131" s="10">
        <v>7.4310181761203005</v>
      </c>
      <c r="AE131" s="10">
        <v>7.4596532275767578</v>
      </c>
      <c r="AF131" s="10">
        <v>7.4959968999598914</v>
      </c>
      <c r="AG131" s="10">
        <v>7.5348780238997533</v>
      </c>
      <c r="AH131" s="10">
        <v>7.5697934928017778</v>
      </c>
      <c r="AI131" s="10">
        <v>7.6012916819057708</v>
      </c>
      <c r="AJ131" s="10">
        <v>7.6281038216435944</v>
      </c>
      <c r="AM131" s="14" t="s">
        <v>294</v>
      </c>
      <c r="AN131" s="11">
        <f t="shared" si="4"/>
        <v>-2.5636416177792883E-2</v>
      </c>
      <c r="AO131" s="11">
        <f t="shared" si="5"/>
        <v>0.69017430075748054</v>
      </c>
      <c r="AQ131" s="14" t="s">
        <v>332</v>
      </c>
      <c r="AR131" s="11">
        <v>1.2268106731847235E-2</v>
      </c>
      <c r="AS131" s="11">
        <v>0.2720768495652216</v>
      </c>
    </row>
    <row r="132" spans="2:45">
      <c r="B132" s="34" t="s">
        <v>295</v>
      </c>
      <c r="C132" s="35" t="s">
        <v>296</v>
      </c>
      <c r="D132" s="11">
        <v>0.14657488726732457</v>
      </c>
      <c r="E132" s="11">
        <v>0.15084113693283574</v>
      </c>
      <c r="F132" s="11">
        <v>0.14483380936257453</v>
      </c>
      <c r="G132" s="11">
        <v>0.14511388016629706</v>
      </c>
      <c r="H132" s="11">
        <v>0.14662687779928796</v>
      </c>
      <c r="I132" s="11">
        <v>0.14182463152983982</v>
      </c>
      <c r="J132" s="11">
        <v>0.14240223317074421</v>
      </c>
      <c r="K132" s="11">
        <v>0.14493268034010395</v>
      </c>
      <c r="L132" s="11">
        <v>0.14360798436900116</v>
      </c>
      <c r="M132" s="11">
        <v>0.13869940596921357</v>
      </c>
      <c r="N132" s="11">
        <v>0.13470257153322862</v>
      </c>
      <c r="O132" s="11">
        <v>0.16167816778110558</v>
      </c>
      <c r="P132" s="11">
        <v>0.16373594633640162</v>
      </c>
      <c r="Q132" s="11">
        <v>0.16666570036750503</v>
      </c>
      <c r="R132" s="11">
        <v>0.17069930741286532</v>
      </c>
      <c r="S132" s="11">
        <v>0.17485149778946721</v>
      </c>
      <c r="U132" s="10">
        <v>10.532572558694275</v>
      </c>
      <c r="V132" s="10">
        <v>10.577507392897548</v>
      </c>
      <c r="W132" s="10">
        <v>10.624770404047904</v>
      </c>
      <c r="X132" s="10">
        <v>10.64493000833526</v>
      </c>
      <c r="Y132" s="10">
        <v>10.658687756716855</v>
      </c>
      <c r="Z132" s="10">
        <v>10.683777963642042</v>
      </c>
      <c r="AA132" s="10">
        <v>10.698597365203165</v>
      </c>
      <c r="AB132" s="10">
        <v>10.707982520594797</v>
      </c>
      <c r="AC132" s="10">
        <v>10.712156909111238</v>
      </c>
      <c r="AD132" s="10">
        <v>10.744161792396584</v>
      </c>
      <c r="AE132" s="10">
        <v>10.764381406420268</v>
      </c>
      <c r="AF132" s="10">
        <v>10.778882031239384</v>
      </c>
      <c r="AG132" s="10">
        <v>10.795478807721434</v>
      </c>
      <c r="AH132" s="10">
        <v>10.801003425854498</v>
      </c>
      <c r="AI132" s="10">
        <v>10.772182572802931</v>
      </c>
      <c r="AJ132" s="10">
        <v>10.789117300136175</v>
      </c>
      <c r="AM132" s="14" t="s">
        <v>296</v>
      </c>
      <c r="AN132" s="11">
        <f t="shared" si="4"/>
        <v>7.4694860495370524E-2</v>
      </c>
      <c r="AO132" s="11">
        <f t="shared" si="5"/>
        <v>0.24291695959150036</v>
      </c>
      <c r="AQ132" s="14" t="s">
        <v>200</v>
      </c>
      <c r="AR132" s="11">
        <v>1.3152684245766827E-2</v>
      </c>
      <c r="AS132" s="11">
        <v>3.396529488181646E-2</v>
      </c>
    </row>
    <row r="133" spans="2:45">
      <c r="B133" s="34" t="s">
        <v>297</v>
      </c>
      <c r="C133" s="35" t="s">
        <v>298</v>
      </c>
      <c r="D133" s="11">
        <v>0.31124258850946163</v>
      </c>
      <c r="E133" s="11">
        <v>0.30354829531569955</v>
      </c>
      <c r="F133" s="11">
        <v>0.29989208219380808</v>
      </c>
      <c r="G133" s="11">
        <v>0.29490739765322999</v>
      </c>
      <c r="H133" s="11">
        <v>0.29363670036784828</v>
      </c>
      <c r="I133" s="11">
        <v>0.29106034011365683</v>
      </c>
      <c r="J133" s="11">
        <v>0.29151251801385647</v>
      </c>
      <c r="K133" s="11">
        <v>0.2898116118184329</v>
      </c>
      <c r="L133" s="11">
        <v>0.29575111266851994</v>
      </c>
      <c r="M133" s="11">
        <v>0.292018315180824</v>
      </c>
      <c r="N133" s="11">
        <v>0.28451985030288462</v>
      </c>
      <c r="O133" s="11">
        <v>0.28396360824641909</v>
      </c>
      <c r="P133" s="11">
        <v>0.29277834937085839</v>
      </c>
      <c r="Q133" s="11">
        <v>0.28433669843856951</v>
      </c>
      <c r="R133" s="11">
        <v>0.28824888838970603</v>
      </c>
      <c r="S133" s="11">
        <v>0.29229582833820306</v>
      </c>
      <c r="U133" s="10">
        <v>9.727525940743929</v>
      </c>
      <c r="V133" s="10">
        <v>9.7331677222809549</v>
      </c>
      <c r="W133" s="10">
        <v>9.7702347034288231</v>
      </c>
      <c r="X133" s="10">
        <v>9.7769604571655595</v>
      </c>
      <c r="Y133" s="10">
        <v>9.7576324077742953</v>
      </c>
      <c r="Z133" s="10">
        <v>9.7927448810334354</v>
      </c>
      <c r="AA133" s="10">
        <v>9.8479038385580857</v>
      </c>
      <c r="AB133" s="10">
        <v>9.856727242912882</v>
      </c>
      <c r="AC133" s="10">
        <v>9.8430886901324364</v>
      </c>
      <c r="AD133" s="10">
        <v>9.8591704085499696</v>
      </c>
      <c r="AE133" s="10">
        <v>9.8798780533465571</v>
      </c>
      <c r="AF133" s="10">
        <v>9.9136666251247245</v>
      </c>
      <c r="AG133" s="10">
        <v>9.9586076917398003</v>
      </c>
      <c r="AH133" s="10">
        <v>10.057622102230361</v>
      </c>
      <c r="AI133" s="10">
        <v>10.126631103850338</v>
      </c>
      <c r="AJ133" s="10">
        <v>10.151148944239155</v>
      </c>
      <c r="AM133" s="14" t="s">
        <v>298</v>
      </c>
      <c r="AN133" s="11">
        <f t="shared" si="4"/>
        <v>-3.1398894203895286E-2</v>
      </c>
      <c r="AO133" s="11">
        <f t="shared" si="5"/>
        <v>0.34051272951642991</v>
      </c>
      <c r="AQ133" s="14" t="s">
        <v>204</v>
      </c>
      <c r="AR133" s="11">
        <v>1.3461186135292487E-2</v>
      </c>
      <c r="AS133" s="11">
        <v>2.076759671130177E-2</v>
      </c>
    </row>
    <row r="134" spans="2:45">
      <c r="B134" s="34" t="s">
        <v>299</v>
      </c>
      <c r="C134" s="35" t="s">
        <v>300</v>
      </c>
      <c r="D134" s="11">
        <v>0.44624813169830463</v>
      </c>
      <c r="E134" s="11">
        <v>0.44195563566753227</v>
      </c>
      <c r="F134" s="11">
        <v>0.43990795044608871</v>
      </c>
      <c r="G134" s="11">
        <v>0.43316729512438484</v>
      </c>
      <c r="H134" s="11">
        <v>0.43059412530716717</v>
      </c>
      <c r="I134" s="11">
        <v>0.42382979653424502</v>
      </c>
      <c r="J134" s="11">
        <v>0.41647640593145147</v>
      </c>
      <c r="K134" s="11">
        <v>0.41131355743670589</v>
      </c>
      <c r="L134" s="11">
        <v>0.40568695576784752</v>
      </c>
      <c r="M134" s="11">
        <v>0.39736700271897712</v>
      </c>
      <c r="N134" s="11">
        <v>0.3930742152451423</v>
      </c>
      <c r="O134" s="11">
        <v>0.38691332133594925</v>
      </c>
      <c r="P134" s="11">
        <v>0.39080838509739252</v>
      </c>
      <c r="Q134" s="11">
        <v>0.38733637423587047</v>
      </c>
      <c r="R134" s="11">
        <v>0.38637574639706757</v>
      </c>
      <c r="S134" s="11">
        <v>0.38654950757061823</v>
      </c>
      <c r="U134" s="10">
        <v>7.5264475768864685</v>
      </c>
      <c r="V134" s="10">
        <v>7.5492780703305797</v>
      </c>
      <c r="W134" s="10">
        <v>7.5353614733740297</v>
      </c>
      <c r="X134" s="10">
        <v>7.5365104628800443</v>
      </c>
      <c r="Y134" s="10">
        <v>7.5483700898915078</v>
      </c>
      <c r="Z134" s="10">
        <v>7.5659733118067267</v>
      </c>
      <c r="AA134" s="10">
        <v>7.5614900439729675</v>
      </c>
      <c r="AB134" s="10">
        <v>7.5691123127139388</v>
      </c>
      <c r="AC134" s="10">
        <v>7.5923257601522272</v>
      </c>
      <c r="AD134" s="10">
        <v>7.6393121076378376</v>
      </c>
      <c r="AE134" s="10">
        <v>7.6890779644913776</v>
      </c>
      <c r="AF134" s="10">
        <v>7.7275984722335025</v>
      </c>
      <c r="AG134" s="10">
        <v>7.7614515095769132</v>
      </c>
      <c r="AH134" s="10">
        <v>7.7558633750734023</v>
      </c>
      <c r="AI134" s="10">
        <v>7.7701220359651533</v>
      </c>
      <c r="AJ134" s="10">
        <v>7.7897306762587535</v>
      </c>
      <c r="AM134" s="14" t="s">
        <v>300</v>
      </c>
      <c r="AN134" s="11">
        <f t="shared" si="4"/>
        <v>-0.20504864028622127</v>
      </c>
      <c r="AO134" s="11">
        <f t="shared" si="5"/>
        <v>0.83479927856349867</v>
      </c>
      <c r="AQ134" s="14" t="s">
        <v>54</v>
      </c>
      <c r="AR134" s="11">
        <v>1.4872135029009557E-2</v>
      </c>
      <c r="AS134" s="11">
        <v>0.38859943476753295</v>
      </c>
    </row>
    <row r="135" spans="2:45">
      <c r="B135" s="34" t="s">
        <v>301</v>
      </c>
      <c r="C135" s="35" t="s">
        <v>302</v>
      </c>
      <c r="D135" s="11">
        <v>0.39711012315507871</v>
      </c>
      <c r="E135" s="11">
        <v>0.39539623508170479</v>
      </c>
      <c r="F135" s="11">
        <v>0.39523009725833086</v>
      </c>
      <c r="G135" s="11">
        <v>0.39341655783079016</v>
      </c>
      <c r="H135" s="11">
        <v>0.39184156983241625</v>
      </c>
      <c r="I135" s="11">
        <v>0.38758215206320895</v>
      </c>
      <c r="J135" s="11">
        <v>0.38666228667330377</v>
      </c>
      <c r="K135" s="11">
        <v>0.38690904650423191</v>
      </c>
      <c r="L135" s="11">
        <v>0.3893313838268268</v>
      </c>
      <c r="M135" s="11">
        <v>0.38939961584942157</v>
      </c>
      <c r="N135" s="11">
        <v>0.3900794087928498</v>
      </c>
      <c r="O135" s="11">
        <v>0.39064272763531344</v>
      </c>
      <c r="P135" s="11">
        <v>0.39129152489999935</v>
      </c>
      <c r="Q135" s="11">
        <v>0.39429706629801853</v>
      </c>
      <c r="R135" s="11">
        <v>0.3980408873793711</v>
      </c>
      <c r="S135" s="11">
        <v>0.40085312512139071</v>
      </c>
      <c r="U135" s="10">
        <v>8.6036496433593186</v>
      </c>
      <c r="V135" s="10">
        <v>8.6341088508440276</v>
      </c>
      <c r="W135" s="10">
        <v>8.6645680583287366</v>
      </c>
      <c r="X135" s="10">
        <v>8.6950272658134438</v>
      </c>
      <c r="Y135" s="10">
        <v>8.7254864732981527</v>
      </c>
      <c r="Z135" s="10">
        <v>8.7559456807828617</v>
      </c>
      <c r="AA135" s="10">
        <v>8.7864048882675707</v>
      </c>
      <c r="AB135" s="10">
        <v>8.8168640957522779</v>
      </c>
      <c r="AC135" s="10">
        <v>8.8473233032369869</v>
      </c>
      <c r="AD135" s="10">
        <v>8.8777825107216959</v>
      </c>
      <c r="AE135" s="10">
        <v>8.9082417182064049</v>
      </c>
      <c r="AF135" s="10">
        <v>8.9387009256911139</v>
      </c>
      <c r="AG135" s="10">
        <v>8.9691601331758211</v>
      </c>
      <c r="AH135" s="10">
        <v>8.99961934066053</v>
      </c>
      <c r="AI135" s="10">
        <v>9.030016817844901</v>
      </c>
      <c r="AJ135" s="10">
        <v>9.0599168740209617</v>
      </c>
      <c r="AM135" s="14" t="s">
        <v>302</v>
      </c>
      <c r="AN135" s="11">
        <f t="shared" si="4"/>
        <v>3.6486092889686456E-3</v>
      </c>
      <c r="AO135" s="11">
        <f t="shared" si="5"/>
        <v>1.6024902292541034E-2</v>
      </c>
      <c r="AQ135" s="14" t="s">
        <v>150</v>
      </c>
      <c r="AR135" s="11">
        <v>1.5173338274741642E-2</v>
      </c>
      <c r="AS135" s="11">
        <v>0.43060350707721423</v>
      </c>
    </row>
    <row r="136" spans="2:45">
      <c r="B136" s="34" t="s">
        <v>303</v>
      </c>
      <c r="C136" s="35" t="s">
        <v>304</v>
      </c>
      <c r="D136" s="11">
        <v>0.32166334711722205</v>
      </c>
      <c r="E136" s="11">
        <v>0.32070473338953909</v>
      </c>
      <c r="F136" s="11">
        <v>0.32033738866315414</v>
      </c>
      <c r="G136" s="11">
        <v>0.32542289840775912</v>
      </c>
      <c r="H136" s="11">
        <v>0.32061826019720535</v>
      </c>
      <c r="I136" s="11">
        <v>0.32010334185612566</v>
      </c>
      <c r="J136" s="11">
        <v>0.31812649408088067</v>
      </c>
      <c r="K136" s="11">
        <v>0.31809080373963061</v>
      </c>
      <c r="L136" s="11">
        <v>0.31595102502974726</v>
      </c>
      <c r="M136" s="11">
        <v>0.31506694764659177</v>
      </c>
      <c r="N136" s="11">
        <v>0.31665596322702272</v>
      </c>
      <c r="O136" s="11">
        <v>0.31581765051386518</v>
      </c>
      <c r="P136" s="11">
        <v>0.31858039562185714</v>
      </c>
      <c r="Q136" s="11">
        <v>0.31785546160073924</v>
      </c>
      <c r="R136" s="11">
        <v>0.32108571473455622</v>
      </c>
      <c r="S136" s="11">
        <v>0.32479674430510924</v>
      </c>
      <c r="U136" s="10">
        <v>8.8779578495799552</v>
      </c>
      <c r="V136" s="10">
        <v>8.8854559835068354</v>
      </c>
      <c r="W136" s="10">
        <v>8.9279900116991833</v>
      </c>
      <c r="X136" s="10">
        <v>8.9789701458238564</v>
      </c>
      <c r="Y136" s="10">
        <v>8.9978127097626484</v>
      </c>
      <c r="Z136" s="10">
        <v>9.0053576685269494</v>
      </c>
      <c r="AA136" s="10">
        <v>8.9921984379353468</v>
      </c>
      <c r="AB136" s="10">
        <v>8.995716866164333</v>
      </c>
      <c r="AC136" s="10">
        <v>9.0187443221249968</v>
      </c>
      <c r="AD136" s="10">
        <v>9.073440568088861</v>
      </c>
      <c r="AE136" s="10">
        <v>9.1253879349166489</v>
      </c>
      <c r="AF136" s="10">
        <v>9.190058338733289</v>
      </c>
      <c r="AG136" s="10">
        <v>9.2875720271452469</v>
      </c>
      <c r="AH136" s="10">
        <v>9.3730403776081186</v>
      </c>
      <c r="AI136" s="10">
        <v>9.3806453587765795</v>
      </c>
      <c r="AJ136" s="10">
        <v>9.4157651721604978</v>
      </c>
      <c r="AM136" s="14" t="s">
        <v>304</v>
      </c>
      <c r="AN136" s="11">
        <f t="shared" si="4"/>
        <v>3.516775688698791E-5</v>
      </c>
      <c r="AO136" s="11">
        <f t="shared" si="5"/>
        <v>4.4356996044485289E-6</v>
      </c>
      <c r="AQ136" s="14" t="s">
        <v>108</v>
      </c>
      <c r="AR136" s="11">
        <v>1.5636901414206542E-2</v>
      </c>
      <c r="AS136" s="11">
        <v>5.5212124415895181E-2</v>
      </c>
    </row>
    <row r="137" spans="2:45">
      <c r="B137" s="34" t="s">
        <v>305</v>
      </c>
      <c r="C137" s="35" t="s">
        <v>306</v>
      </c>
      <c r="D137" s="11">
        <v>0.47539763437430627</v>
      </c>
      <c r="E137" s="11">
        <v>0.474952598378517</v>
      </c>
      <c r="F137" s="11">
        <v>0.48642212403839463</v>
      </c>
      <c r="G137" s="11">
        <v>0.48184032193319631</v>
      </c>
      <c r="H137" s="11">
        <v>0.4832332228686636</v>
      </c>
      <c r="I137" s="11">
        <v>0.48284204778756612</v>
      </c>
      <c r="J137" s="11">
        <v>0.48183828106729171</v>
      </c>
      <c r="K137" s="11">
        <v>0.48573823346841832</v>
      </c>
      <c r="L137" s="11">
        <v>0.47683756814167588</v>
      </c>
      <c r="M137" s="11">
        <v>0.4951095864865076</v>
      </c>
      <c r="N137" s="11">
        <v>0.48987204656187394</v>
      </c>
      <c r="O137" s="11">
        <v>0.48678503239000809</v>
      </c>
      <c r="P137" s="11">
        <v>0.48589578109848558</v>
      </c>
      <c r="Q137" s="11">
        <v>0.48163323021063631</v>
      </c>
      <c r="R137" s="11">
        <v>0.4833893476412579</v>
      </c>
      <c r="S137" s="11">
        <v>0.4858153569408698</v>
      </c>
      <c r="U137" s="10">
        <v>7.7194173833502369</v>
      </c>
      <c r="V137" s="10">
        <v>7.7669835097964928</v>
      </c>
      <c r="W137" s="10">
        <v>7.7000607966857233</v>
      </c>
      <c r="X137" s="10">
        <v>7.6345451681163077</v>
      </c>
      <c r="Y137" s="10">
        <v>7.6260400804884734</v>
      </c>
      <c r="Z137" s="10">
        <v>7.5742310753217543</v>
      </c>
      <c r="AA137" s="10">
        <v>7.5468705848253093</v>
      </c>
      <c r="AB137" s="10">
        <v>7.5195127964771054</v>
      </c>
      <c r="AC137" s="10">
        <v>7.5155189197154781</v>
      </c>
      <c r="AD137" s="10">
        <v>7.5172897372142602</v>
      </c>
      <c r="AE137" s="10">
        <v>7.5278491664860843</v>
      </c>
      <c r="AF137" s="10">
        <v>7.5289154794935813</v>
      </c>
      <c r="AG137" s="10">
        <v>7.574341187944551</v>
      </c>
      <c r="AH137" s="10">
        <v>7.6154594822506549</v>
      </c>
      <c r="AI137" s="10">
        <v>7.6361321230214889</v>
      </c>
      <c r="AJ137" s="10">
        <v>7.6249624960503386</v>
      </c>
      <c r="AM137" s="14" t="s">
        <v>306</v>
      </c>
      <c r="AN137" s="11">
        <f t="shared" si="4"/>
        <v>-3.7048499584070062E-2</v>
      </c>
      <c r="AO137" s="11">
        <f t="shared" si="5"/>
        <v>0.30974735697265171</v>
      </c>
      <c r="AQ137" s="14" t="s">
        <v>364</v>
      </c>
      <c r="AR137" s="11">
        <v>1.565134416702155E-2</v>
      </c>
      <c r="AS137" s="11">
        <v>0.34643460170783164</v>
      </c>
    </row>
    <row r="138" spans="2:45">
      <c r="B138" s="34" t="s">
        <v>307</v>
      </c>
      <c r="C138" s="35" t="s">
        <v>308</v>
      </c>
      <c r="D138" s="11">
        <v>0.34626114329055785</v>
      </c>
      <c r="E138" s="11">
        <v>0.3459367080525011</v>
      </c>
      <c r="F138" s="11">
        <v>0.33943327962844899</v>
      </c>
      <c r="G138" s="11">
        <v>0.34027478110316373</v>
      </c>
      <c r="H138" s="11">
        <v>0.3361204657649996</v>
      </c>
      <c r="I138" s="11">
        <v>0.33814606200510527</v>
      </c>
      <c r="J138" s="11">
        <v>0.33042246485929361</v>
      </c>
      <c r="K138" s="11">
        <v>0.32726640721288258</v>
      </c>
      <c r="L138" s="11">
        <v>0.3238496370929288</v>
      </c>
      <c r="M138" s="11">
        <v>0.32245069054227155</v>
      </c>
      <c r="N138" s="11">
        <v>0.32104223255490921</v>
      </c>
      <c r="O138" s="11">
        <v>0.31985336686889787</v>
      </c>
      <c r="P138" s="11">
        <v>0.3183832076509942</v>
      </c>
      <c r="Q138" s="11">
        <v>0.31884417491525979</v>
      </c>
      <c r="R138" s="11">
        <v>0.32300824093220842</v>
      </c>
      <c r="S138" s="11">
        <v>0.32624113516251518</v>
      </c>
      <c r="U138" s="10">
        <v>8.3577019858063704</v>
      </c>
      <c r="V138" s="10">
        <v>8.339097014337419</v>
      </c>
      <c r="W138" s="10">
        <v>8.3465151350585707</v>
      </c>
      <c r="X138" s="10">
        <v>8.3307286763710557</v>
      </c>
      <c r="Y138" s="10">
        <v>8.2946642086998388</v>
      </c>
      <c r="Z138" s="10">
        <v>8.2398746783788805</v>
      </c>
      <c r="AA138" s="10">
        <v>8.2399013991248271</v>
      </c>
      <c r="AB138" s="10">
        <v>8.219364992246339</v>
      </c>
      <c r="AC138" s="10">
        <v>8.2373405669905182</v>
      </c>
      <c r="AD138" s="10">
        <v>8.2585083889631594</v>
      </c>
      <c r="AE138" s="10">
        <v>8.2678594717757541</v>
      </c>
      <c r="AF138" s="10">
        <v>8.2915140152159363</v>
      </c>
      <c r="AG138" s="10">
        <v>8.3386119294690921</v>
      </c>
      <c r="AH138" s="10">
        <v>8.3772565428215557</v>
      </c>
      <c r="AI138" s="10">
        <v>8.3203833811126842</v>
      </c>
      <c r="AJ138" s="10">
        <v>8.3194002494745618</v>
      </c>
      <c r="AM138" s="14" t="s">
        <v>308</v>
      </c>
      <c r="AN138" s="11">
        <f t="shared" si="4"/>
        <v>4.1744481000244679E-2</v>
      </c>
      <c r="AO138" s="11">
        <f t="shared" si="5"/>
        <v>4.4894956838367493E-2</v>
      </c>
      <c r="AQ138" s="14" t="s">
        <v>258</v>
      </c>
      <c r="AR138" s="11">
        <v>1.5680184039081061E-2</v>
      </c>
      <c r="AS138" s="11">
        <v>0.31208662919600877</v>
      </c>
    </row>
    <row r="139" spans="2:45">
      <c r="B139" s="34" t="s">
        <v>309</v>
      </c>
      <c r="C139" s="35" t="s">
        <v>310</v>
      </c>
      <c r="D139" s="11">
        <v>0.35237295149336673</v>
      </c>
      <c r="E139" s="11">
        <v>0.35095092085229229</v>
      </c>
      <c r="F139" s="11">
        <v>0.34870849002912152</v>
      </c>
      <c r="G139" s="11">
        <v>0.34560772576011739</v>
      </c>
      <c r="H139" s="11">
        <v>0.34093196165361334</v>
      </c>
      <c r="I139" s="11">
        <v>0.33727989642993456</v>
      </c>
      <c r="J139" s="11">
        <v>0.3356934425915809</v>
      </c>
      <c r="K139" s="11">
        <v>0.33423911172658088</v>
      </c>
      <c r="L139" s="11">
        <v>0.3322157592377723</v>
      </c>
      <c r="M139" s="11">
        <v>0.33208469269221835</v>
      </c>
      <c r="N139" s="11">
        <v>0.33178129370154119</v>
      </c>
      <c r="O139" s="11">
        <v>0.3304447939610512</v>
      </c>
      <c r="P139" s="11">
        <v>0.32865235536128695</v>
      </c>
      <c r="Q139" s="11">
        <v>0.33021808456402896</v>
      </c>
      <c r="R139" s="11">
        <v>0.33331563783105234</v>
      </c>
      <c r="S139" s="11">
        <v>0.33654784739860305</v>
      </c>
      <c r="U139" s="10">
        <v>8.5745447715528034</v>
      </c>
      <c r="V139" s="10">
        <v>8.5818644103372641</v>
      </c>
      <c r="W139" s="10">
        <v>8.6311518833675596</v>
      </c>
      <c r="X139" s="10">
        <v>8.6079643270340362</v>
      </c>
      <c r="Y139" s="10">
        <v>8.6010749078704869</v>
      </c>
      <c r="Z139" s="10">
        <v>8.6148109407393374</v>
      </c>
      <c r="AA139" s="10">
        <v>8.6022468061077841</v>
      </c>
      <c r="AB139" s="10">
        <v>8.6371031311661675</v>
      </c>
      <c r="AC139" s="10">
        <v>8.6630609264417853</v>
      </c>
      <c r="AD139" s="10">
        <v>8.6985670240218358</v>
      </c>
      <c r="AE139" s="10">
        <v>8.7520062029706267</v>
      </c>
      <c r="AF139" s="10">
        <v>8.8144191522252111</v>
      </c>
      <c r="AG139" s="10">
        <v>8.8876582272669999</v>
      </c>
      <c r="AH139" s="10">
        <v>8.9693484975445248</v>
      </c>
      <c r="AI139" s="10">
        <v>8.9664993579646506</v>
      </c>
      <c r="AJ139" s="10">
        <v>8.9954129544583683</v>
      </c>
      <c r="AM139" s="14" t="s">
        <v>310</v>
      </c>
      <c r="AN139" s="11">
        <f t="shared" si="4"/>
        <v>-3.1308890364046937E-2</v>
      </c>
      <c r="AO139" s="11">
        <f t="shared" si="5"/>
        <v>0.37413584544725004</v>
      </c>
      <c r="AQ139" s="14" t="s">
        <v>62</v>
      </c>
      <c r="AR139" s="11">
        <v>1.5870238510579341E-2</v>
      </c>
      <c r="AS139" s="11">
        <v>0.4037236072888104</v>
      </c>
    </row>
    <row r="140" spans="2:45">
      <c r="B140" s="34" t="s">
        <v>311</v>
      </c>
      <c r="C140" s="35" t="s">
        <v>312</v>
      </c>
      <c r="D140" s="11">
        <v>0.33530406256122663</v>
      </c>
      <c r="E140" s="11">
        <v>0.3351513659953187</v>
      </c>
      <c r="F140" s="11">
        <v>0.33340952772138571</v>
      </c>
      <c r="G140" s="11">
        <v>0.33436251641234987</v>
      </c>
      <c r="H140" s="11">
        <v>0.32825373290428589</v>
      </c>
      <c r="I140" s="11">
        <v>0.32950345088740335</v>
      </c>
      <c r="J140" s="11">
        <v>0.32814399413372525</v>
      </c>
      <c r="K140" s="11">
        <v>0.32796144067618732</v>
      </c>
      <c r="L140" s="11">
        <v>0.32526479719694962</v>
      </c>
      <c r="M140" s="11">
        <v>0.32373410367122452</v>
      </c>
      <c r="N140" s="11">
        <v>0.32393644887496098</v>
      </c>
      <c r="O140" s="11">
        <v>0.32488460010523007</v>
      </c>
      <c r="P140" s="11">
        <v>0.31987954576416389</v>
      </c>
      <c r="Q140" s="11">
        <v>0.3183977131915946</v>
      </c>
      <c r="R140" s="11">
        <v>0.32083153223827993</v>
      </c>
      <c r="S140" s="11">
        <v>0.32256389036695815</v>
      </c>
      <c r="U140" s="10">
        <v>7.7700103887943186</v>
      </c>
      <c r="V140" s="10">
        <v>7.8051578276760312</v>
      </c>
      <c r="W140" s="10">
        <v>7.8343790255020709</v>
      </c>
      <c r="X140" s="10">
        <v>7.8076207110830582</v>
      </c>
      <c r="Y140" s="10">
        <v>7.8204409555933694</v>
      </c>
      <c r="Z140" s="10">
        <v>7.8582428657102756</v>
      </c>
      <c r="AA140" s="10">
        <v>7.8558955083490174</v>
      </c>
      <c r="AB140" s="10">
        <v>7.8800581402478569</v>
      </c>
      <c r="AC140" s="10">
        <v>7.9091138415438147</v>
      </c>
      <c r="AD140" s="10">
        <v>7.9521006200557869</v>
      </c>
      <c r="AE140" s="10">
        <v>7.9817246149856063</v>
      </c>
      <c r="AF140" s="10">
        <v>8.0151792468316749</v>
      </c>
      <c r="AG140" s="10">
        <v>8.0648550319055747</v>
      </c>
      <c r="AH140" s="10">
        <v>8.0833034674299054</v>
      </c>
      <c r="AI140" s="10">
        <v>8.0759213238046215</v>
      </c>
      <c r="AJ140" s="10">
        <v>8.0992169795255702</v>
      </c>
      <c r="AM140" s="14" t="s">
        <v>312</v>
      </c>
      <c r="AN140" s="11">
        <f t="shared" si="4"/>
        <v>-4.4727605360038891E-2</v>
      </c>
      <c r="AO140" s="11">
        <f t="shared" si="5"/>
        <v>0.85501737434518976</v>
      </c>
      <c r="AQ140" s="14" t="s">
        <v>180</v>
      </c>
      <c r="AR140" s="11">
        <v>1.6256860304502015E-2</v>
      </c>
      <c r="AS140" s="11">
        <v>0.19766487568857141</v>
      </c>
    </row>
    <row r="141" spans="2:45">
      <c r="B141" s="34" t="s">
        <v>313</v>
      </c>
      <c r="C141" s="35" t="s">
        <v>314</v>
      </c>
      <c r="D141" s="11">
        <v>0.18573192050895157</v>
      </c>
      <c r="E141" s="11">
        <v>0.18730004163225145</v>
      </c>
      <c r="F141" s="11">
        <v>0.18201421389135961</v>
      </c>
      <c r="G141" s="11">
        <v>0.18086919775927332</v>
      </c>
      <c r="H141" s="11">
        <v>0.17912284783076624</v>
      </c>
      <c r="I141" s="11">
        <v>0.17840198549993949</v>
      </c>
      <c r="J141" s="11">
        <v>0.1761493124448773</v>
      </c>
      <c r="K141" s="11">
        <v>0.17358690519519762</v>
      </c>
      <c r="L141" s="11">
        <v>0.17279359721248125</v>
      </c>
      <c r="M141" s="11">
        <v>0.17480200770592683</v>
      </c>
      <c r="N141" s="11">
        <v>0.1732608503578412</v>
      </c>
      <c r="O141" s="11">
        <v>0.17252882708683315</v>
      </c>
      <c r="P141" s="11">
        <v>0.17028728628847525</v>
      </c>
      <c r="Q141" s="11">
        <v>0.16655166872438434</v>
      </c>
      <c r="R141" s="11">
        <v>0.18936925957904616</v>
      </c>
      <c r="S141" s="11">
        <v>0.19131989351928491</v>
      </c>
      <c r="U141" s="10">
        <v>9.1049190929668349</v>
      </c>
      <c r="V141" s="10">
        <v>9.1646535813277836</v>
      </c>
      <c r="W141" s="10">
        <v>9.2322913365789621</v>
      </c>
      <c r="X141" s="10">
        <v>9.2804891011519111</v>
      </c>
      <c r="Y141" s="10">
        <v>9.3249486819430967</v>
      </c>
      <c r="Z141" s="10">
        <v>9.3718965743390505</v>
      </c>
      <c r="AA141" s="10">
        <v>9.3892405426555463</v>
      </c>
      <c r="AB141" s="10">
        <v>9.4040350291155779</v>
      </c>
      <c r="AC141" s="10">
        <v>9.4426515682320193</v>
      </c>
      <c r="AD141" s="10">
        <v>9.495304487095872</v>
      </c>
      <c r="AE141" s="10">
        <v>9.5312755645044831</v>
      </c>
      <c r="AF141" s="10">
        <v>9.592322187371856</v>
      </c>
      <c r="AG141" s="10">
        <v>9.658514612104355</v>
      </c>
      <c r="AH141" s="10">
        <v>9.7072073026830399</v>
      </c>
      <c r="AI141" s="10">
        <v>9.7234653640113837</v>
      </c>
      <c r="AJ141" s="10">
        <v>9.7648287752056007</v>
      </c>
      <c r="AM141" s="14" t="s">
        <v>314</v>
      </c>
      <c r="AN141" s="11">
        <f t="shared" si="4"/>
        <v>-8.1969592350352675E-3</v>
      </c>
      <c r="AO141" s="11">
        <f t="shared" si="5"/>
        <v>5.3149231174747541E-2</v>
      </c>
      <c r="AQ141" s="14" t="s">
        <v>234</v>
      </c>
      <c r="AR141" s="11">
        <v>1.6313030851562001E-2</v>
      </c>
      <c r="AS141" s="11">
        <v>0.13877376248001866</v>
      </c>
    </row>
    <row r="142" spans="2:45">
      <c r="B142" s="34" t="s">
        <v>315</v>
      </c>
      <c r="C142" s="35" t="s">
        <v>316</v>
      </c>
      <c r="D142" s="11">
        <v>0.19224514720371666</v>
      </c>
      <c r="E142" s="11">
        <v>0.19206587241510073</v>
      </c>
      <c r="F142" s="11">
        <v>0.18864046308748247</v>
      </c>
      <c r="G142" s="11">
        <v>0.18783651320353714</v>
      </c>
      <c r="H142" s="11">
        <v>0.18658744121381396</v>
      </c>
      <c r="I142" s="11">
        <v>0.18334771880156808</v>
      </c>
      <c r="J142" s="11">
        <v>0.18649599949740139</v>
      </c>
      <c r="K142" s="11">
        <v>0.18718493059973881</v>
      </c>
      <c r="L142" s="11">
        <v>0.18582914625492175</v>
      </c>
      <c r="M142" s="11">
        <v>0.18447660581254374</v>
      </c>
      <c r="N142" s="11">
        <v>0.19137852876878106</v>
      </c>
      <c r="O142" s="11">
        <v>0.20976256528584192</v>
      </c>
      <c r="P142" s="11">
        <v>0.2065027419562642</v>
      </c>
      <c r="Q142" s="11">
        <v>0.20608760552971059</v>
      </c>
      <c r="R142" s="11">
        <v>0.20988556127005176</v>
      </c>
      <c r="S142" s="11">
        <v>0.21442485034000844</v>
      </c>
      <c r="U142" s="10">
        <v>9.77020188914938</v>
      </c>
      <c r="V142" s="10">
        <v>9.8033566041977469</v>
      </c>
      <c r="W142" s="10">
        <v>9.8428752889963071</v>
      </c>
      <c r="X142" s="10">
        <v>9.8881814359259135</v>
      </c>
      <c r="Y142" s="10">
        <v>9.9237109363834808</v>
      </c>
      <c r="Z142" s="10">
        <v>9.9571429846234576</v>
      </c>
      <c r="AA142" s="10">
        <v>9.9700753925114309</v>
      </c>
      <c r="AB142" s="10">
        <v>9.9698571394116495</v>
      </c>
      <c r="AC142" s="10">
        <v>9.9535100585924905</v>
      </c>
      <c r="AD142" s="10">
        <v>9.9631533681632192</v>
      </c>
      <c r="AE142" s="10">
        <v>9.9661843317087158</v>
      </c>
      <c r="AF142" s="10">
        <v>9.9771745503418519</v>
      </c>
      <c r="AG142" s="10">
        <v>9.9984913703796821</v>
      </c>
      <c r="AH142" s="10">
        <v>9.9968183747626131</v>
      </c>
      <c r="AI142" s="10">
        <v>9.9697351122268518</v>
      </c>
      <c r="AJ142" s="10">
        <v>9.9828296562618775</v>
      </c>
      <c r="AM142" s="14" t="s">
        <v>316</v>
      </c>
      <c r="AN142" s="11">
        <f t="shared" si="4"/>
        <v>5.3408453137720198E-2</v>
      </c>
      <c r="AO142" s="11">
        <f t="shared" si="5"/>
        <v>0.12142975886476892</v>
      </c>
      <c r="AQ142" s="14" t="s">
        <v>156</v>
      </c>
      <c r="AR142" s="11">
        <v>1.7214303557022838E-2</v>
      </c>
      <c r="AS142" s="11">
        <v>0.23598377800470477</v>
      </c>
    </row>
    <row r="143" spans="2:45">
      <c r="B143" s="34" t="s">
        <v>317</v>
      </c>
      <c r="C143" s="35" t="s">
        <v>318</v>
      </c>
      <c r="D143" s="11">
        <v>0.29425594124489385</v>
      </c>
      <c r="E143" s="11">
        <v>0.29397191475391121</v>
      </c>
      <c r="F143" s="11">
        <v>0.29335948926355399</v>
      </c>
      <c r="G143" s="11">
        <v>0.29285523919533557</v>
      </c>
      <c r="H143" s="11">
        <v>0.29233734153487195</v>
      </c>
      <c r="I143" s="11">
        <v>0.29187589478122516</v>
      </c>
      <c r="J143" s="11">
        <v>0.29224754066959352</v>
      </c>
      <c r="K143" s="11">
        <v>0.29228488777747397</v>
      </c>
      <c r="L143" s="11">
        <v>0.29507522842298278</v>
      </c>
      <c r="M143" s="11">
        <v>0.27468135914562242</v>
      </c>
      <c r="N143" s="11">
        <v>0.27458620625350288</v>
      </c>
      <c r="O143" s="11">
        <v>0.29442674016152287</v>
      </c>
      <c r="P143" s="11">
        <v>0.27411063398198804</v>
      </c>
      <c r="Q143" s="11">
        <v>0.27624690897818643</v>
      </c>
      <c r="R143" s="11">
        <v>0.27990064416387361</v>
      </c>
      <c r="S143" s="11">
        <v>0.28360554601582882</v>
      </c>
      <c r="U143" s="10">
        <v>10.884377093971546</v>
      </c>
      <c r="V143" s="10">
        <v>10.914836301456255</v>
      </c>
      <c r="W143" s="10">
        <v>10.945295508940962</v>
      </c>
      <c r="X143" s="10">
        <v>10.975754716425671</v>
      </c>
      <c r="Y143" s="10">
        <v>11.00621392391038</v>
      </c>
      <c r="Z143" s="10">
        <v>11.036673131395089</v>
      </c>
      <c r="AA143" s="10">
        <v>11.019673760509795</v>
      </c>
      <c r="AB143" s="10">
        <v>11.03416686150255</v>
      </c>
      <c r="AC143" s="10">
        <v>11.002078061734466</v>
      </c>
      <c r="AD143" s="10">
        <v>11.105612684871952</v>
      </c>
      <c r="AE143" s="10">
        <v>11.073681935844723</v>
      </c>
      <c r="AF143" s="10">
        <v>11.121989708804026</v>
      </c>
      <c r="AG143" s="10">
        <v>11.23076351697312</v>
      </c>
      <c r="AH143" s="10">
        <v>11.339085889697381</v>
      </c>
      <c r="AI143" s="10">
        <v>11.326326664771473</v>
      </c>
      <c r="AJ143" s="10">
        <v>11.355325142795735</v>
      </c>
      <c r="AM143" s="14" t="s">
        <v>318</v>
      </c>
      <c r="AN143" s="11">
        <f t="shared" si="4"/>
        <v>-3.8574037078596586E-2</v>
      </c>
      <c r="AO143" s="11">
        <f t="shared" si="5"/>
        <v>0.48334843798471328</v>
      </c>
      <c r="AQ143" s="14" t="s">
        <v>264</v>
      </c>
      <c r="AR143" s="11">
        <v>1.7355322722612147E-2</v>
      </c>
      <c r="AS143" s="11">
        <v>0.36789665423999734</v>
      </c>
    </row>
    <row r="144" spans="2:45">
      <c r="B144" s="34" t="s">
        <v>319</v>
      </c>
      <c r="C144" s="35" t="s">
        <v>320</v>
      </c>
      <c r="D144" s="11">
        <v>0.22827306499700753</v>
      </c>
      <c r="E144" s="11">
        <v>0.22611267770325749</v>
      </c>
      <c r="F144" s="11">
        <v>0.22583286052450749</v>
      </c>
      <c r="G144" s="11">
        <v>0.22626965644992414</v>
      </c>
      <c r="H144" s="11">
        <v>0.22626906349242418</v>
      </c>
      <c r="I144" s="11">
        <v>0.22944487820284087</v>
      </c>
      <c r="J144" s="11">
        <v>0.23081242842742414</v>
      </c>
      <c r="K144" s="11">
        <v>0.22770626619867421</v>
      </c>
      <c r="L144" s="11">
        <v>0.24024883586659085</v>
      </c>
      <c r="M144" s="11">
        <v>0.23708778424159085</v>
      </c>
      <c r="N144" s="11">
        <v>0.23420901775104899</v>
      </c>
      <c r="O144" s="11">
        <v>0.23423061146661825</v>
      </c>
      <c r="P144" s="11">
        <v>0.23822724909927082</v>
      </c>
      <c r="Q144" s="11">
        <v>0.23816555339616866</v>
      </c>
      <c r="R144" s="11">
        <v>0.23812669424303454</v>
      </c>
      <c r="S144" s="11">
        <v>0.23835275175232218</v>
      </c>
      <c r="U144" s="10">
        <v>8.9544977677657958</v>
      </c>
      <c r="V144" s="10">
        <v>8.9849569752505047</v>
      </c>
      <c r="W144" s="10">
        <v>9.0154161827352137</v>
      </c>
      <c r="X144" s="10">
        <v>9.0458753902199227</v>
      </c>
      <c r="Y144" s="10">
        <v>9.0763345977046299</v>
      </c>
      <c r="Z144" s="10">
        <v>9.1067938051893389</v>
      </c>
      <c r="AA144" s="10">
        <v>9.1372530126740479</v>
      </c>
      <c r="AB144" s="10">
        <v>9.1677122201587569</v>
      </c>
      <c r="AC144" s="10">
        <v>9.1981714276434641</v>
      </c>
      <c r="AD144" s="10">
        <v>9.2286306351281731</v>
      </c>
      <c r="AE144" s="10">
        <v>9.259089842612882</v>
      </c>
      <c r="AF144" s="10">
        <v>9.289549050097591</v>
      </c>
      <c r="AG144" s="10">
        <v>9.3200082575823</v>
      </c>
      <c r="AH144" s="10">
        <v>9.3504674650670072</v>
      </c>
      <c r="AI144" s="10">
        <v>9.3809266725517162</v>
      </c>
      <c r="AJ144" s="10">
        <v>9.410828417721584</v>
      </c>
      <c r="AM144" s="14" t="s">
        <v>320</v>
      </c>
      <c r="AN144" s="11">
        <f t="shared" si="4"/>
        <v>3.195661693168457E-2</v>
      </c>
      <c r="AO144" s="11">
        <f t="shared" si="5"/>
        <v>0.74213266774088527</v>
      </c>
      <c r="AQ144" s="14" t="s">
        <v>148</v>
      </c>
      <c r="AR144" s="11">
        <v>1.9041925888935874E-2</v>
      </c>
      <c r="AS144" s="11">
        <v>5.4492554604939174E-2</v>
      </c>
    </row>
    <row r="145" spans="2:45">
      <c r="B145" s="34" t="s">
        <v>321</v>
      </c>
      <c r="C145" s="35" t="s">
        <v>322</v>
      </c>
      <c r="D145" s="11">
        <v>0.2773539829471337</v>
      </c>
      <c r="E145" s="11">
        <v>0.27778098281874086</v>
      </c>
      <c r="F145" s="11">
        <v>0.27610464877814533</v>
      </c>
      <c r="G145" s="11">
        <v>0.27482198085284065</v>
      </c>
      <c r="H145" s="11">
        <v>0.27869960362497348</v>
      </c>
      <c r="I145" s="11">
        <v>0.27610450132183334</v>
      </c>
      <c r="J145" s="11">
        <v>0.27273306680029419</v>
      </c>
      <c r="K145" s="11">
        <v>0.2715011093975655</v>
      </c>
      <c r="L145" s="11">
        <v>0.27106910191689942</v>
      </c>
      <c r="M145" s="11">
        <v>0.27029345503876467</v>
      </c>
      <c r="N145" s="11">
        <v>0.2678292946083034</v>
      </c>
      <c r="O145" s="11">
        <v>0.26865374191931729</v>
      </c>
      <c r="P145" s="11">
        <v>0.2678852750350616</v>
      </c>
      <c r="Q145" s="11">
        <v>0.26837173626707472</v>
      </c>
      <c r="R145" s="11">
        <v>0.27299941384803711</v>
      </c>
      <c r="S145" s="11">
        <v>0.27648403235967217</v>
      </c>
      <c r="U145" s="10">
        <v>8.9683752787085655</v>
      </c>
      <c r="V145" s="10">
        <v>8.9344286138405433</v>
      </c>
      <c r="W145" s="10">
        <v>8.9512802438746757</v>
      </c>
      <c r="X145" s="10">
        <v>8.8995772608388144</v>
      </c>
      <c r="Y145" s="10">
        <v>8.9656371039990912</v>
      </c>
      <c r="Z145" s="10">
        <v>9.0609882937414969</v>
      </c>
      <c r="AA145" s="10">
        <v>9.1130727064409243</v>
      </c>
      <c r="AB145" s="10">
        <v>9.1638814296527666</v>
      </c>
      <c r="AC145" s="10">
        <v>9.2391322117630921</v>
      </c>
      <c r="AD145" s="10">
        <v>9.3136332483051394</v>
      </c>
      <c r="AE145" s="10">
        <v>9.3803199065203273</v>
      </c>
      <c r="AF145" s="10">
        <v>9.4632516377159543</v>
      </c>
      <c r="AG145" s="10">
        <v>9.5479658569567434</v>
      </c>
      <c r="AH145" s="10">
        <v>9.6001137097095732</v>
      </c>
      <c r="AI145" s="10">
        <v>9.5186615738545957</v>
      </c>
      <c r="AJ145" s="10">
        <v>9.571264791943026</v>
      </c>
      <c r="AM145" s="14" t="s">
        <v>322</v>
      </c>
      <c r="AN145" s="11">
        <f t="shared" si="4"/>
        <v>-1.0301260808581431E-2</v>
      </c>
      <c r="AO145" s="11">
        <f t="shared" si="5"/>
        <v>0.48292813205452578</v>
      </c>
      <c r="AQ145" s="14" t="s">
        <v>386</v>
      </c>
      <c r="AR145" s="11">
        <v>1.9452031662043599E-2</v>
      </c>
      <c r="AS145" s="11">
        <v>4.6278404286563456E-2</v>
      </c>
    </row>
    <row r="146" spans="2:45">
      <c r="B146" s="34" t="s">
        <v>323</v>
      </c>
      <c r="C146" s="35" t="s">
        <v>324</v>
      </c>
      <c r="D146" s="11">
        <v>0.57657444380362655</v>
      </c>
      <c r="E146" s="11">
        <v>0.55138097946659603</v>
      </c>
      <c r="F146" s="11">
        <v>0.55310992747077081</v>
      </c>
      <c r="G146" s="11">
        <v>0.56083171271496557</v>
      </c>
      <c r="H146" s="11">
        <v>0.54364589677540132</v>
      </c>
      <c r="I146" s="11">
        <v>0.54176115082056409</v>
      </c>
      <c r="J146" s="11">
        <v>0.52811555590313974</v>
      </c>
      <c r="K146" s="11">
        <v>0.52770392944616462</v>
      </c>
      <c r="L146" s="11">
        <v>0.52573129623136683</v>
      </c>
      <c r="M146" s="11">
        <v>0.51883246061844224</v>
      </c>
      <c r="N146" s="11">
        <v>0.52604552057465981</v>
      </c>
      <c r="O146" s="11">
        <v>0.52065623890682133</v>
      </c>
      <c r="P146" s="11">
        <v>0.51619549887970972</v>
      </c>
      <c r="Q146" s="11">
        <v>0.51133435820577866</v>
      </c>
      <c r="R146" s="11">
        <v>0.51879829796072607</v>
      </c>
      <c r="S146" s="11">
        <v>0.52253357279914059</v>
      </c>
      <c r="U146" s="10">
        <v>6.4059141953672434</v>
      </c>
      <c r="V146" s="10">
        <v>6.4862917222066976</v>
      </c>
      <c r="W146" s="10">
        <v>6.5328577593622894</v>
      </c>
      <c r="X146" s="10">
        <v>6.5173096818375527</v>
      </c>
      <c r="Y146" s="10">
        <v>6.5001184997028485</v>
      </c>
      <c r="Z146" s="10">
        <v>6.511137711629523</v>
      </c>
      <c r="AA146" s="10">
        <v>6.5494041553468456</v>
      </c>
      <c r="AB146" s="10">
        <v>6.6266214966565808</v>
      </c>
      <c r="AC146" s="10">
        <v>6.631341390717691</v>
      </c>
      <c r="AD146" s="10">
        <v>6.6873949093285541</v>
      </c>
      <c r="AE146" s="10">
        <v>6.7569567513411641</v>
      </c>
      <c r="AF146" s="10">
        <v>6.8210289665547652</v>
      </c>
      <c r="AG146" s="10">
        <v>6.8483648432132513</v>
      </c>
      <c r="AH146" s="10">
        <v>6.9267624387449462</v>
      </c>
      <c r="AI146" s="10">
        <v>6.9388547789537443</v>
      </c>
      <c r="AJ146" s="10">
        <v>6.9760079321899378</v>
      </c>
      <c r="AM146" s="14" t="s">
        <v>324</v>
      </c>
      <c r="AN146" s="11">
        <f t="shared" si="4"/>
        <v>-8.2594279470408191E-2</v>
      </c>
      <c r="AO146" s="11">
        <f t="shared" si="5"/>
        <v>0.6767991623416979</v>
      </c>
      <c r="AQ146" s="14" t="s">
        <v>130</v>
      </c>
      <c r="AR146" s="11">
        <v>1.9477285616782872E-2</v>
      </c>
      <c r="AS146" s="11">
        <v>0.26918312045642656</v>
      </c>
    </row>
    <row r="147" spans="2:45">
      <c r="B147" s="34" t="s">
        <v>325</v>
      </c>
      <c r="C147" s="35" t="s">
        <v>326</v>
      </c>
      <c r="D147" s="11">
        <v>0.33720116992794341</v>
      </c>
      <c r="E147" s="11">
        <v>0.33182093794285927</v>
      </c>
      <c r="F147" s="11">
        <v>0.33348007055307266</v>
      </c>
      <c r="G147" s="11">
        <v>0.33333430873724956</v>
      </c>
      <c r="H147" s="11">
        <v>0.33068205402708112</v>
      </c>
      <c r="I147" s="11">
        <v>0.33275426345637743</v>
      </c>
      <c r="J147" s="11">
        <v>0.33418436850501892</v>
      </c>
      <c r="K147" s="11">
        <v>0.33008543575366051</v>
      </c>
      <c r="L147" s="11">
        <v>0.33630534645931442</v>
      </c>
      <c r="M147" s="11">
        <v>0.33112453511633655</v>
      </c>
      <c r="N147" s="11">
        <v>0.32875645746516613</v>
      </c>
      <c r="O147" s="11">
        <v>0.33750735878066135</v>
      </c>
      <c r="P147" s="11">
        <v>0.33342741550921212</v>
      </c>
      <c r="Q147" s="11">
        <v>0.33565233418999257</v>
      </c>
      <c r="R147" s="11">
        <v>0.34059903517472906</v>
      </c>
      <c r="S147" s="11">
        <v>0.34470731150566619</v>
      </c>
      <c r="U147" s="10">
        <v>9.2605182609943828</v>
      </c>
      <c r="V147" s="10">
        <v>9.3270762313429945</v>
      </c>
      <c r="W147" s="10">
        <v>9.3957705082318927</v>
      </c>
      <c r="X147" s="10">
        <v>9.4222281084654043</v>
      </c>
      <c r="Y147" s="10">
        <v>9.4213053914921936</v>
      </c>
      <c r="Z147" s="10">
        <v>9.4019530530869453</v>
      </c>
      <c r="AA147" s="10">
        <v>9.3818404616273821</v>
      </c>
      <c r="AB147" s="10">
        <v>9.3791275502262206</v>
      </c>
      <c r="AC147" s="10">
        <v>9.3838126007121403</v>
      </c>
      <c r="AD147" s="10">
        <v>9.4515246359468161</v>
      </c>
      <c r="AE147" s="10">
        <v>9.4847482483797982</v>
      </c>
      <c r="AF147" s="10">
        <v>9.5301917347098151</v>
      </c>
      <c r="AG147" s="10">
        <v>9.5420898591667402</v>
      </c>
      <c r="AH147" s="10">
        <v>9.5792214454136086</v>
      </c>
      <c r="AI147" s="10">
        <v>9.4873031028444181</v>
      </c>
      <c r="AJ147" s="10">
        <v>9.5034261869329075</v>
      </c>
      <c r="AM147" s="14" t="s">
        <v>326</v>
      </c>
      <c r="AN147" s="11">
        <f t="shared" si="4"/>
        <v>1.1101065265902019E-2</v>
      </c>
      <c r="AO147" s="11">
        <f t="shared" si="5"/>
        <v>5.0881552332460729E-2</v>
      </c>
      <c r="AQ147" s="14" t="s">
        <v>594</v>
      </c>
      <c r="AR147" s="11">
        <v>1.9554767640943927E-2</v>
      </c>
      <c r="AS147" s="11">
        <v>4.8497520840359264E-2</v>
      </c>
    </row>
    <row r="148" spans="2:45">
      <c r="B148" s="34" t="s">
        <v>327</v>
      </c>
      <c r="C148" s="35" t="s">
        <v>328</v>
      </c>
      <c r="D148" s="11">
        <v>0.30504297979062389</v>
      </c>
      <c r="E148" s="11">
        <v>0.29425592093992275</v>
      </c>
      <c r="F148" s="11">
        <v>0.29588664814476012</v>
      </c>
      <c r="G148" s="11">
        <v>0.29688252895427236</v>
      </c>
      <c r="H148" s="11">
        <v>0.29733470023744307</v>
      </c>
      <c r="I148" s="11">
        <v>0.30557493286092885</v>
      </c>
      <c r="J148" s="11">
        <v>0.31162875209567475</v>
      </c>
      <c r="K148" s="11">
        <v>0.31271120997211782</v>
      </c>
      <c r="L148" s="11">
        <v>0.31417451529964829</v>
      </c>
      <c r="M148" s="11">
        <v>0.31638408554120323</v>
      </c>
      <c r="N148" s="11">
        <v>0.31850983257803017</v>
      </c>
      <c r="O148" s="11">
        <v>0.324558357413122</v>
      </c>
      <c r="P148" s="11">
        <v>0.33112428453363058</v>
      </c>
      <c r="Q148" s="11">
        <v>0.33344729554830588</v>
      </c>
      <c r="R148" s="11">
        <v>0.3365494773512549</v>
      </c>
      <c r="S148" s="11">
        <v>0.33962856526152657</v>
      </c>
      <c r="U148" s="10">
        <v>8.9570962206844342</v>
      </c>
      <c r="V148" s="10">
        <v>8.9987409115231305</v>
      </c>
      <c r="W148" s="10">
        <v>8.9852174307437664</v>
      </c>
      <c r="X148" s="10">
        <v>9.0316538691936916</v>
      </c>
      <c r="Y148" s="10">
        <v>9.0435083982111486</v>
      </c>
      <c r="Z148" s="10">
        <v>9.028651898088965</v>
      </c>
      <c r="AA148" s="10">
        <v>8.9639825098821007</v>
      </c>
      <c r="AB148" s="10">
        <v>8.9867689362140428</v>
      </c>
      <c r="AC148" s="10">
        <v>8.997575206607177</v>
      </c>
      <c r="AD148" s="10">
        <v>9.0410926654104546</v>
      </c>
      <c r="AE148" s="10">
        <v>9.0691533964784341</v>
      </c>
      <c r="AF148" s="10">
        <v>9.1139793405245673</v>
      </c>
      <c r="AG148" s="10">
        <v>9.1263317396091956</v>
      </c>
      <c r="AH148" s="10">
        <v>9.1237206835451801</v>
      </c>
      <c r="AI148" s="10">
        <v>9.0735621334465382</v>
      </c>
      <c r="AJ148" s="10">
        <v>9.0833762720139415</v>
      </c>
      <c r="AM148" s="14" t="s">
        <v>328</v>
      </c>
      <c r="AN148" s="11">
        <f t="shared" si="4"/>
        <v>0.19292900767129034</v>
      </c>
      <c r="AO148" s="11">
        <f t="shared" si="5"/>
        <v>0.50105760051500081</v>
      </c>
      <c r="AQ148" s="14" t="s">
        <v>376</v>
      </c>
      <c r="AR148" s="11">
        <v>1.9766189336008703E-2</v>
      </c>
      <c r="AS148" s="11">
        <v>0.30028277891028493</v>
      </c>
    </row>
    <row r="149" spans="2:45">
      <c r="B149" s="34" t="s">
        <v>329</v>
      </c>
      <c r="C149" s="35" t="s">
        <v>330</v>
      </c>
      <c r="D149" s="11">
        <v>0.31838107655591785</v>
      </c>
      <c r="E149" s="11">
        <v>0.31762797653530511</v>
      </c>
      <c r="F149" s="11">
        <v>0.31683838977088108</v>
      </c>
      <c r="G149" s="11">
        <v>0.31623805840337799</v>
      </c>
      <c r="H149" s="11">
        <v>0.31528098877957716</v>
      </c>
      <c r="I149" s="11">
        <v>0.31394447438699585</v>
      </c>
      <c r="J149" s="11">
        <v>0.31282555858827638</v>
      </c>
      <c r="K149" s="11">
        <v>0.31230447374876419</v>
      </c>
      <c r="L149" s="11">
        <v>0.3120363707341402</v>
      </c>
      <c r="M149" s="11">
        <v>0.31702456177801225</v>
      </c>
      <c r="N149" s="11">
        <v>0.31738739858268722</v>
      </c>
      <c r="O149" s="11">
        <v>0.31811118766923202</v>
      </c>
      <c r="P149" s="11">
        <v>0.31887643165759588</v>
      </c>
      <c r="Q149" s="11">
        <v>0.31910103991396793</v>
      </c>
      <c r="R149" s="11">
        <v>0.32064430918058651</v>
      </c>
      <c r="S149" s="11">
        <v>0.32265039822857772</v>
      </c>
      <c r="U149" s="10">
        <v>8.4576210852447016</v>
      </c>
      <c r="V149" s="10">
        <v>8.4712945774236825</v>
      </c>
      <c r="W149" s="10">
        <v>8.5965981452199323</v>
      </c>
      <c r="X149" s="10">
        <v>8.6477319669667896</v>
      </c>
      <c r="Y149" s="10">
        <v>8.6912006807464124</v>
      </c>
      <c r="Z149" s="10">
        <v>8.7088223514482355</v>
      </c>
      <c r="AA149" s="10">
        <v>8.7299372780891051</v>
      </c>
      <c r="AB149" s="10">
        <v>8.7661236240474221</v>
      </c>
      <c r="AC149" s="10">
        <v>8.7944990704999455</v>
      </c>
      <c r="AD149" s="10">
        <v>8.8562489423661201</v>
      </c>
      <c r="AE149" s="10">
        <v>8.875598179960253</v>
      </c>
      <c r="AF149" s="10">
        <v>8.965189602866328</v>
      </c>
      <c r="AG149" s="10">
        <v>9.044226173012218</v>
      </c>
      <c r="AH149" s="10">
        <v>9.0543376306303802</v>
      </c>
      <c r="AI149" s="10">
        <v>9.0254720389052814</v>
      </c>
      <c r="AJ149" s="10">
        <v>9.0665687492778133</v>
      </c>
      <c r="AM149" s="14" t="s">
        <v>330</v>
      </c>
      <c r="AN149" s="11">
        <f t="shared" si="4"/>
        <v>6.5861495883629854E-3</v>
      </c>
      <c r="AO149" s="11">
        <f t="shared" si="5"/>
        <v>0.19458931739951088</v>
      </c>
      <c r="AQ149" s="14" t="s">
        <v>186</v>
      </c>
      <c r="AR149" s="11">
        <v>2.0429577496835556E-2</v>
      </c>
      <c r="AS149" s="11">
        <v>0.2739684795490927</v>
      </c>
    </row>
    <row r="150" spans="2:45">
      <c r="B150" s="34" t="s">
        <v>331</v>
      </c>
      <c r="C150" s="35" t="s">
        <v>332</v>
      </c>
      <c r="D150" s="11">
        <v>0.3954915538651777</v>
      </c>
      <c r="E150" s="11">
        <v>0.39438363604241339</v>
      </c>
      <c r="F150" s="11">
        <v>0.39316784573225089</v>
      </c>
      <c r="G150" s="11">
        <v>0.39563533035968984</v>
      </c>
      <c r="H150" s="11">
        <v>0.38448192561647621</v>
      </c>
      <c r="I150" s="11">
        <v>0.39549133728482905</v>
      </c>
      <c r="J150" s="11">
        <v>0.39587281127100798</v>
      </c>
      <c r="K150" s="11">
        <v>0.397846493444382</v>
      </c>
      <c r="L150" s="11">
        <v>0.39774722402043211</v>
      </c>
      <c r="M150" s="11">
        <v>0.3978744671945853</v>
      </c>
      <c r="N150" s="11">
        <v>0.39481390864353511</v>
      </c>
      <c r="O150" s="11">
        <v>0.39860800740089042</v>
      </c>
      <c r="P150" s="11">
        <v>0.39524000732203302</v>
      </c>
      <c r="Q150" s="11">
        <v>0.39447180783380564</v>
      </c>
      <c r="R150" s="11">
        <v>0.39945718288325699</v>
      </c>
      <c r="S150" s="11">
        <v>0.40259217638175859</v>
      </c>
      <c r="U150" s="10">
        <v>7.8815622942272832</v>
      </c>
      <c r="V150" s="10">
        <v>7.9415067128093053</v>
      </c>
      <c r="W150" s="10">
        <v>7.938826860510459</v>
      </c>
      <c r="X150" s="10">
        <v>7.9521111516003025</v>
      </c>
      <c r="Y150" s="10">
        <v>7.9654582705390897</v>
      </c>
      <c r="Z150" s="10">
        <v>8.0259237439254854</v>
      </c>
      <c r="AA150" s="10">
        <v>8.0889643141338556</v>
      </c>
      <c r="AB150" s="10">
        <v>8.1283805707193721</v>
      </c>
      <c r="AC150" s="10">
        <v>8.1726321401312045</v>
      </c>
      <c r="AD150" s="10">
        <v>8.2181194089155021</v>
      </c>
      <c r="AE150" s="10">
        <v>8.2579857590958383</v>
      </c>
      <c r="AF150" s="10">
        <v>8.2790624906613903</v>
      </c>
      <c r="AG150" s="10">
        <v>8.3017971514437399</v>
      </c>
      <c r="AH150" s="10">
        <v>8.3509343617784335</v>
      </c>
      <c r="AI150" s="10">
        <v>8.2941301907988318</v>
      </c>
      <c r="AJ150" s="10">
        <v>8.3282523154052424</v>
      </c>
      <c r="AM150" s="14" t="s">
        <v>332</v>
      </c>
      <c r="AN150" s="11">
        <f t="shared" si="4"/>
        <v>1.2268106731847235E-2</v>
      </c>
      <c r="AO150" s="11">
        <f t="shared" si="5"/>
        <v>0.2720768495652216</v>
      </c>
      <c r="AQ150" s="14" t="s">
        <v>593</v>
      </c>
      <c r="AR150" s="11">
        <v>2.0687286368756407E-2</v>
      </c>
      <c r="AS150" s="11">
        <v>0.20450461575717313</v>
      </c>
    </row>
    <row r="151" spans="2:45">
      <c r="B151" s="34" t="s">
        <v>333</v>
      </c>
      <c r="C151" s="35" t="s">
        <v>334</v>
      </c>
      <c r="D151" s="11">
        <v>0.22973130966937674</v>
      </c>
      <c r="E151" s="11">
        <v>0.22958964300271009</v>
      </c>
      <c r="F151" s="11">
        <v>0.22944797633604341</v>
      </c>
      <c r="G151" s="11">
        <v>0.22930630966937673</v>
      </c>
      <c r="H151" s="11">
        <v>0.22916464300271008</v>
      </c>
      <c r="I151" s="11">
        <v>0.2290229763360434</v>
      </c>
      <c r="J151" s="11">
        <v>0.22896464300271011</v>
      </c>
      <c r="K151" s="11">
        <v>0.22890630966937675</v>
      </c>
      <c r="L151" s="11">
        <v>0.2288479763360434</v>
      </c>
      <c r="M151" s="11">
        <v>0.2287896430027101</v>
      </c>
      <c r="N151" s="11">
        <v>0.22873130966937674</v>
      </c>
      <c r="O151" s="11">
        <v>0.22871464300271008</v>
      </c>
      <c r="P151" s="11">
        <v>0.22869797633604341</v>
      </c>
      <c r="Q151" s="11">
        <v>0.22868130966937675</v>
      </c>
      <c r="R151" s="11">
        <v>0.22866464300271008</v>
      </c>
      <c r="S151" s="11">
        <v>0.22868855966884216</v>
      </c>
      <c r="U151" s="10">
        <v>10.062843309981654</v>
      </c>
      <c r="V151" s="10">
        <v>10.093302517466363</v>
      </c>
      <c r="W151" s="10">
        <v>10.123761724951072</v>
      </c>
      <c r="X151" s="10">
        <v>10.154220932435779</v>
      </c>
      <c r="Y151" s="10">
        <v>10.184680139920488</v>
      </c>
      <c r="Z151" s="10">
        <v>10.215139347405197</v>
      </c>
      <c r="AA151" s="10">
        <v>10.245598554889906</v>
      </c>
      <c r="AB151" s="10">
        <v>10.276057762374615</v>
      </c>
      <c r="AC151" s="10">
        <v>10.306516969859322</v>
      </c>
      <c r="AD151" s="10">
        <v>10.336976177344031</v>
      </c>
      <c r="AE151" s="10">
        <v>10.36743538482874</v>
      </c>
      <c r="AF151" s="10">
        <v>10.397894592313449</v>
      </c>
      <c r="AG151" s="10">
        <v>10.428353799798156</v>
      </c>
      <c r="AH151" s="10">
        <v>10.458813007282865</v>
      </c>
      <c r="AI151" s="10">
        <v>10.489272214767574</v>
      </c>
      <c r="AJ151" s="10">
        <v>10.519173959937442</v>
      </c>
      <c r="AM151" s="14" t="s">
        <v>334</v>
      </c>
      <c r="AN151" s="11">
        <f t="shared" si="4"/>
        <v>-2.2591789261172542E-3</v>
      </c>
      <c r="AO151" s="11">
        <f t="shared" si="5"/>
        <v>0.87535573686605395</v>
      </c>
      <c r="AQ151" s="14" t="s">
        <v>603</v>
      </c>
      <c r="AR151" s="11">
        <v>2.3696104177149787E-2</v>
      </c>
      <c r="AS151" s="11">
        <v>0.49086532876088496</v>
      </c>
    </row>
    <row r="152" spans="2:45">
      <c r="B152" s="34" t="s">
        <v>335</v>
      </c>
      <c r="C152" s="35" t="s">
        <v>336</v>
      </c>
      <c r="D152" s="11">
        <v>0.42130906573144689</v>
      </c>
      <c r="E152" s="11">
        <v>0.425118709170555</v>
      </c>
      <c r="F152" s="11">
        <v>0.41507071763527298</v>
      </c>
      <c r="G152" s="11">
        <v>0.42318433204623057</v>
      </c>
      <c r="H152" s="11">
        <v>0.41914652238655825</v>
      </c>
      <c r="I152" s="11">
        <v>0.41720707417678438</v>
      </c>
      <c r="J152" s="11">
        <v>0.42496700449392527</v>
      </c>
      <c r="K152" s="11">
        <v>0.42914683873105824</v>
      </c>
      <c r="L152" s="11">
        <v>0.41493950231778504</v>
      </c>
      <c r="M152" s="11">
        <v>0.41359507709130033</v>
      </c>
      <c r="N152" s="11">
        <v>0.41481266186857563</v>
      </c>
      <c r="O152" s="11">
        <v>0.41267579958294459</v>
      </c>
      <c r="P152" s="11">
        <v>0.41727159487244952</v>
      </c>
      <c r="Q152" s="11">
        <v>0.41438581626185295</v>
      </c>
      <c r="R152" s="11">
        <v>0.42243379272869602</v>
      </c>
      <c r="S152" s="11">
        <v>0.42547402487000374</v>
      </c>
      <c r="U152" s="10">
        <v>6.8595241290689151</v>
      </c>
      <c r="V152" s="10">
        <v>6.8899833365536232</v>
      </c>
      <c r="W152" s="10">
        <v>6.9204425440383321</v>
      </c>
      <c r="X152" s="10">
        <v>6.9509017515230402</v>
      </c>
      <c r="Y152" s="10">
        <v>6.9813609590077492</v>
      </c>
      <c r="Z152" s="10">
        <v>7.0118201664924582</v>
      </c>
      <c r="AA152" s="10">
        <v>7.0422793739771663</v>
      </c>
      <c r="AB152" s="10">
        <v>7.1345504759867868</v>
      </c>
      <c r="AC152" s="10">
        <v>7.1702515820953243</v>
      </c>
      <c r="AD152" s="10">
        <v>7.2173343592719457</v>
      </c>
      <c r="AE152" s="10">
        <v>7.2559371757996756</v>
      </c>
      <c r="AF152" s="10">
        <v>7.3042805834755296</v>
      </c>
      <c r="AG152" s="10">
        <v>7.3464922600748315</v>
      </c>
      <c r="AH152" s="10">
        <v>7.3869067651037961</v>
      </c>
      <c r="AI152" s="10">
        <v>7.4101422000081687</v>
      </c>
      <c r="AJ152" s="10">
        <v>7.4512019148811319</v>
      </c>
      <c r="AM152" s="14" t="s">
        <v>336</v>
      </c>
      <c r="AN152" s="11">
        <f t="shared" si="4"/>
        <v>-5.358070885438459E-3</v>
      </c>
      <c r="AO152" s="11">
        <f t="shared" si="5"/>
        <v>4.3257843864820754E-2</v>
      </c>
      <c r="AQ152" s="14" t="s">
        <v>380</v>
      </c>
      <c r="AR152" s="11">
        <v>2.4869828207457298E-2</v>
      </c>
      <c r="AS152" s="11">
        <v>0.41431665589155692</v>
      </c>
    </row>
    <row r="153" spans="2:45">
      <c r="B153" s="34" t="s">
        <v>337</v>
      </c>
      <c r="C153" s="35" t="s">
        <v>338</v>
      </c>
      <c r="D153" s="11">
        <v>0.32778650147773852</v>
      </c>
      <c r="E153" s="11">
        <v>0.32823192865140716</v>
      </c>
      <c r="F153" s="11">
        <v>0.33145993652935807</v>
      </c>
      <c r="G153" s="11">
        <v>0.32981266155949979</v>
      </c>
      <c r="H153" s="11">
        <v>0.33000630824730748</v>
      </c>
      <c r="I153" s="11">
        <v>0.33173403276773422</v>
      </c>
      <c r="J153" s="11">
        <v>0.32848500110286644</v>
      </c>
      <c r="K153" s="11">
        <v>0.32761689084721263</v>
      </c>
      <c r="L153" s="11">
        <v>0.33489232442247935</v>
      </c>
      <c r="M153" s="11">
        <v>0.32246867175813204</v>
      </c>
      <c r="N153" s="11">
        <v>0.32655287760777713</v>
      </c>
      <c r="O153" s="11">
        <v>0.33068441839187157</v>
      </c>
      <c r="P153" s="11">
        <v>0.32709626925921548</v>
      </c>
      <c r="Q153" s="11">
        <v>0.33570356355850722</v>
      </c>
      <c r="R153" s="11">
        <v>0.3379176632240164</v>
      </c>
      <c r="S153" s="11">
        <v>0.34013901288787346</v>
      </c>
      <c r="U153" s="10">
        <v>9.8852623820563696</v>
      </c>
      <c r="V153" s="10">
        <v>9.8934819681330985</v>
      </c>
      <c r="W153" s="10">
        <v>9.8940194977581761</v>
      </c>
      <c r="X153" s="10">
        <v>9.8969121508271272</v>
      </c>
      <c r="Y153" s="10">
        <v>9.864340196452563</v>
      </c>
      <c r="Z153" s="10">
        <v>9.8899927581800782</v>
      </c>
      <c r="AA153" s="10">
        <v>9.8736052243366128</v>
      </c>
      <c r="AB153" s="10">
        <v>9.8530379282122489</v>
      </c>
      <c r="AC153" s="10">
        <v>9.9049903138478435</v>
      </c>
      <c r="AD153" s="10">
        <v>9.9344723281753566</v>
      </c>
      <c r="AE153" s="10">
        <v>9.9626857843922974</v>
      </c>
      <c r="AF153" s="10">
        <v>9.9698475485696108</v>
      </c>
      <c r="AG153" s="10">
        <v>9.9665466905140541</v>
      </c>
      <c r="AH153" s="10">
        <v>9.9846921283804093</v>
      </c>
      <c r="AI153" s="10">
        <v>9.9674420127275596</v>
      </c>
      <c r="AJ153" s="10">
        <v>9.9753319555236324</v>
      </c>
      <c r="AM153" s="14" t="s">
        <v>338</v>
      </c>
      <c r="AN153" s="11">
        <f t="shared" si="4"/>
        <v>3.7962654439061556E-2</v>
      </c>
      <c r="AO153" s="11">
        <f t="shared" si="5"/>
        <v>0.13858016896374523</v>
      </c>
      <c r="AQ153" s="14" t="s">
        <v>372</v>
      </c>
      <c r="AR153" s="11">
        <v>2.4997752239997739E-2</v>
      </c>
      <c r="AS153" s="11">
        <v>2.6687628794626453E-2</v>
      </c>
    </row>
    <row r="154" spans="2:45">
      <c r="B154" s="34" t="s">
        <v>339</v>
      </c>
      <c r="C154" s="35" t="s">
        <v>340</v>
      </c>
      <c r="D154" s="11">
        <v>0.49910736675463957</v>
      </c>
      <c r="E154" s="11">
        <v>0.50077722769387356</v>
      </c>
      <c r="F154" s="11">
        <v>0.49362671503578009</v>
      </c>
      <c r="G154" s="11">
        <v>0.49720585494832892</v>
      </c>
      <c r="H154" s="11">
        <v>0.49381747813799753</v>
      </c>
      <c r="I154" s="11">
        <v>0.48859632171013945</v>
      </c>
      <c r="J154" s="11">
        <v>0.48898683792439446</v>
      </c>
      <c r="K154" s="11">
        <v>0.48888158233295687</v>
      </c>
      <c r="L154" s="11">
        <v>0.483912849649971</v>
      </c>
      <c r="M154" s="11">
        <v>0.48172046270168195</v>
      </c>
      <c r="N154" s="11">
        <v>0.48026817829931351</v>
      </c>
      <c r="O154" s="11">
        <v>0.47706427271935903</v>
      </c>
      <c r="P154" s="11">
        <v>0.47846306246689435</v>
      </c>
      <c r="Q154" s="11">
        <v>0.47870046571938846</v>
      </c>
      <c r="R154" s="11">
        <v>0.48312717607950445</v>
      </c>
      <c r="S154" s="11">
        <v>0.48688504779314162</v>
      </c>
      <c r="U154" s="10">
        <v>7.2220287088244222</v>
      </c>
      <c r="V154" s="10">
        <v>7.2148042747029528</v>
      </c>
      <c r="W154" s="10">
        <v>7.2185784144175198</v>
      </c>
      <c r="X154" s="10">
        <v>7.2490732631917609</v>
      </c>
      <c r="Y154" s="10">
        <v>7.2839848750865901</v>
      </c>
      <c r="Z154" s="10">
        <v>7.2890407374891355</v>
      </c>
      <c r="AA154" s="10">
        <v>7.3076231023654179</v>
      </c>
      <c r="AB154" s="10">
        <v>7.2881321188901751</v>
      </c>
      <c r="AC154" s="10">
        <v>7.3266672598904785</v>
      </c>
      <c r="AD154" s="10">
        <v>7.3579555974697852</v>
      </c>
      <c r="AE154" s="10">
        <v>7.3864900428047244</v>
      </c>
      <c r="AF154" s="10">
        <v>7.3850751612926206</v>
      </c>
      <c r="AG154" s="10">
        <v>7.4060451787164698</v>
      </c>
      <c r="AH154" s="10">
        <v>7.4124025561589528</v>
      </c>
      <c r="AI154" s="10">
        <v>7.4082666751226034</v>
      </c>
      <c r="AJ154" s="10">
        <v>7.4239480584479765</v>
      </c>
      <c r="AM154" s="14" t="s">
        <v>340</v>
      </c>
      <c r="AN154" s="11">
        <f t="shared" si="4"/>
        <v>-9.0815421396759188E-2</v>
      </c>
      <c r="AO154" s="11">
        <f t="shared" si="5"/>
        <v>0.79134792606483517</v>
      </c>
      <c r="AQ154" s="14" t="s">
        <v>388</v>
      </c>
      <c r="AR154" s="11">
        <v>2.554981019400638E-2</v>
      </c>
      <c r="AS154" s="11">
        <v>0.59712798533110645</v>
      </c>
    </row>
    <row r="155" spans="2:45">
      <c r="B155" s="34" t="s">
        <v>341</v>
      </c>
      <c r="C155" s="35" t="s">
        <v>342</v>
      </c>
      <c r="D155" s="11">
        <v>0.22694197566548518</v>
      </c>
      <c r="E155" s="11">
        <v>0.22504792189192624</v>
      </c>
      <c r="F155" s="11">
        <v>0.2240285174222803</v>
      </c>
      <c r="G155" s="11">
        <v>0.22001068367871782</v>
      </c>
      <c r="H155" s="11">
        <v>0.21819390136732922</v>
      </c>
      <c r="I155" s="11">
        <v>0.21635665381376673</v>
      </c>
      <c r="J155" s="11">
        <v>0.21802459662132773</v>
      </c>
      <c r="K155" s="11">
        <v>0.21751608683263204</v>
      </c>
      <c r="L155" s="11">
        <v>0.21914134038420149</v>
      </c>
      <c r="M155" s="11">
        <v>0.22001181844471046</v>
      </c>
      <c r="N155" s="11">
        <v>0.21971228801236689</v>
      </c>
      <c r="O155" s="11">
        <v>0.21930061848585472</v>
      </c>
      <c r="P155" s="11">
        <v>0.21729440979260448</v>
      </c>
      <c r="Q155" s="11">
        <v>0.21998224376965386</v>
      </c>
      <c r="R155" s="11">
        <v>0.22387703594603711</v>
      </c>
      <c r="S155" s="11">
        <v>0.22745488077226786</v>
      </c>
      <c r="U155" s="10">
        <v>8.6484776569625055</v>
      </c>
      <c r="V155" s="10">
        <v>8.7274831996366657</v>
      </c>
      <c r="W155" s="10">
        <v>8.8314173567210297</v>
      </c>
      <c r="X155" s="10">
        <v>8.8491552127276538</v>
      </c>
      <c r="Y155" s="10">
        <v>8.7339914497868492</v>
      </c>
      <c r="Z155" s="10">
        <v>8.7888299309515574</v>
      </c>
      <c r="AA155" s="10">
        <v>8.8450375827046752</v>
      </c>
      <c r="AB155" s="10">
        <v>8.8837497901023639</v>
      </c>
      <c r="AC155" s="10">
        <v>8.9100616710263427</v>
      </c>
      <c r="AD155" s="10">
        <v>8.9921299235611745</v>
      </c>
      <c r="AE155" s="10">
        <v>9.0496224201709055</v>
      </c>
      <c r="AF155" s="10">
        <v>9.1045467283140979</v>
      </c>
      <c r="AG155" s="10">
        <v>9.1753258937392985</v>
      </c>
      <c r="AH155" s="10">
        <v>9.2332939960484524</v>
      </c>
      <c r="AI155" s="10">
        <v>9.2070085651373343</v>
      </c>
      <c r="AJ155" s="10">
        <v>9.2464727386457355</v>
      </c>
      <c r="AM155" s="14" t="s">
        <v>342</v>
      </c>
      <c r="AN155" s="11">
        <f t="shared" si="4"/>
        <v>2.1322913817352462E-4</v>
      </c>
      <c r="AO155" s="11">
        <f t="shared" si="5"/>
        <v>1.4100018759084819E-4</v>
      </c>
      <c r="AQ155" s="14" t="s">
        <v>222</v>
      </c>
      <c r="AR155" s="11">
        <v>2.7084475513901966E-2</v>
      </c>
      <c r="AS155" s="11">
        <v>0.39573636108743493</v>
      </c>
    </row>
    <row r="156" spans="2:45">
      <c r="B156" s="34" t="s">
        <v>343</v>
      </c>
      <c r="C156" s="35" t="s">
        <v>344</v>
      </c>
      <c r="D156" s="11">
        <v>0.33868310853813427</v>
      </c>
      <c r="E156" s="11">
        <v>0.33070916484038021</v>
      </c>
      <c r="F156" s="11">
        <v>0.32885212439887618</v>
      </c>
      <c r="G156" s="11">
        <v>0.32267012090605768</v>
      </c>
      <c r="H156" s="11">
        <v>0.32561232432282261</v>
      </c>
      <c r="I156" s="11">
        <v>0.32648453642125413</v>
      </c>
      <c r="J156" s="11">
        <v>0.32565681969885241</v>
      </c>
      <c r="K156" s="11">
        <v>0.32508509729353402</v>
      </c>
      <c r="L156" s="11">
        <v>0.32572059804984155</v>
      </c>
      <c r="M156" s="11">
        <v>0.32331538049522096</v>
      </c>
      <c r="N156" s="11">
        <v>0.32122548399507195</v>
      </c>
      <c r="O156" s="11">
        <v>0.32209759793591203</v>
      </c>
      <c r="P156" s="11">
        <v>0.31440400961180298</v>
      </c>
      <c r="Q156" s="11">
        <v>0.31941738707889983</v>
      </c>
      <c r="R156" s="11">
        <v>0.32115166393516364</v>
      </c>
      <c r="S156" s="11">
        <v>0.32336907161946565</v>
      </c>
      <c r="U156" s="10">
        <v>9.5841652684745</v>
      </c>
      <c r="V156" s="10">
        <v>9.6174977096678678</v>
      </c>
      <c r="W156" s="10">
        <v>9.7187485622282033</v>
      </c>
      <c r="X156" s="10">
        <v>9.7798809528203829</v>
      </c>
      <c r="Y156" s="10">
        <v>9.7787859774589023</v>
      </c>
      <c r="Z156" s="10">
        <v>9.8115117123290183</v>
      </c>
      <c r="AA156" s="10">
        <v>9.7876634541755827</v>
      </c>
      <c r="AB156" s="10">
        <v>9.7694197207749358</v>
      </c>
      <c r="AC156" s="10">
        <v>9.7195552793342443</v>
      </c>
      <c r="AD156" s="10">
        <v>9.6942663655192565</v>
      </c>
      <c r="AE156" s="10">
        <v>9.7614759439593168</v>
      </c>
      <c r="AF156" s="10">
        <v>9.8209167928815972</v>
      </c>
      <c r="AG156" s="10">
        <v>9.9083890084888022</v>
      </c>
      <c r="AH156" s="10">
        <v>9.8770338186089344</v>
      </c>
      <c r="AI156" s="10">
        <v>9.7861811616440662</v>
      </c>
      <c r="AJ156" s="10">
        <v>9.7991667042889592</v>
      </c>
      <c r="AM156" s="14" t="s">
        <v>344</v>
      </c>
      <c r="AN156" s="11">
        <f t="shared" si="4"/>
        <v>-5.5353043835466069E-2</v>
      </c>
      <c r="AO156" s="11">
        <f t="shared" si="5"/>
        <v>0.74859914814588413</v>
      </c>
      <c r="AQ156" s="14" t="s">
        <v>154</v>
      </c>
      <c r="AR156" s="11">
        <v>2.7147799637572741E-2</v>
      </c>
      <c r="AS156" s="11">
        <v>0.1197962876122082</v>
      </c>
    </row>
    <row r="157" spans="2:45">
      <c r="B157" s="34" t="s">
        <v>345</v>
      </c>
      <c r="C157" s="35" t="s">
        <v>346</v>
      </c>
      <c r="D157" s="11">
        <v>0.56408583987513461</v>
      </c>
      <c r="E157" s="11">
        <v>0.56252019156232924</v>
      </c>
      <c r="F157" s="11">
        <v>0.55779798142093651</v>
      </c>
      <c r="G157" s="11">
        <v>0.56104201440524071</v>
      </c>
      <c r="H157" s="11">
        <v>0.5517546703603381</v>
      </c>
      <c r="I157" s="11">
        <v>0.54715048644825037</v>
      </c>
      <c r="J157" s="11">
        <v>0.55030544335773712</v>
      </c>
      <c r="K157" s="11">
        <v>0.55905114185779314</v>
      </c>
      <c r="L157" s="11">
        <v>0.55180536210201414</v>
      </c>
      <c r="M157" s="11">
        <v>0.53985612354645918</v>
      </c>
      <c r="N157" s="11">
        <v>0.54322857914456257</v>
      </c>
      <c r="O157" s="11">
        <v>0.5467520164192623</v>
      </c>
      <c r="P157" s="11">
        <v>0.54566046349619779</v>
      </c>
      <c r="Q157" s="11">
        <v>0.54645211062887611</v>
      </c>
      <c r="R157" s="11">
        <v>0.54999053256371</v>
      </c>
      <c r="S157" s="11">
        <v>0.55258512186250408</v>
      </c>
      <c r="U157" s="10">
        <v>6.2785391495683101</v>
      </c>
      <c r="V157" s="10">
        <v>6.326901929614059</v>
      </c>
      <c r="W157" s="10">
        <v>6.1388206705733133</v>
      </c>
      <c r="X157" s="10">
        <v>6.1197662645527044</v>
      </c>
      <c r="Y157" s="10">
        <v>6.0174890757204693</v>
      </c>
      <c r="Z157" s="10">
        <v>6.0300301125890448</v>
      </c>
      <c r="AA157" s="10">
        <v>6.1644997303920386</v>
      </c>
      <c r="AB157" s="10">
        <v>6.3684027578826115</v>
      </c>
      <c r="AC157" s="10">
        <v>6.4157584961412502</v>
      </c>
      <c r="AD157" s="10">
        <v>6.4481564916396268</v>
      </c>
      <c r="AE157" s="10">
        <v>6.4813837770093059</v>
      </c>
      <c r="AF157" s="10">
        <v>6.5200899513172041</v>
      </c>
      <c r="AG157" s="10">
        <v>6.554532531605382</v>
      </c>
      <c r="AH157" s="10">
        <v>6.5829941002759087</v>
      </c>
      <c r="AI157" s="10">
        <v>6.5980651146468734</v>
      </c>
      <c r="AJ157" s="10">
        <v>6.6332538967107961</v>
      </c>
      <c r="AM157" s="14" t="s">
        <v>346</v>
      </c>
      <c r="AN157" s="11">
        <f t="shared" si="4"/>
        <v>-1.3101769655067493E-2</v>
      </c>
      <c r="AO157" s="11">
        <f t="shared" si="5"/>
        <v>0.14358658851753658</v>
      </c>
      <c r="AQ157" s="14" t="s">
        <v>212</v>
      </c>
      <c r="AR157" s="11">
        <v>2.790230795033094E-2</v>
      </c>
      <c r="AS157" s="11">
        <v>6.5904890130254579E-2</v>
      </c>
    </row>
    <row r="158" spans="2:45">
      <c r="B158" s="34" t="s">
        <v>347</v>
      </c>
      <c r="C158" s="35" t="s">
        <v>348</v>
      </c>
      <c r="D158" s="11">
        <v>0.29680279725834086</v>
      </c>
      <c r="E158" s="11">
        <v>0.29644806207526159</v>
      </c>
      <c r="F158" s="11">
        <v>0.29613397729868646</v>
      </c>
      <c r="G158" s="11">
        <v>0.29465424338644042</v>
      </c>
      <c r="H158" s="11">
        <v>0.29446617487002785</v>
      </c>
      <c r="I158" s="11">
        <v>0.29391912261377778</v>
      </c>
      <c r="J158" s="11">
        <v>0.29358126419919445</v>
      </c>
      <c r="K158" s="11">
        <v>0.29310832041875751</v>
      </c>
      <c r="L158" s="11">
        <v>0.29263537663832057</v>
      </c>
      <c r="M158" s="11">
        <v>0.29180683529690787</v>
      </c>
      <c r="N158" s="11">
        <v>0.29077064354899124</v>
      </c>
      <c r="O158" s="11">
        <v>0.29014843912563421</v>
      </c>
      <c r="P158" s="11">
        <v>0.28919891762910643</v>
      </c>
      <c r="Q158" s="11">
        <v>0.28825272946591196</v>
      </c>
      <c r="R158" s="11">
        <v>0.29139717777452628</v>
      </c>
      <c r="S158" s="11">
        <v>0.29524495941647383</v>
      </c>
      <c r="U158" s="10">
        <v>10.339892667399313</v>
      </c>
      <c r="V158" s="10">
        <v>10.374266704433257</v>
      </c>
      <c r="W158" s="10">
        <v>10.420814407384857</v>
      </c>
      <c r="X158" s="10">
        <v>10.372970653496097</v>
      </c>
      <c r="Y158" s="10">
        <v>10.434529578359522</v>
      </c>
      <c r="Z158" s="10">
        <v>10.513058620476158</v>
      </c>
      <c r="AA158" s="10">
        <v>10.461811763134333</v>
      </c>
      <c r="AB158" s="10">
        <v>10.493400408953867</v>
      </c>
      <c r="AC158" s="10">
        <v>10.542391185779785</v>
      </c>
      <c r="AD158" s="10">
        <v>10.621332947123468</v>
      </c>
      <c r="AE158" s="10">
        <v>10.722701205103423</v>
      </c>
      <c r="AF158" s="10">
        <v>10.774286196731303</v>
      </c>
      <c r="AG158" s="10">
        <v>10.814542434295308</v>
      </c>
      <c r="AH158" s="10">
        <v>10.778994509345566</v>
      </c>
      <c r="AI158" s="10">
        <v>10.735913577804164</v>
      </c>
      <c r="AJ158" s="10">
        <v>10.770997608226404</v>
      </c>
      <c r="AM158" s="14" t="s">
        <v>348</v>
      </c>
      <c r="AN158" s="11">
        <f t="shared" si="4"/>
        <v>-1.2472288071599079E-2</v>
      </c>
      <c r="AO158" s="11">
        <f t="shared" si="5"/>
        <v>0.66094196700581509</v>
      </c>
      <c r="AQ158" s="14" t="s">
        <v>320</v>
      </c>
      <c r="AR158" s="11">
        <v>3.195661693168457E-2</v>
      </c>
      <c r="AS158" s="11">
        <v>0.74213266774088527</v>
      </c>
    </row>
    <row r="159" spans="2:45">
      <c r="B159" s="34" t="s">
        <v>349</v>
      </c>
      <c r="C159" s="35" t="s">
        <v>350</v>
      </c>
      <c r="D159" s="11">
        <v>0.21325468641320353</v>
      </c>
      <c r="E159" s="11">
        <v>0.21328801523349564</v>
      </c>
      <c r="F159" s="11">
        <v>0.21225407366716001</v>
      </c>
      <c r="G159" s="11">
        <v>0.21142068238053646</v>
      </c>
      <c r="H159" s="11">
        <v>0.20982918604600967</v>
      </c>
      <c r="I159" s="11">
        <v>0.21118267305879476</v>
      </c>
      <c r="J159" s="11">
        <v>0.2123563235757269</v>
      </c>
      <c r="K159" s="11">
        <v>0.20906145478153504</v>
      </c>
      <c r="L159" s="11">
        <v>0.2094099060107476</v>
      </c>
      <c r="M159" s="11">
        <v>0.20912854525618421</v>
      </c>
      <c r="N159" s="11">
        <v>0.21022913413179625</v>
      </c>
      <c r="O159" s="11">
        <v>0.21126005731322819</v>
      </c>
      <c r="P159" s="11">
        <v>0.21311142827075266</v>
      </c>
      <c r="Q159" s="11">
        <v>0.21285853244237063</v>
      </c>
      <c r="R159" s="11">
        <v>0.22039136166824944</v>
      </c>
      <c r="S159" s="11">
        <v>0.22437362674481917</v>
      </c>
      <c r="U159" s="10">
        <v>9.2658968440555665</v>
      </c>
      <c r="V159" s="10">
        <v>9.3412423277101535</v>
      </c>
      <c r="W159" s="10">
        <v>9.3952525091501755</v>
      </c>
      <c r="X159" s="10">
        <v>9.4365257155358595</v>
      </c>
      <c r="Y159" s="10">
        <v>9.4359864467285295</v>
      </c>
      <c r="Z159" s="10">
        <v>9.4507775161650898</v>
      </c>
      <c r="AA159" s="10">
        <v>9.4868587459983633</v>
      </c>
      <c r="AB159" s="10">
        <v>9.5316950550846506</v>
      </c>
      <c r="AC159" s="10">
        <v>9.5782751461101814</v>
      </c>
      <c r="AD159" s="10">
        <v>9.6268359066383216</v>
      </c>
      <c r="AE159" s="10">
        <v>9.6905171545473188</v>
      </c>
      <c r="AF159" s="10">
        <v>9.7713097392792765</v>
      </c>
      <c r="AG159" s="10">
        <v>9.8707777946081396</v>
      </c>
      <c r="AH159" s="10">
        <v>9.9289305270596735</v>
      </c>
      <c r="AI159" s="10">
        <v>9.8627948993354231</v>
      </c>
      <c r="AJ159" s="10">
        <v>9.907503981034834</v>
      </c>
      <c r="AM159" s="14" t="s">
        <v>350</v>
      </c>
      <c r="AN159" s="11">
        <f t="shared" si="4"/>
        <v>8.9259417493510185E-3</v>
      </c>
      <c r="AO159" s="11">
        <f t="shared" si="5"/>
        <v>0.21904788727131644</v>
      </c>
      <c r="AQ159" s="14" t="s">
        <v>370</v>
      </c>
      <c r="AR159" s="11">
        <v>3.2072900918507397E-2</v>
      </c>
      <c r="AS159" s="11">
        <v>0.34131480461768138</v>
      </c>
    </row>
    <row r="160" spans="2:45">
      <c r="B160" s="34" t="s">
        <v>351</v>
      </c>
      <c r="C160" s="35" t="s">
        <v>352</v>
      </c>
      <c r="D160" s="11">
        <v>0.20403470722955594</v>
      </c>
      <c r="E160" s="11">
        <v>0.20235675693370095</v>
      </c>
      <c r="F160" s="11">
        <v>0.20313713997117933</v>
      </c>
      <c r="G160" s="11">
        <v>0.1950681462893229</v>
      </c>
      <c r="H160" s="11">
        <v>0.20869712135797472</v>
      </c>
      <c r="I160" s="11">
        <v>0.1903982508981712</v>
      </c>
      <c r="J160" s="11">
        <v>0.19575854419081348</v>
      </c>
      <c r="K160" s="11">
        <v>0.19165453158571635</v>
      </c>
      <c r="L160" s="11">
        <v>0.19578092187590501</v>
      </c>
      <c r="M160" s="11">
        <v>0.19325215924162806</v>
      </c>
      <c r="N160" s="11">
        <v>0.19221866724183759</v>
      </c>
      <c r="O160" s="11">
        <v>0.19682728474555425</v>
      </c>
      <c r="P160" s="11">
        <v>0.19432047172813213</v>
      </c>
      <c r="Q160" s="11">
        <v>0.19509669045534631</v>
      </c>
      <c r="R160" s="11">
        <v>0.19946934010654618</v>
      </c>
      <c r="S160" s="11">
        <v>0.20394768484876438</v>
      </c>
      <c r="U160" s="10">
        <v>9.675704745191025</v>
      </c>
      <c r="V160" s="10">
        <v>9.7103072608066707</v>
      </c>
      <c r="W160" s="10">
        <v>9.7607470292321228</v>
      </c>
      <c r="X160" s="10">
        <v>9.7974859840024191</v>
      </c>
      <c r="Y160" s="10">
        <v>9.8482929126487608</v>
      </c>
      <c r="Z160" s="10">
        <v>9.8894834638546136</v>
      </c>
      <c r="AA160" s="10">
        <v>9.9160695910515582</v>
      </c>
      <c r="AB160" s="10">
        <v>9.9540337480701258</v>
      </c>
      <c r="AC160" s="10">
        <v>9.9811394387403265</v>
      </c>
      <c r="AD160" s="10">
        <v>10.022460294387592</v>
      </c>
      <c r="AE160" s="10">
        <v>10.064653994295046</v>
      </c>
      <c r="AF160" s="10">
        <v>10.117946639470711</v>
      </c>
      <c r="AG160" s="10">
        <v>10.178108505726115</v>
      </c>
      <c r="AH160" s="10">
        <v>10.21085625057845</v>
      </c>
      <c r="AI160" s="10">
        <v>10.11885770693315</v>
      </c>
      <c r="AJ160" s="10">
        <v>10.155071420962104</v>
      </c>
      <c r="AM160" s="14" t="s">
        <v>352</v>
      </c>
      <c r="AN160" s="11">
        <f t="shared" si="4"/>
        <v>-1.1586906316985859E-2</v>
      </c>
      <c r="AO160" s="11">
        <f t="shared" si="5"/>
        <v>0.13903381070254722</v>
      </c>
      <c r="AQ160" s="14" t="s">
        <v>198</v>
      </c>
      <c r="AR160" s="11">
        <v>3.2270672101807514E-2</v>
      </c>
      <c r="AS160" s="11">
        <v>0.22745087344682385</v>
      </c>
    </row>
    <row r="161" spans="2:45">
      <c r="B161" s="34" t="s">
        <v>353</v>
      </c>
      <c r="C161" s="35" t="s">
        <v>354</v>
      </c>
      <c r="D161" s="11">
        <v>0.46654161239079189</v>
      </c>
      <c r="E161" s="11">
        <v>0.4666520998848771</v>
      </c>
      <c r="F161" s="11">
        <v>0.46408300567040567</v>
      </c>
      <c r="G161" s="11">
        <v>0.46183377378372881</v>
      </c>
      <c r="H161" s="11">
        <v>0.46149648967254997</v>
      </c>
      <c r="I161" s="11">
        <v>0.45836509543040566</v>
      </c>
      <c r="J161" s="11">
        <v>0.47919296809437917</v>
      </c>
      <c r="K161" s="11">
        <v>0.46557182587158463</v>
      </c>
      <c r="L161" s="11">
        <v>0.46305348939096497</v>
      </c>
      <c r="M161" s="11">
        <v>0.47347000115262167</v>
      </c>
      <c r="N161" s="11">
        <v>0.48025287711041664</v>
      </c>
      <c r="O161" s="11">
        <v>0.4778745394956892</v>
      </c>
      <c r="P161" s="11">
        <v>0.47519058991023022</v>
      </c>
      <c r="Q161" s="11">
        <v>0.47111261011206795</v>
      </c>
      <c r="R161" s="11">
        <v>0.47128285900636641</v>
      </c>
      <c r="S161" s="11">
        <v>0.47377644665881768</v>
      </c>
      <c r="U161" s="10">
        <v>7.9853499228626443</v>
      </c>
      <c r="V161" s="10">
        <v>7.97312400829626</v>
      </c>
      <c r="W161" s="10">
        <v>7.9306891196713556</v>
      </c>
      <c r="X161" s="10">
        <v>7.9206801161787794</v>
      </c>
      <c r="Y161" s="10">
        <v>7.8884158372698812</v>
      </c>
      <c r="Z161" s="10">
        <v>7.7073309016251521</v>
      </c>
      <c r="AA161" s="10">
        <v>7.5973451241425076</v>
      </c>
      <c r="AB161" s="10">
        <v>7.542428891930288</v>
      </c>
      <c r="AC161" s="10">
        <v>7.5791962837777289</v>
      </c>
      <c r="AD161" s="10">
        <v>7.6010987864871034</v>
      </c>
      <c r="AE161" s="10">
        <v>7.6282584127810145</v>
      </c>
      <c r="AF161" s="10">
        <v>7.6700690808199896</v>
      </c>
      <c r="AG161" s="10">
        <v>7.7466930789721182</v>
      </c>
      <c r="AH161" s="10">
        <v>7.7925059258241935</v>
      </c>
      <c r="AI161" s="10">
        <v>7.7460813632695151</v>
      </c>
      <c r="AJ161" s="10">
        <v>7.7240969663499488</v>
      </c>
      <c r="AM161" s="14" t="s">
        <v>354</v>
      </c>
      <c r="AN161" s="11">
        <f t="shared" si="4"/>
        <v>-1.9579562544093175E-2</v>
      </c>
      <c r="AO161" s="11">
        <f t="shared" si="5"/>
        <v>0.17993556713866599</v>
      </c>
      <c r="AQ161" s="14" t="s">
        <v>402</v>
      </c>
      <c r="AR161" s="11">
        <v>3.6184315280577764E-2</v>
      </c>
      <c r="AS161" s="11">
        <v>0.49860588104219072</v>
      </c>
    </row>
    <row r="162" spans="2:45">
      <c r="B162" s="34" t="s">
        <v>355</v>
      </c>
      <c r="C162" s="35" t="s">
        <v>356</v>
      </c>
      <c r="D162" s="11">
        <v>0.51745532909777292</v>
      </c>
      <c r="E162" s="11">
        <v>0.51594341909555264</v>
      </c>
      <c r="F162" s="11">
        <v>0.51437393200919901</v>
      </c>
      <c r="G162" s="11">
        <v>0.51921969041042415</v>
      </c>
      <c r="H162" s="11">
        <v>0.52409418634955218</v>
      </c>
      <c r="I162" s="11">
        <v>0.52582577288101462</v>
      </c>
      <c r="J162" s="11">
        <v>0.52769115226320795</v>
      </c>
      <c r="K162" s="11">
        <v>0.52978010997769609</v>
      </c>
      <c r="L162" s="11">
        <v>0.53192245971575736</v>
      </c>
      <c r="M162" s="11">
        <v>0.53307646636116157</v>
      </c>
      <c r="N162" s="11">
        <v>0.53253788912477462</v>
      </c>
      <c r="O162" s="11">
        <v>0.53214654502974124</v>
      </c>
      <c r="P162" s="11">
        <v>0.53200275180714629</v>
      </c>
      <c r="Q162" s="11">
        <v>0.53155735342836818</v>
      </c>
      <c r="R162" s="11">
        <v>0.53293161071220985</v>
      </c>
      <c r="S162" s="11">
        <v>0.53475186799018037</v>
      </c>
      <c r="U162" s="10">
        <v>5.9705007504302259</v>
      </c>
      <c r="V162" s="10">
        <v>6.0009599579149349</v>
      </c>
      <c r="W162" s="10">
        <v>6.031419165399643</v>
      </c>
      <c r="X162" s="10">
        <v>6.0618783728843519</v>
      </c>
      <c r="Y162" s="10">
        <v>6.0923375803690609</v>
      </c>
      <c r="Z162" s="10">
        <v>6.122796787853769</v>
      </c>
      <c r="AA162" s="10">
        <v>6.153255995338478</v>
      </c>
      <c r="AB162" s="10">
        <v>6.1837152028231861</v>
      </c>
      <c r="AC162" s="10">
        <v>6.2141744103078951</v>
      </c>
      <c r="AD162" s="10">
        <v>6.2446336177926032</v>
      </c>
      <c r="AE162" s="10">
        <v>6.2750928252773122</v>
      </c>
      <c r="AF162" s="10">
        <v>6.3055520327620203</v>
      </c>
      <c r="AG162" s="10">
        <v>6.3360112402467292</v>
      </c>
      <c r="AH162" s="10">
        <v>6.3664704477314382</v>
      </c>
      <c r="AI162" s="10">
        <v>6.3969296552161463</v>
      </c>
      <c r="AJ162" s="10">
        <v>6.4268314003860141</v>
      </c>
      <c r="AM162" s="14" t="s">
        <v>356</v>
      </c>
      <c r="AN162" s="11">
        <f t="shared" si="4"/>
        <v>4.3115969285636574E-2</v>
      </c>
      <c r="AO162" s="11">
        <f t="shared" si="5"/>
        <v>0.8252168481375538</v>
      </c>
      <c r="AQ162" s="14" t="s">
        <v>178</v>
      </c>
      <c r="AR162" s="11">
        <v>3.7538719672146878E-2</v>
      </c>
      <c r="AS162" s="11">
        <v>0.3738102993443258</v>
      </c>
    </row>
    <row r="163" spans="2:45">
      <c r="B163" s="34" t="s">
        <v>357</v>
      </c>
      <c r="C163" s="35" t="s">
        <v>358</v>
      </c>
      <c r="D163" s="11">
        <v>0.34212684982202507</v>
      </c>
      <c r="E163" s="11">
        <v>0.34361086269434948</v>
      </c>
      <c r="F163" s="11">
        <v>0.34206502652823306</v>
      </c>
      <c r="G163" s="11">
        <v>0.3427208267503899</v>
      </c>
      <c r="H163" s="11">
        <v>0.34481689240789271</v>
      </c>
      <c r="I163" s="11">
        <v>0.34726267313531328</v>
      </c>
      <c r="J163" s="11">
        <v>0.34840488480052456</v>
      </c>
      <c r="K163" s="11">
        <v>0.35514489796941179</v>
      </c>
      <c r="L163" s="11">
        <v>0.35543080431225782</v>
      </c>
      <c r="M163" s="11">
        <v>0.35707656002554011</v>
      </c>
      <c r="N163" s="11">
        <v>0.35790975607910669</v>
      </c>
      <c r="O163" s="11">
        <v>0.35853394603649796</v>
      </c>
      <c r="P163" s="11">
        <v>0.35945769477704986</v>
      </c>
      <c r="Q163" s="11">
        <v>0.35953005733324001</v>
      </c>
      <c r="R163" s="11">
        <v>0.36289265035518331</v>
      </c>
      <c r="S163" s="11">
        <v>0.36632875593183351</v>
      </c>
      <c r="U163" s="10">
        <v>8.9213762686585394</v>
      </c>
      <c r="V163" s="10">
        <v>8.9412898612879648</v>
      </c>
      <c r="W163" s="10">
        <v>8.9445318265203735</v>
      </c>
      <c r="X163" s="10">
        <v>8.9261811579421124</v>
      </c>
      <c r="Y163" s="10">
        <v>8.9253478552955059</v>
      </c>
      <c r="Z163" s="10">
        <v>8.9412833601722301</v>
      </c>
      <c r="AA163" s="10">
        <v>8.9478051310669038</v>
      </c>
      <c r="AB163" s="10">
        <v>8.970037766294352</v>
      </c>
      <c r="AC163" s="10">
        <v>8.9863751004849668</v>
      </c>
      <c r="AD163" s="10">
        <v>9.01909495792464</v>
      </c>
      <c r="AE163" s="10">
        <v>9.0591489110025911</v>
      </c>
      <c r="AF163" s="10">
        <v>9.1024538060733065</v>
      </c>
      <c r="AG163" s="10">
        <v>9.1448942873379675</v>
      </c>
      <c r="AH163" s="10">
        <v>9.1699800228712682</v>
      </c>
      <c r="AI163" s="10">
        <v>9.1412964370635894</v>
      </c>
      <c r="AJ163" s="10">
        <v>9.1601474437002253</v>
      </c>
      <c r="AM163" s="14" t="s">
        <v>358</v>
      </c>
      <c r="AN163" s="11">
        <f t="shared" si="4"/>
        <v>7.7407252074654403E-2</v>
      </c>
      <c r="AO163" s="11">
        <f t="shared" si="5"/>
        <v>0.81566752323484948</v>
      </c>
      <c r="AQ163" s="14" t="s">
        <v>338</v>
      </c>
      <c r="AR163" s="11">
        <v>3.7962654439061556E-2</v>
      </c>
      <c r="AS163" s="11">
        <v>0.13858016896374523</v>
      </c>
    </row>
    <row r="164" spans="2:45">
      <c r="B164" s="34" t="s">
        <v>359</v>
      </c>
      <c r="C164" s="35" t="s">
        <v>360</v>
      </c>
      <c r="D164" s="11">
        <v>0.17759646220447642</v>
      </c>
      <c r="E164" s="11">
        <v>0.17100070200809578</v>
      </c>
      <c r="F164" s="11">
        <v>0.16947213690047369</v>
      </c>
      <c r="G164" s="11">
        <v>0.16783698561982865</v>
      </c>
      <c r="H164" s="11">
        <v>0.16826394633955341</v>
      </c>
      <c r="I164" s="11">
        <v>0.16654822113470436</v>
      </c>
      <c r="J164" s="11">
        <v>0.16706336270057118</v>
      </c>
      <c r="K164" s="11">
        <v>0.17216663427132317</v>
      </c>
      <c r="L164" s="11">
        <v>0.16488063516988702</v>
      </c>
      <c r="M164" s="11">
        <v>0.16515860883742978</v>
      </c>
      <c r="N164" s="11">
        <v>0.17511371418219249</v>
      </c>
      <c r="O164" s="11">
        <v>0.16778070195814374</v>
      </c>
      <c r="P164" s="11">
        <v>0.16322012244170656</v>
      </c>
      <c r="Q164" s="11">
        <v>0.16667962089869856</v>
      </c>
      <c r="R164" s="11">
        <v>0.19159898555359245</v>
      </c>
      <c r="S164" s="11">
        <v>0.19341619435164947</v>
      </c>
      <c r="U164" s="10">
        <v>9.9525888876931159</v>
      </c>
      <c r="V164" s="10">
        <v>9.9741599949021804</v>
      </c>
      <c r="W164" s="10">
        <v>10.009480132047145</v>
      </c>
      <c r="X164" s="10">
        <v>10.049694330895527</v>
      </c>
      <c r="Y164" s="10">
        <v>10.090910449406422</v>
      </c>
      <c r="Z164" s="10">
        <v>10.131771034639328</v>
      </c>
      <c r="AA164" s="10">
        <v>10.156308877606968</v>
      </c>
      <c r="AB164" s="10">
        <v>10.168522062431869</v>
      </c>
      <c r="AC164" s="10">
        <v>10.182439630138866</v>
      </c>
      <c r="AD164" s="10">
        <v>10.198359119910346</v>
      </c>
      <c r="AE164" s="10">
        <v>10.217451073725023</v>
      </c>
      <c r="AF164" s="10">
        <v>10.240435206998139</v>
      </c>
      <c r="AG164" s="10">
        <v>10.258312800986896</v>
      </c>
      <c r="AH164" s="10">
        <v>10.251886568964723</v>
      </c>
      <c r="AI164" s="10">
        <v>10.206035732792962</v>
      </c>
      <c r="AJ164" s="10">
        <v>10.226661175272415</v>
      </c>
      <c r="AM164" s="14" t="s">
        <v>360</v>
      </c>
      <c r="AN164" s="11">
        <f t="shared" si="4"/>
        <v>4.1612267068765153E-3</v>
      </c>
      <c r="AO164" s="11">
        <f t="shared" si="5"/>
        <v>2.1815704190610036E-3</v>
      </c>
      <c r="AQ164" s="14" t="s">
        <v>308</v>
      </c>
      <c r="AR164" s="11">
        <v>4.1744481000244679E-2</v>
      </c>
      <c r="AS164" s="11">
        <v>4.4894956838367493E-2</v>
      </c>
    </row>
    <row r="165" spans="2:45">
      <c r="B165" s="34" t="s">
        <v>361</v>
      </c>
      <c r="C165" s="35" t="s">
        <v>362</v>
      </c>
      <c r="D165" s="11">
        <v>0.31844060410495179</v>
      </c>
      <c r="E165" s="11">
        <v>0.31860121934979052</v>
      </c>
      <c r="F165" s="11">
        <v>0.31756278109181418</v>
      </c>
      <c r="G165" s="11">
        <v>0.31401495004462027</v>
      </c>
      <c r="H165" s="11">
        <v>0.3093496942213797</v>
      </c>
      <c r="I165" s="11">
        <v>0.30540096553589313</v>
      </c>
      <c r="J165" s="11">
        <v>0.30173276829966866</v>
      </c>
      <c r="K165" s="11">
        <v>0.30399148695828837</v>
      </c>
      <c r="L165" s="11">
        <v>0.30527796072241054</v>
      </c>
      <c r="M165" s="11">
        <v>0.3048315690637125</v>
      </c>
      <c r="N165" s="11">
        <v>0.30484124338558333</v>
      </c>
      <c r="O165" s="11">
        <v>0.30251052427027275</v>
      </c>
      <c r="P165" s="11">
        <v>0.30101060749106345</v>
      </c>
      <c r="Q165" s="11">
        <v>0.30158568741557207</v>
      </c>
      <c r="R165" s="11">
        <v>0.30559114315377439</v>
      </c>
      <c r="S165" s="11">
        <v>0.30991176306535057</v>
      </c>
      <c r="U165" s="10">
        <v>7.8174613529380279</v>
      </c>
      <c r="V165" s="10">
        <v>7.8462778502958965</v>
      </c>
      <c r="W165" s="10">
        <v>7.9007665056958736</v>
      </c>
      <c r="X165" s="10">
        <v>7.9398927494596858</v>
      </c>
      <c r="Y165" s="10">
        <v>7.9759156173888632</v>
      </c>
      <c r="Z165" s="10">
        <v>8.0286999400828751</v>
      </c>
      <c r="AA165" s="10">
        <v>8.0086847390278013</v>
      </c>
      <c r="AB165" s="10">
        <v>8.0409904193214174</v>
      </c>
      <c r="AC165" s="10">
        <v>8.0854650463602091</v>
      </c>
      <c r="AD165" s="10">
        <v>8.1235241244180969</v>
      </c>
      <c r="AE165" s="10">
        <v>8.1735419746004343</v>
      </c>
      <c r="AF165" s="10">
        <v>8.236396247616419</v>
      </c>
      <c r="AG165" s="10">
        <v>8.2959457411606206</v>
      </c>
      <c r="AH165" s="10">
        <v>8.3464632491027331</v>
      </c>
      <c r="AI165" s="10">
        <v>8.3739977355788167</v>
      </c>
      <c r="AJ165" s="10">
        <v>8.4125758906217705</v>
      </c>
      <c r="AM165" s="14" t="s">
        <v>362</v>
      </c>
      <c r="AN165" s="11">
        <f t="shared" si="4"/>
        <v>-2.1742294953039438E-2</v>
      </c>
      <c r="AO165" s="11">
        <f t="shared" si="5"/>
        <v>0.44720741754928128</v>
      </c>
      <c r="AQ165" s="14" t="s">
        <v>356</v>
      </c>
      <c r="AR165" s="11">
        <v>4.3115969285636574E-2</v>
      </c>
      <c r="AS165" s="11">
        <v>0.8252168481375538</v>
      </c>
    </row>
    <row r="166" spans="2:45">
      <c r="B166" s="34" t="s">
        <v>363</v>
      </c>
      <c r="C166" s="35" t="s">
        <v>364</v>
      </c>
      <c r="D166" s="11">
        <v>0.48534146028268155</v>
      </c>
      <c r="E166" s="11">
        <v>0.48816261337082328</v>
      </c>
      <c r="F166" s="11">
        <v>0.49090388926128492</v>
      </c>
      <c r="G166" s="11">
        <v>0.49290811294211839</v>
      </c>
      <c r="H166" s="11">
        <v>0.49554947129561572</v>
      </c>
      <c r="I166" s="11">
        <v>0.50246813427425019</v>
      </c>
      <c r="J166" s="11">
        <v>0.49995720762116441</v>
      </c>
      <c r="K166" s="11">
        <v>0.50065629112109455</v>
      </c>
      <c r="L166" s="11">
        <v>0.4965556907846716</v>
      </c>
      <c r="M166" s="11">
        <v>0.50127191544199867</v>
      </c>
      <c r="N166" s="11">
        <v>0.50528114435309845</v>
      </c>
      <c r="O166" s="11">
        <v>0.50044113418517766</v>
      </c>
      <c r="P166" s="11">
        <v>0.49572935570559457</v>
      </c>
      <c r="Q166" s="11">
        <v>0.49534018946187919</v>
      </c>
      <c r="R166" s="11">
        <v>0.49915347402317067</v>
      </c>
      <c r="S166" s="11">
        <v>0.50290143167607726</v>
      </c>
      <c r="U166" s="10">
        <v>7.0018497719590176</v>
      </c>
      <c r="V166" s="10">
        <v>7.0334895351658533</v>
      </c>
      <c r="W166" s="10">
        <v>7.1082704481948182</v>
      </c>
      <c r="X166" s="10">
        <v>7.1253386946878772</v>
      </c>
      <c r="Y166" s="10">
        <v>7.1317628758332425</v>
      </c>
      <c r="Z166" s="10">
        <v>7.1892749175157418</v>
      </c>
      <c r="AA166" s="10">
        <v>7.2274753358168873</v>
      </c>
      <c r="AB166" s="10">
        <v>7.2591648095201329</v>
      </c>
      <c r="AC166" s="10">
        <v>7.30818060972915</v>
      </c>
      <c r="AD166" s="10">
        <v>7.3378609507663972</v>
      </c>
      <c r="AE166" s="10">
        <v>7.3783700379474446</v>
      </c>
      <c r="AF166" s="10">
        <v>7.4636916988225392</v>
      </c>
      <c r="AG166" s="10">
        <v>7.5382910238511283</v>
      </c>
      <c r="AH166" s="10">
        <v>7.5820763878029096</v>
      </c>
      <c r="AI166" s="10">
        <v>7.6041683249993834</v>
      </c>
      <c r="AJ166" s="10">
        <v>7.6469780738857764</v>
      </c>
      <c r="AM166" s="14" t="s">
        <v>364</v>
      </c>
      <c r="AN166" s="11">
        <f t="shared" ref="AN166:AN195" si="6">SLOPE(D166:S166,U166:AJ166)</f>
        <v>1.565134416702155E-2</v>
      </c>
      <c r="AO166" s="11">
        <f t="shared" ref="AO166:AO195" si="7">PEARSON(D166:S166,U166:AJ166)^2</f>
        <v>0.34643460170783164</v>
      </c>
      <c r="AQ166" s="14" t="s">
        <v>134</v>
      </c>
      <c r="AR166" s="11">
        <v>4.5688300332436711E-2</v>
      </c>
      <c r="AS166" s="11">
        <v>0.21798935131702202</v>
      </c>
    </row>
    <row r="167" spans="2:45">
      <c r="B167" s="34" t="s">
        <v>365</v>
      </c>
      <c r="C167" s="35" t="s">
        <v>366</v>
      </c>
      <c r="D167" s="11">
        <v>0.33008196226810327</v>
      </c>
      <c r="E167" s="11">
        <v>0.32552906550162181</v>
      </c>
      <c r="F167" s="11">
        <v>0.33114816058737617</v>
      </c>
      <c r="G167" s="11">
        <v>0.33263274319609809</v>
      </c>
      <c r="H167" s="11">
        <v>0.33044935281091747</v>
      </c>
      <c r="I167" s="11">
        <v>0.32836890790175316</v>
      </c>
      <c r="J167" s="11">
        <v>0.32550075126338923</v>
      </c>
      <c r="K167" s="11">
        <v>0.31991537235757922</v>
      </c>
      <c r="L167" s="11">
        <v>0.31743906429481755</v>
      </c>
      <c r="M167" s="11">
        <v>0.31391160219820918</v>
      </c>
      <c r="N167" s="11">
        <v>0.31968707616439174</v>
      </c>
      <c r="O167" s="11">
        <v>0.31380914266670307</v>
      </c>
      <c r="P167" s="11">
        <v>0.30815882704514946</v>
      </c>
      <c r="Q167" s="11">
        <v>0.29781584062845123</v>
      </c>
      <c r="R167" s="11">
        <v>0.30533708658184228</v>
      </c>
      <c r="S167" s="11">
        <v>0.30863295174998434</v>
      </c>
      <c r="U167" s="10">
        <v>8.5075179456610233</v>
      </c>
      <c r="V167" s="10">
        <v>8.5063867611991348</v>
      </c>
      <c r="W167" s="10">
        <v>8.5483691356314999</v>
      </c>
      <c r="X167" s="10">
        <v>8.5498875987825453</v>
      </c>
      <c r="Y167" s="10">
        <v>8.5272131095302353</v>
      </c>
      <c r="Z167" s="10">
        <v>8.5125606997154186</v>
      </c>
      <c r="AA167" s="10">
        <v>8.5429008071624235</v>
      </c>
      <c r="AB167" s="10">
        <v>8.5758751762097205</v>
      </c>
      <c r="AC167" s="10">
        <v>8.6203010320826934</v>
      </c>
      <c r="AD167" s="10">
        <v>8.6843074590847014</v>
      </c>
      <c r="AE167" s="10">
        <v>8.7106789265092424</v>
      </c>
      <c r="AF167" s="10">
        <v>8.7484830709132044</v>
      </c>
      <c r="AG167" s="10">
        <v>8.7889940404200502</v>
      </c>
      <c r="AH167" s="10">
        <v>8.8298501039233717</v>
      </c>
      <c r="AI167" s="10">
        <v>8.8594089061649157</v>
      </c>
      <c r="AJ167" s="10">
        <v>8.886068351602173</v>
      </c>
      <c r="AM167" s="14" t="s">
        <v>366</v>
      </c>
      <c r="AN167" s="11">
        <f t="shared" si="6"/>
        <v>-7.0981675239835451E-2</v>
      </c>
      <c r="AO167" s="11">
        <f t="shared" si="7"/>
        <v>0.83850845087332004</v>
      </c>
      <c r="AQ167" s="14" t="s">
        <v>50</v>
      </c>
      <c r="AR167" s="11">
        <v>4.6235062720743868E-2</v>
      </c>
      <c r="AS167" s="11">
        <v>0.62563081441639912</v>
      </c>
    </row>
    <row r="168" spans="2:45">
      <c r="B168" s="34" t="s">
        <v>367</v>
      </c>
      <c r="C168" s="35" t="s">
        <v>368</v>
      </c>
      <c r="D168" s="11">
        <v>0.43526515439584207</v>
      </c>
      <c r="E168" s="11">
        <v>0.43416844973008706</v>
      </c>
      <c r="F168" s="11">
        <v>0.43615048989950106</v>
      </c>
      <c r="G168" s="11">
        <v>0.44224568901424538</v>
      </c>
      <c r="H168" s="11">
        <v>0.44564530247737172</v>
      </c>
      <c r="I168" s="11">
        <v>0.44608594657339617</v>
      </c>
      <c r="J168" s="11">
        <v>0.45213406936696776</v>
      </c>
      <c r="K168" s="11">
        <v>0.46010545645308293</v>
      </c>
      <c r="L168" s="11">
        <v>0.46222279027452001</v>
      </c>
      <c r="M168" s="11">
        <v>0.46277035062842242</v>
      </c>
      <c r="N168" s="11">
        <v>0.46440962224395599</v>
      </c>
      <c r="O168" s="11">
        <v>0.45756434202309554</v>
      </c>
      <c r="P168" s="11">
        <v>0.45957001320618723</v>
      </c>
      <c r="Q168" s="11">
        <v>0.46136892473069385</v>
      </c>
      <c r="R168" s="11">
        <v>0.46448264843009496</v>
      </c>
      <c r="S168" s="11">
        <v>0.46760058879735272</v>
      </c>
      <c r="U168" s="10">
        <v>8.1803744427771115</v>
      </c>
      <c r="V168" s="10">
        <v>8.1923252955121253</v>
      </c>
      <c r="W168" s="10">
        <v>8.2052192886475908</v>
      </c>
      <c r="X168" s="10">
        <v>8.2088852187338155</v>
      </c>
      <c r="Y168" s="10">
        <v>8.222470113728912</v>
      </c>
      <c r="Z168" s="10">
        <v>8.3021207734188476</v>
      </c>
      <c r="AA168" s="10">
        <v>8.3003755291203642</v>
      </c>
      <c r="AB168" s="10">
        <v>8.3104944348254541</v>
      </c>
      <c r="AC168" s="10">
        <v>8.3425597800276936</v>
      </c>
      <c r="AD168" s="10">
        <v>8.3609560319365688</v>
      </c>
      <c r="AE168" s="10">
        <v>8.3744025076269946</v>
      </c>
      <c r="AF168" s="10">
        <v>8.3918328128278183</v>
      </c>
      <c r="AG168" s="10">
        <v>8.4134989331647159</v>
      </c>
      <c r="AH168" s="10">
        <v>8.4230424335154304</v>
      </c>
      <c r="AI168" s="10">
        <v>8.4204329907088287</v>
      </c>
      <c r="AJ168" s="10">
        <v>8.4395892454726624</v>
      </c>
      <c r="AM168" s="14" t="s">
        <v>368</v>
      </c>
      <c r="AN168" s="11">
        <f t="shared" si="6"/>
        <v>0.11734159795249698</v>
      </c>
      <c r="AO168" s="11">
        <f t="shared" si="7"/>
        <v>0.86020453367134675</v>
      </c>
      <c r="AQ168" s="14" t="s">
        <v>316</v>
      </c>
      <c r="AR168" s="11">
        <v>5.3408453137720198E-2</v>
      </c>
      <c r="AS168" s="11">
        <v>0.12142975886476892</v>
      </c>
    </row>
    <row r="169" spans="2:45">
      <c r="B169" s="34" t="s">
        <v>369</v>
      </c>
      <c r="C169" s="35" t="s">
        <v>370</v>
      </c>
      <c r="D169" s="11">
        <v>0.19808775779541341</v>
      </c>
      <c r="E169" s="11">
        <v>0.19823749322303677</v>
      </c>
      <c r="F169" s="11">
        <v>0.19769583231551921</v>
      </c>
      <c r="G169" s="11">
        <v>0.19805518166833677</v>
      </c>
      <c r="H169" s="11">
        <v>0.19795656267828984</v>
      </c>
      <c r="I169" s="11">
        <v>0.19699272839232615</v>
      </c>
      <c r="J169" s="11">
        <v>0.19789054837044098</v>
      </c>
      <c r="K169" s="11">
        <v>0.19795843301503466</v>
      </c>
      <c r="L169" s="11">
        <v>0.19464976679520721</v>
      </c>
      <c r="M169" s="11">
        <v>0.19540817224832416</v>
      </c>
      <c r="N169" s="11">
        <v>0.19653341425921469</v>
      </c>
      <c r="O169" s="11">
        <v>0.20807935963474111</v>
      </c>
      <c r="P169" s="11">
        <v>0.20810250101672625</v>
      </c>
      <c r="Q169" s="11">
        <v>0.20772352128028407</v>
      </c>
      <c r="R169" s="11">
        <v>0.21103823895451942</v>
      </c>
      <c r="S169" s="11">
        <v>0.21445037329398906</v>
      </c>
      <c r="U169" s="10">
        <v>10.111688380146919</v>
      </c>
      <c r="V169" s="10">
        <v>10.126324040173232</v>
      </c>
      <c r="W169" s="10">
        <v>10.152320278721243</v>
      </c>
      <c r="X169" s="10">
        <v>10.193242764587788</v>
      </c>
      <c r="Y169" s="10">
        <v>10.238155590196143</v>
      </c>
      <c r="Z169" s="10">
        <v>10.280406101047786</v>
      </c>
      <c r="AA169" s="10">
        <v>10.290135356556698</v>
      </c>
      <c r="AB169" s="10">
        <v>10.311298787045393</v>
      </c>
      <c r="AC169" s="10">
        <v>10.33080778192179</v>
      </c>
      <c r="AD169" s="10">
        <v>10.368273307537075</v>
      </c>
      <c r="AE169" s="10">
        <v>10.395834410730824</v>
      </c>
      <c r="AF169" s="10">
        <v>10.431670858672542</v>
      </c>
      <c r="AG169" s="10">
        <v>10.45686041663595</v>
      </c>
      <c r="AH169" s="10">
        <v>10.444973716399771</v>
      </c>
      <c r="AI169" s="10">
        <v>10.383260041725119</v>
      </c>
      <c r="AJ169" s="10">
        <v>10.407460427546365</v>
      </c>
      <c r="AM169" s="14" t="s">
        <v>370</v>
      </c>
      <c r="AN169" s="11">
        <f t="shared" si="6"/>
        <v>3.2072900918507397E-2</v>
      </c>
      <c r="AO169" s="11">
        <f t="shared" si="7"/>
        <v>0.34131480461768138</v>
      </c>
      <c r="AQ169" s="14" t="s">
        <v>404</v>
      </c>
      <c r="AR169" s="11">
        <v>5.5645028318650994E-2</v>
      </c>
      <c r="AS169" s="11">
        <v>0.65953721022782819</v>
      </c>
    </row>
    <row r="170" spans="2:45">
      <c r="B170" s="34" t="s">
        <v>371</v>
      </c>
      <c r="C170" s="35" t="s">
        <v>372</v>
      </c>
      <c r="D170" s="11">
        <v>0.1658418768824689</v>
      </c>
      <c r="E170" s="11">
        <v>0.16213075275089209</v>
      </c>
      <c r="F170" s="11">
        <v>0.16199930341606331</v>
      </c>
      <c r="G170" s="11">
        <v>0.1609830979836735</v>
      </c>
      <c r="H170" s="11">
        <v>0.16163315271388531</v>
      </c>
      <c r="I170" s="11">
        <v>0.1623956058180808</v>
      </c>
      <c r="J170" s="11">
        <v>0.16019376754930895</v>
      </c>
      <c r="K170" s="11">
        <v>0.1598301406626508</v>
      </c>
      <c r="L170" s="11">
        <v>0.16057121798118856</v>
      </c>
      <c r="M170" s="11">
        <v>0.15447514004029264</v>
      </c>
      <c r="N170" s="11">
        <v>0.15075842018246002</v>
      </c>
      <c r="O170" s="11">
        <v>0.15119522008677141</v>
      </c>
      <c r="P170" s="11">
        <v>0.15274536338843503</v>
      </c>
      <c r="Q170" s="11">
        <v>0.17282274147324192</v>
      </c>
      <c r="R170" s="11">
        <v>0.17691317589525332</v>
      </c>
      <c r="S170" s="11">
        <v>0.18134552698146711</v>
      </c>
      <c r="U170" s="10">
        <v>10.373944227141902</v>
      </c>
      <c r="V170" s="10">
        <v>10.375532950705489</v>
      </c>
      <c r="W170" s="10">
        <v>10.394100004875371</v>
      </c>
      <c r="X170" s="10">
        <v>10.417044718217548</v>
      </c>
      <c r="Y170" s="10">
        <v>10.425860320402945</v>
      </c>
      <c r="Z170" s="10">
        <v>10.45488022596097</v>
      </c>
      <c r="AA170" s="10">
        <v>10.460009944241968</v>
      </c>
      <c r="AB170" s="10">
        <v>10.456868484566103</v>
      </c>
      <c r="AC170" s="10">
        <v>10.447467345213145</v>
      </c>
      <c r="AD170" s="10">
        <v>10.46560465434821</v>
      </c>
      <c r="AE170" s="10">
        <v>10.485258530550828</v>
      </c>
      <c r="AF170" s="10">
        <v>10.514641348024613</v>
      </c>
      <c r="AG170" s="10">
        <v>10.541501306526532</v>
      </c>
      <c r="AH170" s="10">
        <v>10.54758895020964</v>
      </c>
      <c r="AI170" s="10">
        <v>10.517422133672195</v>
      </c>
      <c r="AJ170" s="10">
        <v>10.529311806618985</v>
      </c>
      <c r="AM170" s="14" t="s">
        <v>372</v>
      </c>
      <c r="AN170" s="11">
        <f t="shared" si="6"/>
        <v>2.4997752239997739E-2</v>
      </c>
      <c r="AO170" s="11">
        <f t="shared" si="7"/>
        <v>2.6687628794626453E-2</v>
      </c>
      <c r="AQ170" s="14" t="s">
        <v>254</v>
      </c>
      <c r="AR170" s="11">
        <v>5.6313159325267939E-2</v>
      </c>
      <c r="AS170" s="11">
        <v>0.84973438479307317</v>
      </c>
    </row>
    <row r="171" spans="2:45">
      <c r="B171" s="34" t="s">
        <v>373</v>
      </c>
      <c r="C171" s="35" t="s">
        <v>374</v>
      </c>
      <c r="D171" s="11">
        <v>0.24758897290387627</v>
      </c>
      <c r="E171" s="11">
        <v>0.24312128429069987</v>
      </c>
      <c r="F171" s="11">
        <v>0.2438943366957238</v>
      </c>
      <c r="G171" s="11">
        <v>0.23900747660914753</v>
      </c>
      <c r="H171" s="11">
        <v>0.24170176489236786</v>
      </c>
      <c r="I171" s="11">
        <v>0.24047124447288859</v>
      </c>
      <c r="J171" s="11">
        <v>0.23035471783829256</v>
      </c>
      <c r="K171" s="11">
        <v>0.23351178156748889</v>
      </c>
      <c r="L171" s="11">
        <v>0.23256352860640642</v>
      </c>
      <c r="M171" s="11">
        <v>0.23428343780053473</v>
      </c>
      <c r="N171" s="11">
        <v>0.23929857998382642</v>
      </c>
      <c r="O171" s="11">
        <v>0.23638133278208287</v>
      </c>
      <c r="P171" s="11">
        <v>0.23126927576835246</v>
      </c>
      <c r="Q171" s="11">
        <v>0.23089785732481508</v>
      </c>
      <c r="R171" s="11">
        <v>0.24384118420962911</v>
      </c>
      <c r="S171" s="11">
        <v>0.24798116223059205</v>
      </c>
      <c r="U171" s="10">
        <v>8.2319682344427942</v>
      </c>
      <c r="V171" s="10">
        <v>8.2504866826021335</v>
      </c>
      <c r="W171" s="10">
        <v>8.2445415358787759</v>
      </c>
      <c r="X171" s="10">
        <v>8.2822729558063166</v>
      </c>
      <c r="Y171" s="10">
        <v>8.2216189493517309</v>
      </c>
      <c r="Z171" s="10">
        <v>8.2229006613163715</v>
      </c>
      <c r="AA171" s="10">
        <v>8.2467226540670406</v>
      </c>
      <c r="AB171" s="10">
        <v>8.25775196288971</v>
      </c>
      <c r="AC171" s="10">
        <v>8.2449847340465183</v>
      </c>
      <c r="AD171" s="10">
        <v>8.2708944774201143</v>
      </c>
      <c r="AE171" s="10">
        <v>8.2825307245901989</v>
      </c>
      <c r="AF171" s="10">
        <v>8.3077481920808545</v>
      </c>
      <c r="AG171" s="10">
        <v>8.3243662731793169</v>
      </c>
      <c r="AH171" s="10">
        <v>8.3505355696372998</v>
      </c>
      <c r="AI171" s="10">
        <v>8.3652326091088938</v>
      </c>
      <c r="AJ171" s="10">
        <v>8.3735908133203623</v>
      </c>
      <c r="AM171" s="14" t="s">
        <v>374</v>
      </c>
      <c r="AN171" s="11">
        <f t="shared" si="6"/>
        <v>-1.4390891104867126E-4</v>
      </c>
      <c r="AO171" s="11">
        <f t="shared" si="7"/>
        <v>1.4887568025997595E-6</v>
      </c>
      <c r="AQ171" s="14" t="s">
        <v>170</v>
      </c>
      <c r="AR171" s="11">
        <v>5.6599636514406908E-2</v>
      </c>
      <c r="AS171" s="11">
        <v>0.56891726496003692</v>
      </c>
    </row>
    <row r="172" spans="2:45">
      <c r="B172" s="34" t="s">
        <v>375</v>
      </c>
      <c r="C172" s="35" t="s">
        <v>376</v>
      </c>
      <c r="D172" s="11">
        <v>0.37974521635394026</v>
      </c>
      <c r="E172" s="11">
        <v>0.36028568679049355</v>
      </c>
      <c r="F172" s="11">
        <v>0.36206462774829701</v>
      </c>
      <c r="G172" s="11">
        <v>0.36474239761643146</v>
      </c>
      <c r="H172" s="11">
        <v>0.36600917970201835</v>
      </c>
      <c r="I172" s="11">
        <v>0.36018655377823522</v>
      </c>
      <c r="J172" s="11">
        <v>0.35954859786515708</v>
      </c>
      <c r="K172" s="11">
        <v>0.36275458094119456</v>
      </c>
      <c r="L172" s="11">
        <v>0.36041635854559373</v>
      </c>
      <c r="M172" s="11">
        <v>0.35523851146434843</v>
      </c>
      <c r="N172" s="11">
        <v>0.3607371681248403</v>
      </c>
      <c r="O172" s="11">
        <v>0.36528949834903651</v>
      </c>
      <c r="P172" s="11">
        <v>0.37027989405164535</v>
      </c>
      <c r="Q172" s="11">
        <v>0.37540512634287104</v>
      </c>
      <c r="R172" s="11">
        <v>0.38447803552496512</v>
      </c>
      <c r="S172" s="11">
        <v>0.38890976816616224</v>
      </c>
      <c r="U172" s="10">
        <v>6.9748165842644996</v>
      </c>
      <c r="V172" s="10">
        <v>6.7778412929223419</v>
      </c>
      <c r="W172" s="10">
        <v>6.7807566684277862</v>
      </c>
      <c r="X172" s="10">
        <v>6.8188959547794763</v>
      </c>
      <c r="Y172" s="10">
        <v>6.8424092255175202</v>
      </c>
      <c r="Z172" s="10">
        <v>6.9101140147258802</v>
      </c>
      <c r="AA172" s="10">
        <v>6.9959808267640389</v>
      </c>
      <c r="AB172" s="10">
        <v>7.0722825893721444</v>
      </c>
      <c r="AC172" s="10">
        <v>7.1585693443908003</v>
      </c>
      <c r="AD172" s="10">
        <v>7.2477898868428126</v>
      </c>
      <c r="AE172" s="10">
        <v>7.2999756479802542</v>
      </c>
      <c r="AF172" s="10">
        <v>7.3537261901796693</v>
      </c>
      <c r="AG172" s="10">
        <v>7.4138111182800515</v>
      </c>
      <c r="AH172" s="10">
        <v>7.473816218058813</v>
      </c>
      <c r="AI172" s="10">
        <v>7.4904044363792144</v>
      </c>
      <c r="AJ172" s="10">
        <v>7.5440932118582564</v>
      </c>
      <c r="AM172" s="14" t="s">
        <v>376</v>
      </c>
      <c r="AN172" s="11">
        <f t="shared" si="6"/>
        <v>1.9766189336008703E-2</v>
      </c>
      <c r="AO172" s="11">
        <f t="shared" si="7"/>
        <v>0.30028277891028493</v>
      </c>
      <c r="AQ172" s="14" t="s">
        <v>160</v>
      </c>
      <c r="AR172" s="11">
        <v>5.7707265787369483E-2</v>
      </c>
      <c r="AS172" s="11">
        <v>0.27326096018700236</v>
      </c>
    </row>
    <row r="173" spans="2:45">
      <c r="B173" s="34" t="s">
        <v>377</v>
      </c>
      <c r="C173" s="35" t="s">
        <v>378</v>
      </c>
      <c r="D173" s="11">
        <v>0.51327228659184909</v>
      </c>
      <c r="E173" s="11">
        <v>0.51216938267484236</v>
      </c>
      <c r="F173" s="11">
        <v>0.51470917258325</v>
      </c>
      <c r="G173" s="11">
        <v>0.51659027584975759</v>
      </c>
      <c r="H173" s="11">
        <v>0.51541087647770001</v>
      </c>
      <c r="I173" s="11">
        <v>0.51393055127606446</v>
      </c>
      <c r="J173" s="11">
        <v>0.50772361483974227</v>
      </c>
      <c r="K173" s="11">
        <v>0.50057170149872154</v>
      </c>
      <c r="L173" s="11">
        <v>0.50741411045927232</v>
      </c>
      <c r="M173" s="11">
        <v>0.5056209402843328</v>
      </c>
      <c r="N173" s="11">
        <v>0.50459001958094962</v>
      </c>
      <c r="O173" s="11">
        <v>0.50962178789694146</v>
      </c>
      <c r="P173" s="11">
        <v>0.51072985469527554</v>
      </c>
      <c r="Q173" s="11">
        <v>0.51517909647734206</v>
      </c>
      <c r="R173" s="11">
        <v>0.51592524002482387</v>
      </c>
      <c r="S173" s="11">
        <v>0.51854130928302589</v>
      </c>
      <c r="U173" s="10">
        <v>6.6826739299808127</v>
      </c>
      <c r="V173" s="10">
        <v>6.69910447798968</v>
      </c>
      <c r="W173" s="10">
        <v>6.7074555562221319</v>
      </c>
      <c r="X173" s="10">
        <v>6.7186376518855297</v>
      </c>
      <c r="Y173" s="10">
        <v>6.7408864976733724</v>
      </c>
      <c r="Z173" s="10">
        <v>6.763645465762151</v>
      </c>
      <c r="AA173" s="10">
        <v>6.7960161254557532</v>
      </c>
      <c r="AB173" s="10">
        <v>6.8389586691220039</v>
      </c>
      <c r="AC173" s="10">
        <v>6.8783964565710214</v>
      </c>
      <c r="AD173" s="10">
        <v>6.9267314939193581</v>
      </c>
      <c r="AE173" s="10">
        <v>6.9703310900844002</v>
      </c>
      <c r="AF173" s="10">
        <v>7.007553835237494</v>
      </c>
      <c r="AG173" s="10">
        <v>7.0481840353184966</v>
      </c>
      <c r="AH173" s="10">
        <v>7.0911358341795383</v>
      </c>
      <c r="AI173" s="10">
        <v>7.1205435855291874</v>
      </c>
      <c r="AJ173" s="10">
        <v>7.1539274886746425</v>
      </c>
      <c r="AM173" s="14" t="s">
        <v>378</v>
      </c>
      <c r="AN173" s="11">
        <f t="shared" si="6"/>
        <v>1.5191377597264489E-3</v>
      </c>
      <c r="AO173" s="11">
        <f t="shared" si="7"/>
        <v>2.4349463401116553E-3</v>
      </c>
      <c r="AQ173" s="14" t="s">
        <v>136</v>
      </c>
      <c r="AR173" s="11">
        <v>6.3196364302140665E-2</v>
      </c>
      <c r="AS173" s="11">
        <v>0.41730587858112583</v>
      </c>
    </row>
    <row r="174" spans="2:45">
      <c r="B174" s="34" t="s">
        <v>379</v>
      </c>
      <c r="C174" s="35" t="s">
        <v>380</v>
      </c>
      <c r="D174" s="11">
        <v>0.26265957585897809</v>
      </c>
      <c r="E174" s="11">
        <v>0.26088955950392029</v>
      </c>
      <c r="F174" s="11">
        <v>0.258733191131712</v>
      </c>
      <c r="G174" s="11">
        <v>0.25696707654777023</v>
      </c>
      <c r="H174" s="11">
        <v>0.2547950485159185</v>
      </c>
      <c r="I174" s="11">
        <v>0.25166476395542475</v>
      </c>
      <c r="J174" s="11">
        <v>0.25133916284209618</v>
      </c>
      <c r="K174" s="11">
        <v>0.25036033847423605</v>
      </c>
      <c r="L174" s="11">
        <v>0.25674125195766523</v>
      </c>
      <c r="M174" s="11">
        <v>0.25839883664255814</v>
      </c>
      <c r="N174" s="11">
        <v>0.25987560385476527</v>
      </c>
      <c r="O174" s="11">
        <v>0.26007933293776625</v>
      </c>
      <c r="P174" s="11">
        <v>0.25974129116266692</v>
      </c>
      <c r="Q174" s="11">
        <v>0.26084136252981865</v>
      </c>
      <c r="R174" s="11">
        <v>0.26454690840445677</v>
      </c>
      <c r="S174" s="11">
        <v>0.26856160579840416</v>
      </c>
      <c r="U174" s="10">
        <v>8.6384376837798627</v>
      </c>
      <c r="V174" s="10">
        <v>8.6878153864122591</v>
      </c>
      <c r="W174" s="10">
        <v>8.6673986828128005</v>
      </c>
      <c r="X174" s="10">
        <v>8.5502027133791092</v>
      </c>
      <c r="Y174" s="10">
        <v>8.5868240403340614</v>
      </c>
      <c r="Z174" s="10">
        <v>8.6248099416368884</v>
      </c>
      <c r="AA174" s="10">
        <v>8.6359677379113968</v>
      </c>
      <c r="AB174" s="10">
        <v>8.6760488548543542</v>
      </c>
      <c r="AC174" s="10">
        <v>8.7327199991547069</v>
      </c>
      <c r="AD174" s="10">
        <v>8.7825843785425324</v>
      </c>
      <c r="AE174" s="10">
        <v>8.817436476037356</v>
      </c>
      <c r="AF174" s="10">
        <v>8.8591462932397569</v>
      </c>
      <c r="AG174" s="10">
        <v>8.9001916985195848</v>
      </c>
      <c r="AH174" s="10">
        <v>8.9184631584958716</v>
      </c>
      <c r="AI174" s="10">
        <v>8.8901406517594381</v>
      </c>
      <c r="AJ174" s="10">
        <v>8.9140664509858105</v>
      </c>
      <c r="AM174" s="14" t="s">
        <v>380</v>
      </c>
      <c r="AN174" s="11">
        <f t="shared" si="6"/>
        <v>2.4869828207457298E-2</v>
      </c>
      <c r="AO174" s="11">
        <f t="shared" si="7"/>
        <v>0.41431665589155692</v>
      </c>
      <c r="AQ174" s="14" t="s">
        <v>296</v>
      </c>
      <c r="AR174" s="11">
        <v>7.4694860495370524E-2</v>
      </c>
      <c r="AS174" s="11">
        <v>0.24291695959150036</v>
      </c>
    </row>
    <row r="175" spans="2:45">
      <c r="B175" s="34" t="s">
        <v>381</v>
      </c>
      <c r="C175" s="35" t="s">
        <v>382</v>
      </c>
      <c r="D175" s="11">
        <v>0.48823238137804942</v>
      </c>
      <c r="E175" s="11">
        <v>0.4891831910238828</v>
      </c>
      <c r="F175" s="11">
        <v>0.50830727897388284</v>
      </c>
      <c r="G175" s="11">
        <v>0.5351611411363828</v>
      </c>
      <c r="H175" s="11">
        <v>0.51434356762804945</v>
      </c>
      <c r="I175" s="11">
        <v>0.51950670540304944</v>
      </c>
      <c r="J175" s="11">
        <v>0.5163901995509661</v>
      </c>
      <c r="K175" s="11">
        <v>0.50862555756138284</v>
      </c>
      <c r="L175" s="11">
        <v>0.50557705098846617</v>
      </c>
      <c r="M175" s="11">
        <v>0.50557316093638272</v>
      </c>
      <c r="N175" s="11">
        <v>0.50269255599679952</v>
      </c>
      <c r="O175" s="11">
        <v>0.49983787455860496</v>
      </c>
      <c r="P175" s="11">
        <v>0.49432554530791056</v>
      </c>
      <c r="Q175" s="11">
        <v>0.48872824423856942</v>
      </c>
      <c r="R175" s="11">
        <v>0.48021013300086429</v>
      </c>
      <c r="S175" s="11">
        <v>0.48125689226892571</v>
      </c>
      <c r="U175" s="10">
        <v>5.868837096653726</v>
      </c>
      <c r="V175" s="10">
        <v>5.899296304138435</v>
      </c>
      <c r="W175" s="10">
        <v>5.9297555116231431</v>
      </c>
      <c r="X175" s="10">
        <v>5.9602147191078521</v>
      </c>
      <c r="Y175" s="10">
        <v>5.9906739265925602</v>
      </c>
      <c r="Z175" s="10">
        <v>6.0211331340772691</v>
      </c>
      <c r="AA175" s="10">
        <v>6.0515923415619781</v>
      </c>
      <c r="AB175" s="10">
        <v>6.0820515490466862</v>
      </c>
      <c r="AC175" s="10">
        <v>6.1125107565313952</v>
      </c>
      <c r="AD175" s="10">
        <v>6.1429699640161033</v>
      </c>
      <c r="AE175" s="10">
        <v>6.1734291715008123</v>
      </c>
      <c r="AF175" s="10">
        <v>6.2038883789855204</v>
      </c>
      <c r="AG175" s="10">
        <v>6.2343475864702294</v>
      </c>
      <c r="AH175" s="10">
        <v>6.2648067939549374</v>
      </c>
      <c r="AI175" s="10">
        <v>6.2952660014396464</v>
      </c>
      <c r="AJ175" s="10">
        <v>6.3251677466095142</v>
      </c>
      <c r="AM175" s="14" t="s">
        <v>382</v>
      </c>
      <c r="AN175" s="11">
        <f t="shared" si="6"/>
        <v>-4.9503823225727689E-2</v>
      </c>
      <c r="AO175" s="11">
        <f t="shared" si="7"/>
        <v>0.2290837249650329</v>
      </c>
      <c r="AQ175" s="14" t="s">
        <v>358</v>
      </c>
      <c r="AR175" s="11">
        <v>7.7407252074654403E-2</v>
      </c>
      <c r="AS175" s="11">
        <v>0.81566752323484948</v>
      </c>
    </row>
    <row r="176" spans="2:45">
      <c r="B176" s="34" t="s">
        <v>383</v>
      </c>
      <c r="C176" s="35" t="s">
        <v>384</v>
      </c>
      <c r="D176" s="11">
        <v>0.5180759863062091</v>
      </c>
      <c r="E176" s="11">
        <v>0.51751753014897306</v>
      </c>
      <c r="F176" s="11">
        <v>0.52252800622663309</v>
      </c>
      <c r="G176" s="11">
        <v>0.52902959385615178</v>
      </c>
      <c r="H176" s="11">
        <v>0.52521653276293156</v>
      </c>
      <c r="I176" s="11">
        <v>0.52061549523824657</v>
      </c>
      <c r="J176" s="11">
        <v>0.52353767088308401</v>
      </c>
      <c r="K176" s="11">
        <v>0.52436418780159599</v>
      </c>
      <c r="L176" s="11">
        <v>0.5193898634272861</v>
      </c>
      <c r="M176" s="11">
        <v>0.52514172233299561</v>
      </c>
      <c r="N176" s="11">
        <v>0.52349545485212501</v>
      </c>
      <c r="O176" s="11">
        <v>0.51841544540616558</v>
      </c>
      <c r="P176" s="11">
        <v>0.50839343029661721</v>
      </c>
      <c r="Q176" s="11">
        <v>0.50116482179162736</v>
      </c>
      <c r="R176" s="11">
        <v>0.50480133314647779</v>
      </c>
      <c r="S176" s="11">
        <v>0.50765045022016397</v>
      </c>
      <c r="U176" s="10">
        <v>6.6313629137700714</v>
      </c>
      <c r="V176" s="10">
        <v>6.6843031264300805</v>
      </c>
      <c r="W176" s="10">
        <v>6.7839903818013187</v>
      </c>
      <c r="X176" s="10">
        <v>6.7249635125187703</v>
      </c>
      <c r="Y176" s="10">
        <v>6.7148444554188869</v>
      </c>
      <c r="Z176" s="10">
        <v>6.6748592193336371</v>
      </c>
      <c r="AA176" s="10">
        <v>6.6436942298548791</v>
      </c>
      <c r="AB176" s="10">
        <v>6.6569628809936789</v>
      </c>
      <c r="AC176" s="10">
        <v>6.6578395561989323</v>
      </c>
      <c r="AD176" s="10">
        <v>6.6622383422749678</v>
      </c>
      <c r="AE176" s="10">
        <v>6.6490226525314835</v>
      </c>
      <c r="AF176" s="10">
        <v>6.6620976551532216</v>
      </c>
      <c r="AG176" s="10">
        <v>6.6559135144103152</v>
      </c>
      <c r="AH176" s="10">
        <v>6.6489682840753881</v>
      </c>
      <c r="AI176" s="10">
        <v>6.6491884154875729</v>
      </c>
      <c r="AJ176" s="10">
        <v>6.6447949531368238</v>
      </c>
      <c r="AM176" s="14" t="s">
        <v>384</v>
      </c>
      <c r="AN176" s="11">
        <f t="shared" si="6"/>
        <v>8.9266265917392437E-2</v>
      </c>
      <c r="AO176" s="11">
        <f t="shared" si="7"/>
        <v>0.18089189227230182</v>
      </c>
      <c r="AQ176" s="14" t="s">
        <v>158</v>
      </c>
      <c r="AR176" s="11">
        <v>8.1359113757040122E-2</v>
      </c>
      <c r="AS176" s="11">
        <v>0.30385301376614909</v>
      </c>
    </row>
    <row r="177" spans="2:45">
      <c r="B177" s="34" t="s">
        <v>385</v>
      </c>
      <c r="C177" s="35" t="s">
        <v>386</v>
      </c>
      <c r="D177" s="11">
        <v>0.38476355248821287</v>
      </c>
      <c r="E177" s="11">
        <v>0.38457007927701375</v>
      </c>
      <c r="F177" s="11">
        <v>0.38664460569447984</v>
      </c>
      <c r="G177" s="11">
        <v>0.39336145258333471</v>
      </c>
      <c r="H177" s="11">
        <v>0.39386970042872771</v>
      </c>
      <c r="I177" s="11">
        <v>0.39444297376605836</v>
      </c>
      <c r="J177" s="11">
        <v>0.39791258304143101</v>
      </c>
      <c r="K177" s="11">
        <v>0.39758793041634766</v>
      </c>
      <c r="L177" s="11">
        <v>0.37848706422738454</v>
      </c>
      <c r="M177" s="11">
        <v>0.39207442915691709</v>
      </c>
      <c r="N177" s="11">
        <v>0.3967894596657679</v>
      </c>
      <c r="O177" s="11">
        <v>0.3970294633978233</v>
      </c>
      <c r="P177" s="11">
        <v>0.39330102295014502</v>
      </c>
      <c r="Q177" s="11">
        <v>0.38443016510710321</v>
      </c>
      <c r="R177" s="11">
        <v>0.38700041547470482</v>
      </c>
      <c r="S177" s="11">
        <v>0.39038645065204397</v>
      </c>
      <c r="U177" s="10">
        <v>8.1730018947721472</v>
      </c>
      <c r="V177" s="10">
        <v>8.1688269111599787</v>
      </c>
      <c r="W177" s="10">
        <v>8.1596130249731189</v>
      </c>
      <c r="X177" s="10">
        <v>8.1885246034213264</v>
      </c>
      <c r="Y177" s="10">
        <v>8.2272344512808147</v>
      </c>
      <c r="Z177" s="10">
        <v>8.2547044111789329</v>
      </c>
      <c r="AA177" s="10">
        <v>8.2843571197757768</v>
      </c>
      <c r="AB177" s="10">
        <v>8.3135911424213447</v>
      </c>
      <c r="AC177" s="10">
        <v>8.331561745905347</v>
      </c>
      <c r="AD177" s="10">
        <v>8.3344747640741712</v>
      </c>
      <c r="AE177" s="10">
        <v>8.318225794916442</v>
      </c>
      <c r="AF177" s="10">
        <v>8.3176625988316459</v>
      </c>
      <c r="AG177" s="10">
        <v>8.3003950926698806</v>
      </c>
      <c r="AH177" s="10">
        <v>8.3156382919892309</v>
      </c>
      <c r="AI177" s="10">
        <v>8.3077125070980475</v>
      </c>
      <c r="AJ177" s="10">
        <v>8.3199619810676229</v>
      </c>
      <c r="AM177" s="14" t="s">
        <v>386</v>
      </c>
      <c r="AN177" s="11">
        <f t="shared" si="6"/>
        <v>1.9452031662043599E-2</v>
      </c>
      <c r="AO177" s="11">
        <f t="shared" si="7"/>
        <v>4.6278404286563456E-2</v>
      </c>
      <c r="AQ177" s="14" t="s">
        <v>72</v>
      </c>
      <c r="AR177" s="11">
        <v>8.2357709409050336E-2</v>
      </c>
      <c r="AS177" s="11">
        <v>0.10091325951549356</v>
      </c>
    </row>
    <row r="178" spans="2:45">
      <c r="B178" s="34" t="s">
        <v>387</v>
      </c>
      <c r="C178" s="35" t="s">
        <v>388</v>
      </c>
      <c r="D178" s="11">
        <v>0.29073748484684914</v>
      </c>
      <c r="E178" s="11">
        <v>0.29026576927203213</v>
      </c>
      <c r="F178" s="11">
        <v>0.28985097854881053</v>
      </c>
      <c r="G178" s="11">
        <v>0.29196481478400022</v>
      </c>
      <c r="H178" s="11">
        <v>0.29066415530569401</v>
      </c>
      <c r="I178" s="11">
        <v>0.29069555672429837</v>
      </c>
      <c r="J178" s="11">
        <v>0.29052941320566139</v>
      </c>
      <c r="K178" s="11">
        <v>0.29165285708621974</v>
      </c>
      <c r="L178" s="11">
        <v>0.28841222534208305</v>
      </c>
      <c r="M178" s="11">
        <v>0.28966570513346329</v>
      </c>
      <c r="N178" s="11">
        <v>0.31268482920649748</v>
      </c>
      <c r="O178" s="11">
        <v>0.30290182232230994</v>
      </c>
      <c r="P178" s="11">
        <v>0.31814198479015837</v>
      </c>
      <c r="Q178" s="11">
        <v>0.30217076948025595</v>
      </c>
      <c r="R178" s="11">
        <v>0.30521767901374364</v>
      </c>
      <c r="S178" s="11">
        <v>0.30878021939690109</v>
      </c>
      <c r="U178" s="10">
        <v>9.3185980798443797</v>
      </c>
      <c r="V178" s="10">
        <v>9.3514862937701722</v>
      </c>
      <c r="W178" s="10">
        <v>9.3730136510714015</v>
      </c>
      <c r="X178" s="10">
        <v>9.4432280795996011</v>
      </c>
      <c r="Y178" s="10">
        <v>9.4819458594619483</v>
      </c>
      <c r="Z178" s="10">
        <v>9.5374808926465917</v>
      </c>
      <c r="AA178" s="10">
        <v>9.5738356849897084</v>
      </c>
      <c r="AB178" s="10">
        <v>9.64737137420701</v>
      </c>
      <c r="AC178" s="10">
        <v>9.7787597333712259</v>
      </c>
      <c r="AD178" s="10">
        <v>9.8513476497136399</v>
      </c>
      <c r="AE178" s="10">
        <v>9.9041822978184548</v>
      </c>
      <c r="AF178" s="10">
        <v>10.027129115335606</v>
      </c>
      <c r="AG178" s="10">
        <v>10.068294653745863</v>
      </c>
      <c r="AH178" s="10">
        <v>10.087147757534524</v>
      </c>
      <c r="AI178" s="10">
        <v>10.052798535776837</v>
      </c>
      <c r="AJ178" s="10">
        <v>10.112743900992584</v>
      </c>
      <c r="AM178" s="14" t="s">
        <v>388</v>
      </c>
      <c r="AN178" s="11">
        <f t="shared" si="6"/>
        <v>2.554981019400638E-2</v>
      </c>
      <c r="AO178" s="11">
        <f t="shared" si="7"/>
        <v>0.59712798533110645</v>
      </c>
      <c r="AQ178" s="14" t="s">
        <v>384</v>
      </c>
      <c r="AR178" s="11">
        <v>8.9266265917392437E-2</v>
      </c>
      <c r="AS178" s="11">
        <v>0.18089189227230182</v>
      </c>
    </row>
    <row r="179" spans="2:45">
      <c r="B179" s="34" t="s">
        <v>389</v>
      </c>
      <c r="C179" s="35" t="s">
        <v>390</v>
      </c>
      <c r="D179" s="11">
        <v>0.29005051448120839</v>
      </c>
      <c r="E179" s="11">
        <v>0.26911557667479585</v>
      </c>
      <c r="F179" s="11">
        <v>0.2773310527972303</v>
      </c>
      <c r="G179" s="11">
        <v>0.28280263793278509</v>
      </c>
      <c r="H179" s="11">
        <v>0.28060405342925759</v>
      </c>
      <c r="I179" s="11">
        <v>0.28361626313987925</v>
      </c>
      <c r="J179" s="11">
        <v>0.28643465066081286</v>
      </c>
      <c r="K179" s="11">
        <v>0.29028449253497163</v>
      </c>
      <c r="L179" s="11">
        <v>0.27913626731721525</v>
      </c>
      <c r="M179" s="11">
        <v>0.27207617360582903</v>
      </c>
      <c r="N179" s="11">
        <v>0.27087313184696549</v>
      </c>
      <c r="O179" s="11">
        <v>0.2715922723232233</v>
      </c>
      <c r="P179" s="11">
        <v>0.27497574168453698</v>
      </c>
      <c r="Q179" s="11">
        <v>0.27400638590721055</v>
      </c>
      <c r="R179" s="11">
        <v>0.28302105714749015</v>
      </c>
      <c r="S179" s="11">
        <v>0.28766756925721393</v>
      </c>
      <c r="U179" s="10">
        <v>8.3944047323264304</v>
      </c>
      <c r="V179" s="10">
        <v>8.4488209605004165</v>
      </c>
      <c r="W179" s="10">
        <v>8.4880670990908094</v>
      </c>
      <c r="X179" s="10">
        <v>8.5220396766169522</v>
      </c>
      <c r="Y179" s="10">
        <v>8.5677675443300778</v>
      </c>
      <c r="Z179" s="10">
        <v>8.6023363917551201</v>
      </c>
      <c r="AA179" s="10">
        <v>8.6389615882520658</v>
      </c>
      <c r="AB179" s="10">
        <v>8.6442309315479076</v>
      </c>
      <c r="AC179" s="10">
        <v>8.6924424476850053</v>
      </c>
      <c r="AD179" s="10">
        <v>8.7417088493436683</v>
      </c>
      <c r="AE179" s="10">
        <v>8.7710310798564421</v>
      </c>
      <c r="AF179" s="10">
        <v>8.8162606927593536</v>
      </c>
      <c r="AG179" s="10">
        <v>8.8681005620816489</v>
      </c>
      <c r="AH179" s="10">
        <v>8.903478858531825</v>
      </c>
      <c r="AI179" s="10">
        <v>8.9242508627999637</v>
      </c>
      <c r="AJ179" s="10">
        <v>8.9607659666337867</v>
      </c>
      <c r="AM179" s="14" t="s">
        <v>390</v>
      </c>
      <c r="AN179" s="11">
        <f t="shared" si="6"/>
        <v>-6.5488051462837434E-3</v>
      </c>
      <c r="AO179" s="11">
        <f t="shared" si="7"/>
        <v>2.7406894181493092E-2</v>
      </c>
      <c r="AQ179" s="14" t="s">
        <v>128</v>
      </c>
      <c r="AR179" s="11">
        <v>9.1626997410546113E-2</v>
      </c>
      <c r="AS179" s="11">
        <v>0.66825191373105275</v>
      </c>
    </row>
    <row r="180" spans="2:45">
      <c r="B180" s="34" t="s">
        <v>391</v>
      </c>
      <c r="C180" s="35" t="s">
        <v>392</v>
      </c>
      <c r="D180" s="11">
        <v>0.26174248337790323</v>
      </c>
      <c r="E180" s="11">
        <v>0.25707024605875151</v>
      </c>
      <c r="F180" s="11">
        <v>0.25304947652574133</v>
      </c>
      <c r="G180" s="11">
        <v>0.24617938311533941</v>
      </c>
      <c r="H180" s="11">
        <v>0.24139314187036995</v>
      </c>
      <c r="I180" s="11">
        <v>0.23897089780154657</v>
      </c>
      <c r="J180" s="11">
        <v>0.23544019989187268</v>
      </c>
      <c r="K180" s="11">
        <v>0.23586838640892704</v>
      </c>
      <c r="L180" s="11">
        <v>0.2326425341396092</v>
      </c>
      <c r="M180" s="11">
        <v>0.22898832893532359</v>
      </c>
      <c r="N180" s="11">
        <v>0.22513126546518614</v>
      </c>
      <c r="O180" s="11">
        <v>0.22347539430273167</v>
      </c>
      <c r="P180" s="11">
        <v>0.22824861169013763</v>
      </c>
      <c r="Q180" s="11">
        <v>0.22870917405473398</v>
      </c>
      <c r="R180" s="11">
        <v>0.24758962652863914</v>
      </c>
      <c r="S180" s="11">
        <v>0.25105891110314232</v>
      </c>
      <c r="U180" s="10">
        <v>9.0333782000962675</v>
      </c>
      <c r="V180" s="10">
        <v>9.0874277153756893</v>
      </c>
      <c r="W180" s="10">
        <v>9.1434804354047223</v>
      </c>
      <c r="X180" s="10">
        <v>9.1496424612344125</v>
      </c>
      <c r="Y180" s="10">
        <v>9.0992964023786538</v>
      </c>
      <c r="Z180" s="10">
        <v>9.149410167665744</v>
      </c>
      <c r="AA180" s="10">
        <v>9.0760424682321865</v>
      </c>
      <c r="AB180" s="10">
        <v>9.1218096565307132</v>
      </c>
      <c r="AC180" s="10">
        <v>9.1595986563363052</v>
      </c>
      <c r="AD180" s="10">
        <v>9.2359064424608999</v>
      </c>
      <c r="AE180" s="10">
        <v>9.3035841873015954</v>
      </c>
      <c r="AF180" s="10">
        <v>9.3574181641683438</v>
      </c>
      <c r="AG180" s="10">
        <v>9.3904229252480125</v>
      </c>
      <c r="AH180" s="10">
        <v>9.3845945521871865</v>
      </c>
      <c r="AI180" s="10">
        <v>9.3244577621954789</v>
      </c>
      <c r="AJ180" s="10">
        <v>9.3486888318971513</v>
      </c>
      <c r="AM180" s="14" t="s">
        <v>392</v>
      </c>
      <c r="AN180" s="11">
        <f t="shared" si="6"/>
        <v>-5.2086758930781678E-2</v>
      </c>
      <c r="AO180" s="11">
        <f t="shared" si="7"/>
        <v>0.28696747932776401</v>
      </c>
      <c r="AQ180" s="14" t="s">
        <v>422</v>
      </c>
      <c r="AR180" s="11">
        <v>9.6745073303142692E-2</v>
      </c>
      <c r="AS180" s="11">
        <v>0.84529748451342734</v>
      </c>
    </row>
    <row r="181" spans="2:45">
      <c r="B181" s="34" t="s">
        <v>393</v>
      </c>
      <c r="C181" s="35" t="s">
        <v>394</v>
      </c>
      <c r="D181" s="11">
        <v>0.26545789356357308</v>
      </c>
      <c r="E181" s="11">
        <v>0.27361991869957764</v>
      </c>
      <c r="F181" s="11">
        <v>0.2641199689730212</v>
      </c>
      <c r="G181" s="11">
        <v>0.25842117175001161</v>
      </c>
      <c r="H181" s="11">
        <v>0.25553723285397351</v>
      </c>
      <c r="I181" s="11">
        <v>0.25407203687266838</v>
      </c>
      <c r="J181" s="11">
        <v>0.25335893232770906</v>
      </c>
      <c r="K181" s="11">
        <v>0.25437702089630393</v>
      </c>
      <c r="L181" s="11">
        <v>0.25634225879473616</v>
      </c>
      <c r="M181" s="11">
        <v>0.25873308153531277</v>
      </c>
      <c r="N181" s="11">
        <v>0.25924246721672262</v>
      </c>
      <c r="O181" s="11">
        <v>0.26034955269454579</v>
      </c>
      <c r="P181" s="11">
        <v>0.26331191359892397</v>
      </c>
      <c r="Q181" s="11">
        <v>0.26375200613532485</v>
      </c>
      <c r="R181" s="11">
        <v>0.26649610330963863</v>
      </c>
      <c r="S181" s="11">
        <v>0.2695096626240045</v>
      </c>
      <c r="U181" s="10">
        <v>7.6241869701513147</v>
      </c>
      <c r="V181" s="10">
        <v>7.5365732773097793</v>
      </c>
      <c r="W181" s="10">
        <v>7.401553982198851</v>
      </c>
      <c r="X181" s="10">
        <v>7.4533083331697636</v>
      </c>
      <c r="Y181" s="10">
        <v>7.5930102625196225</v>
      </c>
      <c r="Z181" s="10">
        <v>7.7502693509407417</v>
      </c>
      <c r="AA181" s="10">
        <v>7.9219710137190731</v>
      </c>
      <c r="AB181" s="10">
        <v>8.0539311643928109</v>
      </c>
      <c r="AC181" s="10">
        <v>8.1967690423355926</v>
      </c>
      <c r="AD181" s="10">
        <v>8.3406392304568602</v>
      </c>
      <c r="AE181" s="10">
        <v>8.448509051948708</v>
      </c>
      <c r="AF181" s="10">
        <v>8.5426269471087011</v>
      </c>
      <c r="AG181" s="10">
        <v>8.6406756896625225</v>
      </c>
      <c r="AH181" s="10">
        <v>8.7273021965724489</v>
      </c>
      <c r="AI181" s="10">
        <v>8.7912108031252973</v>
      </c>
      <c r="AJ181" s="10">
        <v>8.8900967347535254</v>
      </c>
      <c r="AM181" s="14" t="s">
        <v>394</v>
      </c>
      <c r="AN181" s="11">
        <f t="shared" si="6"/>
        <v>2.159941250238166E-3</v>
      </c>
      <c r="AO181" s="11">
        <f t="shared" si="7"/>
        <v>3.6050135202709839E-2</v>
      </c>
      <c r="AQ181" s="14" t="s">
        <v>182</v>
      </c>
      <c r="AR181" s="11">
        <v>9.8952874704173688E-2</v>
      </c>
      <c r="AS181" s="11">
        <v>0.14594185613168059</v>
      </c>
    </row>
    <row r="182" spans="2:45">
      <c r="B182" s="34" t="s">
        <v>395</v>
      </c>
      <c r="C182" s="35" t="s">
        <v>396</v>
      </c>
      <c r="D182" s="11">
        <v>0.44134285978201215</v>
      </c>
      <c r="E182" s="11">
        <v>0.44897820857326215</v>
      </c>
      <c r="F182" s="11">
        <v>0.43806154190659546</v>
      </c>
      <c r="G182" s="11">
        <v>0.43952232622034554</v>
      </c>
      <c r="H182" s="11">
        <v>0.43859662962576218</v>
      </c>
      <c r="I182" s="11">
        <v>0.45485034597742885</v>
      </c>
      <c r="J182" s="11">
        <v>0.47416313765242885</v>
      </c>
      <c r="K182" s="11">
        <v>0.47586326088992886</v>
      </c>
      <c r="L182" s="11">
        <v>0.4529689992440955</v>
      </c>
      <c r="M182" s="11">
        <v>0.44120167625242884</v>
      </c>
      <c r="N182" s="11">
        <v>0.44780225183159555</v>
      </c>
      <c r="O182" s="11">
        <v>0.43936517481215104</v>
      </c>
      <c r="P182" s="11">
        <v>0.43429800675937336</v>
      </c>
      <c r="Q182" s="11">
        <v>0.43200669253826218</v>
      </c>
      <c r="R182" s="11">
        <v>0.43901369182704825</v>
      </c>
      <c r="S182" s="11">
        <v>0.44079722995339138</v>
      </c>
      <c r="U182" s="10">
        <v>7.1645444558349123</v>
      </c>
      <c r="V182" s="10">
        <v>7.1950036633196213</v>
      </c>
      <c r="W182" s="10">
        <v>7.2254628708043303</v>
      </c>
      <c r="X182" s="10">
        <v>7.2559220782890383</v>
      </c>
      <c r="Y182" s="10">
        <v>7.2863812857737473</v>
      </c>
      <c r="Z182" s="10">
        <v>7.3168404932584554</v>
      </c>
      <c r="AA182" s="10">
        <v>7.3472997007431644</v>
      </c>
      <c r="AB182" s="10">
        <v>7.3777589082278725</v>
      </c>
      <c r="AC182" s="10">
        <v>7.4073177104694174</v>
      </c>
      <c r="AD182" s="10">
        <v>7.4368765127109615</v>
      </c>
      <c r="AE182" s="10">
        <v>7.4664353149525056</v>
      </c>
      <c r="AF182" s="10">
        <v>7.4959941171940505</v>
      </c>
      <c r="AG182" s="10">
        <v>7.5255529194355946</v>
      </c>
      <c r="AH182" s="10">
        <v>7.5551117216771386</v>
      </c>
      <c r="AI182" s="10">
        <v>7.5846705239186836</v>
      </c>
      <c r="AJ182" s="10">
        <v>7.6141154748896813</v>
      </c>
      <c r="AM182" s="14" t="s">
        <v>396</v>
      </c>
      <c r="AN182" s="11">
        <f t="shared" si="6"/>
        <v>-1.9325356091785456E-2</v>
      </c>
      <c r="AO182" s="11">
        <f t="shared" si="7"/>
        <v>4.5961961034492189E-2</v>
      </c>
      <c r="AQ182" s="14" t="s">
        <v>228</v>
      </c>
      <c r="AR182" s="11">
        <v>0.10865996116196508</v>
      </c>
      <c r="AS182" s="11">
        <v>0.69487229054157607</v>
      </c>
    </row>
    <row r="183" spans="2:45">
      <c r="B183" s="34" t="s">
        <v>397</v>
      </c>
      <c r="C183" s="35" t="s">
        <v>398</v>
      </c>
      <c r="D183" s="11">
        <v>0.521883147169248</v>
      </c>
      <c r="E183" s="11">
        <v>0.52096504373364505</v>
      </c>
      <c r="F183" s="11">
        <v>0.5256999648927575</v>
      </c>
      <c r="G183" s="11">
        <v>0.52400102629455292</v>
      </c>
      <c r="H183" s="11">
        <v>0.51920429577409222</v>
      </c>
      <c r="I183" s="11">
        <v>0.51802579698300144</v>
      </c>
      <c r="J183" s="11">
        <v>0.51215873524384148</v>
      </c>
      <c r="K183" s="11">
        <v>0.50908738499023376</v>
      </c>
      <c r="L183" s="11">
        <v>0.50462931441567827</v>
      </c>
      <c r="M183" s="11">
        <v>0.50670474986836234</v>
      </c>
      <c r="N183" s="11">
        <v>0.50643335100810882</v>
      </c>
      <c r="O183" s="11">
        <v>0.50103819866375721</v>
      </c>
      <c r="P183" s="11">
        <v>0.49825125515172358</v>
      </c>
      <c r="Q183" s="11">
        <v>0.49476535704019281</v>
      </c>
      <c r="R183" s="11">
        <v>0.49473223819220619</v>
      </c>
      <c r="S183" s="11">
        <v>0.49814855480810083</v>
      </c>
      <c r="U183" s="10">
        <v>6.4427498400457743</v>
      </c>
      <c r="V183" s="10">
        <v>6.4984100320228819</v>
      </c>
      <c r="W183" s="10">
        <v>6.517581563728772</v>
      </c>
      <c r="X183" s="10">
        <v>6.5351388034625213</v>
      </c>
      <c r="Y183" s="10">
        <v>6.6404892706298853</v>
      </c>
      <c r="Z183" s="10">
        <v>6.6404152626444226</v>
      </c>
      <c r="AA183" s="10">
        <v>6.6594064769755352</v>
      </c>
      <c r="AB183" s="10">
        <v>6.7111492176134648</v>
      </c>
      <c r="AC183" s="10">
        <v>6.7415577451685325</v>
      </c>
      <c r="AD183" s="10">
        <v>6.7749056419986076</v>
      </c>
      <c r="AE183" s="10">
        <v>6.8037129449487823</v>
      </c>
      <c r="AF183" s="10">
        <v>6.8734823959604112</v>
      </c>
      <c r="AG183" s="10">
        <v>6.9215493441133127</v>
      </c>
      <c r="AH183" s="10">
        <v>6.972323583653683</v>
      </c>
      <c r="AI183" s="10">
        <v>7.0078467354974574</v>
      </c>
      <c r="AJ183" s="10">
        <v>7.0464988590777144</v>
      </c>
      <c r="AM183" s="14" t="s">
        <v>398</v>
      </c>
      <c r="AN183" s="11">
        <f t="shared" si="6"/>
        <v>-5.4284078700612207E-2</v>
      </c>
      <c r="AO183" s="11">
        <f t="shared" si="7"/>
        <v>0.91918971905224645</v>
      </c>
      <c r="AQ183" s="14" t="s">
        <v>166</v>
      </c>
      <c r="AR183" s="11">
        <v>0.10866177634929504</v>
      </c>
      <c r="AS183" s="11">
        <v>0.41659549512718175</v>
      </c>
    </row>
    <row r="184" spans="2:45">
      <c r="B184" s="34" t="s">
        <v>399</v>
      </c>
      <c r="C184" s="35" t="s">
        <v>400</v>
      </c>
      <c r="D184" s="11">
        <v>0.27042150145714344</v>
      </c>
      <c r="E184" s="11">
        <v>0.26976654204254791</v>
      </c>
      <c r="F184" s="11">
        <v>0.26993334993824397</v>
      </c>
      <c r="G184" s="11">
        <v>0.26865000409394674</v>
      </c>
      <c r="H184" s="11">
        <v>0.2683658769868939</v>
      </c>
      <c r="I184" s="11">
        <v>0.27038966673849096</v>
      </c>
      <c r="J184" s="11">
        <v>0.26739367035073541</v>
      </c>
      <c r="K184" s="11">
        <v>0.2662321071570119</v>
      </c>
      <c r="L184" s="11">
        <v>0.27345177090604117</v>
      </c>
      <c r="M184" s="11">
        <v>0.26685833051456848</v>
      </c>
      <c r="N184" s="11">
        <v>0.26553560633555356</v>
      </c>
      <c r="O184" s="11">
        <v>0.26450405540501803</v>
      </c>
      <c r="P184" s="11">
        <v>0.26438170403669509</v>
      </c>
      <c r="Q184" s="11">
        <v>0.2638398332893756</v>
      </c>
      <c r="R184" s="11">
        <v>0.27177897189989375</v>
      </c>
      <c r="S184" s="11">
        <v>0.27552397296969705</v>
      </c>
      <c r="U184" s="10">
        <v>8.2683864987589022</v>
      </c>
      <c r="V184" s="10">
        <v>8.1719002130913712</v>
      </c>
      <c r="W184" s="10">
        <v>8.1505522947382865</v>
      </c>
      <c r="X184" s="10">
        <v>8.1403068909660856</v>
      </c>
      <c r="Y184" s="10">
        <v>8.1477339687535686</v>
      </c>
      <c r="Z184" s="10">
        <v>8.2151250057931922</v>
      </c>
      <c r="AA184" s="10">
        <v>8.3131908321542518</v>
      </c>
      <c r="AB184" s="10">
        <v>8.3738207118917778</v>
      </c>
      <c r="AC184" s="10">
        <v>8.4717757795158128</v>
      </c>
      <c r="AD184" s="10">
        <v>8.5935832027206125</v>
      </c>
      <c r="AE184" s="10">
        <v>8.6275530409885341</v>
      </c>
      <c r="AF184" s="10">
        <v>8.7047724249842098</v>
      </c>
      <c r="AG184" s="10">
        <v>8.7867751672508376</v>
      </c>
      <c r="AH184" s="10">
        <v>8.8129723285421484</v>
      </c>
      <c r="AI184" s="10">
        <v>8.6546908624870138</v>
      </c>
      <c r="AJ184" s="10">
        <v>8.7051226683573635</v>
      </c>
      <c r="AM184" s="14" t="s">
        <v>400</v>
      </c>
      <c r="AN184" s="11">
        <f t="shared" si="6"/>
        <v>-3.7801034533373997E-3</v>
      </c>
      <c r="AO184" s="11">
        <f t="shared" si="7"/>
        <v>7.9644820092872812E-2</v>
      </c>
      <c r="AQ184" s="14" t="s">
        <v>368</v>
      </c>
      <c r="AR184" s="11">
        <v>0.11734159795249698</v>
      </c>
      <c r="AS184" s="11">
        <v>0.86020453367134675</v>
      </c>
    </row>
    <row r="185" spans="2:45">
      <c r="B185" s="34" t="s">
        <v>401</v>
      </c>
      <c r="C185" s="35" t="s">
        <v>402</v>
      </c>
      <c r="D185" s="11">
        <v>0.28485556461344141</v>
      </c>
      <c r="E185" s="11">
        <v>0.28456379406619764</v>
      </c>
      <c r="F185" s="11">
        <v>0.28430901889400534</v>
      </c>
      <c r="G185" s="11">
        <v>0.28374346562001035</v>
      </c>
      <c r="H185" s="11">
        <v>0.28381015505100043</v>
      </c>
      <c r="I185" s="11">
        <v>0.28366581548575104</v>
      </c>
      <c r="J185" s="11">
        <v>0.28567416682498364</v>
      </c>
      <c r="K185" s="11">
        <v>0.28748484607749542</v>
      </c>
      <c r="L185" s="11">
        <v>0.28748661069586079</v>
      </c>
      <c r="M185" s="11">
        <v>0.28748953385081161</v>
      </c>
      <c r="N185" s="11">
        <v>0.29333490936856726</v>
      </c>
      <c r="O185" s="11">
        <v>0.2889408377897274</v>
      </c>
      <c r="P185" s="11">
        <v>0.28925014675797434</v>
      </c>
      <c r="Q185" s="11">
        <v>0.28993251805684445</v>
      </c>
      <c r="R185" s="11">
        <v>0.29368330520821118</v>
      </c>
      <c r="S185" s="11">
        <v>0.29755100902419013</v>
      </c>
      <c r="U185" s="10">
        <v>10.740040386640757</v>
      </c>
      <c r="V185" s="10">
        <v>10.742296837619147</v>
      </c>
      <c r="W185" s="10">
        <v>10.748230072143201</v>
      </c>
      <c r="X185" s="10">
        <v>10.731661964976269</v>
      </c>
      <c r="Y185" s="10">
        <v>10.712680584891825</v>
      </c>
      <c r="Z185" s="10">
        <v>10.706406298185044</v>
      </c>
      <c r="AA185" s="10">
        <v>10.670453554309844</v>
      </c>
      <c r="AB185" s="10">
        <v>10.645521155989615</v>
      </c>
      <c r="AC185" s="10">
        <v>10.710451564078353</v>
      </c>
      <c r="AD185" s="10">
        <v>10.759569715576662</v>
      </c>
      <c r="AE185" s="10">
        <v>10.799421217898507</v>
      </c>
      <c r="AF185" s="10">
        <v>10.848349516398493</v>
      </c>
      <c r="AG185" s="10">
        <v>10.876993820962182</v>
      </c>
      <c r="AH185" s="10">
        <v>10.899381042138303</v>
      </c>
      <c r="AI185" s="10">
        <v>10.867328520507691</v>
      </c>
      <c r="AJ185" s="10">
        <v>10.879648672647615</v>
      </c>
      <c r="AM185" s="14" t="s">
        <v>402</v>
      </c>
      <c r="AN185" s="11">
        <f t="shared" si="6"/>
        <v>3.6184315280577764E-2</v>
      </c>
      <c r="AO185" s="11">
        <f t="shared" si="7"/>
        <v>0.49860588104219072</v>
      </c>
      <c r="AQ185" s="14" t="s">
        <v>286</v>
      </c>
      <c r="AR185" s="11">
        <v>0.12041832039661753</v>
      </c>
      <c r="AS185" s="11">
        <v>0.37917242894242437</v>
      </c>
    </row>
    <row r="186" spans="2:45">
      <c r="B186" s="34" t="s">
        <v>403</v>
      </c>
      <c r="C186" s="35" t="s">
        <v>404</v>
      </c>
      <c r="D186" s="11">
        <v>0.17235577623408446</v>
      </c>
      <c r="E186" s="11">
        <v>0.17106322994267184</v>
      </c>
      <c r="F186" s="11">
        <v>0.17279405763499903</v>
      </c>
      <c r="G186" s="11">
        <v>0.17663201269860007</v>
      </c>
      <c r="H186" s="11">
        <v>0.18042504906301401</v>
      </c>
      <c r="I186" s="11">
        <v>0.18355426428921653</v>
      </c>
      <c r="J186" s="11">
        <v>0.18720110024609327</v>
      </c>
      <c r="K186" s="11">
        <v>0.19005313945500246</v>
      </c>
      <c r="L186" s="11">
        <v>0.19245647947691977</v>
      </c>
      <c r="M186" s="11">
        <v>0.18825735337417582</v>
      </c>
      <c r="N186" s="11">
        <v>0.18646087088418217</v>
      </c>
      <c r="O186" s="11">
        <v>0.185340961120706</v>
      </c>
      <c r="P186" s="11">
        <v>0.18372667846056326</v>
      </c>
      <c r="Q186" s="11">
        <v>0.1842582920247797</v>
      </c>
      <c r="R186" s="11">
        <v>0.18524292271275286</v>
      </c>
      <c r="S186" s="11">
        <v>0.18938580339979652</v>
      </c>
      <c r="U186" s="10">
        <v>10.141105388343117</v>
      </c>
      <c r="V186" s="10">
        <v>10.167004357120421</v>
      </c>
      <c r="W186" s="10">
        <v>10.196967089422303</v>
      </c>
      <c r="X186" s="10">
        <v>10.229485400305167</v>
      </c>
      <c r="Y186" s="10">
        <v>10.260287661352633</v>
      </c>
      <c r="Z186" s="10">
        <v>10.295123165914116</v>
      </c>
      <c r="AA186" s="10">
        <v>10.315774718268138</v>
      </c>
      <c r="AB186" s="10">
        <v>10.332829990611243</v>
      </c>
      <c r="AC186" s="10">
        <v>10.356468949720128</v>
      </c>
      <c r="AD186" s="10">
        <v>10.380342335634362</v>
      </c>
      <c r="AE186" s="10">
        <v>10.3960673603074</v>
      </c>
      <c r="AF186" s="10">
        <v>10.417932109768676</v>
      </c>
      <c r="AG186" s="10">
        <v>10.437026647631809</v>
      </c>
      <c r="AH186" s="10">
        <v>10.435519068221481</v>
      </c>
      <c r="AI186" s="10">
        <v>10.378066810347676</v>
      </c>
      <c r="AJ186" s="10">
        <v>10.398331602185488</v>
      </c>
      <c r="AM186" s="14" t="s">
        <v>404</v>
      </c>
      <c r="AN186" s="11">
        <f t="shared" si="6"/>
        <v>5.5645028318650994E-2</v>
      </c>
      <c r="AO186" s="11">
        <f t="shared" si="7"/>
        <v>0.65953721022782819</v>
      </c>
      <c r="AQ186" s="14" t="s">
        <v>252</v>
      </c>
      <c r="AR186" s="11">
        <v>0.12187081635438404</v>
      </c>
      <c r="AS186" s="11">
        <v>0.52481315573984844</v>
      </c>
    </row>
    <row r="187" spans="2:45">
      <c r="B187" s="34" t="s">
        <v>405</v>
      </c>
      <c r="C187" s="35" t="s">
        <v>406</v>
      </c>
      <c r="D187" s="11">
        <v>0.21415493739910643</v>
      </c>
      <c r="E187" s="11">
        <v>0.21254404925214701</v>
      </c>
      <c r="F187" s="11">
        <v>0.21200842425608454</v>
      </c>
      <c r="G187" s="11">
        <v>0.21076176628341689</v>
      </c>
      <c r="H187" s="11">
        <v>0.20958891006422389</v>
      </c>
      <c r="I187" s="11">
        <v>0.20866471014820778</v>
      </c>
      <c r="J187" s="11">
        <v>0.2077318830483329</v>
      </c>
      <c r="K187" s="11">
        <v>0.20664735891301744</v>
      </c>
      <c r="L187" s="11">
        <v>0.2051129774499614</v>
      </c>
      <c r="M187" s="11">
        <v>0.20512735356661027</v>
      </c>
      <c r="N187" s="11">
        <v>0.20455612829349043</v>
      </c>
      <c r="O187" s="11">
        <v>0.20444790447332642</v>
      </c>
      <c r="P187" s="11">
        <v>0.20450272037977765</v>
      </c>
      <c r="Q187" s="11">
        <v>0.2097164957830987</v>
      </c>
      <c r="R187" s="11">
        <v>0.21328319841062773</v>
      </c>
      <c r="S187" s="11">
        <v>0.21704990103648036</v>
      </c>
      <c r="U187" s="10">
        <v>10.431267310778043</v>
      </c>
      <c r="V187" s="10">
        <v>10.456784626206613</v>
      </c>
      <c r="W187" s="10">
        <v>10.488820838465871</v>
      </c>
      <c r="X187" s="10">
        <v>10.520229991121443</v>
      </c>
      <c r="Y187" s="10">
        <v>10.556294557787611</v>
      </c>
      <c r="Z187" s="10">
        <v>10.586019427255358</v>
      </c>
      <c r="AA187" s="10">
        <v>10.586633362720525</v>
      </c>
      <c r="AB187" s="10">
        <v>10.595238712702553</v>
      </c>
      <c r="AC187" s="10">
        <v>10.61123183567323</v>
      </c>
      <c r="AD187" s="10">
        <v>10.637124984318907</v>
      </c>
      <c r="AE187" s="10">
        <v>10.658070315065926</v>
      </c>
      <c r="AF187" s="10">
        <v>10.67490371098158</v>
      </c>
      <c r="AG187" s="10">
        <v>10.684236752118247</v>
      </c>
      <c r="AH187" s="10">
        <v>10.675004019982971</v>
      </c>
      <c r="AI187" s="10">
        <v>10.639719997566537</v>
      </c>
      <c r="AJ187" s="10">
        <v>10.656384583473161</v>
      </c>
      <c r="AM187" s="14" t="s">
        <v>406</v>
      </c>
      <c r="AN187" s="11">
        <f t="shared" si="6"/>
        <v>-2.3945700623534336E-2</v>
      </c>
      <c r="AO187" s="11">
        <f t="shared" si="7"/>
        <v>0.23788449984017046</v>
      </c>
      <c r="AQ187" s="14" t="s">
        <v>206</v>
      </c>
      <c r="AR187" s="11">
        <v>0.12877155287400718</v>
      </c>
      <c r="AS187" s="11">
        <v>0.40420670957894866</v>
      </c>
    </row>
    <row r="188" spans="2:45">
      <c r="B188" s="34" t="s">
        <v>407</v>
      </c>
      <c r="C188" s="35" t="s">
        <v>408</v>
      </c>
      <c r="D188" s="11">
        <v>0.23546535329325266</v>
      </c>
      <c r="E188" s="11">
        <v>0.23675076054061198</v>
      </c>
      <c r="F188" s="11">
        <v>0.23458883785213391</v>
      </c>
      <c r="G188" s="11">
        <v>0.23512043694575577</v>
      </c>
      <c r="H188" s="11">
        <v>0.23269225000149205</v>
      </c>
      <c r="I188" s="11">
        <v>0.2428308418466881</v>
      </c>
      <c r="J188" s="11">
        <v>0.2311107346070658</v>
      </c>
      <c r="K188" s="11">
        <v>0.24453850735817295</v>
      </c>
      <c r="L188" s="11">
        <v>0.23741480633470813</v>
      </c>
      <c r="M188" s="11">
        <v>0.22308771079307466</v>
      </c>
      <c r="N188" s="11">
        <v>0.21894689269848591</v>
      </c>
      <c r="O188" s="11">
        <v>0.2201873318642904</v>
      </c>
      <c r="P188" s="11">
        <v>0.21240543832291356</v>
      </c>
      <c r="Q188" s="11">
        <v>0.21652463343875958</v>
      </c>
      <c r="R188" s="11">
        <v>0.22466463492731828</v>
      </c>
      <c r="S188" s="11">
        <v>0.22780830999871116</v>
      </c>
      <c r="U188" s="10">
        <v>9.0543872527480538</v>
      </c>
      <c r="V188" s="10">
        <v>9.1032880844076498</v>
      </c>
      <c r="W188" s="10">
        <v>9.1789508038804026</v>
      </c>
      <c r="X188" s="10">
        <v>9.2177593742935411</v>
      </c>
      <c r="Y188" s="10">
        <v>9.1935925400224292</v>
      </c>
      <c r="Z188" s="10">
        <v>9.1704538964362552</v>
      </c>
      <c r="AA188" s="10">
        <v>9.1289819396197238</v>
      </c>
      <c r="AB188" s="10">
        <v>9.0484576016630758</v>
      </c>
      <c r="AC188" s="10">
        <v>9.0579866768873387</v>
      </c>
      <c r="AD188" s="10">
        <v>9.1073637735652913</v>
      </c>
      <c r="AE188" s="10">
        <v>9.1781054722831197</v>
      </c>
      <c r="AF188" s="10">
        <v>9.2178081263830656</v>
      </c>
      <c r="AG188" s="10">
        <v>9.2869327401865256</v>
      </c>
      <c r="AH188" s="10">
        <v>9.3657898323564073</v>
      </c>
      <c r="AI188" s="10">
        <v>9.3907066908008954</v>
      </c>
      <c r="AJ188" s="10">
        <v>9.4064719698217356</v>
      </c>
      <c r="AM188" s="14" t="s">
        <v>408</v>
      </c>
      <c r="AN188" s="11">
        <f t="shared" si="6"/>
        <v>-4.7941771385508744E-2</v>
      </c>
      <c r="AO188" s="11">
        <f t="shared" si="7"/>
        <v>0.34592288124249976</v>
      </c>
      <c r="AQ188" s="14" t="s">
        <v>58</v>
      </c>
      <c r="AR188" s="11">
        <v>0.13745273285454884</v>
      </c>
      <c r="AS188" s="11">
        <v>0.672008909087072</v>
      </c>
    </row>
    <row r="189" spans="2:45">
      <c r="B189" s="34" t="s">
        <v>409</v>
      </c>
      <c r="C189" s="35" t="s">
        <v>410</v>
      </c>
      <c r="D189" s="11">
        <v>0.28440770126893883</v>
      </c>
      <c r="E189" s="11">
        <v>0.28484594812086383</v>
      </c>
      <c r="F189" s="11">
        <v>0.27654173676757804</v>
      </c>
      <c r="G189" s="11">
        <v>0.27232057381564367</v>
      </c>
      <c r="H189" s="11">
        <v>0.27912090959100616</v>
      </c>
      <c r="I189" s="11">
        <v>0.27033893216105359</v>
      </c>
      <c r="J189" s="11">
        <v>0.26574723310735099</v>
      </c>
      <c r="K189" s="11">
        <v>0.25937352605884079</v>
      </c>
      <c r="L189" s="11">
        <v>0.25791604294695997</v>
      </c>
      <c r="M189" s="11">
        <v>0.25665923466861579</v>
      </c>
      <c r="N189" s="11">
        <v>0.25843516349266998</v>
      </c>
      <c r="O189" s="11">
        <v>0.25863907994890889</v>
      </c>
      <c r="P189" s="11">
        <v>0.26099308105126984</v>
      </c>
      <c r="Q189" s="11">
        <v>0.26177135972563331</v>
      </c>
      <c r="R189" s="11">
        <v>0.26515232993511001</v>
      </c>
      <c r="S189" s="11">
        <v>0.26904509349454525</v>
      </c>
      <c r="U189" s="10">
        <v>7.2873907312680375</v>
      </c>
      <c r="V189" s="10">
        <v>7.2851209883504042</v>
      </c>
      <c r="W189" s="10">
        <v>7.3169617145847621</v>
      </c>
      <c r="X189" s="10">
        <v>7.3429679876555358</v>
      </c>
      <c r="Y189" s="10">
        <v>7.3706626071039389</v>
      </c>
      <c r="Z189" s="10">
        <v>7.3977646236580927</v>
      </c>
      <c r="AA189" s="10">
        <v>7.4261285145771847</v>
      </c>
      <c r="AB189" s="10">
        <v>7.4532150310595826</v>
      </c>
      <c r="AC189" s="10">
        <v>7.4827162878641706</v>
      </c>
      <c r="AD189" s="10">
        <v>7.5453585576059146</v>
      </c>
      <c r="AE189" s="10">
        <v>7.6013709940861132</v>
      </c>
      <c r="AF189" s="10">
        <v>7.6597338939418904</v>
      </c>
      <c r="AG189" s="10">
        <v>7.7361684539499178</v>
      </c>
      <c r="AH189" s="10">
        <v>7.8058862859511402</v>
      </c>
      <c r="AI189" s="10">
        <v>7.8673093658002307</v>
      </c>
      <c r="AJ189" s="10">
        <v>7.9090958062733456</v>
      </c>
      <c r="AM189" s="14" t="s">
        <v>410</v>
      </c>
      <c r="AN189" s="11">
        <f t="shared" si="6"/>
        <v>-2.6146378663461315E-2</v>
      </c>
      <c r="AO189" s="11">
        <f t="shared" si="7"/>
        <v>0.33212761654399492</v>
      </c>
      <c r="AQ189" s="14" t="s">
        <v>202</v>
      </c>
      <c r="AR189" s="11">
        <v>0.14149330294648413</v>
      </c>
      <c r="AS189" s="11">
        <v>0.19147069899641714</v>
      </c>
    </row>
    <row r="190" spans="2:45">
      <c r="B190" s="34" t="s">
        <v>411</v>
      </c>
      <c r="C190" s="35" t="s">
        <v>412</v>
      </c>
      <c r="D190" s="11">
        <v>0.46691674769910435</v>
      </c>
      <c r="E190" s="11">
        <v>0.43691534158392148</v>
      </c>
      <c r="F190" s="11">
        <v>0.43657933596185838</v>
      </c>
      <c r="G190" s="11">
        <v>0.43930161661305184</v>
      </c>
      <c r="H190" s="11">
        <v>0.4573515959070602</v>
      </c>
      <c r="I190" s="11">
        <v>0.43181372312837557</v>
      </c>
      <c r="J190" s="11">
        <v>0.43572559637761771</v>
      </c>
      <c r="K190" s="11">
        <v>0.43362197791508511</v>
      </c>
      <c r="L190" s="11">
        <v>0.4349313232606824</v>
      </c>
      <c r="M190" s="11">
        <v>0.43705864371639147</v>
      </c>
      <c r="N190" s="11">
        <v>0.43218540995989102</v>
      </c>
      <c r="O190" s="11">
        <v>0.43346860926409514</v>
      </c>
      <c r="P190" s="11">
        <v>0.42641056085996593</v>
      </c>
      <c r="Q190" s="11">
        <v>0.42436170076292123</v>
      </c>
      <c r="R190" s="11">
        <v>0.42823700199814935</v>
      </c>
      <c r="S190" s="11">
        <v>0.43188612051973047</v>
      </c>
      <c r="U190" s="10">
        <v>8.1710353015612842</v>
      </c>
      <c r="V190" s="10">
        <v>8.1728247105624199</v>
      </c>
      <c r="W190" s="10">
        <v>8.2022643465869329</v>
      </c>
      <c r="X190" s="10">
        <v>8.2269326131483904</v>
      </c>
      <c r="Y190" s="10">
        <v>8.21269210680458</v>
      </c>
      <c r="Z190" s="10">
        <v>8.2481238084079784</v>
      </c>
      <c r="AA190" s="10">
        <v>8.1904276107648641</v>
      </c>
      <c r="AB190" s="10">
        <v>8.1213968539164529</v>
      </c>
      <c r="AC190" s="10">
        <v>8.1301443987227255</v>
      </c>
      <c r="AD190" s="10">
        <v>8.1456466734049791</v>
      </c>
      <c r="AE190" s="10">
        <v>8.1687439970751878</v>
      </c>
      <c r="AF190" s="10">
        <v>8.21188060994211</v>
      </c>
      <c r="AG190" s="10">
        <v>8.2513044129197208</v>
      </c>
      <c r="AH190" s="10">
        <v>8.2873883962512291</v>
      </c>
      <c r="AI190" s="10">
        <v>8.3016022115233046</v>
      </c>
      <c r="AJ190" s="10">
        <v>8.3067626542533759</v>
      </c>
      <c r="AM190" s="14" t="s">
        <v>412</v>
      </c>
      <c r="AN190" s="11">
        <f t="shared" si="6"/>
        <v>-6.5251007019681367E-2</v>
      </c>
      <c r="AO190" s="11">
        <f t="shared" si="7"/>
        <v>0.12189556973336224</v>
      </c>
      <c r="AQ190" s="14" t="s">
        <v>114</v>
      </c>
      <c r="AR190" s="11">
        <v>0.16658032743944856</v>
      </c>
      <c r="AS190" s="11">
        <v>0.17484504193493414</v>
      </c>
    </row>
    <row r="191" spans="2:45">
      <c r="B191" s="34" t="s">
        <v>413</v>
      </c>
      <c r="C191" s="35" t="s">
        <v>414</v>
      </c>
      <c r="D191" s="11">
        <v>0.24826113882174425</v>
      </c>
      <c r="E191" s="11">
        <v>0.24831522357924421</v>
      </c>
      <c r="F191" s="11">
        <v>0.24670144865466095</v>
      </c>
      <c r="G191" s="11">
        <v>0.24819583578544344</v>
      </c>
      <c r="H191" s="11">
        <v>0.24804696075312638</v>
      </c>
      <c r="I191" s="11">
        <v>0.24778067060799425</v>
      </c>
      <c r="J191" s="11">
        <v>0.24252914044627674</v>
      </c>
      <c r="K191" s="11">
        <v>0.23947137883268496</v>
      </c>
      <c r="L191" s="11">
        <v>0.23947645826892472</v>
      </c>
      <c r="M191" s="11">
        <v>0.23473652825245331</v>
      </c>
      <c r="N191" s="11">
        <v>0.23643282203288082</v>
      </c>
      <c r="O191" s="11">
        <v>0.23846621961313272</v>
      </c>
      <c r="P191" s="11">
        <v>0.23677511033359988</v>
      </c>
      <c r="Q191" s="11">
        <v>0.23606641471787695</v>
      </c>
      <c r="R191" s="11">
        <v>0.23939359093062748</v>
      </c>
      <c r="S191" s="11">
        <v>0.24288973411614898</v>
      </c>
      <c r="U191" s="10">
        <v>9.2263815670244149</v>
      </c>
      <c r="V191" s="10">
        <v>9.2037921307031159</v>
      </c>
      <c r="W191" s="10">
        <v>9.2454484619471575</v>
      </c>
      <c r="X191" s="10">
        <v>9.2288032914278677</v>
      </c>
      <c r="Y191" s="10">
        <v>9.1480367853478661</v>
      </c>
      <c r="Z191" s="10">
        <v>9.1658106355032203</v>
      </c>
      <c r="AA191" s="10">
        <v>9.1806872231743863</v>
      </c>
      <c r="AB191" s="10">
        <v>9.069755615198698</v>
      </c>
      <c r="AC191" s="10">
        <v>8.9711887812426063</v>
      </c>
      <c r="AD191" s="10">
        <v>9.1216386893132988</v>
      </c>
      <c r="AE191" s="10">
        <v>9.2027579085089197</v>
      </c>
      <c r="AF191" s="10">
        <v>9.2799669560728582</v>
      </c>
      <c r="AG191" s="10">
        <v>9.3417502567976847</v>
      </c>
      <c r="AH191" s="10">
        <v>9.3721465388691563</v>
      </c>
      <c r="AI191" s="10">
        <v>9.3227752019147605</v>
      </c>
      <c r="AJ191" s="10">
        <v>9.3314598418992709</v>
      </c>
      <c r="AM191" s="14" t="s">
        <v>414</v>
      </c>
      <c r="AN191" s="11">
        <f t="shared" si="6"/>
        <v>-4.4289331815316789E-3</v>
      </c>
      <c r="AO191" s="11">
        <f t="shared" si="7"/>
        <v>8.5252237024737998E-3</v>
      </c>
      <c r="AQ191" s="14" t="s">
        <v>88</v>
      </c>
      <c r="AR191" s="11">
        <v>0.17040833417854501</v>
      </c>
      <c r="AS191" s="11">
        <v>4.9789639319830596E-2</v>
      </c>
    </row>
    <row r="192" spans="2:45">
      <c r="B192" s="34" t="s">
        <v>415</v>
      </c>
      <c r="C192" s="35" t="s">
        <v>416</v>
      </c>
      <c r="D192" s="11">
        <v>0.36165417231791891</v>
      </c>
      <c r="E192" s="11">
        <v>0.35669365370574374</v>
      </c>
      <c r="F192" s="11">
        <v>0.35471356375883767</v>
      </c>
      <c r="G192" s="11">
        <v>0.34385784333305097</v>
      </c>
      <c r="H192" s="11">
        <v>0.33737836426381812</v>
      </c>
      <c r="I192" s="11">
        <v>0.33103689333503877</v>
      </c>
      <c r="J192" s="11">
        <v>0.3308018451150071</v>
      </c>
      <c r="K192" s="11">
        <v>0.32564290194429912</v>
      </c>
      <c r="L192" s="11">
        <v>0.31902365950374018</v>
      </c>
      <c r="M192" s="11">
        <v>0.31210356209662637</v>
      </c>
      <c r="N192" s="11">
        <v>0.30779000532436168</v>
      </c>
      <c r="O192" s="11">
        <v>0.31191838282964718</v>
      </c>
      <c r="P192" s="11">
        <v>0.30950533979094458</v>
      </c>
      <c r="Q192" s="11">
        <v>0.30884578415286407</v>
      </c>
      <c r="R192" s="11">
        <v>0.31220777400709987</v>
      </c>
      <c r="S192" s="11">
        <v>0.31607438357033918</v>
      </c>
      <c r="U192" s="10">
        <v>7.1017881024594631</v>
      </c>
      <c r="V192" s="10">
        <v>7.1731548492373953</v>
      </c>
      <c r="W192" s="10">
        <v>7.236031323508314</v>
      </c>
      <c r="X192" s="10">
        <v>7.2781262107633173</v>
      </c>
      <c r="Y192" s="10">
        <v>7.3118384098678311</v>
      </c>
      <c r="Z192" s="10">
        <v>7.375955340413773</v>
      </c>
      <c r="AA192" s="10">
        <v>7.4291920313804187</v>
      </c>
      <c r="AB192" s="10">
        <v>7.4844491652126148</v>
      </c>
      <c r="AC192" s="10">
        <v>7.5406610873976376</v>
      </c>
      <c r="AD192" s="10">
        <v>7.6018098543678398</v>
      </c>
      <c r="AE192" s="10">
        <v>7.6698384423245214</v>
      </c>
      <c r="AF192" s="10">
        <v>7.7365928499099788</v>
      </c>
      <c r="AG192" s="10">
        <v>7.8057424820897445</v>
      </c>
      <c r="AH192" s="10">
        <v>7.854614873394441</v>
      </c>
      <c r="AI192" s="10">
        <v>7.8941588717393971</v>
      </c>
      <c r="AJ192" s="10">
        <v>7.9492690775270516</v>
      </c>
      <c r="AM192" s="14" t="s">
        <v>416</v>
      </c>
      <c r="AN192" s="11">
        <f t="shared" si="6"/>
        <v>-6.2342115408263947E-2</v>
      </c>
      <c r="AO192" s="11">
        <f t="shared" si="7"/>
        <v>0.83476989433066406</v>
      </c>
      <c r="AQ192" s="14" t="s">
        <v>328</v>
      </c>
      <c r="AR192" s="11">
        <v>0.19292900767129034</v>
      </c>
      <c r="AS192" s="11">
        <v>0.50105760051500081</v>
      </c>
    </row>
    <row r="193" spans="2:45">
      <c r="B193" s="34" t="s">
        <v>417</v>
      </c>
      <c r="C193" s="35" t="s">
        <v>418</v>
      </c>
      <c r="D193" s="11">
        <v>0.51238388814528213</v>
      </c>
      <c r="E193" s="11">
        <v>0.51441320051457862</v>
      </c>
      <c r="F193" s="11">
        <v>0.51351296790252676</v>
      </c>
      <c r="G193" s="11">
        <v>0.51287859461827123</v>
      </c>
      <c r="H193" s="11">
        <v>0.50963324281028421</v>
      </c>
      <c r="I193" s="11">
        <v>0.50716030418096247</v>
      </c>
      <c r="J193" s="11">
        <v>0.50320841903039903</v>
      </c>
      <c r="K193" s="11">
        <v>0.50046875727859175</v>
      </c>
      <c r="L193" s="11">
        <v>0.49927412261965137</v>
      </c>
      <c r="M193" s="11">
        <v>0.4964427623726802</v>
      </c>
      <c r="N193" s="11">
        <v>0.49360610152927059</v>
      </c>
      <c r="O193" s="11">
        <v>0.49596311116199593</v>
      </c>
      <c r="P193" s="11">
        <v>0.4864537611323545</v>
      </c>
      <c r="Q193" s="11">
        <v>0.48530460442277401</v>
      </c>
      <c r="R193" s="11">
        <v>0.48832996587694777</v>
      </c>
      <c r="S193" s="11">
        <v>0.49161430047696447</v>
      </c>
      <c r="U193" s="10">
        <v>7.5216872388855007</v>
      </c>
      <c r="V193" s="10">
        <v>7.5437922617633921</v>
      </c>
      <c r="W193" s="10">
        <v>7.587469846908073</v>
      </c>
      <c r="X193" s="10">
        <v>7.6198836297393759</v>
      </c>
      <c r="Y193" s="10">
        <v>7.6176920222816777</v>
      </c>
      <c r="Z193" s="10">
        <v>7.6315738953262278</v>
      </c>
      <c r="AA193" s="10">
        <v>7.6472675032842554</v>
      </c>
      <c r="AB193" s="10">
        <v>7.6563938140800945</v>
      </c>
      <c r="AC193" s="10">
        <v>7.6578795160918549</v>
      </c>
      <c r="AD193" s="10">
        <v>7.6678963547683114</v>
      </c>
      <c r="AE193" s="10">
        <v>7.6934656512420023</v>
      </c>
      <c r="AF193" s="10">
        <v>7.6961786875434886</v>
      </c>
      <c r="AG193" s="10">
        <v>7.6998721522365301</v>
      </c>
      <c r="AH193" s="10">
        <v>7.7070020226035201</v>
      </c>
      <c r="AI193" s="10">
        <v>7.7153657567049674</v>
      </c>
      <c r="AJ193" s="10">
        <v>7.727665609959887</v>
      </c>
      <c r="AM193" s="14" t="s">
        <v>418</v>
      </c>
      <c r="AN193" s="11">
        <f t="shared" si="6"/>
        <v>-0.1516850320524375</v>
      </c>
      <c r="AO193" s="11">
        <f t="shared" si="7"/>
        <v>0.81676882275902474</v>
      </c>
      <c r="AQ193" s="14" t="s">
        <v>236</v>
      </c>
      <c r="AR193" s="11" t="e">
        <v>#DIV/0!</v>
      </c>
      <c r="AS193" s="11" t="e">
        <v>#DIV/0!</v>
      </c>
    </row>
    <row r="194" spans="2:45">
      <c r="B194" s="34" t="s">
        <v>419</v>
      </c>
      <c r="C194" s="35" t="s">
        <v>420</v>
      </c>
      <c r="D194" s="11">
        <v>0.54253864728686652</v>
      </c>
      <c r="E194" s="11">
        <v>0.53019484896552505</v>
      </c>
      <c r="F194" s="11">
        <v>0.53408604578442753</v>
      </c>
      <c r="G194" s="11">
        <v>0.54794526317761838</v>
      </c>
      <c r="H194" s="11">
        <v>0.53344213586736444</v>
      </c>
      <c r="I194" s="11">
        <v>0.53937440024570804</v>
      </c>
      <c r="J194" s="11">
        <v>0.53959402177197513</v>
      </c>
      <c r="K194" s="11">
        <v>0.5487737598210064</v>
      </c>
      <c r="L194" s="11">
        <v>0.54653696890975823</v>
      </c>
      <c r="M194" s="11">
        <v>0.54051770677293709</v>
      </c>
      <c r="N194" s="11">
        <v>0.54183413417755477</v>
      </c>
      <c r="O194" s="11">
        <v>0.53955018011679379</v>
      </c>
      <c r="P194" s="11">
        <v>0.5276545194329586</v>
      </c>
      <c r="Q194" s="11">
        <v>0.52752073626100215</v>
      </c>
      <c r="R194" s="11">
        <v>0.53504040669877984</v>
      </c>
      <c r="S194" s="11">
        <v>0.53815132463691318</v>
      </c>
      <c r="U194" s="10">
        <v>6.9096620701319749</v>
      </c>
      <c r="V194" s="10">
        <v>6.9481805655429802</v>
      </c>
      <c r="W194" s="10">
        <v>6.9517948345423228</v>
      </c>
      <c r="X194" s="10">
        <v>6.9045702404919131</v>
      </c>
      <c r="Y194" s="10">
        <v>6.8992181795331673</v>
      </c>
      <c r="Z194" s="10">
        <v>6.9085523136575206</v>
      </c>
      <c r="AA194" s="10">
        <v>6.9321919772382099</v>
      </c>
      <c r="AB194" s="10">
        <v>6.941741941000708</v>
      </c>
      <c r="AC194" s="10">
        <v>6.9692477311114329</v>
      </c>
      <c r="AD194" s="10">
        <v>6.9995118689283409</v>
      </c>
      <c r="AE194" s="10">
        <v>7.0272702547194807</v>
      </c>
      <c r="AF194" s="10">
        <v>7.0637636724039243</v>
      </c>
      <c r="AG194" s="10">
        <v>7.0997142289700843</v>
      </c>
      <c r="AH194" s="10">
        <v>7.1317412660819777</v>
      </c>
      <c r="AI194" s="10">
        <v>7.1691400515265267</v>
      </c>
      <c r="AJ194" s="10">
        <v>7.1869751536939352</v>
      </c>
      <c r="AM194" s="14" t="s">
        <v>420</v>
      </c>
      <c r="AN194" s="11">
        <f t="shared" si="6"/>
        <v>-2.8395563279709792E-2</v>
      </c>
      <c r="AO194" s="11">
        <f t="shared" si="7"/>
        <v>0.17816058731878523</v>
      </c>
      <c r="AQ194" s="14" t="s">
        <v>266</v>
      </c>
      <c r="AR194" s="11" t="e">
        <v>#DIV/0!</v>
      </c>
      <c r="AS194" s="11" t="e">
        <v>#DIV/0!</v>
      </c>
    </row>
    <row r="195" spans="2:45">
      <c r="B195" s="34" t="s">
        <v>421</v>
      </c>
      <c r="C195" s="35" t="s">
        <v>422</v>
      </c>
      <c r="D195" s="11">
        <v>0.42456413123970327</v>
      </c>
      <c r="E195" s="11">
        <v>0.43096151405332489</v>
      </c>
      <c r="F195" s="11">
        <v>0.42904200367492235</v>
      </c>
      <c r="G195" s="11">
        <v>0.43204171823677334</v>
      </c>
      <c r="H195" s="11">
        <v>0.43409532119414301</v>
      </c>
      <c r="I195" s="11">
        <v>0.434657091774104</v>
      </c>
      <c r="J195" s="11">
        <v>0.4419446505165549</v>
      </c>
      <c r="K195" s="11">
        <v>0.45928614810204588</v>
      </c>
      <c r="L195" s="11">
        <v>0.45943142431866274</v>
      </c>
      <c r="M195" s="11">
        <v>0.46216661908412832</v>
      </c>
      <c r="N195" s="11">
        <v>0.45462203289929332</v>
      </c>
      <c r="O195" s="11">
        <v>0.46580348419125989</v>
      </c>
      <c r="P195" s="11">
        <v>0.4602116847162761</v>
      </c>
      <c r="Q195" s="11">
        <v>0.45981110623794619</v>
      </c>
      <c r="R195" s="11">
        <v>0.46259505124671901</v>
      </c>
      <c r="S195" s="11">
        <v>0.46583807958303414</v>
      </c>
      <c r="U195" s="10">
        <v>5.7368858992487208</v>
      </c>
      <c r="V195" s="10">
        <v>5.7673451067334298</v>
      </c>
      <c r="W195" s="10">
        <v>5.7978043142181379</v>
      </c>
      <c r="X195" s="10">
        <v>5.8282635217028469</v>
      </c>
      <c r="Y195" s="10">
        <v>5.858722729187555</v>
      </c>
      <c r="Z195" s="10">
        <v>5.889181936672264</v>
      </c>
      <c r="AA195" s="10">
        <v>5.919641144156973</v>
      </c>
      <c r="AB195" s="10">
        <v>5.9501003516416811</v>
      </c>
      <c r="AC195" s="10">
        <v>5.98055955912639</v>
      </c>
      <c r="AD195" s="10">
        <v>6.0110187666110981</v>
      </c>
      <c r="AE195" s="10">
        <v>6.0414779740958071</v>
      </c>
      <c r="AF195" s="10">
        <v>6.0719371815805152</v>
      </c>
      <c r="AG195" s="10">
        <v>6.1023963890652242</v>
      </c>
      <c r="AH195" s="10">
        <v>6.1328555965499323</v>
      </c>
      <c r="AI195" s="10">
        <v>6.1633148040346413</v>
      </c>
      <c r="AJ195" s="10">
        <v>6.1944053911046719</v>
      </c>
      <c r="AM195" s="14" t="s">
        <v>422</v>
      </c>
      <c r="AN195" s="11">
        <f t="shared" si="6"/>
        <v>9.6745073303142692E-2</v>
      </c>
      <c r="AO195" s="11">
        <f t="shared" si="7"/>
        <v>0.84529748451342734</v>
      </c>
      <c r="AQ195" s="14" t="s">
        <v>282</v>
      </c>
      <c r="AR195" s="11" t="e">
        <v>#DIV/0!</v>
      </c>
      <c r="AS195" s="11" t="e">
        <v>#DIV/0!</v>
      </c>
    </row>
  </sheetData>
  <sortState ref="AQ4:AS195">
    <sortCondition ref="AR4:AR195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C2:K193"/>
  <sheetViews>
    <sheetView workbookViewId="0">
      <selection activeCell="P22" sqref="P22"/>
    </sheetView>
  </sheetViews>
  <sheetFormatPr baseColWidth="10" defaultRowHeight="15" x14ac:dyDescent="0"/>
  <cols>
    <col min="6" max="6" width="10.83203125" style="14"/>
    <col min="7" max="7" width="10.83203125" style="17"/>
    <col min="10" max="10" width="18" customWidth="1"/>
  </cols>
  <sheetData>
    <row r="2" spans="3:11">
      <c r="F2" s="12" t="s">
        <v>40</v>
      </c>
      <c r="G2" s="15" t="s">
        <v>39</v>
      </c>
      <c r="I2" s="18" t="s">
        <v>475</v>
      </c>
      <c r="J2" s="18"/>
    </row>
    <row r="3" spans="3:11">
      <c r="C3" t="s">
        <v>4</v>
      </c>
      <c r="F3" s="12" t="s">
        <v>42</v>
      </c>
      <c r="G3" s="15" t="s">
        <v>41</v>
      </c>
      <c r="I3" t="s">
        <v>449</v>
      </c>
      <c r="J3" t="s">
        <v>4</v>
      </c>
      <c r="K3" s="6" t="s">
        <v>427</v>
      </c>
    </row>
    <row r="4" spans="3:11">
      <c r="C4" t="s">
        <v>0</v>
      </c>
      <c r="F4" s="12" t="s">
        <v>44</v>
      </c>
      <c r="G4" s="15" t="s">
        <v>43</v>
      </c>
      <c r="I4" t="s">
        <v>450</v>
      </c>
      <c r="J4" t="s">
        <v>0</v>
      </c>
      <c r="K4" s="6" t="s">
        <v>427</v>
      </c>
    </row>
    <row r="5" spans="3:11">
      <c r="C5" t="s">
        <v>3</v>
      </c>
      <c r="F5" s="12" t="s">
        <v>46</v>
      </c>
      <c r="G5" s="15" t="s">
        <v>45</v>
      </c>
      <c r="J5" t="s">
        <v>3</v>
      </c>
      <c r="K5" s="6" t="s">
        <v>427</v>
      </c>
    </row>
    <row r="6" spans="3:11">
      <c r="C6" t="s">
        <v>1</v>
      </c>
      <c r="F6" s="12" t="s">
        <v>48</v>
      </c>
      <c r="G6" s="15" t="s">
        <v>47</v>
      </c>
      <c r="I6" t="s">
        <v>451</v>
      </c>
      <c r="J6" t="s">
        <v>1</v>
      </c>
      <c r="K6" s="6" t="s">
        <v>426</v>
      </c>
    </row>
    <row r="7" spans="3:11">
      <c r="C7" t="s">
        <v>2</v>
      </c>
      <c r="F7" s="12" t="s">
        <v>50</v>
      </c>
      <c r="G7" s="15" t="s">
        <v>49</v>
      </c>
      <c r="I7" t="s">
        <v>452</v>
      </c>
      <c r="J7" t="s">
        <v>2</v>
      </c>
      <c r="K7" s="6" t="s">
        <v>427</v>
      </c>
    </row>
    <row r="8" spans="3:11">
      <c r="C8" s="1" t="s">
        <v>35</v>
      </c>
      <c r="F8" s="12" t="s">
        <v>52</v>
      </c>
      <c r="G8" s="15" t="s">
        <v>51</v>
      </c>
      <c r="I8" t="s">
        <v>453</v>
      </c>
      <c r="J8" t="s">
        <v>35</v>
      </c>
      <c r="K8" s="6" t="s">
        <v>427</v>
      </c>
    </row>
    <row r="9" spans="3:11">
      <c r="C9" s="1" t="s">
        <v>5</v>
      </c>
      <c r="F9" s="12" t="s">
        <v>54</v>
      </c>
      <c r="G9" s="15" t="s">
        <v>53</v>
      </c>
      <c r="I9" t="s">
        <v>454</v>
      </c>
      <c r="J9" t="s">
        <v>5</v>
      </c>
      <c r="K9" s="6" t="s">
        <v>427</v>
      </c>
    </row>
    <row r="10" spans="3:11">
      <c r="C10" t="s">
        <v>6</v>
      </c>
      <c r="F10" s="12" t="s">
        <v>56</v>
      </c>
      <c r="G10" s="15" t="s">
        <v>55</v>
      </c>
      <c r="I10" t="s">
        <v>455</v>
      </c>
      <c r="J10" t="s">
        <v>6</v>
      </c>
      <c r="K10" s="6" t="s">
        <v>427</v>
      </c>
    </row>
    <row r="11" spans="3:11">
      <c r="C11" t="s">
        <v>7</v>
      </c>
      <c r="F11" s="12" t="s">
        <v>58</v>
      </c>
      <c r="G11" s="15" t="s">
        <v>57</v>
      </c>
      <c r="I11" t="s">
        <v>456</v>
      </c>
      <c r="J11" t="s">
        <v>7</v>
      </c>
      <c r="K11" s="6" t="s">
        <v>427</v>
      </c>
    </row>
    <row r="12" spans="3:11">
      <c r="C12" t="s">
        <v>8</v>
      </c>
      <c r="F12" s="12" t="s">
        <v>60</v>
      </c>
      <c r="G12" s="15" t="s">
        <v>59</v>
      </c>
      <c r="I12" t="s">
        <v>457</v>
      </c>
      <c r="J12" t="s">
        <v>8</v>
      </c>
      <c r="K12" s="6" t="s">
        <v>427</v>
      </c>
    </row>
    <row r="13" spans="3:11">
      <c r="C13" t="s">
        <v>9</v>
      </c>
      <c r="F13" s="12" t="s">
        <v>62</v>
      </c>
      <c r="G13" s="15" t="s">
        <v>61</v>
      </c>
      <c r="I13" t="s">
        <v>458</v>
      </c>
      <c r="J13" t="s">
        <v>9</v>
      </c>
      <c r="K13" s="6" t="s">
        <v>427</v>
      </c>
    </row>
    <row r="14" spans="3:11">
      <c r="C14" t="s">
        <v>10</v>
      </c>
      <c r="F14" s="12" t="s">
        <v>64</v>
      </c>
      <c r="G14" s="15" t="s">
        <v>63</v>
      </c>
      <c r="J14" t="s">
        <v>10</v>
      </c>
      <c r="K14" s="6" t="s">
        <v>424</v>
      </c>
    </row>
    <row r="15" spans="3:11">
      <c r="C15" t="s">
        <v>11</v>
      </c>
      <c r="F15" s="12" t="s">
        <v>66</v>
      </c>
      <c r="G15" s="15" t="s">
        <v>65</v>
      </c>
      <c r="I15" t="s">
        <v>460</v>
      </c>
      <c r="J15" t="s">
        <v>11</v>
      </c>
      <c r="K15" s="6" t="s">
        <v>427</v>
      </c>
    </row>
    <row r="16" spans="3:11">
      <c r="C16" t="s">
        <v>12</v>
      </c>
      <c r="F16" s="12" t="s">
        <v>68</v>
      </c>
      <c r="G16" s="15" t="s">
        <v>67</v>
      </c>
      <c r="I16" t="s">
        <v>461</v>
      </c>
      <c r="J16" t="s">
        <v>12</v>
      </c>
      <c r="K16" s="6" t="s">
        <v>426</v>
      </c>
    </row>
    <row r="17" spans="3:11">
      <c r="C17" t="s">
        <v>13</v>
      </c>
      <c r="F17" s="12" t="s">
        <v>70</v>
      </c>
      <c r="G17" s="15" t="s">
        <v>69</v>
      </c>
      <c r="I17" t="s">
        <v>462</v>
      </c>
      <c r="J17" t="s">
        <v>13</v>
      </c>
      <c r="K17" s="6" t="s">
        <v>426</v>
      </c>
    </row>
    <row r="18" spans="3:11">
      <c r="C18" t="s">
        <v>14</v>
      </c>
      <c r="F18" s="12" t="s">
        <v>72</v>
      </c>
      <c r="G18" s="15" t="s">
        <v>71</v>
      </c>
      <c r="I18" t="s">
        <v>463</v>
      </c>
      <c r="J18" t="s">
        <v>14</v>
      </c>
      <c r="K18" s="6" t="s">
        <v>427</v>
      </c>
    </row>
    <row r="19" spans="3:11">
      <c r="C19" t="s">
        <v>15</v>
      </c>
      <c r="F19" s="12" t="s">
        <v>74</v>
      </c>
      <c r="G19" s="15" t="s">
        <v>73</v>
      </c>
      <c r="I19" t="s">
        <v>459</v>
      </c>
      <c r="J19" t="s">
        <v>15</v>
      </c>
      <c r="K19" s="6" t="s">
        <v>427</v>
      </c>
    </row>
    <row r="20" spans="3:11">
      <c r="C20" t="s">
        <v>16</v>
      </c>
      <c r="F20" s="12" t="s">
        <v>76</v>
      </c>
      <c r="G20" s="15" t="s">
        <v>75</v>
      </c>
      <c r="J20" t="s">
        <v>16</v>
      </c>
      <c r="K20" s="6" t="s">
        <v>425</v>
      </c>
    </row>
    <row r="21" spans="3:11">
      <c r="C21" t="s">
        <v>17</v>
      </c>
      <c r="F21" s="12" t="s">
        <v>78</v>
      </c>
      <c r="G21" s="15" t="s">
        <v>77</v>
      </c>
      <c r="J21" t="s">
        <v>17</v>
      </c>
      <c r="K21" s="6" t="s">
        <v>425</v>
      </c>
    </row>
    <row r="22" spans="3:11">
      <c r="C22" t="s">
        <v>18</v>
      </c>
      <c r="F22" s="12" t="s">
        <v>430</v>
      </c>
      <c r="G22" s="15" t="s">
        <v>79</v>
      </c>
      <c r="I22" t="s">
        <v>464</v>
      </c>
      <c r="J22" t="s">
        <v>18</v>
      </c>
      <c r="K22" s="6" t="s">
        <v>427</v>
      </c>
    </row>
    <row r="23" spans="3:11">
      <c r="C23" t="s">
        <v>19</v>
      </c>
      <c r="F23" s="12" t="s">
        <v>447</v>
      </c>
      <c r="G23" s="15" t="s">
        <v>81</v>
      </c>
      <c r="J23" t="s">
        <v>19</v>
      </c>
      <c r="K23" s="6" t="s">
        <v>427</v>
      </c>
    </row>
    <row r="24" spans="3:11">
      <c r="C24" t="s">
        <v>20</v>
      </c>
      <c r="F24" s="12" t="s">
        <v>84</v>
      </c>
      <c r="G24" s="15" t="s">
        <v>83</v>
      </c>
      <c r="I24" t="s">
        <v>465</v>
      </c>
      <c r="J24" t="s">
        <v>20</v>
      </c>
      <c r="K24" s="6" t="s">
        <v>427</v>
      </c>
    </row>
    <row r="25" spans="3:11">
      <c r="C25" t="s">
        <v>21</v>
      </c>
      <c r="F25" s="12" t="s">
        <v>86</v>
      </c>
      <c r="G25" s="15" t="s">
        <v>85</v>
      </c>
      <c r="I25" t="s">
        <v>466</v>
      </c>
      <c r="J25" t="s">
        <v>21</v>
      </c>
      <c r="K25" s="6" t="s">
        <v>426</v>
      </c>
    </row>
    <row r="26" spans="3:11">
      <c r="C26" t="s">
        <v>22</v>
      </c>
      <c r="F26" s="12" t="s">
        <v>88</v>
      </c>
      <c r="G26" s="15" t="s">
        <v>87</v>
      </c>
      <c r="J26" t="s">
        <v>37</v>
      </c>
      <c r="K26" s="6" t="s">
        <v>427</v>
      </c>
    </row>
    <row r="27" spans="3:11">
      <c r="C27" t="s">
        <v>23</v>
      </c>
      <c r="F27" s="12" t="s">
        <v>90</v>
      </c>
      <c r="G27" s="15" t="s">
        <v>89</v>
      </c>
      <c r="I27" t="s">
        <v>467</v>
      </c>
      <c r="J27" t="s">
        <v>23</v>
      </c>
      <c r="K27" s="6" t="s">
        <v>428</v>
      </c>
    </row>
    <row r="28" spans="3:11">
      <c r="C28" t="s">
        <v>24</v>
      </c>
      <c r="F28" s="12" t="s">
        <v>92</v>
      </c>
      <c r="G28" s="15" t="s">
        <v>91</v>
      </c>
      <c r="I28" t="s">
        <v>468</v>
      </c>
      <c r="J28" t="s">
        <v>24</v>
      </c>
      <c r="K28" s="6" t="s">
        <v>427</v>
      </c>
    </row>
    <row r="29" spans="3:11">
      <c r="C29" t="s">
        <v>25</v>
      </c>
      <c r="F29" s="12" t="s">
        <v>94</v>
      </c>
      <c r="G29" s="15" t="s">
        <v>93</v>
      </c>
      <c r="I29" t="s">
        <v>469</v>
      </c>
      <c r="J29" t="s">
        <v>25</v>
      </c>
      <c r="K29" s="6" t="s">
        <v>427</v>
      </c>
    </row>
    <row r="30" spans="3:11">
      <c r="C30" t="s">
        <v>26</v>
      </c>
      <c r="F30" s="12" t="s">
        <v>96</v>
      </c>
      <c r="G30" s="15" t="s">
        <v>95</v>
      </c>
      <c r="J30" t="s">
        <v>26</v>
      </c>
      <c r="K30" s="6" t="s">
        <v>425</v>
      </c>
    </row>
    <row r="31" spans="3:11">
      <c r="C31" t="s">
        <v>27</v>
      </c>
      <c r="F31" s="12" t="s">
        <v>98</v>
      </c>
      <c r="G31" s="15" t="s">
        <v>97</v>
      </c>
      <c r="I31" t="s">
        <v>470</v>
      </c>
      <c r="J31" t="s">
        <v>27</v>
      </c>
      <c r="K31" s="6" t="s">
        <v>427</v>
      </c>
    </row>
    <row r="32" spans="3:11">
      <c r="C32" t="s">
        <v>28</v>
      </c>
      <c r="F32" s="12" t="s">
        <v>100</v>
      </c>
      <c r="G32" s="15" t="s">
        <v>99</v>
      </c>
      <c r="I32" t="s">
        <v>471</v>
      </c>
      <c r="J32" t="s">
        <v>28</v>
      </c>
      <c r="K32" s="6" t="s">
        <v>427</v>
      </c>
    </row>
    <row r="33" spans="3:11">
      <c r="C33" t="s">
        <v>29</v>
      </c>
      <c r="F33" s="12" t="s">
        <v>102</v>
      </c>
      <c r="G33" s="15" t="s">
        <v>101</v>
      </c>
      <c r="I33" t="s">
        <v>472</v>
      </c>
      <c r="J33" t="s">
        <v>29</v>
      </c>
      <c r="K33" s="6" t="s">
        <v>427</v>
      </c>
    </row>
    <row r="34" spans="3:11">
      <c r="C34" t="s">
        <v>30</v>
      </c>
      <c r="F34" s="12" t="s">
        <v>448</v>
      </c>
      <c r="G34" s="15" t="s">
        <v>103</v>
      </c>
      <c r="I34" t="s">
        <v>473</v>
      </c>
      <c r="J34" t="s">
        <v>30</v>
      </c>
      <c r="K34" s="6" t="s">
        <v>427</v>
      </c>
    </row>
    <row r="35" spans="3:11">
      <c r="C35" t="s">
        <v>31</v>
      </c>
      <c r="F35" s="12" t="s">
        <v>106</v>
      </c>
      <c r="G35" s="15" t="s">
        <v>105</v>
      </c>
      <c r="J35" t="s">
        <v>31</v>
      </c>
      <c r="K35" s="6" t="s">
        <v>426</v>
      </c>
    </row>
    <row r="36" spans="3:11">
      <c r="C36" t="s">
        <v>32</v>
      </c>
      <c r="F36" s="12" t="s">
        <v>108</v>
      </c>
      <c r="G36" s="15" t="s">
        <v>107</v>
      </c>
      <c r="J36" t="s">
        <v>32</v>
      </c>
      <c r="K36" s="6" t="s">
        <v>426</v>
      </c>
    </row>
    <row r="37" spans="3:11">
      <c r="C37" t="s">
        <v>33</v>
      </c>
      <c r="F37" s="12" t="s">
        <v>110</v>
      </c>
      <c r="G37" s="15" t="s">
        <v>109</v>
      </c>
      <c r="J37" t="s">
        <v>33</v>
      </c>
      <c r="K37" s="6" t="s">
        <v>426</v>
      </c>
    </row>
    <row r="38" spans="3:11">
      <c r="C38" t="s">
        <v>34</v>
      </c>
      <c r="F38" s="12" t="s">
        <v>112</v>
      </c>
      <c r="G38" s="15" t="s">
        <v>111</v>
      </c>
      <c r="I38" t="s">
        <v>474</v>
      </c>
      <c r="J38" t="s">
        <v>34</v>
      </c>
      <c r="K38" s="6" t="s">
        <v>426</v>
      </c>
    </row>
    <row r="39" spans="3:11">
      <c r="F39" s="12" t="s">
        <v>114</v>
      </c>
      <c r="G39" s="15" t="s">
        <v>113</v>
      </c>
    </row>
    <row r="40" spans="3:11">
      <c r="F40" s="12" t="s">
        <v>116</v>
      </c>
      <c r="G40" s="15" t="s">
        <v>115</v>
      </c>
    </row>
    <row r="41" spans="3:11">
      <c r="F41" s="12" t="s">
        <v>431</v>
      </c>
      <c r="G41" s="15" t="s">
        <v>117</v>
      </c>
    </row>
    <row r="42" spans="3:11">
      <c r="F42" s="12" t="s">
        <v>120</v>
      </c>
      <c r="G42" s="15" t="s">
        <v>119</v>
      </c>
    </row>
    <row r="43" spans="3:11">
      <c r="F43" s="12" t="s">
        <v>122</v>
      </c>
      <c r="G43" s="15" t="s">
        <v>121</v>
      </c>
    </row>
    <row r="44" spans="3:11">
      <c r="F44" s="12" t="s">
        <v>124</v>
      </c>
      <c r="G44" s="15" t="s">
        <v>123</v>
      </c>
    </row>
    <row r="45" spans="3:11">
      <c r="F45" s="12" t="s">
        <v>126</v>
      </c>
      <c r="G45" s="15" t="s">
        <v>125</v>
      </c>
    </row>
    <row r="46" spans="3:11">
      <c r="F46" s="12" t="s">
        <v>128</v>
      </c>
      <c r="G46" s="15" t="s">
        <v>127</v>
      </c>
    </row>
    <row r="47" spans="3:11">
      <c r="F47" s="12" t="s">
        <v>130</v>
      </c>
      <c r="G47" s="15" t="s">
        <v>129</v>
      </c>
    </row>
    <row r="48" spans="3:11">
      <c r="F48" s="12" t="s">
        <v>132</v>
      </c>
      <c r="G48" s="15" t="s">
        <v>131</v>
      </c>
    </row>
    <row r="49" spans="6:7">
      <c r="F49" s="12" t="s">
        <v>134</v>
      </c>
      <c r="G49" s="15" t="s">
        <v>133</v>
      </c>
    </row>
    <row r="50" spans="6:7">
      <c r="F50" s="12" t="s">
        <v>136</v>
      </c>
      <c r="G50" s="15" t="s">
        <v>135</v>
      </c>
    </row>
    <row r="51" spans="6:7">
      <c r="F51" s="12" t="s">
        <v>432</v>
      </c>
      <c r="G51" s="15" t="s">
        <v>137</v>
      </c>
    </row>
    <row r="52" spans="6:7">
      <c r="F52" s="12" t="s">
        <v>140</v>
      </c>
      <c r="G52" s="15" t="s">
        <v>139</v>
      </c>
    </row>
    <row r="53" spans="6:7">
      <c r="F53" s="12" t="s">
        <v>142</v>
      </c>
      <c r="G53" s="15" t="s">
        <v>141</v>
      </c>
    </row>
    <row r="54" spans="6:7">
      <c r="F54" s="12" t="s">
        <v>144</v>
      </c>
      <c r="G54" s="15" t="s">
        <v>143</v>
      </c>
    </row>
    <row r="55" spans="6:7">
      <c r="F55" s="12" t="s">
        <v>146</v>
      </c>
      <c r="G55" s="15" t="s">
        <v>145</v>
      </c>
    </row>
    <row r="56" spans="6:7">
      <c r="F56" s="12" t="s">
        <v>148</v>
      </c>
      <c r="G56" s="15" t="s">
        <v>147</v>
      </c>
    </row>
    <row r="57" spans="6:7">
      <c r="F57" s="12" t="s">
        <v>150</v>
      </c>
      <c r="G57" s="15" t="s">
        <v>149</v>
      </c>
    </row>
    <row r="58" spans="6:7">
      <c r="F58" s="12" t="s">
        <v>152</v>
      </c>
      <c r="G58" s="15" t="s">
        <v>151</v>
      </c>
    </row>
    <row r="59" spans="6:7">
      <c r="F59" s="12" t="s">
        <v>154</v>
      </c>
      <c r="G59" s="15" t="s">
        <v>153</v>
      </c>
    </row>
    <row r="60" spans="6:7">
      <c r="F60" s="12" t="s">
        <v>156</v>
      </c>
      <c r="G60" s="15" t="s">
        <v>155</v>
      </c>
    </row>
    <row r="61" spans="6:7">
      <c r="F61" s="12" t="s">
        <v>158</v>
      </c>
      <c r="G61" s="15" t="s">
        <v>157</v>
      </c>
    </row>
    <row r="62" spans="6:7">
      <c r="F62" s="12" t="s">
        <v>160</v>
      </c>
      <c r="G62" s="15" t="s">
        <v>159</v>
      </c>
    </row>
    <row r="63" spans="6:7">
      <c r="F63" s="12" t="s">
        <v>162</v>
      </c>
      <c r="G63" s="15" t="s">
        <v>161</v>
      </c>
    </row>
    <row r="64" spans="6:7">
      <c r="F64" s="12" t="s">
        <v>164</v>
      </c>
      <c r="G64" s="15" t="s">
        <v>163</v>
      </c>
    </row>
    <row r="65" spans="6:7">
      <c r="F65" s="12" t="s">
        <v>166</v>
      </c>
      <c r="G65" s="15" t="s">
        <v>165</v>
      </c>
    </row>
    <row r="66" spans="6:7">
      <c r="F66" s="12" t="s">
        <v>168</v>
      </c>
      <c r="G66" s="15" t="s">
        <v>167</v>
      </c>
    </row>
    <row r="67" spans="6:7">
      <c r="F67" s="12" t="s">
        <v>170</v>
      </c>
      <c r="G67" s="15" t="s">
        <v>169</v>
      </c>
    </row>
    <row r="68" spans="6:7">
      <c r="F68" s="12" t="s">
        <v>172</v>
      </c>
      <c r="G68" s="15" t="s">
        <v>171</v>
      </c>
    </row>
    <row r="69" spans="6:7">
      <c r="F69" s="12" t="s">
        <v>174</v>
      </c>
      <c r="G69" s="15" t="s">
        <v>173</v>
      </c>
    </row>
    <row r="70" spans="6:7">
      <c r="F70" s="12" t="s">
        <v>176</v>
      </c>
      <c r="G70" s="15" t="s">
        <v>175</v>
      </c>
    </row>
    <row r="71" spans="6:7">
      <c r="F71" s="12" t="s">
        <v>178</v>
      </c>
      <c r="G71" s="15" t="s">
        <v>177</v>
      </c>
    </row>
    <row r="72" spans="6:7">
      <c r="F72" s="12" t="s">
        <v>180</v>
      </c>
      <c r="G72" s="15" t="s">
        <v>179</v>
      </c>
    </row>
    <row r="73" spans="6:7">
      <c r="F73" s="12" t="s">
        <v>182</v>
      </c>
      <c r="G73" s="15" t="s">
        <v>181</v>
      </c>
    </row>
    <row r="74" spans="6:7">
      <c r="F74" s="12" t="s">
        <v>184</v>
      </c>
      <c r="G74" s="15" t="s">
        <v>183</v>
      </c>
    </row>
    <row r="75" spans="6:7">
      <c r="F75" s="12" t="s">
        <v>186</v>
      </c>
      <c r="G75" s="15" t="s">
        <v>185</v>
      </c>
    </row>
    <row r="76" spans="6:7">
      <c r="F76" s="12" t="s">
        <v>188</v>
      </c>
      <c r="G76" s="15" t="s">
        <v>187</v>
      </c>
    </row>
    <row r="77" spans="6:7">
      <c r="F77" s="12" t="s">
        <v>190</v>
      </c>
      <c r="G77" s="15" t="s">
        <v>189</v>
      </c>
    </row>
    <row r="78" spans="6:7">
      <c r="F78" s="12" t="s">
        <v>192</v>
      </c>
      <c r="G78" s="15" t="s">
        <v>191</v>
      </c>
    </row>
    <row r="79" spans="6:7">
      <c r="F79" s="12" t="s">
        <v>433</v>
      </c>
      <c r="G79" s="15" t="s">
        <v>193</v>
      </c>
    </row>
    <row r="80" spans="6:7">
      <c r="F80" s="12" t="s">
        <v>196</v>
      </c>
      <c r="G80" s="15" t="s">
        <v>195</v>
      </c>
    </row>
    <row r="81" spans="6:7">
      <c r="F81" s="12" t="s">
        <v>198</v>
      </c>
      <c r="G81" s="15" t="s">
        <v>197</v>
      </c>
    </row>
    <row r="82" spans="6:7">
      <c r="F82" s="12" t="s">
        <v>200</v>
      </c>
      <c r="G82" s="15" t="s">
        <v>199</v>
      </c>
    </row>
    <row r="83" spans="6:7">
      <c r="F83" s="12" t="s">
        <v>202</v>
      </c>
      <c r="G83" s="15" t="s">
        <v>201</v>
      </c>
    </row>
    <row r="84" spans="6:7">
      <c r="F84" s="12" t="s">
        <v>204</v>
      </c>
      <c r="G84" s="15" t="s">
        <v>203</v>
      </c>
    </row>
    <row r="85" spans="6:7">
      <c r="F85" s="12" t="s">
        <v>206</v>
      </c>
      <c r="G85" s="15" t="s">
        <v>205</v>
      </c>
    </row>
    <row r="86" spans="6:7">
      <c r="F86" s="12" t="s">
        <v>208</v>
      </c>
      <c r="G86" s="15" t="s">
        <v>207</v>
      </c>
    </row>
    <row r="87" spans="6:7">
      <c r="F87" s="12" t="s">
        <v>210</v>
      </c>
      <c r="G87" s="15" t="s">
        <v>209</v>
      </c>
    </row>
    <row r="88" spans="6:7">
      <c r="F88" s="12" t="s">
        <v>212</v>
      </c>
      <c r="G88" s="15" t="s">
        <v>211</v>
      </c>
    </row>
    <row r="89" spans="6:7">
      <c r="F89" s="12" t="s">
        <v>214</v>
      </c>
      <c r="G89" s="15" t="s">
        <v>213</v>
      </c>
    </row>
    <row r="90" spans="6:7">
      <c r="F90" s="12" t="s">
        <v>434</v>
      </c>
      <c r="G90" s="15" t="s">
        <v>215</v>
      </c>
    </row>
    <row r="91" spans="6:7">
      <c r="F91" s="12" t="s">
        <v>435</v>
      </c>
      <c r="G91" s="15" t="s">
        <v>217</v>
      </c>
    </row>
    <row r="92" spans="6:7">
      <c r="F92" s="12" t="s">
        <v>220</v>
      </c>
      <c r="G92" s="15" t="s">
        <v>219</v>
      </c>
    </row>
    <row r="93" spans="6:7">
      <c r="F93" s="12" t="s">
        <v>222</v>
      </c>
      <c r="G93" s="15" t="s">
        <v>221</v>
      </c>
    </row>
    <row r="94" spans="6:7">
      <c r="F94" s="12" t="s">
        <v>436</v>
      </c>
      <c r="G94" s="15" t="s">
        <v>223</v>
      </c>
    </row>
    <row r="95" spans="6:7">
      <c r="F95" s="12" t="s">
        <v>226</v>
      </c>
      <c r="G95" s="15" t="s">
        <v>225</v>
      </c>
    </row>
    <row r="96" spans="6:7">
      <c r="F96" s="12" t="s">
        <v>228</v>
      </c>
      <c r="G96" s="15" t="s">
        <v>227</v>
      </c>
    </row>
    <row r="97" spans="6:7">
      <c r="F97" s="12" t="s">
        <v>230</v>
      </c>
      <c r="G97" s="15" t="s">
        <v>229</v>
      </c>
    </row>
    <row r="98" spans="6:7">
      <c r="F98" s="13" t="s">
        <v>232</v>
      </c>
      <c r="G98" s="16" t="s">
        <v>231</v>
      </c>
    </row>
    <row r="99" spans="6:7">
      <c r="F99" s="13" t="s">
        <v>437</v>
      </c>
      <c r="G99" s="16" t="s">
        <v>233</v>
      </c>
    </row>
    <row r="100" spans="6:7" ht="30">
      <c r="F100" s="13" t="s">
        <v>236</v>
      </c>
      <c r="G100" s="16" t="s">
        <v>235</v>
      </c>
    </row>
    <row r="101" spans="6:7">
      <c r="F101" s="13" t="s">
        <v>238</v>
      </c>
      <c r="G101" s="16" t="s">
        <v>237</v>
      </c>
    </row>
    <row r="102" spans="6:7" ht="30">
      <c r="F102" s="13" t="s">
        <v>240</v>
      </c>
      <c r="G102" s="16" t="s">
        <v>239</v>
      </c>
    </row>
    <row r="103" spans="6:7" ht="30">
      <c r="F103" s="13" t="s">
        <v>242</v>
      </c>
      <c r="G103" s="16" t="s">
        <v>241</v>
      </c>
    </row>
    <row r="104" spans="6:7">
      <c r="F104" s="13" t="s">
        <v>244</v>
      </c>
      <c r="G104" s="16" t="s">
        <v>243</v>
      </c>
    </row>
    <row r="105" spans="6:7">
      <c r="F105" s="13" t="s">
        <v>246</v>
      </c>
      <c r="G105" s="16" t="s">
        <v>245</v>
      </c>
    </row>
    <row r="106" spans="6:7">
      <c r="F106" s="13" t="s">
        <v>248</v>
      </c>
      <c r="G106" s="16" t="s">
        <v>247</v>
      </c>
    </row>
    <row r="107" spans="6:7">
      <c r="F107" s="13" t="s">
        <v>250</v>
      </c>
      <c r="G107" s="16" t="s">
        <v>249</v>
      </c>
    </row>
    <row r="108" spans="6:7">
      <c r="F108" s="13" t="s">
        <v>252</v>
      </c>
      <c r="G108" s="16" t="s">
        <v>251</v>
      </c>
    </row>
    <row r="109" spans="6:7" ht="30">
      <c r="F109" s="13" t="s">
        <v>254</v>
      </c>
      <c r="G109" s="16" t="s">
        <v>253</v>
      </c>
    </row>
    <row r="110" spans="6:7">
      <c r="F110" s="13" t="s">
        <v>256</v>
      </c>
      <c r="G110" s="16" t="s">
        <v>255</v>
      </c>
    </row>
    <row r="111" spans="6:7">
      <c r="F111" s="13" t="s">
        <v>258</v>
      </c>
      <c r="G111" s="16" t="s">
        <v>257</v>
      </c>
    </row>
    <row r="112" spans="6:7">
      <c r="F112" s="13" t="s">
        <v>260</v>
      </c>
      <c r="G112" s="16" t="s">
        <v>259</v>
      </c>
    </row>
    <row r="113" spans="6:7" ht="30">
      <c r="F113" s="13" t="s">
        <v>438</v>
      </c>
      <c r="G113" s="16" t="s">
        <v>261</v>
      </c>
    </row>
    <row r="114" spans="6:7">
      <c r="F114" s="13" t="s">
        <v>439</v>
      </c>
      <c r="G114" s="16" t="s">
        <v>263</v>
      </c>
    </row>
    <row r="115" spans="6:7">
      <c r="F115" s="13" t="s">
        <v>266</v>
      </c>
      <c r="G115" s="16" t="s">
        <v>265</v>
      </c>
    </row>
    <row r="116" spans="6:7">
      <c r="F116" s="13" t="s">
        <v>268</v>
      </c>
      <c r="G116" s="16" t="s">
        <v>267</v>
      </c>
    </row>
    <row r="117" spans="6:7">
      <c r="F117" s="13" t="s">
        <v>270</v>
      </c>
      <c r="G117" s="16" t="s">
        <v>269</v>
      </c>
    </row>
    <row r="118" spans="6:7" ht="30">
      <c r="F118" s="13" t="s">
        <v>272</v>
      </c>
      <c r="G118" s="16" t="s">
        <v>271</v>
      </c>
    </row>
    <row r="119" spans="6:7">
      <c r="F119" s="13" t="s">
        <v>274</v>
      </c>
      <c r="G119" s="16" t="s">
        <v>273</v>
      </c>
    </row>
    <row r="120" spans="6:7" ht="30">
      <c r="F120" s="13" t="s">
        <v>276</v>
      </c>
      <c r="G120" s="16" t="s">
        <v>275</v>
      </c>
    </row>
    <row r="121" spans="6:7">
      <c r="F121" s="13" t="s">
        <v>278</v>
      </c>
      <c r="G121" s="16" t="s">
        <v>277</v>
      </c>
    </row>
    <row r="122" spans="6:7">
      <c r="F122" s="13" t="s">
        <v>280</v>
      </c>
      <c r="G122" s="16" t="s">
        <v>279</v>
      </c>
    </row>
    <row r="123" spans="6:7">
      <c r="F123" s="13" t="s">
        <v>282</v>
      </c>
      <c r="G123" s="16" t="s">
        <v>281</v>
      </c>
    </row>
    <row r="124" spans="6:7">
      <c r="F124" s="13" t="s">
        <v>284</v>
      </c>
      <c r="G124" s="16" t="s">
        <v>283</v>
      </c>
    </row>
    <row r="125" spans="6:7" ht="30">
      <c r="F125" s="13" t="s">
        <v>286</v>
      </c>
      <c r="G125" s="16" t="s">
        <v>285</v>
      </c>
    </row>
    <row r="126" spans="6:7" ht="30">
      <c r="F126" s="13" t="s">
        <v>288</v>
      </c>
      <c r="G126" s="16" t="s">
        <v>287</v>
      </c>
    </row>
    <row r="127" spans="6:7">
      <c r="F127" s="13" t="s">
        <v>290</v>
      </c>
      <c r="G127" s="16" t="s">
        <v>289</v>
      </c>
    </row>
    <row r="128" spans="6:7">
      <c r="F128" s="13" t="s">
        <v>292</v>
      </c>
      <c r="G128" s="16" t="s">
        <v>291</v>
      </c>
    </row>
    <row r="129" spans="6:7">
      <c r="F129" s="13" t="s">
        <v>294</v>
      </c>
      <c r="G129" s="16" t="s">
        <v>293</v>
      </c>
    </row>
    <row r="130" spans="6:7">
      <c r="F130" s="13" t="s">
        <v>296</v>
      </c>
      <c r="G130" s="16" t="s">
        <v>295</v>
      </c>
    </row>
    <row r="131" spans="6:7">
      <c r="F131" s="13" t="s">
        <v>298</v>
      </c>
      <c r="G131" s="16" t="s">
        <v>297</v>
      </c>
    </row>
    <row r="132" spans="6:7">
      <c r="F132" s="13" t="s">
        <v>300</v>
      </c>
      <c r="G132" s="16" t="s">
        <v>299</v>
      </c>
    </row>
    <row r="133" spans="6:7">
      <c r="F133" s="13" t="s">
        <v>302</v>
      </c>
      <c r="G133" s="16" t="s">
        <v>301</v>
      </c>
    </row>
    <row r="134" spans="6:7">
      <c r="F134" s="13" t="s">
        <v>304</v>
      </c>
      <c r="G134" s="16" t="s">
        <v>303</v>
      </c>
    </row>
    <row r="135" spans="6:7" ht="30">
      <c r="F135" s="13" t="s">
        <v>306</v>
      </c>
      <c r="G135" s="16" t="s">
        <v>305</v>
      </c>
    </row>
    <row r="136" spans="6:7">
      <c r="F136" s="13" t="s">
        <v>308</v>
      </c>
      <c r="G136" s="16" t="s">
        <v>307</v>
      </c>
    </row>
    <row r="137" spans="6:7">
      <c r="F137" s="13" t="s">
        <v>310</v>
      </c>
      <c r="G137" s="16" t="s">
        <v>309</v>
      </c>
    </row>
    <row r="138" spans="6:7">
      <c r="F138" s="13" t="s">
        <v>312</v>
      </c>
      <c r="G138" s="16" t="s">
        <v>311</v>
      </c>
    </row>
    <row r="139" spans="6:7">
      <c r="F139" s="13" t="s">
        <v>314</v>
      </c>
      <c r="G139" s="16" t="s">
        <v>313</v>
      </c>
    </row>
    <row r="140" spans="6:7">
      <c r="F140" s="13" t="s">
        <v>316</v>
      </c>
      <c r="G140" s="16" t="s">
        <v>315</v>
      </c>
    </row>
    <row r="141" spans="6:7">
      <c r="F141" s="13" t="s">
        <v>318</v>
      </c>
      <c r="G141" s="16" t="s">
        <v>317</v>
      </c>
    </row>
    <row r="142" spans="6:7">
      <c r="F142" s="13" t="s">
        <v>320</v>
      </c>
      <c r="G142" s="16" t="s">
        <v>319</v>
      </c>
    </row>
    <row r="143" spans="6:7">
      <c r="F143" s="13" t="s">
        <v>440</v>
      </c>
      <c r="G143" s="16" t="s">
        <v>321</v>
      </c>
    </row>
    <row r="144" spans="6:7">
      <c r="F144" s="13" t="s">
        <v>324</v>
      </c>
      <c r="G144" s="16" t="s">
        <v>323</v>
      </c>
    </row>
    <row r="145" spans="6:7" ht="30">
      <c r="F145" s="13" t="s">
        <v>326</v>
      </c>
      <c r="G145" s="16" t="s">
        <v>325</v>
      </c>
    </row>
    <row r="146" spans="6:7">
      <c r="F146" s="13" t="s">
        <v>328</v>
      </c>
      <c r="G146" s="16" t="s">
        <v>327</v>
      </c>
    </row>
    <row r="147" spans="6:7" ht="45">
      <c r="F147" s="13" t="s">
        <v>441</v>
      </c>
      <c r="G147" s="16" t="s">
        <v>329</v>
      </c>
    </row>
    <row r="148" spans="6:7">
      <c r="F148" s="13" t="s">
        <v>332</v>
      </c>
      <c r="G148" s="16" t="s">
        <v>331</v>
      </c>
    </row>
    <row r="149" spans="6:7">
      <c r="F149" s="13" t="s">
        <v>334</v>
      </c>
      <c r="G149" s="16" t="s">
        <v>333</v>
      </c>
    </row>
    <row r="150" spans="6:7" ht="30">
      <c r="F150" s="13" t="s">
        <v>442</v>
      </c>
      <c r="G150" s="16" t="s">
        <v>335</v>
      </c>
    </row>
    <row r="151" spans="6:7" ht="30">
      <c r="F151" s="13" t="s">
        <v>338</v>
      </c>
      <c r="G151" s="16" t="s">
        <v>337</v>
      </c>
    </row>
    <row r="152" spans="6:7">
      <c r="F152" s="13" t="s">
        <v>340</v>
      </c>
      <c r="G152" s="16" t="s">
        <v>339</v>
      </c>
    </row>
    <row r="153" spans="6:7">
      <c r="F153" s="13" t="s">
        <v>342</v>
      </c>
      <c r="G153" s="16" t="s">
        <v>341</v>
      </c>
    </row>
    <row r="154" spans="6:7">
      <c r="F154" s="13" t="s">
        <v>344</v>
      </c>
      <c r="G154" s="16" t="s">
        <v>343</v>
      </c>
    </row>
    <row r="155" spans="6:7" ht="30">
      <c r="F155" s="13" t="s">
        <v>346</v>
      </c>
      <c r="G155" s="16" t="s">
        <v>345</v>
      </c>
    </row>
    <row r="156" spans="6:7">
      <c r="F156" s="13" t="s">
        <v>348</v>
      </c>
      <c r="G156" s="16" t="s">
        <v>347</v>
      </c>
    </row>
    <row r="157" spans="6:7">
      <c r="F157" s="13" t="s">
        <v>350</v>
      </c>
      <c r="G157" s="16" t="s">
        <v>349</v>
      </c>
    </row>
    <row r="158" spans="6:7">
      <c r="F158" s="13" t="s">
        <v>352</v>
      </c>
      <c r="G158" s="16" t="s">
        <v>351</v>
      </c>
    </row>
    <row r="159" spans="6:7" ht="30">
      <c r="F159" s="13" t="s">
        <v>354</v>
      </c>
      <c r="G159" s="16" t="s">
        <v>353</v>
      </c>
    </row>
    <row r="160" spans="6:7">
      <c r="F160" s="13" t="s">
        <v>356</v>
      </c>
      <c r="G160" s="16" t="s">
        <v>355</v>
      </c>
    </row>
    <row r="161" spans="6:7" ht="30">
      <c r="F161" s="13" t="s">
        <v>358</v>
      </c>
      <c r="G161" s="16" t="s">
        <v>357</v>
      </c>
    </row>
    <row r="162" spans="6:7">
      <c r="F162" s="13" t="s">
        <v>360</v>
      </c>
      <c r="G162" s="16" t="s">
        <v>359</v>
      </c>
    </row>
    <row r="163" spans="6:7">
      <c r="F163" s="13" t="s">
        <v>362</v>
      </c>
      <c r="G163" s="16" t="s">
        <v>361</v>
      </c>
    </row>
    <row r="164" spans="6:7">
      <c r="F164" s="13" t="s">
        <v>364</v>
      </c>
      <c r="G164" s="16" t="s">
        <v>363</v>
      </c>
    </row>
    <row r="165" spans="6:7">
      <c r="F165" s="13" t="s">
        <v>366</v>
      </c>
      <c r="G165" s="16" t="s">
        <v>365</v>
      </c>
    </row>
    <row r="166" spans="6:7">
      <c r="F166" s="13" t="s">
        <v>368</v>
      </c>
      <c r="G166" s="16" t="s">
        <v>367</v>
      </c>
    </row>
    <row r="167" spans="6:7">
      <c r="F167" s="13" t="s">
        <v>370</v>
      </c>
      <c r="G167" s="16" t="s">
        <v>369</v>
      </c>
    </row>
    <row r="168" spans="6:7">
      <c r="F168" s="13" t="s">
        <v>372</v>
      </c>
      <c r="G168" s="16" t="s">
        <v>371</v>
      </c>
    </row>
    <row r="169" spans="6:7">
      <c r="F169" s="13" t="s">
        <v>443</v>
      </c>
      <c r="G169" s="16" t="s">
        <v>373</v>
      </c>
    </row>
    <row r="170" spans="6:7">
      <c r="F170" s="13" t="s">
        <v>376</v>
      </c>
      <c r="G170" s="16" t="s">
        <v>375</v>
      </c>
    </row>
    <row r="171" spans="6:7">
      <c r="F171" s="13" t="s">
        <v>444</v>
      </c>
      <c r="G171" s="16" t="s">
        <v>377</v>
      </c>
    </row>
    <row r="172" spans="6:7">
      <c r="F172" s="13" t="s">
        <v>380</v>
      </c>
      <c r="G172" s="16" t="s">
        <v>379</v>
      </c>
    </row>
    <row r="173" spans="6:7" ht="30">
      <c r="F173" s="13" t="s">
        <v>382</v>
      </c>
      <c r="G173" s="16" t="s">
        <v>381</v>
      </c>
    </row>
    <row r="174" spans="6:7">
      <c r="F174" s="13" t="s">
        <v>384</v>
      </c>
      <c r="G174" s="16" t="s">
        <v>383</v>
      </c>
    </row>
    <row r="175" spans="6:7">
      <c r="F175" s="13" t="s">
        <v>386</v>
      </c>
      <c r="G175" s="16" t="s">
        <v>385</v>
      </c>
    </row>
    <row r="176" spans="6:7" ht="30">
      <c r="F176" s="13" t="s">
        <v>445</v>
      </c>
      <c r="G176" s="16" t="s">
        <v>387</v>
      </c>
    </row>
    <row r="177" spans="6:7">
      <c r="F177" s="13" t="s">
        <v>390</v>
      </c>
      <c r="G177" s="16" t="s">
        <v>389</v>
      </c>
    </row>
    <row r="178" spans="6:7">
      <c r="F178" s="13" t="s">
        <v>392</v>
      </c>
      <c r="G178" s="16" t="s">
        <v>391</v>
      </c>
    </row>
    <row r="179" spans="6:7" ht="30">
      <c r="F179" s="13" t="s">
        <v>394</v>
      </c>
      <c r="G179" s="16" t="s">
        <v>393</v>
      </c>
    </row>
    <row r="180" spans="6:7">
      <c r="F180" s="13" t="s">
        <v>396</v>
      </c>
      <c r="G180" s="16" t="s">
        <v>395</v>
      </c>
    </row>
    <row r="181" spans="6:7">
      <c r="F181" s="13" t="s">
        <v>398</v>
      </c>
      <c r="G181" s="16" t="s">
        <v>397</v>
      </c>
    </row>
    <row r="182" spans="6:7">
      <c r="F182" s="13" t="s">
        <v>400</v>
      </c>
      <c r="G182" s="16" t="s">
        <v>399</v>
      </c>
    </row>
    <row r="183" spans="6:7" ht="45">
      <c r="F183" s="13" t="s">
        <v>402</v>
      </c>
      <c r="G183" s="16" t="s">
        <v>401</v>
      </c>
    </row>
    <row r="184" spans="6:7" ht="30">
      <c r="F184" s="13" t="s">
        <v>404</v>
      </c>
      <c r="G184" s="16" t="s">
        <v>403</v>
      </c>
    </row>
    <row r="185" spans="6:7" ht="30">
      <c r="F185" s="13" t="s">
        <v>406</v>
      </c>
      <c r="G185" s="16" t="s">
        <v>405</v>
      </c>
    </row>
    <row r="186" spans="6:7">
      <c r="F186" s="13" t="s">
        <v>408</v>
      </c>
      <c r="G186" s="16" t="s">
        <v>407</v>
      </c>
    </row>
    <row r="187" spans="6:7">
      <c r="F187" s="13" t="s">
        <v>410</v>
      </c>
      <c r="G187" s="16" t="s">
        <v>409</v>
      </c>
    </row>
    <row r="188" spans="6:7">
      <c r="F188" s="13" t="s">
        <v>412</v>
      </c>
      <c r="G188" s="16" t="s">
        <v>411</v>
      </c>
    </row>
    <row r="189" spans="6:7">
      <c r="F189" s="13" t="s">
        <v>446</v>
      </c>
      <c r="G189" s="16" t="s">
        <v>413</v>
      </c>
    </row>
    <row r="190" spans="6:7">
      <c r="F190" s="13" t="s">
        <v>416</v>
      </c>
      <c r="G190" s="16" t="s">
        <v>415</v>
      </c>
    </row>
    <row r="191" spans="6:7">
      <c r="F191" s="13" t="s">
        <v>418</v>
      </c>
      <c r="G191" s="16" t="s">
        <v>417</v>
      </c>
    </row>
    <row r="192" spans="6:7">
      <c r="F192" s="13" t="s">
        <v>420</v>
      </c>
      <c r="G192" s="16" t="s">
        <v>419</v>
      </c>
    </row>
    <row r="193" spans="6:7">
      <c r="F193" s="13" t="s">
        <v>422</v>
      </c>
      <c r="G193" s="16" t="s">
        <v>421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C5:AG3077"/>
  <sheetViews>
    <sheetView topLeftCell="C1" workbookViewId="0">
      <selection activeCell="Q23" sqref="Q23"/>
    </sheetView>
  </sheetViews>
  <sheetFormatPr baseColWidth="10" defaultRowHeight="15" x14ac:dyDescent="0"/>
  <sheetData>
    <row r="5" spans="3:33">
      <c r="E5" t="s">
        <v>483</v>
      </c>
      <c r="F5" t="s">
        <v>488</v>
      </c>
      <c r="G5" t="s">
        <v>489</v>
      </c>
      <c r="H5" t="s">
        <v>484</v>
      </c>
      <c r="I5" t="s">
        <v>480</v>
      </c>
      <c r="J5" t="s">
        <v>568</v>
      </c>
      <c r="K5" t="s">
        <v>582</v>
      </c>
      <c r="L5" t="s">
        <v>492</v>
      </c>
      <c r="M5" t="s">
        <v>477</v>
      </c>
      <c r="N5" t="s">
        <v>494</v>
      </c>
      <c r="O5" t="s">
        <v>485</v>
      </c>
      <c r="P5" t="s">
        <v>493</v>
      </c>
      <c r="Q5" t="s">
        <v>534</v>
      </c>
      <c r="R5" t="s">
        <v>486</v>
      </c>
      <c r="S5" t="s">
        <v>487</v>
      </c>
      <c r="T5" t="s">
        <v>579</v>
      </c>
      <c r="U5" t="s">
        <v>482</v>
      </c>
      <c r="V5" t="s">
        <v>495</v>
      </c>
      <c r="W5" t="s">
        <v>478</v>
      </c>
      <c r="X5" t="s">
        <v>479</v>
      </c>
      <c r="Y5" t="s">
        <v>476</v>
      </c>
      <c r="Z5" t="s">
        <v>481</v>
      </c>
      <c r="AA5" t="s">
        <v>490</v>
      </c>
      <c r="AB5" t="s">
        <v>491</v>
      </c>
      <c r="AC5" t="s">
        <v>496</v>
      </c>
      <c r="AD5" t="s">
        <v>567</v>
      </c>
      <c r="AE5" t="s">
        <v>535</v>
      </c>
      <c r="AF5" t="s">
        <v>497</v>
      </c>
      <c r="AG5" t="s">
        <v>565</v>
      </c>
    </row>
    <row r="6" spans="3:33">
      <c r="C6" t="s">
        <v>40</v>
      </c>
      <c r="D6">
        <v>1995</v>
      </c>
      <c r="E6" s="9">
        <v>0.72079762845849804</v>
      </c>
      <c r="F6" s="9">
        <v>0.35570000000000002</v>
      </c>
      <c r="G6" s="9">
        <v>0.97</v>
      </c>
      <c r="H6" s="9">
        <v>0.7</v>
      </c>
      <c r="I6" s="9">
        <v>0.93666666666666665</v>
      </c>
      <c r="J6" s="9">
        <v>0.71</v>
      </c>
      <c r="K6" s="10">
        <v>0.50916666666666666</v>
      </c>
      <c r="L6" s="9">
        <v>0.80200000000000005</v>
      </c>
      <c r="M6" s="9">
        <v>0.93691692734768051</v>
      </c>
      <c r="N6" s="10">
        <v>0.95348838248433332</v>
      </c>
      <c r="O6" s="10">
        <v>0.44</v>
      </c>
      <c r="P6" s="9">
        <v>1</v>
      </c>
      <c r="Q6" s="10">
        <v>0.78249999999999997</v>
      </c>
      <c r="R6" s="9">
        <v>0.96479999999999999</v>
      </c>
      <c r="S6" s="9">
        <v>0.86477414634146399</v>
      </c>
      <c r="T6" s="11">
        <v>0.72056594200000001</v>
      </c>
      <c r="U6" s="9">
        <v>1.2690763212343737E-2</v>
      </c>
      <c r="V6" s="10">
        <v>1</v>
      </c>
      <c r="W6" s="9">
        <v>0</v>
      </c>
      <c r="X6" s="9">
        <v>0</v>
      </c>
      <c r="Y6" s="9">
        <v>0.85599999999999998</v>
      </c>
      <c r="Z6" s="9">
        <v>0.58499999999999996</v>
      </c>
      <c r="AA6" s="10">
        <v>7.3593670944298792E-2</v>
      </c>
      <c r="AB6" s="9">
        <v>0.80598800027808404</v>
      </c>
      <c r="AC6" s="9" t="e">
        <v>#N/A</v>
      </c>
      <c r="AD6" s="10">
        <v>9.6276477016354708E-2</v>
      </c>
      <c r="AE6" s="10">
        <v>0.14240230093143111</v>
      </c>
      <c r="AF6" s="9">
        <v>9.613448097221983E-4</v>
      </c>
      <c r="AG6" s="9">
        <v>1.5146520064485925E-2</v>
      </c>
    </row>
    <row r="7" spans="3:33">
      <c r="C7" t="s">
        <v>40</v>
      </c>
      <c r="D7">
        <v>1996</v>
      </c>
      <c r="E7" s="9">
        <v>0.72079762845849804</v>
      </c>
      <c r="F7" s="9">
        <v>0.35570000000000002</v>
      </c>
      <c r="G7" s="9">
        <v>0.93399999999999994</v>
      </c>
      <c r="H7" s="9">
        <v>0.7</v>
      </c>
      <c r="I7" s="9">
        <v>0.93666666666666665</v>
      </c>
      <c r="J7" s="9">
        <v>0.70399999999999996</v>
      </c>
      <c r="K7" s="10">
        <v>0.50916666666666666</v>
      </c>
      <c r="L7" s="9">
        <v>0.79900000000000004</v>
      </c>
      <c r="M7" s="9">
        <v>0.93691681457052611</v>
      </c>
      <c r="N7" s="10">
        <v>0.95348838248433332</v>
      </c>
      <c r="O7" s="10">
        <v>0.44</v>
      </c>
      <c r="P7" s="9">
        <v>1</v>
      </c>
      <c r="Q7" s="10">
        <v>0.78249999999999997</v>
      </c>
      <c r="R7" s="9">
        <v>0.96479999999999999</v>
      </c>
      <c r="S7" s="9">
        <v>0.8647019512195141</v>
      </c>
      <c r="T7" s="11">
        <v>0.72056594200000001</v>
      </c>
      <c r="U7" s="9">
        <v>1.2451314854895826E-2</v>
      </c>
      <c r="V7" s="10">
        <v>1</v>
      </c>
      <c r="W7" s="9">
        <v>0</v>
      </c>
      <c r="X7" s="9">
        <v>0</v>
      </c>
      <c r="Y7" s="9">
        <v>0.85599999999999998</v>
      </c>
      <c r="Z7" s="9">
        <v>0.58499999999999996</v>
      </c>
      <c r="AA7" s="10">
        <v>7.3593670944298792E-2</v>
      </c>
      <c r="AB7" s="9">
        <v>0.80125600041385248</v>
      </c>
      <c r="AC7" s="9" t="e">
        <v>#N/A</v>
      </c>
      <c r="AD7" s="10">
        <v>8.8037221633179993E-2</v>
      </c>
      <c r="AE7" s="10">
        <v>0.135104388871992</v>
      </c>
      <c r="AF7" s="9">
        <v>9.8370166518118576E-4</v>
      </c>
      <c r="AG7" s="9">
        <v>1.5507151484996614E-2</v>
      </c>
    </row>
    <row r="8" spans="3:33">
      <c r="C8" t="s">
        <v>40</v>
      </c>
      <c r="D8">
        <v>1997</v>
      </c>
      <c r="E8" s="9">
        <v>0.72079762845849804</v>
      </c>
      <c r="F8" s="9">
        <v>0.35570000000000002</v>
      </c>
      <c r="G8" s="9">
        <v>0.89800000000000002</v>
      </c>
      <c r="H8" s="9">
        <v>0.7</v>
      </c>
      <c r="I8" s="9">
        <v>0.93666666666666665</v>
      </c>
      <c r="J8" s="9">
        <v>0.69799999999999995</v>
      </c>
      <c r="K8" s="10">
        <v>0.50916666666666666</v>
      </c>
      <c r="L8" s="9">
        <v>0.79599999999999993</v>
      </c>
      <c r="M8" s="9">
        <v>0.9369175258517094</v>
      </c>
      <c r="N8" s="10">
        <v>0.95348838248433332</v>
      </c>
      <c r="O8" s="10">
        <v>0.44</v>
      </c>
      <c r="P8" s="9">
        <v>1</v>
      </c>
      <c r="Q8" s="10">
        <v>0.78249999999999997</v>
      </c>
      <c r="R8" s="9">
        <v>0.96479999999999999</v>
      </c>
      <c r="S8" s="9">
        <v>0.86482682926829402</v>
      </c>
      <c r="T8" s="11">
        <v>0.72056594200000001</v>
      </c>
      <c r="U8" s="9">
        <v>1.2211866497447911E-2</v>
      </c>
      <c r="V8" s="10">
        <v>1</v>
      </c>
      <c r="W8" s="9">
        <v>0</v>
      </c>
      <c r="X8" s="9">
        <v>0</v>
      </c>
      <c r="Y8" s="9">
        <v>0.85599999999999998</v>
      </c>
      <c r="Z8" s="9">
        <v>0.58499999999999996</v>
      </c>
      <c r="AA8" s="10">
        <v>7.3593670944298792E-2</v>
      </c>
      <c r="AB8" s="9">
        <v>0.79652400054962091</v>
      </c>
      <c r="AC8" s="9" t="e">
        <v>#N/A</v>
      </c>
      <c r="AD8" s="10">
        <v>3.9957070135320016E-2</v>
      </c>
      <c r="AE8" s="10">
        <v>0.11312143736485999</v>
      </c>
      <c r="AF8" s="9">
        <v>1.0060585206401733E-3</v>
      </c>
      <c r="AG8" s="9">
        <v>1.5867782905507298E-2</v>
      </c>
    </row>
    <row r="9" spans="3:33">
      <c r="C9" t="s">
        <v>40</v>
      </c>
      <c r="D9">
        <v>1998</v>
      </c>
      <c r="E9" s="9">
        <v>0.72079762845849804</v>
      </c>
      <c r="F9" s="9">
        <v>0.35570000000000002</v>
      </c>
      <c r="G9" s="9">
        <v>0.86199999999999999</v>
      </c>
      <c r="H9" s="9">
        <v>0.7</v>
      </c>
      <c r="I9" s="9">
        <v>0.93666666666666665</v>
      </c>
      <c r="J9" s="9">
        <v>0.69199999999999995</v>
      </c>
      <c r="K9" s="10">
        <v>0.50916666666666666</v>
      </c>
      <c r="L9" s="9">
        <v>0.79299999999999993</v>
      </c>
      <c r="M9" s="9">
        <v>0.93691885443112177</v>
      </c>
      <c r="N9" s="10">
        <v>0.95348838248433332</v>
      </c>
      <c r="O9" s="10">
        <v>0.44</v>
      </c>
      <c r="P9" s="9">
        <v>1</v>
      </c>
      <c r="Q9" s="10">
        <v>0.78249999999999997</v>
      </c>
      <c r="R9" s="9">
        <v>0.96479999999999999</v>
      </c>
      <c r="S9" s="9">
        <v>0.86485024390244003</v>
      </c>
      <c r="T9" s="11">
        <v>0.72056594200000001</v>
      </c>
      <c r="U9" s="9">
        <v>1.1972418140000001E-2</v>
      </c>
      <c r="V9" s="10">
        <v>1</v>
      </c>
      <c r="W9" s="9">
        <v>0</v>
      </c>
      <c r="X9" s="9">
        <v>0</v>
      </c>
      <c r="Y9" s="9">
        <v>0.85599999999999998</v>
      </c>
      <c r="Z9" s="9">
        <v>0.58499999999999996</v>
      </c>
      <c r="AA9" s="10">
        <v>7.3593670944298792E-2</v>
      </c>
      <c r="AB9" s="9">
        <v>0.79179200068538935</v>
      </c>
      <c r="AC9" s="9" t="e">
        <v>#N/A</v>
      </c>
      <c r="AD9" s="10">
        <v>0</v>
      </c>
      <c r="AE9" s="10">
        <v>9.1138485857728033E-2</v>
      </c>
      <c r="AF9" s="9">
        <v>1.0284153760991609E-3</v>
      </c>
      <c r="AG9" s="9">
        <v>1.6228414326017987E-2</v>
      </c>
    </row>
    <row r="10" spans="3:33">
      <c r="C10" t="s">
        <v>40</v>
      </c>
      <c r="D10">
        <v>1999</v>
      </c>
      <c r="E10" s="9">
        <v>0.72079762845849804</v>
      </c>
      <c r="F10" s="9">
        <v>0.35570000000000002</v>
      </c>
      <c r="G10" s="9">
        <v>0.82600000000000007</v>
      </c>
      <c r="H10" s="9">
        <v>0.7</v>
      </c>
      <c r="I10" s="9">
        <v>0.93666666666666665</v>
      </c>
      <c r="J10" s="9">
        <v>0.68599999999999994</v>
      </c>
      <c r="K10" s="10">
        <v>0.50916666666666666</v>
      </c>
      <c r="L10" s="9">
        <v>0.79</v>
      </c>
      <c r="M10" s="9">
        <v>0.93691692734768051</v>
      </c>
      <c r="N10" s="10">
        <v>0.95348838248433332</v>
      </c>
      <c r="O10" s="10">
        <v>0.44</v>
      </c>
      <c r="P10" s="9">
        <v>1</v>
      </c>
      <c r="Q10" s="10">
        <v>0.78249999999999997</v>
      </c>
      <c r="R10" s="9">
        <v>0.96479999999999999</v>
      </c>
      <c r="S10" s="9">
        <v>0.86451365853658602</v>
      </c>
      <c r="T10" s="11">
        <v>0.72056594200000001</v>
      </c>
      <c r="U10" s="9">
        <v>4.5637158399999996E-3</v>
      </c>
      <c r="V10" s="10">
        <v>1</v>
      </c>
      <c r="W10" s="9">
        <v>0</v>
      </c>
      <c r="X10" s="9">
        <v>0</v>
      </c>
      <c r="Y10" s="9">
        <v>0.85599999999999998</v>
      </c>
      <c r="Z10" s="9">
        <v>0.58499999999999996</v>
      </c>
      <c r="AA10" s="10">
        <v>7.3593670944298792E-2</v>
      </c>
      <c r="AB10" s="9">
        <v>0.78706000082115779</v>
      </c>
      <c r="AC10" s="9" t="e">
        <v>#N/A</v>
      </c>
      <c r="AD10" s="10">
        <v>0</v>
      </c>
      <c r="AE10" s="10">
        <v>9.5091117477462017E-2</v>
      </c>
      <c r="AF10" s="9">
        <v>1.0507722315581485E-3</v>
      </c>
      <c r="AG10" s="9">
        <v>1.6589045746528676E-2</v>
      </c>
    </row>
    <row r="11" spans="3:33">
      <c r="C11" t="s">
        <v>40</v>
      </c>
      <c r="D11">
        <v>2000</v>
      </c>
      <c r="E11" s="9">
        <v>0.72079762845849804</v>
      </c>
      <c r="F11" s="9">
        <v>0.35570000000000002</v>
      </c>
      <c r="G11" s="9">
        <v>0.79</v>
      </c>
      <c r="H11" s="9">
        <v>0.7</v>
      </c>
      <c r="I11" s="9">
        <v>0.93666666666666665</v>
      </c>
      <c r="J11" s="9">
        <v>0.67999999999999994</v>
      </c>
      <c r="K11" s="10">
        <v>0.50916666666666666</v>
      </c>
      <c r="L11" s="9">
        <v>0.78700000000000003</v>
      </c>
      <c r="M11" s="9">
        <v>0.93691748859126978</v>
      </c>
      <c r="N11" s="10">
        <v>0.95348838248433332</v>
      </c>
      <c r="O11" s="10">
        <v>0.44</v>
      </c>
      <c r="P11" s="9">
        <v>1</v>
      </c>
      <c r="Q11" s="10">
        <v>0.78249999999999997</v>
      </c>
      <c r="R11" s="9">
        <v>0.96479999999999999</v>
      </c>
      <c r="S11" s="9">
        <v>0.86346731707317204</v>
      </c>
      <c r="T11" s="11">
        <v>0.72056594200000001</v>
      </c>
      <c r="U11" s="9">
        <v>6.1145555200000003E-3</v>
      </c>
      <c r="V11" s="10">
        <v>1</v>
      </c>
      <c r="W11" s="9">
        <v>0</v>
      </c>
      <c r="X11" s="9">
        <v>0</v>
      </c>
      <c r="Y11" s="9">
        <v>0.85599999999999998</v>
      </c>
      <c r="Z11" s="9">
        <v>0.58499999999999996</v>
      </c>
      <c r="AA11" s="10">
        <v>7.3593670944298792E-2</v>
      </c>
      <c r="AB11" s="9">
        <v>0.78232800095692623</v>
      </c>
      <c r="AC11" s="9" t="e">
        <v>#N/A</v>
      </c>
      <c r="AD11" s="10">
        <v>0</v>
      </c>
      <c r="AE11" s="10">
        <v>9.9043749097196002E-2</v>
      </c>
      <c r="AF11" s="9">
        <v>1.073129087017136E-3</v>
      </c>
      <c r="AG11" s="9">
        <v>1.6949677167039365E-2</v>
      </c>
    </row>
    <row r="12" spans="3:33">
      <c r="C12" t="s">
        <v>40</v>
      </c>
      <c r="D12">
        <v>2001</v>
      </c>
      <c r="E12" s="9">
        <v>0.72079762845849804</v>
      </c>
      <c r="F12" s="9">
        <v>0.35570000000000002</v>
      </c>
      <c r="G12" s="9">
        <v>0.75</v>
      </c>
      <c r="H12" s="9">
        <v>0.7</v>
      </c>
      <c r="I12" s="9">
        <v>0.93666666666666665</v>
      </c>
      <c r="J12" s="9">
        <v>0.67399999999999993</v>
      </c>
      <c r="K12" s="10">
        <v>0.50916666666666666</v>
      </c>
      <c r="L12" s="9">
        <v>0.78379999999999994</v>
      </c>
      <c r="M12" s="9">
        <v>0.93692790119051483</v>
      </c>
      <c r="N12" s="10">
        <v>0.95348838248433332</v>
      </c>
      <c r="O12" s="10">
        <v>0.44</v>
      </c>
      <c r="P12" s="9">
        <v>1</v>
      </c>
      <c r="Q12" s="10">
        <v>0.78249999999999997</v>
      </c>
      <c r="R12" s="9">
        <v>0.96479999999999999</v>
      </c>
      <c r="S12" s="9">
        <v>0.86140292682927</v>
      </c>
      <c r="T12" s="11">
        <v>0.72056594200000001</v>
      </c>
      <c r="U12" s="9">
        <v>9.8984611300000011E-3</v>
      </c>
      <c r="V12" s="10">
        <v>1</v>
      </c>
      <c r="W12" s="9">
        <v>0</v>
      </c>
      <c r="X12" s="9">
        <v>0</v>
      </c>
      <c r="Y12" s="9">
        <v>0.85599999999999998</v>
      </c>
      <c r="Z12" s="9">
        <v>0.58499999999999996</v>
      </c>
      <c r="AA12" s="10">
        <v>7.3593670944298792E-2</v>
      </c>
      <c r="AB12" s="9">
        <v>0.77759600109269467</v>
      </c>
      <c r="AC12" s="9" t="e">
        <v>#N/A</v>
      </c>
      <c r="AD12" s="10">
        <v>3.8869619938109071E-2</v>
      </c>
      <c r="AE12" s="10">
        <v>0.156461963250492</v>
      </c>
      <c r="AF12" s="9">
        <v>1.0954859424761236E-3</v>
      </c>
      <c r="AG12" s="9">
        <v>1.7310308587550054E-2</v>
      </c>
    </row>
    <row r="13" spans="3:33">
      <c r="C13" t="s">
        <v>40</v>
      </c>
      <c r="D13">
        <v>2002</v>
      </c>
      <c r="E13" s="9">
        <v>0.72079762845849804</v>
      </c>
      <c r="F13" s="9">
        <v>0.35570000000000002</v>
      </c>
      <c r="G13" s="9">
        <v>0.71</v>
      </c>
      <c r="H13" s="9">
        <v>0.7</v>
      </c>
      <c r="I13" s="9">
        <v>0.93666666666666665</v>
      </c>
      <c r="J13" s="9">
        <v>0.66799999999999993</v>
      </c>
      <c r="K13" s="10">
        <v>0.50916666666666666</v>
      </c>
      <c r="L13" s="9">
        <v>0.78060000000000007</v>
      </c>
      <c r="M13" s="9">
        <v>0.94731371648998786</v>
      </c>
      <c r="N13" s="10">
        <v>0.95348838248433332</v>
      </c>
      <c r="O13" s="10">
        <v>0.44</v>
      </c>
      <c r="P13" s="9">
        <v>1</v>
      </c>
      <c r="Q13" s="10">
        <v>0.78249999999999997</v>
      </c>
      <c r="R13" s="9">
        <v>0.96460199999999996</v>
      </c>
      <c r="S13" s="9">
        <v>0.85821999999999998</v>
      </c>
      <c r="T13" s="11">
        <v>0.72056594200000001</v>
      </c>
      <c r="U13" s="9">
        <v>0.16308480750000001</v>
      </c>
      <c r="V13" s="10">
        <v>1</v>
      </c>
      <c r="W13" s="9">
        <v>0</v>
      </c>
      <c r="X13" s="9">
        <v>0</v>
      </c>
      <c r="Y13" s="9">
        <v>0.85599999999999998</v>
      </c>
      <c r="Z13" s="9">
        <v>0.58499999999999996</v>
      </c>
      <c r="AA13" s="10">
        <v>7.3593670944298792E-2</v>
      </c>
      <c r="AB13" s="9">
        <v>0.7728640012284631</v>
      </c>
      <c r="AC13" s="9" t="e">
        <v>#N/A</v>
      </c>
      <c r="AD13" s="10">
        <v>0.12278097981531602</v>
      </c>
      <c r="AE13" s="10">
        <v>0.21388017740378801</v>
      </c>
      <c r="AF13" s="9">
        <v>1.1178427979351112E-3</v>
      </c>
      <c r="AG13" s="9">
        <v>1.7670940008060743E-2</v>
      </c>
    </row>
    <row r="14" spans="3:33">
      <c r="C14" t="s">
        <v>40</v>
      </c>
      <c r="D14">
        <v>2003</v>
      </c>
      <c r="E14" s="9">
        <v>0.72079762845849804</v>
      </c>
      <c r="F14" s="9">
        <v>0.35570000000000002</v>
      </c>
      <c r="G14" s="9">
        <v>0.66999999999999993</v>
      </c>
      <c r="H14" s="9">
        <v>0.7</v>
      </c>
      <c r="I14" s="9">
        <v>0.93666666666666665</v>
      </c>
      <c r="J14" s="9">
        <v>0.66200000000000003</v>
      </c>
      <c r="K14" s="10">
        <v>0.50916666666666666</v>
      </c>
      <c r="L14" s="9">
        <v>0.77739999999999998</v>
      </c>
      <c r="M14" s="9">
        <v>0.92075707666291895</v>
      </c>
      <c r="N14" s="10">
        <v>0.95348838248433332</v>
      </c>
      <c r="O14" s="10">
        <v>0.44</v>
      </c>
      <c r="P14" s="9">
        <v>1</v>
      </c>
      <c r="Q14" s="10">
        <v>0.78249999999999997</v>
      </c>
      <c r="R14" s="9">
        <v>0.96440400000000004</v>
      </c>
      <c r="S14" s="9">
        <v>0.85393902439024405</v>
      </c>
      <c r="T14" s="11">
        <v>0.72056594200000001</v>
      </c>
      <c r="U14" s="9">
        <v>0.16267025939999999</v>
      </c>
      <c r="V14" s="10">
        <v>1</v>
      </c>
      <c r="W14" s="9">
        <v>0</v>
      </c>
      <c r="X14" s="9">
        <v>0</v>
      </c>
      <c r="Y14" s="9">
        <v>0.85599999999999998</v>
      </c>
      <c r="Z14" s="9">
        <v>0.58499999999999996</v>
      </c>
      <c r="AA14" s="10">
        <v>7.3593670944298792E-2</v>
      </c>
      <c r="AB14" s="9">
        <v>0.76813200136423165</v>
      </c>
      <c r="AC14" s="9" t="e">
        <v>#N/A</v>
      </c>
      <c r="AD14" s="10">
        <v>9.5460369286623964E-2</v>
      </c>
      <c r="AE14" s="10">
        <v>0.21032106622937002</v>
      </c>
      <c r="AF14" s="9">
        <v>8.7206154067578888E-3</v>
      </c>
      <c r="AG14" s="9">
        <v>1.8031571428571428E-2</v>
      </c>
    </row>
    <row r="15" spans="3:33">
      <c r="C15" t="s">
        <v>40</v>
      </c>
      <c r="D15">
        <v>2004</v>
      </c>
      <c r="E15" s="9">
        <v>0.72079762845849804</v>
      </c>
      <c r="F15" s="9">
        <v>0.35570000000000002</v>
      </c>
      <c r="G15" s="9">
        <v>0.63</v>
      </c>
      <c r="H15" s="9">
        <v>0.7</v>
      </c>
      <c r="I15" s="9">
        <v>0.93666666666666665</v>
      </c>
      <c r="J15" s="9">
        <v>0.65600000000000003</v>
      </c>
      <c r="K15" s="10">
        <v>0.50916666666666666</v>
      </c>
      <c r="L15" s="9">
        <v>0.7742</v>
      </c>
      <c r="M15" s="9">
        <v>0.93574554083089811</v>
      </c>
      <c r="N15" s="10">
        <v>0.95348838248433332</v>
      </c>
      <c r="O15" s="10">
        <v>0.44</v>
      </c>
      <c r="P15" s="9">
        <v>1</v>
      </c>
      <c r="Q15" s="10">
        <v>0.78249999999999997</v>
      </c>
      <c r="R15" s="9">
        <v>0.96420600000000001</v>
      </c>
      <c r="S15" s="9">
        <v>0.84858975609756204</v>
      </c>
      <c r="T15" s="11">
        <v>0.72056594200000001</v>
      </c>
      <c r="U15" s="9">
        <v>0.19776365330000001</v>
      </c>
      <c r="V15" s="10">
        <v>1</v>
      </c>
      <c r="W15" s="9">
        <v>0</v>
      </c>
      <c r="X15" s="9">
        <v>0</v>
      </c>
      <c r="Y15" s="9">
        <v>0.85599999999999998</v>
      </c>
      <c r="Z15" s="9">
        <v>0.58499999999999996</v>
      </c>
      <c r="AA15" s="10">
        <v>7.3593670944298792E-2</v>
      </c>
      <c r="AB15" s="9">
        <v>0.76340000149999998</v>
      </c>
      <c r="AC15" s="9" t="e">
        <v>#N/A</v>
      </c>
      <c r="AD15" s="10">
        <v>7.6485519081075995E-2</v>
      </c>
      <c r="AE15" s="10">
        <v>0.25531164518943</v>
      </c>
      <c r="AF15" s="9">
        <v>2.5512017391800777E-2</v>
      </c>
      <c r="AG15" s="9">
        <v>1.8244857142857143E-2</v>
      </c>
    </row>
    <row r="16" spans="3:33">
      <c r="C16" t="s">
        <v>40</v>
      </c>
      <c r="D16">
        <v>2005</v>
      </c>
      <c r="E16" s="9">
        <v>0.72079762845849804</v>
      </c>
      <c r="F16" s="9">
        <v>0.35570000000000002</v>
      </c>
      <c r="G16" s="9">
        <v>0.59000000000000008</v>
      </c>
      <c r="H16" s="9">
        <v>0.7</v>
      </c>
      <c r="I16" s="9">
        <v>0.93666666666666665</v>
      </c>
      <c r="J16" s="9">
        <v>0.65</v>
      </c>
      <c r="K16" s="10">
        <v>0.50916666666666666</v>
      </c>
      <c r="L16" s="9">
        <v>0.77099999999999991</v>
      </c>
      <c r="M16" s="9">
        <v>0.93607044252673544</v>
      </c>
      <c r="N16" s="10">
        <v>0.95348838248433332</v>
      </c>
      <c r="O16" s="10">
        <v>0.44</v>
      </c>
      <c r="P16" s="9">
        <v>1</v>
      </c>
      <c r="Q16" s="10">
        <v>0.78249999999999997</v>
      </c>
      <c r="R16" s="9">
        <v>0.96400799999999998</v>
      </c>
      <c r="S16" s="9">
        <v>0.8423424390243921</v>
      </c>
      <c r="T16" s="11">
        <v>0.72056594200000001</v>
      </c>
      <c r="U16" s="9">
        <v>0.20768191029999999</v>
      </c>
      <c r="V16" s="10">
        <v>1</v>
      </c>
      <c r="W16" s="9">
        <v>0</v>
      </c>
      <c r="X16" s="9">
        <v>0</v>
      </c>
      <c r="Y16" s="9">
        <v>0.85599999999999998</v>
      </c>
      <c r="Z16" s="9">
        <v>0.58499999999999996</v>
      </c>
      <c r="AA16" s="10">
        <v>7.3593670944298792E-2</v>
      </c>
      <c r="AB16" s="9">
        <v>0.72540571209999993</v>
      </c>
      <c r="AC16" s="9" t="e">
        <v>#N/A</v>
      </c>
      <c r="AD16" s="10">
        <v>9.9287755579558018E-2</v>
      </c>
      <c r="AE16" s="10">
        <v>0.25912341517327803</v>
      </c>
      <c r="AF16" s="9">
        <v>4.9756659061405778E-2</v>
      </c>
      <c r="AG16" s="9">
        <v>2.488614285714286E-2</v>
      </c>
    </row>
    <row r="17" spans="3:33">
      <c r="C17" t="s">
        <v>40</v>
      </c>
      <c r="D17">
        <v>2006</v>
      </c>
      <c r="E17" s="9">
        <v>0.72079762845849804</v>
      </c>
      <c r="F17" s="9">
        <v>0.35570000000000002</v>
      </c>
      <c r="G17" s="9">
        <v>0.56666666666666665</v>
      </c>
      <c r="H17" s="9">
        <v>0.7</v>
      </c>
      <c r="I17" s="9">
        <v>0.93666666666666665</v>
      </c>
      <c r="J17" s="9">
        <v>0.64333333333333331</v>
      </c>
      <c r="K17" s="10">
        <v>0.50916666666666666</v>
      </c>
      <c r="L17" s="9">
        <v>0.76719999999999999</v>
      </c>
      <c r="M17" s="9">
        <v>0.92774811559892501</v>
      </c>
      <c r="N17" s="10">
        <v>0.95348838248433332</v>
      </c>
      <c r="O17" s="10">
        <v>0.44</v>
      </c>
      <c r="P17" s="9">
        <v>1</v>
      </c>
      <c r="Q17" s="10">
        <v>0.78249999999999997</v>
      </c>
      <c r="R17" s="9">
        <v>0.96911999999999998</v>
      </c>
      <c r="S17" s="9">
        <v>0.8354565853658541</v>
      </c>
      <c r="T17" s="11">
        <v>0.72056594200000001</v>
      </c>
      <c r="U17" s="9">
        <v>0.22649893660000001</v>
      </c>
      <c r="V17" s="10">
        <v>1</v>
      </c>
      <c r="W17" s="9">
        <v>0</v>
      </c>
      <c r="X17" s="9">
        <v>0</v>
      </c>
      <c r="Y17" s="9">
        <v>0.85599999999999998</v>
      </c>
      <c r="Z17" s="9">
        <v>0.58499999999999996</v>
      </c>
      <c r="AA17" s="10">
        <v>7.3593670944298792E-2</v>
      </c>
      <c r="AB17" s="9">
        <v>0.70700000000000007</v>
      </c>
      <c r="AC17" s="9" t="e">
        <v>#N/A</v>
      </c>
      <c r="AD17" s="10">
        <v>4.3097993951433988E-2</v>
      </c>
      <c r="AE17" s="10">
        <v>0.251259614698296</v>
      </c>
      <c r="AF17" s="9">
        <v>0.10176336704533377</v>
      </c>
      <c r="AG17" s="9">
        <v>3.1527428571428574E-2</v>
      </c>
    </row>
    <row r="18" spans="3:33">
      <c r="C18" t="s">
        <v>40</v>
      </c>
      <c r="D18">
        <v>2007</v>
      </c>
      <c r="E18" s="9">
        <v>0.72079762845849804</v>
      </c>
      <c r="F18" s="9">
        <v>0.35570000000000002</v>
      </c>
      <c r="G18" s="9">
        <v>0.54333333333333333</v>
      </c>
      <c r="H18" s="9">
        <v>0.7</v>
      </c>
      <c r="I18" s="9">
        <v>0.93666666666666665</v>
      </c>
      <c r="J18" s="9">
        <v>0.63666666666666671</v>
      </c>
      <c r="K18" s="10">
        <v>0.50916666666666666</v>
      </c>
      <c r="L18" s="9">
        <v>0.76340000000000008</v>
      </c>
      <c r="M18" s="9">
        <v>0.9334641669069581</v>
      </c>
      <c r="N18" s="10">
        <v>0.95348838248433332</v>
      </c>
      <c r="O18" s="10">
        <v>0.44</v>
      </c>
      <c r="P18" s="9">
        <v>1</v>
      </c>
      <c r="Q18" s="10">
        <v>0.78249999999999997</v>
      </c>
      <c r="R18" s="9">
        <v>0.96831999999999996</v>
      </c>
      <c r="S18" s="9">
        <v>0.82828097560975611</v>
      </c>
      <c r="T18" s="11">
        <v>0.72056594200000001</v>
      </c>
      <c r="U18" s="9">
        <v>0.20152543739999998</v>
      </c>
      <c r="V18" s="10">
        <v>1</v>
      </c>
      <c r="W18" s="9">
        <v>0</v>
      </c>
      <c r="X18" s="9">
        <v>0</v>
      </c>
      <c r="Y18" s="9">
        <v>0.85599999999999998</v>
      </c>
      <c r="Z18" s="9">
        <v>0.58499999999999996</v>
      </c>
      <c r="AA18" s="10">
        <v>7.3593670944298792E-2</v>
      </c>
      <c r="AB18" s="9">
        <v>0.71285999986901882</v>
      </c>
      <c r="AC18" s="9" t="e">
        <v>#N/A</v>
      </c>
      <c r="AD18" s="10">
        <v>2.484820280399198E-2</v>
      </c>
      <c r="AE18" s="10">
        <v>0.27405643801289997</v>
      </c>
      <c r="AF18" s="9">
        <v>0.18353780123882335</v>
      </c>
      <c r="AG18" s="9">
        <v>3.8168714285714285E-2</v>
      </c>
    </row>
    <row r="19" spans="3:33">
      <c r="C19" t="s">
        <v>40</v>
      </c>
      <c r="D19">
        <v>2008</v>
      </c>
      <c r="E19" s="9">
        <v>0.72079762845849804</v>
      </c>
      <c r="F19" s="9">
        <v>0.35570000000000002</v>
      </c>
      <c r="G19" s="9">
        <v>0.52</v>
      </c>
      <c r="H19" s="9">
        <v>0.7</v>
      </c>
      <c r="I19" s="9">
        <v>0.93666666666666665</v>
      </c>
      <c r="J19" s="9">
        <v>0.63</v>
      </c>
      <c r="K19" s="10">
        <v>0.50916666666666666</v>
      </c>
      <c r="L19" s="9">
        <v>0.75959999999999994</v>
      </c>
      <c r="M19" s="9">
        <v>0.9356801181148845</v>
      </c>
      <c r="N19" s="10">
        <v>0.95348838248433332</v>
      </c>
      <c r="O19" s="10">
        <v>0.44</v>
      </c>
      <c r="P19" s="9">
        <v>1</v>
      </c>
      <c r="Q19" s="10">
        <v>0.78249999999999997</v>
      </c>
      <c r="R19" s="9">
        <v>0.96840000000000004</v>
      </c>
      <c r="S19" s="9">
        <v>0.82107560975609806</v>
      </c>
      <c r="T19" s="11">
        <v>0.72056594200000001</v>
      </c>
      <c r="U19" s="9">
        <v>0.17302991890000002</v>
      </c>
      <c r="V19" s="10">
        <v>1</v>
      </c>
      <c r="W19" s="9">
        <v>0</v>
      </c>
      <c r="X19" s="9">
        <v>0</v>
      </c>
      <c r="Y19" s="9">
        <v>0.85599999999999998</v>
      </c>
      <c r="Z19" s="9">
        <v>0.58499999999999996</v>
      </c>
      <c r="AA19" s="10">
        <v>7.3593670944298792E-2</v>
      </c>
      <c r="AB19" s="9">
        <v>0.71871999973803757</v>
      </c>
      <c r="AC19" s="9" t="e">
        <v>#N/A</v>
      </c>
      <c r="AD19" s="10">
        <v>0</v>
      </c>
      <c r="AE19" s="10">
        <v>0.252220626849114</v>
      </c>
      <c r="AF19" s="9">
        <v>0.30242016528515886</v>
      </c>
      <c r="AG19" s="9">
        <v>4.4809999999999996E-2</v>
      </c>
    </row>
    <row r="20" spans="3:33">
      <c r="C20" t="s">
        <v>40</v>
      </c>
      <c r="D20">
        <v>2009</v>
      </c>
      <c r="E20" s="9">
        <v>0.72079762845849804</v>
      </c>
      <c r="F20" s="9">
        <v>0.35570000000000002</v>
      </c>
      <c r="G20" s="9">
        <v>0.52959999978542327</v>
      </c>
      <c r="H20" s="9">
        <v>0.7</v>
      </c>
      <c r="I20" s="9">
        <v>0.93666666666666665</v>
      </c>
      <c r="J20" s="9">
        <v>0.63739999983459716</v>
      </c>
      <c r="K20" s="10">
        <v>0.50916666666666666</v>
      </c>
      <c r="L20" s="9">
        <v>0.75580000000000003</v>
      </c>
      <c r="M20" s="9">
        <v>0.93686692848183339</v>
      </c>
      <c r="N20" s="10">
        <v>0.95348838248433332</v>
      </c>
      <c r="O20" s="10">
        <v>0.44</v>
      </c>
      <c r="P20" s="9">
        <v>1</v>
      </c>
      <c r="Q20" s="10">
        <v>0.78249999999999997</v>
      </c>
      <c r="R20" s="9">
        <v>0.96320000000000006</v>
      </c>
      <c r="S20" s="9">
        <v>0.83865409716806627</v>
      </c>
      <c r="T20" s="11">
        <v>0.72056594200000001</v>
      </c>
      <c r="U20" s="9">
        <v>0.17516267190000001</v>
      </c>
      <c r="V20" s="10">
        <v>1</v>
      </c>
      <c r="W20" s="9">
        <v>0</v>
      </c>
      <c r="X20" s="9">
        <v>0</v>
      </c>
      <c r="Y20" s="9">
        <v>0.85599999999999998</v>
      </c>
      <c r="Z20" s="9">
        <v>0.58499999999999996</v>
      </c>
      <c r="AA20" s="10">
        <v>7.3593670944298792E-2</v>
      </c>
      <c r="AB20" s="9">
        <v>0.72457999960705632</v>
      </c>
      <c r="AC20" s="9" t="e">
        <v>#N/A</v>
      </c>
      <c r="AD20" s="10">
        <v>0</v>
      </c>
      <c r="AE20" s="10">
        <v>0.22281358069109597</v>
      </c>
      <c r="AF20" s="9">
        <v>0.44738639389081108</v>
      </c>
      <c r="AG20" s="9">
        <v>5.1451285714285713E-2</v>
      </c>
    </row>
    <row r="21" spans="3:33">
      <c r="C21" t="s">
        <v>40</v>
      </c>
      <c r="D21">
        <v>2010</v>
      </c>
      <c r="E21" s="9">
        <v>0.72079762845849804</v>
      </c>
      <c r="F21" s="9">
        <v>0.35570000000000002</v>
      </c>
      <c r="G21" s="9">
        <v>0.53919999957084652</v>
      </c>
      <c r="H21" s="9">
        <v>0.7</v>
      </c>
      <c r="I21" s="9">
        <v>0.93666666666666665</v>
      </c>
      <c r="J21" s="9">
        <v>0.64479999966919421</v>
      </c>
      <c r="K21" s="10">
        <v>0.50916666666666666</v>
      </c>
      <c r="L21" s="9">
        <v>0.76335799983106556</v>
      </c>
      <c r="M21" s="9">
        <v>0.93686692848183339</v>
      </c>
      <c r="N21" s="10">
        <v>0.95348838248433332</v>
      </c>
      <c r="O21" s="10">
        <v>0.44</v>
      </c>
      <c r="P21" s="9">
        <v>1</v>
      </c>
      <c r="Q21" s="10">
        <v>0.78249999999999997</v>
      </c>
      <c r="R21" s="9">
        <v>0.96320000000000006</v>
      </c>
      <c r="S21" s="9">
        <v>0.85623258458003448</v>
      </c>
      <c r="T21" s="11">
        <v>0.72056594200000001</v>
      </c>
      <c r="U21" s="9">
        <v>0.17691429857984808</v>
      </c>
      <c r="V21" s="10">
        <v>1</v>
      </c>
      <c r="W21" s="9">
        <v>0</v>
      </c>
      <c r="X21" s="9">
        <v>0</v>
      </c>
      <c r="Y21" s="9">
        <v>0.85599999999999998</v>
      </c>
      <c r="Z21" s="9">
        <v>0.58499999999999996</v>
      </c>
      <c r="AA21" s="10">
        <v>7.3593670944298792E-2</v>
      </c>
      <c r="AB21" s="9">
        <v>0.73043999947607519</v>
      </c>
      <c r="AC21" s="9" t="e">
        <v>#N/A</v>
      </c>
      <c r="AD21" s="10">
        <v>0</v>
      </c>
      <c r="AE21" s="10">
        <v>0.22558544482222903</v>
      </c>
      <c r="AF21" s="9">
        <v>0.44291253005190162</v>
      </c>
      <c r="AG21" s="9">
        <v>5.0936772868643114E-2</v>
      </c>
    </row>
    <row r="22" spans="3:33">
      <c r="C22" t="s">
        <v>42</v>
      </c>
      <c r="D22">
        <v>1995</v>
      </c>
      <c r="E22" s="9">
        <v>0.67574999999999996</v>
      </c>
      <c r="F22" s="9">
        <v>4.4080000000000001E-2</v>
      </c>
      <c r="G22" s="9">
        <v>4.0000000000000036E-2</v>
      </c>
      <c r="H22" s="9">
        <v>0.52500000000000002</v>
      </c>
      <c r="I22" s="9">
        <v>3.3333333333333333E-2</v>
      </c>
      <c r="J22" s="9">
        <v>0.13</v>
      </c>
      <c r="K22" s="10">
        <v>0.28591666666666671</v>
      </c>
      <c r="L22" s="9">
        <v>0.61099999999999999</v>
      </c>
      <c r="M22" s="9">
        <v>0.52874492744663359</v>
      </c>
      <c r="N22" s="10">
        <v>0.34</v>
      </c>
      <c r="O22" s="10">
        <v>0.11</v>
      </c>
      <c r="P22" s="9">
        <v>0.47299999903887507</v>
      </c>
      <c r="Q22" s="10">
        <v>7.4999999999999997E-2</v>
      </c>
      <c r="R22" s="9">
        <v>0.73320000000000007</v>
      </c>
      <c r="S22" s="9">
        <v>0.25561609756097592</v>
      </c>
      <c r="T22" s="11">
        <v>0.11386138599999999</v>
      </c>
      <c r="U22" s="9">
        <v>0.14933837719999998</v>
      </c>
      <c r="V22" s="10">
        <v>3.2102401500000002E-2</v>
      </c>
      <c r="W22" s="9">
        <v>6.0117243360477038E-2</v>
      </c>
      <c r="X22" s="9">
        <v>0.101428297547159</v>
      </c>
      <c r="Y22" s="9">
        <v>0</v>
      </c>
      <c r="Z22" s="9">
        <v>1</v>
      </c>
      <c r="AA22" s="10">
        <v>0.32846715328467158</v>
      </c>
      <c r="AB22" s="9">
        <v>0.61</v>
      </c>
      <c r="AC22" s="9">
        <v>0.49700000000000005</v>
      </c>
      <c r="AD22" s="10">
        <v>0.4758105824870868</v>
      </c>
      <c r="AE22" s="10">
        <v>0.38731334708242482</v>
      </c>
      <c r="AF22" s="9">
        <v>8.0635167616264982E-4</v>
      </c>
      <c r="AG22" s="9">
        <v>0.1855109487441991</v>
      </c>
    </row>
    <row r="23" spans="3:33">
      <c r="C23" t="s">
        <v>42</v>
      </c>
      <c r="D23">
        <v>1996</v>
      </c>
      <c r="E23" s="9">
        <v>0.67574999999999996</v>
      </c>
      <c r="F23" s="9">
        <v>4.4080000000000001E-2</v>
      </c>
      <c r="G23" s="9">
        <v>3.7999999999999923E-2</v>
      </c>
      <c r="H23" s="9">
        <v>0.52500000000000002</v>
      </c>
      <c r="I23" s="9">
        <v>3.3333333333333333E-2</v>
      </c>
      <c r="J23" s="9">
        <v>0.12400000000000011</v>
      </c>
      <c r="K23" s="10">
        <v>0.28591666666666671</v>
      </c>
      <c r="L23" s="9">
        <v>0.60539999999999994</v>
      </c>
      <c r="M23" s="9">
        <v>0.53957681652808964</v>
      </c>
      <c r="N23" s="10">
        <v>0.34</v>
      </c>
      <c r="O23" s="10">
        <v>0.62</v>
      </c>
      <c r="P23" s="9">
        <v>0.46439999923110004</v>
      </c>
      <c r="Q23" s="10">
        <v>7.4999999999999997E-2</v>
      </c>
      <c r="R23" s="9">
        <v>0.73320000000000007</v>
      </c>
      <c r="S23" s="9">
        <v>0.24956975609756205</v>
      </c>
      <c r="T23" s="11">
        <v>0.11386138599999999</v>
      </c>
      <c r="U23" s="9">
        <v>2.7959831760000001E-2</v>
      </c>
      <c r="V23" s="10">
        <v>3.0358324250000002E-2</v>
      </c>
      <c r="W23" s="9">
        <v>6.0117243360477038E-2</v>
      </c>
      <c r="X23" s="9">
        <v>0.101428297547159</v>
      </c>
      <c r="Y23" s="9">
        <v>0</v>
      </c>
      <c r="Z23" s="9">
        <v>1</v>
      </c>
      <c r="AA23" s="10">
        <v>0.32846715328467158</v>
      </c>
      <c r="AB23" s="9">
        <v>0.61</v>
      </c>
      <c r="AC23" s="9">
        <v>0.53799999999999992</v>
      </c>
      <c r="AD23" s="10">
        <v>0.47531692091644995</v>
      </c>
      <c r="AE23" s="10">
        <v>0.38501361952431401</v>
      </c>
      <c r="AF23" s="9">
        <v>8.2280783244370007E-4</v>
      </c>
      <c r="AG23" s="9">
        <v>0.18937576008638526</v>
      </c>
    </row>
    <row r="24" spans="3:33">
      <c r="C24" t="s">
        <v>42</v>
      </c>
      <c r="D24">
        <v>1997</v>
      </c>
      <c r="E24" s="9">
        <v>0.67574999999999996</v>
      </c>
      <c r="F24" s="9">
        <v>4.4080000000000001E-2</v>
      </c>
      <c r="G24" s="9">
        <v>3.5999999999999921E-2</v>
      </c>
      <c r="H24" s="9">
        <v>0.52500000000000002</v>
      </c>
      <c r="I24" s="9">
        <v>3.3333333333333333E-2</v>
      </c>
      <c r="J24" s="9">
        <v>0.11799999999999999</v>
      </c>
      <c r="K24" s="10">
        <v>0.28591666666666671</v>
      </c>
      <c r="L24" s="9">
        <v>0.5998</v>
      </c>
      <c r="M24" s="9">
        <v>0.54679839575005262</v>
      </c>
      <c r="N24" s="10">
        <v>0.34</v>
      </c>
      <c r="O24" s="10">
        <v>0.32</v>
      </c>
      <c r="P24" s="9">
        <v>0.455799999423325</v>
      </c>
      <c r="Q24" s="10">
        <v>7.4999999999999997E-2</v>
      </c>
      <c r="R24" s="9">
        <v>0.73320000000000007</v>
      </c>
      <c r="S24" s="9">
        <v>0.241698536585366</v>
      </c>
      <c r="T24" s="11">
        <v>0.11386138599999999</v>
      </c>
      <c r="U24" s="9">
        <v>2.6445710020000002E-2</v>
      </c>
      <c r="V24" s="10">
        <v>2.8614247000000002E-2</v>
      </c>
      <c r="W24" s="9">
        <v>6.0117243360477038E-2</v>
      </c>
      <c r="X24" s="9">
        <v>0.101428297547159</v>
      </c>
      <c r="Y24" s="9">
        <v>0</v>
      </c>
      <c r="Z24" s="9">
        <v>1</v>
      </c>
      <c r="AA24" s="10">
        <v>0.32846715328467158</v>
      </c>
      <c r="AB24" s="9">
        <v>0.61</v>
      </c>
      <c r="AC24" s="9">
        <v>0.54799999999999993</v>
      </c>
      <c r="AD24" s="10">
        <v>0.40346417022408698</v>
      </c>
      <c r="AE24" s="10">
        <v>0.398845764964183</v>
      </c>
      <c r="AF24" s="9">
        <v>1.187851347531E-3</v>
      </c>
      <c r="AG24" s="9">
        <v>0.19324057142857143</v>
      </c>
    </row>
    <row r="25" spans="3:33">
      <c r="C25" t="s">
        <v>42</v>
      </c>
      <c r="D25">
        <v>1998</v>
      </c>
      <c r="E25" s="9">
        <v>0.67574999999999996</v>
      </c>
      <c r="F25" s="9">
        <v>4.4080000000000001E-2</v>
      </c>
      <c r="G25" s="9">
        <v>3.400000000000003E-2</v>
      </c>
      <c r="H25" s="9">
        <v>0.52500000000000002</v>
      </c>
      <c r="I25" s="9">
        <v>3.3333333333333333E-2</v>
      </c>
      <c r="J25" s="9">
        <v>0.11199999999999999</v>
      </c>
      <c r="K25" s="10">
        <v>0.28591666666666671</v>
      </c>
      <c r="L25" s="9">
        <v>0.59420000000000006</v>
      </c>
      <c r="M25" s="9">
        <v>0.54240177320053262</v>
      </c>
      <c r="N25" s="10">
        <v>0.34</v>
      </c>
      <c r="O25" s="10">
        <v>0.34</v>
      </c>
      <c r="P25" s="9">
        <v>0.44719999961555007</v>
      </c>
      <c r="Q25" s="10">
        <v>7.4999999999999997E-2</v>
      </c>
      <c r="R25" s="9">
        <v>0.73320000000000007</v>
      </c>
      <c r="S25" s="9">
        <v>0.23248292682926996</v>
      </c>
      <c r="T25" s="11">
        <v>0.11386138599999999</v>
      </c>
      <c r="U25" s="9">
        <v>5.4199693199999998E-3</v>
      </c>
      <c r="V25" s="10">
        <v>2.6870169749999999E-2</v>
      </c>
      <c r="W25" s="9">
        <v>6.0117243360477038E-2</v>
      </c>
      <c r="X25" s="9">
        <v>0.101428297547159</v>
      </c>
      <c r="Y25" s="9">
        <v>0</v>
      </c>
      <c r="Z25" s="9">
        <v>1</v>
      </c>
      <c r="AA25" s="10">
        <v>0.32846715328467158</v>
      </c>
      <c r="AB25" s="9">
        <v>0.61</v>
      </c>
      <c r="AC25" s="9">
        <v>0.53900000000000003</v>
      </c>
      <c r="AD25" s="10">
        <v>0.33161141953172402</v>
      </c>
      <c r="AE25" s="10">
        <v>0.412677910404052</v>
      </c>
      <c r="AF25" s="9">
        <v>2.023073733956889E-3</v>
      </c>
      <c r="AG25" s="9">
        <v>0.20772642857142856</v>
      </c>
    </row>
    <row r="26" spans="3:33">
      <c r="C26" t="s">
        <v>42</v>
      </c>
      <c r="D26">
        <v>1999</v>
      </c>
      <c r="E26" s="9">
        <v>0.67574999999999996</v>
      </c>
      <c r="F26" s="9">
        <v>4.4080000000000001E-2</v>
      </c>
      <c r="G26" s="9">
        <v>3.2000000000000028E-2</v>
      </c>
      <c r="H26" s="9">
        <v>0.52500000000000002</v>
      </c>
      <c r="I26" s="9">
        <v>3.3333333333333333E-2</v>
      </c>
      <c r="J26" s="9">
        <v>0.10599999999999998</v>
      </c>
      <c r="K26" s="10">
        <v>0.28591666666666671</v>
      </c>
      <c r="L26" s="9">
        <v>0.58860000000000001</v>
      </c>
      <c r="M26" s="9">
        <v>0.54153522207401661</v>
      </c>
      <c r="N26" s="10">
        <v>0.34</v>
      </c>
      <c r="O26" s="10">
        <v>0.44</v>
      </c>
      <c r="P26" s="9">
        <v>0.43859999980777503</v>
      </c>
      <c r="Q26" s="10">
        <v>7.4999999999999997E-2</v>
      </c>
      <c r="R26" s="9">
        <v>0.73320000000000007</v>
      </c>
      <c r="S26" s="9">
        <v>0.22234146341463401</v>
      </c>
      <c r="T26" s="11">
        <v>0.11386138599999999</v>
      </c>
      <c r="U26" s="9">
        <v>9.728309097E-2</v>
      </c>
      <c r="V26" s="10">
        <v>2.5126092499999999E-2</v>
      </c>
      <c r="W26" s="9">
        <v>6.0117243360477038E-2</v>
      </c>
      <c r="X26" s="9">
        <v>0.101428297547159</v>
      </c>
      <c r="Y26" s="9">
        <v>0</v>
      </c>
      <c r="Z26" s="9">
        <v>1</v>
      </c>
      <c r="AA26" s="10">
        <v>0.32846715328467158</v>
      </c>
      <c r="AB26" s="9">
        <v>0.61</v>
      </c>
      <c r="AC26" s="9">
        <v>0.53400000000000003</v>
      </c>
      <c r="AD26" s="10">
        <v>0.31995046257151699</v>
      </c>
      <c r="AE26" s="10">
        <v>0.42427466763342797</v>
      </c>
      <c r="AF26" s="9">
        <v>3.9842621644504443E-3</v>
      </c>
      <c r="AG26" s="9">
        <v>0.22221228571428572</v>
      </c>
    </row>
    <row r="27" spans="3:33">
      <c r="C27" t="s">
        <v>42</v>
      </c>
      <c r="D27">
        <v>2000</v>
      </c>
      <c r="E27" s="9">
        <v>0.67574999999999996</v>
      </c>
      <c r="F27" s="9">
        <v>4.4080000000000001E-2</v>
      </c>
      <c r="G27" s="9">
        <v>3.0000000000000027E-2</v>
      </c>
      <c r="H27" s="9">
        <v>0.52500000000000002</v>
      </c>
      <c r="I27" s="9">
        <v>3.3333333333333333E-2</v>
      </c>
      <c r="J27" s="9">
        <v>9.9999999999999978E-2</v>
      </c>
      <c r="K27" s="10">
        <v>0.28591666666666671</v>
      </c>
      <c r="L27" s="9">
        <v>0.58299999999999996</v>
      </c>
      <c r="M27" s="9">
        <v>0.54373611201302763</v>
      </c>
      <c r="N27" s="10">
        <v>0.34</v>
      </c>
      <c r="O27" s="10">
        <v>0.46</v>
      </c>
      <c r="P27" s="9">
        <v>0.43</v>
      </c>
      <c r="Q27" s="10">
        <v>7.4999999999999997E-2</v>
      </c>
      <c r="R27" s="9">
        <v>0.73320000000000007</v>
      </c>
      <c r="S27" s="9">
        <v>0.21191268292682996</v>
      </c>
      <c r="T27" s="11">
        <v>0.11386138599999999</v>
      </c>
      <c r="U27" s="9">
        <v>6.0173103990000004E-2</v>
      </c>
      <c r="V27" s="10">
        <v>2.3382015249999999E-2</v>
      </c>
      <c r="W27" s="9">
        <v>6.0117243360477038E-2</v>
      </c>
      <c r="X27" s="9">
        <v>0.101428297547159</v>
      </c>
      <c r="Y27" s="9">
        <v>0</v>
      </c>
      <c r="Z27" s="9">
        <v>1</v>
      </c>
      <c r="AA27" s="10">
        <v>0.32846715328467158</v>
      </c>
      <c r="AB27" s="9">
        <v>0.61</v>
      </c>
      <c r="AC27" s="9">
        <v>0.53600000000000003</v>
      </c>
      <c r="AD27" s="10">
        <v>0.30828950561131002</v>
      </c>
      <c r="AE27" s="10">
        <v>0.435871424862804</v>
      </c>
      <c r="AF27" s="9">
        <v>1.0790711273440889E-2</v>
      </c>
      <c r="AG27" s="9">
        <v>0.23050085714285715</v>
      </c>
    </row>
    <row r="28" spans="3:33">
      <c r="C28" t="s">
        <v>42</v>
      </c>
      <c r="D28">
        <v>2001</v>
      </c>
      <c r="E28" s="9">
        <v>0.67574999999999996</v>
      </c>
      <c r="F28" s="9">
        <v>4.4080000000000001E-2</v>
      </c>
      <c r="G28" s="9">
        <v>3.0000000000000027E-2</v>
      </c>
      <c r="H28" s="9">
        <v>0.52500000000000002</v>
      </c>
      <c r="I28" s="9">
        <v>3.3333333333333333E-2</v>
      </c>
      <c r="J28" s="9">
        <v>8.7999999999999967E-2</v>
      </c>
      <c r="K28" s="10">
        <v>0.28591666666666671</v>
      </c>
      <c r="L28" s="9">
        <v>0.57679999999999998</v>
      </c>
      <c r="M28" s="9">
        <v>0.5513485687604327</v>
      </c>
      <c r="N28" s="10">
        <v>0.34</v>
      </c>
      <c r="O28" s="10">
        <v>0.46</v>
      </c>
      <c r="P28" s="9">
        <v>0.28499999999999998</v>
      </c>
      <c r="Q28" s="10">
        <v>7.4999999999999997E-2</v>
      </c>
      <c r="R28" s="9">
        <v>0.73320000000000007</v>
      </c>
      <c r="S28" s="9">
        <v>0.20195268292683011</v>
      </c>
      <c r="T28" s="11">
        <v>0.11386138599999999</v>
      </c>
      <c r="U28" s="9">
        <v>5.2211420449999997E-2</v>
      </c>
      <c r="V28" s="10">
        <v>2.189735785E-2</v>
      </c>
      <c r="W28" s="9">
        <v>6.0117243360477038E-2</v>
      </c>
      <c r="X28" s="9">
        <v>0.101428297547159</v>
      </c>
      <c r="Y28" s="9">
        <v>0</v>
      </c>
      <c r="Z28" s="9">
        <v>1</v>
      </c>
      <c r="AA28" s="10">
        <v>0.32846715328467158</v>
      </c>
      <c r="AB28" s="9">
        <v>0.61</v>
      </c>
      <c r="AC28" s="9">
        <v>0.56600000000000006</v>
      </c>
      <c r="AD28" s="10">
        <v>0.343216837749867</v>
      </c>
      <c r="AE28" s="10">
        <v>0.45873989335936904</v>
      </c>
      <c r="AF28" s="9">
        <v>0.14213859195081779</v>
      </c>
      <c r="AG28" s="9">
        <v>0.23156628571428572</v>
      </c>
    </row>
    <row r="29" spans="3:33">
      <c r="C29" t="s">
        <v>42</v>
      </c>
      <c r="D29">
        <v>2002</v>
      </c>
      <c r="E29" s="9">
        <v>0.67574999999999996</v>
      </c>
      <c r="F29" s="9">
        <v>4.4080000000000001E-2</v>
      </c>
      <c r="G29" s="9">
        <v>3.0000000000000027E-2</v>
      </c>
      <c r="H29" s="9">
        <v>0.52500000000000002</v>
      </c>
      <c r="I29" s="9">
        <v>3.3333333333333333E-2</v>
      </c>
      <c r="J29" s="9">
        <v>7.5999999999999956E-2</v>
      </c>
      <c r="K29" s="10">
        <v>0.28591666666666671</v>
      </c>
      <c r="L29" s="9">
        <v>0.5706</v>
      </c>
      <c r="M29" s="9">
        <v>0.55363230578465461</v>
      </c>
      <c r="N29" s="10">
        <v>0.34</v>
      </c>
      <c r="O29" s="10">
        <v>0.53</v>
      </c>
      <c r="P29" s="9">
        <v>0.13999999999999999</v>
      </c>
      <c r="Q29" s="10">
        <v>7.4999999999999997E-2</v>
      </c>
      <c r="R29" s="9">
        <v>0.73320000000000007</v>
      </c>
      <c r="S29" s="9">
        <v>0.19300926829268406</v>
      </c>
      <c r="T29" s="11">
        <v>0.11386138599999999</v>
      </c>
      <c r="U29" s="9">
        <v>2.8642057090000003E-2</v>
      </c>
      <c r="V29" s="10">
        <v>2.0412700449999998E-2</v>
      </c>
      <c r="W29" s="9">
        <v>6.0117243360477038E-2</v>
      </c>
      <c r="X29" s="9">
        <v>0.101428297547159</v>
      </c>
      <c r="Y29" s="9">
        <v>0</v>
      </c>
      <c r="Z29" s="9">
        <v>1</v>
      </c>
      <c r="AA29" s="10">
        <v>0.32846715328467158</v>
      </c>
      <c r="AB29" s="9">
        <v>0.61</v>
      </c>
      <c r="AC29" s="9">
        <v>0.56799999999999995</v>
      </c>
      <c r="AD29" s="10">
        <v>0.37814416988842403</v>
      </c>
      <c r="AE29" s="10">
        <v>0.48160836185593425</v>
      </c>
      <c r="AF29" s="9">
        <v>0.30736959601088443</v>
      </c>
      <c r="AG29" s="9">
        <v>0.23356985714285713</v>
      </c>
    </row>
    <row r="30" spans="3:33">
      <c r="C30" t="s">
        <v>42</v>
      </c>
      <c r="D30">
        <v>2003</v>
      </c>
      <c r="E30" s="9">
        <v>0.67574999999999996</v>
      </c>
      <c r="F30" s="9">
        <v>4.4080000000000001E-2</v>
      </c>
      <c r="G30" s="9">
        <v>3.0000000000000027E-2</v>
      </c>
      <c r="H30" s="9">
        <v>0.52500000000000002</v>
      </c>
      <c r="I30" s="9">
        <v>3.3333333333333333E-2</v>
      </c>
      <c r="J30" s="9">
        <v>6.4000000000000057E-2</v>
      </c>
      <c r="K30" s="10">
        <v>0.28591666666666671</v>
      </c>
      <c r="L30" s="9">
        <v>0.56440000000000001</v>
      </c>
      <c r="M30" s="9">
        <v>0.58184453185151708</v>
      </c>
      <c r="N30" s="10">
        <v>0.34</v>
      </c>
      <c r="O30" s="10">
        <v>0.5</v>
      </c>
      <c r="P30" s="9">
        <v>0.13333333333333333</v>
      </c>
      <c r="Q30" s="10">
        <v>7.4999999999999997E-2</v>
      </c>
      <c r="R30" s="9">
        <v>0.73927600000000004</v>
      </c>
      <c r="S30" s="9">
        <v>0.18550000000000011</v>
      </c>
      <c r="T30" s="11">
        <v>0.11386138599999999</v>
      </c>
      <c r="U30" s="9">
        <v>3.8268383980000001E-2</v>
      </c>
      <c r="V30" s="10">
        <v>1.8928043049999999E-2</v>
      </c>
      <c r="W30" s="9">
        <v>6.0117243360477038E-2</v>
      </c>
      <c r="X30" s="9">
        <v>0.101428297547159</v>
      </c>
      <c r="Y30" s="9">
        <v>0</v>
      </c>
      <c r="Z30" s="9">
        <v>1</v>
      </c>
      <c r="AA30" s="10">
        <v>0.32846715328467158</v>
      </c>
      <c r="AB30" s="9">
        <v>0.61779999982565648</v>
      </c>
      <c r="AC30" s="9">
        <v>0.56799999999999995</v>
      </c>
      <c r="AD30" s="10">
        <v>0.414253926459618</v>
      </c>
      <c r="AE30" s="10">
        <v>0.5031776860531626</v>
      </c>
      <c r="AF30" s="9">
        <v>0.39595942841312665</v>
      </c>
      <c r="AG30" s="9">
        <v>0.23422028571428574</v>
      </c>
    </row>
    <row r="31" spans="3:33">
      <c r="C31" t="s">
        <v>42</v>
      </c>
      <c r="D31">
        <v>2004</v>
      </c>
      <c r="E31" s="9">
        <v>0.67574999999999996</v>
      </c>
      <c r="F31" s="9">
        <v>4.4080000000000001E-2</v>
      </c>
      <c r="G31" s="9">
        <v>3.0000000000000027E-2</v>
      </c>
      <c r="H31" s="9">
        <v>0.52500000000000002</v>
      </c>
      <c r="I31" s="9">
        <v>3.3333333333333333E-2</v>
      </c>
      <c r="J31" s="9">
        <v>5.2000000000000046E-2</v>
      </c>
      <c r="K31" s="10">
        <v>0.28591666666666671</v>
      </c>
      <c r="L31" s="9">
        <v>0.55820000000000003</v>
      </c>
      <c r="M31" s="9">
        <v>0.54089874177081299</v>
      </c>
      <c r="N31" s="10">
        <v>0.34</v>
      </c>
      <c r="O31" s="10">
        <v>0.52</v>
      </c>
      <c r="P31" s="9">
        <v>0.12666666666666665</v>
      </c>
      <c r="Q31" s="10">
        <v>7.4999999999999997E-2</v>
      </c>
      <c r="R31" s="9">
        <v>0.74535200000000001</v>
      </c>
      <c r="S31" s="9">
        <v>0.17957414634146407</v>
      </c>
      <c r="T31" s="11">
        <v>0.11386138599999999</v>
      </c>
      <c r="U31" s="9">
        <v>4.3672648410000001E-2</v>
      </c>
      <c r="V31" s="10">
        <v>1.7443385649999997E-2</v>
      </c>
      <c r="W31" s="9">
        <v>6.0117243360477038E-2</v>
      </c>
      <c r="X31" s="9">
        <v>0.101428297547159</v>
      </c>
      <c r="Y31" s="9">
        <v>0</v>
      </c>
      <c r="Z31" s="9">
        <v>1</v>
      </c>
      <c r="AA31" s="10">
        <v>0.32846715328467158</v>
      </c>
      <c r="AB31" s="9">
        <v>0.62559999965131285</v>
      </c>
      <c r="AC31" s="9">
        <v>0.58499999999999996</v>
      </c>
      <c r="AD31" s="10">
        <v>0.33536132029243398</v>
      </c>
      <c r="AE31" s="10">
        <v>0.5053321731652658</v>
      </c>
      <c r="AF31" s="9">
        <v>0.45165870610084335</v>
      </c>
      <c r="AG31" s="9">
        <v>0.27523128571428573</v>
      </c>
    </row>
    <row r="32" spans="3:33">
      <c r="C32" t="s">
        <v>42</v>
      </c>
      <c r="D32">
        <v>2005</v>
      </c>
      <c r="E32" s="9">
        <v>0.67574999999999996</v>
      </c>
      <c r="F32" s="9">
        <v>4.4080000000000001E-2</v>
      </c>
      <c r="G32" s="9">
        <v>3.0000000000000027E-2</v>
      </c>
      <c r="H32" s="9">
        <v>0.52500000000000002</v>
      </c>
      <c r="I32" s="9">
        <v>3.3333333333333333E-2</v>
      </c>
      <c r="J32" s="9">
        <v>4.0000000000000036E-2</v>
      </c>
      <c r="K32" s="10">
        <v>0.28591666666666671</v>
      </c>
      <c r="L32" s="9">
        <v>0.55200000000000005</v>
      </c>
      <c r="M32" s="9">
        <v>0.59139092092978762</v>
      </c>
      <c r="N32" s="10">
        <v>0.34</v>
      </c>
      <c r="O32" s="10">
        <v>0.49</v>
      </c>
      <c r="P32" s="9">
        <v>0.12</v>
      </c>
      <c r="Q32" s="10">
        <v>7.4999999999999997E-2</v>
      </c>
      <c r="R32" s="9">
        <v>0.74558800000000003</v>
      </c>
      <c r="S32" s="9">
        <v>0.17522195121951201</v>
      </c>
      <c r="T32" s="11">
        <v>0.11386138599999999</v>
      </c>
      <c r="U32" s="9">
        <v>3.5021964419999996E-2</v>
      </c>
      <c r="V32" s="10">
        <v>1.5958728249999998E-2</v>
      </c>
      <c r="W32" s="9">
        <v>6.0117243360477038E-2</v>
      </c>
      <c r="X32" s="9">
        <v>0.101428297547159</v>
      </c>
      <c r="Y32" s="9">
        <v>0</v>
      </c>
      <c r="Z32" s="9">
        <v>1</v>
      </c>
      <c r="AA32" s="10">
        <v>0.32846715328467158</v>
      </c>
      <c r="AB32" s="9">
        <v>0.63339999947696923</v>
      </c>
      <c r="AC32" s="9">
        <v>0.57799999999999996</v>
      </c>
      <c r="AD32" s="10">
        <v>0.37975381459164004</v>
      </c>
      <c r="AE32" s="10">
        <v>0.49393971878725057</v>
      </c>
      <c r="AF32" s="9">
        <v>0.54660920398135227</v>
      </c>
      <c r="AG32" s="9">
        <v>0.26972666012303798</v>
      </c>
    </row>
    <row r="33" spans="3:33">
      <c r="C33" t="s">
        <v>42</v>
      </c>
      <c r="D33">
        <v>2006</v>
      </c>
      <c r="E33" s="9">
        <v>0.67574999999999996</v>
      </c>
      <c r="F33" s="9">
        <v>4.4080000000000001E-2</v>
      </c>
      <c r="G33" s="9">
        <v>3.0000000000000027E-2</v>
      </c>
      <c r="H33" s="9">
        <v>0.52500000000000002</v>
      </c>
      <c r="I33" s="9">
        <v>3.3333333333333333E-2</v>
      </c>
      <c r="J33" s="9">
        <v>3.3333333333333326E-2</v>
      </c>
      <c r="K33" s="10">
        <v>0.28591666666666671</v>
      </c>
      <c r="L33" s="9">
        <v>0.54559999999999997</v>
      </c>
      <c r="M33" s="9">
        <v>0.60024639783563472</v>
      </c>
      <c r="N33" s="10">
        <v>0.34</v>
      </c>
      <c r="O33" s="10">
        <v>0.5</v>
      </c>
      <c r="P33" s="9">
        <v>0.12239999994635582</v>
      </c>
      <c r="Q33" s="10">
        <v>7.4999999999999997E-2</v>
      </c>
      <c r="R33" s="9">
        <v>0.74582400000000004</v>
      </c>
      <c r="S33" s="9">
        <v>0.17210487804878194</v>
      </c>
      <c r="T33" s="11">
        <v>0.11386138599999999</v>
      </c>
      <c r="U33" s="9">
        <v>3.7954522599999999E-2</v>
      </c>
      <c r="V33" s="10">
        <v>1.5571851749999999E-2</v>
      </c>
      <c r="W33" s="9">
        <v>6.0117243360477038E-2</v>
      </c>
      <c r="X33" s="9">
        <v>0.101428297547159</v>
      </c>
      <c r="Y33" s="9">
        <v>0</v>
      </c>
      <c r="Z33" s="9">
        <v>1</v>
      </c>
      <c r="AA33" s="10">
        <v>0.32846715328467158</v>
      </c>
      <c r="AB33" s="9">
        <v>0.64119999930262561</v>
      </c>
      <c r="AC33" s="9">
        <v>0.60299999999999998</v>
      </c>
      <c r="AD33" s="10">
        <v>0.41843277166774795</v>
      </c>
      <c r="AE33" s="10">
        <v>0.50650567698504523</v>
      </c>
      <c r="AF33" s="9">
        <v>0.67977697274524662</v>
      </c>
      <c r="AG33" s="9">
        <v>0.26422203453179027</v>
      </c>
    </row>
    <row r="34" spans="3:33">
      <c r="C34" t="s">
        <v>42</v>
      </c>
      <c r="D34">
        <v>2007</v>
      </c>
      <c r="E34" s="9">
        <v>0.67574999999999996</v>
      </c>
      <c r="F34" s="9">
        <v>4.4080000000000001E-2</v>
      </c>
      <c r="G34" s="9">
        <v>3.0000000000000027E-2</v>
      </c>
      <c r="H34" s="9">
        <v>0.52500000000000002</v>
      </c>
      <c r="I34" s="9">
        <v>3.3333333333333333E-2</v>
      </c>
      <c r="J34" s="9">
        <v>2.6666666666666727E-2</v>
      </c>
      <c r="K34" s="10">
        <v>0.28591666666666671</v>
      </c>
      <c r="L34" s="9">
        <v>0.53920000000000001</v>
      </c>
      <c r="M34" s="9">
        <v>0.60633991824132005</v>
      </c>
      <c r="N34" s="10">
        <v>0.34</v>
      </c>
      <c r="O34" s="10">
        <v>0.53</v>
      </c>
      <c r="P34" s="9">
        <v>0.12479999989271165</v>
      </c>
      <c r="Q34" s="10">
        <v>7.4999999999999997E-2</v>
      </c>
      <c r="R34" s="9">
        <v>0.74712000000000001</v>
      </c>
      <c r="S34" s="9">
        <v>0.16963560975609793</v>
      </c>
      <c r="T34" s="11">
        <v>0.11386138599999999</v>
      </c>
      <c r="U34" s="9">
        <v>4.2124582439999995E-2</v>
      </c>
      <c r="V34" s="10">
        <v>1.518497525E-2</v>
      </c>
      <c r="W34" s="9">
        <v>6.0117243360477038E-2</v>
      </c>
      <c r="X34" s="9">
        <v>0.101428297547159</v>
      </c>
      <c r="Y34" s="9">
        <v>0</v>
      </c>
      <c r="Z34" s="9">
        <v>1</v>
      </c>
      <c r="AA34" s="10">
        <v>0.32846715328467158</v>
      </c>
      <c r="AB34" s="9">
        <v>0.64899999912828199</v>
      </c>
      <c r="AC34" s="9">
        <v>0.61399999999999999</v>
      </c>
      <c r="AD34" s="10">
        <v>0.45553930509167795</v>
      </c>
      <c r="AE34" s="10">
        <v>0.50575912920838095</v>
      </c>
      <c r="AF34" s="9">
        <v>0.82378900034555769</v>
      </c>
      <c r="AG34" s="9">
        <v>0.25871740894054251</v>
      </c>
    </row>
    <row r="35" spans="3:33">
      <c r="C35" t="s">
        <v>42</v>
      </c>
      <c r="D35">
        <v>2008</v>
      </c>
      <c r="E35" s="9">
        <v>0.67574999999999996</v>
      </c>
      <c r="F35" s="9">
        <v>4.4080000000000001E-2</v>
      </c>
      <c r="G35" s="9">
        <v>3.0000000000000027E-2</v>
      </c>
      <c r="H35" s="9">
        <v>0.52500000000000002</v>
      </c>
      <c r="I35" s="9">
        <v>3.3333333333333333E-2</v>
      </c>
      <c r="J35" s="9">
        <v>2.0000000000000018E-2</v>
      </c>
      <c r="K35" s="10">
        <v>0.28591666666666671</v>
      </c>
      <c r="L35" s="9">
        <v>0.53280000000000005</v>
      </c>
      <c r="M35" s="9">
        <v>0.7141584444969058</v>
      </c>
      <c r="N35" s="10">
        <v>0.34</v>
      </c>
      <c r="O35" s="10">
        <v>0.5405999997630716</v>
      </c>
      <c r="P35" s="9">
        <v>0.12719999983906743</v>
      </c>
      <c r="Q35" s="10">
        <v>7.4999999999999997E-2</v>
      </c>
      <c r="R35" s="9">
        <v>0.74712000000000001</v>
      </c>
      <c r="S35" s="9">
        <v>0.16732585365853792</v>
      </c>
      <c r="T35" s="11">
        <v>0.11386138599999999</v>
      </c>
      <c r="U35" s="9">
        <v>2.1397761110000003E-2</v>
      </c>
      <c r="V35" s="10">
        <v>1.479809875E-2</v>
      </c>
      <c r="W35" s="9">
        <v>6.0117243360477038E-2</v>
      </c>
      <c r="X35" s="9">
        <v>0.101428297547159</v>
      </c>
      <c r="Y35" s="9">
        <v>0</v>
      </c>
      <c r="Z35" s="9">
        <v>1</v>
      </c>
      <c r="AA35" s="10">
        <v>0.32846715328467158</v>
      </c>
      <c r="AB35" s="9">
        <v>0.65679999895393848</v>
      </c>
      <c r="AC35" s="9">
        <v>0.624</v>
      </c>
      <c r="AD35" s="10">
        <v>0.4872991899905304</v>
      </c>
      <c r="AE35" s="10">
        <v>0.52679215999733398</v>
      </c>
      <c r="AF35" s="9">
        <v>1</v>
      </c>
      <c r="AG35" s="9">
        <v>0.25321278334929476</v>
      </c>
    </row>
    <row r="36" spans="3:33">
      <c r="C36" t="s">
        <v>42</v>
      </c>
      <c r="D36">
        <v>2009</v>
      </c>
      <c r="E36" s="9">
        <v>0.67574999999999996</v>
      </c>
      <c r="F36" s="9">
        <v>4.4080000000000001E-2</v>
      </c>
      <c r="G36" s="9">
        <v>4.9399999566376196E-2</v>
      </c>
      <c r="H36" s="9">
        <v>0.52500000000000002</v>
      </c>
      <c r="I36" s="9">
        <v>3.3333333333333333E-2</v>
      </c>
      <c r="J36" s="9">
        <v>3.9599999561905852E-2</v>
      </c>
      <c r="K36" s="10">
        <v>0.28591666666666671</v>
      </c>
      <c r="L36" s="9">
        <v>0.52639999999999998</v>
      </c>
      <c r="M36" s="9">
        <v>0.83609287072641369</v>
      </c>
      <c r="N36" s="10">
        <v>0.34</v>
      </c>
      <c r="O36" s="10">
        <v>0.55119999952614307</v>
      </c>
      <c r="P36" s="9">
        <v>0.12959999978542328</v>
      </c>
      <c r="Q36" s="10">
        <v>7.4999999999999997E-2</v>
      </c>
      <c r="R36" s="9">
        <v>0.74712000000000001</v>
      </c>
      <c r="S36" s="9">
        <v>0.19797933590020844</v>
      </c>
      <c r="T36" s="11">
        <v>0.11386138599999999</v>
      </c>
      <c r="U36" s="9">
        <v>2.6541994949999998E-2</v>
      </c>
      <c r="V36" s="10">
        <v>1.5094060718384735E-2</v>
      </c>
      <c r="W36" s="9">
        <v>6.0117243360477038E-2</v>
      </c>
      <c r="X36" s="9">
        <v>0.101428297547159</v>
      </c>
      <c r="Y36" s="9">
        <v>0</v>
      </c>
      <c r="Z36" s="9">
        <v>1</v>
      </c>
      <c r="AA36" s="10">
        <v>0.32846715328467158</v>
      </c>
      <c r="AB36" s="9">
        <v>0.66459999877959497</v>
      </c>
      <c r="AC36" s="9">
        <v>0.63700000000000001</v>
      </c>
      <c r="AD36" s="10">
        <v>0.48581098122679717</v>
      </c>
      <c r="AE36" s="10">
        <v>0.53151637129126406</v>
      </c>
      <c r="AF36" s="9">
        <v>1</v>
      </c>
      <c r="AG36" s="9">
        <v>0.24770815775804705</v>
      </c>
    </row>
    <row r="37" spans="3:33">
      <c r="C37" t="s">
        <v>42</v>
      </c>
      <c r="D37">
        <v>2010</v>
      </c>
      <c r="E37" s="9">
        <v>0.67574999999999996</v>
      </c>
      <c r="F37" s="9">
        <v>4.4080000000000001E-2</v>
      </c>
      <c r="G37" s="9">
        <v>6.8799999132752365E-2</v>
      </c>
      <c r="H37" s="9">
        <v>0.52500000000000002</v>
      </c>
      <c r="I37" s="9">
        <v>3.3333333333333333E-2</v>
      </c>
      <c r="J37" s="9">
        <v>5.9199999123811686E-2</v>
      </c>
      <c r="K37" s="10">
        <v>0.28591666666666671</v>
      </c>
      <c r="L37" s="9">
        <v>0.53166399988234048</v>
      </c>
      <c r="M37" s="9">
        <v>0.83609287072641369</v>
      </c>
      <c r="N37" s="10">
        <v>0.34</v>
      </c>
      <c r="O37" s="10">
        <v>0.56179999928921465</v>
      </c>
      <c r="P37" s="9">
        <v>0.13199999973177909</v>
      </c>
      <c r="Q37" s="10">
        <v>7.4999999999999997E-2</v>
      </c>
      <c r="R37" s="9">
        <v>0.74712000000000001</v>
      </c>
      <c r="S37" s="9">
        <v>0.22863281814187897</v>
      </c>
      <c r="T37" s="11">
        <v>0.11386138599999999</v>
      </c>
      <c r="U37" s="9">
        <v>2.6807414893567402E-2</v>
      </c>
      <c r="V37" s="10">
        <v>1.5390022686769469E-2</v>
      </c>
      <c r="W37" s="9">
        <v>6.0117243360477038E-2</v>
      </c>
      <c r="X37" s="9">
        <v>0.101428297547159</v>
      </c>
      <c r="Y37" s="9">
        <v>0</v>
      </c>
      <c r="Z37" s="9">
        <v>1</v>
      </c>
      <c r="AA37" s="10">
        <v>0.32846715328467158</v>
      </c>
      <c r="AB37" s="9">
        <v>0.67239999860525135</v>
      </c>
      <c r="AC37" s="9">
        <v>0.66</v>
      </c>
      <c r="AD37" s="10">
        <v>0.48595287141135773</v>
      </c>
      <c r="AE37" s="10">
        <v>0.5312012075853958</v>
      </c>
      <c r="AF37" s="9">
        <v>1</v>
      </c>
      <c r="AG37" s="9">
        <v>0.24220353216679932</v>
      </c>
    </row>
    <row r="38" spans="3:33">
      <c r="C38" t="s">
        <v>44</v>
      </c>
      <c r="D38">
        <v>1995</v>
      </c>
      <c r="E38" s="9">
        <v>0.42351724137931035</v>
      </c>
      <c r="F38" s="9">
        <v>0.52649999999999997</v>
      </c>
      <c r="G38" s="9">
        <v>6.9999999999999951E-2</v>
      </c>
      <c r="H38" s="9">
        <v>0.57499999999999996</v>
      </c>
      <c r="I38" s="9">
        <v>6.7333333333333328E-2</v>
      </c>
      <c r="J38" s="9">
        <v>9.9999999999999978E-2</v>
      </c>
      <c r="K38" s="10">
        <v>0.66583333333333339</v>
      </c>
      <c r="L38" s="9">
        <v>0.44</v>
      </c>
      <c r="M38" s="9">
        <v>0.88911972597481137</v>
      </c>
      <c r="N38" s="10">
        <v>0.08</v>
      </c>
      <c r="O38" s="10">
        <v>0.77</v>
      </c>
      <c r="P38" s="9">
        <v>0.3</v>
      </c>
      <c r="Q38" s="10">
        <v>0.20749999999999999</v>
      </c>
      <c r="R38" s="9">
        <v>0.82040000000000002</v>
      </c>
      <c r="S38" s="9">
        <v>0.33068243902439209</v>
      </c>
      <c r="T38" s="11">
        <v>0.52331606200000003</v>
      </c>
      <c r="U38" s="9">
        <v>4.9790393000000003E-4</v>
      </c>
      <c r="V38" s="10">
        <v>0.15854221025000001</v>
      </c>
      <c r="W38" s="9">
        <v>1.0060310681844005E-3</v>
      </c>
      <c r="X38" s="9">
        <v>3.96350430218027E-2</v>
      </c>
      <c r="Y38" s="9">
        <v>7.0000000000000062E-3</v>
      </c>
      <c r="Z38" s="9">
        <v>0</v>
      </c>
      <c r="AA38" s="10">
        <v>1.4485208293096644E-2</v>
      </c>
      <c r="AB38" s="9">
        <v>0.31099998470000001</v>
      </c>
      <c r="AC38" s="9">
        <v>0.55700000000000005</v>
      </c>
      <c r="AD38" s="10">
        <v>0</v>
      </c>
      <c r="AE38" s="10">
        <v>0.23895338866382296</v>
      </c>
      <c r="AF38" s="9">
        <v>1.8440362854294442E-4</v>
      </c>
      <c r="AG38" s="9">
        <v>0.15081114285714287</v>
      </c>
    </row>
    <row r="39" spans="3:33">
      <c r="C39" t="s">
        <v>44</v>
      </c>
      <c r="D39">
        <v>1996</v>
      </c>
      <c r="E39" s="9">
        <v>0.42351724137931035</v>
      </c>
      <c r="F39" s="9">
        <v>0.52649999999999997</v>
      </c>
      <c r="G39" s="9">
        <v>7.7999999999999958E-2</v>
      </c>
      <c r="H39" s="9">
        <v>0.57499999999999996</v>
      </c>
      <c r="I39" s="9">
        <v>6.7333333333333328E-2</v>
      </c>
      <c r="J39" s="9">
        <v>9.5999999999999974E-2</v>
      </c>
      <c r="K39" s="10">
        <v>0.66583333333333339</v>
      </c>
      <c r="L39" s="9">
        <v>0.43240000000000001</v>
      </c>
      <c r="M39" s="9">
        <v>0.88859137842062341</v>
      </c>
      <c r="N39" s="10">
        <v>0.08</v>
      </c>
      <c r="O39" s="10">
        <v>0.47</v>
      </c>
      <c r="P39" s="9">
        <v>0.26399999999999996</v>
      </c>
      <c r="Q39" s="10">
        <v>0.20749999999999999</v>
      </c>
      <c r="R39" s="9">
        <v>0.82040000000000002</v>
      </c>
      <c r="S39" s="9">
        <v>0.32531024390244001</v>
      </c>
      <c r="T39" s="11">
        <v>0.52331606200000003</v>
      </c>
      <c r="U39" s="9">
        <v>4.9164065999999997E-4</v>
      </c>
      <c r="V39" s="10">
        <v>0.14569639795</v>
      </c>
      <c r="W39" s="9">
        <v>1.0060310681844005E-3</v>
      </c>
      <c r="X39" s="9">
        <v>3.96350430218027E-2</v>
      </c>
      <c r="Y39" s="9">
        <v>7.0000000000000062E-3</v>
      </c>
      <c r="Z39" s="9">
        <v>0</v>
      </c>
      <c r="AA39" s="10">
        <v>1.4485208293096644E-2</v>
      </c>
      <c r="AB39" s="9">
        <v>0.31099998470000001</v>
      </c>
      <c r="AC39" s="9">
        <v>0.54500000000000004</v>
      </c>
      <c r="AD39" s="10">
        <v>0</v>
      </c>
      <c r="AE39" s="10">
        <v>0.23362590692132801</v>
      </c>
      <c r="AF39" s="9">
        <v>4.5201863874517773E-4</v>
      </c>
      <c r="AG39" s="9">
        <v>0.17002728571428571</v>
      </c>
    </row>
    <row r="40" spans="3:33">
      <c r="C40" t="s">
        <v>44</v>
      </c>
      <c r="D40">
        <v>1997</v>
      </c>
      <c r="E40" s="9">
        <v>0.42351724137931035</v>
      </c>
      <c r="F40" s="9">
        <v>0.52649999999999997</v>
      </c>
      <c r="G40" s="9">
        <v>8.5999999999999965E-2</v>
      </c>
      <c r="H40" s="9">
        <v>0.57499999999999996</v>
      </c>
      <c r="I40" s="9">
        <v>6.7333333333333328E-2</v>
      </c>
      <c r="J40" s="9">
        <v>9.2000000000000082E-2</v>
      </c>
      <c r="K40" s="10">
        <v>0.66583333333333339</v>
      </c>
      <c r="L40" s="9">
        <v>0.42479999999999996</v>
      </c>
      <c r="M40" s="9">
        <v>0.8893595981244069</v>
      </c>
      <c r="N40" s="10">
        <v>0.08</v>
      </c>
      <c r="O40" s="10">
        <v>0.74</v>
      </c>
      <c r="P40" s="9">
        <v>0.22800000000000004</v>
      </c>
      <c r="Q40" s="10">
        <v>0.20749999999999999</v>
      </c>
      <c r="R40" s="9">
        <v>0.82040000000000002</v>
      </c>
      <c r="S40" s="9">
        <v>0.31948682926829408</v>
      </c>
      <c r="T40" s="11">
        <v>0.52331606200000003</v>
      </c>
      <c r="U40" s="9">
        <v>2.7315024000000002E-4</v>
      </c>
      <c r="V40" s="10">
        <v>0.13285058565000002</v>
      </c>
      <c r="W40" s="9">
        <v>1.0060310681844005E-3</v>
      </c>
      <c r="X40" s="9">
        <v>3.96350430218027E-2</v>
      </c>
      <c r="Y40" s="9">
        <v>7.0000000000000062E-3</v>
      </c>
      <c r="Z40" s="9">
        <v>0</v>
      </c>
      <c r="AA40" s="10">
        <v>1.4485208293096644E-2</v>
      </c>
      <c r="AB40" s="9">
        <v>0.31099998470000001</v>
      </c>
      <c r="AC40" s="9">
        <v>0.54899999999999993</v>
      </c>
      <c r="AD40" s="10">
        <v>0</v>
      </c>
      <c r="AE40" s="10">
        <v>0.22940893407762902</v>
      </c>
      <c r="AF40" s="9">
        <v>6.6174540301726663E-4</v>
      </c>
      <c r="AG40" s="9">
        <v>0.18080019047619048</v>
      </c>
    </row>
    <row r="41" spans="3:33">
      <c r="C41" t="s">
        <v>44</v>
      </c>
      <c r="D41">
        <v>1998</v>
      </c>
      <c r="E41" s="9">
        <v>0.42351724137931035</v>
      </c>
      <c r="F41" s="9">
        <v>0.52649999999999997</v>
      </c>
      <c r="G41" s="9">
        <v>9.4000000000000083E-2</v>
      </c>
      <c r="H41" s="9">
        <v>0.57499999999999996</v>
      </c>
      <c r="I41" s="9">
        <v>6.7333333333333328E-2</v>
      </c>
      <c r="J41" s="9">
        <v>8.7999999999999967E-2</v>
      </c>
      <c r="K41" s="10">
        <v>0.66583333333333339</v>
      </c>
      <c r="L41" s="9">
        <v>0.41720000000000002</v>
      </c>
      <c r="M41" s="9">
        <v>0.88920224277309434</v>
      </c>
      <c r="N41" s="10">
        <v>0.08</v>
      </c>
      <c r="O41" s="10">
        <v>0.61</v>
      </c>
      <c r="P41" s="9">
        <v>0.192</v>
      </c>
      <c r="Q41" s="10">
        <v>0.20749999999999999</v>
      </c>
      <c r="R41" s="9">
        <v>0.82040000000000002</v>
      </c>
      <c r="S41" s="9">
        <v>0.31323268292682993</v>
      </c>
      <c r="T41" s="11">
        <v>0.52331606200000003</v>
      </c>
      <c r="U41" s="9">
        <v>3.2192131999999999E-4</v>
      </c>
      <c r="V41" s="10">
        <v>0.12000477335000001</v>
      </c>
      <c r="W41" s="9">
        <v>1.0060310681844005E-3</v>
      </c>
      <c r="X41" s="9">
        <v>3.96350430218027E-2</v>
      </c>
      <c r="Y41" s="9">
        <v>7.0000000000000062E-3</v>
      </c>
      <c r="Z41" s="9">
        <v>0</v>
      </c>
      <c r="AA41" s="10">
        <v>1.4485208293096644E-2</v>
      </c>
      <c r="AB41" s="9">
        <v>0.31099998470000001</v>
      </c>
      <c r="AC41" s="9">
        <v>0.55799999999999994</v>
      </c>
      <c r="AD41" s="10">
        <v>3.5940227971087958E-2</v>
      </c>
      <c r="AE41" s="10">
        <v>0.22519196123393001</v>
      </c>
      <c r="AF41" s="9">
        <v>6.7461848469489998E-4</v>
      </c>
      <c r="AG41" s="9">
        <v>0.19157309523809524</v>
      </c>
    </row>
    <row r="42" spans="3:33">
      <c r="C42" t="s">
        <v>44</v>
      </c>
      <c r="D42">
        <v>1999</v>
      </c>
      <c r="E42" s="9">
        <v>0.42351724137931035</v>
      </c>
      <c r="F42" s="9">
        <v>0.52649999999999997</v>
      </c>
      <c r="G42" s="9">
        <v>0.10199999999999998</v>
      </c>
      <c r="H42" s="9">
        <v>0.57499999999999996</v>
      </c>
      <c r="I42" s="9">
        <v>6.7333333333333328E-2</v>
      </c>
      <c r="J42" s="9">
        <v>8.4000000000000075E-2</v>
      </c>
      <c r="K42" s="10">
        <v>0.66583333333333339</v>
      </c>
      <c r="L42" s="9">
        <v>0.40960000000000002</v>
      </c>
      <c r="M42" s="9">
        <v>0.88834622792468287</v>
      </c>
      <c r="N42" s="10">
        <v>0.08</v>
      </c>
      <c r="O42" s="10">
        <v>0.84</v>
      </c>
      <c r="P42" s="9">
        <v>0.156</v>
      </c>
      <c r="Q42" s="10">
        <v>0.20749999999999999</v>
      </c>
      <c r="R42" s="9">
        <v>0.82040000000000002</v>
      </c>
      <c r="S42" s="9">
        <v>0.30653902439024394</v>
      </c>
      <c r="T42" s="11">
        <v>0.52331606200000003</v>
      </c>
      <c r="U42" s="9">
        <v>7.1128449999999992E-4</v>
      </c>
      <c r="V42" s="10">
        <v>0.10715896105</v>
      </c>
      <c r="W42" s="9">
        <v>1.0060310681844005E-3</v>
      </c>
      <c r="X42" s="9">
        <v>3.96350430218027E-2</v>
      </c>
      <c r="Y42" s="9">
        <v>7.0000000000000062E-3</v>
      </c>
      <c r="Z42" s="9">
        <v>0</v>
      </c>
      <c r="AA42" s="10">
        <v>1.4485208293096644E-2</v>
      </c>
      <c r="AB42" s="9">
        <v>0.31099998470000001</v>
      </c>
      <c r="AC42" s="9">
        <v>0.57200000000000006</v>
      </c>
      <c r="AD42" s="10">
        <v>8.0710898578879947E-2</v>
      </c>
      <c r="AE42" s="10">
        <v>0.23698015825947003</v>
      </c>
      <c r="AF42" s="9">
        <v>2.6603179066596668E-3</v>
      </c>
      <c r="AG42" s="9">
        <v>0.202346</v>
      </c>
    </row>
    <row r="43" spans="3:33">
      <c r="C43" t="s">
        <v>44</v>
      </c>
      <c r="D43">
        <v>2000</v>
      </c>
      <c r="E43" s="9">
        <v>0.42351724137931035</v>
      </c>
      <c r="F43" s="9">
        <v>0.52649999999999997</v>
      </c>
      <c r="G43" s="9">
        <v>0.10999999999999999</v>
      </c>
      <c r="H43" s="9">
        <v>0.57499999999999996</v>
      </c>
      <c r="I43" s="9">
        <v>6.7333333333333328E-2</v>
      </c>
      <c r="J43" s="9">
        <v>7.999999999999996E-2</v>
      </c>
      <c r="K43" s="10">
        <v>0.66583333333333339</v>
      </c>
      <c r="L43" s="9">
        <v>0.40200000000000002</v>
      </c>
      <c r="M43" s="9">
        <v>0.88730659757675889</v>
      </c>
      <c r="N43" s="10">
        <v>0.08</v>
      </c>
      <c r="O43" s="10">
        <v>0.86</v>
      </c>
      <c r="P43" s="9">
        <v>0.12</v>
      </c>
      <c r="Q43" s="10">
        <v>0.20749999999999999</v>
      </c>
      <c r="R43" s="9">
        <v>0.82040000000000002</v>
      </c>
      <c r="S43" s="9">
        <v>0.29951658536585402</v>
      </c>
      <c r="T43" s="11">
        <v>0.52331606200000003</v>
      </c>
      <c r="U43" s="9">
        <v>1.0272379600000001E-3</v>
      </c>
      <c r="V43" s="10">
        <v>9.4313148750000006E-2</v>
      </c>
      <c r="W43" s="9">
        <v>1.0060310681844005E-3</v>
      </c>
      <c r="X43" s="9">
        <v>3.96350430218027E-2</v>
      </c>
      <c r="Y43" s="9">
        <v>7.0000000000000062E-3</v>
      </c>
      <c r="Z43" s="9">
        <v>0</v>
      </c>
      <c r="AA43" s="10">
        <v>1.4485208293096644E-2</v>
      </c>
      <c r="AB43" s="9">
        <v>0.31099998470000001</v>
      </c>
      <c r="AC43" s="9">
        <v>0.56799999999999995</v>
      </c>
      <c r="AD43" s="10">
        <v>0.12548156918667203</v>
      </c>
      <c r="AE43" s="10">
        <v>0.24876835528501001</v>
      </c>
      <c r="AF43" s="9">
        <v>3.1323472893464445E-3</v>
      </c>
      <c r="AG43" s="9">
        <v>0.2158427142857143</v>
      </c>
    </row>
    <row r="44" spans="3:33">
      <c r="C44" t="s">
        <v>44</v>
      </c>
      <c r="D44">
        <v>2001</v>
      </c>
      <c r="E44" s="9">
        <v>0.42351724137931035</v>
      </c>
      <c r="F44" s="9">
        <v>0.52649999999999997</v>
      </c>
      <c r="G44" s="9">
        <v>0.11799999999999999</v>
      </c>
      <c r="H44" s="9">
        <v>0.57499999999999996</v>
      </c>
      <c r="I44" s="9">
        <v>6.7333333333333328E-2</v>
      </c>
      <c r="J44" s="9">
        <v>7.5999999999999956E-2</v>
      </c>
      <c r="K44" s="10">
        <v>0.66583333333333339</v>
      </c>
      <c r="L44" s="9">
        <v>0.39500000000000002</v>
      </c>
      <c r="M44" s="9">
        <v>0.88569384405980234</v>
      </c>
      <c r="N44" s="10">
        <v>0.08</v>
      </c>
      <c r="O44" s="10">
        <v>0.72</v>
      </c>
      <c r="P44" s="9">
        <v>0.185</v>
      </c>
      <c r="Q44" s="10">
        <v>0.20749999999999999</v>
      </c>
      <c r="R44" s="9">
        <v>0.82040000000000002</v>
      </c>
      <c r="S44" s="9">
        <v>0.29237756097561007</v>
      </c>
      <c r="T44" s="11">
        <v>0.52331606200000003</v>
      </c>
      <c r="U44" s="9">
        <v>1.30257555E-3</v>
      </c>
      <c r="V44" s="10">
        <v>9.1075217950000009E-2</v>
      </c>
      <c r="W44" s="9">
        <v>1.0060310681844005E-3</v>
      </c>
      <c r="X44" s="9">
        <v>3.96350430218027E-2</v>
      </c>
      <c r="Y44" s="9">
        <v>7.0000000000000062E-3</v>
      </c>
      <c r="Z44" s="9">
        <v>0</v>
      </c>
      <c r="AA44" s="10">
        <v>1.4485208293096644E-2</v>
      </c>
      <c r="AB44" s="9">
        <v>0.30774999614999998</v>
      </c>
      <c r="AC44" s="9">
        <v>0.57299999999999995</v>
      </c>
      <c r="AD44" s="10">
        <v>0.12948477322674901</v>
      </c>
      <c r="AE44" s="10">
        <v>0.26872199983477996</v>
      </c>
      <c r="AF44" s="9">
        <v>3.5895223150211111E-3</v>
      </c>
      <c r="AG44" s="9">
        <v>0.22933942857142858</v>
      </c>
    </row>
    <row r="45" spans="3:33">
      <c r="C45" t="s">
        <v>44</v>
      </c>
      <c r="D45">
        <v>2002</v>
      </c>
      <c r="E45" s="9">
        <v>0.42351724137931035</v>
      </c>
      <c r="F45" s="9">
        <v>0.52649999999999997</v>
      </c>
      <c r="G45" s="9">
        <v>0.12599999999999989</v>
      </c>
      <c r="H45" s="9">
        <v>0.57499999999999996</v>
      </c>
      <c r="I45" s="9">
        <v>6.7333333333333328E-2</v>
      </c>
      <c r="J45" s="9">
        <v>7.2000000000000064E-2</v>
      </c>
      <c r="K45" s="10">
        <v>0.66583333333333339</v>
      </c>
      <c r="L45" s="9">
        <v>0.38799999999999996</v>
      </c>
      <c r="M45" s="9">
        <v>0.88504104207781087</v>
      </c>
      <c r="N45" s="10">
        <v>0.08</v>
      </c>
      <c r="O45" s="10">
        <v>0.87</v>
      </c>
      <c r="P45" s="9">
        <v>0.25</v>
      </c>
      <c r="Q45" s="10">
        <v>0.20749999999999999</v>
      </c>
      <c r="R45" s="9">
        <v>0.82040000000000002</v>
      </c>
      <c r="S45" s="9">
        <v>0.28540195121951195</v>
      </c>
      <c r="T45" s="11">
        <v>0.52331606200000003</v>
      </c>
      <c r="U45" s="9">
        <v>4.9277453999999998E-4</v>
      </c>
      <c r="V45" s="10">
        <v>8.7837287149999999E-2</v>
      </c>
      <c r="W45" s="9">
        <v>1.0060310681844005E-3</v>
      </c>
      <c r="X45" s="9">
        <v>3.96350430218027E-2</v>
      </c>
      <c r="Y45" s="9">
        <v>7.0000000000000062E-3</v>
      </c>
      <c r="Z45" s="9">
        <v>0</v>
      </c>
      <c r="AA45" s="10">
        <v>1.4485208293096644E-2</v>
      </c>
      <c r="AB45" s="9">
        <v>0.30450000759999996</v>
      </c>
      <c r="AC45" s="9">
        <v>0.61</v>
      </c>
      <c r="AD45" s="10">
        <v>0.13348797726682599</v>
      </c>
      <c r="AE45" s="10">
        <v>0.28867564438455001</v>
      </c>
      <c r="AF45" s="9">
        <v>1.5925042836194888E-2</v>
      </c>
      <c r="AG45" s="9">
        <v>0.25443371428571426</v>
      </c>
    </row>
    <row r="46" spans="3:33">
      <c r="C46" t="s">
        <v>44</v>
      </c>
      <c r="D46">
        <v>2003</v>
      </c>
      <c r="E46" s="9">
        <v>0.42351724137931035</v>
      </c>
      <c r="F46" s="9">
        <v>0.52649999999999997</v>
      </c>
      <c r="G46" s="9">
        <v>0.13400000000000001</v>
      </c>
      <c r="H46" s="9">
        <v>0.57499999999999996</v>
      </c>
      <c r="I46" s="9">
        <v>6.7333333333333328E-2</v>
      </c>
      <c r="J46" s="9">
        <v>6.7999999999999949E-2</v>
      </c>
      <c r="K46" s="10">
        <v>0.66583333333333339</v>
      </c>
      <c r="L46" s="9">
        <v>0.38100000000000001</v>
      </c>
      <c r="M46" s="9">
        <v>0.89673558685979748</v>
      </c>
      <c r="N46" s="10">
        <v>0.08</v>
      </c>
      <c r="O46" s="10">
        <v>0.66</v>
      </c>
      <c r="P46" s="9">
        <v>0.20249999999999999</v>
      </c>
      <c r="Q46" s="10">
        <v>0.20749999999999999</v>
      </c>
      <c r="R46" s="9">
        <v>0.82522666666666666</v>
      </c>
      <c r="S46" s="9">
        <v>0.27882000000000007</v>
      </c>
      <c r="T46" s="11">
        <v>0.52331606200000003</v>
      </c>
      <c r="U46" s="9">
        <v>8.8530553999999998E-4</v>
      </c>
      <c r="V46" s="10">
        <v>8.4599356350000002E-2</v>
      </c>
      <c r="W46" s="9">
        <v>1.0060310681844005E-3</v>
      </c>
      <c r="X46" s="9">
        <v>3.96350430218027E-2</v>
      </c>
      <c r="Y46" s="9">
        <v>7.0000000000000062E-3</v>
      </c>
      <c r="Z46" s="9">
        <v>0</v>
      </c>
      <c r="AA46" s="10">
        <v>1.4485208293096644E-2</v>
      </c>
      <c r="AB46" s="9">
        <v>0.30125001905000004</v>
      </c>
      <c r="AC46" s="9">
        <v>0.57700000000000007</v>
      </c>
      <c r="AD46" s="10">
        <v>0.13127667363416401</v>
      </c>
      <c r="AE46" s="10">
        <v>0.28606393759006199</v>
      </c>
      <c r="AF46" s="9">
        <v>5.0421036020573892E-2</v>
      </c>
      <c r="AG46" s="9">
        <v>0.2718605714285714</v>
      </c>
    </row>
    <row r="47" spans="3:33">
      <c r="C47" t="s">
        <v>44</v>
      </c>
      <c r="D47">
        <v>2004</v>
      </c>
      <c r="E47" s="9">
        <v>0.42351724137931035</v>
      </c>
      <c r="F47" s="9">
        <v>0.52649999999999997</v>
      </c>
      <c r="G47" s="9">
        <v>0.14200000000000002</v>
      </c>
      <c r="H47" s="9">
        <v>0.57499999999999996</v>
      </c>
      <c r="I47" s="9">
        <v>6.7333333333333328E-2</v>
      </c>
      <c r="J47" s="9">
        <v>6.4000000000000057E-2</v>
      </c>
      <c r="K47" s="10">
        <v>0.66583333333333339</v>
      </c>
      <c r="L47" s="9">
        <v>0.374</v>
      </c>
      <c r="M47" s="9">
        <v>0.85436122160575101</v>
      </c>
      <c r="N47" s="10">
        <v>0.08</v>
      </c>
      <c r="O47" s="10">
        <v>0.67</v>
      </c>
      <c r="P47" s="9">
        <v>0.15499999999999997</v>
      </c>
      <c r="Q47" s="10">
        <v>0.20749999999999999</v>
      </c>
      <c r="R47" s="9">
        <v>0.83005333333333331</v>
      </c>
      <c r="S47" s="9">
        <v>0.27270195121951391</v>
      </c>
      <c r="T47" s="11">
        <v>0.52331606200000003</v>
      </c>
      <c r="U47" s="9">
        <v>4.4614471000000003E-4</v>
      </c>
      <c r="V47" s="10">
        <v>8.1361425549999991E-2</v>
      </c>
      <c r="W47" s="9">
        <v>1.0060310681844005E-3</v>
      </c>
      <c r="X47" s="9">
        <v>3.96350430218027E-2</v>
      </c>
      <c r="Y47" s="9">
        <v>7.0000000000000062E-3</v>
      </c>
      <c r="Z47" s="9">
        <v>0</v>
      </c>
      <c r="AA47" s="10">
        <v>1.4485208293096644E-2</v>
      </c>
      <c r="AB47" s="9">
        <v>0.29800003050000001</v>
      </c>
      <c r="AC47" s="9">
        <v>0.58099999999999996</v>
      </c>
      <c r="AD47" s="10">
        <v>0.21252316953141398</v>
      </c>
      <c r="AE47" s="10">
        <v>0.34605352733209999</v>
      </c>
      <c r="AF47" s="9">
        <v>0.16761056334190333</v>
      </c>
      <c r="AG47" s="9">
        <v>0.27992</v>
      </c>
    </row>
    <row r="48" spans="3:33">
      <c r="C48" t="s">
        <v>44</v>
      </c>
      <c r="D48">
        <v>2005</v>
      </c>
      <c r="E48" s="9">
        <v>0.42351724137931035</v>
      </c>
      <c r="F48" s="9">
        <v>0.52649999999999997</v>
      </c>
      <c r="G48" s="9">
        <v>0.15000000000000002</v>
      </c>
      <c r="H48" s="9">
        <v>0.57499999999999996</v>
      </c>
      <c r="I48" s="9">
        <v>6.7333333333333328E-2</v>
      </c>
      <c r="J48" s="9">
        <v>6.0000000000000053E-2</v>
      </c>
      <c r="K48" s="10">
        <v>0.66583333333333339</v>
      </c>
      <c r="L48" s="9">
        <v>0.36700000000000005</v>
      </c>
      <c r="M48" s="9">
        <v>0.88856048986980907</v>
      </c>
      <c r="N48" s="10">
        <v>0.08</v>
      </c>
      <c r="O48" s="10">
        <v>0.77</v>
      </c>
      <c r="P48" s="9">
        <v>0.1075</v>
      </c>
      <c r="Q48" s="10">
        <v>0.20749999999999999</v>
      </c>
      <c r="R48" s="9">
        <v>0.83487999999999996</v>
      </c>
      <c r="S48" s="9">
        <v>0.26707707317073182</v>
      </c>
      <c r="T48" s="11">
        <v>0.52331606200000003</v>
      </c>
      <c r="U48" s="9">
        <v>8.1032146000000003E-4</v>
      </c>
      <c r="V48" s="10">
        <v>7.8123494749999994E-2</v>
      </c>
      <c r="W48" s="9">
        <v>1.0060310681844005E-3</v>
      </c>
      <c r="X48" s="9">
        <v>3.96350430218027E-2</v>
      </c>
      <c r="Y48" s="9">
        <v>7.0000000000000062E-3</v>
      </c>
      <c r="Z48" s="9">
        <v>0</v>
      </c>
      <c r="AA48" s="10">
        <v>1.4485208293096644E-2</v>
      </c>
      <c r="AB48" s="9">
        <v>0.28985002287500006</v>
      </c>
      <c r="AC48" s="9">
        <v>0.53200000000000003</v>
      </c>
      <c r="AD48" s="10">
        <v>0.29583092244117604</v>
      </c>
      <c r="AE48" s="10">
        <v>0.35235117055415599</v>
      </c>
      <c r="AF48" s="9">
        <v>0.46201485832422667</v>
      </c>
      <c r="AG48" s="9">
        <v>0.3049728571428571</v>
      </c>
    </row>
    <row r="49" spans="3:33">
      <c r="C49" t="s">
        <v>44</v>
      </c>
      <c r="D49">
        <v>2006</v>
      </c>
      <c r="E49" s="9">
        <v>0.42351724137931035</v>
      </c>
      <c r="F49" s="9">
        <v>0.52649999999999997</v>
      </c>
      <c r="G49" s="9">
        <v>0.15666666666666673</v>
      </c>
      <c r="H49" s="9">
        <v>0.57499999999999996</v>
      </c>
      <c r="I49" s="9">
        <v>6.7333333333333328E-2</v>
      </c>
      <c r="J49" s="9">
        <v>5.6666666666666754E-2</v>
      </c>
      <c r="K49" s="10">
        <v>0.66583333333333339</v>
      </c>
      <c r="L49" s="9">
        <v>0.36060000000000003</v>
      </c>
      <c r="M49" s="9">
        <v>0.86882683601018929</v>
      </c>
      <c r="N49" s="10">
        <v>0.08</v>
      </c>
      <c r="O49" s="10">
        <v>0.68</v>
      </c>
      <c r="P49" s="9">
        <v>0.06</v>
      </c>
      <c r="Q49" s="10">
        <v>0.20749999999999999</v>
      </c>
      <c r="R49" s="9">
        <v>0.83016000000000001</v>
      </c>
      <c r="S49" s="9">
        <v>0.26189414634146402</v>
      </c>
      <c r="T49" s="11">
        <v>0.52331606200000003</v>
      </c>
      <c r="U49" s="9">
        <v>6.6744733999999999E-4</v>
      </c>
      <c r="V49" s="10">
        <v>7.6472388416666662E-2</v>
      </c>
      <c r="W49" s="9">
        <v>1.0060310681844005E-3</v>
      </c>
      <c r="X49" s="9">
        <v>3.96350430218027E-2</v>
      </c>
      <c r="Y49" s="9">
        <v>7.0000000000000062E-3</v>
      </c>
      <c r="Z49" s="9">
        <v>0</v>
      </c>
      <c r="AA49" s="10">
        <v>1.4485208293096644E-2</v>
      </c>
      <c r="AB49" s="9">
        <v>0.28170001524999999</v>
      </c>
      <c r="AC49" s="9">
        <v>0.55700000000000005</v>
      </c>
      <c r="AD49" s="10">
        <v>0.29003810521075801</v>
      </c>
      <c r="AE49" s="10">
        <v>0.308081691245364</v>
      </c>
      <c r="AF49" s="9">
        <v>0.69955100640517331</v>
      </c>
      <c r="AG49" s="9">
        <v>0.31179342857142855</v>
      </c>
    </row>
    <row r="50" spans="3:33">
      <c r="C50" t="s">
        <v>44</v>
      </c>
      <c r="D50">
        <v>2007</v>
      </c>
      <c r="E50" s="9">
        <v>0.42351724137931035</v>
      </c>
      <c r="F50" s="9">
        <v>0.52649999999999997</v>
      </c>
      <c r="G50" s="9">
        <v>0.16333333333333333</v>
      </c>
      <c r="H50" s="9">
        <v>0.57499999999999996</v>
      </c>
      <c r="I50" s="9">
        <v>6.7333333333333328E-2</v>
      </c>
      <c r="J50" s="9">
        <v>5.3333333333333233E-2</v>
      </c>
      <c r="K50" s="10">
        <v>0.66583333333333339</v>
      </c>
      <c r="L50" s="9">
        <v>0.35420000000000001</v>
      </c>
      <c r="M50" s="9">
        <v>0.86186217108951402</v>
      </c>
      <c r="N50" s="10">
        <v>0.08</v>
      </c>
      <c r="O50" s="10">
        <v>0.67</v>
      </c>
      <c r="P50" s="9">
        <v>6.1199999973177911E-2</v>
      </c>
      <c r="Q50" s="10">
        <v>0.20749999999999999</v>
      </c>
      <c r="R50" s="9">
        <v>0.82543999999999995</v>
      </c>
      <c r="S50" s="9">
        <v>0.25698195121951184</v>
      </c>
      <c r="T50" s="11">
        <v>0.52331606200000003</v>
      </c>
      <c r="U50" s="9">
        <v>6.1090344999999993E-4</v>
      </c>
      <c r="V50" s="10">
        <v>7.4821282083333329E-2</v>
      </c>
      <c r="W50" s="9">
        <v>1.0060310681844005E-3</v>
      </c>
      <c r="X50" s="9">
        <v>3.96350430218027E-2</v>
      </c>
      <c r="Y50" s="9">
        <v>7.0000000000000062E-3</v>
      </c>
      <c r="Z50" s="9">
        <v>0</v>
      </c>
      <c r="AA50" s="10">
        <v>1.4485208293096644E-2</v>
      </c>
      <c r="AB50" s="9">
        <v>0.27355000762499992</v>
      </c>
      <c r="AC50" s="9">
        <v>0.55399999999999994</v>
      </c>
      <c r="AD50" s="10">
        <v>0.28448073887365999</v>
      </c>
      <c r="AE50" s="10">
        <v>0.30131815132164802</v>
      </c>
      <c r="AF50" s="9">
        <v>0.90451569749563676</v>
      </c>
      <c r="AG50" s="9">
        <v>0.34320428571428574</v>
      </c>
    </row>
    <row r="51" spans="3:33">
      <c r="C51" t="s">
        <v>44</v>
      </c>
      <c r="D51">
        <v>2008</v>
      </c>
      <c r="E51" s="9">
        <v>0.42351724137931035</v>
      </c>
      <c r="F51" s="9">
        <v>0.52649999999999997</v>
      </c>
      <c r="G51" s="9">
        <v>0.17000000000000004</v>
      </c>
      <c r="H51" s="9">
        <v>0.57499999999999996</v>
      </c>
      <c r="I51" s="9">
        <v>6.7333333333333328E-2</v>
      </c>
      <c r="J51" s="9">
        <v>5.0000000000000044E-2</v>
      </c>
      <c r="K51" s="10">
        <v>0.66583333333333339</v>
      </c>
      <c r="L51" s="9">
        <v>0.3478</v>
      </c>
      <c r="M51" s="9">
        <v>0.88672277007694089</v>
      </c>
      <c r="N51" s="10">
        <v>0.08</v>
      </c>
      <c r="O51" s="10">
        <v>0.6833999997004867</v>
      </c>
      <c r="P51" s="9">
        <v>6.2399999946355811E-2</v>
      </c>
      <c r="Q51" s="10">
        <v>0.20749999999999999</v>
      </c>
      <c r="R51" s="9">
        <v>0.82543999999999995</v>
      </c>
      <c r="S51" s="9">
        <v>0.25221902439024402</v>
      </c>
      <c r="T51" s="11">
        <v>0.52331606200000003</v>
      </c>
      <c r="U51" s="9">
        <v>3.0837779999999998E-4</v>
      </c>
      <c r="V51" s="10">
        <v>7.3170175749999997E-2</v>
      </c>
      <c r="W51" s="9">
        <v>1.0060310681844005E-3</v>
      </c>
      <c r="X51" s="9">
        <v>3.96350430218027E-2</v>
      </c>
      <c r="Y51" s="9">
        <v>7.0000000000000062E-3</v>
      </c>
      <c r="Z51" s="9">
        <v>0</v>
      </c>
      <c r="AA51" s="10">
        <v>1.4485208293096644E-2</v>
      </c>
      <c r="AB51" s="9">
        <v>0.26540000000000008</v>
      </c>
      <c r="AC51" s="9">
        <v>0.56200000000000006</v>
      </c>
      <c r="AD51" s="10">
        <v>0.29804005903983199</v>
      </c>
      <c r="AE51" s="10">
        <v>0.30057530828180001</v>
      </c>
      <c r="AF51" s="9">
        <v>0.87378455929556997</v>
      </c>
      <c r="AG51" s="9">
        <v>0.39029600000000003</v>
      </c>
    </row>
    <row r="52" spans="3:33">
      <c r="C52" t="s">
        <v>44</v>
      </c>
      <c r="D52">
        <v>2009</v>
      </c>
      <c r="E52" s="9">
        <v>0.42351724137931035</v>
      </c>
      <c r="F52" s="9">
        <v>0.52649999999999997</v>
      </c>
      <c r="G52" s="9">
        <v>0.18659999962896112</v>
      </c>
      <c r="H52" s="9">
        <v>0.57499999999999996</v>
      </c>
      <c r="I52" s="9">
        <v>6.7333333333333328E-2</v>
      </c>
      <c r="J52" s="9">
        <v>6.8999999575316884E-2</v>
      </c>
      <c r="K52" s="10">
        <v>0.66583333333333339</v>
      </c>
      <c r="L52" s="9">
        <v>0.34139999999999998</v>
      </c>
      <c r="M52" s="9">
        <v>0.9679067287719495</v>
      </c>
      <c r="N52" s="10">
        <v>0.08</v>
      </c>
      <c r="O52" s="10">
        <v>0.69679999940097337</v>
      </c>
      <c r="P52" s="9">
        <v>6.3599999919533717E-2</v>
      </c>
      <c r="Q52" s="10">
        <v>0.20749999999999999</v>
      </c>
      <c r="R52" s="9">
        <v>0.82543999999999995</v>
      </c>
      <c r="S52" s="9">
        <v>0.28117464325523056</v>
      </c>
      <c r="T52" s="11">
        <v>0.52331606200000003</v>
      </c>
      <c r="U52" s="9">
        <v>3.6068560999999997E-4</v>
      </c>
      <c r="V52" s="10">
        <v>7.4633579232290387E-2</v>
      </c>
      <c r="W52" s="9">
        <v>1.0060310681844005E-3</v>
      </c>
      <c r="X52" s="9">
        <v>3.96350430218027E-2</v>
      </c>
      <c r="Y52" s="9">
        <v>7.0000000000000062E-3</v>
      </c>
      <c r="Z52" s="9">
        <v>0</v>
      </c>
      <c r="AA52" s="10">
        <v>1.4485208293096644E-2</v>
      </c>
      <c r="AB52" s="9">
        <v>0.28009199967160825</v>
      </c>
      <c r="AC52" s="9">
        <v>0.56600000000000006</v>
      </c>
      <c r="AD52" s="10">
        <v>0.260557008849786</v>
      </c>
      <c r="AE52" s="10">
        <v>0.29121676287445403</v>
      </c>
      <c r="AF52" s="9">
        <v>1</v>
      </c>
      <c r="AG52" s="9">
        <v>0.43738771428571427</v>
      </c>
    </row>
    <row r="53" spans="3:33">
      <c r="C53" t="s">
        <v>44</v>
      </c>
      <c r="D53">
        <v>2010</v>
      </c>
      <c r="E53" s="9">
        <v>0.42351724137931035</v>
      </c>
      <c r="F53" s="9">
        <v>0.52649999999999997</v>
      </c>
      <c r="G53" s="9">
        <v>0.2031999992579222</v>
      </c>
      <c r="H53" s="9">
        <v>0.57499999999999996</v>
      </c>
      <c r="I53" s="9">
        <v>6.7333333333333328E-2</v>
      </c>
      <c r="J53" s="9">
        <v>8.7999999150633834E-2</v>
      </c>
      <c r="K53" s="10">
        <v>0.66583333333333339</v>
      </c>
      <c r="L53" s="9">
        <v>0.34481399992369122</v>
      </c>
      <c r="M53" s="9">
        <v>0.9679067287719495</v>
      </c>
      <c r="N53" s="10">
        <v>0.08</v>
      </c>
      <c r="O53" s="10">
        <v>0.71019999910146003</v>
      </c>
      <c r="P53" s="9">
        <v>6.4799999892711638E-2</v>
      </c>
      <c r="Q53" s="10">
        <v>0.20749999999999999</v>
      </c>
      <c r="R53" s="9">
        <v>0.82543999999999995</v>
      </c>
      <c r="S53" s="9">
        <v>0.3101302621202171</v>
      </c>
      <c r="T53" s="11">
        <v>0.52331606200000003</v>
      </c>
      <c r="U53" s="9">
        <v>3.6429246601938048E-4</v>
      </c>
      <c r="V53" s="10">
        <v>7.6096982714580763E-2</v>
      </c>
      <c r="W53" s="9">
        <v>1.0060310681844005E-3</v>
      </c>
      <c r="X53" s="9">
        <v>3.96350430218027E-2</v>
      </c>
      <c r="Y53" s="9">
        <v>7.0000000000000062E-3</v>
      </c>
      <c r="Z53" s="9">
        <v>0</v>
      </c>
      <c r="AA53" s="10">
        <v>1.4485208293096644E-2</v>
      </c>
      <c r="AB53" s="9">
        <v>0.29478399934321642</v>
      </c>
      <c r="AC53" s="9">
        <v>0.56899999999999995</v>
      </c>
      <c r="AD53" s="10">
        <v>0.26295143870776844</v>
      </c>
      <c r="AE53" s="10">
        <v>0.29330459519904278</v>
      </c>
      <c r="AF53" s="9">
        <v>1</v>
      </c>
      <c r="AG53" s="9">
        <v>0.43301383724062092</v>
      </c>
    </row>
    <row r="54" spans="3:33">
      <c r="C54" t="s">
        <v>46</v>
      </c>
      <c r="D54">
        <v>1995</v>
      </c>
      <c r="E54" s="9">
        <v>0.39662449799196786</v>
      </c>
      <c r="F54" s="9">
        <v>0.52649999999999997</v>
      </c>
      <c r="G54" s="9">
        <v>0</v>
      </c>
      <c r="H54" s="9">
        <v>0.55000000000000004</v>
      </c>
      <c r="I54" s="9">
        <v>0</v>
      </c>
      <c r="J54" s="9">
        <v>0</v>
      </c>
      <c r="K54" s="10">
        <v>0.66583333333333339</v>
      </c>
      <c r="L54" s="9">
        <v>6.3E-2</v>
      </c>
      <c r="M54" s="9">
        <v>1</v>
      </c>
      <c r="N54" s="10">
        <v>0.32</v>
      </c>
      <c r="O54" s="10">
        <v>0.71019999910146003</v>
      </c>
      <c r="P54" s="9">
        <v>0</v>
      </c>
      <c r="Q54" s="10">
        <v>6.7499999999999991E-2</v>
      </c>
      <c r="R54" s="9">
        <v>0.54920000000000002</v>
      </c>
      <c r="S54" s="9">
        <v>0.3101302621202171</v>
      </c>
      <c r="T54" s="11">
        <v>8.3989501999999994E-2</v>
      </c>
      <c r="U54" s="9">
        <v>0</v>
      </c>
      <c r="V54" s="10">
        <v>7.6096982714580763E-2</v>
      </c>
      <c r="W54" s="9">
        <v>0</v>
      </c>
      <c r="X54" s="9">
        <v>0</v>
      </c>
      <c r="Y54" s="9">
        <v>0</v>
      </c>
      <c r="Z54" s="9">
        <v>0</v>
      </c>
      <c r="AA54" s="10">
        <v>1.4485208293096644E-2</v>
      </c>
      <c r="AB54" s="9">
        <v>0</v>
      </c>
      <c r="AC54" s="9" t="e">
        <v>#N/A</v>
      </c>
      <c r="AD54" s="10">
        <v>0.70789867540262619</v>
      </c>
      <c r="AE54" s="10">
        <v>0.79156905135169209</v>
      </c>
      <c r="AF54" s="9">
        <v>0.69448618974578324</v>
      </c>
      <c r="AG54" s="9">
        <v>8.6300631742589715E-2</v>
      </c>
    </row>
    <row r="55" spans="3:33">
      <c r="C55" t="s">
        <v>46</v>
      </c>
      <c r="D55">
        <v>1996</v>
      </c>
      <c r="E55" s="9">
        <v>0.39662449799196786</v>
      </c>
      <c r="F55" s="9">
        <v>0.52649999999999997</v>
      </c>
      <c r="G55" s="9">
        <v>0</v>
      </c>
      <c r="H55" s="9">
        <v>0.55000000000000004</v>
      </c>
      <c r="I55" s="9">
        <v>0</v>
      </c>
      <c r="J55" s="9">
        <v>0</v>
      </c>
      <c r="K55" s="10">
        <v>0.66583333333333339</v>
      </c>
      <c r="L55" s="9">
        <v>6.5599999999999992E-2</v>
      </c>
      <c r="M55" s="9">
        <v>1</v>
      </c>
      <c r="N55" s="10">
        <v>0.32</v>
      </c>
      <c r="O55" s="10">
        <v>0.71019999910146003</v>
      </c>
      <c r="P55" s="9">
        <v>0</v>
      </c>
      <c r="Q55" s="10">
        <v>6.7499999999999991E-2</v>
      </c>
      <c r="R55" s="9">
        <v>0.54920000000000002</v>
      </c>
      <c r="S55" s="9">
        <v>0.3101302621202171</v>
      </c>
      <c r="T55" s="11">
        <v>8.3989501999999994E-2</v>
      </c>
      <c r="U55" s="9">
        <v>0</v>
      </c>
      <c r="V55" s="10">
        <v>7.6096982714580763E-2</v>
      </c>
      <c r="W55" s="9">
        <v>0</v>
      </c>
      <c r="X55" s="9">
        <v>0</v>
      </c>
      <c r="Y55" s="9">
        <v>0</v>
      </c>
      <c r="Z55" s="9">
        <v>0</v>
      </c>
      <c r="AA55" s="10">
        <v>1.4485208293096644E-2</v>
      </c>
      <c r="AB55" s="9">
        <v>0</v>
      </c>
      <c r="AC55" s="9" t="e">
        <v>#N/A</v>
      </c>
      <c r="AD55" s="10">
        <v>0.7123220513698415</v>
      </c>
      <c r="AE55" s="10">
        <v>0.79751944001907193</v>
      </c>
      <c r="AF55" s="9">
        <v>0.71102157477592731</v>
      </c>
      <c r="AG55" s="9">
        <v>8.8307623126301374E-2</v>
      </c>
    </row>
    <row r="56" spans="3:33">
      <c r="C56" t="s">
        <v>46</v>
      </c>
      <c r="D56">
        <v>1997</v>
      </c>
      <c r="E56" s="9">
        <v>0.39662449799196786</v>
      </c>
      <c r="F56" s="9">
        <v>0.52649999999999997</v>
      </c>
      <c r="G56" s="9">
        <v>0</v>
      </c>
      <c r="H56" s="9">
        <v>0.55000000000000004</v>
      </c>
      <c r="I56" s="9">
        <v>0</v>
      </c>
      <c r="J56" s="9">
        <v>0</v>
      </c>
      <c r="K56" s="10">
        <v>0.66583333333333339</v>
      </c>
      <c r="L56" s="9">
        <v>6.81999999999999E-2</v>
      </c>
      <c r="M56" s="9">
        <v>1</v>
      </c>
      <c r="N56" s="10">
        <v>0.32</v>
      </c>
      <c r="O56" s="10">
        <v>0.71019999910146003</v>
      </c>
      <c r="P56" s="9">
        <v>0</v>
      </c>
      <c r="Q56" s="10">
        <v>6.7499999999999991E-2</v>
      </c>
      <c r="R56" s="9">
        <v>0.54920000000000002</v>
      </c>
      <c r="S56" s="9">
        <v>0.3101302621202171</v>
      </c>
      <c r="T56" s="11">
        <v>8.3989501999999994E-2</v>
      </c>
      <c r="U56" s="9">
        <v>0</v>
      </c>
      <c r="V56" s="10">
        <v>7.6096982714580763E-2</v>
      </c>
      <c r="W56" s="9">
        <v>0</v>
      </c>
      <c r="X56" s="9">
        <v>0</v>
      </c>
      <c r="Y56" s="9">
        <v>0</v>
      </c>
      <c r="Z56" s="9">
        <v>0</v>
      </c>
      <c r="AA56" s="10">
        <v>1.4485208293096644E-2</v>
      </c>
      <c r="AB56" s="9">
        <v>0</v>
      </c>
      <c r="AC56" s="9" t="e">
        <v>#N/A</v>
      </c>
      <c r="AD56" s="10">
        <v>0.71674542733705671</v>
      </c>
      <c r="AE56" s="10">
        <v>0.81073576389970192</v>
      </c>
      <c r="AF56" s="9">
        <v>0.72755695980607127</v>
      </c>
      <c r="AG56" s="9">
        <v>9.0314614510013061E-2</v>
      </c>
    </row>
    <row r="57" spans="3:33">
      <c r="C57" t="s">
        <v>46</v>
      </c>
      <c r="D57">
        <v>1998</v>
      </c>
      <c r="E57" s="9">
        <v>0.39662449799196786</v>
      </c>
      <c r="F57" s="9">
        <v>0.52649999999999997</v>
      </c>
      <c r="G57" s="9">
        <v>0</v>
      </c>
      <c r="H57" s="9">
        <v>0.55000000000000004</v>
      </c>
      <c r="I57" s="9">
        <v>0</v>
      </c>
      <c r="J57" s="9">
        <v>0</v>
      </c>
      <c r="K57" s="10">
        <v>0.66583333333333339</v>
      </c>
      <c r="L57" s="9">
        <v>7.0800000000000002E-2</v>
      </c>
      <c r="M57" s="9">
        <v>1</v>
      </c>
      <c r="N57" s="10">
        <v>0.32</v>
      </c>
      <c r="O57" s="10">
        <v>0.71019999910146003</v>
      </c>
      <c r="P57" s="9">
        <v>0</v>
      </c>
      <c r="Q57" s="10">
        <v>6.7499999999999991E-2</v>
      </c>
      <c r="R57" s="9">
        <v>0.54920000000000002</v>
      </c>
      <c r="S57" s="9">
        <v>0.3101302621202171</v>
      </c>
      <c r="T57" s="11">
        <v>8.3989501999999994E-2</v>
      </c>
      <c r="U57" s="9">
        <v>0</v>
      </c>
      <c r="V57" s="10">
        <v>7.6096982714580763E-2</v>
      </c>
      <c r="W57" s="9">
        <v>0</v>
      </c>
      <c r="X57" s="9">
        <v>0</v>
      </c>
      <c r="Y57" s="9">
        <v>0</v>
      </c>
      <c r="Z57" s="9">
        <v>0</v>
      </c>
      <c r="AA57" s="10">
        <v>1.4485208293096644E-2</v>
      </c>
      <c r="AB57" s="9">
        <v>0</v>
      </c>
      <c r="AC57" s="9" t="e">
        <v>#N/A</v>
      </c>
      <c r="AD57" s="10">
        <v>0.72116880330427202</v>
      </c>
      <c r="AE57" s="10">
        <v>0.82395208778033202</v>
      </c>
      <c r="AF57" s="9">
        <v>0.74409234483621534</v>
      </c>
      <c r="AG57" s="9">
        <v>9.232160589372472E-2</v>
      </c>
    </row>
    <row r="58" spans="3:33">
      <c r="C58" t="s">
        <v>46</v>
      </c>
      <c r="D58">
        <v>1999</v>
      </c>
      <c r="E58" s="9">
        <v>0.39662449799196786</v>
      </c>
      <c r="F58" s="9">
        <v>0.52649999999999997</v>
      </c>
      <c r="G58" s="9">
        <v>0</v>
      </c>
      <c r="H58" s="9">
        <v>0.55000000000000004</v>
      </c>
      <c r="I58" s="9">
        <v>0</v>
      </c>
      <c r="J58" s="9">
        <v>0</v>
      </c>
      <c r="K58" s="10">
        <v>0.66583333333333339</v>
      </c>
      <c r="L58" s="9">
        <v>7.3399999999999993E-2</v>
      </c>
      <c r="M58" s="9">
        <v>1</v>
      </c>
      <c r="N58" s="10">
        <v>0.32</v>
      </c>
      <c r="O58" s="10">
        <v>0.71019999910146003</v>
      </c>
      <c r="P58" s="9">
        <v>0</v>
      </c>
      <c r="Q58" s="10">
        <v>6.7499999999999991E-2</v>
      </c>
      <c r="R58" s="9">
        <v>0.54920000000000002</v>
      </c>
      <c r="S58" s="9">
        <v>0.3101302621202171</v>
      </c>
      <c r="T58" s="11">
        <v>8.3989501999999994E-2</v>
      </c>
      <c r="U58" s="9">
        <v>0</v>
      </c>
      <c r="V58" s="10">
        <v>7.6096982714580763E-2</v>
      </c>
      <c r="W58" s="9">
        <v>0</v>
      </c>
      <c r="X58" s="9">
        <v>0</v>
      </c>
      <c r="Y58" s="9">
        <v>0</v>
      </c>
      <c r="Z58" s="9">
        <v>0</v>
      </c>
      <c r="AA58" s="10">
        <v>1.4485208293096644E-2</v>
      </c>
      <c r="AB58" s="9">
        <v>0</v>
      </c>
      <c r="AC58" s="9" t="e">
        <v>#N/A</v>
      </c>
      <c r="AD58" s="10">
        <v>0.72353552094454698</v>
      </c>
      <c r="AE58" s="10">
        <v>0.82103737877155114</v>
      </c>
      <c r="AF58" s="9">
        <v>0.7606277298663594</v>
      </c>
      <c r="AG58" s="9">
        <v>9.4328597277436407E-2</v>
      </c>
    </row>
    <row r="59" spans="3:33">
      <c r="C59" t="s">
        <v>46</v>
      </c>
      <c r="D59">
        <v>2000</v>
      </c>
      <c r="E59" s="9">
        <v>0.39662449799196786</v>
      </c>
      <c r="F59" s="9">
        <v>0.52649999999999997</v>
      </c>
      <c r="G59" s="9">
        <v>0</v>
      </c>
      <c r="H59" s="9">
        <v>0.55000000000000004</v>
      </c>
      <c r="I59" s="9">
        <v>0</v>
      </c>
      <c r="J59" s="9">
        <v>0</v>
      </c>
      <c r="K59" s="10">
        <v>0.66583333333333339</v>
      </c>
      <c r="L59" s="9">
        <v>7.5999999999999901E-2</v>
      </c>
      <c r="M59" s="9">
        <v>1</v>
      </c>
      <c r="N59" s="10">
        <v>0.32</v>
      </c>
      <c r="O59" s="10">
        <v>0.71019999910146003</v>
      </c>
      <c r="P59" s="9">
        <v>0</v>
      </c>
      <c r="Q59" s="10">
        <v>6.7499999999999991E-2</v>
      </c>
      <c r="R59" s="9">
        <v>0.54920000000000002</v>
      </c>
      <c r="S59" s="9">
        <v>0.3101302621202171</v>
      </c>
      <c r="T59" s="11">
        <v>8.3989501999999994E-2</v>
      </c>
      <c r="U59" s="9">
        <v>0</v>
      </c>
      <c r="V59" s="10">
        <v>7.6096982714580763E-2</v>
      </c>
      <c r="W59" s="9">
        <v>0</v>
      </c>
      <c r="X59" s="9">
        <v>0</v>
      </c>
      <c r="Y59" s="9">
        <v>0</v>
      </c>
      <c r="Z59" s="9">
        <v>0</v>
      </c>
      <c r="AA59" s="10">
        <v>1.4485208293096644E-2</v>
      </c>
      <c r="AB59" s="9">
        <v>0</v>
      </c>
      <c r="AC59" s="9" t="e">
        <v>#N/A</v>
      </c>
      <c r="AD59" s="10">
        <v>0.72590223858482195</v>
      </c>
      <c r="AE59" s="10">
        <v>0.81812266976277004</v>
      </c>
      <c r="AF59" s="9">
        <v>0.77716311489650347</v>
      </c>
      <c r="AG59" s="9">
        <v>9.6335588661148081E-2</v>
      </c>
    </row>
    <row r="60" spans="3:33">
      <c r="C60" t="s">
        <v>46</v>
      </c>
      <c r="D60">
        <v>2001</v>
      </c>
      <c r="E60" s="9">
        <v>0.39662449799196786</v>
      </c>
      <c r="F60" s="9">
        <v>0.52649999999999997</v>
      </c>
      <c r="G60" s="9">
        <v>0</v>
      </c>
      <c r="H60" s="9">
        <v>0.55000000000000004</v>
      </c>
      <c r="I60" s="9">
        <v>0</v>
      </c>
      <c r="J60" s="9">
        <v>0</v>
      </c>
      <c r="K60" s="10">
        <v>0.66583333333333339</v>
      </c>
      <c r="L60" s="9">
        <v>8.0199999999999994E-2</v>
      </c>
      <c r="M60" s="9">
        <v>1</v>
      </c>
      <c r="N60" s="10">
        <v>0.32</v>
      </c>
      <c r="O60" s="10">
        <v>0.71019999910146003</v>
      </c>
      <c r="P60" s="9">
        <v>0</v>
      </c>
      <c r="Q60" s="10">
        <v>6.7499999999999991E-2</v>
      </c>
      <c r="R60" s="9">
        <v>0.54920000000000002</v>
      </c>
      <c r="S60" s="9">
        <v>0.3101302621202171</v>
      </c>
      <c r="T60" s="11">
        <v>8.3989501999999994E-2</v>
      </c>
      <c r="U60" s="9">
        <v>0</v>
      </c>
      <c r="V60" s="10">
        <v>7.6096982714580763E-2</v>
      </c>
      <c r="W60" s="9">
        <v>0</v>
      </c>
      <c r="X60" s="9">
        <v>0</v>
      </c>
      <c r="Y60" s="9">
        <v>0</v>
      </c>
      <c r="Z60" s="9">
        <v>0</v>
      </c>
      <c r="AA60" s="10">
        <v>1.4485208293096644E-2</v>
      </c>
      <c r="AB60" s="9">
        <v>0</v>
      </c>
      <c r="AC60" s="9" t="e">
        <v>#N/A</v>
      </c>
      <c r="AD60" s="10">
        <v>0.73218284940231793</v>
      </c>
      <c r="AE60" s="10">
        <v>0.80421736541533995</v>
      </c>
      <c r="AF60" s="9">
        <v>0.79369849992664743</v>
      </c>
      <c r="AG60" s="9">
        <v>9.8342580044859754E-2</v>
      </c>
    </row>
    <row r="61" spans="3:33">
      <c r="C61" t="s">
        <v>46</v>
      </c>
      <c r="D61">
        <v>2002</v>
      </c>
      <c r="E61" s="9">
        <v>0.39662449799196786</v>
      </c>
      <c r="F61" s="9">
        <v>0.52649999999999997</v>
      </c>
      <c r="G61" s="9">
        <v>0</v>
      </c>
      <c r="H61" s="9">
        <v>0.55000000000000004</v>
      </c>
      <c r="I61" s="9">
        <v>0</v>
      </c>
      <c r="J61" s="9">
        <v>0</v>
      </c>
      <c r="K61" s="10">
        <v>0.66583333333333339</v>
      </c>
      <c r="L61" s="9">
        <v>8.4399999999999989E-2</v>
      </c>
      <c r="M61" s="9">
        <v>1</v>
      </c>
      <c r="N61" s="10">
        <v>0.32</v>
      </c>
      <c r="O61" s="10">
        <v>0.71019999910146003</v>
      </c>
      <c r="P61" s="9">
        <v>0</v>
      </c>
      <c r="Q61" s="10">
        <v>6.7499999999999991E-2</v>
      </c>
      <c r="R61" s="9">
        <v>0.54920000000000002</v>
      </c>
      <c r="S61" s="9">
        <v>0.3101302621202171</v>
      </c>
      <c r="T61" s="11">
        <v>8.3989501999999994E-2</v>
      </c>
      <c r="U61" s="9">
        <v>0</v>
      </c>
      <c r="V61" s="10">
        <v>7.6096982714580763E-2</v>
      </c>
      <c r="W61" s="9">
        <v>0</v>
      </c>
      <c r="X61" s="9">
        <v>0</v>
      </c>
      <c r="Y61" s="9">
        <v>0</v>
      </c>
      <c r="Z61" s="9">
        <v>0</v>
      </c>
      <c r="AA61" s="10">
        <v>1.4485208293096644E-2</v>
      </c>
      <c r="AB61" s="9">
        <v>0</v>
      </c>
      <c r="AC61" s="9" t="e">
        <v>#N/A</v>
      </c>
      <c r="AD61" s="10">
        <v>0.73846346021981402</v>
      </c>
      <c r="AE61" s="10">
        <v>0.79031206106790997</v>
      </c>
      <c r="AF61" s="9">
        <v>0.81023388495679161</v>
      </c>
      <c r="AG61" s="9">
        <v>0.10034957142857143</v>
      </c>
    </row>
    <row r="62" spans="3:33">
      <c r="C62" t="s">
        <v>46</v>
      </c>
      <c r="D62">
        <v>2003</v>
      </c>
      <c r="E62" s="9">
        <v>0.39662449799196786</v>
      </c>
      <c r="F62" s="9">
        <v>0.52649999999999997</v>
      </c>
      <c r="G62" s="9">
        <v>0</v>
      </c>
      <c r="H62" s="9">
        <v>0.55000000000000004</v>
      </c>
      <c r="I62" s="9">
        <v>0</v>
      </c>
      <c r="J62" s="9">
        <v>0</v>
      </c>
      <c r="K62" s="10">
        <v>0.66583333333333339</v>
      </c>
      <c r="L62" s="9">
        <v>8.8599999999999998E-2</v>
      </c>
      <c r="M62" s="9">
        <v>1</v>
      </c>
      <c r="N62" s="10">
        <v>0.32</v>
      </c>
      <c r="O62" s="10">
        <v>0.71019999910146003</v>
      </c>
      <c r="P62" s="9">
        <v>0</v>
      </c>
      <c r="Q62" s="10">
        <v>6.7499999999999991E-2</v>
      </c>
      <c r="R62" s="9">
        <v>0.54920000000000002</v>
      </c>
      <c r="S62" s="9">
        <v>0.3101302621202171</v>
      </c>
      <c r="T62" s="11">
        <v>8.3989501999999994E-2</v>
      </c>
      <c r="U62" s="9">
        <v>0</v>
      </c>
      <c r="V62" s="10">
        <v>7.6096982714580763E-2</v>
      </c>
      <c r="W62" s="9">
        <v>0</v>
      </c>
      <c r="X62" s="9">
        <v>0</v>
      </c>
      <c r="Y62" s="9">
        <v>0</v>
      </c>
      <c r="Z62" s="9">
        <v>0</v>
      </c>
      <c r="AA62" s="10">
        <v>1.4485208293096644E-2</v>
      </c>
      <c r="AB62" s="9">
        <v>0</v>
      </c>
      <c r="AC62" s="9" t="e">
        <v>#N/A</v>
      </c>
      <c r="AD62" s="10">
        <v>0.79184496657439796</v>
      </c>
      <c r="AE62" s="10">
        <v>0.76356799733140601</v>
      </c>
      <c r="AF62" s="9">
        <v>0.82676926998693556</v>
      </c>
      <c r="AG62" s="9">
        <v>0.11019485714285714</v>
      </c>
    </row>
    <row r="63" spans="3:33">
      <c r="C63" t="s">
        <v>46</v>
      </c>
      <c r="D63">
        <v>2004</v>
      </c>
      <c r="E63" s="9">
        <v>0.39662449799196786</v>
      </c>
      <c r="F63" s="9">
        <v>0.52649999999999997</v>
      </c>
      <c r="G63" s="9">
        <v>0</v>
      </c>
      <c r="H63" s="9">
        <v>0.55000000000000004</v>
      </c>
      <c r="I63" s="9">
        <v>0</v>
      </c>
      <c r="J63" s="9">
        <v>0</v>
      </c>
      <c r="K63" s="10">
        <v>0.66583333333333339</v>
      </c>
      <c r="L63" s="9">
        <v>9.2799999999999994E-2</v>
      </c>
      <c r="M63" s="9">
        <v>1</v>
      </c>
      <c r="N63" s="10">
        <v>0.32</v>
      </c>
      <c r="O63" s="10">
        <v>0.71019999910146003</v>
      </c>
      <c r="P63" s="9">
        <v>0</v>
      </c>
      <c r="Q63" s="10">
        <v>6.7499999999999991E-2</v>
      </c>
      <c r="R63" s="9">
        <v>0.55983199999999989</v>
      </c>
      <c r="S63" s="9">
        <v>0.3101302621202171</v>
      </c>
      <c r="T63" s="11">
        <v>8.3989501999999994E-2</v>
      </c>
      <c r="U63" s="9">
        <v>0</v>
      </c>
      <c r="V63" s="10">
        <v>7.6096982714580763E-2</v>
      </c>
      <c r="W63" s="9">
        <v>0</v>
      </c>
      <c r="X63" s="9">
        <v>0</v>
      </c>
      <c r="Y63" s="9">
        <v>0</v>
      </c>
      <c r="Z63" s="9">
        <v>0</v>
      </c>
      <c r="AA63" s="10">
        <v>1.4485208293096644E-2</v>
      </c>
      <c r="AB63" s="9">
        <v>0</v>
      </c>
      <c r="AC63" s="9" t="e">
        <v>#N/A</v>
      </c>
      <c r="AD63" s="10">
        <v>0.78517948256444803</v>
      </c>
      <c r="AE63" s="10">
        <v>0.79602306725114003</v>
      </c>
      <c r="AF63" s="9">
        <v>0.86934115004572665</v>
      </c>
      <c r="AG63" s="9">
        <v>0.11279985714285715</v>
      </c>
    </row>
    <row r="64" spans="3:33">
      <c r="C64" t="s">
        <v>46</v>
      </c>
      <c r="D64">
        <v>2005</v>
      </c>
      <c r="E64" s="9">
        <v>0.39662449799196786</v>
      </c>
      <c r="F64" s="9">
        <v>0.52649999999999997</v>
      </c>
      <c r="G64" s="9">
        <v>0</v>
      </c>
      <c r="H64" s="9">
        <v>0.55000000000000004</v>
      </c>
      <c r="I64" s="9">
        <v>0</v>
      </c>
      <c r="J64" s="9">
        <v>0</v>
      </c>
      <c r="K64" s="10">
        <v>0.66583333333333339</v>
      </c>
      <c r="L64" s="9">
        <v>9.6999999999999989E-2</v>
      </c>
      <c r="M64" s="9">
        <v>1</v>
      </c>
      <c r="N64" s="10">
        <v>0.32</v>
      </c>
      <c r="O64" s="10">
        <v>0.71019999910146003</v>
      </c>
      <c r="P64" s="9">
        <v>0</v>
      </c>
      <c r="Q64" s="10">
        <v>6.7499999999999991E-2</v>
      </c>
      <c r="R64" s="9">
        <v>0.54072799999999999</v>
      </c>
      <c r="S64" s="9">
        <v>0.3101302621202171</v>
      </c>
      <c r="T64" s="11">
        <v>8.3989501999999994E-2</v>
      </c>
      <c r="U64" s="9">
        <v>0</v>
      </c>
      <c r="V64" s="10">
        <v>7.6096982714580763E-2</v>
      </c>
      <c r="W64" s="9">
        <v>0</v>
      </c>
      <c r="X64" s="9">
        <v>0</v>
      </c>
      <c r="Y64" s="9">
        <v>0</v>
      </c>
      <c r="Z64" s="9">
        <v>0</v>
      </c>
      <c r="AA64" s="10">
        <v>1.4485208293096644E-2</v>
      </c>
      <c r="AB64" s="9">
        <v>0</v>
      </c>
      <c r="AC64" s="9" t="e">
        <v>#N/A</v>
      </c>
      <c r="AD64" s="10">
        <v>0.78148564283990996</v>
      </c>
      <c r="AE64" s="10">
        <v>0.79070901754641798</v>
      </c>
      <c r="AF64" s="9">
        <v>0.9230663646970011</v>
      </c>
      <c r="AG64" s="9">
        <v>0.11131728571428572</v>
      </c>
    </row>
    <row r="65" spans="3:33">
      <c r="C65" t="s">
        <v>46</v>
      </c>
      <c r="D65">
        <v>2006</v>
      </c>
      <c r="E65" s="9">
        <v>0.39662449799196786</v>
      </c>
      <c r="F65" s="9">
        <v>0.52649999999999997</v>
      </c>
      <c r="G65" s="9">
        <v>0</v>
      </c>
      <c r="H65" s="9">
        <v>0.55000000000000004</v>
      </c>
      <c r="I65" s="9">
        <v>0</v>
      </c>
      <c r="J65" s="9">
        <v>0</v>
      </c>
      <c r="K65" s="10">
        <v>0.66583333333333339</v>
      </c>
      <c r="L65" s="9">
        <v>0.1016</v>
      </c>
      <c r="M65" s="9">
        <v>1</v>
      </c>
      <c r="N65" s="10">
        <v>0.32</v>
      </c>
      <c r="O65" s="10">
        <v>0.71019999910146003</v>
      </c>
      <c r="P65" s="9">
        <v>0</v>
      </c>
      <c r="Q65" s="10">
        <v>6.7499999999999991E-2</v>
      </c>
      <c r="R65" s="9">
        <v>0.55386399999999991</v>
      </c>
      <c r="S65" s="9">
        <v>0.3101302621202171</v>
      </c>
      <c r="T65" s="11">
        <v>8.3989501999999994E-2</v>
      </c>
      <c r="U65" s="9">
        <v>0</v>
      </c>
      <c r="V65" s="10">
        <v>7.6096982714580763E-2</v>
      </c>
      <c r="W65" s="9">
        <v>0</v>
      </c>
      <c r="X65" s="9">
        <v>0</v>
      </c>
      <c r="Y65" s="9">
        <v>0</v>
      </c>
      <c r="Z65" s="9">
        <v>0</v>
      </c>
      <c r="AA65" s="10">
        <v>1.4485208293096644E-2</v>
      </c>
      <c r="AB65" s="9">
        <v>0</v>
      </c>
      <c r="AC65" s="9" t="e">
        <v>#N/A</v>
      </c>
      <c r="AD65" s="10">
        <v>0.77873268680478003</v>
      </c>
      <c r="AE65" s="10">
        <v>0.76863043555701593</v>
      </c>
      <c r="AF65" s="9">
        <v>0.95975654196118332</v>
      </c>
      <c r="AG65" s="9">
        <v>0.12721671428571429</v>
      </c>
    </row>
    <row r="66" spans="3:33">
      <c r="C66" t="s">
        <v>46</v>
      </c>
      <c r="D66">
        <v>2007</v>
      </c>
      <c r="E66" s="9">
        <v>0.39662449799196786</v>
      </c>
      <c r="F66" s="9">
        <v>0.52649999999999997</v>
      </c>
      <c r="G66" s="9">
        <v>0</v>
      </c>
      <c r="H66" s="9">
        <v>0.55000000000000004</v>
      </c>
      <c r="I66" s="9">
        <v>0</v>
      </c>
      <c r="J66" s="9">
        <v>0</v>
      </c>
      <c r="K66" s="10">
        <v>0.66583333333333339</v>
      </c>
      <c r="L66" s="9">
        <v>0.10619999999999999</v>
      </c>
      <c r="M66" s="9">
        <v>1</v>
      </c>
      <c r="N66" s="10">
        <v>0.32</v>
      </c>
      <c r="O66" s="10">
        <v>0.71019999910146003</v>
      </c>
      <c r="P66" s="9">
        <v>0</v>
      </c>
      <c r="Q66" s="10">
        <v>6.7499999999999991E-2</v>
      </c>
      <c r="R66" s="9">
        <v>0.53552</v>
      </c>
      <c r="S66" s="9">
        <v>0.3101302621202171</v>
      </c>
      <c r="T66" s="11">
        <v>8.3989501999999994E-2</v>
      </c>
      <c r="U66" s="9">
        <v>0</v>
      </c>
      <c r="V66" s="10">
        <v>7.6096982714580763E-2</v>
      </c>
      <c r="W66" s="9">
        <v>0</v>
      </c>
      <c r="X66" s="9">
        <v>0</v>
      </c>
      <c r="Y66" s="9">
        <v>0</v>
      </c>
      <c r="Z66" s="9">
        <v>0</v>
      </c>
      <c r="AA66" s="10">
        <v>1.4485208293096644E-2</v>
      </c>
      <c r="AB66" s="9">
        <v>0</v>
      </c>
      <c r="AC66" s="9" t="e">
        <v>#N/A</v>
      </c>
      <c r="AD66" s="10">
        <v>0.77688557970151795</v>
      </c>
      <c r="AE66" s="10">
        <v>0.76649188352320596</v>
      </c>
      <c r="AF66" s="9">
        <v>0.85858954598307224</v>
      </c>
      <c r="AG66" s="9">
        <v>0.13745007142857141</v>
      </c>
    </row>
    <row r="67" spans="3:33">
      <c r="C67" t="s">
        <v>46</v>
      </c>
      <c r="D67">
        <v>2008</v>
      </c>
      <c r="E67" s="9">
        <v>0.39662449799196786</v>
      </c>
      <c r="F67" s="9">
        <v>0.52649999999999997</v>
      </c>
      <c r="G67" s="9">
        <v>0</v>
      </c>
      <c r="H67" s="9">
        <v>0.55000000000000004</v>
      </c>
      <c r="I67" s="9">
        <v>0</v>
      </c>
      <c r="J67" s="9">
        <v>0</v>
      </c>
      <c r="K67" s="10">
        <v>0.66583333333333339</v>
      </c>
      <c r="L67" s="9">
        <v>0.1108</v>
      </c>
      <c r="M67" s="9">
        <v>1</v>
      </c>
      <c r="N67" s="10">
        <v>0.32</v>
      </c>
      <c r="O67" s="10">
        <v>0.71019999910146003</v>
      </c>
      <c r="P67" s="9">
        <v>0</v>
      </c>
      <c r="Q67" s="10">
        <v>6.7499999999999991E-2</v>
      </c>
      <c r="R67" s="9">
        <v>0.53552</v>
      </c>
      <c r="S67" s="9">
        <v>0.3101302621202171</v>
      </c>
      <c r="T67" s="11">
        <v>8.3989501999999994E-2</v>
      </c>
      <c r="U67" s="9">
        <v>0</v>
      </c>
      <c r="V67" s="10">
        <v>7.6096982714580763E-2</v>
      </c>
      <c r="W67" s="9">
        <v>0</v>
      </c>
      <c r="X67" s="9">
        <v>0</v>
      </c>
      <c r="Y67" s="9">
        <v>0</v>
      </c>
      <c r="Z67" s="9">
        <v>0</v>
      </c>
      <c r="AA67" s="10">
        <v>1.4485208293096644E-2</v>
      </c>
      <c r="AB67" s="9">
        <v>0</v>
      </c>
      <c r="AC67" s="9" t="e">
        <v>#N/A</v>
      </c>
      <c r="AD67" s="10">
        <v>0.77595620985522396</v>
      </c>
      <c r="AE67" s="10">
        <v>0.77378006343200401</v>
      </c>
      <c r="AF67" s="9">
        <v>0.8511529647902778</v>
      </c>
      <c r="AG67" s="9">
        <v>0.14768342857142858</v>
      </c>
    </row>
    <row r="68" spans="3:33">
      <c r="C68" t="s">
        <v>46</v>
      </c>
      <c r="D68">
        <v>2009</v>
      </c>
      <c r="E68" s="9">
        <v>0.39662449799196786</v>
      </c>
      <c r="F68" s="9">
        <v>0.52649999999999997</v>
      </c>
      <c r="G68" s="9">
        <v>0</v>
      </c>
      <c r="H68" s="9">
        <v>0.55000000000000004</v>
      </c>
      <c r="I68" s="9">
        <v>0</v>
      </c>
      <c r="J68" s="9">
        <v>0</v>
      </c>
      <c r="K68" s="10">
        <v>0.66583333333333339</v>
      </c>
      <c r="L68" s="9">
        <v>0.11539999999999999</v>
      </c>
      <c r="M68" s="9">
        <v>1</v>
      </c>
      <c r="N68" s="10">
        <v>0.32</v>
      </c>
      <c r="O68" s="10">
        <v>0.71019999910146003</v>
      </c>
      <c r="P68" s="9">
        <v>0</v>
      </c>
      <c r="Q68" s="10">
        <v>6.7499999999999991E-2</v>
      </c>
      <c r="R68" s="9">
        <v>0.53552</v>
      </c>
      <c r="S68" s="9">
        <v>0.3101302621202171</v>
      </c>
      <c r="T68" s="11">
        <v>8.3989501999999994E-2</v>
      </c>
      <c r="U68" s="9">
        <v>0</v>
      </c>
      <c r="V68" s="10">
        <v>7.6096982714580763E-2</v>
      </c>
      <c r="W68" s="9">
        <v>0</v>
      </c>
      <c r="X68" s="9">
        <v>0</v>
      </c>
      <c r="Y68" s="9">
        <v>0</v>
      </c>
      <c r="Z68" s="9">
        <v>0</v>
      </c>
      <c r="AA68" s="10">
        <v>1.4485208293096644E-2</v>
      </c>
      <c r="AB68" s="9">
        <v>0</v>
      </c>
      <c r="AC68" s="9" t="e">
        <v>#N/A</v>
      </c>
      <c r="AD68" s="10">
        <v>0.76520221976021996</v>
      </c>
      <c r="AE68" s="10">
        <v>0.77437325213834396</v>
      </c>
      <c r="AF68" s="9">
        <v>0.83412990587496727</v>
      </c>
      <c r="AG68" s="9">
        <v>0.14472976006601965</v>
      </c>
    </row>
    <row r="69" spans="3:33">
      <c r="C69" t="s">
        <v>46</v>
      </c>
      <c r="D69">
        <v>2010</v>
      </c>
      <c r="E69" s="9">
        <v>0.39662449799196786</v>
      </c>
      <c r="F69" s="9">
        <v>0.52649999999999997</v>
      </c>
      <c r="G69" s="9">
        <v>0</v>
      </c>
      <c r="H69" s="9">
        <v>0.55000000000000004</v>
      </c>
      <c r="I69" s="9">
        <v>0</v>
      </c>
      <c r="J69" s="9">
        <v>0</v>
      </c>
      <c r="K69" s="10">
        <v>0.66583333333333339</v>
      </c>
      <c r="L69" s="9">
        <v>0.1165539999742061</v>
      </c>
      <c r="M69" s="9">
        <v>1</v>
      </c>
      <c r="N69" s="10">
        <v>0.32</v>
      </c>
      <c r="O69" s="10">
        <v>0.71019999910146003</v>
      </c>
      <c r="P69" s="9">
        <v>0</v>
      </c>
      <c r="Q69" s="10">
        <v>6.7499999999999991E-2</v>
      </c>
      <c r="R69" s="9">
        <v>0.53552</v>
      </c>
      <c r="S69" s="9">
        <v>0.3101302621202171</v>
      </c>
      <c r="T69" s="11">
        <v>8.3989501999999994E-2</v>
      </c>
      <c r="U69" s="9">
        <v>0</v>
      </c>
      <c r="V69" s="10">
        <v>7.6096982714580763E-2</v>
      </c>
      <c r="W69" s="9">
        <v>0</v>
      </c>
      <c r="X69" s="9">
        <v>0</v>
      </c>
      <c r="Y69" s="9">
        <v>0</v>
      </c>
      <c r="Z69" s="9">
        <v>0</v>
      </c>
      <c r="AA69" s="10">
        <v>1.4485208293096644E-2</v>
      </c>
      <c r="AB69" s="9">
        <v>0</v>
      </c>
      <c r="AC69" s="9" t="e">
        <v>#N/A</v>
      </c>
      <c r="AD69" s="10">
        <v>0.76255019762189513</v>
      </c>
      <c r="AE69" s="10">
        <v>0.77162951967828775</v>
      </c>
      <c r="AF69" s="9">
        <v>0.81710684695965674</v>
      </c>
      <c r="AG69" s="9">
        <v>0.14177609156061069</v>
      </c>
    </row>
    <row r="70" spans="3:33">
      <c r="C70" t="s">
        <v>48</v>
      </c>
      <c r="D70">
        <v>1995</v>
      </c>
      <c r="E70" s="9">
        <v>0.33537626176218988</v>
      </c>
      <c r="F70" s="9">
        <v>4.3270000000000001E-3</v>
      </c>
      <c r="G70" s="9">
        <v>0.64</v>
      </c>
      <c r="H70" s="9">
        <v>0.35</v>
      </c>
      <c r="I70" s="9">
        <v>0.84399999999999997</v>
      </c>
      <c r="J70" s="9">
        <v>0.7</v>
      </c>
      <c r="K70" s="10">
        <v>0.52441666666666664</v>
      </c>
      <c r="L70" s="9">
        <v>0.56000000000000005</v>
      </c>
      <c r="M70" s="9">
        <v>0.9972349462365</v>
      </c>
      <c r="N70" s="10">
        <v>1</v>
      </c>
      <c r="O70" s="10">
        <v>0.6</v>
      </c>
      <c r="P70" s="9">
        <v>0.84000000000000008</v>
      </c>
      <c r="Q70" s="10">
        <v>0.20749999999999999</v>
      </c>
      <c r="R70" s="9">
        <v>0.93959999999999999</v>
      </c>
      <c r="S70" s="9">
        <v>0.84631609756097603</v>
      </c>
      <c r="T70" s="11">
        <v>0.92385786800000003</v>
      </c>
      <c r="U70" s="9">
        <v>5.7240887169999997E-2</v>
      </c>
      <c r="V70" s="10">
        <v>1</v>
      </c>
      <c r="W70" s="9">
        <v>2.8238353245001592E-3</v>
      </c>
      <c r="X70" s="9">
        <v>5.2795712771018903E-2</v>
      </c>
      <c r="Y70" s="9">
        <v>0.73799999999999999</v>
      </c>
      <c r="Z70" s="9">
        <v>0.64</v>
      </c>
      <c r="AA70" s="10">
        <v>1.8047645784872061E-2</v>
      </c>
      <c r="AB70" s="9">
        <v>0.90432000331003359</v>
      </c>
      <c r="AC70" s="9">
        <v>0.27399999999999997</v>
      </c>
      <c r="AD70" s="10">
        <v>5.8535407546091808E-2</v>
      </c>
      <c r="AE70" s="10">
        <v>0.20191667011842326</v>
      </c>
      <c r="AF70" s="9">
        <v>1.7669131581411112E-4</v>
      </c>
      <c r="AG70" s="9">
        <v>8.4304571548849336E-3</v>
      </c>
    </row>
    <row r="71" spans="3:33">
      <c r="C71" t="s">
        <v>48</v>
      </c>
      <c r="D71">
        <v>1996</v>
      </c>
      <c r="E71" s="9">
        <v>0.33537626176218988</v>
      </c>
      <c r="F71" s="9">
        <v>4.3270000000000001E-3</v>
      </c>
      <c r="G71" s="9">
        <v>0.63</v>
      </c>
      <c r="H71" s="9">
        <v>0.35</v>
      </c>
      <c r="I71" s="9">
        <v>0.84399999999999997</v>
      </c>
      <c r="J71" s="9">
        <v>0.67999999999999994</v>
      </c>
      <c r="K71" s="10">
        <v>0.52441666666666664</v>
      </c>
      <c r="L71" s="9">
        <v>0.55000000000000004</v>
      </c>
      <c r="M71" s="9">
        <v>0.9972349462365</v>
      </c>
      <c r="N71" s="10">
        <v>1</v>
      </c>
      <c r="O71" s="10">
        <v>0.62</v>
      </c>
      <c r="P71" s="9">
        <v>0.84000000000000008</v>
      </c>
      <c r="Q71" s="10">
        <v>0.20749999999999999</v>
      </c>
      <c r="R71" s="9">
        <v>0.93959999999999999</v>
      </c>
      <c r="S71" s="9">
        <v>0.84392</v>
      </c>
      <c r="T71" s="11">
        <v>0.92385786800000003</v>
      </c>
      <c r="U71" s="9">
        <v>5.950536201E-2</v>
      </c>
      <c r="V71" s="10">
        <v>1</v>
      </c>
      <c r="W71" s="9">
        <v>2.8238353245001592E-3</v>
      </c>
      <c r="X71" s="9">
        <v>5.2795712771018903E-2</v>
      </c>
      <c r="Y71" s="9">
        <v>0.73799999999999999</v>
      </c>
      <c r="Z71" s="9">
        <v>0.64</v>
      </c>
      <c r="AA71" s="10">
        <v>1.8047645784872061E-2</v>
      </c>
      <c r="AB71" s="9">
        <v>0.90224000343252508</v>
      </c>
      <c r="AC71" s="9">
        <v>0.24399999999999999</v>
      </c>
      <c r="AD71" s="10">
        <v>4.9525926272927998E-2</v>
      </c>
      <c r="AE71" s="10">
        <v>0.19583333699428201</v>
      </c>
      <c r="AF71" s="9">
        <v>2.8433469711393333E-4</v>
      </c>
      <c r="AG71" s="9">
        <v>8.6098285794470996E-3</v>
      </c>
    </row>
    <row r="72" spans="3:33">
      <c r="C72" t="s">
        <v>48</v>
      </c>
      <c r="D72">
        <v>1997</v>
      </c>
      <c r="E72" s="9">
        <v>0.33537626176218988</v>
      </c>
      <c r="F72" s="9">
        <v>4.3270000000000001E-3</v>
      </c>
      <c r="G72" s="9">
        <v>0.62</v>
      </c>
      <c r="H72" s="9">
        <v>0.35</v>
      </c>
      <c r="I72" s="9">
        <v>0.84399999999999997</v>
      </c>
      <c r="J72" s="9">
        <v>0.65999999999999992</v>
      </c>
      <c r="K72" s="10">
        <v>0.52441666666666664</v>
      </c>
      <c r="L72" s="9">
        <v>0.54</v>
      </c>
      <c r="M72" s="9">
        <v>0.9972349462365</v>
      </c>
      <c r="N72" s="10">
        <v>1</v>
      </c>
      <c r="O72" s="10">
        <v>0.44</v>
      </c>
      <c r="P72" s="9">
        <v>0.84000000000000008</v>
      </c>
      <c r="Q72" s="10">
        <v>0.20749999999999999</v>
      </c>
      <c r="R72" s="9">
        <v>0.93959999999999999</v>
      </c>
      <c r="S72" s="9">
        <v>0.84122341463414796</v>
      </c>
      <c r="T72" s="11">
        <v>0.92385786800000003</v>
      </c>
      <c r="U72" s="9">
        <v>0.20059466350000002</v>
      </c>
      <c r="V72" s="10">
        <v>1</v>
      </c>
      <c r="W72" s="9">
        <v>2.8238353245001592E-3</v>
      </c>
      <c r="X72" s="9">
        <v>5.2795712771018903E-2</v>
      </c>
      <c r="Y72" s="9">
        <v>0.73799999999999999</v>
      </c>
      <c r="Z72" s="9">
        <v>0.64</v>
      </c>
      <c r="AA72" s="10">
        <v>1.8047645784872061E-2</v>
      </c>
      <c r="AB72" s="9">
        <v>0.9001600035550168</v>
      </c>
      <c r="AC72" s="9">
        <v>0.24199999999999999</v>
      </c>
      <c r="AD72" s="10">
        <v>5.1831455691431036E-2</v>
      </c>
      <c r="AE72" s="10">
        <v>0.20697589943811501</v>
      </c>
      <c r="AF72" s="9">
        <v>5.9275935869691114E-4</v>
      </c>
      <c r="AG72" s="9">
        <v>8.7892000040092639E-3</v>
      </c>
    </row>
    <row r="73" spans="3:33">
      <c r="C73" t="s">
        <v>48</v>
      </c>
      <c r="D73">
        <v>1998</v>
      </c>
      <c r="E73" s="9">
        <v>0.33537626176218988</v>
      </c>
      <c r="F73" s="9">
        <v>4.3270000000000001E-3</v>
      </c>
      <c r="G73" s="9">
        <v>0.61</v>
      </c>
      <c r="H73" s="9">
        <v>0.35</v>
      </c>
      <c r="I73" s="9">
        <v>0.84399999999999997</v>
      </c>
      <c r="J73" s="9">
        <v>0.64</v>
      </c>
      <c r="K73" s="10">
        <v>0.52441666666666664</v>
      </c>
      <c r="L73" s="9">
        <v>0.53</v>
      </c>
      <c r="M73" s="9">
        <v>0.9972349462365</v>
      </c>
      <c r="N73" s="10">
        <v>1</v>
      </c>
      <c r="O73" s="10">
        <v>0.48</v>
      </c>
      <c r="P73" s="9">
        <v>0.84000000000000008</v>
      </c>
      <c r="Q73" s="10">
        <v>0.20749999999999999</v>
      </c>
      <c r="R73" s="9">
        <v>0.93959999999999999</v>
      </c>
      <c r="S73" s="9">
        <v>0.83798585365853795</v>
      </c>
      <c r="T73" s="11">
        <v>0.92385786800000003</v>
      </c>
      <c r="U73" s="9">
        <v>0.13165963310000001</v>
      </c>
      <c r="V73" s="10">
        <v>1</v>
      </c>
      <c r="W73" s="9">
        <v>2.8238353245001592E-3</v>
      </c>
      <c r="X73" s="9">
        <v>5.2795712771018903E-2</v>
      </c>
      <c r="Y73" s="9">
        <v>0.73799999999999999</v>
      </c>
      <c r="Z73" s="9">
        <v>0.64</v>
      </c>
      <c r="AA73" s="10">
        <v>1.8047645784872061E-2</v>
      </c>
      <c r="AB73" s="9">
        <v>0.8980800036775084</v>
      </c>
      <c r="AC73" s="9">
        <v>0.249</v>
      </c>
      <c r="AD73" s="10">
        <v>5.4136985109933991E-2</v>
      </c>
      <c r="AE73" s="10">
        <v>0.218118461881948</v>
      </c>
      <c r="AF73" s="9">
        <v>8.0540253522510001E-4</v>
      </c>
      <c r="AG73" s="9">
        <v>8.9685714285714282E-3</v>
      </c>
    </row>
    <row r="74" spans="3:33">
      <c r="C74" t="s">
        <v>48</v>
      </c>
      <c r="D74">
        <v>1999</v>
      </c>
      <c r="E74" s="9">
        <v>0.33537626176218988</v>
      </c>
      <c r="F74" s="9">
        <v>4.3270000000000001E-3</v>
      </c>
      <c r="G74" s="9">
        <v>0.6</v>
      </c>
      <c r="H74" s="9">
        <v>0.35</v>
      </c>
      <c r="I74" s="9">
        <v>0.84399999999999997</v>
      </c>
      <c r="J74" s="9">
        <v>0.62</v>
      </c>
      <c r="K74" s="10">
        <v>0.52441666666666664</v>
      </c>
      <c r="L74" s="9">
        <v>0.52</v>
      </c>
      <c r="M74" s="9">
        <v>0.9972349462365</v>
      </c>
      <c r="N74" s="10">
        <v>1</v>
      </c>
      <c r="O74" s="10">
        <v>0.43</v>
      </c>
      <c r="P74" s="9">
        <v>0.84000000000000008</v>
      </c>
      <c r="Q74" s="10">
        <v>0.20749999999999999</v>
      </c>
      <c r="R74" s="9">
        <v>0.93959999999999999</v>
      </c>
      <c r="S74" s="9">
        <v>0.83400829268292798</v>
      </c>
      <c r="T74" s="11">
        <v>0.92385786800000003</v>
      </c>
      <c r="U74" s="9">
        <v>3.7673384179999998E-2</v>
      </c>
      <c r="V74" s="10">
        <v>1</v>
      </c>
      <c r="W74" s="9">
        <v>2.8238353245001592E-3</v>
      </c>
      <c r="X74" s="9">
        <v>5.2795712771018903E-2</v>
      </c>
      <c r="Y74" s="9">
        <v>0.73799999999999999</v>
      </c>
      <c r="Z74" s="9">
        <v>0.64</v>
      </c>
      <c r="AA74" s="10">
        <v>1.8047645784872061E-2</v>
      </c>
      <c r="AB74" s="9">
        <v>0.8960000038</v>
      </c>
      <c r="AC74" s="9">
        <v>0.23699999999999999</v>
      </c>
      <c r="AD74" s="10">
        <v>3.8234790896999993E-2</v>
      </c>
      <c r="AE74" s="10">
        <v>0.20487194868639</v>
      </c>
      <c r="AF74" s="9">
        <v>1.9190423211201111E-3</v>
      </c>
      <c r="AG74" s="9">
        <v>8.1799999999999998E-3</v>
      </c>
    </row>
    <row r="75" spans="3:33">
      <c r="C75" t="s">
        <v>48</v>
      </c>
      <c r="D75">
        <v>2000</v>
      </c>
      <c r="E75" s="9">
        <v>0.33537626176218988</v>
      </c>
      <c r="F75" s="9">
        <v>4.3270000000000001E-3</v>
      </c>
      <c r="G75" s="9">
        <v>0.59000000000000008</v>
      </c>
      <c r="H75" s="9">
        <v>0.35</v>
      </c>
      <c r="I75" s="9">
        <v>0.84399999999999997</v>
      </c>
      <c r="J75" s="9">
        <v>0.6</v>
      </c>
      <c r="K75" s="10">
        <v>0.52441666666666664</v>
      </c>
      <c r="L75" s="9">
        <v>0.51</v>
      </c>
      <c r="M75" s="9">
        <v>0.9972349462365</v>
      </c>
      <c r="N75" s="10">
        <v>1</v>
      </c>
      <c r="O75" s="10">
        <v>0.56999999999999995</v>
      </c>
      <c r="P75" s="9">
        <v>0.84000000000000008</v>
      </c>
      <c r="Q75" s="10">
        <v>0.20749999999999999</v>
      </c>
      <c r="R75" s="9">
        <v>0.93959999999999999</v>
      </c>
      <c r="S75" s="9">
        <v>0.82909073170731795</v>
      </c>
      <c r="T75" s="11">
        <v>0.92385786800000003</v>
      </c>
      <c r="U75" s="9">
        <v>3.5589816939999998E-2</v>
      </c>
      <c r="V75" s="10">
        <v>1</v>
      </c>
      <c r="W75" s="9">
        <v>2.8238353245001592E-3</v>
      </c>
      <c r="X75" s="9">
        <v>5.2795712771018903E-2</v>
      </c>
      <c r="Y75" s="9">
        <v>0.73799999999999999</v>
      </c>
      <c r="Z75" s="9">
        <v>0.64</v>
      </c>
      <c r="AA75" s="10">
        <v>1.8047645784872061E-2</v>
      </c>
      <c r="AB75" s="9">
        <v>0.8960000038</v>
      </c>
      <c r="AC75" s="9">
        <v>0.24299999999999999</v>
      </c>
      <c r="AD75" s="10">
        <v>2.2332596684065998E-2</v>
      </c>
      <c r="AE75" s="10">
        <v>0.191625435490832</v>
      </c>
      <c r="AF75" s="9">
        <v>2.0080042851119998E-3</v>
      </c>
      <c r="AG75" s="9">
        <v>9.402428571428572E-3</v>
      </c>
    </row>
    <row r="76" spans="3:33">
      <c r="C76" t="s">
        <v>48</v>
      </c>
      <c r="D76">
        <v>2001</v>
      </c>
      <c r="E76" s="9">
        <v>0.33537626176218988</v>
      </c>
      <c r="F76" s="9">
        <v>4.3270000000000001E-3</v>
      </c>
      <c r="G76" s="9">
        <v>0.57799999999999996</v>
      </c>
      <c r="H76" s="9">
        <v>0.35</v>
      </c>
      <c r="I76" s="9">
        <v>0.84399999999999997</v>
      </c>
      <c r="J76" s="9">
        <v>0.58000000000000007</v>
      </c>
      <c r="K76" s="10">
        <v>0.52441666666666664</v>
      </c>
      <c r="L76" s="9">
        <v>0.5</v>
      </c>
      <c r="M76" s="9">
        <v>0.9972349462365</v>
      </c>
      <c r="N76" s="10">
        <v>1</v>
      </c>
      <c r="O76" s="10">
        <v>0.49</v>
      </c>
      <c r="P76" s="9">
        <v>0.84000000000000008</v>
      </c>
      <c r="Q76" s="10">
        <v>0.20749999999999999</v>
      </c>
      <c r="R76" s="9">
        <v>0.93959999999999999</v>
      </c>
      <c r="S76" s="9">
        <v>0.82309463414634199</v>
      </c>
      <c r="T76" s="11">
        <v>0.92385786800000003</v>
      </c>
      <c r="U76" s="9">
        <v>9.0904669780000003E-2</v>
      </c>
      <c r="V76" s="10">
        <v>1</v>
      </c>
      <c r="W76" s="9">
        <v>2.8238353245001592E-3</v>
      </c>
      <c r="X76" s="9">
        <v>5.2795712771018903E-2</v>
      </c>
      <c r="Y76" s="9">
        <v>0.73799999999999999</v>
      </c>
      <c r="Z76" s="9">
        <v>0.64</v>
      </c>
      <c r="AA76" s="10">
        <v>1.8047645784872061E-2</v>
      </c>
      <c r="AB76" s="9">
        <v>0.8960000038</v>
      </c>
      <c r="AC76" s="9">
        <v>0.27500000000000002</v>
      </c>
      <c r="AD76" s="10">
        <v>0.11903302964962803</v>
      </c>
      <c r="AE76" s="10">
        <v>0.217966936523802</v>
      </c>
      <c r="AF76" s="9">
        <v>5.667244476244445E-3</v>
      </c>
      <c r="AG76" s="9">
        <v>1.0624857142857142E-2</v>
      </c>
    </row>
    <row r="77" spans="3:33">
      <c r="C77" t="s">
        <v>48</v>
      </c>
      <c r="D77">
        <v>2002</v>
      </c>
      <c r="E77" s="9">
        <v>0.33537626176218988</v>
      </c>
      <c r="F77" s="9">
        <v>4.3270000000000001E-3</v>
      </c>
      <c r="G77" s="9">
        <v>0.56600000000000006</v>
      </c>
      <c r="H77" s="9">
        <v>0.35</v>
      </c>
      <c r="I77" s="9">
        <v>0.84399999999999997</v>
      </c>
      <c r="J77" s="9">
        <v>0.56000000000000005</v>
      </c>
      <c r="K77" s="10">
        <v>0.52441666666666664</v>
      </c>
      <c r="L77" s="9">
        <v>0.49</v>
      </c>
      <c r="M77" s="9">
        <v>0.9972349462365</v>
      </c>
      <c r="N77" s="10">
        <v>1</v>
      </c>
      <c r="O77" s="10">
        <v>0.59</v>
      </c>
      <c r="P77" s="9">
        <v>0.84000000000000008</v>
      </c>
      <c r="Q77" s="10">
        <v>0.20749999999999999</v>
      </c>
      <c r="R77" s="9">
        <v>0.93959999999999999</v>
      </c>
      <c r="S77" s="9">
        <v>0.81606000000000001</v>
      </c>
      <c r="T77" s="11">
        <v>0.92385786800000003</v>
      </c>
      <c r="U77" s="9">
        <v>0.13028910290000001</v>
      </c>
      <c r="V77" s="10">
        <v>1</v>
      </c>
      <c r="W77" s="9">
        <v>2.8238353245001592E-3</v>
      </c>
      <c r="X77" s="9">
        <v>5.2795712771018903E-2</v>
      </c>
      <c r="Y77" s="9">
        <v>0.73799999999999999</v>
      </c>
      <c r="Z77" s="9">
        <v>0.64</v>
      </c>
      <c r="AA77" s="10">
        <v>1.8047645784872061E-2</v>
      </c>
      <c r="AB77" s="9">
        <v>0.8980800036775084</v>
      </c>
      <c r="AC77" s="9">
        <v>0.30700000000000005</v>
      </c>
      <c r="AD77" s="10">
        <v>0.21573346261519002</v>
      </c>
      <c r="AE77" s="10">
        <v>0.24430843755677198</v>
      </c>
      <c r="AF77" s="9">
        <v>1.0258196309842444E-2</v>
      </c>
      <c r="AG77" s="9">
        <v>1.1847285714285715E-2</v>
      </c>
    </row>
    <row r="78" spans="3:33">
      <c r="C78" t="s">
        <v>48</v>
      </c>
      <c r="D78">
        <v>2003</v>
      </c>
      <c r="E78" s="9">
        <v>0.33537626176218988</v>
      </c>
      <c r="F78" s="9">
        <v>4.3270000000000001E-3</v>
      </c>
      <c r="G78" s="9">
        <v>0.55400000000000005</v>
      </c>
      <c r="H78" s="9">
        <v>0.35</v>
      </c>
      <c r="I78" s="9">
        <v>0.84399999999999997</v>
      </c>
      <c r="J78" s="9">
        <v>0.54</v>
      </c>
      <c r="K78" s="10">
        <v>0.52441666666666664</v>
      </c>
      <c r="L78" s="9">
        <v>0.48</v>
      </c>
      <c r="M78" s="9">
        <v>0.99701868686866668</v>
      </c>
      <c r="N78" s="10">
        <v>1</v>
      </c>
      <c r="O78" s="10">
        <v>0.56000000000000005</v>
      </c>
      <c r="P78" s="9">
        <v>0.84000000000000008</v>
      </c>
      <c r="Q78" s="10">
        <v>0.20749999999999999</v>
      </c>
      <c r="R78" s="9">
        <v>0.93959999999999999</v>
      </c>
      <c r="S78" s="9">
        <v>0.80812731707317198</v>
      </c>
      <c r="T78" s="11">
        <v>0.92385786800000003</v>
      </c>
      <c r="U78" s="9">
        <v>3.9150633300000001E-2</v>
      </c>
      <c r="V78" s="10">
        <v>1</v>
      </c>
      <c r="W78" s="9">
        <v>2.8238353245001592E-3</v>
      </c>
      <c r="X78" s="9">
        <v>5.2795712771018903E-2</v>
      </c>
      <c r="Y78" s="9">
        <v>0.73799999999999999</v>
      </c>
      <c r="Z78" s="9">
        <v>0.64</v>
      </c>
      <c r="AA78" s="10">
        <v>1.8047645784872061E-2</v>
      </c>
      <c r="AB78" s="9">
        <v>0.9001600035550168</v>
      </c>
      <c r="AC78" s="9">
        <v>0.33899999999999997</v>
      </c>
      <c r="AD78" s="10">
        <v>0.28478697621874799</v>
      </c>
      <c r="AE78" s="10">
        <v>0.274836683899154</v>
      </c>
      <c r="AF78" s="9">
        <v>2.4854161461495113E-2</v>
      </c>
      <c r="AG78" s="9">
        <v>4.3863714285714291E-2</v>
      </c>
    </row>
    <row r="79" spans="3:33">
      <c r="C79" t="s">
        <v>48</v>
      </c>
      <c r="D79">
        <v>2004</v>
      </c>
      <c r="E79" s="9">
        <v>0.33537626176218988</v>
      </c>
      <c r="F79" s="9">
        <v>4.3270000000000001E-3</v>
      </c>
      <c r="G79" s="9">
        <v>0.54200000000000004</v>
      </c>
      <c r="H79" s="9">
        <v>0.35</v>
      </c>
      <c r="I79" s="9">
        <v>0.84399999999999997</v>
      </c>
      <c r="J79" s="9">
        <v>0.52</v>
      </c>
      <c r="K79" s="10">
        <v>0.52441666666666664</v>
      </c>
      <c r="L79" s="9">
        <v>0.47</v>
      </c>
      <c r="M79" s="9">
        <v>0.99249747474750005</v>
      </c>
      <c r="N79" s="10">
        <v>1</v>
      </c>
      <c r="O79" s="10">
        <v>0.69</v>
      </c>
      <c r="P79" s="9">
        <v>0.84000000000000008</v>
      </c>
      <c r="Q79" s="10">
        <v>0.20749999999999999</v>
      </c>
      <c r="R79" s="9">
        <v>0.93959999999999999</v>
      </c>
      <c r="S79" s="9">
        <v>0.79937658536585399</v>
      </c>
      <c r="T79" s="11">
        <v>0.92385786800000003</v>
      </c>
      <c r="U79" s="9">
        <v>7.959265888E-2</v>
      </c>
      <c r="V79" s="10">
        <v>1</v>
      </c>
      <c r="W79" s="9">
        <v>2.8238353245001592E-3</v>
      </c>
      <c r="X79" s="9">
        <v>5.2795712771018903E-2</v>
      </c>
      <c r="Y79" s="9">
        <v>0.73799999999999999</v>
      </c>
      <c r="Z79" s="9">
        <v>0.64</v>
      </c>
      <c r="AA79" s="10">
        <v>1.8047645784872061E-2</v>
      </c>
      <c r="AB79" s="9">
        <v>0.90224000343252508</v>
      </c>
      <c r="AC79" s="9">
        <v>0.371</v>
      </c>
      <c r="AD79" s="10">
        <v>0.31766743506242201</v>
      </c>
      <c r="AE79" s="10">
        <v>0.247613417214568</v>
      </c>
      <c r="AF79" s="9">
        <v>5.0957454416232999E-2</v>
      </c>
      <c r="AG79" s="9">
        <v>3.2989999999999998E-2</v>
      </c>
    </row>
    <row r="80" spans="3:33">
      <c r="C80" t="s">
        <v>48</v>
      </c>
      <c r="D80">
        <v>2005</v>
      </c>
      <c r="E80" s="9">
        <v>0.33537626176218988</v>
      </c>
      <c r="F80" s="9">
        <v>4.3270000000000001E-3</v>
      </c>
      <c r="G80" s="9">
        <v>0.53</v>
      </c>
      <c r="H80" s="9">
        <v>0.35</v>
      </c>
      <c r="I80" s="9">
        <v>0.84399999999999997</v>
      </c>
      <c r="J80" s="9">
        <v>0.5</v>
      </c>
      <c r="K80" s="10">
        <v>0.52441666666666664</v>
      </c>
      <c r="L80" s="9">
        <v>0.46</v>
      </c>
      <c r="M80" s="9">
        <v>0.99623232323233335</v>
      </c>
      <c r="N80" s="10">
        <v>1</v>
      </c>
      <c r="O80" s="10">
        <v>0.55000000000000004</v>
      </c>
      <c r="P80" s="9">
        <v>0.84000000000000008</v>
      </c>
      <c r="Q80" s="10">
        <v>0.20749999999999999</v>
      </c>
      <c r="R80" s="9">
        <v>0.93959999999999999</v>
      </c>
      <c r="S80" s="9">
        <v>0.78992780487805003</v>
      </c>
      <c r="T80" s="11">
        <v>0.92385786800000003</v>
      </c>
      <c r="U80" s="9">
        <v>7.2180710430000003E-2</v>
      </c>
      <c r="V80" s="10">
        <v>1</v>
      </c>
      <c r="W80" s="9">
        <v>2.8238353245001592E-3</v>
      </c>
      <c r="X80" s="9">
        <v>5.2795712771018903E-2</v>
      </c>
      <c r="Y80" s="9">
        <v>0.73799999999999999</v>
      </c>
      <c r="Z80" s="9">
        <v>0.64</v>
      </c>
      <c r="AA80" s="10">
        <v>1.8047645784872061E-2</v>
      </c>
      <c r="AB80" s="9">
        <v>0.90432000331003359</v>
      </c>
      <c r="AC80" s="9">
        <v>0.40299999999999997</v>
      </c>
      <c r="AD80" s="10">
        <v>0.33343273484473801</v>
      </c>
      <c r="AE80" s="10">
        <v>0.24403340689476399</v>
      </c>
      <c r="AF80" s="9">
        <v>0.107725080401923</v>
      </c>
      <c r="AG80" s="9">
        <v>4.0855142857142854E-2</v>
      </c>
    </row>
    <row r="81" spans="3:33">
      <c r="C81" t="s">
        <v>48</v>
      </c>
      <c r="D81">
        <v>2006</v>
      </c>
      <c r="E81" s="9">
        <v>0.33537626176218988</v>
      </c>
      <c r="F81" s="9">
        <v>4.3270000000000001E-3</v>
      </c>
      <c r="G81" s="9">
        <v>0.52</v>
      </c>
      <c r="H81" s="9">
        <v>0.35</v>
      </c>
      <c r="I81" s="9">
        <v>0.84399999999999997</v>
      </c>
      <c r="J81" s="9">
        <v>0.47666666666666668</v>
      </c>
      <c r="K81" s="10">
        <v>0.52441666666666664</v>
      </c>
      <c r="L81" s="9">
        <v>0.45100000000000001</v>
      </c>
      <c r="M81" s="9">
        <v>0.99390000000000001</v>
      </c>
      <c r="N81" s="10">
        <v>1</v>
      </c>
      <c r="O81" s="10">
        <v>0.57999999999999996</v>
      </c>
      <c r="P81" s="9">
        <v>0.84000000000000008</v>
      </c>
      <c r="Q81" s="10">
        <v>0.20749999999999999</v>
      </c>
      <c r="R81" s="9">
        <v>0.93959999999999999</v>
      </c>
      <c r="S81" s="9">
        <v>0.77995024390243994</v>
      </c>
      <c r="T81" s="11">
        <v>0.92385786800000003</v>
      </c>
      <c r="U81" s="9">
        <v>9.1269729680000009E-2</v>
      </c>
      <c r="V81" s="10">
        <v>1</v>
      </c>
      <c r="W81" s="9">
        <v>2.8238353245001592E-3</v>
      </c>
      <c r="X81" s="9">
        <v>5.2795712771018903E-2</v>
      </c>
      <c r="Y81" s="9">
        <v>0.73799999999999999</v>
      </c>
      <c r="Z81" s="9">
        <v>0.64</v>
      </c>
      <c r="AA81" s="10">
        <v>1.8047645784872061E-2</v>
      </c>
      <c r="AB81" s="9">
        <v>0.90640000318754188</v>
      </c>
      <c r="AC81" s="9">
        <v>0.435</v>
      </c>
      <c r="AD81" s="10">
        <v>0.39823093645430202</v>
      </c>
      <c r="AE81" s="10">
        <v>0.24266871577343402</v>
      </c>
      <c r="AF81" s="9">
        <v>0.19860730158650222</v>
      </c>
      <c r="AG81" s="9">
        <v>3.9829000000000003E-2</v>
      </c>
    </row>
    <row r="82" spans="3:33">
      <c r="C82" t="s">
        <v>48</v>
      </c>
      <c r="D82">
        <v>2007</v>
      </c>
      <c r="E82" s="9">
        <v>0.33537626176218988</v>
      </c>
      <c r="F82" s="9">
        <v>4.3270000000000001E-3</v>
      </c>
      <c r="G82" s="9">
        <v>0.51</v>
      </c>
      <c r="H82" s="9">
        <v>0.35</v>
      </c>
      <c r="I82" s="9">
        <v>0.84399999999999997</v>
      </c>
      <c r="J82" s="9">
        <v>0.45333333333333337</v>
      </c>
      <c r="K82" s="10">
        <v>0.52441666666666664</v>
      </c>
      <c r="L82" s="9">
        <v>0.442</v>
      </c>
      <c r="M82" s="9">
        <v>0.99449166666666666</v>
      </c>
      <c r="N82" s="10">
        <v>1</v>
      </c>
      <c r="O82" s="10">
        <v>0.55000000000000004</v>
      </c>
      <c r="P82" s="9">
        <v>0.84000000000000008</v>
      </c>
      <c r="Q82" s="10">
        <v>0.20749999999999999</v>
      </c>
      <c r="R82" s="9">
        <v>0.93959999999999999</v>
      </c>
      <c r="S82" s="9">
        <v>0.76964292682926994</v>
      </c>
      <c r="T82" s="11">
        <v>0.92385786800000003</v>
      </c>
      <c r="U82" s="9">
        <v>4.0985309919999997E-2</v>
      </c>
      <c r="V82" s="10">
        <v>0.94833376183333329</v>
      </c>
      <c r="W82" s="9">
        <v>2.8238353245001592E-3</v>
      </c>
      <c r="X82" s="9">
        <v>5.2795712771018903E-2</v>
      </c>
      <c r="Y82" s="9">
        <v>0.73799999999999999</v>
      </c>
      <c r="Z82" s="9">
        <v>0.64</v>
      </c>
      <c r="AA82" s="10">
        <v>1.8047645784872061E-2</v>
      </c>
      <c r="AB82" s="9">
        <v>0.90848000306505028</v>
      </c>
      <c r="AC82" s="9">
        <v>0.44700000000000001</v>
      </c>
      <c r="AD82" s="10">
        <v>0.38272435123115001</v>
      </c>
      <c r="AE82" s="10">
        <v>0.26326308326595199</v>
      </c>
      <c r="AF82" s="9">
        <v>0.31403862738867222</v>
      </c>
      <c r="AG82" s="9">
        <v>3.903242001780495E-2</v>
      </c>
    </row>
    <row r="83" spans="3:33">
      <c r="C83" t="s">
        <v>48</v>
      </c>
      <c r="D83">
        <v>2008</v>
      </c>
      <c r="E83" s="9">
        <v>0.33537626176218988</v>
      </c>
      <c r="F83" s="9">
        <v>4.3270000000000001E-3</v>
      </c>
      <c r="G83" s="9">
        <v>0.5</v>
      </c>
      <c r="H83" s="9">
        <v>0.35</v>
      </c>
      <c r="I83" s="9">
        <v>0.84399999999999997</v>
      </c>
      <c r="J83" s="9">
        <v>0.43000000000000005</v>
      </c>
      <c r="K83" s="10">
        <v>0.52441666666666664</v>
      </c>
      <c r="L83" s="9">
        <v>0.433</v>
      </c>
      <c r="M83" s="9">
        <v>0.98623529411766664</v>
      </c>
      <c r="N83" s="10">
        <v>1</v>
      </c>
      <c r="O83" s="10">
        <v>0.56099999975413084</v>
      </c>
      <c r="P83" s="9">
        <v>0.84000000000000008</v>
      </c>
      <c r="Q83" s="10">
        <v>0.20749999999999999</v>
      </c>
      <c r="R83" s="9">
        <v>0.93959999999999999</v>
      </c>
      <c r="S83" s="9">
        <v>0.75924536585365998</v>
      </c>
      <c r="T83" s="11">
        <v>0.92385786800000003</v>
      </c>
      <c r="U83" s="9">
        <v>3.0362445370000001E-2</v>
      </c>
      <c r="V83" s="10">
        <v>0.87492555925000004</v>
      </c>
      <c r="W83" s="9">
        <v>2.8238353245001592E-3</v>
      </c>
      <c r="X83" s="9">
        <v>5.2795712771018903E-2</v>
      </c>
      <c r="Y83" s="9">
        <v>0.73799999999999999</v>
      </c>
      <c r="Z83" s="9">
        <v>0.64</v>
      </c>
      <c r="AA83" s="10">
        <v>1.8047645784872061E-2</v>
      </c>
      <c r="AB83" s="9">
        <v>0.91056000294255868</v>
      </c>
      <c r="AC83" s="9">
        <v>0.46899999999999997</v>
      </c>
      <c r="AD83" s="10">
        <v>0.44856282667615799</v>
      </c>
      <c r="AE83" s="10">
        <v>0.27226144791236601</v>
      </c>
      <c r="AF83" s="9">
        <v>0.41762886431907559</v>
      </c>
      <c r="AG83" s="9">
        <v>3.8235840035609897E-2</v>
      </c>
    </row>
    <row r="84" spans="3:33">
      <c r="C84" t="s">
        <v>48</v>
      </c>
      <c r="D84">
        <v>2009</v>
      </c>
      <c r="E84" s="9">
        <v>0.33537626176218988</v>
      </c>
      <c r="F84" s="9">
        <v>4.3270000000000001E-3</v>
      </c>
      <c r="G84" s="9">
        <v>0.50999999977648258</v>
      </c>
      <c r="H84" s="9">
        <v>0.35</v>
      </c>
      <c r="I84" s="9">
        <v>0.84399999999999997</v>
      </c>
      <c r="J84" s="9">
        <v>0.44139999974519017</v>
      </c>
      <c r="K84" s="10">
        <v>0.52441666666666664</v>
      </c>
      <c r="L84" s="9">
        <v>0.42399999999999999</v>
      </c>
      <c r="M84" s="9">
        <v>0.98623529411766664</v>
      </c>
      <c r="N84" s="10">
        <v>1</v>
      </c>
      <c r="O84" s="10">
        <v>0.57199999950826175</v>
      </c>
      <c r="P84" s="9">
        <v>0.84000000000000008</v>
      </c>
      <c r="Q84" s="10">
        <v>0.20749999999999999</v>
      </c>
      <c r="R84" s="9">
        <v>0.93959999999999999</v>
      </c>
      <c r="S84" s="9">
        <v>0.77806045811603664</v>
      </c>
      <c r="T84" s="11">
        <v>0.92385786800000003</v>
      </c>
      <c r="U84" s="9">
        <v>2.7331363639999998E-2</v>
      </c>
      <c r="V84" s="10">
        <v>0.89242407004387792</v>
      </c>
      <c r="W84" s="9">
        <v>2.8238353245001592E-3</v>
      </c>
      <c r="X84" s="9">
        <v>5.2795712771018903E-2</v>
      </c>
      <c r="Y84" s="9">
        <v>0.73799999999999999</v>
      </c>
      <c r="Z84" s="9">
        <v>0.64</v>
      </c>
      <c r="AA84" s="10">
        <v>1.8047645784872061E-2</v>
      </c>
      <c r="AB84" s="9">
        <v>0.91264000282006708</v>
      </c>
      <c r="AC84" s="9">
        <v>0.47</v>
      </c>
      <c r="AD84" s="10">
        <v>0.45181788052889005</v>
      </c>
      <c r="AE84" s="10">
        <v>0.27164069721620998</v>
      </c>
      <c r="AF84" s="9">
        <v>0.4871146629891745</v>
      </c>
      <c r="AG84" s="9">
        <v>3.7439260053414851E-2</v>
      </c>
    </row>
    <row r="85" spans="3:33">
      <c r="C85" t="s">
        <v>48</v>
      </c>
      <c r="D85">
        <v>2010</v>
      </c>
      <c r="E85" s="9">
        <v>0.33537626176218988</v>
      </c>
      <c r="F85" s="9">
        <v>4.3270000000000001E-3</v>
      </c>
      <c r="G85" s="9">
        <v>0.51999999955296516</v>
      </c>
      <c r="H85" s="9">
        <v>0.35</v>
      </c>
      <c r="I85" s="9">
        <v>0.84399999999999997</v>
      </c>
      <c r="J85" s="9">
        <v>0.4527999994903803</v>
      </c>
      <c r="K85" s="10">
        <v>0.52441666666666664</v>
      </c>
      <c r="L85" s="9">
        <v>0.42823999990522865</v>
      </c>
      <c r="M85" s="9">
        <v>0.98623529411766664</v>
      </c>
      <c r="N85" s="10">
        <v>1</v>
      </c>
      <c r="O85" s="10">
        <v>0.58299999926239254</v>
      </c>
      <c r="P85" s="9">
        <v>0.84000000000000008</v>
      </c>
      <c r="Q85" s="10">
        <v>0.20749999999999999</v>
      </c>
      <c r="R85" s="9">
        <v>0.93959999999999999</v>
      </c>
      <c r="S85" s="9">
        <v>0.79687555037841329</v>
      </c>
      <c r="T85" s="11">
        <v>0.92385786800000003</v>
      </c>
      <c r="U85" s="9">
        <v>2.7604677270290964E-2</v>
      </c>
      <c r="V85" s="10">
        <v>0.90992258083775568</v>
      </c>
      <c r="W85" s="9">
        <v>2.8238353245001592E-3</v>
      </c>
      <c r="X85" s="9">
        <v>5.2795712771018903E-2</v>
      </c>
      <c r="Y85" s="9">
        <v>0.73799999999999999</v>
      </c>
      <c r="Z85" s="9">
        <v>0.64</v>
      </c>
      <c r="AA85" s="10">
        <v>1.8047645784872061E-2</v>
      </c>
      <c r="AB85" s="9">
        <v>0.91472000269757547</v>
      </c>
      <c r="AC85" s="9">
        <v>0.48399999999999999</v>
      </c>
      <c r="AD85" s="10">
        <v>0.45229970171283157</v>
      </c>
      <c r="AE85" s="10">
        <v>0.27392429019300557</v>
      </c>
      <c r="AF85" s="9">
        <v>0.48224351646816138</v>
      </c>
      <c r="AG85" s="9">
        <v>3.6642680071219805E-2</v>
      </c>
    </row>
    <row r="86" spans="3:33">
      <c r="C86" t="s">
        <v>50</v>
      </c>
      <c r="D86">
        <v>1995</v>
      </c>
      <c r="E86" s="9">
        <v>0.5</v>
      </c>
      <c r="F86" s="9">
        <v>0.5</v>
      </c>
      <c r="G86" s="9">
        <v>8.9999999999999969E-2</v>
      </c>
      <c r="H86" s="9">
        <v>0.17500000000000004</v>
      </c>
      <c r="I86" s="9">
        <v>0</v>
      </c>
      <c r="J86" s="9">
        <v>5.0000000000000044E-2</v>
      </c>
      <c r="K86" s="10">
        <v>0.71158333333333335</v>
      </c>
      <c r="L86" s="9">
        <v>0.66</v>
      </c>
      <c r="M86" s="9">
        <v>1</v>
      </c>
      <c r="N86" s="10">
        <v>0.46</v>
      </c>
      <c r="O86" s="10">
        <v>0.99</v>
      </c>
      <c r="P86" s="9">
        <v>0</v>
      </c>
      <c r="Q86" s="10">
        <v>0.3175</v>
      </c>
      <c r="R86" s="9">
        <v>0.85519999999999996</v>
      </c>
      <c r="S86" s="9">
        <v>0.20924878048780615</v>
      </c>
      <c r="T86" s="11">
        <v>0.25294117599999999</v>
      </c>
      <c r="U86" s="9">
        <v>0</v>
      </c>
      <c r="V86" s="10">
        <v>5.0000000000000001E-3</v>
      </c>
      <c r="W86" s="9">
        <v>0.40674142063787289</v>
      </c>
      <c r="X86" s="9">
        <v>0.31135530638454401</v>
      </c>
      <c r="Y86" s="9">
        <v>5.0000000000000044E-2</v>
      </c>
      <c r="Z86" s="9">
        <v>0</v>
      </c>
      <c r="AA86" s="10">
        <v>0</v>
      </c>
      <c r="AB86" s="9">
        <v>0.67040000919999998</v>
      </c>
      <c r="AC86" s="9" t="e">
        <v>#N/A</v>
      </c>
      <c r="AD86" s="10">
        <v>0.62156408317644851</v>
      </c>
      <c r="AE86" s="10">
        <v>0.49316729873196019</v>
      </c>
      <c r="AF86" s="9">
        <v>2.0231470903859936E-2</v>
      </c>
      <c r="AG86" s="9">
        <v>0.21025099999999999</v>
      </c>
    </row>
    <row r="87" spans="3:33">
      <c r="C87" t="s">
        <v>50</v>
      </c>
      <c r="D87">
        <v>1996</v>
      </c>
      <c r="E87" s="9">
        <v>0.5</v>
      </c>
      <c r="F87" s="9">
        <v>0.5</v>
      </c>
      <c r="G87" s="9">
        <v>8.9999999999999969E-2</v>
      </c>
      <c r="H87" s="9">
        <v>0.17500000000000004</v>
      </c>
      <c r="I87" s="9">
        <v>0</v>
      </c>
      <c r="J87" s="9">
        <v>5.0000000000000044E-2</v>
      </c>
      <c r="K87" s="10">
        <v>0.71158333333333335</v>
      </c>
      <c r="L87" s="9">
        <v>0.66379999999999995</v>
      </c>
      <c r="M87" s="9">
        <v>1</v>
      </c>
      <c r="N87" s="10">
        <v>0.46</v>
      </c>
      <c r="O87" s="10">
        <v>0.99</v>
      </c>
      <c r="P87" s="9">
        <v>0</v>
      </c>
      <c r="Q87" s="10">
        <v>0.3175</v>
      </c>
      <c r="R87" s="9">
        <v>0.85519999999999996</v>
      </c>
      <c r="S87" s="9">
        <v>0.20730731707317207</v>
      </c>
      <c r="T87" s="11">
        <v>0.25294117599999999</v>
      </c>
      <c r="U87" s="9">
        <v>0</v>
      </c>
      <c r="V87" s="10">
        <v>5.0000000000000001E-3</v>
      </c>
      <c r="W87" s="9">
        <v>0.40674142063787289</v>
      </c>
      <c r="X87" s="9">
        <v>0.31135530638454401</v>
      </c>
      <c r="Y87" s="9">
        <v>5.0000000000000044E-2</v>
      </c>
      <c r="Z87" s="9">
        <v>0</v>
      </c>
      <c r="AA87" s="10">
        <v>0</v>
      </c>
      <c r="AB87" s="9">
        <v>0.67040000919999998</v>
      </c>
      <c r="AC87" s="9" t="e">
        <v>#N/A</v>
      </c>
      <c r="AD87" s="10">
        <v>0.62415055296976441</v>
      </c>
      <c r="AE87" s="10">
        <v>0.49302785585211939</v>
      </c>
      <c r="AF87" s="9">
        <v>2.0644358055746111E-2</v>
      </c>
      <c r="AG87" s="9">
        <v>0.21025099999999999</v>
      </c>
    </row>
    <row r="88" spans="3:33">
      <c r="C88" t="s">
        <v>50</v>
      </c>
      <c r="D88">
        <v>1997</v>
      </c>
      <c r="E88" s="9">
        <v>0.5</v>
      </c>
      <c r="F88" s="9">
        <v>0.5</v>
      </c>
      <c r="G88" s="9">
        <v>8.9999999999999969E-2</v>
      </c>
      <c r="H88" s="9">
        <v>0.17500000000000004</v>
      </c>
      <c r="I88" s="9">
        <v>0</v>
      </c>
      <c r="J88" s="9">
        <v>5.0000000000000044E-2</v>
      </c>
      <c r="K88" s="10">
        <v>0.71158333333333335</v>
      </c>
      <c r="L88" s="9">
        <v>0.66760000000000008</v>
      </c>
      <c r="M88" s="9">
        <v>1</v>
      </c>
      <c r="N88" s="10">
        <v>0.46</v>
      </c>
      <c r="O88" s="10">
        <v>1</v>
      </c>
      <c r="P88" s="9">
        <v>0</v>
      </c>
      <c r="Q88" s="10">
        <v>0.3175</v>
      </c>
      <c r="R88" s="9">
        <v>0.85519999999999996</v>
      </c>
      <c r="S88" s="9">
        <v>0.20536585365853799</v>
      </c>
      <c r="T88" s="11">
        <v>0.25294117599999999</v>
      </c>
      <c r="U88" s="9">
        <v>0</v>
      </c>
      <c r="V88" s="10">
        <v>5.0000000000000001E-3</v>
      </c>
      <c r="W88" s="9">
        <v>0.40674142063787289</v>
      </c>
      <c r="X88" s="9">
        <v>0.31135530638454401</v>
      </c>
      <c r="Y88" s="9">
        <v>5.0000000000000044E-2</v>
      </c>
      <c r="Z88" s="9">
        <v>0</v>
      </c>
      <c r="AA88" s="10">
        <v>0</v>
      </c>
      <c r="AB88" s="9">
        <v>0.67040000919999998</v>
      </c>
      <c r="AC88" s="9" t="e">
        <v>#N/A</v>
      </c>
      <c r="AD88" s="10">
        <v>0.62673702276308019</v>
      </c>
      <c r="AE88" s="10">
        <v>0.50502934793080367</v>
      </c>
      <c r="AF88" s="9">
        <v>2.1656673658678443E-2</v>
      </c>
      <c r="AG88" s="9">
        <v>0.21025099999999999</v>
      </c>
    </row>
    <row r="89" spans="3:33">
      <c r="C89" t="s">
        <v>50</v>
      </c>
      <c r="D89">
        <v>1998</v>
      </c>
      <c r="E89" s="9">
        <v>0.5</v>
      </c>
      <c r="F89" s="9">
        <v>0.5</v>
      </c>
      <c r="G89" s="9">
        <v>8.9999999999999969E-2</v>
      </c>
      <c r="H89" s="9">
        <v>0.17500000000000004</v>
      </c>
      <c r="I89" s="9">
        <v>0</v>
      </c>
      <c r="J89" s="9">
        <v>5.0000000000000044E-2</v>
      </c>
      <c r="K89" s="10">
        <v>0.71158333333333335</v>
      </c>
      <c r="L89" s="9">
        <v>0.6714</v>
      </c>
      <c r="M89" s="9">
        <v>1</v>
      </c>
      <c r="N89" s="10">
        <v>0.46</v>
      </c>
      <c r="O89" s="10">
        <v>0.99</v>
      </c>
      <c r="P89" s="9">
        <v>0</v>
      </c>
      <c r="Q89" s="10">
        <v>0.3175</v>
      </c>
      <c r="R89" s="9">
        <v>0.85519999999999996</v>
      </c>
      <c r="S89" s="9">
        <v>0.2031707317073187</v>
      </c>
      <c r="T89" s="11">
        <v>0.25294117599999999</v>
      </c>
      <c r="U89" s="9">
        <v>0</v>
      </c>
      <c r="V89" s="10">
        <v>5.0000000000000001E-3</v>
      </c>
      <c r="W89" s="9">
        <v>0.40674142063787289</v>
      </c>
      <c r="X89" s="9">
        <v>0.31135530638454401</v>
      </c>
      <c r="Y89" s="9">
        <v>5.0000000000000044E-2</v>
      </c>
      <c r="Z89" s="9">
        <v>0</v>
      </c>
      <c r="AA89" s="10">
        <v>0</v>
      </c>
      <c r="AB89" s="9">
        <v>0.67040000919999998</v>
      </c>
      <c r="AC89" s="9" t="e">
        <v>#N/A</v>
      </c>
      <c r="AD89" s="10">
        <v>0.62932349255639597</v>
      </c>
      <c r="AE89" s="10">
        <v>0.51703084000948807</v>
      </c>
      <c r="AF89" s="9">
        <v>2.2620647221958334E-2</v>
      </c>
      <c r="AG89" s="9">
        <v>0.21025099999999999</v>
      </c>
    </row>
    <row r="90" spans="3:33">
      <c r="C90" t="s">
        <v>50</v>
      </c>
      <c r="D90">
        <v>1999</v>
      </c>
      <c r="E90" s="9">
        <v>0.5</v>
      </c>
      <c r="F90" s="9">
        <v>0.5</v>
      </c>
      <c r="G90" s="9">
        <v>8.9999999999999969E-2</v>
      </c>
      <c r="H90" s="9">
        <v>0.17500000000000004</v>
      </c>
      <c r="I90" s="9">
        <v>0</v>
      </c>
      <c r="J90" s="9">
        <v>5.0000000000000044E-2</v>
      </c>
      <c r="K90" s="10">
        <v>0.71158333333333335</v>
      </c>
      <c r="L90" s="9">
        <v>0.67519999999999991</v>
      </c>
      <c r="M90" s="9">
        <v>1</v>
      </c>
      <c r="N90" s="10">
        <v>0.46</v>
      </c>
      <c r="O90" s="10">
        <v>0.99</v>
      </c>
      <c r="P90" s="9">
        <v>0</v>
      </c>
      <c r="Q90" s="10">
        <v>0.3175</v>
      </c>
      <c r="R90" s="9">
        <v>0.85519999999999996</v>
      </c>
      <c r="S90" s="9">
        <v>0.20097560975609918</v>
      </c>
      <c r="T90" s="11">
        <v>0.25294117599999999</v>
      </c>
      <c r="U90" s="9">
        <v>0</v>
      </c>
      <c r="V90" s="10">
        <v>5.0000000000000001E-3</v>
      </c>
      <c r="W90" s="9">
        <v>0.40674142063787289</v>
      </c>
      <c r="X90" s="9">
        <v>0.31135530638454401</v>
      </c>
      <c r="Y90" s="9">
        <v>5.0000000000000044E-2</v>
      </c>
      <c r="Z90" s="9">
        <v>0</v>
      </c>
      <c r="AA90" s="10">
        <v>0</v>
      </c>
      <c r="AB90" s="9">
        <v>0.67040000919999998</v>
      </c>
      <c r="AC90" s="9" t="e">
        <v>#N/A</v>
      </c>
      <c r="AD90" s="10">
        <v>0.63060973654675101</v>
      </c>
      <c r="AE90" s="10">
        <v>0.52329888976975303</v>
      </c>
      <c r="AF90" s="9">
        <v>0.12515497130270112</v>
      </c>
      <c r="AG90" s="9">
        <v>0.21025099999999999</v>
      </c>
    </row>
    <row r="91" spans="3:33">
      <c r="C91" t="s">
        <v>50</v>
      </c>
      <c r="D91">
        <v>2000</v>
      </c>
      <c r="E91" s="9">
        <v>0.5</v>
      </c>
      <c r="F91" s="9">
        <v>0.5</v>
      </c>
      <c r="G91" s="9">
        <v>8.9999999999999969E-2</v>
      </c>
      <c r="H91" s="9">
        <v>0.17500000000000004</v>
      </c>
      <c r="I91" s="9">
        <v>0</v>
      </c>
      <c r="J91" s="9">
        <v>5.0000000000000044E-2</v>
      </c>
      <c r="K91" s="10">
        <v>0.71158333333333335</v>
      </c>
      <c r="L91" s="9">
        <v>0.67900000000000005</v>
      </c>
      <c r="M91" s="9">
        <v>1</v>
      </c>
      <c r="N91" s="10">
        <v>0.46</v>
      </c>
      <c r="O91" s="10">
        <v>1</v>
      </c>
      <c r="P91" s="9">
        <v>0</v>
      </c>
      <c r="Q91" s="10">
        <v>0.3175</v>
      </c>
      <c r="R91" s="9">
        <v>0.85519999999999996</v>
      </c>
      <c r="S91" s="9">
        <v>0.19878048780488</v>
      </c>
      <c r="T91" s="11">
        <v>0.25294117599999999</v>
      </c>
      <c r="U91" s="9">
        <v>0</v>
      </c>
      <c r="V91" s="10">
        <v>5.0000000000000001E-3</v>
      </c>
      <c r="W91" s="9">
        <v>0.40674142063787289</v>
      </c>
      <c r="X91" s="9">
        <v>0.31135530638454401</v>
      </c>
      <c r="Y91" s="9">
        <v>5.0000000000000044E-2</v>
      </c>
      <c r="Z91" s="9">
        <v>0</v>
      </c>
      <c r="AA91" s="10">
        <v>0</v>
      </c>
      <c r="AB91" s="9">
        <v>0.67040000919999998</v>
      </c>
      <c r="AC91" s="9" t="e">
        <v>#N/A</v>
      </c>
      <c r="AD91" s="10">
        <v>0.63189598053710605</v>
      </c>
      <c r="AE91" s="10">
        <v>0.52956693953001799</v>
      </c>
      <c r="AF91" s="9">
        <v>0.31690881381031</v>
      </c>
      <c r="AG91" s="9">
        <v>0.21025099999999999</v>
      </c>
    </row>
    <row r="92" spans="3:33">
      <c r="C92" t="s">
        <v>50</v>
      </c>
      <c r="D92">
        <v>2001</v>
      </c>
      <c r="E92" s="9">
        <v>0.5</v>
      </c>
      <c r="F92" s="9">
        <v>0.5</v>
      </c>
      <c r="G92" s="9">
        <v>8.9999999999999969E-2</v>
      </c>
      <c r="H92" s="9">
        <v>0.17500000000000004</v>
      </c>
      <c r="I92" s="9">
        <v>0</v>
      </c>
      <c r="J92" s="9">
        <v>5.0000000000000044E-2</v>
      </c>
      <c r="K92" s="10">
        <v>0.71158333333333335</v>
      </c>
      <c r="L92" s="9">
        <v>0.68180000000000007</v>
      </c>
      <c r="M92" s="9">
        <v>1</v>
      </c>
      <c r="N92" s="10">
        <v>0.46</v>
      </c>
      <c r="O92" s="10">
        <v>0.72</v>
      </c>
      <c r="P92" s="9">
        <v>0</v>
      </c>
      <c r="Q92" s="10">
        <v>0.3175</v>
      </c>
      <c r="R92" s="9">
        <v>0.85519999999999996</v>
      </c>
      <c r="S92" s="9">
        <v>0.19658536585365993</v>
      </c>
      <c r="T92" s="11">
        <v>0.25294117599999999</v>
      </c>
      <c r="U92" s="9">
        <v>0</v>
      </c>
      <c r="V92" s="10">
        <v>5.0000000000000001E-3</v>
      </c>
      <c r="W92" s="9">
        <v>0.40674142063787289</v>
      </c>
      <c r="X92" s="9">
        <v>0.31135530638454401</v>
      </c>
      <c r="Y92" s="9">
        <v>5.0000000000000044E-2</v>
      </c>
      <c r="Z92" s="9">
        <v>0</v>
      </c>
      <c r="AA92" s="10">
        <v>0</v>
      </c>
      <c r="AB92" s="9">
        <v>0.67040000919999998</v>
      </c>
      <c r="AC92" s="9" t="e">
        <v>#N/A</v>
      </c>
      <c r="AD92" s="10">
        <v>0.63638634273914096</v>
      </c>
      <c r="AE92" s="10">
        <v>0.52586304575476706</v>
      </c>
      <c r="AF92" s="9">
        <v>0.35314625057562893</v>
      </c>
      <c r="AG92" s="9">
        <v>0.21025099999999999</v>
      </c>
    </row>
    <row r="93" spans="3:33">
      <c r="C93" t="s">
        <v>50</v>
      </c>
      <c r="D93">
        <v>2002</v>
      </c>
      <c r="E93" s="9">
        <v>0.5</v>
      </c>
      <c r="F93" s="9">
        <v>0.5</v>
      </c>
      <c r="G93" s="9">
        <v>8.9999999999999969E-2</v>
      </c>
      <c r="H93" s="9">
        <v>0.17500000000000004</v>
      </c>
      <c r="I93" s="9">
        <v>0</v>
      </c>
      <c r="J93" s="9">
        <v>5.0000000000000044E-2</v>
      </c>
      <c r="K93" s="10">
        <v>0.71158333333333335</v>
      </c>
      <c r="L93" s="9">
        <v>0.68459999999999999</v>
      </c>
      <c r="M93" s="9">
        <v>1</v>
      </c>
      <c r="N93" s="10">
        <v>0.46</v>
      </c>
      <c r="O93" s="10">
        <v>1</v>
      </c>
      <c r="P93" s="9">
        <v>0</v>
      </c>
      <c r="Q93" s="10">
        <v>0.3175</v>
      </c>
      <c r="R93" s="9">
        <v>0.85519999999999996</v>
      </c>
      <c r="S93" s="9">
        <v>0.19439024390243986</v>
      </c>
      <c r="T93" s="11">
        <v>0.25294117599999999</v>
      </c>
      <c r="U93" s="9">
        <v>0</v>
      </c>
      <c r="V93" s="10">
        <v>5.0000000000000001E-3</v>
      </c>
      <c r="W93" s="9">
        <v>0.40674142063787289</v>
      </c>
      <c r="X93" s="9">
        <v>0.31135530638454401</v>
      </c>
      <c r="Y93" s="9">
        <v>5.0000000000000044E-2</v>
      </c>
      <c r="Z93" s="9">
        <v>0</v>
      </c>
      <c r="AA93" s="10">
        <v>0</v>
      </c>
      <c r="AB93" s="9">
        <v>0.67040000919999998</v>
      </c>
      <c r="AC93" s="9" t="e">
        <v>#N/A</v>
      </c>
      <c r="AD93" s="10">
        <v>0.64087670494117599</v>
      </c>
      <c r="AE93" s="10">
        <v>0.52215915197951601</v>
      </c>
      <c r="AF93" s="9">
        <v>0.53046586024192777</v>
      </c>
      <c r="AG93" s="9">
        <v>0.21025099999999999</v>
      </c>
    </row>
    <row r="94" spans="3:33">
      <c r="C94" t="s">
        <v>50</v>
      </c>
      <c r="D94">
        <v>2003</v>
      </c>
      <c r="E94" s="9">
        <v>0.5</v>
      </c>
      <c r="F94" s="9">
        <v>0.5</v>
      </c>
      <c r="G94" s="9">
        <v>8.9999999999999969E-2</v>
      </c>
      <c r="H94" s="9">
        <v>0.17500000000000004</v>
      </c>
      <c r="I94" s="9">
        <v>0</v>
      </c>
      <c r="J94" s="9">
        <v>5.0000000000000044E-2</v>
      </c>
      <c r="K94" s="10">
        <v>0.71158333333333335</v>
      </c>
      <c r="L94" s="9">
        <v>0.6873999999999999</v>
      </c>
      <c r="M94" s="9">
        <v>1</v>
      </c>
      <c r="N94" s="10">
        <v>0.46</v>
      </c>
      <c r="O94" s="10">
        <v>0.99</v>
      </c>
      <c r="P94" s="9">
        <v>0</v>
      </c>
      <c r="Q94" s="10">
        <v>0.3175</v>
      </c>
      <c r="R94" s="9">
        <v>0.85519999999999996</v>
      </c>
      <c r="S94" s="9">
        <v>0.2245024383513311</v>
      </c>
      <c r="T94" s="11">
        <v>0.25294117599999999</v>
      </c>
      <c r="U94" s="9">
        <v>9.8716683099999997E-3</v>
      </c>
      <c r="V94" s="10">
        <v>5.0000000000000001E-3</v>
      </c>
      <c r="W94" s="9">
        <v>0.40674142063787289</v>
      </c>
      <c r="X94" s="9">
        <v>0.31135530638454401</v>
      </c>
      <c r="Y94" s="9">
        <v>5.0000000000000044E-2</v>
      </c>
      <c r="Z94" s="9">
        <v>0</v>
      </c>
      <c r="AA94" s="10">
        <v>0</v>
      </c>
      <c r="AB94" s="9">
        <v>0.67040000919999998</v>
      </c>
      <c r="AC94" s="9" t="e">
        <v>#N/A</v>
      </c>
      <c r="AD94" s="10">
        <v>0.66796063335565603</v>
      </c>
      <c r="AE94" s="10">
        <v>0.53742878543153194</v>
      </c>
      <c r="AF94" s="9">
        <v>0.63034976891732997</v>
      </c>
      <c r="AG94" s="9">
        <v>0.21025099999999999</v>
      </c>
    </row>
    <row r="95" spans="3:33">
      <c r="C95" t="s">
        <v>50</v>
      </c>
      <c r="D95">
        <v>2004</v>
      </c>
      <c r="E95" s="9">
        <v>0.5</v>
      </c>
      <c r="F95" s="9">
        <v>0.5</v>
      </c>
      <c r="G95" s="9">
        <v>8.9999999999999969E-2</v>
      </c>
      <c r="H95" s="9">
        <v>0.17500000000000004</v>
      </c>
      <c r="I95" s="9">
        <v>0</v>
      </c>
      <c r="J95" s="9">
        <v>5.0000000000000044E-2</v>
      </c>
      <c r="K95" s="10">
        <v>0.71158333333333335</v>
      </c>
      <c r="L95" s="9">
        <v>0.69019999999999992</v>
      </c>
      <c r="M95" s="9">
        <v>1</v>
      </c>
      <c r="N95" s="10">
        <v>0.46</v>
      </c>
      <c r="O95" s="10">
        <v>0.96</v>
      </c>
      <c r="P95" s="9">
        <v>0</v>
      </c>
      <c r="Q95" s="10">
        <v>0.3175</v>
      </c>
      <c r="R95" s="9">
        <v>0.85519999999999996</v>
      </c>
      <c r="S95" s="9">
        <v>0.25461463280022234</v>
      </c>
      <c r="T95" s="11">
        <v>0.25294117599999999</v>
      </c>
      <c r="U95" s="9">
        <v>0</v>
      </c>
      <c r="V95" s="10">
        <v>5.0000000000000001E-3</v>
      </c>
      <c r="W95" s="9">
        <v>0.40674142063787289</v>
      </c>
      <c r="X95" s="9">
        <v>0.31135530638454401</v>
      </c>
      <c r="Y95" s="9">
        <v>5.0000000000000044E-2</v>
      </c>
      <c r="Z95" s="9">
        <v>0</v>
      </c>
      <c r="AA95" s="10">
        <v>0</v>
      </c>
      <c r="AB95" s="9">
        <v>0.67040000919999998</v>
      </c>
      <c r="AC95" s="9" t="e">
        <v>#N/A</v>
      </c>
      <c r="AD95" s="10">
        <v>0.74335560471831996</v>
      </c>
      <c r="AE95" s="10">
        <v>0.60631091226641609</v>
      </c>
      <c r="AF95" s="9">
        <v>0.72799631148535549</v>
      </c>
      <c r="AG95" s="9">
        <v>0.21025099999999999</v>
      </c>
    </row>
    <row r="96" spans="3:33">
      <c r="C96" t="s">
        <v>50</v>
      </c>
      <c r="D96">
        <v>2005</v>
      </c>
      <c r="E96" s="9">
        <v>0.5</v>
      </c>
      <c r="F96" s="9">
        <v>0.5</v>
      </c>
      <c r="G96" s="9">
        <v>0.10819999959319826</v>
      </c>
      <c r="H96" s="9">
        <v>0.17500000000000004</v>
      </c>
      <c r="I96" s="9">
        <v>0</v>
      </c>
      <c r="J96" s="9">
        <v>6.8999999575316884E-2</v>
      </c>
      <c r="K96" s="10">
        <v>0.71158333333333335</v>
      </c>
      <c r="L96" s="9">
        <v>0.69299999999999995</v>
      </c>
      <c r="M96" s="9">
        <v>0.995</v>
      </c>
      <c r="N96" s="10">
        <v>0.46</v>
      </c>
      <c r="O96" s="10">
        <v>1</v>
      </c>
      <c r="P96" s="9">
        <v>0</v>
      </c>
      <c r="Q96" s="10">
        <v>0.3175</v>
      </c>
      <c r="R96" s="9">
        <v>0.85519999999999996</v>
      </c>
      <c r="S96" s="9">
        <v>0.28472682724911347</v>
      </c>
      <c r="T96" s="11">
        <v>0.25294117599999999</v>
      </c>
      <c r="U96" s="9">
        <v>0</v>
      </c>
      <c r="V96" s="10">
        <v>5.0000000000000001E-3</v>
      </c>
      <c r="W96" s="9">
        <v>0.40674142063787289</v>
      </c>
      <c r="X96" s="9">
        <v>0.31135530638454401</v>
      </c>
      <c r="Y96" s="9">
        <v>5.0000000000000044E-2</v>
      </c>
      <c r="Z96" s="9">
        <v>0</v>
      </c>
      <c r="AA96" s="10">
        <v>0</v>
      </c>
      <c r="AB96" s="9">
        <v>0.67040000919999998</v>
      </c>
      <c r="AC96" s="9" t="e">
        <v>#N/A</v>
      </c>
      <c r="AD96" s="10">
        <v>0.66828388324763599</v>
      </c>
      <c r="AE96" s="10">
        <v>0.60244512619420409</v>
      </c>
      <c r="AF96" s="9">
        <v>1</v>
      </c>
      <c r="AG96" s="9">
        <v>0.21025099999999999</v>
      </c>
    </row>
    <row r="97" spans="3:33">
      <c r="C97" t="s">
        <v>50</v>
      </c>
      <c r="D97">
        <v>2006</v>
      </c>
      <c r="E97" s="9">
        <v>0.5</v>
      </c>
      <c r="F97" s="9">
        <v>0.5</v>
      </c>
      <c r="G97" s="9">
        <v>0.12639999918639655</v>
      </c>
      <c r="H97" s="9">
        <v>0.17500000000000004</v>
      </c>
      <c r="I97" s="9">
        <v>0</v>
      </c>
      <c r="J97" s="9">
        <v>8.7999999150633834E-2</v>
      </c>
      <c r="K97" s="10">
        <v>0.71158333333333335</v>
      </c>
      <c r="L97" s="9">
        <v>0.69379999999999997</v>
      </c>
      <c r="M97" s="9">
        <v>0.99624999999999997</v>
      </c>
      <c r="N97" s="10">
        <v>0.46</v>
      </c>
      <c r="O97" s="10">
        <v>1</v>
      </c>
      <c r="P97" s="9">
        <v>0</v>
      </c>
      <c r="Q97" s="10">
        <v>0.3175</v>
      </c>
      <c r="R97" s="9">
        <v>0.85519999999999996</v>
      </c>
      <c r="S97" s="9">
        <v>0.31483902169800471</v>
      </c>
      <c r="T97" s="11">
        <v>0.25294117599999999</v>
      </c>
      <c r="U97" s="9">
        <v>0</v>
      </c>
      <c r="V97" s="10">
        <v>5.0000000000000001E-3</v>
      </c>
      <c r="W97" s="9">
        <v>0.40674142063787289</v>
      </c>
      <c r="X97" s="9">
        <v>0.31135530638454401</v>
      </c>
      <c r="Y97" s="9">
        <v>5.0000000000000044E-2</v>
      </c>
      <c r="Z97" s="9">
        <v>0</v>
      </c>
      <c r="AA97" s="10">
        <v>0</v>
      </c>
      <c r="AB97" s="9">
        <v>0.67040000919999998</v>
      </c>
      <c r="AC97" s="9" t="e">
        <v>#N/A</v>
      </c>
      <c r="AD97" s="10">
        <v>0.66630194833588008</v>
      </c>
      <c r="AE97" s="10">
        <v>0.61885729433005998</v>
      </c>
      <c r="AF97" s="9">
        <v>1</v>
      </c>
      <c r="AG97" s="9">
        <v>0.21025099999999999</v>
      </c>
    </row>
    <row r="98" spans="3:33">
      <c r="C98" t="s">
        <v>50</v>
      </c>
      <c r="D98">
        <v>2007</v>
      </c>
      <c r="E98" s="9">
        <v>0.5</v>
      </c>
      <c r="F98" s="9">
        <v>0.5</v>
      </c>
      <c r="G98" s="9">
        <v>0.14459999877959495</v>
      </c>
      <c r="H98" s="9">
        <v>0.17500000000000004</v>
      </c>
      <c r="I98" s="9">
        <v>0</v>
      </c>
      <c r="J98" s="9">
        <v>0.10699999872595067</v>
      </c>
      <c r="K98" s="10">
        <v>0.71158333333333335</v>
      </c>
      <c r="L98" s="9">
        <v>0.69459999999999988</v>
      </c>
      <c r="M98" s="9">
        <v>0.99979166666666663</v>
      </c>
      <c r="N98" s="10">
        <v>0.46</v>
      </c>
      <c r="O98" s="10">
        <v>0.93</v>
      </c>
      <c r="P98" s="9">
        <v>0</v>
      </c>
      <c r="Q98" s="10">
        <v>0.3175</v>
      </c>
      <c r="R98" s="9">
        <v>0.85519999999999996</v>
      </c>
      <c r="S98" s="9">
        <v>0.34495121614689594</v>
      </c>
      <c r="T98" s="11">
        <v>0.25294117599999999</v>
      </c>
      <c r="U98" s="9">
        <v>0</v>
      </c>
      <c r="V98" s="10">
        <v>5.0000000000000001E-3</v>
      </c>
      <c r="W98" s="9">
        <v>0.40674142063787289</v>
      </c>
      <c r="X98" s="9">
        <v>0.31135530638454401</v>
      </c>
      <c r="Y98" s="9">
        <v>5.0000000000000044E-2</v>
      </c>
      <c r="Z98" s="9">
        <v>0</v>
      </c>
      <c r="AA98" s="10">
        <v>0</v>
      </c>
      <c r="AB98" s="9">
        <v>0.67040000919999998</v>
      </c>
      <c r="AC98" s="9" t="e">
        <v>#N/A</v>
      </c>
      <c r="AD98" s="10">
        <v>0.66575873521872797</v>
      </c>
      <c r="AE98" s="10">
        <v>0.60677101952620194</v>
      </c>
      <c r="AF98" s="9">
        <v>1</v>
      </c>
      <c r="AG98" s="9">
        <v>0.21025099999999999</v>
      </c>
    </row>
    <row r="99" spans="3:33">
      <c r="C99" t="s">
        <v>50</v>
      </c>
      <c r="D99">
        <v>2008</v>
      </c>
      <c r="E99" s="9">
        <v>0.5</v>
      </c>
      <c r="F99" s="9">
        <v>0.5</v>
      </c>
      <c r="G99" s="9">
        <v>0.16279999837279324</v>
      </c>
      <c r="H99" s="9">
        <v>0.17500000000000004</v>
      </c>
      <c r="I99" s="9">
        <v>0</v>
      </c>
      <c r="J99" s="9">
        <v>0.12599999830126762</v>
      </c>
      <c r="K99" s="10">
        <v>0.71158333333333335</v>
      </c>
      <c r="L99" s="9">
        <v>0.69540000000000002</v>
      </c>
      <c r="M99" s="9">
        <v>0.99729166666666669</v>
      </c>
      <c r="N99" s="10">
        <v>0.46</v>
      </c>
      <c r="O99" s="10">
        <v>0.94859999958425767</v>
      </c>
      <c r="P99" s="9">
        <v>0</v>
      </c>
      <c r="Q99" s="10">
        <v>0.3175</v>
      </c>
      <c r="R99" s="9">
        <v>0.85519999999999996</v>
      </c>
      <c r="S99" s="9">
        <v>0.37506341059578718</v>
      </c>
      <c r="T99" s="11">
        <v>0.25294117599999999</v>
      </c>
      <c r="U99" s="9">
        <v>0</v>
      </c>
      <c r="V99" s="10">
        <v>5.0000000000000001E-3</v>
      </c>
      <c r="W99" s="9">
        <v>0.40674142063787289</v>
      </c>
      <c r="X99" s="9">
        <v>0.31135530638454401</v>
      </c>
      <c r="Y99" s="9">
        <v>5.0000000000000044E-2</v>
      </c>
      <c r="Z99" s="9">
        <v>0</v>
      </c>
      <c r="AA99" s="10">
        <v>0</v>
      </c>
      <c r="AB99" s="9">
        <v>0.67040000919999998</v>
      </c>
      <c r="AC99" s="9" t="e">
        <v>#N/A</v>
      </c>
      <c r="AD99" s="10">
        <v>0.67009145988977203</v>
      </c>
      <c r="AE99" s="10">
        <v>0.61449929958951599</v>
      </c>
      <c r="AF99" s="9">
        <v>1</v>
      </c>
      <c r="AG99" s="9">
        <v>0.21025099999999999</v>
      </c>
    </row>
    <row r="100" spans="3:33">
      <c r="C100" t="s">
        <v>50</v>
      </c>
      <c r="D100">
        <v>2009</v>
      </c>
      <c r="E100" s="9">
        <v>0.5</v>
      </c>
      <c r="F100" s="9">
        <v>0.5</v>
      </c>
      <c r="G100" s="9">
        <v>0.18099999796599153</v>
      </c>
      <c r="H100" s="9">
        <v>0.17500000000000004</v>
      </c>
      <c r="I100" s="9">
        <v>0</v>
      </c>
      <c r="J100" s="9">
        <v>0.14499999787658457</v>
      </c>
      <c r="K100" s="10">
        <v>0.71158333333333335</v>
      </c>
      <c r="L100" s="9">
        <v>0.69620000000000004</v>
      </c>
      <c r="M100" s="9">
        <v>0.99729166666666669</v>
      </c>
      <c r="N100" s="10">
        <v>0.46</v>
      </c>
      <c r="O100" s="10">
        <v>0.96719999916851529</v>
      </c>
      <c r="P100" s="9">
        <v>0</v>
      </c>
      <c r="Q100" s="10">
        <v>0.3175</v>
      </c>
      <c r="R100" s="9">
        <v>0.85519999999999996</v>
      </c>
      <c r="S100" s="9">
        <v>0.40517560504467842</v>
      </c>
      <c r="T100" s="11">
        <v>0.25294117599999999</v>
      </c>
      <c r="U100" s="9">
        <v>0</v>
      </c>
      <c r="V100" s="10">
        <v>5.0000000000000001E-3</v>
      </c>
      <c r="W100" s="9">
        <v>0.40674142063787289</v>
      </c>
      <c r="X100" s="9">
        <v>0.31135530638454401</v>
      </c>
      <c r="Y100" s="9">
        <v>5.0000000000000044E-2</v>
      </c>
      <c r="Z100" s="9">
        <v>0</v>
      </c>
      <c r="AA100" s="10">
        <v>0</v>
      </c>
      <c r="AB100" s="9">
        <v>0.67040000919999998</v>
      </c>
      <c r="AC100" s="9" t="e">
        <v>#N/A</v>
      </c>
      <c r="AD100" s="10">
        <v>0.65048591599026007</v>
      </c>
      <c r="AE100" s="10">
        <v>0.60154527746142195</v>
      </c>
      <c r="AF100" s="9">
        <v>1</v>
      </c>
      <c r="AG100" s="9">
        <v>0.21025099999999999</v>
      </c>
    </row>
    <row r="101" spans="3:33">
      <c r="C101" t="s">
        <v>50</v>
      </c>
      <c r="D101">
        <v>2010</v>
      </c>
      <c r="E101" s="9">
        <v>0.5</v>
      </c>
      <c r="F101" s="9">
        <v>0.5</v>
      </c>
      <c r="G101" s="9">
        <v>0.19919999755918982</v>
      </c>
      <c r="H101" s="9">
        <v>0.17500000000000004</v>
      </c>
      <c r="I101" s="9">
        <v>0</v>
      </c>
      <c r="J101" s="9">
        <v>0.16399999745190141</v>
      </c>
      <c r="K101" s="10">
        <v>0.71158333333333335</v>
      </c>
      <c r="L101" s="9">
        <v>0.70316199984438721</v>
      </c>
      <c r="M101" s="9">
        <v>0.99729166666666669</v>
      </c>
      <c r="N101" s="10">
        <v>0.46</v>
      </c>
      <c r="O101" s="10">
        <v>0.98579999875277291</v>
      </c>
      <c r="P101" s="9">
        <v>0</v>
      </c>
      <c r="Q101" s="10">
        <v>0.3175</v>
      </c>
      <c r="R101" s="9">
        <v>0.85519999999999996</v>
      </c>
      <c r="S101" s="9">
        <v>0.43528779949356944</v>
      </c>
      <c r="T101" s="11">
        <v>0.25294117599999999</v>
      </c>
      <c r="U101" s="9">
        <v>0</v>
      </c>
      <c r="V101" s="10">
        <v>5.0000000000000001E-3</v>
      </c>
      <c r="W101" s="9">
        <v>0.40674142063787289</v>
      </c>
      <c r="X101" s="9">
        <v>0.31135530638454401</v>
      </c>
      <c r="Y101" s="9">
        <v>5.0000000000000044E-2</v>
      </c>
      <c r="Z101" s="9">
        <v>0</v>
      </c>
      <c r="AA101" s="10">
        <v>0</v>
      </c>
      <c r="AB101" s="9">
        <v>0.67040000919999998</v>
      </c>
      <c r="AC101" s="9" t="e">
        <v>#N/A</v>
      </c>
      <c r="AD101" s="10">
        <v>0.64898105686399365</v>
      </c>
      <c r="AE101" s="10">
        <v>0.60052982470950489</v>
      </c>
      <c r="AF101" s="9">
        <v>1</v>
      </c>
      <c r="AG101" s="9">
        <v>0.21025099999999999</v>
      </c>
    </row>
    <row r="102" spans="3:33">
      <c r="C102" t="s">
        <v>52</v>
      </c>
      <c r="D102">
        <v>1995</v>
      </c>
      <c r="E102" s="9">
        <v>0.20756588419405322</v>
      </c>
      <c r="F102" s="9">
        <v>3.5110000000000002E-2</v>
      </c>
      <c r="G102" s="9">
        <v>5.0000000000000044E-2</v>
      </c>
      <c r="H102" s="9">
        <v>0.19999999999999996</v>
      </c>
      <c r="I102" s="9">
        <v>2E-3</v>
      </c>
      <c r="J102" s="9">
        <v>8.9999999999999969E-2</v>
      </c>
      <c r="K102" s="10">
        <v>0.32058333333333333</v>
      </c>
      <c r="L102" s="9">
        <v>0.113</v>
      </c>
      <c r="M102" s="9">
        <v>0.8816364496303869</v>
      </c>
      <c r="N102" s="10">
        <v>0.08</v>
      </c>
      <c r="O102" s="10">
        <v>0.01</v>
      </c>
      <c r="P102" s="9">
        <v>0.12</v>
      </c>
      <c r="Q102" s="10">
        <v>0.3175</v>
      </c>
      <c r="R102" s="9">
        <v>0.72720000000000007</v>
      </c>
      <c r="S102" s="9">
        <v>0.24662000000000006</v>
      </c>
      <c r="T102" s="11">
        <v>0.27358490600000002</v>
      </c>
      <c r="U102" s="9">
        <v>1.1657729E-4</v>
      </c>
      <c r="V102" s="10">
        <v>4.3784266000000002E-2</v>
      </c>
      <c r="W102" s="9">
        <v>1.8841976410093067E-2</v>
      </c>
      <c r="X102" s="9">
        <v>0.109338425914286</v>
      </c>
      <c r="Y102" s="9">
        <v>2.8000000000000025E-2</v>
      </c>
      <c r="Z102" s="9">
        <v>0.19</v>
      </c>
      <c r="AA102" s="10">
        <v>1.1510255089177072E-2</v>
      </c>
      <c r="AB102" s="9">
        <v>0.70899999619999998</v>
      </c>
      <c r="AC102" s="9">
        <v>0.68</v>
      </c>
      <c r="AD102" s="10">
        <v>0.5350625316248967</v>
      </c>
      <c r="AE102" s="10">
        <v>0.57549792380937637</v>
      </c>
      <c r="AF102" s="9">
        <v>1.2954184163459E-2</v>
      </c>
      <c r="AG102" s="9">
        <v>0.63449113804808999</v>
      </c>
    </row>
    <row r="103" spans="3:33">
      <c r="C103" t="s">
        <v>52</v>
      </c>
      <c r="D103">
        <v>1996</v>
      </c>
      <c r="E103" s="9">
        <v>0.20756588419405322</v>
      </c>
      <c r="F103" s="9">
        <v>3.6089999999999997E-2</v>
      </c>
      <c r="G103" s="9">
        <v>4.7999999999999932E-2</v>
      </c>
      <c r="H103" s="9">
        <v>0.19999999999999996</v>
      </c>
      <c r="I103" s="9">
        <v>2E-3</v>
      </c>
      <c r="J103" s="9">
        <v>8.9999999999999969E-2</v>
      </c>
      <c r="K103" s="10">
        <v>0.32058333333333333</v>
      </c>
      <c r="L103" s="9">
        <v>0.11019999999999999</v>
      </c>
      <c r="M103" s="9">
        <v>0.88280783010176733</v>
      </c>
      <c r="N103" s="10">
        <v>0.08</v>
      </c>
      <c r="O103" s="10">
        <v>0.01</v>
      </c>
      <c r="P103" s="9">
        <v>0.12</v>
      </c>
      <c r="Q103" s="10">
        <v>0.3175</v>
      </c>
      <c r="R103" s="9">
        <v>0.72720000000000007</v>
      </c>
      <c r="S103" s="9">
        <v>0.24219609756097615</v>
      </c>
      <c r="T103" s="11">
        <v>0.27358490600000002</v>
      </c>
      <c r="U103" s="9">
        <v>5.2197802000000001E-4</v>
      </c>
      <c r="V103" s="10">
        <v>4.3265115550000004E-2</v>
      </c>
      <c r="W103" s="9">
        <v>1.8841976410093067E-2</v>
      </c>
      <c r="X103" s="9">
        <v>0.109338425914286</v>
      </c>
      <c r="Y103" s="9">
        <v>2.8000000000000025E-2</v>
      </c>
      <c r="Z103" s="9">
        <v>0.19</v>
      </c>
      <c r="AA103" s="10">
        <v>1.1510255089177072E-2</v>
      </c>
      <c r="AB103" s="9">
        <v>0.70899999619999998</v>
      </c>
      <c r="AC103" s="9">
        <v>0.747</v>
      </c>
      <c r="AD103" s="10">
        <v>0.53577809347847194</v>
      </c>
      <c r="AE103" s="10">
        <v>0.57703869772952798</v>
      </c>
      <c r="AF103" s="9">
        <v>2.1041472644159665E-2</v>
      </c>
      <c r="AG103" s="9">
        <v>0.64799094917491717</v>
      </c>
    </row>
    <row r="104" spans="3:33">
      <c r="C104" t="s">
        <v>52</v>
      </c>
      <c r="D104">
        <v>1997</v>
      </c>
      <c r="E104" s="9">
        <v>0.20756588419405322</v>
      </c>
      <c r="F104" s="9">
        <v>3.7070000000000006E-2</v>
      </c>
      <c r="G104" s="9">
        <v>4.599999999999993E-2</v>
      </c>
      <c r="H104" s="9">
        <v>0.19999999999999996</v>
      </c>
      <c r="I104" s="9">
        <v>2E-3</v>
      </c>
      <c r="J104" s="9">
        <v>8.9999999999999969E-2</v>
      </c>
      <c r="K104" s="10">
        <v>0.32058333333333333</v>
      </c>
      <c r="L104" s="9">
        <v>0.1074</v>
      </c>
      <c r="M104" s="9">
        <v>0.88311692101085826</v>
      </c>
      <c r="N104" s="10">
        <v>0.08</v>
      </c>
      <c r="O104" s="10">
        <v>0.02</v>
      </c>
      <c r="P104" s="9">
        <v>0.12</v>
      </c>
      <c r="Q104" s="10">
        <v>0.3175</v>
      </c>
      <c r="R104" s="9">
        <v>0.72720000000000007</v>
      </c>
      <c r="S104" s="9">
        <v>0.23781317073170816</v>
      </c>
      <c r="T104" s="11">
        <v>0.27358490600000002</v>
      </c>
      <c r="U104" s="9">
        <v>4.5961643000000006E-4</v>
      </c>
      <c r="V104" s="10">
        <v>4.2745965100000005E-2</v>
      </c>
      <c r="W104" s="9">
        <v>1.8841976410093067E-2</v>
      </c>
      <c r="X104" s="9">
        <v>0.109338425914286</v>
      </c>
      <c r="Y104" s="9">
        <v>2.8000000000000025E-2</v>
      </c>
      <c r="Z104" s="9">
        <v>0.19</v>
      </c>
      <c r="AA104" s="10">
        <v>1.1510255089177072E-2</v>
      </c>
      <c r="AB104" s="9">
        <v>0.70500000000000007</v>
      </c>
      <c r="AC104" s="9">
        <v>0.73299999999999998</v>
      </c>
      <c r="AD104" s="10">
        <v>0.53238003710405102</v>
      </c>
      <c r="AE104" s="10">
        <v>0.55491135967096594</v>
      </c>
      <c r="AF104" s="9">
        <v>6.258036526754078E-2</v>
      </c>
      <c r="AG104" s="9">
        <v>0.66149076030174425</v>
      </c>
    </row>
    <row r="105" spans="3:33">
      <c r="C105" t="s">
        <v>52</v>
      </c>
      <c r="D105">
        <v>1998</v>
      </c>
      <c r="E105" s="9">
        <v>0.20756588419405322</v>
      </c>
      <c r="F105" s="9">
        <v>3.805E-2</v>
      </c>
      <c r="G105" s="9">
        <v>4.4000000000000039E-2</v>
      </c>
      <c r="H105" s="9">
        <v>0.19999999999999996</v>
      </c>
      <c r="I105" s="9">
        <v>2E-3</v>
      </c>
      <c r="J105" s="9">
        <v>8.9999999999999969E-2</v>
      </c>
      <c r="K105" s="10">
        <v>0.32058333333333333</v>
      </c>
      <c r="L105" s="9">
        <v>0.10460000000000001</v>
      </c>
      <c r="M105" s="9">
        <v>0.88342601191994918</v>
      </c>
      <c r="N105" s="10">
        <v>0.08</v>
      </c>
      <c r="O105" s="10">
        <v>0.01</v>
      </c>
      <c r="P105" s="9">
        <v>0.12</v>
      </c>
      <c r="Q105" s="10">
        <v>0.3175</v>
      </c>
      <c r="R105" s="9">
        <v>0.72720000000000007</v>
      </c>
      <c r="S105" s="9">
        <v>0.2334717073170739</v>
      </c>
      <c r="T105" s="11">
        <v>0.27358490600000002</v>
      </c>
      <c r="U105" s="9">
        <v>5.0753243000000001E-4</v>
      </c>
      <c r="V105" s="10">
        <v>4.222681465E-2</v>
      </c>
      <c r="W105" s="9">
        <v>1.8841976410093067E-2</v>
      </c>
      <c r="X105" s="9">
        <v>0.109338425914286</v>
      </c>
      <c r="Y105" s="9">
        <v>2.8000000000000025E-2</v>
      </c>
      <c r="Z105" s="9">
        <v>0.19</v>
      </c>
      <c r="AA105" s="10">
        <v>1.1510255089177072E-2</v>
      </c>
      <c r="AB105" s="9">
        <v>0.70500000000000007</v>
      </c>
      <c r="AC105" s="9">
        <v>0.70900000000000007</v>
      </c>
      <c r="AD105" s="10">
        <v>0.52898198072962999</v>
      </c>
      <c r="AE105" s="10">
        <v>0.53278402161240401</v>
      </c>
      <c r="AF105" s="9">
        <v>8.2180116874595005E-2</v>
      </c>
      <c r="AG105" s="9">
        <v>0.67499057142857133</v>
      </c>
    </row>
    <row r="106" spans="3:33">
      <c r="C106" t="s">
        <v>52</v>
      </c>
      <c r="D106">
        <v>1999</v>
      </c>
      <c r="E106" s="9">
        <v>0.20756588419405322</v>
      </c>
      <c r="F106" s="9">
        <v>3.9030000000000002E-2</v>
      </c>
      <c r="G106" s="9">
        <v>4.2000000000000037E-2</v>
      </c>
      <c r="H106" s="9">
        <v>0.19999999999999996</v>
      </c>
      <c r="I106" s="9">
        <v>2E-3</v>
      </c>
      <c r="J106" s="9">
        <v>8.9999999999999969E-2</v>
      </c>
      <c r="K106" s="10">
        <v>0.32058333333333333</v>
      </c>
      <c r="L106" s="9">
        <v>0.1018</v>
      </c>
      <c r="M106" s="9">
        <v>0.8842242460599099</v>
      </c>
      <c r="N106" s="10">
        <v>0.08</v>
      </c>
      <c r="O106" s="10">
        <v>0.01</v>
      </c>
      <c r="P106" s="9">
        <v>0.12</v>
      </c>
      <c r="Q106" s="10">
        <v>0.3175</v>
      </c>
      <c r="R106" s="9">
        <v>0.72740000000000005</v>
      </c>
      <c r="S106" s="9">
        <v>0.22916146341463584</v>
      </c>
      <c r="T106" s="11">
        <v>0.27358490600000002</v>
      </c>
      <c r="U106" s="9">
        <v>0</v>
      </c>
      <c r="V106" s="10">
        <v>4.1707664200000001E-2</v>
      </c>
      <c r="W106" s="9">
        <v>1.8841976410093067E-2</v>
      </c>
      <c r="X106" s="9">
        <v>0.109338425914286</v>
      </c>
      <c r="Y106" s="9">
        <v>2.8000000000000025E-2</v>
      </c>
      <c r="Z106" s="9">
        <v>0.19</v>
      </c>
      <c r="AA106" s="10">
        <v>1.1510255089177072E-2</v>
      </c>
      <c r="AB106" s="9">
        <v>0.70600000380000005</v>
      </c>
      <c r="AC106" s="9">
        <v>0.70599999999999996</v>
      </c>
      <c r="AD106" s="10">
        <v>0.52241980561327872</v>
      </c>
      <c r="AE106" s="10">
        <v>0.54329803856863501</v>
      </c>
      <c r="AF106" s="9">
        <v>0.11705130352908001</v>
      </c>
      <c r="AG106" s="9">
        <v>0.69681842857142862</v>
      </c>
    </row>
    <row r="107" spans="3:33">
      <c r="C107" t="s">
        <v>52</v>
      </c>
      <c r="D107">
        <v>2000</v>
      </c>
      <c r="E107" s="9">
        <v>0.20756588419405322</v>
      </c>
      <c r="F107" s="9">
        <v>4.0010000000000004E-2</v>
      </c>
      <c r="G107" s="9">
        <v>4.0000000000000036E-2</v>
      </c>
      <c r="H107" s="9">
        <v>0.19999999999999996</v>
      </c>
      <c r="I107" s="9">
        <v>2E-3</v>
      </c>
      <c r="J107" s="9">
        <v>8.9999999999999969E-2</v>
      </c>
      <c r="K107" s="10">
        <v>0.32058333333333333</v>
      </c>
      <c r="L107" s="9">
        <v>9.9000000000000088E-2</v>
      </c>
      <c r="M107" s="9">
        <v>0.88468961569968196</v>
      </c>
      <c r="N107" s="10">
        <v>0.08</v>
      </c>
      <c r="O107" s="10">
        <v>0.01</v>
      </c>
      <c r="P107" s="9">
        <v>0.12</v>
      </c>
      <c r="Q107" s="10">
        <v>0.3175</v>
      </c>
      <c r="R107" s="9">
        <v>0.72760000000000002</v>
      </c>
      <c r="S107" s="9">
        <v>0.22490146341463402</v>
      </c>
      <c r="T107" s="11">
        <v>0.27358490600000002</v>
      </c>
      <c r="U107" s="9">
        <v>0</v>
      </c>
      <c r="V107" s="10">
        <v>4.1188513750000003E-2</v>
      </c>
      <c r="W107" s="9">
        <v>1.8841976410093067E-2</v>
      </c>
      <c r="X107" s="9">
        <v>0.109338425914286</v>
      </c>
      <c r="Y107" s="9">
        <v>2.8000000000000025E-2</v>
      </c>
      <c r="Z107" s="9">
        <v>0.19</v>
      </c>
      <c r="AA107" s="10">
        <v>1.1510255089177072E-2</v>
      </c>
      <c r="AB107" s="9">
        <v>0.70600000380000005</v>
      </c>
      <c r="AC107" s="9">
        <v>0.7</v>
      </c>
      <c r="AD107" s="10">
        <v>0.51585763049692757</v>
      </c>
      <c r="AE107" s="10">
        <v>0.55381205552486601</v>
      </c>
      <c r="AF107" s="9">
        <v>0.19515651251806332</v>
      </c>
      <c r="AG107" s="9">
        <v>0.7623888571428572</v>
      </c>
    </row>
    <row r="108" spans="3:33">
      <c r="C108" t="s">
        <v>52</v>
      </c>
      <c r="D108">
        <v>2001</v>
      </c>
      <c r="E108" s="9">
        <v>0.20756588419405322</v>
      </c>
      <c r="F108" s="9">
        <v>4.0810199982114131E-2</v>
      </c>
      <c r="G108" s="9">
        <v>4.0000000000000036E-2</v>
      </c>
      <c r="H108" s="9">
        <v>0.19999999999999996</v>
      </c>
      <c r="I108" s="9">
        <v>2E-3</v>
      </c>
      <c r="J108" s="9">
        <v>9.2000000000000082E-2</v>
      </c>
      <c r="K108" s="10">
        <v>0.32058333333333333</v>
      </c>
      <c r="L108" s="9">
        <v>9.64E-2</v>
      </c>
      <c r="M108" s="9">
        <v>0.88515166127059852</v>
      </c>
      <c r="N108" s="10">
        <v>0.08</v>
      </c>
      <c r="O108" s="10">
        <v>0.01</v>
      </c>
      <c r="P108" s="9">
        <v>0.12</v>
      </c>
      <c r="Q108" s="10">
        <v>0.3175</v>
      </c>
      <c r="R108" s="9">
        <v>0.7278</v>
      </c>
      <c r="S108" s="9">
        <v>0.22070097560975599</v>
      </c>
      <c r="T108" s="11">
        <v>0.27358490600000002</v>
      </c>
      <c r="U108" s="9">
        <v>0</v>
      </c>
      <c r="V108" s="10">
        <v>4.1461698650000003E-2</v>
      </c>
      <c r="W108" s="9">
        <v>1.8841976410093067E-2</v>
      </c>
      <c r="X108" s="9">
        <v>0.109338425914286</v>
      </c>
      <c r="Y108" s="9">
        <v>2.8000000000000025E-2</v>
      </c>
      <c r="Z108" s="9">
        <v>0.19</v>
      </c>
      <c r="AA108" s="10">
        <v>1.1510255089177072E-2</v>
      </c>
      <c r="AB108" s="9">
        <v>0.70400000253333328</v>
      </c>
      <c r="AC108" s="9">
        <v>0.68599999999999994</v>
      </c>
      <c r="AD108" s="10">
        <v>0.39055163949359584</v>
      </c>
      <c r="AE108" s="10">
        <v>0.54332035916080501</v>
      </c>
      <c r="AF108" s="9">
        <v>0.20073107619157446</v>
      </c>
      <c r="AG108" s="9">
        <v>0.827206</v>
      </c>
    </row>
    <row r="109" spans="3:33">
      <c r="C109" t="s">
        <v>52</v>
      </c>
      <c r="D109">
        <v>2002</v>
      </c>
      <c r="E109" s="9">
        <v>0.20756588419405322</v>
      </c>
      <c r="F109" s="9">
        <v>4.1610399964228273E-2</v>
      </c>
      <c r="G109" s="9">
        <v>4.0000000000000036E-2</v>
      </c>
      <c r="H109" s="9">
        <v>0.19999999999999996</v>
      </c>
      <c r="I109" s="9">
        <v>2E-3</v>
      </c>
      <c r="J109" s="9">
        <v>9.4000000000000083E-2</v>
      </c>
      <c r="K109" s="10">
        <v>0.32058333333333333</v>
      </c>
      <c r="L109" s="9">
        <v>9.3800000000000008E-2</v>
      </c>
      <c r="M109" s="9">
        <v>0.88563388538602594</v>
      </c>
      <c r="N109" s="10">
        <v>0.08</v>
      </c>
      <c r="O109" s="10">
        <v>0</v>
      </c>
      <c r="P109" s="9">
        <v>0.12</v>
      </c>
      <c r="Q109" s="10">
        <v>0.3175</v>
      </c>
      <c r="R109" s="9">
        <v>0.72799999999999998</v>
      </c>
      <c r="S109" s="9">
        <v>0.21657951219512195</v>
      </c>
      <c r="T109" s="11">
        <v>0.27358490600000002</v>
      </c>
      <c r="U109" s="9">
        <v>0</v>
      </c>
      <c r="V109" s="10">
        <v>4.1734883550000004E-2</v>
      </c>
      <c r="W109" s="9">
        <v>1.8841976410093067E-2</v>
      </c>
      <c r="X109" s="9">
        <v>0.109338425914286</v>
      </c>
      <c r="Y109" s="9">
        <v>2.8000000000000025E-2</v>
      </c>
      <c r="Z109" s="9">
        <v>0.19</v>
      </c>
      <c r="AA109" s="10">
        <v>1.1510255089177072E-2</v>
      </c>
      <c r="AB109" s="9">
        <v>0.70200000126666673</v>
      </c>
      <c r="AC109" s="9">
        <v>0.65700000000000003</v>
      </c>
      <c r="AD109" s="10">
        <v>0.265245648490264</v>
      </c>
      <c r="AE109" s="10">
        <v>0.53282866279674401</v>
      </c>
      <c r="AF109" s="9">
        <v>0.19365875727619999</v>
      </c>
      <c r="AG109" s="9">
        <v>0.87918685714285716</v>
      </c>
    </row>
    <row r="110" spans="3:33">
      <c r="C110" t="s">
        <v>52</v>
      </c>
      <c r="D110">
        <v>2003</v>
      </c>
      <c r="E110" s="9">
        <v>0.20756588419405322</v>
      </c>
      <c r="F110" s="9">
        <v>4.2410599946342414E-2</v>
      </c>
      <c r="G110" s="9">
        <v>4.0000000000000036E-2</v>
      </c>
      <c r="H110" s="9">
        <v>0.19999999999999996</v>
      </c>
      <c r="I110" s="9">
        <v>2E-3</v>
      </c>
      <c r="J110" s="9">
        <v>9.5999999999999974E-2</v>
      </c>
      <c r="K110" s="10">
        <v>0.32058333333333333</v>
      </c>
      <c r="L110" s="9">
        <v>9.1199999999999989E-2</v>
      </c>
      <c r="M110" s="9">
        <v>0.91978257318448975</v>
      </c>
      <c r="N110" s="10">
        <v>0.08</v>
      </c>
      <c r="O110" s="10">
        <v>0</v>
      </c>
      <c r="P110" s="9">
        <v>0.12</v>
      </c>
      <c r="Q110" s="10">
        <v>0.3175</v>
      </c>
      <c r="R110" s="9">
        <v>0.72819999999999996</v>
      </c>
      <c r="S110" s="9">
        <v>0.21252585365853804</v>
      </c>
      <c r="T110" s="11">
        <v>0.27358490600000002</v>
      </c>
      <c r="U110" s="9">
        <v>0</v>
      </c>
      <c r="V110" s="10">
        <v>4.2008068449999998E-2</v>
      </c>
      <c r="W110" s="9">
        <v>1.8841976410093067E-2</v>
      </c>
      <c r="X110" s="9">
        <v>0.109338425914286</v>
      </c>
      <c r="Y110" s="9">
        <v>2.8000000000000025E-2</v>
      </c>
      <c r="Z110" s="9">
        <v>0.19</v>
      </c>
      <c r="AA110" s="10">
        <v>1.1510255089177072E-2</v>
      </c>
      <c r="AB110" s="9">
        <v>0.7</v>
      </c>
      <c r="AC110" s="9">
        <v>0.56299999999999994</v>
      </c>
      <c r="AD110" s="10">
        <v>0.45102363568140202</v>
      </c>
      <c r="AE110" s="10">
        <v>0.56032541210427</v>
      </c>
      <c r="AF110" s="9">
        <v>0.22916356204121222</v>
      </c>
      <c r="AG110" s="9">
        <v>0.9204862857142857</v>
      </c>
    </row>
    <row r="111" spans="3:33">
      <c r="C111" t="s">
        <v>52</v>
      </c>
      <c r="D111">
        <v>2004</v>
      </c>
      <c r="E111" s="9">
        <v>0.20756588419405322</v>
      </c>
      <c r="F111" s="9">
        <v>4.3210799928456549E-2</v>
      </c>
      <c r="G111" s="9">
        <v>4.0000000000000036E-2</v>
      </c>
      <c r="H111" s="9">
        <v>0.19999999999999996</v>
      </c>
      <c r="I111" s="9">
        <v>2E-3</v>
      </c>
      <c r="J111" s="9">
        <v>9.7999999999999976E-2</v>
      </c>
      <c r="K111" s="10">
        <v>0.32058333333333333</v>
      </c>
      <c r="L111" s="9">
        <v>8.8599999999999998E-2</v>
      </c>
      <c r="M111" s="9">
        <v>0.9132909210833231</v>
      </c>
      <c r="N111" s="10">
        <v>0.08</v>
      </c>
      <c r="O111" s="10">
        <v>0</v>
      </c>
      <c r="P111" s="9">
        <v>0.12</v>
      </c>
      <c r="Q111" s="10">
        <v>0.3175</v>
      </c>
      <c r="R111" s="9">
        <v>0.72840000000000005</v>
      </c>
      <c r="S111" s="9">
        <v>0.20854000000000017</v>
      </c>
      <c r="T111" s="11">
        <v>0.27358490600000002</v>
      </c>
      <c r="U111" s="9">
        <v>0</v>
      </c>
      <c r="V111" s="10">
        <v>4.2281253349999999E-2</v>
      </c>
      <c r="W111" s="9">
        <v>1.8841976410093067E-2</v>
      </c>
      <c r="X111" s="9">
        <v>0.109338425914286</v>
      </c>
      <c r="Y111" s="9">
        <v>2.8000000000000025E-2</v>
      </c>
      <c r="Z111" s="9">
        <v>0.19</v>
      </c>
      <c r="AA111" s="10">
        <v>1.1510255089177072E-2</v>
      </c>
      <c r="AB111" s="9">
        <v>0.70599999986588957</v>
      </c>
      <c r="AC111" s="9">
        <v>0.53900000000000003</v>
      </c>
      <c r="AD111" s="10">
        <v>0.44371209256717403</v>
      </c>
      <c r="AE111" s="10">
        <v>0.56777735421718001</v>
      </c>
      <c r="AF111" s="9">
        <v>0.39126818635706334</v>
      </c>
      <c r="AG111" s="9">
        <v>0.93499728571428575</v>
      </c>
    </row>
    <row r="112" spans="3:33">
      <c r="C112" t="s">
        <v>52</v>
      </c>
      <c r="D112">
        <v>2005</v>
      </c>
      <c r="E112" s="9">
        <v>0.20756588419405322</v>
      </c>
      <c r="F112" s="9">
        <v>4.4010999910570676E-2</v>
      </c>
      <c r="G112" s="9">
        <v>4.0000000000000036E-2</v>
      </c>
      <c r="H112" s="9">
        <v>0.19999999999999996</v>
      </c>
      <c r="I112" s="9">
        <v>2E-3</v>
      </c>
      <c r="J112" s="9">
        <v>9.9999999999999978E-2</v>
      </c>
      <c r="K112" s="10">
        <v>0.32058333333333333</v>
      </c>
      <c r="L112" s="9">
        <v>8.599999999999991E-2</v>
      </c>
      <c r="M112" s="9">
        <v>0.92404736917082309</v>
      </c>
      <c r="N112" s="10">
        <v>0.08</v>
      </c>
      <c r="O112" s="10">
        <v>0</v>
      </c>
      <c r="P112" s="9">
        <v>0.12</v>
      </c>
      <c r="Q112" s="10">
        <v>0.3175</v>
      </c>
      <c r="R112" s="9">
        <v>0.72840000000000005</v>
      </c>
      <c r="S112" s="9">
        <v>0.20464195121951401</v>
      </c>
      <c r="T112" s="11">
        <v>0.27358490600000002</v>
      </c>
      <c r="U112" s="9">
        <v>0</v>
      </c>
      <c r="V112" s="10">
        <v>4.255443825E-2</v>
      </c>
      <c r="W112" s="9">
        <v>1.8841976410093067E-2</v>
      </c>
      <c r="X112" s="9">
        <v>0.109338425914286</v>
      </c>
      <c r="Y112" s="9">
        <v>2.8000000000000025E-2</v>
      </c>
      <c r="Z112" s="9">
        <v>0.19</v>
      </c>
      <c r="AA112" s="10">
        <v>1.1510255089177072E-2</v>
      </c>
      <c r="AB112" s="9">
        <v>0.71199999973177908</v>
      </c>
      <c r="AC112" s="9">
        <v>0.51700000000000002</v>
      </c>
      <c r="AD112" s="10">
        <v>0.50639164878787224</v>
      </c>
      <c r="AE112" s="10">
        <v>0.54489522372565402</v>
      </c>
      <c r="AF112" s="9">
        <v>0.63561146981474337</v>
      </c>
      <c r="AG112" s="9">
        <v>0.92289699999999997</v>
      </c>
    </row>
    <row r="113" spans="3:33">
      <c r="C113" t="s">
        <v>52</v>
      </c>
      <c r="D113">
        <v>2006</v>
      </c>
      <c r="E113" s="9">
        <v>0.20756588419405322</v>
      </c>
      <c r="F113" s="9">
        <v>4.4811199892684818E-2</v>
      </c>
      <c r="G113" s="9">
        <v>3.6666666666666736E-2</v>
      </c>
      <c r="H113" s="9">
        <v>0.19999999999999996</v>
      </c>
      <c r="I113" s="9">
        <v>2E-3</v>
      </c>
      <c r="J113" s="9">
        <v>9.9999999999999978E-2</v>
      </c>
      <c r="K113" s="10">
        <v>0.32058333333333333</v>
      </c>
      <c r="L113" s="9">
        <v>8.4000000000000088E-2</v>
      </c>
      <c r="M113" s="9">
        <v>0.91311936760948975</v>
      </c>
      <c r="N113" s="10">
        <v>0.08</v>
      </c>
      <c r="O113" s="10">
        <v>0</v>
      </c>
      <c r="P113" s="9">
        <v>0.12</v>
      </c>
      <c r="Q113" s="10">
        <v>0.3175</v>
      </c>
      <c r="R113" s="9">
        <v>0.72840000000000005</v>
      </c>
      <c r="S113" s="9">
        <v>0.20081219512195192</v>
      </c>
      <c r="T113" s="11">
        <v>0.27358490600000002</v>
      </c>
      <c r="U113" s="9">
        <v>0</v>
      </c>
      <c r="V113" s="10">
        <v>4.2212275083333334E-2</v>
      </c>
      <c r="W113" s="9">
        <v>1.8841976410093067E-2</v>
      </c>
      <c r="X113" s="9">
        <v>0.109338425914286</v>
      </c>
      <c r="Y113" s="9">
        <v>2.8000000000000025E-2</v>
      </c>
      <c r="Z113" s="9">
        <v>0.19</v>
      </c>
      <c r="AA113" s="10">
        <v>1.1510255089177072E-2</v>
      </c>
      <c r="AB113" s="9">
        <v>0.71799999959766869</v>
      </c>
      <c r="AC113" s="9">
        <v>0.53400000000000003</v>
      </c>
      <c r="AD113" s="10">
        <v>0.52027715117659201</v>
      </c>
      <c r="AE113" s="10">
        <v>0.56863810830726402</v>
      </c>
      <c r="AF113" s="9">
        <v>0.89531348345903772</v>
      </c>
      <c r="AG113" s="9">
        <v>0.97284971428571432</v>
      </c>
    </row>
    <row r="114" spans="3:33">
      <c r="C114" t="s">
        <v>52</v>
      </c>
      <c r="D114">
        <v>2007</v>
      </c>
      <c r="E114" s="9">
        <v>0.20756588419405322</v>
      </c>
      <c r="F114" s="9">
        <v>4.5611399874798959E-2</v>
      </c>
      <c r="G114" s="9">
        <v>3.3333333333333326E-2</v>
      </c>
      <c r="H114" s="9">
        <v>0.19999999999999996</v>
      </c>
      <c r="I114" s="9">
        <v>2E-3</v>
      </c>
      <c r="J114" s="9">
        <v>9.9999999999999978E-2</v>
      </c>
      <c r="K114" s="10">
        <v>0.32058333333333333</v>
      </c>
      <c r="L114" s="9">
        <v>8.199999999999999E-2</v>
      </c>
      <c r="M114" s="9">
        <v>0.89745775588798971</v>
      </c>
      <c r="N114" s="10">
        <v>0.08</v>
      </c>
      <c r="O114" s="10">
        <v>0</v>
      </c>
      <c r="P114" s="9">
        <v>0.12</v>
      </c>
      <c r="Q114" s="10">
        <v>0.3175</v>
      </c>
      <c r="R114" s="9">
        <v>0.72840000000000005</v>
      </c>
      <c r="S114" s="9">
        <v>0.19704146341463402</v>
      </c>
      <c r="T114" s="11">
        <v>0.27358490600000002</v>
      </c>
      <c r="U114" s="9">
        <v>0</v>
      </c>
      <c r="V114" s="10">
        <v>4.1870111916666668E-2</v>
      </c>
      <c r="W114" s="9">
        <v>1.8841976410093067E-2</v>
      </c>
      <c r="X114" s="9">
        <v>0.109338425914286</v>
      </c>
      <c r="Y114" s="9">
        <v>2.8000000000000025E-2</v>
      </c>
      <c r="Z114" s="9">
        <v>0.19</v>
      </c>
      <c r="AA114" s="10">
        <v>1.1510255089177072E-2</v>
      </c>
      <c r="AB114" s="9">
        <v>0.7239999994635582</v>
      </c>
      <c r="AC114" s="9">
        <v>0.54</v>
      </c>
      <c r="AD114" s="10">
        <v>0.53411397529490601</v>
      </c>
      <c r="AE114" s="10">
        <v>0.57147967844943204</v>
      </c>
      <c r="AF114" s="9">
        <v>1</v>
      </c>
      <c r="AG114" s="9">
        <v>0.96762142857142863</v>
      </c>
    </row>
    <row r="115" spans="3:33">
      <c r="C115" t="s">
        <v>52</v>
      </c>
      <c r="D115">
        <v>2008</v>
      </c>
      <c r="E115" s="9">
        <v>0.20756588419405322</v>
      </c>
      <c r="F115" s="9">
        <v>4.6411599856913094E-2</v>
      </c>
      <c r="G115" s="9">
        <v>3.0000000000000027E-2</v>
      </c>
      <c r="H115" s="9">
        <v>0.19999999999999996</v>
      </c>
      <c r="I115" s="9">
        <v>2E-3</v>
      </c>
      <c r="J115" s="9">
        <v>9.9999999999999978E-2</v>
      </c>
      <c r="K115" s="10">
        <v>0.32058333333333333</v>
      </c>
      <c r="L115" s="9">
        <v>0.08</v>
      </c>
      <c r="M115" s="9">
        <v>0.92481438249048975</v>
      </c>
      <c r="N115" s="10">
        <v>0.08</v>
      </c>
      <c r="O115" s="10">
        <v>0</v>
      </c>
      <c r="P115" s="9">
        <v>0.12</v>
      </c>
      <c r="Q115" s="10">
        <v>0.3175</v>
      </c>
      <c r="R115" s="9">
        <v>0.72840000000000005</v>
      </c>
      <c r="S115" s="9">
        <v>0.19332048780487809</v>
      </c>
      <c r="T115" s="11">
        <v>0.27358490600000002</v>
      </c>
      <c r="U115" s="9">
        <v>0</v>
      </c>
      <c r="V115" s="10">
        <v>4.1527948750000002E-2</v>
      </c>
      <c r="W115" s="9">
        <v>1.8841976410093067E-2</v>
      </c>
      <c r="X115" s="9">
        <v>0.109338425914286</v>
      </c>
      <c r="Y115" s="9">
        <v>2.8000000000000025E-2</v>
      </c>
      <c r="Z115" s="9">
        <v>0.19</v>
      </c>
      <c r="AA115" s="10">
        <v>1.1510255089177072E-2</v>
      </c>
      <c r="AB115" s="9">
        <v>0.7299999993294477</v>
      </c>
      <c r="AC115" s="9">
        <v>0.54200000000000004</v>
      </c>
      <c r="AD115" s="10">
        <v>0.50426569642991992</v>
      </c>
      <c r="AE115" s="10">
        <v>0.550008310066182</v>
      </c>
      <c r="AF115" s="9">
        <v>1</v>
      </c>
      <c r="AG115" s="9">
        <v>0.94826900043256046</v>
      </c>
    </row>
    <row r="116" spans="3:33">
      <c r="C116" t="s">
        <v>52</v>
      </c>
      <c r="D116">
        <v>2009</v>
      </c>
      <c r="E116" s="9">
        <v>0.20756588419405322</v>
      </c>
      <c r="F116" s="9">
        <v>4.7211799839027221E-2</v>
      </c>
      <c r="G116" s="9">
        <v>4.9399999566376196E-2</v>
      </c>
      <c r="H116" s="9">
        <v>0.19999999999999996</v>
      </c>
      <c r="I116" s="9">
        <v>2E-3</v>
      </c>
      <c r="J116" s="9">
        <v>0.1179999995976686</v>
      </c>
      <c r="K116" s="10">
        <v>0.32058333333333333</v>
      </c>
      <c r="L116" s="9">
        <v>7.8E-2</v>
      </c>
      <c r="M116" s="9">
        <v>0.92481438249048975</v>
      </c>
      <c r="N116" s="10">
        <v>0.08</v>
      </c>
      <c r="O116" s="10">
        <v>0</v>
      </c>
      <c r="P116" s="9">
        <v>0.12</v>
      </c>
      <c r="Q116" s="10">
        <v>0.3175</v>
      </c>
      <c r="R116" s="9">
        <v>0.72840000000000005</v>
      </c>
      <c r="S116" s="9">
        <v>0.22345407737524225</v>
      </c>
      <c r="T116" s="11">
        <v>0.27358490600000002</v>
      </c>
      <c r="U116" s="9">
        <v>0</v>
      </c>
      <c r="V116" s="10">
        <v>4.2358507706435566E-2</v>
      </c>
      <c r="W116" s="9">
        <v>1.8841976410093067E-2</v>
      </c>
      <c r="X116" s="9">
        <v>0.109338425914286</v>
      </c>
      <c r="Y116" s="9">
        <v>2.8000000000000025E-2</v>
      </c>
      <c r="Z116" s="9">
        <v>0.19</v>
      </c>
      <c r="AA116" s="10">
        <v>1.1510255089177072E-2</v>
      </c>
      <c r="AB116" s="9">
        <v>0.73599999919533732</v>
      </c>
      <c r="AC116" s="9">
        <v>0.52300000000000002</v>
      </c>
      <c r="AD116" s="10">
        <v>0.49678638882192605</v>
      </c>
      <c r="AE116" s="10">
        <v>0.54999825582462802</v>
      </c>
      <c r="AF116" s="9">
        <v>1</v>
      </c>
      <c r="AG116" s="9">
        <v>0.92891657229369251</v>
      </c>
    </row>
    <row r="117" spans="3:33">
      <c r="C117" t="s">
        <v>52</v>
      </c>
      <c r="D117">
        <v>2010</v>
      </c>
      <c r="E117" s="9">
        <v>0.20756588419405322</v>
      </c>
      <c r="F117" s="9">
        <v>4.8011999821141363E-2</v>
      </c>
      <c r="G117" s="9">
        <v>6.8799999132752365E-2</v>
      </c>
      <c r="H117" s="9">
        <v>0.19999999999999996</v>
      </c>
      <c r="I117" s="9">
        <v>2E-3</v>
      </c>
      <c r="J117" s="9">
        <v>0.13599999919533734</v>
      </c>
      <c r="K117" s="10">
        <v>0.32058333333333333</v>
      </c>
      <c r="L117" s="9">
        <v>7.8779999982565643E-2</v>
      </c>
      <c r="M117" s="9">
        <v>0.92481438249048975</v>
      </c>
      <c r="N117" s="10">
        <v>0.08</v>
      </c>
      <c r="O117" s="10">
        <v>0</v>
      </c>
      <c r="P117" s="9">
        <v>0.12</v>
      </c>
      <c r="Q117" s="10">
        <v>0.3175</v>
      </c>
      <c r="R117" s="9">
        <v>0.72840000000000005</v>
      </c>
      <c r="S117" s="9">
        <v>0.25358766694560642</v>
      </c>
      <c r="T117" s="11">
        <v>0.27358490600000002</v>
      </c>
      <c r="U117" s="9">
        <v>0</v>
      </c>
      <c r="V117" s="10">
        <v>4.3189066662871124E-2</v>
      </c>
      <c r="W117" s="9">
        <v>1.8841976410093067E-2</v>
      </c>
      <c r="X117" s="9">
        <v>0.109338425914286</v>
      </c>
      <c r="Y117" s="9">
        <v>2.8000000000000025E-2</v>
      </c>
      <c r="Z117" s="9">
        <v>0.19</v>
      </c>
      <c r="AA117" s="10">
        <v>1.1510255089177072E-2</v>
      </c>
      <c r="AB117" s="9">
        <v>0.74199999906122682</v>
      </c>
      <c r="AC117" s="9">
        <v>0.51200000000000001</v>
      </c>
      <c r="AD117" s="10">
        <v>0.4968185249329885</v>
      </c>
      <c r="AE117" s="10">
        <v>0.54949827327755718</v>
      </c>
      <c r="AF117" s="9">
        <v>1</v>
      </c>
      <c r="AG117" s="9">
        <v>0.90956414415482434</v>
      </c>
    </row>
    <row r="118" spans="3:33">
      <c r="C118" t="s">
        <v>54</v>
      </c>
      <c r="D118">
        <v>1995</v>
      </c>
      <c r="E118" s="9">
        <v>0.62183219653179189</v>
      </c>
      <c r="F118" s="9">
        <v>0.3765</v>
      </c>
      <c r="G118" s="9">
        <v>7.999999999999996E-2</v>
      </c>
      <c r="H118" s="9">
        <v>0.67500000000000004</v>
      </c>
      <c r="I118" s="9">
        <v>4.3333333333333335E-2</v>
      </c>
      <c r="J118" s="9">
        <v>0.12</v>
      </c>
      <c r="K118" s="10">
        <v>0.27966666666666667</v>
      </c>
      <c r="L118" s="9">
        <v>0.33700000000000002</v>
      </c>
      <c r="M118" s="9">
        <v>0.64436480333831658</v>
      </c>
      <c r="N118" s="10">
        <v>0.14000000000000001</v>
      </c>
      <c r="O118" s="10">
        <v>0.64</v>
      </c>
      <c r="P118" s="9">
        <v>6.3599999919533717E-2</v>
      </c>
      <c r="Q118" s="10">
        <v>7.4999999999999997E-2</v>
      </c>
      <c r="R118" s="9">
        <v>0.51600000000000001</v>
      </c>
      <c r="S118" s="9">
        <v>0.32759073170731801</v>
      </c>
      <c r="T118" s="11">
        <v>0.144249512</v>
      </c>
      <c r="U118" s="9">
        <v>3.7843576279999999E-2</v>
      </c>
      <c r="V118" s="10">
        <v>2.3441023500000002E-2</v>
      </c>
      <c r="W118" s="9">
        <v>0</v>
      </c>
      <c r="X118" s="9">
        <v>0</v>
      </c>
      <c r="Y118" s="9">
        <v>0</v>
      </c>
      <c r="Z118" s="9">
        <v>0.82</v>
      </c>
      <c r="AA118" s="10">
        <v>0.15957446808510639</v>
      </c>
      <c r="AB118" s="9">
        <v>3.3000030499999999E-2</v>
      </c>
      <c r="AC118" s="9">
        <v>0.41356000018864875</v>
      </c>
      <c r="AD118" s="10">
        <v>0.54801643500656028</v>
      </c>
      <c r="AE118" s="10">
        <v>0.3612342798586417</v>
      </c>
      <c r="AF118" s="9">
        <v>1.0297938273391709E-4</v>
      </c>
      <c r="AG118" s="9">
        <v>0.23115946010544525</v>
      </c>
    </row>
    <row r="119" spans="3:33">
      <c r="C119" t="s">
        <v>54</v>
      </c>
      <c r="D119">
        <v>1996</v>
      </c>
      <c r="E119" s="9">
        <v>0.62183219653179189</v>
      </c>
      <c r="F119" s="9">
        <v>0.34582000000000002</v>
      </c>
      <c r="G119" s="9">
        <v>7.7999999999999958E-2</v>
      </c>
      <c r="H119" s="9">
        <v>0.67500000000000004</v>
      </c>
      <c r="I119" s="9">
        <v>4.3333333333333335E-2</v>
      </c>
      <c r="J119" s="9">
        <v>0.11799999999999999</v>
      </c>
      <c r="K119" s="10">
        <v>0.27966666666666667</v>
      </c>
      <c r="L119" s="9">
        <v>0.33939999999999998</v>
      </c>
      <c r="M119" s="9">
        <v>0.65336863475594109</v>
      </c>
      <c r="N119" s="10">
        <v>0.14000000000000001</v>
      </c>
      <c r="O119" s="10">
        <v>0.69</v>
      </c>
      <c r="P119" s="9">
        <v>6.2399999946355825E-2</v>
      </c>
      <c r="Q119" s="10">
        <v>7.4999999999999997E-2</v>
      </c>
      <c r="R119" s="9">
        <v>0.51600000000000001</v>
      </c>
      <c r="S119" s="9">
        <v>0.31941121951219598</v>
      </c>
      <c r="T119" s="11">
        <v>0.144249512</v>
      </c>
      <c r="U119" s="9">
        <v>4.7182260609999999E-2</v>
      </c>
      <c r="V119" s="10">
        <v>2.1645151300000002E-2</v>
      </c>
      <c r="W119" s="9">
        <v>0</v>
      </c>
      <c r="X119" s="9">
        <v>0</v>
      </c>
      <c r="Y119" s="9">
        <v>0</v>
      </c>
      <c r="Z119" s="9">
        <v>0.82</v>
      </c>
      <c r="AA119" s="10">
        <v>0.15957446808510639</v>
      </c>
      <c r="AB119" s="9">
        <v>3.3000030499999999E-2</v>
      </c>
      <c r="AC119" s="9">
        <v>0.42200000000000004</v>
      </c>
      <c r="AD119" s="10">
        <v>0.54899636222924197</v>
      </c>
      <c r="AE119" s="10">
        <v>0.35840232645096004</v>
      </c>
      <c r="AF119" s="9">
        <v>1.0508100274177777E-4</v>
      </c>
      <c r="AG119" s="9">
        <v>0.23587699999999998</v>
      </c>
    </row>
    <row r="120" spans="3:33">
      <c r="C120" t="s">
        <v>54</v>
      </c>
      <c r="D120">
        <v>1997</v>
      </c>
      <c r="E120" s="9">
        <v>0.62183219653179189</v>
      </c>
      <c r="F120" s="9">
        <v>0.31513999999999998</v>
      </c>
      <c r="G120" s="9">
        <v>7.5999999999999956E-2</v>
      </c>
      <c r="H120" s="9">
        <v>0.67500000000000004</v>
      </c>
      <c r="I120" s="9">
        <v>4.3333333333333335E-2</v>
      </c>
      <c r="J120" s="9">
        <v>0.11599999999999999</v>
      </c>
      <c r="K120" s="10">
        <v>0.27966666666666667</v>
      </c>
      <c r="L120" s="9">
        <v>0.34179999999999999</v>
      </c>
      <c r="M120" s="9">
        <v>0.65825263963994607</v>
      </c>
      <c r="N120" s="10">
        <v>0.14000000000000001</v>
      </c>
      <c r="O120" s="10">
        <v>0.59</v>
      </c>
      <c r="P120" s="9">
        <v>6.1199999973177911E-2</v>
      </c>
      <c r="Q120" s="10">
        <v>7.4999999999999997E-2</v>
      </c>
      <c r="R120" s="9">
        <v>0.51600000000000001</v>
      </c>
      <c r="S120" s="9">
        <v>0.31016731707317202</v>
      </c>
      <c r="T120" s="11">
        <v>0.144249512</v>
      </c>
      <c r="U120" s="9">
        <v>5.1992817459999993E-2</v>
      </c>
      <c r="V120" s="10">
        <v>1.9849279099999999E-2</v>
      </c>
      <c r="W120" s="9">
        <v>0</v>
      </c>
      <c r="X120" s="9">
        <v>0</v>
      </c>
      <c r="Y120" s="9">
        <v>0</v>
      </c>
      <c r="Z120" s="9">
        <v>0.82</v>
      </c>
      <c r="AA120" s="10">
        <v>0.15957446808510639</v>
      </c>
      <c r="AB120" s="9">
        <v>3.1999969499999947E-2</v>
      </c>
      <c r="AC120" s="9">
        <v>0.46700000000000003</v>
      </c>
      <c r="AD120" s="10">
        <v>0.43906094335751505</v>
      </c>
      <c r="AE120" s="10">
        <v>0.37560959093027402</v>
      </c>
      <c r="AF120" s="9">
        <v>1.7722370558463335E-3</v>
      </c>
      <c r="AG120" s="9">
        <v>0.2095657142857143</v>
      </c>
    </row>
    <row r="121" spans="3:33">
      <c r="C121" t="s">
        <v>54</v>
      </c>
      <c r="D121">
        <v>1998</v>
      </c>
      <c r="E121" s="9">
        <v>0.62183219653179189</v>
      </c>
      <c r="F121" s="9">
        <v>0.28445999999999999</v>
      </c>
      <c r="G121" s="9">
        <v>7.4000000000000066E-2</v>
      </c>
      <c r="H121" s="9">
        <v>0.67500000000000004</v>
      </c>
      <c r="I121" s="9">
        <v>4.3333333333333335E-2</v>
      </c>
      <c r="J121" s="9">
        <v>0.1140000000000001</v>
      </c>
      <c r="K121" s="10">
        <v>0.27966666666666667</v>
      </c>
      <c r="L121" s="9">
        <v>0.34420000000000001</v>
      </c>
      <c r="M121" s="9">
        <v>0.65935154073884705</v>
      </c>
      <c r="N121" s="10">
        <v>0.14000000000000001</v>
      </c>
      <c r="O121" s="10">
        <v>0.72</v>
      </c>
      <c r="P121" s="9">
        <v>0.06</v>
      </c>
      <c r="Q121" s="10">
        <v>7.4999999999999997E-2</v>
      </c>
      <c r="R121" s="9">
        <v>0.51600000000000001</v>
      </c>
      <c r="S121" s="9">
        <v>0.3002892682926841</v>
      </c>
      <c r="T121" s="11">
        <v>0.144249512</v>
      </c>
      <c r="U121" s="9">
        <v>6.2957667750000001E-2</v>
      </c>
      <c r="V121" s="10">
        <v>1.8053406899999999E-2</v>
      </c>
      <c r="W121" s="9">
        <v>0</v>
      </c>
      <c r="X121" s="9">
        <v>0</v>
      </c>
      <c r="Y121" s="9">
        <v>0</v>
      </c>
      <c r="Z121" s="9">
        <v>0.82</v>
      </c>
      <c r="AA121" s="10">
        <v>0.15957446808510639</v>
      </c>
      <c r="AB121" s="9">
        <v>3.1999969499999947E-2</v>
      </c>
      <c r="AC121" s="9">
        <v>0.496</v>
      </c>
      <c r="AD121" s="10">
        <v>0.32912552448578802</v>
      </c>
      <c r="AE121" s="10">
        <v>0.39281685540958799</v>
      </c>
      <c r="AF121" s="9">
        <v>2.7987010253231115E-3</v>
      </c>
      <c r="AG121" s="9">
        <v>0.27392499999999997</v>
      </c>
    </row>
    <row r="122" spans="3:33">
      <c r="C122" t="s">
        <v>54</v>
      </c>
      <c r="D122">
        <v>1999</v>
      </c>
      <c r="E122" s="9">
        <v>0.62183219653179189</v>
      </c>
      <c r="F122" s="9">
        <v>0.25378000000000001</v>
      </c>
      <c r="G122" s="9">
        <v>7.2000000000000064E-2</v>
      </c>
      <c r="H122" s="9">
        <v>0.67500000000000004</v>
      </c>
      <c r="I122" s="9">
        <v>4.3333333333333335E-2</v>
      </c>
      <c r="J122" s="9">
        <v>0.11199999999999999</v>
      </c>
      <c r="K122" s="10">
        <v>0.27966666666666667</v>
      </c>
      <c r="L122" s="9">
        <v>0.34659999999999996</v>
      </c>
      <c r="M122" s="9">
        <v>0.65877974586705212</v>
      </c>
      <c r="N122" s="10">
        <v>0.14000000000000001</v>
      </c>
      <c r="O122" s="10">
        <v>0.47</v>
      </c>
      <c r="P122" s="9">
        <v>0.04</v>
      </c>
      <c r="Q122" s="10">
        <v>7.4999999999999997E-2</v>
      </c>
      <c r="R122" s="9">
        <v>0.51600000000000001</v>
      </c>
      <c r="S122" s="9">
        <v>0.29015024390244004</v>
      </c>
      <c r="T122" s="11">
        <v>0.144249512</v>
      </c>
      <c r="U122" s="9">
        <v>0.14149476119999999</v>
      </c>
      <c r="V122" s="10">
        <v>1.62575347E-2</v>
      </c>
      <c r="W122" s="9">
        <v>0</v>
      </c>
      <c r="X122" s="9">
        <v>0</v>
      </c>
      <c r="Y122" s="9">
        <v>0</v>
      </c>
      <c r="Z122" s="9">
        <v>0.82</v>
      </c>
      <c r="AA122" s="10">
        <v>0.15957446808510639</v>
      </c>
      <c r="AB122" s="9">
        <v>4.3059982319999968E-2</v>
      </c>
      <c r="AC122" s="9">
        <v>0.56399999999999995</v>
      </c>
      <c r="AD122" s="10">
        <v>0.289219456633665</v>
      </c>
      <c r="AE122" s="10">
        <v>0.40316019391538499</v>
      </c>
      <c r="AF122" s="9">
        <v>2.9341447550482224E-3</v>
      </c>
      <c r="AG122" s="9">
        <v>0.3382842857142857</v>
      </c>
    </row>
    <row r="123" spans="3:33">
      <c r="C123" t="s">
        <v>54</v>
      </c>
      <c r="D123">
        <v>2000</v>
      </c>
      <c r="E123" s="9">
        <v>0.62183219653179189</v>
      </c>
      <c r="F123" s="9">
        <v>0.22309999999999999</v>
      </c>
      <c r="G123" s="9">
        <v>6.9999999999999951E-2</v>
      </c>
      <c r="H123" s="9">
        <v>0.67500000000000004</v>
      </c>
      <c r="I123" s="9">
        <v>4.3333333333333335E-2</v>
      </c>
      <c r="J123" s="9">
        <v>0.10999999999999999</v>
      </c>
      <c r="K123" s="10">
        <v>0.27966666666666667</v>
      </c>
      <c r="L123" s="9">
        <v>0.34899999999999998</v>
      </c>
      <c r="M123" s="9">
        <v>0.65201307920038554</v>
      </c>
      <c r="N123" s="10">
        <v>0.14000000000000001</v>
      </c>
      <c r="O123" s="10">
        <v>0.7</v>
      </c>
      <c r="P123" s="9">
        <v>0.02</v>
      </c>
      <c r="Q123" s="10">
        <v>7.4999999999999997E-2</v>
      </c>
      <c r="R123" s="9">
        <v>0.51600000000000001</v>
      </c>
      <c r="S123" s="9">
        <v>0.28023121951219598</v>
      </c>
      <c r="T123" s="11">
        <v>0.144249512</v>
      </c>
      <c r="U123" s="9">
        <v>8.3246760589999996E-2</v>
      </c>
      <c r="V123" s="10">
        <v>1.44616625E-2</v>
      </c>
      <c r="W123" s="9">
        <v>0</v>
      </c>
      <c r="X123" s="9">
        <v>0</v>
      </c>
      <c r="Y123" s="9">
        <v>0</v>
      </c>
      <c r="Z123" s="9">
        <v>0.82</v>
      </c>
      <c r="AA123" s="10">
        <v>0.15957446808510639</v>
      </c>
      <c r="AB123" s="9">
        <v>5.4119995139999988E-2</v>
      </c>
      <c r="AC123" s="9">
        <v>0.63</v>
      </c>
      <c r="AD123" s="10">
        <v>0.24931338878154202</v>
      </c>
      <c r="AE123" s="10">
        <v>0.41350353242118204</v>
      </c>
      <c r="AF123" s="9">
        <v>6.3166718920274444E-3</v>
      </c>
      <c r="AG123" s="9">
        <v>0.33743357142857139</v>
      </c>
    </row>
    <row r="124" spans="3:33">
      <c r="C124" t="s">
        <v>54</v>
      </c>
      <c r="D124">
        <v>2001</v>
      </c>
      <c r="E124" s="9">
        <v>0.62183219653179189</v>
      </c>
      <c r="F124" s="9">
        <v>0.25125999999999998</v>
      </c>
      <c r="G124" s="9">
        <v>6.5999999999999948E-2</v>
      </c>
      <c r="H124" s="9">
        <v>0.67500000000000004</v>
      </c>
      <c r="I124" s="9">
        <v>4.3333333333333335E-2</v>
      </c>
      <c r="J124" s="9">
        <v>0.10999999999999999</v>
      </c>
      <c r="K124" s="10">
        <v>0.27966666666666667</v>
      </c>
      <c r="L124" s="9">
        <v>0.35100000000000003</v>
      </c>
      <c r="M124" s="9">
        <v>0.64161527700258358</v>
      </c>
      <c r="N124" s="10">
        <v>0.14000000000000001</v>
      </c>
      <c r="O124" s="10">
        <v>0.53</v>
      </c>
      <c r="P124" s="9">
        <v>1.7999999999999999E-2</v>
      </c>
      <c r="Q124" s="10">
        <v>7.4999999999999997E-2</v>
      </c>
      <c r="R124" s="9">
        <v>0.51600000000000001</v>
      </c>
      <c r="S124" s="9">
        <v>0.27093902439024387</v>
      </c>
      <c r="T124" s="11">
        <v>0.144249512</v>
      </c>
      <c r="U124" s="9">
        <v>0.16340297849999999</v>
      </c>
      <c r="V124" s="10">
        <v>1.4392726599999999E-2</v>
      </c>
      <c r="W124" s="9">
        <v>0</v>
      </c>
      <c r="X124" s="9">
        <v>0</v>
      </c>
      <c r="Y124" s="9">
        <v>0</v>
      </c>
      <c r="Z124" s="9">
        <v>0.82</v>
      </c>
      <c r="AA124" s="10">
        <v>0.15957446808510639</v>
      </c>
      <c r="AB124" s="9">
        <v>6.5180007960000008E-2</v>
      </c>
      <c r="AC124" s="9">
        <v>0.66400000000000003</v>
      </c>
      <c r="AD124" s="10">
        <v>0.29353480103127005</v>
      </c>
      <c r="AE124" s="10">
        <v>0.40086413391007403</v>
      </c>
      <c r="AF124" s="9">
        <v>9.2443196403298889E-3</v>
      </c>
      <c r="AG124" s="9">
        <v>0.35620057142857142</v>
      </c>
    </row>
    <row r="125" spans="3:33">
      <c r="C125" t="s">
        <v>54</v>
      </c>
      <c r="D125">
        <v>2002</v>
      </c>
      <c r="E125" s="9">
        <v>0.62183219653179189</v>
      </c>
      <c r="F125" s="9">
        <v>0.27942</v>
      </c>
      <c r="G125" s="9">
        <v>6.2000000000000055E-2</v>
      </c>
      <c r="H125" s="9">
        <v>0.67500000000000004</v>
      </c>
      <c r="I125" s="9">
        <v>4.3333333333333335E-2</v>
      </c>
      <c r="J125" s="9">
        <v>0.10999999999999999</v>
      </c>
      <c r="K125" s="10">
        <v>0.27966666666666667</v>
      </c>
      <c r="L125" s="9">
        <v>0.35299999999999998</v>
      </c>
      <c r="M125" s="9">
        <v>0.63805483744214353</v>
      </c>
      <c r="N125" s="10">
        <v>0.14000000000000001</v>
      </c>
      <c r="O125" s="10">
        <v>0.61</v>
      </c>
      <c r="P125" s="9">
        <v>1.6E-2</v>
      </c>
      <c r="Q125" s="10">
        <v>7.4999999999999997E-2</v>
      </c>
      <c r="R125" s="9">
        <v>0.51600000000000001</v>
      </c>
      <c r="S125" s="9">
        <v>0.262407317073172</v>
      </c>
      <c r="T125" s="11">
        <v>0.144249512</v>
      </c>
      <c r="U125" s="9">
        <v>0.1029503411</v>
      </c>
      <c r="V125" s="10">
        <v>1.43237907E-2</v>
      </c>
      <c r="W125" s="9">
        <v>0</v>
      </c>
      <c r="X125" s="9">
        <v>0</v>
      </c>
      <c r="Y125" s="9">
        <v>0</v>
      </c>
      <c r="Z125" s="9">
        <v>0.82</v>
      </c>
      <c r="AA125" s="10">
        <v>0.15957446808510639</v>
      </c>
      <c r="AB125" s="9">
        <v>7.6240020780000028E-2</v>
      </c>
      <c r="AC125" s="9">
        <v>0.68</v>
      </c>
      <c r="AD125" s="10">
        <v>0.33775621328099803</v>
      </c>
      <c r="AE125" s="10">
        <v>0.38822473539896601</v>
      </c>
      <c r="AF125" s="9">
        <v>2.5902396224869777E-2</v>
      </c>
      <c r="AG125" s="9">
        <v>0.37822685714285714</v>
      </c>
    </row>
    <row r="126" spans="3:33">
      <c r="C126" t="s">
        <v>54</v>
      </c>
      <c r="D126">
        <v>2003</v>
      </c>
      <c r="E126" s="9">
        <v>0.62183219653179189</v>
      </c>
      <c r="F126" s="9">
        <v>0.30757999999999996</v>
      </c>
      <c r="G126" s="9">
        <v>5.799999999999994E-2</v>
      </c>
      <c r="H126" s="9">
        <v>0.67500000000000004</v>
      </c>
      <c r="I126" s="9">
        <v>4.3333333333333335E-2</v>
      </c>
      <c r="J126" s="9">
        <v>0.10999999999999999</v>
      </c>
      <c r="K126" s="10">
        <v>0.27966666666666667</v>
      </c>
      <c r="L126" s="9">
        <v>0.35499999999999998</v>
      </c>
      <c r="M126" s="9">
        <v>0.6799779143653053</v>
      </c>
      <c r="N126" s="10">
        <v>0.14000000000000001</v>
      </c>
      <c r="O126" s="10">
        <v>0.46</v>
      </c>
      <c r="P126" s="9">
        <v>1.4000000000000002E-2</v>
      </c>
      <c r="Q126" s="10">
        <v>7.4999999999999997E-2</v>
      </c>
      <c r="R126" s="9">
        <v>0.51600000000000001</v>
      </c>
      <c r="S126" s="9">
        <v>0.25478195121951386</v>
      </c>
      <c r="T126" s="11">
        <v>0.144249512</v>
      </c>
      <c r="U126" s="9">
        <v>7.4335146990000003E-2</v>
      </c>
      <c r="V126" s="10">
        <v>1.4254854799999999E-2</v>
      </c>
      <c r="W126" s="9">
        <v>0</v>
      </c>
      <c r="X126" s="9">
        <v>0</v>
      </c>
      <c r="Y126" s="9">
        <v>0</v>
      </c>
      <c r="Z126" s="9">
        <v>0.82</v>
      </c>
      <c r="AA126" s="10">
        <v>0.15957446808510639</v>
      </c>
      <c r="AB126" s="9">
        <v>8.7300033599999938E-2</v>
      </c>
      <c r="AC126" s="9">
        <v>0.67299999999999993</v>
      </c>
      <c r="AD126" s="10">
        <v>0.46141203957169602</v>
      </c>
      <c r="AE126" s="10">
        <v>0.36982749452574398</v>
      </c>
      <c r="AF126" s="9">
        <v>4.1532442139115999E-2</v>
      </c>
      <c r="AG126" s="9">
        <v>0.35727628571428571</v>
      </c>
    </row>
    <row r="127" spans="3:33">
      <c r="C127" t="s">
        <v>54</v>
      </c>
      <c r="D127">
        <v>2004</v>
      </c>
      <c r="E127" s="9">
        <v>0.62183219653179189</v>
      </c>
      <c r="F127" s="9">
        <v>0.33573999999999998</v>
      </c>
      <c r="G127" s="9">
        <v>5.4000000000000048E-2</v>
      </c>
      <c r="H127" s="9">
        <v>0.67500000000000004</v>
      </c>
      <c r="I127" s="9">
        <v>4.3333333333333335E-2</v>
      </c>
      <c r="J127" s="9">
        <v>0.10999999999999999</v>
      </c>
      <c r="K127" s="10">
        <v>0.27966666666666667</v>
      </c>
      <c r="L127" s="9">
        <v>0.35700000000000004</v>
      </c>
      <c r="M127" s="9">
        <v>0.65030025868780683</v>
      </c>
      <c r="N127" s="10">
        <v>0.14000000000000001</v>
      </c>
      <c r="O127" s="10">
        <v>0.6</v>
      </c>
      <c r="P127" s="9">
        <v>1.2E-2</v>
      </c>
      <c r="Q127" s="10">
        <v>7.4999999999999997E-2</v>
      </c>
      <c r="R127" s="9">
        <v>0.52755200000000002</v>
      </c>
      <c r="S127" s="9">
        <v>0.24814097560975601</v>
      </c>
      <c r="T127" s="11">
        <v>0.144249512</v>
      </c>
      <c r="U127" s="9">
        <v>6.6337389800000007E-2</v>
      </c>
      <c r="V127" s="10">
        <v>1.41859189E-2</v>
      </c>
      <c r="W127" s="9">
        <v>0</v>
      </c>
      <c r="X127" s="9">
        <v>0</v>
      </c>
      <c r="Y127" s="9">
        <v>0</v>
      </c>
      <c r="Z127" s="9">
        <v>0.82</v>
      </c>
      <c r="AA127" s="10">
        <v>0.15957446808510639</v>
      </c>
      <c r="AB127" s="9">
        <v>9.8799972500000055E-2</v>
      </c>
      <c r="AC127" s="9">
        <v>0.70299999999999996</v>
      </c>
      <c r="AD127" s="10">
        <v>0.401600079935994</v>
      </c>
      <c r="AE127" s="10">
        <v>0.394257166003736</v>
      </c>
      <c r="AF127" s="9">
        <v>7.3778706194335436E-2</v>
      </c>
      <c r="AG127" s="9">
        <v>0.37458999999999998</v>
      </c>
    </row>
    <row r="128" spans="3:33">
      <c r="C128" t="s">
        <v>54</v>
      </c>
      <c r="D128">
        <v>2005</v>
      </c>
      <c r="E128" s="9">
        <v>0.62183219653179189</v>
      </c>
      <c r="F128" s="9">
        <v>0.3639</v>
      </c>
      <c r="G128" s="9">
        <v>5.0000000000000044E-2</v>
      </c>
      <c r="H128" s="9">
        <v>0.67500000000000004</v>
      </c>
      <c r="I128" s="9">
        <v>4.3333333333333335E-2</v>
      </c>
      <c r="J128" s="9">
        <v>0.10999999999999999</v>
      </c>
      <c r="K128" s="10">
        <v>0.27966666666666667</v>
      </c>
      <c r="L128" s="9">
        <v>0.35899999999999999</v>
      </c>
      <c r="M128" s="9">
        <v>0.67976546015286909</v>
      </c>
      <c r="N128" s="10">
        <v>0.14000000000000001</v>
      </c>
      <c r="O128" s="10">
        <v>0.59</v>
      </c>
      <c r="P128" s="9">
        <v>0.01</v>
      </c>
      <c r="Q128" s="10">
        <v>7.4999999999999997E-2</v>
      </c>
      <c r="R128" s="9">
        <v>0.50800800000000002</v>
      </c>
      <c r="S128" s="9">
        <v>0.24247512195122001</v>
      </c>
      <c r="T128" s="11">
        <v>0.144249512</v>
      </c>
      <c r="U128" s="9">
        <v>0.14080898010000001</v>
      </c>
      <c r="V128" s="10">
        <v>1.4116983E-2</v>
      </c>
      <c r="W128" s="9">
        <v>0</v>
      </c>
      <c r="X128" s="9">
        <v>0</v>
      </c>
      <c r="Y128" s="9">
        <v>0</v>
      </c>
      <c r="Z128" s="9">
        <v>0.82</v>
      </c>
      <c r="AA128" s="10">
        <v>0.15957446808510639</v>
      </c>
      <c r="AB128" s="9">
        <v>0.10029998780000005</v>
      </c>
      <c r="AC128" s="9">
        <v>0.69799999999999995</v>
      </c>
      <c r="AD128" s="10">
        <v>0.46045936721369801</v>
      </c>
      <c r="AE128" s="10">
        <v>0.38370780117459402</v>
      </c>
      <c r="AF128" s="9">
        <v>0.11529881554107223</v>
      </c>
      <c r="AG128" s="9">
        <v>0.4006945714285714</v>
      </c>
    </row>
    <row r="129" spans="3:33">
      <c r="C129" t="s">
        <v>54</v>
      </c>
      <c r="D129">
        <v>2006</v>
      </c>
      <c r="E129" s="9">
        <v>0.62183219653179189</v>
      </c>
      <c r="F129" s="9">
        <v>0.37117799983732402</v>
      </c>
      <c r="G129" s="9">
        <v>4.6666666666666745E-2</v>
      </c>
      <c r="H129" s="9">
        <v>0.67500000000000004</v>
      </c>
      <c r="I129" s="9">
        <v>4.3333333333333335E-2</v>
      </c>
      <c r="J129" s="9">
        <v>0.10666666666666669</v>
      </c>
      <c r="K129" s="10">
        <v>0.27966666666666667</v>
      </c>
      <c r="L129" s="9">
        <v>0.35979999999999995</v>
      </c>
      <c r="M129" s="9">
        <v>0.65872793559611442</v>
      </c>
      <c r="N129" s="10">
        <v>0.14000000000000001</v>
      </c>
      <c r="O129" s="10">
        <v>0.69</v>
      </c>
      <c r="P129" s="9">
        <v>1.0199999995529651E-2</v>
      </c>
      <c r="Q129" s="10">
        <v>7.4999999999999997E-2</v>
      </c>
      <c r="R129" s="9">
        <v>0.50701599999999991</v>
      </c>
      <c r="S129" s="9">
        <v>0.23763512195121994</v>
      </c>
      <c r="T129" s="11">
        <v>0.144249512</v>
      </c>
      <c r="U129" s="9">
        <v>0.16208981580000001</v>
      </c>
      <c r="V129" s="10">
        <v>1.3871327499999999E-2</v>
      </c>
      <c r="W129" s="9">
        <v>0</v>
      </c>
      <c r="X129" s="9">
        <v>0</v>
      </c>
      <c r="Y129" s="9">
        <v>0</v>
      </c>
      <c r="Z129" s="9">
        <v>0.82</v>
      </c>
      <c r="AA129" s="10">
        <v>0.15957446808510639</v>
      </c>
      <c r="AB129" s="9">
        <v>0.1102100372</v>
      </c>
      <c r="AC129" s="9">
        <v>0.70599999999999996</v>
      </c>
      <c r="AD129" s="10">
        <v>0.44381704667865601</v>
      </c>
      <c r="AE129" s="10">
        <v>0.36506066587918801</v>
      </c>
      <c r="AF129" s="9">
        <v>0.45616651775085554</v>
      </c>
      <c r="AG129" s="9">
        <v>0.45360600000000001</v>
      </c>
    </row>
    <row r="130" spans="3:33">
      <c r="C130" t="s">
        <v>54</v>
      </c>
      <c r="D130">
        <v>2007</v>
      </c>
      <c r="E130" s="9">
        <v>0.62183219653179189</v>
      </c>
      <c r="F130" s="9">
        <v>0.37845599967464805</v>
      </c>
      <c r="G130" s="9">
        <v>4.3333333333333335E-2</v>
      </c>
      <c r="H130" s="9">
        <v>0.67500000000000004</v>
      </c>
      <c r="I130" s="9">
        <v>4.3333333333333335E-2</v>
      </c>
      <c r="J130" s="9">
        <v>0.10333333333333328</v>
      </c>
      <c r="K130" s="10">
        <v>0.27966666666666667</v>
      </c>
      <c r="L130" s="9">
        <v>0.36060000000000003</v>
      </c>
      <c r="M130" s="9">
        <v>0.69818996109844089</v>
      </c>
      <c r="N130" s="10">
        <v>0.14000000000000001</v>
      </c>
      <c r="O130" s="10">
        <v>0.82</v>
      </c>
      <c r="P130" s="9">
        <v>1.0399999991059304E-2</v>
      </c>
      <c r="Q130" s="10">
        <v>7.4999999999999997E-2</v>
      </c>
      <c r="R130" s="9">
        <v>0.50944</v>
      </c>
      <c r="S130" s="9">
        <v>0.23331365853658614</v>
      </c>
      <c r="T130" s="11">
        <v>0.144249512</v>
      </c>
      <c r="U130" s="9">
        <v>0.17302524789999998</v>
      </c>
      <c r="V130" s="10">
        <v>1.3625672E-2</v>
      </c>
      <c r="W130" s="9">
        <v>0</v>
      </c>
      <c r="X130" s="9">
        <v>0</v>
      </c>
      <c r="Y130" s="9">
        <v>0</v>
      </c>
      <c r="Z130" s="9">
        <v>0.82</v>
      </c>
      <c r="AA130" s="10">
        <v>0.15957446808510639</v>
      </c>
      <c r="AB130" s="9">
        <v>0.10959999999999992</v>
      </c>
      <c r="AC130" s="9">
        <v>0.68599999999999994</v>
      </c>
      <c r="AD130" s="10">
        <v>0.50721417921331846</v>
      </c>
      <c r="AE130" s="10">
        <v>0.37306514739851199</v>
      </c>
      <c r="AF130" s="9">
        <v>0.67857934583511892</v>
      </c>
      <c r="AG130" s="9">
        <v>0.48866199999999999</v>
      </c>
    </row>
    <row r="131" spans="3:33">
      <c r="C131" t="s">
        <v>54</v>
      </c>
      <c r="D131">
        <v>2008</v>
      </c>
      <c r="E131" s="9">
        <v>0.62183219653179189</v>
      </c>
      <c r="F131" s="9">
        <v>0.38573399951197201</v>
      </c>
      <c r="G131" s="9">
        <v>4.0000000000000036E-2</v>
      </c>
      <c r="H131" s="9">
        <v>0.67500000000000004</v>
      </c>
      <c r="I131" s="9">
        <v>4.3333333333333335E-2</v>
      </c>
      <c r="J131" s="9">
        <v>9.9999999999999978E-2</v>
      </c>
      <c r="K131" s="10">
        <v>0.27966666666666667</v>
      </c>
      <c r="L131" s="9">
        <v>0.3614</v>
      </c>
      <c r="M131" s="9">
        <v>0.68719891068258088</v>
      </c>
      <c r="N131" s="10">
        <v>0.14000000000000001</v>
      </c>
      <c r="O131" s="10">
        <v>0.83639999963343137</v>
      </c>
      <c r="P131" s="9">
        <v>1.0599999986588955E-2</v>
      </c>
      <c r="Q131" s="10">
        <v>7.4999999999999997E-2</v>
      </c>
      <c r="R131" s="9">
        <v>0.50944</v>
      </c>
      <c r="S131" s="9">
        <v>0.22925219512195216</v>
      </c>
      <c r="T131" s="11">
        <v>0.144249512</v>
      </c>
      <c r="U131" s="9">
        <v>0.10376664520000001</v>
      </c>
      <c r="V131" s="10">
        <v>1.33800165E-2</v>
      </c>
      <c r="W131" s="9">
        <v>0</v>
      </c>
      <c r="X131" s="9">
        <v>0</v>
      </c>
      <c r="Y131" s="9">
        <v>0</v>
      </c>
      <c r="Z131" s="9">
        <v>0.82</v>
      </c>
      <c r="AA131" s="10">
        <v>0.15957446808510639</v>
      </c>
      <c r="AB131" s="9">
        <v>9.4799999999999995E-2</v>
      </c>
      <c r="AC131" s="9">
        <v>0.69900000000000007</v>
      </c>
      <c r="AD131" s="10">
        <v>0.48553446320041915</v>
      </c>
      <c r="AE131" s="10">
        <v>0.35663288075841199</v>
      </c>
      <c r="AF131" s="9">
        <v>0.84351061752740675</v>
      </c>
      <c r="AG131" s="9">
        <v>0.68182157142857147</v>
      </c>
    </row>
    <row r="132" spans="3:33">
      <c r="C132" t="s">
        <v>54</v>
      </c>
      <c r="D132">
        <v>2009</v>
      </c>
      <c r="E132" s="9">
        <v>0.62183219653179189</v>
      </c>
      <c r="F132" s="9">
        <v>0.39301199934929604</v>
      </c>
      <c r="G132" s="9">
        <v>5.919999957084654E-2</v>
      </c>
      <c r="H132" s="9">
        <v>0.67500000000000004</v>
      </c>
      <c r="I132" s="9">
        <v>4.3333333333333335E-2</v>
      </c>
      <c r="J132" s="9">
        <v>0.1179999995976686</v>
      </c>
      <c r="K132" s="10">
        <v>0.27966666666666667</v>
      </c>
      <c r="L132" s="9">
        <v>0.36219999999999997</v>
      </c>
      <c r="M132" s="9">
        <v>0.88119770910725392</v>
      </c>
      <c r="N132" s="10">
        <v>0.14000000000000001</v>
      </c>
      <c r="O132" s="10">
        <v>0.85279999926686278</v>
      </c>
      <c r="P132" s="9">
        <v>1.0799999982118608E-2</v>
      </c>
      <c r="Q132" s="10">
        <v>7.4999999999999997E-2</v>
      </c>
      <c r="R132" s="9">
        <v>0.50944</v>
      </c>
      <c r="S132" s="9">
        <v>0.2586671505620376</v>
      </c>
      <c r="T132" s="11">
        <v>0.144249512</v>
      </c>
      <c r="U132" s="9">
        <v>8.4355135489999997E-2</v>
      </c>
      <c r="V132" s="10">
        <v>1.3647616824018667E-2</v>
      </c>
      <c r="W132" s="9">
        <v>0</v>
      </c>
      <c r="X132" s="9">
        <v>0</v>
      </c>
      <c r="Y132" s="9">
        <v>0</v>
      </c>
      <c r="Z132" s="9">
        <v>0.82</v>
      </c>
      <c r="AA132" s="10">
        <v>0.15957446808510639</v>
      </c>
      <c r="AB132" s="9">
        <v>0.11290399959534414</v>
      </c>
      <c r="AC132" s="9">
        <v>0.69900000000000007</v>
      </c>
      <c r="AD132" s="10">
        <v>0.51799822023955644</v>
      </c>
      <c r="AE132" s="10">
        <v>0.33514340296433598</v>
      </c>
      <c r="AF132" s="9">
        <v>0.94426123253697891</v>
      </c>
      <c r="AG132" s="9">
        <v>0.71639128571428579</v>
      </c>
    </row>
    <row r="133" spans="3:33">
      <c r="C133" t="s">
        <v>54</v>
      </c>
      <c r="D133">
        <v>2010</v>
      </c>
      <c r="E133" s="9">
        <v>0.62183219653179189</v>
      </c>
      <c r="F133" s="9">
        <v>0.40028999918662012</v>
      </c>
      <c r="G133" s="9">
        <v>7.8399999141693155E-2</v>
      </c>
      <c r="H133" s="9">
        <v>0.67500000000000004</v>
      </c>
      <c r="I133" s="9">
        <v>4.3333333333333335E-2</v>
      </c>
      <c r="J133" s="9">
        <v>0.13599999919533734</v>
      </c>
      <c r="K133" s="10">
        <v>0.27966666666666667</v>
      </c>
      <c r="L133" s="9">
        <v>0.36582199991904196</v>
      </c>
      <c r="M133" s="9">
        <v>0.88119770910725392</v>
      </c>
      <c r="N133" s="10">
        <v>0.14000000000000001</v>
      </c>
      <c r="O133" s="10">
        <v>0.8691999989002942</v>
      </c>
      <c r="P133" s="9">
        <v>1.0999999977648259E-2</v>
      </c>
      <c r="Q133" s="10">
        <v>7.4999999999999997E-2</v>
      </c>
      <c r="R133" s="9">
        <v>0.50944</v>
      </c>
      <c r="S133" s="9">
        <v>0.28808210600212303</v>
      </c>
      <c r="T133" s="11">
        <v>0.144249512</v>
      </c>
      <c r="U133" s="9">
        <v>8.5198686826045145E-2</v>
      </c>
      <c r="V133" s="10">
        <v>1.3915217148037333E-2</v>
      </c>
      <c r="W133" s="9">
        <v>0</v>
      </c>
      <c r="X133" s="9">
        <v>0</v>
      </c>
      <c r="Y133" s="9">
        <v>0</v>
      </c>
      <c r="Z133" s="9">
        <v>0.82</v>
      </c>
      <c r="AA133" s="10">
        <v>0.15957446808510639</v>
      </c>
      <c r="AB133" s="9">
        <v>0.13100799919068817</v>
      </c>
      <c r="AC133" s="9">
        <v>0.69200000000000006</v>
      </c>
      <c r="AD133" s="10">
        <v>0.51781823804118376</v>
      </c>
      <c r="AE133" s="10">
        <v>0.33679196889784435</v>
      </c>
      <c r="AF133" s="9">
        <v>0.93481862042266795</v>
      </c>
      <c r="AG133" s="9">
        <v>0.7092273730172689</v>
      </c>
    </row>
    <row r="134" spans="3:33">
      <c r="C134" t="s">
        <v>56</v>
      </c>
      <c r="D134">
        <v>1995</v>
      </c>
      <c r="E134" s="9">
        <v>0.29015336206896547</v>
      </c>
      <c r="F134" s="9">
        <v>4.5039999999999997E-2</v>
      </c>
      <c r="G134" s="9">
        <v>0</v>
      </c>
      <c r="H134" s="9">
        <v>0.27500000000000002</v>
      </c>
      <c r="I134" s="9">
        <v>0</v>
      </c>
      <c r="J134" s="9">
        <v>0</v>
      </c>
      <c r="K134" s="10">
        <v>0.49116666666666664</v>
      </c>
      <c r="L134" s="9">
        <v>0.13900000000000001</v>
      </c>
      <c r="M134" s="9">
        <v>0.91551602638782181</v>
      </c>
      <c r="N134" s="10">
        <v>0.32</v>
      </c>
      <c r="O134" s="10">
        <v>0.03</v>
      </c>
      <c r="P134" s="9">
        <v>0</v>
      </c>
      <c r="Q134" s="10">
        <v>0.85</v>
      </c>
      <c r="R134" s="9">
        <v>0.41032000000000002</v>
      </c>
      <c r="S134" s="9">
        <v>0.14341463414634203</v>
      </c>
      <c r="T134" s="11">
        <v>9.5238095999999994E-2</v>
      </c>
      <c r="U134" s="9">
        <v>0</v>
      </c>
      <c r="V134" s="10">
        <v>5.8607210000000002E-3</v>
      </c>
      <c r="W134" s="9">
        <v>1.604261631696664E-2</v>
      </c>
      <c r="X134" s="9">
        <v>0.121074922878081</v>
      </c>
      <c r="Y134" s="9">
        <v>0</v>
      </c>
      <c r="Z134" s="9">
        <v>0</v>
      </c>
      <c r="AA134" s="10">
        <v>4.6860966116918116E-3</v>
      </c>
      <c r="AB134" s="9">
        <v>0.61400001530000003</v>
      </c>
      <c r="AC134" s="9">
        <v>0.74099999999999999</v>
      </c>
      <c r="AD134" s="10">
        <v>0.70298327312660014</v>
      </c>
      <c r="AE134" s="10">
        <v>0.76225080679252122</v>
      </c>
      <c r="AF134" s="9">
        <v>0.13784368698047333</v>
      </c>
      <c r="AG134" s="9">
        <v>1</v>
      </c>
    </row>
    <row r="135" spans="3:33">
      <c r="C135" t="s">
        <v>56</v>
      </c>
      <c r="D135">
        <v>1996</v>
      </c>
      <c r="E135" s="9">
        <v>0.29015336206896547</v>
      </c>
      <c r="F135" s="9">
        <v>4.5198000000000002E-2</v>
      </c>
      <c r="G135" s="9">
        <v>0</v>
      </c>
      <c r="H135" s="9">
        <v>0.27500000000000002</v>
      </c>
      <c r="I135" s="9">
        <v>0</v>
      </c>
      <c r="J135" s="9">
        <v>0</v>
      </c>
      <c r="K135" s="10">
        <v>0.49116666666666664</v>
      </c>
      <c r="L135" s="9">
        <v>0.1368</v>
      </c>
      <c r="M135" s="9">
        <v>0.91551602638782181</v>
      </c>
      <c r="N135" s="10">
        <v>0.32</v>
      </c>
      <c r="O135" s="10">
        <v>0.01</v>
      </c>
      <c r="P135" s="9">
        <v>0</v>
      </c>
      <c r="Q135" s="10">
        <v>0.85</v>
      </c>
      <c r="R135" s="9">
        <v>0.41032000000000002</v>
      </c>
      <c r="S135" s="9">
        <v>0.13843902439024391</v>
      </c>
      <c r="T135" s="11">
        <v>9.5238095999999994E-2</v>
      </c>
      <c r="U135" s="9">
        <v>0</v>
      </c>
      <c r="V135" s="10">
        <v>5.4830713500000003E-3</v>
      </c>
      <c r="W135" s="9">
        <v>1.604261631696664E-2</v>
      </c>
      <c r="X135" s="9">
        <v>0.121074922878081</v>
      </c>
      <c r="Y135" s="9">
        <v>0</v>
      </c>
      <c r="Z135" s="9">
        <v>0</v>
      </c>
      <c r="AA135" s="10">
        <v>4.6860966116918116E-3</v>
      </c>
      <c r="AB135" s="9">
        <v>0.61299999240000003</v>
      </c>
      <c r="AC135" s="9">
        <v>0.74</v>
      </c>
      <c r="AD135" s="10">
        <v>0.70712578881021204</v>
      </c>
      <c r="AE135" s="10">
        <v>0.767602863951932</v>
      </c>
      <c r="AF135" s="9">
        <v>0.24211311961844445</v>
      </c>
      <c r="AG135" s="9">
        <v>1</v>
      </c>
    </row>
    <row r="136" spans="3:33">
      <c r="C136" t="s">
        <v>56</v>
      </c>
      <c r="D136">
        <v>1997</v>
      </c>
      <c r="E136" s="9">
        <v>0.29015336206896547</v>
      </c>
      <c r="F136" s="9">
        <v>4.5355999999999994E-2</v>
      </c>
      <c r="G136" s="9">
        <v>0</v>
      </c>
      <c r="H136" s="9">
        <v>0.27500000000000002</v>
      </c>
      <c r="I136" s="9">
        <v>0</v>
      </c>
      <c r="J136" s="9">
        <v>0</v>
      </c>
      <c r="K136" s="10">
        <v>0.49116666666666664</v>
      </c>
      <c r="L136" s="9">
        <v>0.1346</v>
      </c>
      <c r="M136" s="9">
        <v>0.91551602638782181</v>
      </c>
      <c r="N136" s="10">
        <v>0.32</v>
      </c>
      <c r="O136" s="10">
        <v>0.01</v>
      </c>
      <c r="P136" s="9">
        <v>0</v>
      </c>
      <c r="Q136" s="10">
        <v>0.85</v>
      </c>
      <c r="R136" s="9">
        <v>0.41105599999999998</v>
      </c>
      <c r="S136" s="9">
        <v>0.13039024390244014</v>
      </c>
      <c r="T136" s="11">
        <v>9.5238095999999994E-2</v>
      </c>
      <c r="U136" s="9">
        <v>0</v>
      </c>
      <c r="V136" s="10">
        <v>5.1054216999999995E-3</v>
      </c>
      <c r="W136" s="9">
        <v>1.604261631696664E-2</v>
      </c>
      <c r="X136" s="9">
        <v>0.121074922878081</v>
      </c>
      <c r="Y136" s="9">
        <v>0</v>
      </c>
      <c r="Z136" s="9">
        <v>0</v>
      </c>
      <c r="AA136" s="10">
        <v>4.6860966116918116E-3</v>
      </c>
      <c r="AB136" s="9">
        <v>0.61299999240000003</v>
      </c>
      <c r="AC136" s="9">
        <v>0.755</v>
      </c>
      <c r="AD136" s="10">
        <v>0.71923138657357599</v>
      </c>
      <c r="AE136" s="10">
        <v>0.77670578400234203</v>
      </c>
      <c r="AF136" s="9">
        <v>0.27470252560710001</v>
      </c>
      <c r="AG136" s="9">
        <v>1</v>
      </c>
    </row>
    <row r="137" spans="3:33">
      <c r="C137" t="s">
        <v>56</v>
      </c>
      <c r="D137">
        <v>1998</v>
      </c>
      <c r="E137" s="9">
        <v>0.29015336206896547</v>
      </c>
      <c r="F137" s="9">
        <v>4.5513999999999999E-2</v>
      </c>
      <c r="G137" s="9">
        <v>0</v>
      </c>
      <c r="H137" s="9">
        <v>0.27500000000000002</v>
      </c>
      <c r="I137" s="9">
        <v>0</v>
      </c>
      <c r="J137" s="9">
        <v>0</v>
      </c>
      <c r="K137" s="10">
        <v>0.49116666666666664</v>
      </c>
      <c r="L137" s="9">
        <v>0.13239999999999999</v>
      </c>
      <c r="M137" s="9">
        <v>0.91551602638782181</v>
      </c>
      <c r="N137" s="10">
        <v>0.32</v>
      </c>
      <c r="O137" s="10">
        <v>0.01</v>
      </c>
      <c r="P137" s="9">
        <v>0</v>
      </c>
      <c r="Q137" s="10">
        <v>0.85</v>
      </c>
      <c r="R137" s="9">
        <v>0.41179199999999994</v>
      </c>
      <c r="S137" s="9">
        <v>0.12736585365853814</v>
      </c>
      <c r="T137" s="11">
        <v>9.5238095999999994E-2</v>
      </c>
      <c r="U137" s="9">
        <v>0</v>
      </c>
      <c r="V137" s="10">
        <v>4.7277720499999997E-3</v>
      </c>
      <c r="W137" s="9">
        <v>1.604261631696664E-2</v>
      </c>
      <c r="X137" s="9">
        <v>0.121074922878081</v>
      </c>
      <c r="Y137" s="9">
        <v>0</v>
      </c>
      <c r="Z137" s="9">
        <v>0</v>
      </c>
      <c r="AA137" s="10">
        <v>4.6860966116918116E-3</v>
      </c>
      <c r="AB137" s="9">
        <v>0.61299999240000003</v>
      </c>
      <c r="AC137" s="9">
        <v>0.75599999999999989</v>
      </c>
      <c r="AD137" s="10">
        <v>0.73133698433693994</v>
      </c>
      <c r="AE137" s="10">
        <v>0.78580870405275205</v>
      </c>
      <c r="AF137" s="9">
        <v>0.29204448957535334</v>
      </c>
      <c r="AG137" s="9">
        <v>0.94886142857142852</v>
      </c>
    </row>
    <row r="138" spans="3:33">
      <c r="C138" t="s">
        <v>56</v>
      </c>
      <c r="D138">
        <v>1999</v>
      </c>
      <c r="E138" s="9">
        <v>0.29015336206896547</v>
      </c>
      <c r="F138" s="9">
        <v>4.5671999999999997E-2</v>
      </c>
      <c r="G138" s="9">
        <v>0</v>
      </c>
      <c r="H138" s="9">
        <v>0.27500000000000002</v>
      </c>
      <c r="I138" s="9">
        <v>0</v>
      </c>
      <c r="J138" s="9">
        <v>0</v>
      </c>
      <c r="K138" s="10">
        <v>0.49116666666666664</v>
      </c>
      <c r="L138" s="9">
        <v>0.13019999999999998</v>
      </c>
      <c r="M138" s="9">
        <v>0.91551602638782181</v>
      </c>
      <c r="N138" s="10">
        <v>0.32</v>
      </c>
      <c r="O138" s="10">
        <v>0.01</v>
      </c>
      <c r="P138" s="9">
        <v>0</v>
      </c>
      <c r="Q138" s="10">
        <v>0.85</v>
      </c>
      <c r="R138" s="9">
        <v>0.41252799999999989</v>
      </c>
      <c r="S138" s="9">
        <v>0.12136585365853791</v>
      </c>
      <c r="T138" s="11">
        <v>9.5238095999999994E-2</v>
      </c>
      <c r="U138" s="9">
        <v>0</v>
      </c>
      <c r="V138" s="10">
        <v>4.3501223999999998E-3</v>
      </c>
      <c r="W138" s="9">
        <v>1.604261631696664E-2</v>
      </c>
      <c r="X138" s="9">
        <v>0.121074922878081</v>
      </c>
      <c r="Y138" s="9">
        <v>0</v>
      </c>
      <c r="Z138" s="9">
        <v>0</v>
      </c>
      <c r="AA138" s="10">
        <v>4.6860966116918116E-3</v>
      </c>
      <c r="AB138" s="9">
        <v>0.62073999237899746</v>
      </c>
      <c r="AC138" s="9">
        <v>0.76400000000000001</v>
      </c>
      <c r="AD138" s="10">
        <v>0.73725692901090001</v>
      </c>
      <c r="AE138" s="10">
        <v>0.79385837779554402</v>
      </c>
      <c r="AF138" s="9">
        <v>0.37074218887597332</v>
      </c>
      <c r="AG138" s="9">
        <v>0.93396242857142853</v>
      </c>
    </row>
    <row r="139" spans="3:33">
      <c r="C139" t="s">
        <v>56</v>
      </c>
      <c r="D139">
        <v>2000</v>
      </c>
      <c r="E139" s="9">
        <v>0.29015336206896547</v>
      </c>
      <c r="F139" s="9">
        <v>4.5830000000000003E-2</v>
      </c>
      <c r="G139" s="9">
        <v>0</v>
      </c>
      <c r="H139" s="9">
        <v>0.27500000000000002</v>
      </c>
      <c r="I139" s="9">
        <v>0</v>
      </c>
      <c r="J139" s="9">
        <v>0</v>
      </c>
      <c r="K139" s="10">
        <v>0.49116666666666664</v>
      </c>
      <c r="L139" s="9">
        <v>0.128</v>
      </c>
      <c r="M139" s="9">
        <v>0.91551602638782181</v>
      </c>
      <c r="N139" s="10">
        <v>0.32</v>
      </c>
      <c r="O139" s="10">
        <v>0.01</v>
      </c>
      <c r="P139" s="9">
        <v>0</v>
      </c>
      <c r="Q139" s="10">
        <v>0.85</v>
      </c>
      <c r="R139" s="9">
        <v>0.41326399999999996</v>
      </c>
      <c r="S139" s="9">
        <v>0.11531707317073203</v>
      </c>
      <c r="T139" s="11">
        <v>9.5238095999999994E-2</v>
      </c>
      <c r="U139" s="9">
        <v>0</v>
      </c>
      <c r="V139" s="10">
        <v>3.9724727499999999E-3</v>
      </c>
      <c r="W139" s="9">
        <v>1.604261631696664E-2</v>
      </c>
      <c r="X139" s="9">
        <v>0.121074922878081</v>
      </c>
      <c r="Y139" s="9">
        <v>0</v>
      </c>
      <c r="Z139" s="9">
        <v>0</v>
      </c>
      <c r="AA139" s="10">
        <v>4.6860966116918116E-3</v>
      </c>
      <c r="AB139" s="9">
        <v>0.62847999235799501</v>
      </c>
      <c r="AC139" s="9">
        <v>0.77099999999999991</v>
      </c>
      <c r="AD139" s="10">
        <v>0.74317687368485996</v>
      </c>
      <c r="AE139" s="10">
        <v>0.801908051538336</v>
      </c>
      <c r="AF139" s="9">
        <v>0.49670199620598998</v>
      </c>
      <c r="AG139" s="9">
        <v>0.93542571428571419</v>
      </c>
    </row>
    <row r="140" spans="3:33">
      <c r="C140" t="s">
        <v>56</v>
      </c>
      <c r="D140">
        <v>2001</v>
      </c>
      <c r="E140" s="9">
        <v>0.29015336206896547</v>
      </c>
      <c r="F140" s="9">
        <v>4.6746599979512402E-2</v>
      </c>
      <c r="G140" s="9">
        <v>0</v>
      </c>
      <c r="H140" s="9">
        <v>0.27500000000000002</v>
      </c>
      <c r="I140" s="9">
        <v>0</v>
      </c>
      <c r="J140" s="9">
        <v>0</v>
      </c>
      <c r="K140" s="10">
        <v>0.49116666666666664</v>
      </c>
      <c r="L140" s="9">
        <v>0.126</v>
      </c>
      <c r="M140" s="9">
        <v>0.91551602638782181</v>
      </c>
      <c r="N140" s="10">
        <v>0.32</v>
      </c>
      <c r="O140" s="10">
        <v>0.02</v>
      </c>
      <c r="P140" s="9">
        <v>0</v>
      </c>
      <c r="Q140" s="10">
        <v>0.85</v>
      </c>
      <c r="R140" s="9">
        <v>0.41399999999999992</v>
      </c>
      <c r="S140" s="9">
        <v>0.10731707317073191</v>
      </c>
      <c r="T140" s="11">
        <v>9.5238095999999994E-2</v>
      </c>
      <c r="U140" s="9">
        <v>0</v>
      </c>
      <c r="V140" s="10">
        <v>3.84378635E-3</v>
      </c>
      <c r="W140" s="9">
        <v>1.604261631696664E-2</v>
      </c>
      <c r="X140" s="9">
        <v>0.121074922878081</v>
      </c>
      <c r="Y140" s="9">
        <v>0</v>
      </c>
      <c r="Z140" s="9">
        <v>0</v>
      </c>
      <c r="AA140" s="10">
        <v>4.6860966116918116E-3</v>
      </c>
      <c r="AB140" s="9">
        <v>0.63621999233699256</v>
      </c>
      <c r="AC140" s="9">
        <v>0.77400000000000002</v>
      </c>
      <c r="AD140" s="10">
        <v>0.73618315901367304</v>
      </c>
      <c r="AE140" s="10">
        <v>0.79052801362302305</v>
      </c>
      <c r="AF140" s="9">
        <v>0.63714463961721002</v>
      </c>
      <c r="AG140" s="9">
        <v>0.95275342857142853</v>
      </c>
    </row>
    <row r="141" spans="3:33">
      <c r="C141" t="s">
        <v>56</v>
      </c>
      <c r="D141">
        <v>2002</v>
      </c>
      <c r="E141" s="9">
        <v>0.29015336206896547</v>
      </c>
      <c r="F141" s="9">
        <v>4.7663199959024787E-2</v>
      </c>
      <c r="G141" s="9">
        <v>0</v>
      </c>
      <c r="H141" s="9">
        <v>0.27500000000000002</v>
      </c>
      <c r="I141" s="9">
        <v>0</v>
      </c>
      <c r="J141" s="9">
        <v>0</v>
      </c>
      <c r="K141" s="10">
        <v>0.49116666666666664</v>
      </c>
      <c r="L141" s="9">
        <v>0.124</v>
      </c>
      <c r="M141" s="9">
        <v>0.91532174603441607</v>
      </c>
      <c r="N141" s="10">
        <v>0.32</v>
      </c>
      <c r="O141" s="10">
        <v>0.02</v>
      </c>
      <c r="P141" s="9">
        <v>0</v>
      </c>
      <c r="Q141" s="10">
        <v>0.85</v>
      </c>
      <c r="R141" s="9">
        <v>0.40069599999999994</v>
      </c>
      <c r="S141" s="9">
        <v>0.10126829268292792</v>
      </c>
      <c r="T141" s="11">
        <v>9.5238095999999994E-2</v>
      </c>
      <c r="U141" s="9">
        <v>0</v>
      </c>
      <c r="V141" s="10">
        <v>3.71509995E-3</v>
      </c>
      <c r="W141" s="9">
        <v>1.604261631696664E-2</v>
      </c>
      <c r="X141" s="9">
        <v>0.121074922878081</v>
      </c>
      <c r="Y141" s="9">
        <v>0</v>
      </c>
      <c r="Z141" s="9">
        <v>0</v>
      </c>
      <c r="AA141" s="10">
        <v>4.6860966116918116E-3</v>
      </c>
      <c r="AB141" s="9">
        <v>0.64395999231598999</v>
      </c>
      <c r="AC141" s="9">
        <v>0.77300000000000002</v>
      </c>
      <c r="AD141" s="10">
        <v>0.729189444342486</v>
      </c>
      <c r="AE141" s="10">
        <v>0.77914797570770999</v>
      </c>
      <c r="AF141" s="9">
        <v>0.7163753105518067</v>
      </c>
      <c r="AG141" s="9">
        <v>1</v>
      </c>
    </row>
    <row r="142" spans="3:33">
      <c r="C142" t="s">
        <v>56</v>
      </c>
      <c r="D142">
        <v>2003</v>
      </c>
      <c r="E142" s="9">
        <v>0.29015336206896547</v>
      </c>
      <c r="F142" s="9">
        <v>4.8579799938537178E-2</v>
      </c>
      <c r="G142" s="9">
        <v>0</v>
      </c>
      <c r="H142" s="9">
        <v>0.27500000000000002</v>
      </c>
      <c r="I142" s="9">
        <v>0</v>
      </c>
      <c r="J142" s="9">
        <v>0</v>
      </c>
      <c r="K142" s="10">
        <v>0.49116666666666664</v>
      </c>
      <c r="L142" s="9">
        <v>0.122</v>
      </c>
      <c r="M142" s="9">
        <v>0.9162528193515791</v>
      </c>
      <c r="N142" s="10">
        <v>0.32</v>
      </c>
      <c r="O142" s="10">
        <v>0.05</v>
      </c>
      <c r="P142" s="9">
        <v>0</v>
      </c>
      <c r="Q142" s="10">
        <v>0.85</v>
      </c>
      <c r="R142" s="9">
        <v>0.38739199999999996</v>
      </c>
      <c r="S142" s="9">
        <v>9.5219512195122036E-2</v>
      </c>
      <c r="T142" s="11">
        <v>9.5238095999999994E-2</v>
      </c>
      <c r="U142" s="9">
        <v>0</v>
      </c>
      <c r="V142" s="10">
        <v>3.5864135500000001E-3</v>
      </c>
      <c r="W142" s="9">
        <v>1.604261631696664E-2</v>
      </c>
      <c r="X142" s="9">
        <v>0.121074922878081</v>
      </c>
      <c r="Y142" s="9">
        <v>0</v>
      </c>
      <c r="Z142" s="9">
        <v>0</v>
      </c>
      <c r="AA142" s="10">
        <v>4.6860966116918116E-3</v>
      </c>
      <c r="AB142" s="9">
        <v>0.65169999229498754</v>
      </c>
      <c r="AC142" s="9">
        <v>0.77400000000000002</v>
      </c>
      <c r="AD142" s="10">
        <v>0.68678190926816196</v>
      </c>
      <c r="AE142" s="10">
        <v>0.78160486929083395</v>
      </c>
      <c r="AF142" s="9">
        <v>0.80124607251480773</v>
      </c>
      <c r="AG142" s="9">
        <v>1</v>
      </c>
    </row>
    <row r="143" spans="3:33">
      <c r="C143" t="s">
        <v>56</v>
      </c>
      <c r="D143">
        <v>2004</v>
      </c>
      <c r="E143" s="9">
        <v>0.29015336206896547</v>
      </c>
      <c r="F143" s="9">
        <v>4.9496399918049577E-2</v>
      </c>
      <c r="G143" s="9">
        <v>0</v>
      </c>
      <c r="H143" s="9">
        <v>0.27500000000000002</v>
      </c>
      <c r="I143" s="9">
        <v>0</v>
      </c>
      <c r="J143" s="9">
        <v>0</v>
      </c>
      <c r="K143" s="10">
        <v>0.49116666666666664</v>
      </c>
      <c r="L143" s="9">
        <v>0.12</v>
      </c>
      <c r="M143" s="9">
        <v>0.90412730867602853</v>
      </c>
      <c r="N143" s="10">
        <v>0.32</v>
      </c>
      <c r="O143" s="10">
        <v>0.02</v>
      </c>
      <c r="P143" s="9">
        <v>0</v>
      </c>
      <c r="Q143" s="10">
        <v>0.85</v>
      </c>
      <c r="R143" s="9">
        <v>0.37408799999999998</v>
      </c>
      <c r="S143" s="9">
        <v>9.0195121951219925E-2</v>
      </c>
      <c r="T143" s="11">
        <v>9.5238095999999994E-2</v>
      </c>
      <c r="U143" s="9">
        <v>0</v>
      </c>
      <c r="V143" s="10">
        <v>3.4577271500000001E-3</v>
      </c>
      <c r="W143" s="9">
        <v>1.604261631696664E-2</v>
      </c>
      <c r="X143" s="9">
        <v>0.121074922878081</v>
      </c>
      <c r="Y143" s="9">
        <v>0</v>
      </c>
      <c r="Z143" s="9">
        <v>0</v>
      </c>
      <c r="AA143" s="10">
        <v>4.6860966116918116E-3</v>
      </c>
      <c r="AB143" s="9">
        <v>0.65943999227398509</v>
      </c>
      <c r="AC143" s="9">
        <v>0.77900000000000003</v>
      </c>
      <c r="AD143" s="10">
        <v>0.704324189719988</v>
      </c>
      <c r="AE143" s="10">
        <v>0.800503656170096</v>
      </c>
      <c r="AF143" s="9">
        <v>0.90976038192270781</v>
      </c>
      <c r="AG143" s="9">
        <v>1</v>
      </c>
    </row>
    <row r="144" spans="3:33">
      <c r="C144" t="s">
        <v>56</v>
      </c>
      <c r="D144">
        <v>2005</v>
      </c>
      <c r="E144" s="9">
        <v>0.29015336206896547</v>
      </c>
      <c r="F144" s="9">
        <v>5.0412999897561976E-2</v>
      </c>
      <c r="G144" s="9">
        <v>0</v>
      </c>
      <c r="H144" s="9">
        <v>0.27500000000000002</v>
      </c>
      <c r="I144" s="9">
        <v>0</v>
      </c>
      <c r="J144" s="9">
        <v>0</v>
      </c>
      <c r="K144" s="10">
        <v>0.49116666666666664</v>
      </c>
      <c r="L144" s="9">
        <v>0.11800000000000001</v>
      </c>
      <c r="M144" s="9">
        <v>0.91474602653501924</v>
      </c>
      <c r="N144" s="10">
        <v>0.32</v>
      </c>
      <c r="O144" s="10">
        <v>0.02</v>
      </c>
      <c r="P144" s="9">
        <v>0</v>
      </c>
      <c r="Q144" s="10">
        <v>0.85</v>
      </c>
      <c r="R144" s="9">
        <v>0.36078399999999999</v>
      </c>
      <c r="S144" s="9">
        <v>8.3170731707317924E-2</v>
      </c>
      <c r="T144" s="11">
        <v>9.5238095999999994E-2</v>
      </c>
      <c r="U144" s="9">
        <v>0</v>
      </c>
      <c r="V144" s="10">
        <v>3.3290407500000002E-3</v>
      </c>
      <c r="W144" s="9">
        <v>1.604261631696664E-2</v>
      </c>
      <c r="X144" s="9">
        <v>0.121074922878081</v>
      </c>
      <c r="Y144" s="9">
        <v>0</v>
      </c>
      <c r="Z144" s="9">
        <v>0</v>
      </c>
      <c r="AA144" s="10">
        <v>4.6860966116918116E-3</v>
      </c>
      <c r="AB144" s="9">
        <v>0.66717999225298263</v>
      </c>
      <c r="AC144" s="9">
        <v>0.79</v>
      </c>
      <c r="AD144" s="10">
        <v>0.68766896270753797</v>
      </c>
      <c r="AE144" s="10">
        <v>0.80432182825591203</v>
      </c>
      <c r="AF144" s="9">
        <v>1</v>
      </c>
      <c r="AG144" s="9">
        <v>1</v>
      </c>
    </row>
    <row r="145" spans="3:33">
      <c r="C145" t="s">
        <v>56</v>
      </c>
      <c r="D145">
        <v>2006</v>
      </c>
      <c r="E145" s="9">
        <v>0.29015336206896547</v>
      </c>
      <c r="F145" s="9">
        <v>5.1329599877074361E-2</v>
      </c>
      <c r="G145" s="9">
        <v>0</v>
      </c>
      <c r="H145" s="9">
        <v>0.27500000000000002</v>
      </c>
      <c r="I145" s="9">
        <v>0</v>
      </c>
      <c r="J145" s="9">
        <v>0</v>
      </c>
      <c r="K145" s="10">
        <v>0.49116666666666664</v>
      </c>
      <c r="L145" s="9">
        <v>0.1162</v>
      </c>
      <c r="M145" s="9">
        <v>0.92765682307413444</v>
      </c>
      <c r="N145" s="10">
        <v>0.32</v>
      </c>
      <c r="O145" s="10">
        <v>0.02</v>
      </c>
      <c r="P145" s="9">
        <v>0</v>
      </c>
      <c r="Q145" s="10">
        <v>0.85</v>
      </c>
      <c r="R145" s="9">
        <v>0.34748000000000001</v>
      </c>
      <c r="S145" s="9">
        <v>7.9170731707318143E-2</v>
      </c>
      <c r="T145" s="11">
        <v>9.5238095999999994E-2</v>
      </c>
      <c r="U145" s="9">
        <v>0</v>
      </c>
      <c r="V145" s="10">
        <v>3.3468450833333335E-3</v>
      </c>
      <c r="W145" s="9">
        <v>1.604261631696664E-2</v>
      </c>
      <c r="X145" s="9">
        <v>0.121074922878081</v>
      </c>
      <c r="Y145" s="9">
        <v>0</v>
      </c>
      <c r="Z145" s="9">
        <v>0</v>
      </c>
      <c r="AA145" s="10">
        <v>4.6860966116918116E-3</v>
      </c>
      <c r="AB145" s="9">
        <v>0.67491999223198007</v>
      </c>
      <c r="AC145" s="9">
        <v>0.79900000000000004</v>
      </c>
      <c r="AD145" s="10">
        <v>0.68740365444583207</v>
      </c>
      <c r="AE145" s="10">
        <v>0.77618264400308801</v>
      </c>
      <c r="AF145" s="9">
        <v>1</v>
      </c>
      <c r="AG145" s="9">
        <v>1</v>
      </c>
    </row>
    <row r="146" spans="3:33">
      <c r="C146" t="s">
        <v>56</v>
      </c>
      <c r="D146">
        <v>2007</v>
      </c>
      <c r="E146" s="9">
        <v>0.29015336206896547</v>
      </c>
      <c r="F146" s="9">
        <v>5.2246199856586753E-2</v>
      </c>
      <c r="G146" s="9">
        <v>0</v>
      </c>
      <c r="H146" s="9">
        <v>0.27500000000000002</v>
      </c>
      <c r="I146" s="9">
        <v>0</v>
      </c>
      <c r="J146" s="9">
        <v>0</v>
      </c>
      <c r="K146" s="10">
        <v>0.49116666666666664</v>
      </c>
      <c r="L146" s="9">
        <v>0.1144</v>
      </c>
      <c r="M146" s="9">
        <v>0.92669766397983477</v>
      </c>
      <c r="N146" s="10">
        <v>0.32</v>
      </c>
      <c r="O146" s="10">
        <v>0.03</v>
      </c>
      <c r="P146" s="9">
        <v>0</v>
      </c>
      <c r="Q146" s="10">
        <v>0.85</v>
      </c>
      <c r="R146" s="9">
        <v>0.35736000000000001</v>
      </c>
      <c r="S146" s="9">
        <v>7.4146341463416032E-2</v>
      </c>
      <c r="T146" s="11">
        <v>9.5238095999999994E-2</v>
      </c>
      <c r="U146" s="9">
        <v>0</v>
      </c>
      <c r="V146" s="10">
        <v>3.3646494166666668E-3</v>
      </c>
      <c r="W146" s="9">
        <v>1.604261631696664E-2</v>
      </c>
      <c r="X146" s="9">
        <v>0.121074922878081</v>
      </c>
      <c r="Y146" s="9">
        <v>0</v>
      </c>
      <c r="Z146" s="9">
        <v>0</v>
      </c>
      <c r="AA146" s="10">
        <v>4.6860966116918116E-3</v>
      </c>
      <c r="AB146" s="9">
        <v>0.68265999221097762</v>
      </c>
      <c r="AC146" s="9">
        <v>0.81099999999999994</v>
      </c>
      <c r="AD146" s="10">
        <v>0.69004808858754596</v>
      </c>
      <c r="AE146" s="10">
        <v>0.77122148360765608</v>
      </c>
      <c r="AF146" s="9">
        <v>1</v>
      </c>
      <c r="AG146" s="9">
        <v>1</v>
      </c>
    </row>
    <row r="147" spans="3:33">
      <c r="C147" t="s">
        <v>56</v>
      </c>
      <c r="D147">
        <v>2008</v>
      </c>
      <c r="E147" s="9">
        <v>0.29015336206896547</v>
      </c>
      <c r="F147" s="9">
        <v>5.3162799836099152E-2</v>
      </c>
      <c r="G147" s="9">
        <v>0</v>
      </c>
      <c r="H147" s="9">
        <v>0.27500000000000002</v>
      </c>
      <c r="I147" s="9">
        <v>0</v>
      </c>
      <c r="J147" s="9">
        <v>0</v>
      </c>
      <c r="K147" s="10">
        <v>0.49116666666666664</v>
      </c>
      <c r="L147" s="9">
        <v>0.11259999999999999</v>
      </c>
      <c r="M147" s="9">
        <v>0.93914510234079085</v>
      </c>
      <c r="N147" s="10">
        <v>0.32</v>
      </c>
      <c r="O147" s="10">
        <v>3.0599999986588956E-2</v>
      </c>
      <c r="P147" s="9">
        <v>0</v>
      </c>
      <c r="Q147" s="10">
        <v>0.85</v>
      </c>
      <c r="R147" s="9">
        <v>0.36724000000000001</v>
      </c>
      <c r="S147" s="9">
        <v>7.2097560975610153E-2</v>
      </c>
      <c r="T147" s="11">
        <v>9.5238095999999994E-2</v>
      </c>
      <c r="U147" s="9">
        <v>0</v>
      </c>
      <c r="V147" s="10">
        <v>3.3824537500000001E-3</v>
      </c>
      <c r="W147" s="9">
        <v>1.604261631696664E-2</v>
      </c>
      <c r="X147" s="9">
        <v>0.121074922878081</v>
      </c>
      <c r="Y147" s="9">
        <v>0</v>
      </c>
      <c r="Z147" s="9">
        <v>0</v>
      </c>
      <c r="AA147" s="10">
        <v>4.6860966116918116E-3</v>
      </c>
      <c r="AB147" s="9">
        <v>0.69039999218997505</v>
      </c>
      <c r="AC147" s="9">
        <v>0.82200000000000006</v>
      </c>
      <c r="AD147" s="10">
        <v>0.69668525462564601</v>
      </c>
      <c r="AE147" s="10">
        <v>0.77542532426646604</v>
      </c>
      <c r="AF147" s="9">
        <v>1</v>
      </c>
      <c r="AG147" s="9">
        <v>1</v>
      </c>
    </row>
    <row r="148" spans="3:33">
      <c r="C148" t="s">
        <v>56</v>
      </c>
      <c r="D148">
        <v>2009</v>
      </c>
      <c r="E148" s="9">
        <v>0.29015336206896547</v>
      </c>
      <c r="F148" s="9">
        <v>5.4079399815611551E-2</v>
      </c>
      <c r="G148" s="9">
        <v>1.9999999552965164E-2</v>
      </c>
      <c r="H148" s="9">
        <v>0.27500000000000002</v>
      </c>
      <c r="I148" s="9">
        <v>0</v>
      </c>
      <c r="J148" s="9">
        <v>1.9999999552965164E-2</v>
      </c>
      <c r="K148" s="10">
        <v>0.49116666666666664</v>
      </c>
      <c r="L148" s="9">
        <v>0.1108</v>
      </c>
      <c r="M148" s="9">
        <v>0.93914510234079085</v>
      </c>
      <c r="N148" s="10">
        <v>0.32</v>
      </c>
      <c r="O148" s="10">
        <v>3.1199999973177909E-2</v>
      </c>
      <c r="P148" s="9">
        <v>0</v>
      </c>
      <c r="Q148" s="10">
        <v>0.85</v>
      </c>
      <c r="R148" s="9">
        <v>0.37712000000000001</v>
      </c>
      <c r="S148" s="9">
        <v>0.10465560902836901</v>
      </c>
      <c r="T148" s="11">
        <v>9.5238095999999994E-2</v>
      </c>
      <c r="U148" s="9">
        <v>0</v>
      </c>
      <c r="V148" s="10">
        <v>3.4501028234879254E-3</v>
      </c>
      <c r="W148" s="9">
        <v>1.604261631696664E-2</v>
      </c>
      <c r="X148" s="9">
        <v>0.121074922878081</v>
      </c>
      <c r="Y148" s="9">
        <v>0</v>
      </c>
      <c r="Z148" s="9">
        <v>0</v>
      </c>
      <c r="AA148" s="10">
        <v>4.6860966116918116E-3</v>
      </c>
      <c r="AB148" s="9">
        <v>0.6981399921689726</v>
      </c>
      <c r="AC148" s="9">
        <v>0.82599999999999996</v>
      </c>
      <c r="AD148" s="10">
        <v>0.66696513428493398</v>
      </c>
      <c r="AE148" s="10">
        <v>0.77859990349112407</v>
      </c>
      <c r="AF148" s="9">
        <v>1</v>
      </c>
      <c r="AG148" s="9">
        <v>1</v>
      </c>
    </row>
    <row r="149" spans="3:33">
      <c r="C149" t="s">
        <v>56</v>
      </c>
      <c r="D149">
        <v>2010</v>
      </c>
      <c r="E149" s="9">
        <v>0.29015336206896547</v>
      </c>
      <c r="F149" s="9">
        <v>5.4995999795123936E-2</v>
      </c>
      <c r="G149" s="9">
        <v>3.9999999105930328E-2</v>
      </c>
      <c r="H149" s="9">
        <v>0.27500000000000002</v>
      </c>
      <c r="I149" s="9">
        <v>0</v>
      </c>
      <c r="J149" s="9">
        <v>3.9999999105930328E-2</v>
      </c>
      <c r="K149" s="10">
        <v>0.49116666666666664</v>
      </c>
      <c r="L149" s="9">
        <v>0.11190799997523428</v>
      </c>
      <c r="M149" s="9">
        <v>0.93914510234079085</v>
      </c>
      <c r="N149" s="10">
        <v>0.32</v>
      </c>
      <c r="O149" s="10">
        <v>3.1799999959766866E-2</v>
      </c>
      <c r="P149" s="9">
        <v>0</v>
      </c>
      <c r="Q149" s="10">
        <v>0.85</v>
      </c>
      <c r="R149" s="9">
        <v>0.37712000000000001</v>
      </c>
      <c r="S149" s="9">
        <v>0.13721365708112754</v>
      </c>
      <c r="T149" s="11">
        <v>9.5238095999999994E-2</v>
      </c>
      <c r="U149" s="9">
        <v>0</v>
      </c>
      <c r="V149" s="10">
        <v>3.5177518969758508E-3</v>
      </c>
      <c r="W149" s="9">
        <v>1.604261631696664E-2</v>
      </c>
      <c r="X149" s="9">
        <v>0.121074922878081</v>
      </c>
      <c r="Y149" s="9">
        <v>0</v>
      </c>
      <c r="Z149" s="9">
        <v>0</v>
      </c>
      <c r="AA149" s="10">
        <v>4.6860966116918116E-3</v>
      </c>
      <c r="AB149" s="9">
        <v>0.70587999214797015</v>
      </c>
      <c r="AC149" s="9">
        <v>0.82599999999999996</v>
      </c>
      <c r="AD149" s="10">
        <v>0.66529548297940422</v>
      </c>
      <c r="AE149" s="10">
        <v>0.77581390451848464</v>
      </c>
      <c r="AF149" s="9">
        <v>1</v>
      </c>
      <c r="AG149" s="9">
        <v>1</v>
      </c>
    </row>
    <row r="150" spans="3:33">
      <c r="C150" t="s">
        <v>58</v>
      </c>
      <c r="D150">
        <v>1995</v>
      </c>
      <c r="E150" s="9">
        <v>0.43509673913043473</v>
      </c>
      <c r="F150" s="9">
        <v>4.6870000000000002E-2</v>
      </c>
      <c r="G150" s="9">
        <v>0</v>
      </c>
      <c r="H150" s="9">
        <v>0.57499999999999996</v>
      </c>
      <c r="I150" s="9">
        <v>0</v>
      </c>
      <c r="J150" s="9">
        <v>0</v>
      </c>
      <c r="K150" s="10">
        <v>0.23600000000000002</v>
      </c>
      <c r="L150" s="9">
        <v>0.34200000000000003</v>
      </c>
      <c r="M150" s="9">
        <v>8.9818108713879963E-2</v>
      </c>
      <c r="N150" s="10">
        <v>0.42</v>
      </c>
      <c r="O150" s="10">
        <v>0.1</v>
      </c>
      <c r="P150" s="9">
        <v>0</v>
      </c>
      <c r="Q150" s="10">
        <v>6.7499999999999991E-2</v>
      </c>
      <c r="R150" s="9">
        <v>0.46760000000000002</v>
      </c>
      <c r="S150" s="9">
        <v>0.1656878048780499</v>
      </c>
      <c r="T150" s="11">
        <v>6.6508313999999999E-2</v>
      </c>
      <c r="U150" s="9">
        <v>0</v>
      </c>
      <c r="V150" s="10">
        <v>2.6597725000000001E-3</v>
      </c>
      <c r="W150" s="9">
        <v>0</v>
      </c>
      <c r="X150" s="9">
        <v>0</v>
      </c>
      <c r="Y150" s="9">
        <v>0</v>
      </c>
      <c r="Z150" s="9">
        <v>0.86</v>
      </c>
      <c r="AA150" s="10">
        <v>7.2771376591873868E-2</v>
      </c>
      <c r="AB150" s="9">
        <v>0</v>
      </c>
      <c r="AC150" s="9">
        <v>0.7</v>
      </c>
      <c r="AD150" s="10">
        <v>0.72178493997926263</v>
      </c>
      <c r="AE150" s="10">
        <v>0.75914788799700472</v>
      </c>
      <c r="AF150" s="9">
        <v>5.3583101965568779E-2</v>
      </c>
      <c r="AG150" s="9">
        <v>0.64818442857142855</v>
      </c>
    </row>
    <row r="151" spans="3:33">
      <c r="C151" t="s">
        <v>58</v>
      </c>
      <c r="D151">
        <v>1996</v>
      </c>
      <c r="E151" s="9">
        <v>0.43509673913043473</v>
      </c>
      <c r="F151" s="9">
        <v>4.6904000000000001E-2</v>
      </c>
      <c r="G151" s="9">
        <v>0</v>
      </c>
      <c r="H151" s="9">
        <v>0.57499999999999996</v>
      </c>
      <c r="I151" s="9">
        <v>0</v>
      </c>
      <c r="J151" s="9">
        <v>0</v>
      </c>
      <c r="K151" s="10">
        <v>0.23600000000000002</v>
      </c>
      <c r="L151" s="9">
        <v>0.34200000000000003</v>
      </c>
      <c r="M151" s="9">
        <v>8.9818108713879963E-2</v>
      </c>
      <c r="N151" s="10">
        <v>0.42</v>
      </c>
      <c r="O151" s="10">
        <v>0.13</v>
      </c>
      <c r="P151" s="9">
        <v>0</v>
      </c>
      <c r="Q151" s="10">
        <v>6.7499999999999991E-2</v>
      </c>
      <c r="R151" s="9">
        <v>0.46760000000000002</v>
      </c>
      <c r="S151" s="9">
        <v>0.16032682926829411</v>
      </c>
      <c r="T151" s="11">
        <v>6.6508313999999999E-2</v>
      </c>
      <c r="U151" s="9">
        <v>0</v>
      </c>
      <c r="V151" s="10">
        <v>2.4903839E-3</v>
      </c>
      <c r="W151" s="9">
        <v>0</v>
      </c>
      <c r="X151" s="9">
        <v>0</v>
      </c>
      <c r="Y151" s="9">
        <v>0</v>
      </c>
      <c r="Z151" s="9">
        <v>0.86</v>
      </c>
      <c r="AA151" s="10">
        <v>7.2771376591873868E-2</v>
      </c>
      <c r="AB151" s="9">
        <v>0</v>
      </c>
      <c r="AC151" s="9">
        <v>0.68900000000000006</v>
      </c>
      <c r="AD151" s="10">
        <v>0.72631116314091204</v>
      </c>
      <c r="AE151" s="10">
        <v>0.764436620284482</v>
      </c>
      <c r="AF151" s="9">
        <v>8.3519642282353881E-2</v>
      </c>
      <c r="AG151" s="9">
        <v>0.68270585714285714</v>
      </c>
    </row>
    <row r="152" spans="3:33">
      <c r="C152" t="s">
        <v>58</v>
      </c>
      <c r="D152">
        <v>1997</v>
      </c>
      <c r="E152" s="9">
        <v>0.43509673913043473</v>
      </c>
      <c r="F152" s="9">
        <v>4.6938000000000007E-2</v>
      </c>
      <c r="G152" s="9">
        <v>0</v>
      </c>
      <c r="H152" s="9">
        <v>0.57499999999999996</v>
      </c>
      <c r="I152" s="9">
        <v>0</v>
      </c>
      <c r="J152" s="9">
        <v>0</v>
      </c>
      <c r="K152" s="10">
        <v>0.23600000000000002</v>
      </c>
      <c r="L152" s="9">
        <v>0.34200000000000003</v>
      </c>
      <c r="M152" s="9">
        <v>8.9818108713879963E-2</v>
      </c>
      <c r="N152" s="10">
        <v>0.42</v>
      </c>
      <c r="O152" s="10">
        <v>0.11</v>
      </c>
      <c r="P152" s="9">
        <v>0</v>
      </c>
      <c r="Q152" s="10">
        <v>6.7499999999999991E-2</v>
      </c>
      <c r="R152" s="9">
        <v>0.46760000000000002</v>
      </c>
      <c r="S152" s="9">
        <v>0.15224878048780599</v>
      </c>
      <c r="T152" s="11">
        <v>6.6508313999999999E-2</v>
      </c>
      <c r="U152" s="9">
        <v>0</v>
      </c>
      <c r="V152" s="10">
        <v>2.3209952999999998E-3</v>
      </c>
      <c r="W152" s="9">
        <v>0</v>
      </c>
      <c r="X152" s="9">
        <v>0</v>
      </c>
      <c r="Y152" s="9">
        <v>0</v>
      </c>
      <c r="Z152" s="9">
        <v>0.86</v>
      </c>
      <c r="AA152" s="10">
        <v>7.2771376591873868E-2</v>
      </c>
      <c r="AB152" s="9">
        <v>0</v>
      </c>
      <c r="AC152" s="9">
        <v>0.65200000000000002</v>
      </c>
      <c r="AD152" s="10">
        <v>0.735024843331606</v>
      </c>
      <c r="AE152" s="10">
        <v>0.7740990254709279</v>
      </c>
      <c r="AF152" s="9">
        <v>0.16165309293649111</v>
      </c>
      <c r="AG152" s="9">
        <v>0.70521957142857139</v>
      </c>
    </row>
    <row r="153" spans="3:33">
      <c r="C153" t="s">
        <v>58</v>
      </c>
      <c r="D153">
        <v>1998</v>
      </c>
      <c r="E153" s="9">
        <v>0.43509673913043473</v>
      </c>
      <c r="F153" s="9">
        <v>4.6971999999999993E-2</v>
      </c>
      <c r="G153" s="9">
        <v>0</v>
      </c>
      <c r="H153" s="9">
        <v>0.57499999999999996</v>
      </c>
      <c r="I153" s="9">
        <v>0</v>
      </c>
      <c r="J153" s="9">
        <v>0</v>
      </c>
      <c r="K153" s="10">
        <v>0.23600000000000002</v>
      </c>
      <c r="L153" s="9">
        <v>0.34200000000000003</v>
      </c>
      <c r="M153" s="9">
        <v>8.9818108713879963E-2</v>
      </c>
      <c r="N153" s="10">
        <v>0.42</v>
      </c>
      <c r="O153" s="10">
        <v>0.14000000000000001</v>
      </c>
      <c r="P153" s="9">
        <v>0</v>
      </c>
      <c r="Q153" s="10">
        <v>6.7499999999999991E-2</v>
      </c>
      <c r="R153" s="9">
        <v>0.46760000000000002</v>
      </c>
      <c r="S153" s="9">
        <v>0.14491219512195186</v>
      </c>
      <c r="T153" s="11">
        <v>6.6508313999999999E-2</v>
      </c>
      <c r="U153" s="9">
        <v>0</v>
      </c>
      <c r="V153" s="10">
        <v>2.1516067000000002E-3</v>
      </c>
      <c r="W153" s="9">
        <v>0</v>
      </c>
      <c r="X153" s="9">
        <v>0</v>
      </c>
      <c r="Y153" s="9">
        <v>0</v>
      </c>
      <c r="Z153" s="9">
        <v>0.86</v>
      </c>
      <c r="AA153" s="10">
        <v>7.2771376591873868E-2</v>
      </c>
      <c r="AB153" s="9">
        <v>0</v>
      </c>
      <c r="AC153" s="9">
        <v>0.65400000000000003</v>
      </c>
      <c r="AD153" s="10">
        <v>0.74373852352229997</v>
      </c>
      <c r="AE153" s="10">
        <v>0.78376143065737403</v>
      </c>
      <c r="AF153" s="9">
        <v>0.31915804745762777</v>
      </c>
      <c r="AG153" s="9">
        <v>0.73987357142857146</v>
      </c>
    </row>
    <row r="154" spans="3:33">
      <c r="C154" t="s">
        <v>58</v>
      </c>
      <c r="D154">
        <v>1999</v>
      </c>
      <c r="E154" s="9">
        <v>0.43509673913043473</v>
      </c>
      <c r="F154" s="9">
        <v>4.7005999999999999E-2</v>
      </c>
      <c r="G154" s="9">
        <v>0</v>
      </c>
      <c r="H154" s="9">
        <v>0.57499999999999996</v>
      </c>
      <c r="I154" s="9">
        <v>0</v>
      </c>
      <c r="J154" s="9">
        <v>0</v>
      </c>
      <c r="K154" s="10">
        <v>0.23600000000000002</v>
      </c>
      <c r="L154" s="9">
        <v>0.34200000000000003</v>
      </c>
      <c r="M154" s="9">
        <v>8.9818108713879963E-2</v>
      </c>
      <c r="N154" s="10">
        <v>0.42</v>
      </c>
      <c r="O154" s="10">
        <v>0.16</v>
      </c>
      <c r="P154" s="9">
        <v>0</v>
      </c>
      <c r="Q154" s="10">
        <v>6.7499999999999991E-2</v>
      </c>
      <c r="R154" s="9">
        <v>0.46760000000000002</v>
      </c>
      <c r="S154" s="9">
        <v>0.14518048780487791</v>
      </c>
      <c r="T154" s="11">
        <v>6.6508313999999999E-2</v>
      </c>
      <c r="U154" s="9">
        <v>0</v>
      </c>
      <c r="V154" s="10">
        <v>1.9822181E-3</v>
      </c>
      <c r="W154" s="9">
        <v>0</v>
      </c>
      <c r="X154" s="9">
        <v>0</v>
      </c>
      <c r="Y154" s="9">
        <v>0</v>
      </c>
      <c r="Z154" s="9">
        <v>0.86</v>
      </c>
      <c r="AA154" s="10">
        <v>7.2771376591873868E-2</v>
      </c>
      <c r="AB154" s="9">
        <v>0</v>
      </c>
      <c r="AC154" s="9">
        <v>0.64</v>
      </c>
      <c r="AD154" s="10">
        <v>0.73538126047521701</v>
      </c>
      <c r="AE154" s="10">
        <v>0.77961814161099208</v>
      </c>
      <c r="AF154" s="9">
        <v>0.59017109685889446</v>
      </c>
      <c r="AG154" s="9">
        <v>0.76586571428571426</v>
      </c>
    </row>
    <row r="155" spans="3:33">
      <c r="C155" t="s">
        <v>58</v>
      </c>
      <c r="D155">
        <v>2000</v>
      </c>
      <c r="E155" s="9">
        <v>0.43509673913043473</v>
      </c>
      <c r="F155" s="9">
        <v>4.7039999999999998E-2</v>
      </c>
      <c r="G155" s="9">
        <v>0</v>
      </c>
      <c r="H155" s="9">
        <v>0.57499999999999996</v>
      </c>
      <c r="I155" s="9">
        <v>0</v>
      </c>
      <c r="J155" s="9">
        <v>0</v>
      </c>
      <c r="K155" s="10">
        <v>0.23600000000000002</v>
      </c>
      <c r="L155" s="9">
        <v>0.34200000000000003</v>
      </c>
      <c r="M155" s="9">
        <v>8.9818108713879963E-2</v>
      </c>
      <c r="N155" s="10">
        <v>0.42</v>
      </c>
      <c r="O155" s="10">
        <v>0.17</v>
      </c>
      <c r="P155" s="9">
        <v>0</v>
      </c>
      <c r="Q155" s="10">
        <v>6.7499999999999991E-2</v>
      </c>
      <c r="R155" s="9">
        <v>0.46760000000000002</v>
      </c>
      <c r="S155" s="9">
        <v>0.13916585365853795</v>
      </c>
      <c r="T155" s="11">
        <v>6.6508313999999999E-2</v>
      </c>
      <c r="U155" s="9">
        <v>0</v>
      </c>
      <c r="V155" s="10">
        <v>1.8128294999999999E-3</v>
      </c>
      <c r="W155" s="9">
        <v>0</v>
      </c>
      <c r="X155" s="9">
        <v>0</v>
      </c>
      <c r="Y155" s="9">
        <v>0</v>
      </c>
      <c r="Z155" s="9">
        <v>0.86</v>
      </c>
      <c r="AA155" s="10">
        <v>7.2771376591873868E-2</v>
      </c>
      <c r="AB155" s="9">
        <v>0</v>
      </c>
      <c r="AC155" s="9">
        <v>0.68400000000000005</v>
      </c>
      <c r="AD155" s="10">
        <v>0.72702399742813406</v>
      </c>
      <c r="AE155" s="10">
        <v>0.77547485256461002</v>
      </c>
      <c r="AF155" s="9">
        <v>0.8483574029187223</v>
      </c>
      <c r="AG155" s="9">
        <v>0.79522228571428566</v>
      </c>
    </row>
    <row r="156" spans="3:33">
      <c r="C156" t="s">
        <v>58</v>
      </c>
      <c r="D156">
        <v>2001</v>
      </c>
      <c r="E156" s="9">
        <v>0.43509673913043473</v>
      </c>
      <c r="F156" s="9">
        <v>4.7980799978971478E-2</v>
      </c>
      <c r="G156" s="9">
        <v>0</v>
      </c>
      <c r="H156" s="9">
        <v>0.57499999999999996</v>
      </c>
      <c r="I156" s="9">
        <v>0</v>
      </c>
      <c r="J156" s="9">
        <v>0</v>
      </c>
      <c r="K156" s="10">
        <v>0.23600000000000002</v>
      </c>
      <c r="L156" s="9">
        <v>0.34060000000000001</v>
      </c>
      <c r="M156" s="9">
        <v>8.9818108713879963E-2</v>
      </c>
      <c r="N156" s="10">
        <v>0.42</v>
      </c>
      <c r="O156" s="10">
        <v>0.17</v>
      </c>
      <c r="P156" s="9">
        <v>0</v>
      </c>
      <c r="Q156" s="10">
        <v>6.7499999999999991E-2</v>
      </c>
      <c r="R156" s="9">
        <v>0.46760000000000002</v>
      </c>
      <c r="S156" s="9">
        <v>0.12936097560975812</v>
      </c>
      <c r="T156" s="11">
        <v>6.6508313999999999E-2</v>
      </c>
      <c r="U156" s="9">
        <v>0</v>
      </c>
      <c r="V156" s="10">
        <v>1.8049863499999999E-3</v>
      </c>
      <c r="W156" s="9">
        <v>0</v>
      </c>
      <c r="X156" s="9">
        <v>0</v>
      </c>
      <c r="Y156" s="9">
        <v>0</v>
      </c>
      <c r="Z156" s="9">
        <v>0.86</v>
      </c>
      <c r="AA156" s="10">
        <v>7.2771376591873868E-2</v>
      </c>
      <c r="AB156" s="9">
        <v>0</v>
      </c>
      <c r="AC156" s="9">
        <v>0.68099999999999994</v>
      </c>
      <c r="AD156" s="10">
        <v>0.73618814574833302</v>
      </c>
      <c r="AE156" s="10">
        <v>0.76788453766341402</v>
      </c>
      <c r="AF156" s="9">
        <v>0.90361353317792115</v>
      </c>
      <c r="AG156" s="9">
        <v>0.80343428571428577</v>
      </c>
    </row>
    <row r="157" spans="3:33">
      <c r="C157" t="s">
        <v>58</v>
      </c>
      <c r="D157">
        <v>2002</v>
      </c>
      <c r="E157" s="9">
        <v>0.43509673913043473</v>
      </c>
      <c r="F157" s="9">
        <v>4.8921599957942964E-2</v>
      </c>
      <c r="G157" s="9">
        <v>0</v>
      </c>
      <c r="H157" s="9">
        <v>0.57499999999999996</v>
      </c>
      <c r="I157" s="9">
        <v>0</v>
      </c>
      <c r="J157" s="9">
        <v>0</v>
      </c>
      <c r="K157" s="10">
        <v>0.23600000000000002</v>
      </c>
      <c r="L157" s="9">
        <v>0.3392</v>
      </c>
      <c r="M157" s="9">
        <v>8.9818108713879963E-2</v>
      </c>
      <c r="N157" s="10">
        <v>0.42</v>
      </c>
      <c r="O157" s="10">
        <v>0.23</v>
      </c>
      <c r="P157" s="9">
        <v>0</v>
      </c>
      <c r="Q157" s="10">
        <v>6.7499999999999991E-2</v>
      </c>
      <c r="R157" s="9">
        <v>0.46760000000000002</v>
      </c>
      <c r="S157" s="9">
        <v>0.12613658536585404</v>
      </c>
      <c r="T157" s="11">
        <v>6.6508313999999999E-2</v>
      </c>
      <c r="U157" s="9">
        <v>0</v>
      </c>
      <c r="V157" s="10">
        <v>1.7971432E-3</v>
      </c>
      <c r="W157" s="9">
        <v>0</v>
      </c>
      <c r="X157" s="9">
        <v>0</v>
      </c>
      <c r="Y157" s="9">
        <v>0</v>
      </c>
      <c r="Z157" s="9">
        <v>0.86</v>
      </c>
      <c r="AA157" s="10">
        <v>7.2771376591873868E-2</v>
      </c>
      <c r="AB157" s="9">
        <v>0</v>
      </c>
      <c r="AC157" s="9">
        <v>0.67400000000000004</v>
      </c>
      <c r="AD157" s="10">
        <v>0.74535229406853198</v>
      </c>
      <c r="AE157" s="10">
        <v>0.76029422276221792</v>
      </c>
      <c r="AF157" s="9">
        <v>0.92587560738052443</v>
      </c>
      <c r="AG157" s="9">
        <v>0.67144957142857142</v>
      </c>
    </row>
    <row r="158" spans="3:33">
      <c r="C158" t="s">
        <v>58</v>
      </c>
      <c r="D158">
        <v>2003</v>
      </c>
      <c r="E158" s="9">
        <v>0.43509673913043473</v>
      </c>
      <c r="F158" s="9">
        <v>4.9862399936914444E-2</v>
      </c>
      <c r="G158" s="9">
        <v>0</v>
      </c>
      <c r="H158" s="9">
        <v>0.57499999999999996</v>
      </c>
      <c r="I158" s="9">
        <v>0</v>
      </c>
      <c r="J158" s="9">
        <v>0</v>
      </c>
      <c r="K158" s="10">
        <v>0.23600000000000002</v>
      </c>
      <c r="L158" s="9">
        <v>0.33779999999999999</v>
      </c>
      <c r="M158" s="9">
        <v>0</v>
      </c>
      <c r="N158" s="10">
        <v>0.42</v>
      </c>
      <c r="O158" s="10">
        <v>0.19</v>
      </c>
      <c r="P158" s="9">
        <v>0</v>
      </c>
      <c r="Q158" s="10">
        <v>6.7499999999999991E-2</v>
      </c>
      <c r="R158" s="9">
        <v>0.46760000000000002</v>
      </c>
      <c r="S158" s="9">
        <v>0.12627317073170785</v>
      </c>
      <c r="T158" s="11">
        <v>6.6508313999999999E-2</v>
      </c>
      <c r="U158" s="9">
        <v>0</v>
      </c>
      <c r="V158" s="10">
        <v>1.78930005E-3</v>
      </c>
      <c r="W158" s="9">
        <v>0</v>
      </c>
      <c r="X158" s="9">
        <v>0</v>
      </c>
      <c r="Y158" s="9">
        <v>0</v>
      </c>
      <c r="Z158" s="9">
        <v>0.86</v>
      </c>
      <c r="AA158" s="10">
        <v>7.2771376591873868E-2</v>
      </c>
      <c r="AB158" s="9">
        <v>0</v>
      </c>
      <c r="AC158" s="9">
        <v>0.67599999999999993</v>
      </c>
      <c r="AD158" s="10">
        <v>0.71249646159806002</v>
      </c>
      <c r="AE158" s="10">
        <v>0.76382862312231004</v>
      </c>
      <c r="AF158" s="9">
        <v>0.99561731284611898</v>
      </c>
      <c r="AG158" s="9">
        <v>0.67680971428571424</v>
      </c>
    </row>
    <row r="159" spans="3:33">
      <c r="C159" t="s">
        <v>58</v>
      </c>
      <c r="D159">
        <v>2004</v>
      </c>
      <c r="E159" s="9">
        <v>0.43509673913043473</v>
      </c>
      <c r="F159" s="9">
        <v>5.0803199915885916E-2</v>
      </c>
      <c r="G159" s="9">
        <v>0</v>
      </c>
      <c r="H159" s="9">
        <v>0.57499999999999996</v>
      </c>
      <c r="I159" s="9">
        <v>0</v>
      </c>
      <c r="J159" s="9">
        <v>0</v>
      </c>
      <c r="K159" s="10">
        <v>0.23600000000000002</v>
      </c>
      <c r="L159" s="9">
        <v>0.33640000000000003</v>
      </c>
      <c r="M159" s="9">
        <v>0.25982393192928888</v>
      </c>
      <c r="N159" s="10">
        <v>0.42</v>
      </c>
      <c r="O159" s="10">
        <v>0.19</v>
      </c>
      <c r="P159" s="9">
        <v>0</v>
      </c>
      <c r="Q159" s="10">
        <v>6.7499999999999991E-2</v>
      </c>
      <c r="R159" s="9">
        <v>0.45994400000000002</v>
      </c>
      <c r="S159" s="9">
        <v>0.1156926829268301</v>
      </c>
      <c r="T159" s="11">
        <v>6.6508313999999999E-2</v>
      </c>
      <c r="U159" s="9">
        <v>0</v>
      </c>
      <c r="V159" s="10">
        <v>1.7814569000000001E-3</v>
      </c>
      <c r="W159" s="9">
        <v>0</v>
      </c>
      <c r="X159" s="9">
        <v>0</v>
      </c>
      <c r="Y159" s="9">
        <v>0</v>
      </c>
      <c r="Z159" s="9">
        <v>0.86</v>
      </c>
      <c r="AA159" s="10">
        <v>7.2771376591873868E-2</v>
      </c>
      <c r="AB159" s="9">
        <v>0</v>
      </c>
      <c r="AC159" s="9">
        <v>0.67599999999999993</v>
      </c>
      <c r="AD159" s="10">
        <v>0.72271225976520803</v>
      </c>
      <c r="AE159" s="10">
        <v>0.79884278978409606</v>
      </c>
      <c r="AF159" s="9">
        <v>1</v>
      </c>
      <c r="AG159" s="9">
        <v>0.68712028571428563</v>
      </c>
    </row>
    <row r="160" spans="3:33">
      <c r="C160" t="s">
        <v>58</v>
      </c>
      <c r="D160">
        <v>2005</v>
      </c>
      <c r="E160" s="9">
        <v>0.43509673913043473</v>
      </c>
      <c r="F160" s="9">
        <v>5.1743999894857409E-2</v>
      </c>
      <c r="G160" s="9">
        <v>0</v>
      </c>
      <c r="H160" s="9">
        <v>0.57499999999999996</v>
      </c>
      <c r="I160" s="9">
        <v>0</v>
      </c>
      <c r="J160" s="9">
        <v>0</v>
      </c>
      <c r="K160" s="10">
        <v>0.23600000000000002</v>
      </c>
      <c r="L160" s="9">
        <v>0.33500000000000002</v>
      </c>
      <c r="M160" s="9">
        <v>0.25031685912336454</v>
      </c>
      <c r="N160" s="10">
        <v>0.42</v>
      </c>
      <c r="O160" s="10">
        <v>0.23</v>
      </c>
      <c r="P160" s="9">
        <v>0</v>
      </c>
      <c r="Q160" s="10">
        <v>6.7499999999999991E-2</v>
      </c>
      <c r="R160" s="9">
        <v>0.45309600000000005</v>
      </c>
      <c r="S160" s="9">
        <v>0.11256097560975609</v>
      </c>
      <c r="T160" s="11">
        <v>6.6508313999999999E-2</v>
      </c>
      <c r="U160" s="9">
        <v>0</v>
      </c>
      <c r="V160" s="10">
        <v>1.7736137500000001E-3</v>
      </c>
      <c r="W160" s="9">
        <v>0</v>
      </c>
      <c r="X160" s="9">
        <v>0</v>
      </c>
      <c r="Y160" s="9">
        <v>0</v>
      </c>
      <c r="Z160" s="9">
        <v>0.86</v>
      </c>
      <c r="AA160" s="10">
        <v>7.2771376591873868E-2</v>
      </c>
      <c r="AB160" s="9">
        <v>0</v>
      </c>
      <c r="AC160" s="9">
        <v>0.68799999999999994</v>
      </c>
      <c r="AD160" s="10">
        <v>0.719578181648728</v>
      </c>
      <c r="AE160" s="10">
        <v>0.77802817851762607</v>
      </c>
      <c r="AF160" s="9">
        <v>1</v>
      </c>
      <c r="AG160" s="9">
        <v>0.68983757142857138</v>
      </c>
    </row>
    <row r="161" spans="3:33">
      <c r="C161" t="s">
        <v>58</v>
      </c>
      <c r="D161">
        <v>2006</v>
      </c>
      <c r="E161" s="9">
        <v>0.43509673913043473</v>
      </c>
      <c r="F161" s="9">
        <v>5.2684799873828882E-2</v>
      </c>
      <c r="G161" s="9">
        <v>0</v>
      </c>
      <c r="H161" s="9">
        <v>0.57499999999999996</v>
      </c>
      <c r="I161" s="9">
        <v>0</v>
      </c>
      <c r="J161" s="9">
        <v>0</v>
      </c>
      <c r="K161" s="10">
        <v>0.23600000000000002</v>
      </c>
      <c r="L161" s="9">
        <v>0.33279999999999998</v>
      </c>
      <c r="M161" s="9">
        <v>0.7701620131180511</v>
      </c>
      <c r="N161" s="10">
        <v>0.42</v>
      </c>
      <c r="O161" s="10">
        <v>0.26</v>
      </c>
      <c r="P161" s="9">
        <v>0</v>
      </c>
      <c r="Q161" s="10">
        <v>6.7499999999999991E-2</v>
      </c>
      <c r="R161" s="9">
        <v>0.44484000000000001</v>
      </c>
      <c r="S161" s="9">
        <v>0.10207317073170796</v>
      </c>
      <c r="T161" s="11">
        <v>6.6508313999999999E-2</v>
      </c>
      <c r="U161" s="9">
        <v>0</v>
      </c>
      <c r="V161" s="10">
        <v>1.7668990000000002E-3</v>
      </c>
      <c r="W161" s="9">
        <v>0</v>
      </c>
      <c r="X161" s="9">
        <v>0</v>
      </c>
      <c r="Y161" s="9">
        <v>0</v>
      </c>
      <c r="Z161" s="9">
        <v>0.86</v>
      </c>
      <c r="AA161" s="10">
        <v>7.2771376591873868E-2</v>
      </c>
      <c r="AB161" s="9">
        <v>0</v>
      </c>
      <c r="AC161" s="9">
        <v>0.71099999999999997</v>
      </c>
      <c r="AD161" s="10">
        <v>0.712724176947656</v>
      </c>
      <c r="AE161" s="10">
        <v>0.77789750153126991</v>
      </c>
      <c r="AF161" s="9">
        <v>1</v>
      </c>
      <c r="AG161" s="9">
        <v>0.70358485714285712</v>
      </c>
    </row>
    <row r="162" spans="3:33">
      <c r="C162" t="s">
        <v>58</v>
      </c>
      <c r="D162">
        <v>2007</v>
      </c>
      <c r="E162" s="9">
        <v>0.43509673913043473</v>
      </c>
      <c r="F162" s="9">
        <v>5.3625599852800361E-2</v>
      </c>
      <c r="G162" s="9">
        <v>0</v>
      </c>
      <c r="H162" s="9">
        <v>0.57499999999999996</v>
      </c>
      <c r="I162" s="9">
        <v>0</v>
      </c>
      <c r="J162" s="9">
        <v>0</v>
      </c>
      <c r="K162" s="10">
        <v>0.23600000000000002</v>
      </c>
      <c r="L162" s="9">
        <v>0.3306</v>
      </c>
      <c r="M162" s="9">
        <v>0.80344097836375306</v>
      </c>
      <c r="N162" s="10">
        <v>0.42</v>
      </c>
      <c r="O162" s="10">
        <v>0.27</v>
      </c>
      <c r="P162" s="9">
        <v>0</v>
      </c>
      <c r="Q162" s="10">
        <v>6.7499999999999991E-2</v>
      </c>
      <c r="R162" s="9">
        <v>0.43079999999999996</v>
      </c>
      <c r="S162" s="9">
        <v>9.6375609756098046E-2</v>
      </c>
      <c r="T162" s="11">
        <v>6.6508313999999999E-2</v>
      </c>
      <c r="U162" s="9">
        <v>0</v>
      </c>
      <c r="V162" s="10">
        <v>1.76018425E-3</v>
      </c>
      <c r="W162" s="9">
        <v>0</v>
      </c>
      <c r="X162" s="9">
        <v>0</v>
      </c>
      <c r="Y162" s="9">
        <v>0</v>
      </c>
      <c r="Z162" s="9">
        <v>0.86</v>
      </c>
      <c r="AA162" s="10">
        <v>7.2771376591873868E-2</v>
      </c>
      <c r="AB162" s="9">
        <v>0</v>
      </c>
      <c r="AC162" s="9">
        <v>0.71599999999999997</v>
      </c>
      <c r="AD162" s="10">
        <v>0.73940530076895805</v>
      </c>
      <c r="AE162" s="10">
        <v>0.77055426735863397</v>
      </c>
      <c r="AF162" s="9">
        <v>1</v>
      </c>
      <c r="AG162" s="9">
        <v>0.71881657142857147</v>
      </c>
    </row>
    <row r="163" spans="3:33">
      <c r="C163" t="s">
        <v>58</v>
      </c>
      <c r="D163">
        <v>2008</v>
      </c>
      <c r="E163" s="9">
        <v>0.43509673913043473</v>
      </c>
      <c r="F163" s="9">
        <v>5.456639983177184E-2</v>
      </c>
      <c r="G163" s="9">
        <v>0</v>
      </c>
      <c r="H163" s="9">
        <v>0.57499999999999996</v>
      </c>
      <c r="I163" s="9">
        <v>0</v>
      </c>
      <c r="J163" s="9">
        <v>0</v>
      </c>
      <c r="K163" s="10">
        <v>0.23600000000000002</v>
      </c>
      <c r="L163" s="9">
        <v>0.32840000000000003</v>
      </c>
      <c r="M163" s="9">
        <v>0.80367836541058646</v>
      </c>
      <c r="N163" s="10">
        <v>0.42</v>
      </c>
      <c r="O163" s="10">
        <v>0.27539999987930064</v>
      </c>
      <c r="P163" s="9">
        <v>0</v>
      </c>
      <c r="Q163" s="10">
        <v>6.7499999999999991E-2</v>
      </c>
      <c r="R163" s="9">
        <v>0.31391999999999998</v>
      </c>
      <c r="S163" s="9">
        <v>9.1048780487805958E-2</v>
      </c>
      <c r="T163" s="11">
        <v>6.6508313999999999E-2</v>
      </c>
      <c r="U163" s="9">
        <v>0</v>
      </c>
      <c r="V163" s="10">
        <v>1.7534695000000001E-3</v>
      </c>
      <c r="W163" s="9">
        <v>0</v>
      </c>
      <c r="X163" s="9">
        <v>0</v>
      </c>
      <c r="Y163" s="9">
        <v>0</v>
      </c>
      <c r="Z163" s="9">
        <v>0.86</v>
      </c>
      <c r="AA163" s="10">
        <v>7.2771376591873868E-2</v>
      </c>
      <c r="AB163" s="9">
        <v>0</v>
      </c>
      <c r="AC163" s="9">
        <v>0.71400000000000008</v>
      </c>
      <c r="AD163" s="10">
        <v>0.75570706169016</v>
      </c>
      <c r="AE163" s="10">
        <v>0.77445589463893205</v>
      </c>
      <c r="AF163" s="9">
        <v>1</v>
      </c>
      <c r="AG163" s="9">
        <v>0.78163828571428573</v>
      </c>
    </row>
    <row r="164" spans="3:33">
      <c r="C164" t="s">
        <v>58</v>
      </c>
      <c r="D164">
        <v>2009</v>
      </c>
      <c r="E164" s="9">
        <v>0.43509673913043473</v>
      </c>
      <c r="F164" s="9">
        <v>5.5507199810743327E-2</v>
      </c>
      <c r="G164" s="9">
        <v>1.9999999552965164E-2</v>
      </c>
      <c r="H164" s="9">
        <v>0.57499999999999996</v>
      </c>
      <c r="I164" s="9">
        <v>0</v>
      </c>
      <c r="J164" s="9">
        <v>1.9999999552965164E-2</v>
      </c>
      <c r="K164" s="10">
        <v>0.23600000000000002</v>
      </c>
      <c r="L164" s="9">
        <v>0.32619999999999999</v>
      </c>
      <c r="M164" s="9">
        <v>0.80367836541058646</v>
      </c>
      <c r="N164" s="10">
        <v>0.42</v>
      </c>
      <c r="O164" s="10">
        <v>0.2807999997586012</v>
      </c>
      <c r="P164" s="9">
        <v>0</v>
      </c>
      <c r="Q164" s="10">
        <v>6.7499999999999991E-2</v>
      </c>
      <c r="R164" s="9">
        <v>0.30647999999999997</v>
      </c>
      <c r="S164" s="9">
        <v>0.12322780415879264</v>
      </c>
      <c r="T164" s="11">
        <v>6.6508313999999999E-2</v>
      </c>
      <c r="U164" s="9">
        <v>0</v>
      </c>
      <c r="V164" s="10">
        <v>1.7885388892161381E-3</v>
      </c>
      <c r="W164" s="9">
        <v>0</v>
      </c>
      <c r="X164" s="9">
        <v>0</v>
      </c>
      <c r="Y164" s="9">
        <v>0</v>
      </c>
      <c r="Z164" s="9">
        <v>0.86</v>
      </c>
      <c r="AA164" s="10">
        <v>7.2771376591873868E-2</v>
      </c>
      <c r="AB164" s="9">
        <v>1.9999999552965164E-2</v>
      </c>
      <c r="AC164" s="9">
        <v>0.71200000000000008</v>
      </c>
      <c r="AD164" s="10">
        <v>0.72556974041587396</v>
      </c>
      <c r="AE164" s="10">
        <v>0.77484612772939998</v>
      </c>
      <c r="AF164" s="9">
        <v>1</v>
      </c>
      <c r="AG164" s="9">
        <v>0.7660055203494196</v>
      </c>
    </row>
    <row r="165" spans="3:33">
      <c r="C165" t="s">
        <v>58</v>
      </c>
      <c r="D165">
        <v>2010</v>
      </c>
      <c r="E165" s="9">
        <v>0.43509673913043473</v>
      </c>
      <c r="F165" s="9">
        <v>5.6447999789714806E-2</v>
      </c>
      <c r="G165" s="9">
        <v>3.9999999105930328E-2</v>
      </c>
      <c r="H165" s="9">
        <v>0.57499999999999996</v>
      </c>
      <c r="I165" s="9">
        <v>0</v>
      </c>
      <c r="J165" s="9">
        <v>3.9999999105930328E-2</v>
      </c>
      <c r="K165" s="10">
        <v>0.23600000000000002</v>
      </c>
      <c r="L165" s="9">
        <v>0.32946199992708858</v>
      </c>
      <c r="M165" s="9">
        <v>0.80367836541058646</v>
      </c>
      <c r="N165" s="10">
        <v>0.42</v>
      </c>
      <c r="O165" s="10">
        <v>0.28619999963790183</v>
      </c>
      <c r="P165" s="9">
        <v>0</v>
      </c>
      <c r="Q165" s="10">
        <v>6.7499999999999991E-2</v>
      </c>
      <c r="R165" s="9">
        <v>0.30647999999999997</v>
      </c>
      <c r="S165" s="9">
        <v>0.1554068278297791</v>
      </c>
      <c r="T165" s="11">
        <v>6.6508313999999999E-2</v>
      </c>
      <c r="U165" s="9">
        <v>0</v>
      </c>
      <c r="V165" s="10">
        <v>1.8236082784322761E-3</v>
      </c>
      <c r="W165" s="9">
        <v>0</v>
      </c>
      <c r="X165" s="9">
        <v>0</v>
      </c>
      <c r="Y165" s="9">
        <v>0</v>
      </c>
      <c r="Z165" s="9">
        <v>0.86</v>
      </c>
      <c r="AA165" s="10">
        <v>7.2771376591873868E-2</v>
      </c>
      <c r="AB165" s="9">
        <v>3.9999999105930328E-2</v>
      </c>
      <c r="AC165" s="9">
        <v>0.71599999999999997</v>
      </c>
      <c r="AD165" s="10">
        <v>0.72331404306213398</v>
      </c>
      <c r="AE165" s="10">
        <v>0.77209766651353884</v>
      </c>
      <c r="AF165" s="9">
        <v>1</v>
      </c>
      <c r="AG165" s="9">
        <v>0.75037275498455336</v>
      </c>
    </row>
    <row r="166" spans="3:33">
      <c r="C166" t="s">
        <v>60</v>
      </c>
      <c r="D166">
        <v>1995</v>
      </c>
      <c r="E166" s="9">
        <v>0.48637371428571419</v>
      </c>
      <c r="F166" s="9">
        <v>0.36070000000000002</v>
      </c>
      <c r="G166" s="9">
        <v>0.29000000000000004</v>
      </c>
      <c r="H166" s="9">
        <v>0.625</v>
      </c>
      <c r="I166" s="9">
        <v>0.17933333333333334</v>
      </c>
      <c r="J166" s="9">
        <v>0.56000000000000005</v>
      </c>
      <c r="K166" s="10">
        <v>0.29150000000000004</v>
      </c>
      <c r="L166" s="9">
        <v>0.47799999999999998</v>
      </c>
      <c r="M166" s="9">
        <v>0.58231064382371689</v>
      </c>
      <c r="N166" s="10">
        <v>0.12</v>
      </c>
      <c r="O166" s="10">
        <v>0.14000000000000001</v>
      </c>
      <c r="P166" s="9">
        <v>0.234599999897182</v>
      </c>
      <c r="Q166" s="10">
        <v>7.4999999999999997E-2</v>
      </c>
      <c r="R166" s="9">
        <v>0.37960000000000005</v>
      </c>
      <c r="S166" s="9">
        <v>0.39498536585365995</v>
      </c>
      <c r="T166" s="11">
        <v>0.19012115600000001</v>
      </c>
      <c r="U166" s="9">
        <v>6.3982099499999999E-3</v>
      </c>
      <c r="V166" s="10">
        <v>5.6993477250000001E-2</v>
      </c>
      <c r="W166" s="9">
        <v>0</v>
      </c>
      <c r="X166" s="9">
        <v>0</v>
      </c>
      <c r="Y166" s="9">
        <v>0</v>
      </c>
      <c r="Z166" s="9">
        <v>0</v>
      </c>
      <c r="AA166" s="10">
        <v>9.076716407072577E-2</v>
      </c>
      <c r="AB166" s="9">
        <v>0.59500200301488548</v>
      </c>
      <c r="AC166" s="9">
        <v>0.29400000013411043</v>
      </c>
      <c r="AD166" s="10">
        <v>0.37555767797789508</v>
      </c>
      <c r="AE166" s="10">
        <v>0.27757482094107583</v>
      </c>
      <c r="AF166" s="9">
        <v>8.6749078291043337E-4</v>
      </c>
      <c r="AG166" s="9">
        <v>0.25681885714285713</v>
      </c>
    </row>
    <row r="167" spans="3:33">
      <c r="C167" t="s">
        <v>60</v>
      </c>
      <c r="D167">
        <v>1996</v>
      </c>
      <c r="E167" s="9">
        <v>0.48637371428571419</v>
      </c>
      <c r="F167" s="9">
        <v>0.34664</v>
      </c>
      <c r="G167" s="9">
        <v>0.28400000000000003</v>
      </c>
      <c r="H167" s="9">
        <v>0.625</v>
      </c>
      <c r="I167" s="9">
        <v>0.17933333333333334</v>
      </c>
      <c r="J167" s="9">
        <v>0.56000000000000005</v>
      </c>
      <c r="K167" s="10">
        <v>0.29150000000000004</v>
      </c>
      <c r="L167" s="9">
        <v>0.48</v>
      </c>
      <c r="M167" s="9">
        <v>0.58594053010745539</v>
      </c>
      <c r="N167" s="10">
        <v>0.12</v>
      </c>
      <c r="O167" s="10">
        <v>0.33</v>
      </c>
      <c r="P167" s="9">
        <v>0.22999999999999998</v>
      </c>
      <c r="Q167" s="10">
        <v>7.4999999999999997E-2</v>
      </c>
      <c r="R167" s="9">
        <v>0.37960000000000005</v>
      </c>
      <c r="S167" s="9">
        <v>0.39082780487804991</v>
      </c>
      <c r="T167" s="11">
        <v>0.19012115600000001</v>
      </c>
      <c r="U167" s="9">
        <v>4.8147513400000003E-3</v>
      </c>
      <c r="V167" s="10">
        <v>5.185826155E-2</v>
      </c>
      <c r="W167" s="9">
        <v>0</v>
      </c>
      <c r="X167" s="9">
        <v>0</v>
      </c>
      <c r="Y167" s="9">
        <v>0</v>
      </c>
      <c r="Z167" s="9">
        <v>0</v>
      </c>
      <c r="AA167" s="10">
        <v>9.076716407072577E-2</v>
      </c>
      <c r="AB167" s="9">
        <v>0.58512400335767589</v>
      </c>
      <c r="AC167" s="9">
        <v>0.3</v>
      </c>
      <c r="AD167" s="10">
        <v>0.37301803881087803</v>
      </c>
      <c r="AE167" s="10">
        <v>0.27303553167605799</v>
      </c>
      <c r="AF167" s="9">
        <v>2.433194498117889E-3</v>
      </c>
      <c r="AG167" s="9">
        <v>0.25028771428571428</v>
      </c>
    </row>
    <row r="168" spans="3:33">
      <c r="C168" t="s">
        <v>60</v>
      </c>
      <c r="D168">
        <v>1997</v>
      </c>
      <c r="E168" s="9">
        <v>0.48637371428571419</v>
      </c>
      <c r="F168" s="9">
        <v>0.33257999999999993</v>
      </c>
      <c r="G168" s="9">
        <v>0.27800000000000002</v>
      </c>
      <c r="H168" s="9">
        <v>0.625</v>
      </c>
      <c r="I168" s="9">
        <v>0.17933333333333334</v>
      </c>
      <c r="J168" s="9">
        <v>0.56000000000000005</v>
      </c>
      <c r="K168" s="10">
        <v>0.29150000000000004</v>
      </c>
      <c r="L168" s="9">
        <v>0.48200000000000004</v>
      </c>
      <c r="M168" s="9">
        <v>0.58756586034449187</v>
      </c>
      <c r="N168" s="10">
        <v>0.12</v>
      </c>
      <c r="O168" s="10">
        <v>0.33</v>
      </c>
      <c r="P168" s="9">
        <v>0.27999999999999997</v>
      </c>
      <c r="Q168" s="10">
        <v>7.4999999999999997E-2</v>
      </c>
      <c r="R168" s="9">
        <v>0.37960000000000005</v>
      </c>
      <c r="S168" s="9">
        <v>0.38483317073170809</v>
      </c>
      <c r="T168" s="11">
        <v>0.19012115600000001</v>
      </c>
      <c r="U168" s="9">
        <v>1.438115E-3</v>
      </c>
      <c r="V168" s="10">
        <v>4.6723045849999999E-2</v>
      </c>
      <c r="W168" s="9">
        <v>0</v>
      </c>
      <c r="X168" s="9">
        <v>0</v>
      </c>
      <c r="Y168" s="9">
        <v>0</v>
      </c>
      <c r="Z168" s="9">
        <v>0</v>
      </c>
      <c r="AA168" s="10">
        <v>9.076716407072577E-2</v>
      </c>
      <c r="AB168" s="9">
        <v>0.57524600370046652</v>
      </c>
      <c r="AC168" s="9">
        <v>0.34</v>
      </c>
      <c r="AD168" s="10">
        <v>0.36566209500844898</v>
      </c>
      <c r="AE168" s="10">
        <v>0.29179091260377199</v>
      </c>
      <c r="AF168" s="9">
        <v>5.670380766068444E-3</v>
      </c>
      <c r="AG168" s="9">
        <v>0.24214485714285716</v>
      </c>
    </row>
    <row r="169" spans="3:33">
      <c r="C169" t="s">
        <v>60</v>
      </c>
      <c r="D169">
        <v>1998</v>
      </c>
      <c r="E169" s="9">
        <v>0.48637371428571419</v>
      </c>
      <c r="F169" s="9">
        <v>0.31852000000000003</v>
      </c>
      <c r="G169" s="9">
        <v>0.27200000000000002</v>
      </c>
      <c r="H169" s="9">
        <v>0.625</v>
      </c>
      <c r="I169" s="9">
        <v>0.17933333333333334</v>
      </c>
      <c r="J169" s="9">
        <v>0.56000000000000005</v>
      </c>
      <c r="K169" s="10">
        <v>0.29150000000000004</v>
      </c>
      <c r="L169" s="9">
        <v>0.48399999999999999</v>
      </c>
      <c r="M169" s="9">
        <v>0.58882921015048395</v>
      </c>
      <c r="N169" s="10">
        <v>0.12</v>
      </c>
      <c r="O169" s="10">
        <v>0.4</v>
      </c>
      <c r="P169" s="9">
        <v>0.32999999999999996</v>
      </c>
      <c r="Q169" s="10">
        <v>7.4999999999999997E-2</v>
      </c>
      <c r="R169" s="9">
        <v>0.37960000000000005</v>
      </c>
      <c r="S169" s="9">
        <v>0.37740146341463399</v>
      </c>
      <c r="T169" s="11">
        <v>0.19012115600000001</v>
      </c>
      <c r="U169" s="9">
        <v>4.3212063499999996E-3</v>
      </c>
      <c r="V169" s="10">
        <v>4.1587830150000005E-2</v>
      </c>
      <c r="W169" s="9">
        <v>0</v>
      </c>
      <c r="X169" s="9">
        <v>0</v>
      </c>
      <c r="Y169" s="9">
        <v>0</v>
      </c>
      <c r="Z169" s="9">
        <v>0</v>
      </c>
      <c r="AA169" s="10">
        <v>9.076716407072577E-2</v>
      </c>
      <c r="AB169" s="9">
        <v>0.56536800404325693</v>
      </c>
      <c r="AC169" s="9">
        <v>0.43099999999999999</v>
      </c>
      <c r="AD169" s="10">
        <v>0.35830615120602005</v>
      </c>
      <c r="AE169" s="10">
        <v>0.310546293531486</v>
      </c>
      <c r="AF169" s="9">
        <v>9.1270342755241114E-3</v>
      </c>
      <c r="AG169" s="9">
        <v>0.21099900000000002</v>
      </c>
    </row>
    <row r="170" spans="3:33">
      <c r="C170" t="s">
        <v>60</v>
      </c>
      <c r="D170">
        <v>1999</v>
      </c>
      <c r="E170" s="9">
        <v>0.48637371428571419</v>
      </c>
      <c r="F170" s="9">
        <v>0.30445999999999995</v>
      </c>
      <c r="G170" s="9">
        <v>0.2659999999999999</v>
      </c>
      <c r="H170" s="9">
        <v>0.625</v>
      </c>
      <c r="I170" s="9">
        <v>0.17933333333333334</v>
      </c>
      <c r="J170" s="9">
        <v>0.56000000000000005</v>
      </c>
      <c r="K170" s="10">
        <v>0.29150000000000004</v>
      </c>
      <c r="L170" s="9">
        <v>0.48599999999999999</v>
      </c>
      <c r="M170" s="9">
        <v>0.59035440535488881</v>
      </c>
      <c r="N170" s="10">
        <v>0.12</v>
      </c>
      <c r="O170" s="10">
        <v>0.4</v>
      </c>
      <c r="P170" s="9">
        <v>0.38</v>
      </c>
      <c r="Q170" s="10">
        <v>7.4999999999999997E-2</v>
      </c>
      <c r="R170" s="9">
        <v>0.37960000000000005</v>
      </c>
      <c r="S170" s="9">
        <v>0.36880731707317205</v>
      </c>
      <c r="T170" s="11">
        <v>0.19012115600000001</v>
      </c>
      <c r="U170" s="9">
        <v>1.51849987E-3</v>
      </c>
      <c r="V170" s="10">
        <v>3.6452614450000004E-2</v>
      </c>
      <c r="W170" s="9">
        <v>0</v>
      </c>
      <c r="X170" s="9">
        <v>0</v>
      </c>
      <c r="Y170" s="9">
        <v>0</v>
      </c>
      <c r="Z170" s="9">
        <v>0</v>
      </c>
      <c r="AA170" s="10">
        <v>9.076716407072577E-2</v>
      </c>
      <c r="AB170" s="9">
        <v>0.55549000438604756</v>
      </c>
      <c r="AC170" s="9">
        <v>0.47399999999999998</v>
      </c>
      <c r="AD170" s="10">
        <v>0.33810374674528998</v>
      </c>
      <c r="AE170" s="10">
        <v>0.307174723596846</v>
      </c>
      <c r="AF170" s="9">
        <v>5.1498322824891779E-2</v>
      </c>
      <c r="AG170" s="9">
        <v>0.22461542857142858</v>
      </c>
    </row>
    <row r="171" spans="3:33">
      <c r="C171" t="s">
        <v>60</v>
      </c>
      <c r="D171">
        <v>2000</v>
      </c>
      <c r="E171" s="9">
        <v>0.48637371428571419</v>
      </c>
      <c r="F171" s="9">
        <v>0.29039999999999999</v>
      </c>
      <c r="G171" s="9">
        <v>0.26</v>
      </c>
      <c r="H171" s="9">
        <v>0.625</v>
      </c>
      <c r="I171" s="9">
        <v>0.17933333333333334</v>
      </c>
      <c r="J171" s="9">
        <v>0.56000000000000005</v>
      </c>
      <c r="K171" s="10">
        <v>0.29150000000000004</v>
      </c>
      <c r="L171" s="9">
        <v>0.48799999999999999</v>
      </c>
      <c r="M171" s="9">
        <v>0.59127328501784682</v>
      </c>
      <c r="N171" s="10">
        <v>0.12</v>
      </c>
      <c r="O171" s="10">
        <v>0.35</v>
      </c>
      <c r="P171" s="9">
        <v>0.43</v>
      </c>
      <c r="Q171" s="10">
        <v>7.4999999999999997E-2</v>
      </c>
      <c r="R171" s="9">
        <v>0.37960000000000005</v>
      </c>
      <c r="S171" s="9">
        <v>0.35944780487804995</v>
      </c>
      <c r="T171" s="11">
        <v>0.19012115600000001</v>
      </c>
      <c r="U171" s="9">
        <v>4.0028089509999996E-2</v>
      </c>
      <c r="V171" s="10">
        <v>3.1317398750000003E-2</v>
      </c>
      <c r="W171" s="9">
        <v>0</v>
      </c>
      <c r="X171" s="9">
        <v>0</v>
      </c>
      <c r="Y171" s="9">
        <v>0</v>
      </c>
      <c r="Z171" s="9">
        <v>0</v>
      </c>
      <c r="AA171" s="10">
        <v>9.076716407072577E-2</v>
      </c>
      <c r="AB171" s="9">
        <v>0.54561200472883797</v>
      </c>
      <c r="AC171" s="9">
        <v>0.498</v>
      </c>
      <c r="AD171" s="10">
        <v>0.31790134228455996</v>
      </c>
      <c r="AE171" s="10">
        <v>0.303803153662206</v>
      </c>
      <c r="AF171" s="9">
        <v>5.8036788500791671E-2</v>
      </c>
      <c r="AG171" s="9">
        <v>0.22400014285714284</v>
      </c>
    </row>
    <row r="172" spans="3:33">
      <c r="C172" t="s">
        <v>60</v>
      </c>
      <c r="D172">
        <v>2001</v>
      </c>
      <c r="E172" s="9">
        <v>0.48637371428571419</v>
      </c>
      <c r="F172" s="9">
        <v>0.30274000000000001</v>
      </c>
      <c r="G172" s="9">
        <v>0.254</v>
      </c>
      <c r="H172" s="9">
        <v>0.625</v>
      </c>
      <c r="I172" s="9">
        <v>0.17933333333333334</v>
      </c>
      <c r="J172" s="9">
        <v>0.55800000000000005</v>
      </c>
      <c r="K172" s="10">
        <v>0.29150000000000004</v>
      </c>
      <c r="L172" s="9">
        <v>0.4874</v>
      </c>
      <c r="M172" s="9">
        <v>0.59166458870038041</v>
      </c>
      <c r="N172" s="10">
        <v>0.12</v>
      </c>
      <c r="O172" s="10">
        <v>0.27</v>
      </c>
      <c r="P172" s="9">
        <v>0.09</v>
      </c>
      <c r="Q172" s="10">
        <v>7.4999999999999997E-2</v>
      </c>
      <c r="R172" s="9">
        <v>0.37960000000000005</v>
      </c>
      <c r="S172" s="9">
        <v>0.34976634146341612</v>
      </c>
      <c r="T172" s="11">
        <v>0.19012115600000001</v>
      </c>
      <c r="U172" s="9">
        <v>3.9259541090000002E-2</v>
      </c>
      <c r="V172" s="10">
        <v>2.9598821050000002E-2</v>
      </c>
      <c r="W172" s="9">
        <v>0</v>
      </c>
      <c r="X172" s="9">
        <v>0</v>
      </c>
      <c r="Y172" s="9">
        <v>0</v>
      </c>
      <c r="Z172" s="9">
        <v>0</v>
      </c>
      <c r="AA172" s="10">
        <v>9.076716407072577E-2</v>
      </c>
      <c r="AB172" s="9">
        <v>0.53573400507162849</v>
      </c>
      <c r="AC172" s="9">
        <v>0.503</v>
      </c>
      <c r="AD172" s="10">
        <v>0.28769539090734503</v>
      </c>
      <c r="AE172" s="10">
        <v>0.31239692669555003</v>
      </c>
      <c r="AF172" s="9">
        <v>9.9999597249571442E-2</v>
      </c>
      <c r="AG172" s="9">
        <v>0.22182014285714285</v>
      </c>
    </row>
    <row r="173" spans="3:33">
      <c r="C173" t="s">
        <v>60</v>
      </c>
      <c r="D173">
        <v>2002</v>
      </c>
      <c r="E173" s="9">
        <v>0.48637371428571419</v>
      </c>
      <c r="F173" s="9">
        <v>0.31507999999999997</v>
      </c>
      <c r="G173" s="9">
        <v>0.248</v>
      </c>
      <c r="H173" s="9">
        <v>0.625</v>
      </c>
      <c r="I173" s="9">
        <v>0.17933333333333334</v>
      </c>
      <c r="J173" s="9">
        <v>0.55600000000000005</v>
      </c>
      <c r="K173" s="10">
        <v>0.29150000000000004</v>
      </c>
      <c r="L173" s="9">
        <v>0.48680000000000001</v>
      </c>
      <c r="M173" s="9">
        <v>0.59159472671924695</v>
      </c>
      <c r="N173" s="10">
        <v>0.12</v>
      </c>
      <c r="O173" s="10">
        <v>0.28999999999999998</v>
      </c>
      <c r="P173" s="9">
        <v>0.10200000000000001</v>
      </c>
      <c r="Q173" s="10">
        <v>7.4999999999999997E-2</v>
      </c>
      <c r="R173" s="9">
        <v>0.37960000000000005</v>
      </c>
      <c r="S173" s="9">
        <v>0.34016439024390399</v>
      </c>
      <c r="T173" s="11">
        <v>0.19012115600000001</v>
      </c>
      <c r="U173" s="9">
        <v>1.558369007E-2</v>
      </c>
      <c r="V173" s="10">
        <v>2.788024335E-2</v>
      </c>
      <c r="W173" s="9">
        <v>0</v>
      </c>
      <c r="X173" s="9">
        <v>0</v>
      </c>
      <c r="Y173" s="9">
        <v>0</v>
      </c>
      <c r="Z173" s="9">
        <v>0</v>
      </c>
      <c r="AA173" s="10">
        <v>9.076716407072577E-2</v>
      </c>
      <c r="AB173" s="9">
        <v>0.52585600541441901</v>
      </c>
      <c r="AC173" s="9">
        <v>0.53299999999999992</v>
      </c>
      <c r="AD173" s="10">
        <v>0.25748943953013004</v>
      </c>
      <c r="AE173" s="10">
        <v>0.32099069972889399</v>
      </c>
      <c r="AF173" s="9">
        <v>0.107985316951572</v>
      </c>
      <c r="AG173" s="9">
        <v>0.21507142857142858</v>
      </c>
    </row>
    <row r="174" spans="3:33">
      <c r="C174" t="s">
        <v>60</v>
      </c>
      <c r="D174">
        <v>2003</v>
      </c>
      <c r="E174" s="9">
        <v>0.48637371428571419</v>
      </c>
      <c r="F174" s="9">
        <v>0.32741999999999999</v>
      </c>
      <c r="G174" s="9">
        <v>0.24199999999999999</v>
      </c>
      <c r="H174" s="9">
        <v>0.625</v>
      </c>
      <c r="I174" s="9">
        <v>0.17933333333333334</v>
      </c>
      <c r="J174" s="9">
        <v>0.55400000000000005</v>
      </c>
      <c r="K174" s="10">
        <v>0.29150000000000004</v>
      </c>
      <c r="L174" s="9">
        <v>0.48619999999999997</v>
      </c>
      <c r="M174" s="9">
        <v>0.60153855798847389</v>
      </c>
      <c r="N174" s="10">
        <v>0.12</v>
      </c>
      <c r="O174" s="10">
        <v>0.32</v>
      </c>
      <c r="P174" s="9">
        <v>0.11400000000000002</v>
      </c>
      <c r="Q174" s="10">
        <v>7.4999999999999997E-2</v>
      </c>
      <c r="R174" s="9">
        <v>0.37960000000000005</v>
      </c>
      <c r="S174" s="9">
        <v>0.33100243902439186</v>
      </c>
      <c r="T174" s="11">
        <v>0.19012115600000001</v>
      </c>
      <c r="U174" s="9">
        <v>1.048562038E-2</v>
      </c>
      <c r="V174" s="10">
        <v>2.6161665650000002E-2</v>
      </c>
      <c r="W174" s="9">
        <v>0</v>
      </c>
      <c r="X174" s="9">
        <v>0</v>
      </c>
      <c r="Y174" s="9">
        <v>0</v>
      </c>
      <c r="Z174" s="9">
        <v>0</v>
      </c>
      <c r="AA174" s="10">
        <v>9.076716407072577E-2</v>
      </c>
      <c r="AB174" s="9">
        <v>0.51597800575720953</v>
      </c>
      <c r="AC174" s="9">
        <v>0.54100000000000004</v>
      </c>
      <c r="AD174" s="10">
        <v>0.219935332808148</v>
      </c>
      <c r="AE174" s="10">
        <v>0.31578590355771202</v>
      </c>
      <c r="AF174" s="9">
        <v>0.14264633718811778</v>
      </c>
      <c r="AG174" s="9">
        <v>0.20899928571428569</v>
      </c>
    </row>
    <row r="175" spans="3:33">
      <c r="C175" t="s">
        <v>60</v>
      </c>
      <c r="D175">
        <v>2004</v>
      </c>
      <c r="E175" s="9">
        <v>0.48637371428571419</v>
      </c>
      <c r="F175" s="9">
        <v>0.33976000000000001</v>
      </c>
      <c r="G175" s="9">
        <v>0.23599999999999999</v>
      </c>
      <c r="H175" s="9">
        <v>0.625</v>
      </c>
      <c r="I175" s="9">
        <v>0.17933333333333334</v>
      </c>
      <c r="J175" s="9">
        <v>0.55200000000000005</v>
      </c>
      <c r="K175" s="10">
        <v>0.29150000000000004</v>
      </c>
      <c r="L175" s="9">
        <v>0.48560000000000003</v>
      </c>
      <c r="M175" s="9">
        <v>0.58615166974569366</v>
      </c>
      <c r="N175" s="10">
        <v>0.12</v>
      </c>
      <c r="O175" s="10">
        <v>0.4</v>
      </c>
      <c r="P175" s="9">
        <v>0.126</v>
      </c>
      <c r="Q175" s="10">
        <v>7.4999999999999997E-2</v>
      </c>
      <c r="R175" s="9">
        <v>0.379</v>
      </c>
      <c r="S175" s="9">
        <v>0.32256243902438997</v>
      </c>
      <c r="T175" s="11">
        <v>0.19012115600000001</v>
      </c>
      <c r="U175" s="9">
        <v>7.2893821499999999E-3</v>
      </c>
      <c r="V175" s="10">
        <v>2.4443087950000001E-2</v>
      </c>
      <c r="W175" s="9">
        <v>0</v>
      </c>
      <c r="X175" s="9">
        <v>0</v>
      </c>
      <c r="Y175" s="9">
        <v>0</v>
      </c>
      <c r="Z175" s="9">
        <v>0</v>
      </c>
      <c r="AA175" s="10">
        <v>9.076716407072577E-2</v>
      </c>
      <c r="AB175" s="9">
        <v>0.50610000610000005</v>
      </c>
      <c r="AC175" s="9">
        <v>0.53400000000000003</v>
      </c>
      <c r="AD175" s="10">
        <v>0.21144301794137998</v>
      </c>
      <c r="AE175" s="10">
        <v>0.31044634244965197</v>
      </c>
      <c r="AF175" s="9">
        <v>0.19483277089680889</v>
      </c>
      <c r="AG175" s="9">
        <v>0.20422157142857142</v>
      </c>
    </row>
    <row r="176" spans="3:33">
      <c r="C176" t="s">
        <v>60</v>
      </c>
      <c r="D176">
        <v>2005</v>
      </c>
      <c r="E176" s="9">
        <v>0.48637371428571419</v>
      </c>
      <c r="F176" s="9">
        <v>0.35210000000000002</v>
      </c>
      <c r="G176" s="9">
        <v>0.22999999999999998</v>
      </c>
      <c r="H176" s="9">
        <v>0.625</v>
      </c>
      <c r="I176" s="9">
        <v>0.17933333333333334</v>
      </c>
      <c r="J176" s="9">
        <v>0.55000000000000004</v>
      </c>
      <c r="K176" s="10">
        <v>0.29150000000000004</v>
      </c>
      <c r="L176" s="9">
        <v>0.48499999999999999</v>
      </c>
      <c r="M176" s="9">
        <v>0.61301322079126297</v>
      </c>
      <c r="N176" s="10">
        <v>0.12</v>
      </c>
      <c r="O176" s="10">
        <v>0.36</v>
      </c>
      <c r="P176" s="9">
        <v>0.13799999999999998</v>
      </c>
      <c r="Q176" s="10">
        <v>7.4999999999999997E-2</v>
      </c>
      <c r="R176" s="9">
        <v>0.37271200000000004</v>
      </c>
      <c r="S176" s="9">
        <v>0.31497463414634208</v>
      </c>
      <c r="T176" s="11">
        <v>0.19012115600000001</v>
      </c>
      <c r="U176" s="9">
        <v>3.0720936999999999E-3</v>
      </c>
      <c r="V176" s="10">
        <v>2.272451025E-2</v>
      </c>
      <c r="W176" s="9">
        <v>0</v>
      </c>
      <c r="X176" s="9">
        <v>0</v>
      </c>
      <c r="Y176" s="9">
        <v>0</v>
      </c>
      <c r="Z176" s="9">
        <v>0</v>
      </c>
      <c r="AA176" s="10">
        <v>9.076716407072577E-2</v>
      </c>
      <c r="AB176" s="9">
        <v>0.50003727214999993</v>
      </c>
      <c r="AC176" s="9">
        <v>0.54400000000000004</v>
      </c>
      <c r="AD176" s="10">
        <v>0.24298851176796399</v>
      </c>
      <c r="AE176" s="10">
        <v>0.29336242901213</v>
      </c>
      <c r="AF176" s="9">
        <v>0.29684886063396221</v>
      </c>
      <c r="AG176" s="9">
        <v>0.20644014285714288</v>
      </c>
    </row>
    <row r="177" spans="3:33">
      <c r="C177" t="s">
        <v>60</v>
      </c>
      <c r="D177">
        <v>2006</v>
      </c>
      <c r="E177" s="9">
        <v>0.48637371428571419</v>
      </c>
      <c r="F177" s="9">
        <v>0.35914199984259904</v>
      </c>
      <c r="G177" s="9">
        <v>0.21999999999999997</v>
      </c>
      <c r="H177" s="9">
        <v>0.625</v>
      </c>
      <c r="I177" s="9">
        <v>0.17933333333333334</v>
      </c>
      <c r="J177" s="9">
        <v>0.55000000000000004</v>
      </c>
      <c r="K177" s="10">
        <v>0.29150000000000004</v>
      </c>
      <c r="L177" s="9">
        <v>0.48359999999999997</v>
      </c>
      <c r="M177" s="9">
        <v>0.60567465901793516</v>
      </c>
      <c r="N177" s="10">
        <v>0.12</v>
      </c>
      <c r="O177" s="10">
        <v>0.39</v>
      </c>
      <c r="P177" s="9">
        <v>0.15</v>
      </c>
      <c r="Q177" s="10">
        <v>7.4999999999999997E-2</v>
      </c>
      <c r="R177" s="9">
        <v>0.37304800000000005</v>
      </c>
      <c r="S177" s="9">
        <v>0.30823804878048799</v>
      </c>
      <c r="T177" s="11">
        <v>0.19012115600000001</v>
      </c>
      <c r="U177" s="9">
        <v>6.1346783000000007E-3</v>
      </c>
      <c r="V177" s="10">
        <v>2.2102671666666667E-2</v>
      </c>
      <c r="W177" s="9">
        <v>0</v>
      </c>
      <c r="X177" s="9">
        <v>0</v>
      </c>
      <c r="Y177" s="9">
        <v>0</v>
      </c>
      <c r="Z177" s="9">
        <v>0</v>
      </c>
      <c r="AA177" s="10">
        <v>9.076716407072577E-2</v>
      </c>
      <c r="AB177" s="9">
        <v>0.49397453820000004</v>
      </c>
      <c r="AC177" s="9">
        <v>0.53200000000000003</v>
      </c>
      <c r="AD177" s="10">
        <v>0.289035694324004</v>
      </c>
      <c r="AE177" s="10">
        <v>0.26660529671407801</v>
      </c>
      <c r="AF177" s="9">
        <v>0.43523554906008888</v>
      </c>
      <c r="AG177" s="9">
        <v>0.2050707142857143</v>
      </c>
    </row>
    <row r="178" spans="3:33">
      <c r="C178" t="s">
        <v>60</v>
      </c>
      <c r="D178">
        <v>2007</v>
      </c>
      <c r="E178" s="9">
        <v>0.48637371428571419</v>
      </c>
      <c r="F178" s="9">
        <v>0.3661839996851981</v>
      </c>
      <c r="G178" s="9">
        <v>0.20999999999999996</v>
      </c>
      <c r="H178" s="9">
        <v>0.625</v>
      </c>
      <c r="I178" s="9">
        <v>0.17933333333333334</v>
      </c>
      <c r="J178" s="9">
        <v>0.55000000000000004</v>
      </c>
      <c r="K178" s="10">
        <v>0.29150000000000004</v>
      </c>
      <c r="L178" s="9">
        <v>0.48219999999999996</v>
      </c>
      <c r="M178" s="9">
        <v>0.60719846066551653</v>
      </c>
      <c r="N178" s="10">
        <v>0.12</v>
      </c>
      <c r="O178" s="10">
        <v>0.47</v>
      </c>
      <c r="P178" s="9">
        <v>0.15299999993294477</v>
      </c>
      <c r="Q178" s="10">
        <v>7.4999999999999997E-2</v>
      </c>
      <c r="R178" s="9">
        <v>0.35968</v>
      </c>
      <c r="S178" s="9">
        <v>0.30212926829268416</v>
      </c>
      <c r="T178" s="11">
        <v>0.19012115600000001</v>
      </c>
      <c r="U178" s="9">
        <v>7.0487006E-3</v>
      </c>
      <c r="V178" s="10">
        <v>2.1480833083333331E-2</v>
      </c>
      <c r="W178" s="9">
        <v>0</v>
      </c>
      <c r="X178" s="9">
        <v>0</v>
      </c>
      <c r="Y178" s="9">
        <v>0</v>
      </c>
      <c r="Z178" s="9">
        <v>0</v>
      </c>
      <c r="AA178" s="10">
        <v>9.076716407072577E-2</v>
      </c>
      <c r="AB178" s="9">
        <v>0.50409504720978904</v>
      </c>
      <c r="AC178" s="9">
        <v>0.54600000000000004</v>
      </c>
      <c r="AD178" s="10">
        <v>0.35891752284922401</v>
      </c>
      <c r="AE178" s="10">
        <v>0.26658145581116799</v>
      </c>
      <c r="AF178" s="9">
        <v>0.5851224302974033</v>
      </c>
      <c r="AG178" s="9">
        <v>0.20551828571428571</v>
      </c>
    </row>
    <row r="179" spans="3:33">
      <c r="C179" t="s">
        <v>60</v>
      </c>
      <c r="D179">
        <v>2008</v>
      </c>
      <c r="E179" s="9">
        <v>0.48637371428571419</v>
      </c>
      <c r="F179" s="9">
        <v>0.37322599952779711</v>
      </c>
      <c r="G179" s="9">
        <v>0.19999999999999996</v>
      </c>
      <c r="H179" s="9">
        <v>0.625</v>
      </c>
      <c r="I179" s="9">
        <v>0.17933333333333334</v>
      </c>
      <c r="J179" s="9">
        <v>0.55000000000000004</v>
      </c>
      <c r="K179" s="10">
        <v>0.29150000000000004</v>
      </c>
      <c r="L179" s="9">
        <v>0.48080000000000001</v>
      </c>
      <c r="M179" s="9">
        <v>0.57175488575608435</v>
      </c>
      <c r="N179" s="10">
        <v>0.12</v>
      </c>
      <c r="O179" s="10">
        <v>0.47939999978989362</v>
      </c>
      <c r="P179" s="9">
        <v>0.15599999986588955</v>
      </c>
      <c r="Q179" s="10">
        <v>7.4999999999999997E-2</v>
      </c>
      <c r="R179" s="9">
        <v>0.35968</v>
      </c>
      <c r="S179" s="9">
        <v>0.29644634146341586</v>
      </c>
      <c r="T179" s="11">
        <v>0.19012115600000001</v>
      </c>
      <c r="U179" s="9">
        <v>5.8192950899999991E-3</v>
      </c>
      <c r="V179" s="10">
        <v>2.0858994499999998E-2</v>
      </c>
      <c r="W179" s="9">
        <v>0</v>
      </c>
      <c r="X179" s="9">
        <v>0</v>
      </c>
      <c r="Y179" s="9">
        <v>0</v>
      </c>
      <c r="Z179" s="9">
        <v>0</v>
      </c>
      <c r="AA179" s="10">
        <v>9.076716407072577E-2</v>
      </c>
      <c r="AB179" s="9">
        <v>0.51421555621957804</v>
      </c>
      <c r="AC179" s="9">
        <v>0.55299999999999994</v>
      </c>
      <c r="AD179" s="10">
        <v>0.42138902025808</v>
      </c>
      <c r="AE179" s="10">
        <v>0.25080469291203</v>
      </c>
      <c r="AF179" s="9">
        <v>0.83818798810561546</v>
      </c>
      <c r="AG179" s="9">
        <v>0.21415500000000001</v>
      </c>
    </row>
    <row r="180" spans="3:33">
      <c r="C180" t="s">
        <v>60</v>
      </c>
      <c r="D180">
        <v>2009</v>
      </c>
      <c r="E180" s="9">
        <v>0.48637371428571419</v>
      </c>
      <c r="F180" s="9">
        <v>0.38026799937039618</v>
      </c>
      <c r="G180" s="9">
        <v>0.21599999964237215</v>
      </c>
      <c r="H180" s="9">
        <v>0.625</v>
      </c>
      <c r="I180" s="9">
        <v>0.17933333333333334</v>
      </c>
      <c r="J180" s="9">
        <v>0.5589999997988343</v>
      </c>
      <c r="K180" s="10">
        <v>0.29150000000000004</v>
      </c>
      <c r="L180" s="9">
        <v>0.47939999999999999</v>
      </c>
      <c r="M180" s="9">
        <v>0.66468664936567667</v>
      </c>
      <c r="N180" s="10">
        <v>0.12</v>
      </c>
      <c r="O180" s="10">
        <v>0.4887999995797872</v>
      </c>
      <c r="P180" s="9">
        <v>0.15899999979883433</v>
      </c>
      <c r="Q180" s="10">
        <v>7.4999999999999997E-2</v>
      </c>
      <c r="R180" s="9">
        <v>0.35968</v>
      </c>
      <c r="S180" s="9">
        <v>0.32451741400671008</v>
      </c>
      <c r="T180" s="11">
        <v>0.19012115600000001</v>
      </c>
      <c r="U180" s="9">
        <v>5.9367515799999999E-3</v>
      </c>
      <c r="V180" s="10">
        <v>2.1276174380675299E-2</v>
      </c>
      <c r="W180" s="9">
        <v>0</v>
      </c>
      <c r="X180" s="9">
        <v>0</v>
      </c>
      <c r="Y180" s="9">
        <v>0</v>
      </c>
      <c r="Z180" s="9">
        <v>0</v>
      </c>
      <c r="AA180" s="10">
        <v>9.076716407072577E-2</v>
      </c>
      <c r="AB180" s="9">
        <v>0.52433606522936693</v>
      </c>
      <c r="AC180" s="9">
        <v>0.57999999999999996</v>
      </c>
      <c r="AD180" s="10">
        <v>0.42184107710234003</v>
      </c>
      <c r="AE180" s="10">
        <v>0.25968348679830999</v>
      </c>
      <c r="AF180" s="9">
        <v>0.98154242887818444</v>
      </c>
      <c r="AG180" s="9">
        <v>0.27225300000000002</v>
      </c>
    </row>
    <row r="181" spans="3:33">
      <c r="C181" t="s">
        <v>60</v>
      </c>
      <c r="D181">
        <v>2010</v>
      </c>
      <c r="E181" s="9">
        <v>0.48637371428571419</v>
      </c>
      <c r="F181" s="9">
        <v>0.38730999921299519</v>
      </c>
      <c r="G181" s="9">
        <v>0.23199999928474424</v>
      </c>
      <c r="H181" s="9">
        <v>0.625</v>
      </c>
      <c r="I181" s="9">
        <v>0.17933333333333334</v>
      </c>
      <c r="J181" s="9">
        <v>0.56799999959766867</v>
      </c>
      <c r="K181" s="10">
        <v>0.29150000000000004</v>
      </c>
      <c r="L181" s="9">
        <v>0.48419399989284573</v>
      </c>
      <c r="M181" s="9">
        <v>0.66468664936567667</v>
      </c>
      <c r="N181" s="10">
        <v>0.12</v>
      </c>
      <c r="O181" s="10">
        <v>0.49819999936968085</v>
      </c>
      <c r="P181" s="9">
        <v>0.16199999973177909</v>
      </c>
      <c r="Q181" s="10">
        <v>7.4999999999999997E-2</v>
      </c>
      <c r="R181" s="9">
        <v>0.35968</v>
      </c>
      <c r="S181" s="9">
        <v>0.3525884865500043</v>
      </c>
      <c r="T181" s="11">
        <v>0.19012115600000001</v>
      </c>
      <c r="U181" s="9">
        <v>5.9961190944730338E-3</v>
      </c>
      <c r="V181" s="10">
        <v>2.1693354261350602E-2</v>
      </c>
      <c r="W181" s="9">
        <v>0</v>
      </c>
      <c r="X181" s="9">
        <v>0</v>
      </c>
      <c r="Y181" s="9">
        <v>0</v>
      </c>
      <c r="Z181" s="9">
        <v>0</v>
      </c>
      <c r="AA181" s="10">
        <v>9.076716407072577E-2</v>
      </c>
      <c r="AB181" s="9">
        <v>0.53445657423915605</v>
      </c>
      <c r="AC181" s="9">
        <v>0.58799999999999997</v>
      </c>
      <c r="AD181" s="10">
        <v>0.42262266631384671</v>
      </c>
      <c r="AE181" s="10">
        <v>0.26208665187661195</v>
      </c>
      <c r="AF181" s="9">
        <v>0.97172700480879448</v>
      </c>
      <c r="AG181" s="9">
        <v>0.26953047006085329</v>
      </c>
    </row>
    <row r="182" spans="3:33">
      <c r="C182" t="s">
        <v>62</v>
      </c>
      <c r="D182">
        <v>1995</v>
      </c>
      <c r="E182" s="9">
        <v>0.54228291457286426</v>
      </c>
      <c r="F182" s="9">
        <v>0.5</v>
      </c>
      <c r="G182" s="9">
        <v>4.0000000000000036E-2</v>
      </c>
      <c r="H182" s="9">
        <v>0.15000000000000002</v>
      </c>
      <c r="I182" s="9">
        <v>1.3333333333333333E-3</v>
      </c>
      <c r="J182" s="9">
        <v>0</v>
      </c>
      <c r="K182" s="10">
        <v>0.71158333333333335</v>
      </c>
      <c r="L182" s="9">
        <v>0.19</v>
      </c>
      <c r="M182" s="9">
        <v>0.89333333333333353</v>
      </c>
      <c r="N182" s="10">
        <v>0.24</v>
      </c>
      <c r="O182" s="10">
        <v>1</v>
      </c>
      <c r="P182" s="9">
        <v>0</v>
      </c>
      <c r="Q182" s="10">
        <v>0.3175</v>
      </c>
      <c r="R182" s="9">
        <v>0.73719999999999997</v>
      </c>
      <c r="S182" s="9">
        <v>0.31049707317073194</v>
      </c>
      <c r="T182" s="11">
        <v>0.30232558199999998</v>
      </c>
      <c r="U182" s="9">
        <v>0</v>
      </c>
      <c r="V182" s="10">
        <v>4.0785866749999997E-2</v>
      </c>
      <c r="W182" s="9">
        <v>0.93182496652727775</v>
      </c>
      <c r="X182" s="9">
        <v>0.87632329726901204</v>
      </c>
      <c r="Y182" s="9">
        <v>6.0000000000000053E-2</v>
      </c>
      <c r="Z182" s="9">
        <v>0</v>
      </c>
      <c r="AA182" s="10">
        <v>0</v>
      </c>
      <c r="AB182" s="9">
        <v>0.4259999847</v>
      </c>
      <c r="AC182" s="9" t="e">
        <v>#N/A</v>
      </c>
      <c r="AD182" s="10">
        <v>0.70223040285763649</v>
      </c>
      <c r="AE182" s="10">
        <v>0.73158350178514797</v>
      </c>
      <c r="AF182" s="9">
        <v>1.6198049201772001E-2</v>
      </c>
      <c r="AG182" s="9">
        <v>0.21383214285714286</v>
      </c>
    </row>
    <row r="183" spans="3:33">
      <c r="C183" t="s">
        <v>62</v>
      </c>
      <c r="D183">
        <v>1996</v>
      </c>
      <c r="E183" s="9">
        <v>0.54228291457286426</v>
      </c>
      <c r="F183" s="9">
        <v>0.5</v>
      </c>
      <c r="G183" s="9">
        <v>4.0000000000000036E-2</v>
      </c>
      <c r="H183" s="9">
        <v>0.15000000000000002</v>
      </c>
      <c r="I183" s="9">
        <v>1.3333333333333333E-3</v>
      </c>
      <c r="J183" s="9">
        <v>0</v>
      </c>
      <c r="K183" s="10">
        <v>0.71158333333333335</v>
      </c>
      <c r="L183" s="9">
        <v>0.188</v>
      </c>
      <c r="M183" s="9">
        <v>0.91833333333333345</v>
      </c>
      <c r="N183" s="10">
        <v>0.24</v>
      </c>
      <c r="O183" s="10">
        <v>1</v>
      </c>
      <c r="P183" s="9">
        <v>0</v>
      </c>
      <c r="Q183" s="10">
        <v>0.3175</v>
      </c>
      <c r="R183" s="9">
        <v>0.73719999999999997</v>
      </c>
      <c r="S183" s="9">
        <v>0.31068000000000007</v>
      </c>
      <c r="T183" s="11">
        <v>0.30232558199999998</v>
      </c>
      <c r="U183" s="9">
        <v>0</v>
      </c>
      <c r="V183" s="10">
        <v>3.9315005949999995E-2</v>
      </c>
      <c r="W183" s="9">
        <v>0.93182496652727775</v>
      </c>
      <c r="X183" s="9">
        <v>0.87632329726901204</v>
      </c>
      <c r="Y183" s="9">
        <v>6.0000000000000053E-2</v>
      </c>
      <c r="Z183" s="9">
        <v>0</v>
      </c>
      <c r="AA183" s="10">
        <v>0</v>
      </c>
      <c r="AB183" s="9">
        <v>0.4259999847</v>
      </c>
      <c r="AC183" s="9" t="e">
        <v>#N/A</v>
      </c>
      <c r="AD183" s="10">
        <v>0.70635755384223198</v>
      </c>
      <c r="AE183" s="10">
        <v>0.73630969559133597</v>
      </c>
      <c r="AF183" s="9">
        <v>1.9208693447809112E-2</v>
      </c>
      <c r="AG183" s="9">
        <v>0.21383214285714286</v>
      </c>
    </row>
    <row r="184" spans="3:33">
      <c r="C184" t="s">
        <v>62</v>
      </c>
      <c r="D184">
        <v>1997</v>
      </c>
      <c r="E184" s="9">
        <v>0.54228291457286426</v>
      </c>
      <c r="F184" s="9">
        <v>0.5</v>
      </c>
      <c r="G184" s="9">
        <v>4.0000000000000036E-2</v>
      </c>
      <c r="H184" s="9">
        <v>0.15000000000000002</v>
      </c>
      <c r="I184" s="9">
        <v>1.3333333333333333E-3</v>
      </c>
      <c r="J184" s="9">
        <v>0</v>
      </c>
      <c r="K184" s="10">
        <v>0.71158333333333335</v>
      </c>
      <c r="L184" s="9">
        <v>0.18600000000000003</v>
      </c>
      <c r="M184" s="9">
        <v>1</v>
      </c>
      <c r="N184" s="10">
        <v>0.24</v>
      </c>
      <c r="O184" s="10">
        <v>0.94</v>
      </c>
      <c r="P184" s="9">
        <v>0</v>
      </c>
      <c r="Q184" s="10">
        <v>0.3175</v>
      </c>
      <c r="R184" s="9">
        <v>0.73719999999999997</v>
      </c>
      <c r="S184" s="9">
        <v>0.30929951219512186</v>
      </c>
      <c r="T184" s="11">
        <v>0.30232558199999998</v>
      </c>
      <c r="U184" s="9">
        <v>0</v>
      </c>
      <c r="V184" s="10">
        <v>3.7844145149999994E-2</v>
      </c>
      <c r="W184" s="9">
        <v>0.93182496652727775</v>
      </c>
      <c r="X184" s="9">
        <v>0.87632329726901204</v>
      </c>
      <c r="Y184" s="9">
        <v>6.0000000000000053E-2</v>
      </c>
      <c r="Z184" s="9">
        <v>0</v>
      </c>
      <c r="AA184" s="10">
        <v>0</v>
      </c>
      <c r="AB184" s="9">
        <v>0.4259999847</v>
      </c>
      <c r="AC184" s="9" t="e">
        <v>#N/A</v>
      </c>
      <c r="AD184" s="10">
        <v>0.68796210095590504</v>
      </c>
      <c r="AE184" s="10">
        <v>0.73102702713115897</v>
      </c>
      <c r="AF184" s="9">
        <v>2.3668358954331892E-2</v>
      </c>
      <c r="AG184" s="9">
        <v>0.21383214285714286</v>
      </c>
    </row>
    <row r="185" spans="3:33">
      <c r="C185" t="s">
        <v>62</v>
      </c>
      <c r="D185">
        <v>1998</v>
      </c>
      <c r="E185" s="9">
        <v>0.54228291457286426</v>
      </c>
      <c r="F185" s="9">
        <v>0.5</v>
      </c>
      <c r="G185" s="9">
        <v>4.0000000000000036E-2</v>
      </c>
      <c r="H185" s="9">
        <v>0.15000000000000002</v>
      </c>
      <c r="I185" s="9">
        <v>1.3333333333333333E-3</v>
      </c>
      <c r="J185" s="9">
        <v>0</v>
      </c>
      <c r="K185" s="10">
        <v>0.71158333333333335</v>
      </c>
      <c r="L185" s="9">
        <v>0.184</v>
      </c>
      <c r="M185" s="9">
        <v>1</v>
      </c>
      <c r="N185" s="10">
        <v>0.24</v>
      </c>
      <c r="O185" s="10">
        <v>1</v>
      </c>
      <c r="P185" s="9">
        <v>0</v>
      </c>
      <c r="Q185" s="10">
        <v>0.3175</v>
      </c>
      <c r="R185" s="9">
        <v>0.73719999999999997</v>
      </c>
      <c r="S185" s="9">
        <v>0.30623365853658613</v>
      </c>
      <c r="T185" s="11">
        <v>0.30232558199999998</v>
      </c>
      <c r="U185" s="9">
        <v>3.3795200999999999E-4</v>
      </c>
      <c r="V185" s="10">
        <v>3.637328435E-2</v>
      </c>
      <c r="W185" s="9">
        <v>0.93182496652727775</v>
      </c>
      <c r="X185" s="9">
        <v>0.87632329726901204</v>
      </c>
      <c r="Y185" s="9">
        <v>6.0000000000000053E-2</v>
      </c>
      <c r="Z185" s="9">
        <v>0</v>
      </c>
      <c r="AA185" s="10">
        <v>0</v>
      </c>
      <c r="AB185" s="9">
        <v>0.4259999847</v>
      </c>
      <c r="AC185" s="9" t="e">
        <v>#N/A</v>
      </c>
      <c r="AD185" s="10">
        <v>0.669566648069578</v>
      </c>
      <c r="AE185" s="10">
        <v>0.72574435867098208</v>
      </c>
      <c r="AF185" s="9">
        <v>3.0323760236429111E-2</v>
      </c>
      <c r="AG185" s="9">
        <v>0.21383214285714286</v>
      </c>
    </row>
    <row r="186" spans="3:33">
      <c r="C186" t="s">
        <v>62</v>
      </c>
      <c r="D186">
        <v>1999</v>
      </c>
      <c r="E186" s="9">
        <v>0.54228291457286426</v>
      </c>
      <c r="F186" s="9">
        <v>0.5</v>
      </c>
      <c r="G186" s="9">
        <v>4.0000000000000036E-2</v>
      </c>
      <c r="H186" s="9">
        <v>0.15000000000000002</v>
      </c>
      <c r="I186" s="9">
        <v>1.3333333333333333E-3</v>
      </c>
      <c r="J186" s="9">
        <v>0</v>
      </c>
      <c r="K186" s="10">
        <v>0.71158333333333335</v>
      </c>
      <c r="L186" s="9">
        <v>0.182</v>
      </c>
      <c r="M186" s="9">
        <v>1</v>
      </c>
      <c r="N186" s="10">
        <v>0.24</v>
      </c>
      <c r="O186" s="10">
        <v>1</v>
      </c>
      <c r="P186" s="9">
        <v>0</v>
      </c>
      <c r="Q186" s="10">
        <v>0.3175</v>
      </c>
      <c r="R186" s="9">
        <v>0.73719999999999997</v>
      </c>
      <c r="S186" s="9">
        <v>0.3014326829268299</v>
      </c>
      <c r="T186" s="11">
        <v>0.30232558199999998</v>
      </c>
      <c r="U186" s="9">
        <v>3.2030749999999999E-4</v>
      </c>
      <c r="V186" s="10">
        <v>3.4902423549999999E-2</v>
      </c>
      <c r="W186" s="9">
        <v>0.93182496652727775</v>
      </c>
      <c r="X186" s="9">
        <v>0.87632329726901204</v>
      </c>
      <c r="Y186" s="9">
        <v>6.0000000000000053E-2</v>
      </c>
      <c r="Z186" s="9">
        <v>0</v>
      </c>
      <c r="AA186" s="10">
        <v>0</v>
      </c>
      <c r="AB186" s="9">
        <v>0.4259999847</v>
      </c>
      <c r="AC186" s="9" t="e">
        <v>#N/A</v>
      </c>
      <c r="AD186" s="10">
        <v>0.69514949887361899</v>
      </c>
      <c r="AE186" s="10">
        <v>0.72915304558963301</v>
      </c>
      <c r="AF186" s="9">
        <v>5.8860174623573777E-2</v>
      </c>
      <c r="AG186" s="9">
        <v>0.21383214285714286</v>
      </c>
    </row>
    <row r="187" spans="3:33">
      <c r="C187" t="s">
        <v>62</v>
      </c>
      <c r="D187">
        <v>2000</v>
      </c>
      <c r="E187" s="9">
        <v>0.54228291457286426</v>
      </c>
      <c r="F187" s="9">
        <v>0.5</v>
      </c>
      <c r="G187" s="9">
        <v>4.0000000000000036E-2</v>
      </c>
      <c r="H187" s="9">
        <v>0.15000000000000002</v>
      </c>
      <c r="I187" s="9">
        <v>1.3333333333333333E-3</v>
      </c>
      <c r="J187" s="9">
        <v>0</v>
      </c>
      <c r="K187" s="10">
        <v>0.71158333333333335</v>
      </c>
      <c r="L187" s="9">
        <v>0.18</v>
      </c>
      <c r="M187" s="9">
        <v>1</v>
      </c>
      <c r="N187" s="10">
        <v>0.24</v>
      </c>
      <c r="O187" s="10">
        <v>1</v>
      </c>
      <c r="P187" s="9">
        <v>0</v>
      </c>
      <c r="Q187" s="10">
        <v>0.3175</v>
      </c>
      <c r="R187" s="9">
        <v>0.73719999999999997</v>
      </c>
      <c r="S187" s="9">
        <v>0.29504634146341602</v>
      </c>
      <c r="T187" s="11">
        <v>0.30232558199999998</v>
      </c>
      <c r="U187" s="9">
        <v>3.0602096000000001E-4</v>
      </c>
      <c r="V187" s="10">
        <v>3.3431562749999998E-2</v>
      </c>
      <c r="W187" s="9">
        <v>0.93182496652727775</v>
      </c>
      <c r="X187" s="9">
        <v>0.87632329726901204</v>
      </c>
      <c r="Y187" s="9">
        <v>6.0000000000000053E-2</v>
      </c>
      <c r="Z187" s="9">
        <v>0</v>
      </c>
      <c r="AA187" s="10">
        <v>0</v>
      </c>
      <c r="AB187" s="9">
        <v>0.4259999847</v>
      </c>
      <c r="AC187" s="9" t="e">
        <v>#N/A</v>
      </c>
      <c r="AD187" s="10">
        <v>0.72073234967765998</v>
      </c>
      <c r="AE187" s="10">
        <v>0.73256173250828405</v>
      </c>
      <c r="AF187" s="9">
        <v>0.11491236128061444</v>
      </c>
      <c r="AG187" s="9">
        <v>0.21383214285714286</v>
      </c>
    </row>
    <row r="188" spans="3:33">
      <c r="C188" t="s">
        <v>62</v>
      </c>
      <c r="D188">
        <v>2001</v>
      </c>
      <c r="E188" s="9">
        <v>0.54228291457286426</v>
      </c>
      <c r="F188" s="9">
        <v>0.5</v>
      </c>
      <c r="G188" s="9">
        <v>3.5000000000000031E-2</v>
      </c>
      <c r="H188" s="9">
        <v>0.15000000000000002</v>
      </c>
      <c r="I188" s="9">
        <v>1.3333333333333333E-3</v>
      </c>
      <c r="J188" s="9">
        <v>0</v>
      </c>
      <c r="K188" s="10">
        <v>0.71158333333333335</v>
      </c>
      <c r="L188" s="9">
        <v>0.17780000000000001</v>
      </c>
      <c r="M188" s="9">
        <v>1</v>
      </c>
      <c r="N188" s="10">
        <v>0.24</v>
      </c>
      <c r="O188" s="10">
        <v>1</v>
      </c>
      <c r="P188" s="9">
        <v>0</v>
      </c>
      <c r="Q188" s="10">
        <v>0.3175</v>
      </c>
      <c r="R188" s="9">
        <v>0.73719999999999997</v>
      </c>
      <c r="S188" s="9">
        <v>0.28739512195121986</v>
      </c>
      <c r="T188" s="11">
        <v>0.30232558199999998</v>
      </c>
      <c r="U188" s="9">
        <v>2.40529164E-3</v>
      </c>
      <c r="V188" s="10">
        <v>3.1864258699999995E-2</v>
      </c>
      <c r="W188" s="9">
        <v>0.93182496652727775</v>
      </c>
      <c r="X188" s="9">
        <v>0.87632329726901204</v>
      </c>
      <c r="Y188" s="9">
        <v>6.0000000000000053E-2</v>
      </c>
      <c r="Z188" s="9">
        <v>0</v>
      </c>
      <c r="AA188" s="10">
        <v>0</v>
      </c>
      <c r="AB188" s="9">
        <v>0.4259999847</v>
      </c>
      <c r="AC188" s="9" t="e">
        <v>#N/A</v>
      </c>
      <c r="AD188" s="10">
        <v>0.69795075831398101</v>
      </c>
      <c r="AE188" s="10">
        <v>0.73357809752463399</v>
      </c>
      <c r="AF188" s="9">
        <v>0.21765173350413333</v>
      </c>
      <c r="AG188" s="9">
        <v>0.21383214285714286</v>
      </c>
    </row>
    <row r="189" spans="3:33">
      <c r="C189" t="s">
        <v>62</v>
      </c>
      <c r="D189">
        <v>2002</v>
      </c>
      <c r="E189" s="9">
        <v>0.54228291457286426</v>
      </c>
      <c r="F189" s="9">
        <v>0.5</v>
      </c>
      <c r="G189" s="9">
        <v>3.0000000000000027E-2</v>
      </c>
      <c r="H189" s="9">
        <v>0.15000000000000002</v>
      </c>
      <c r="I189" s="9">
        <v>1.3333333333333333E-3</v>
      </c>
      <c r="J189" s="9">
        <v>0</v>
      </c>
      <c r="K189" s="10">
        <v>0.71158333333333335</v>
      </c>
      <c r="L189" s="9">
        <v>0.17559999999999998</v>
      </c>
      <c r="M189" s="9">
        <v>1</v>
      </c>
      <c r="N189" s="10">
        <v>0.24</v>
      </c>
      <c r="O189" s="10">
        <v>0.9</v>
      </c>
      <c r="P189" s="9">
        <v>0</v>
      </c>
      <c r="Q189" s="10">
        <v>0.3175</v>
      </c>
      <c r="R189" s="9">
        <v>0.73719999999999997</v>
      </c>
      <c r="S189" s="9">
        <v>0.27904097560975605</v>
      </c>
      <c r="T189" s="11">
        <v>0.30232558199999998</v>
      </c>
      <c r="U189" s="9">
        <v>2.2876751500000001E-3</v>
      </c>
      <c r="V189" s="10">
        <v>3.0296954649999999E-2</v>
      </c>
      <c r="W189" s="9">
        <v>0.93182496652727775</v>
      </c>
      <c r="X189" s="9">
        <v>0.87632329726901204</v>
      </c>
      <c r="Y189" s="9">
        <v>6.0000000000000053E-2</v>
      </c>
      <c r="Z189" s="9">
        <v>0</v>
      </c>
      <c r="AA189" s="10">
        <v>0</v>
      </c>
      <c r="AB189" s="9">
        <v>0.43747998474940208</v>
      </c>
      <c r="AC189" s="9" t="e">
        <v>#N/A</v>
      </c>
      <c r="AD189" s="10">
        <v>0.67516916695030205</v>
      </c>
      <c r="AE189" s="10">
        <v>0.73459446254098404</v>
      </c>
      <c r="AF189" s="9">
        <v>0.43178925560779219</v>
      </c>
      <c r="AG189" s="9">
        <v>0.21383214285714286</v>
      </c>
    </row>
    <row r="190" spans="3:33">
      <c r="C190" t="s">
        <v>62</v>
      </c>
      <c r="D190">
        <v>2003</v>
      </c>
      <c r="E190" s="9">
        <v>0.54228291457286426</v>
      </c>
      <c r="F190" s="9">
        <v>0.5</v>
      </c>
      <c r="G190" s="9">
        <v>3.0000000000000027E-2</v>
      </c>
      <c r="H190" s="9">
        <v>0.15000000000000002</v>
      </c>
      <c r="I190" s="9">
        <v>1.3333333333333333E-3</v>
      </c>
      <c r="J190" s="9">
        <v>0</v>
      </c>
      <c r="K190" s="10">
        <v>0.71158333333333335</v>
      </c>
      <c r="L190" s="9">
        <v>0.1734</v>
      </c>
      <c r="M190" s="9">
        <v>1</v>
      </c>
      <c r="N190" s="10">
        <v>0.24</v>
      </c>
      <c r="O190" s="10">
        <v>0.9</v>
      </c>
      <c r="P190" s="9">
        <v>0</v>
      </c>
      <c r="Q190" s="10">
        <v>0.3175</v>
      </c>
      <c r="R190" s="9">
        <v>0.73719999999999997</v>
      </c>
      <c r="S190" s="9">
        <v>0.27047658536585406</v>
      </c>
      <c r="T190" s="11">
        <v>0.30232558199999998</v>
      </c>
      <c r="U190" s="9">
        <v>2.1881538799999999E-3</v>
      </c>
      <c r="V190" s="10">
        <v>2.87296506E-2</v>
      </c>
      <c r="W190" s="9">
        <v>0.93182496652727775</v>
      </c>
      <c r="X190" s="9">
        <v>0.87632329726901204</v>
      </c>
      <c r="Y190" s="9">
        <v>6.0000000000000053E-2</v>
      </c>
      <c r="Z190" s="9">
        <v>0</v>
      </c>
      <c r="AA190" s="10">
        <v>0</v>
      </c>
      <c r="AB190" s="9">
        <v>0.44895998479880406</v>
      </c>
      <c r="AC190" s="9" t="e">
        <v>#N/A</v>
      </c>
      <c r="AD190" s="10">
        <v>0.66255974927918593</v>
      </c>
      <c r="AE190" s="10">
        <v>0.71385590411765998</v>
      </c>
      <c r="AF190" s="9">
        <v>0.42786986074311223</v>
      </c>
      <c r="AG190" s="9">
        <v>0.21383214285714286</v>
      </c>
    </row>
    <row r="191" spans="3:33">
      <c r="C191" t="s">
        <v>62</v>
      </c>
      <c r="D191">
        <v>2004</v>
      </c>
      <c r="E191" s="9">
        <v>0.54228291457286426</v>
      </c>
      <c r="F191" s="9">
        <v>0.5</v>
      </c>
      <c r="G191" s="9">
        <v>3.0000000000000027E-2</v>
      </c>
      <c r="H191" s="9">
        <v>0.15000000000000002</v>
      </c>
      <c r="I191" s="9">
        <v>1.3333333333333333E-3</v>
      </c>
      <c r="J191" s="9">
        <v>0</v>
      </c>
      <c r="K191" s="10">
        <v>0.71158333333333335</v>
      </c>
      <c r="L191" s="9">
        <v>0.17120000000000002</v>
      </c>
      <c r="M191" s="9">
        <v>1</v>
      </c>
      <c r="N191" s="10">
        <v>0.24</v>
      </c>
      <c r="O191" s="10">
        <v>0.97</v>
      </c>
      <c r="P191" s="9">
        <v>0</v>
      </c>
      <c r="Q191" s="10">
        <v>0.3175</v>
      </c>
      <c r="R191" s="9">
        <v>0.73719999999999997</v>
      </c>
      <c r="S191" s="9">
        <v>0.26197317073170812</v>
      </c>
      <c r="T191" s="11">
        <v>0.30232558199999998</v>
      </c>
      <c r="U191" s="9">
        <v>2.04355323E-3</v>
      </c>
      <c r="V191" s="10">
        <v>2.7162346550000001E-2</v>
      </c>
      <c r="W191" s="9">
        <v>0.93182496652727775</v>
      </c>
      <c r="X191" s="9">
        <v>0.87632329726901204</v>
      </c>
      <c r="Y191" s="9">
        <v>6.0000000000000053E-2</v>
      </c>
      <c r="Z191" s="9">
        <v>0</v>
      </c>
      <c r="AA191" s="10">
        <v>0</v>
      </c>
      <c r="AB191" s="9">
        <v>0.46043998484820603</v>
      </c>
      <c r="AC191" s="9" t="e">
        <v>#N/A</v>
      </c>
      <c r="AD191" s="10">
        <v>0.690342000989142</v>
      </c>
      <c r="AE191" s="10">
        <v>0.70484961181334405</v>
      </c>
      <c r="AF191" s="9">
        <v>0.64293829718324114</v>
      </c>
      <c r="AG191" s="9">
        <v>0.21383214285714286</v>
      </c>
    </row>
    <row r="192" spans="3:33">
      <c r="C192" t="s">
        <v>62</v>
      </c>
      <c r="D192">
        <v>2005</v>
      </c>
      <c r="E192" s="9">
        <v>0.54228291457286426</v>
      </c>
      <c r="F192" s="9">
        <v>0.5</v>
      </c>
      <c r="G192" s="9">
        <v>4.9399999566376196E-2</v>
      </c>
      <c r="H192" s="9">
        <v>0.15000000000000002</v>
      </c>
      <c r="I192" s="9">
        <v>1.3333333333333333E-3</v>
      </c>
      <c r="J192" s="9">
        <v>0</v>
      </c>
      <c r="K192" s="10">
        <v>0.71158333333333335</v>
      </c>
      <c r="L192" s="9">
        <v>0.16899999999999998</v>
      </c>
      <c r="M192" s="9">
        <v>1</v>
      </c>
      <c r="N192" s="10">
        <v>0.24</v>
      </c>
      <c r="O192" s="10">
        <v>0.99</v>
      </c>
      <c r="P192" s="9">
        <v>0</v>
      </c>
      <c r="Q192" s="10">
        <v>0.3175</v>
      </c>
      <c r="R192" s="9">
        <v>0.73719999999999997</v>
      </c>
      <c r="S192" s="9">
        <v>0.25372341463414816</v>
      </c>
      <c r="T192" s="11">
        <v>0.30232558199999998</v>
      </c>
      <c r="U192" s="9">
        <v>1.9657999900000002E-3</v>
      </c>
      <c r="V192" s="10">
        <v>2.5595042500000002E-2</v>
      </c>
      <c r="W192" s="9">
        <v>0.93182496652727775</v>
      </c>
      <c r="X192" s="9">
        <v>0.87632329726901204</v>
      </c>
      <c r="Y192" s="9">
        <v>6.0000000000000053E-2</v>
      </c>
      <c r="Z192" s="9">
        <v>0</v>
      </c>
      <c r="AA192" s="10">
        <v>0</v>
      </c>
      <c r="AB192" s="9">
        <v>0.47191998489760811</v>
      </c>
      <c r="AC192" s="9" t="e">
        <v>#N/A</v>
      </c>
      <c r="AD192" s="10">
        <v>0.68954424626636401</v>
      </c>
      <c r="AE192" s="10">
        <v>0.69550592669909606</v>
      </c>
      <c r="AF192" s="9">
        <v>0.77751766193406002</v>
      </c>
      <c r="AG192" s="9">
        <v>0.21383214285714286</v>
      </c>
    </row>
    <row r="193" spans="3:33">
      <c r="C193" t="s">
        <v>62</v>
      </c>
      <c r="D193">
        <v>2006</v>
      </c>
      <c r="E193" s="9">
        <v>0.54228291457286426</v>
      </c>
      <c r="F193" s="9">
        <v>0.5</v>
      </c>
      <c r="G193" s="9">
        <v>6.8799999132752365E-2</v>
      </c>
      <c r="H193" s="9">
        <v>0.15000000000000002</v>
      </c>
      <c r="I193" s="9">
        <v>1.3333333333333333E-3</v>
      </c>
      <c r="J193" s="9">
        <v>0</v>
      </c>
      <c r="K193" s="10">
        <v>0.71158333333333335</v>
      </c>
      <c r="L193" s="9">
        <v>0.16699999999999998</v>
      </c>
      <c r="M193" s="9">
        <v>1</v>
      </c>
      <c r="N193" s="10">
        <v>0.24</v>
      </c>
      <c r="O193" s="10">
        <v>1</v>
      </c>
      <c r="P193" s="9">
        <v>0</v>
      </c>
      <c r="Q193" s="10">
        <v>0.3175</v>
      </c>
      <c r="R193" s="9">
        <v>0.73719999999999997</v>
      </c>
      <c r="S193" s="9">
        <v>0.24576926829268386</v>
      </c>
      <c r="T193" s="11">
        <v>0.30232558199999998</v>
      </c>
      <c r="U193" s="9">
        <v>0</v>
      </c>
      <c r="V193" s="10">
        <v>2.5372300833333333E-2</v>
      </c>
      <c r="W193" s="9">
        <v>0.93182496652727775</v>
      </c>
      <c r="X193" s="9">
        <v>0.87632329726901204</v>
      </c>
      <c r="Y193" s="9">
        <v>6.0000000000000053E-2</v>
      </c>
      <c r="Z193" s="9">
        <v>0</v>
      </c>
      <c r="AA193" s="10">
        <v>0</v>
      </c>
      <c r="AB193" s="9">
        <v>0.48339998494701009</v>
      </c>
      <c r="AC193" s="9" t="e">
        <v>#N/A</v>
      </c>
      <c r="AD193" s="10">
        <v>0.67514544679222799</v>
      </c>
      <c r="AE193" s="10">
        <v>0.71074844141198201</v>
      </c>
      <c r="AF193" s="9">
        <v>0.85296863510250776</v>
      </c>
      <c r="AG193" s="9">
        <v>0.21383214285714286</v>
      </c>
    </row>
    <row r="194" spans="3:33">
      <c r="C194" t="s">
        <v>62</v>
      </c>
      <c r="D194">
        <v>2007</v>
      </c>
      <c r="E194" s="9">
        <v>0.54228291457286426</v>
      </c>
      <c r="F194" s="9">
        <v>0.5</v>
      </c>
      <c r="G194" s="9">
        <v>8.8199998699128646E-2</v>
      </c>
      <c r="H194" s="9">
        <v>0.15000000000000002</v>
      </c>
      <c r="I194" s="9">
        <v>1.3333333333333333E-3</v>
      </c>
      <c r="J194" s="9">
        <v>0</v>
      </c>
      <c r="K194" s="10">
        <v>0.71158333333333335</v>
      </c>
      <c r="L194" s="9">
        <v>0.16500000000000001</v>
      </c>
      <c r="M194" s="9">
        <v>1</v>
      </c>
      <c r="N194" s="10">
        <v>0.24</v>
      </c>
      <c r="O194" s="10">
        <v>1</v>
      </c>
      <c r="P194" s="9">
        <v>0</v>
      </c>
      <c r="Q194" s="10">
        <v>0.3175</v>
      </c>
      <c r="R194" s="9">
        <v>0.73719999999999997</v>
      </c>
      <c r="S194" s="9">
        <v>0.23798146341463389</v>
      </c>
      <c r="T194" s="11">
        <v>0.30232558199999998</v>
      </c>
      <c r="U194" s="9">
        <v>0</v>
      </c>
      <c r="V194" s="10">
        <v>2.5149559166666668E-2</v>
      </c>
      <c r="W194" s="9">
        <v>0.93182496652727775</v>
      </c>
      <c r="X194" s="9">
        <v>0.87632329726901204</v>
      </c>
      <c r="Y194" s="9">
        <v>6.0000000000000053E-2</v>
      </c>
      <c r="Z194" s="9">
        <v>0</v>
      </c>
      <c r="AA194" s="10">
        <v>0</v>
      </c>
      <c r="AB194" s="9">
        <v>0.49487998499641206</v>
      </c>
      <c r="AC194" s="9" t="e">
        <v>#N/A</v>
      </c>
      <c r="AD194" s="10">
        <v>0.64182601651905402</v>
      </c>
      <c r="AE194" s="10">
        <v>0.72599009614228593</v>
      </c>
      <c r="AF194" s="9">
        <v>1</v>
      </c>
      <c r="AG194" s="9">
        <v>0.21383214285714286</v>
      </c>
    </row>
    <row r="195" spans="3:33">
      <c r="C195" t="s">
        <v>62</v>
      </c>
      <c r="D195">
        <v>2008</v>
      </c>
      <c r="E195" s="9">
        <v>0.54228291457286426</v>
      </c>
      <c r="F195" s="9">
        <v>0.5</v>
      </c>
      <c r="G195" s="9">
        <v>0.10759999826550481</v>
      </c>
      <c r="H195" s="9">
        <v>0.15000000000000002</v>
      </c>
      <c r="I195" s="9">
        <v>1.3333333333333333E-3</v>
      </c>
      <c r="J195" s="9">
        <v>0</v>
      </c>
      <c r="K195" s="10">
        <v>0.71158333333333335</v>
      </c>
      <c r="L195" s="9">
        <v>0.16300000000000001</v>
      </c>
      <c r="M195" s="9">
        <v>1</v>
      </c>
      <c r="N195" s="10">
        <v>0.24</v>
      </c>
      <c r="O195" s="10">
        <v>1</v>
      </c>
      <c r="P195" s="9">
        <v>0</v>
      </c>
      <c r="Q195" s="10">
        <v>0.3175</v>
      </c>
      <c r="R195" s="9">
        <v>0.73719999999999997</v>
      </c>
      <c r="S195" s="9">
        <v>0.23029073170731806</v>
      </c>
      <c r="T195" s="11">
        <v>0.30232558199999998</v>
      </c>
      <c r="U195" s="9">
        <v>0</v>
      </c>
      <c r="V195" s="10">
        <v>2.49268175E-2</v>
      </c>
      <c r="W195" s="9">
        <v>0.93182496652727775</v>
      </c>
      <c r="X195" s="9">
        <v>0.87632329726901204</v>
      </c>
      <c r="Y195" s="9">
        <v>6.0000000000000053E-2</v>
      </c>
      <c r="Z195" s="9">
        <v>0</v>
      </c>
      <c r="AA195" s="10">
        <v>0</v>
      </c>
      <c r="AB195" s="9">
        <v>0.50635998504581403</v>
      </c>
      <c r="AC195" s="9" t="e">
        <v>#N/A</v>
      </c>
      <c r="AD195" s="10">
        <v>0.66064888811238798</v>
      </c>
      <c r="AE195" s="10">
        <v>0.72079651446492399</v>
      </c>
      <c r="AF195" s="9">
        <v>1</v>
      </c>
      <c r="AG195" s="9">
        <v>0.21383214285714286</v>
      </c>
    </row>
    <row r="196" spans="3:33">
      <c r="C196" t="s">
        <v>62</v>
      </c>
      <c r="D196">
        <v>2009</v>
      </c>
      <c r="E196" s="9">
        <v>0.54228291457286426</v>
      </c>
      <c r="F196" s="9">
        <v>0.5</v>
      </c>
      <c r="G196" s="9">
        <v>0.1269999978318811</v>
      </c>
      <c r="H196" s="9">
        <v>0.15000000000000002</v>
      </c>
      <c r="I196" s="9">
        <v>1.3333333333333333E-3</v>
      </c>
      <c r="J196" s="9">
        <v>1.9999999552965164E-2</v>
      </c>
      <c r="K196" s="10">
        <v>0.71158333333333335</v>
      </c>
      <c r="L196" s="9">
        <v>0.161</v>
      </c>
      <c r="M196" s="9">
        <v>1</v>
      </c>
      <c r="N196" s="10">
        <v>0.24</v>
      </c>
      <c r="O196" s="10">
        <v>1</v>
      </c>
      <c r="P196" s="9">
        <v>0</v>
      </c>
      <c r="Q196" s="10">
        <v>0.3175</v>
      </c>
      <c r="R196" s="9">
        <v>0.73719999999999997</v>
      </c>
      <c r="S196" s="9">
        <v>0.25968491641616032</v>
      </c>
      <c r="T196" s="11">
        <v>0.30232558199999998</v>
      </c>
      <c r="U196" s="9">
        <v>0</v>
      </c>
      <c r="V196" s="10">
        <v>2.5425353838856843E-2</v>
      </c>
      <c r="W196" s="9">
        <v>0.93182496652727775</v>
      </c>
      <c r="X196" s="9">
        <v>0.87632329726901204</v>
      </c>
      <c r="Y196" s="9">
        <v>6.0000000000000053E-2</v>
      </c>
      <c r="Z196" s="9">
        <v>0</v>
      </c>
      <c r="AA196" s="10">
        <v>0</v>
      </c>
      <c r="AB196" s="9">
        <v>0.517839985095216</v>
      </c>
      <c r="AC196" s="9" t="e">
        <v>#N/A</v>
      </c>
      <c r="AD196" s="10">
        <v>0.67659765726423993</v>
      </c>
      <c r="AE196" s="10">
        <v>0.69843449613359998</v>
      </c>
      <c r="AF196" s="9">
        <v>1</v>
      </c>
      <c r="AG196" s="9">
        <v>0.21383214285714286</v>
      </c>
    </row>
    <row r="197" spans="3:33">
      <c r="C197" t="s">
        <v>62</v>
      </c>
      <c r="D197">
        <v>2010</v>
      </c>
      <c r="E197" s="9">
        <v>0.54228291457286426</v>
      </c>
      <c r="F197" s="9">
        <v>0.5</v>
      </c>
      <c r="G197" s="9">
        <v>0.14639999739825726</v>
      </c>
      <c r="H197" s="9">
        <v>0.15000000000000002</v>
      </c>
      <c r="I197" s="9">
        <v>1.3333333333333333E-3</v>
      </c>
      <c r="J197" s="9">
        <v>3.9999999105930328E-2</v>
      </c>
      <c r="K197" s="10">
        <v>0.71158333333333335</v>
      </c>
      <c r="L197" s="9">
        <v>0.16260999996401371</v>
      </c>
      <c r="M197" s="9">
        <v>1</v>
      </c>
      <c r="N197" s="10">
        <v>0.24</v>
      </c>
      <c r="O197" s="10">
        <v>1</v>
      </c>
      <c r="P197" s="9">
        <v>0</v>
      </c>
      <c r="Q197" s="10">
        <v>0.3175</v>
      </c>
      <c r="R197" s="9">
        <v>0.73719999999999997</v>
      </c>
      <c r="S197" s="9">
        <v>0.28907910112500279</v>
      </c>
      <c r="T197" s="11">
        <v>0.30232558199999998</v>
      </c>
      <c r="U197" s="9">
        <v>0</v>
      </c>
      <c r="V197" s="10">
        <v>2.5923890177713689E-2</v>
      </c>
      <c r="W197" s="9">
        <v>0.93182496652727775</v>
      </c>
      <c r="X197" s="9">
        <v>0.87632329726901204</v>
      </c>
      <c r="Y197" s="9">
        <v>6.0000000000000053E-2</v>
      </c>
      <c r="Z197" s="9">
        <v>0</v>
      </c>
      <c r="AA197" s="10">
        <v>0</v>
      </c>
      <c r="AB197" s="9">
        <v>0.52931998514461798</v>
      </c>
      <c r="AC197" s="9" t="e">
        <v>#N/A</v>
      </c>
      <c r="AD197" s="10">
        <v>0.67483168073107025</v>
      </c>
      <c r="AE197" s="10">
        <v>0.69645015121661757</v>
      </c>
      <c r="AF197" s="9">
        <v>1</v>
      </c>
      <c r="AG197" s="9">
        <v>0.21383214285714286</v>
      </c>
    </row>
    <row r="198" spans="3:33">
      <c r="C198" t="s">
        <v>64</v>
      </c>
      <c r="D198">
        <v>1995</v>
      </c>
      <c r="E198" s="9">
        <v>1</v>
      </c>
      <c r="F198" s="9">
        <v>1</v>
      </c>
      <c r="G198" s="9">
        <v>0</v>
      </c>
      <c r="H198" s="9">
        <v>0.52500000000000002</v>
      </c>
      <c r="I198" s="9">
        <v>0</v>
      </c>
      <c r="J198" s="9">
        <v>0</v>
      </c>
      <c r="K198" s="10">
        <v>0.54108333333333336</v>
      </c>
      <c r="L198" s="9">
        <v>0.11599999999999999</v>
      </c>
      <c r="M198" s="9">
        <v>0.96499999999999997</v>
      </c>
      <c r="N198" s="10">
        <v>0.1</v>
      </c>
      <c r="O198" s="10">
        <v>1</v>
      </c>
      <c r="P198" s="9">
        <v>0.18</v>
      </c>
      <c r="Q198" s="10">
        <v>7.4999999999999997E-2</v>
      </c>
      <c r="R198" s="9">
        <v>0.66999999999999993</v>
      </c>
      <c r="S198" s="9">
        <v>0.22832097560975595</v>
      </c>
      <c r="T198" s="11">
        <v>0.18367347000000001</v>
      </c>
      <c r="U198" s="9">
        <v>0</v>
      </c>
      <c r="V198" s="10">
        <v>1.891827175E-2</v>
      </c>
      <c r="W198" s="9">
        <v>0.52112770970668865</v>
      </c>
      <c r="X198" s="9">
        <v>0.77416756354415095</v>
      </c>
      <c r="Y198" s="9">
        <v>5.9999999999998943E-3</v>
      </c>
      <c r="Z198" s="9">
        <v>0</v>
      </c>
      <c r="AA198" s="10">
        <v>0</v>
      </c>
      <c r="AB198" s="9">
        <v>0.25715996977114752</v>
      </c>
      <c r="AC198" s="9">
        <v>0.76200000000000001</v>
      </c>
      <c r="AD198" s="10">
        <v>0.33958737056526622</v>
      </c>
      <c r="AE198" s="10">
        <v>0.26610250382959039</v>
      </c>
      <c r="AF198" s="9">
        <v>5.3084896019959887E-2</v>
      </c>
      <c r="AG198" s="9">
        <v>0.25897900000000001</v>
      </c>
    </row>
    <row r="199" spans="3:33">
      <c r="C199" t="s">
        <v>64</v>
      </c>
      <c r="D199">
        <v>1996</v>
      </c>
      <c r="E199" s="9">
        <v>1</v>
      </c>
      <c r="F199" s="9">
        <v>1</v>
      </c>
      <c r="G199" s="9">
        <v>0</v>
      </c>
      <c r="H199" s="9">
        <v>0.52500000000000002</v>
      </c>
      <c r="I199" s="9">
        <v>0</v>
      </c>
      <c r="J199" s="9">
        <v>0</v>
      </c>
      <c r="K199" s="10">
        <v>0.54108333333333336</v>
      </c>
      <c r="L199" s="9">
        <v>0.11599999999999999</v>
      </c>
      <c r="M199" s="9">
        <v>0.97</v>
      </c>
      <c r="N199" s="10">
        <v>0.1</v>
      </c>
      <c r="O199" s="10">
        <v>1</v>
      </c>
      <c r="P199" s="9">
        <v>0.18</v>
      </c>
      <c r="Q199" s="10">
        <v>7.4999999999999997E-2</v>
      </c>
      <c r="R199" s="9">
        <v>0.66999999999999993</v>
      </c>
      <c r="S199" s="9">
        <v>0.2237209756097559</v>
      </c>
      <c r="T199" s="11">
        <v>0.18367347000000001</v>
      </c>
      <c r="U199" s="9">
        <v>0</v>
      </c>
      <c r="V199" s="10">
        <v>1.8423307999999999E-2</v>
      </c>
      <c r="W199" s="9">
        <v>0.52112770970668865</v>
      </c>
      <c r="X199" s="9">
        <v>0.77416756354415095</v>
      </c>
      <c r="Y199" s="9">
        <v>5.9999999999998943E-3</v>
      </c>
      <c r="Z199" s="9">
        <v>0</v>
      </c>
      <c r="AA199" s="10">
        <v>0</v>
      </c>
      <c r="AB199" s="9">
        <v>0.24199996950000002</v>
      </c>
      <c r="AC199" s="9">
        <v>0.76400000000000001</v>
      </c>
      <c r="AD199" s="10">
        <v>0.33631364350861198</v>
      </c>
      <c r="AE199" s="10">
        <v>0.26132908564926999</v>
      </c>
      <c r="AF199" s="9">
        <v>7.5105842458749433E-2</v>
      </c>
      <c r="AG199" s="9">
        <v>0.26344985714285718</v>
      </c>
    </row>
    <row r="200" spans="3:33">
      <c r="C200" t="s">
        <v>64</v>
      </c>
      <c r="D200">
        <v>1997</v>
      </c>
      <c r="E200" s="9">
        <v>1</v>
      </c>
      <c r="F200" s="9">
        <v>1</v>
      </c>
      <c r="G200" s="9">
        <v>0</v>
      </c>
      <c r="H200" s="9">
        <v>0.52500000000000002</v>
      </c>
      <c r="I200" s="9">
        <v>0</v>
      </c>
      <c r="J200" s="9">
        <v>0</v>
      </c>
      <c r="K200" s="10">
        <v>0.54108333333333336</v>
      </c>
      <c r="L200" s="9">
        <v>0.11599999999999999</v>
      </c>
      <c r="M200" s="9">
        <v>0.97250000000000003</v>
      </c>
      <c r="N200" s="10">
        <v>0.1</v>
      </c>
      <c r="O200" s="10">
        <v>1</v>
      </c>
      <c r="P200" s="9">
        <v>0.18</v>
      </c>
      <c r="Q200" s="10">
        <v>7.4999999999999997E-2</v>
      </c>
      <c r="R200" s="9">
        <v>0.66999999999999993</v>
      </c>
      <c r="S200" s="9">
        <v>0.21957170731707409</v>
      </c>
      <c r="T200" s="11">
        <v>0.18367347000000001</v>
      </c>
      <c r="U200" s="9">
        <v>0</v>
      </c>
      <c r="V200" s="10">
        <v>1.7928344249999999E-2</v>
      </c>
      <c r="W200" s="9">
        <v>0.52112770970668865</v>
      </c>
      <c r="X200" s="9">
        <v>0.77416756354415095</v>
      </c>
      <c r="Y200" s="9">
        <v>5.9999999999998943E-3</v>
      </c>
      <c r="Z200" s="9">
        <v>0</v>
      </c>
      <c r="AA200" s="10">
        <v>0</v>
      </c>
      <c r="AB200" s="9">
        <v>0.23499999999999999</v>
      </c>
      <c r="AC200" s="9">
        <v>0.7609999999999999</v>
      </c>
      <c r="AD200" s="10">
        <v>0.39687462755591596</v>
      </c>
      <c r="AE200" s="10">
        <v>0.27701429339961198</v>
      </c>
      <c r="AF200" s="9">
        <v>0.10708810462853366</v>
      </c>
      <c r="AG200" s="9">
        <v>0.27927690476190481</v>
      </c>
    </row>
    <row r="201" spans="3:33">
      <c r="C201" t="s">
        <v>64</v>
      </c>
      <c r="D201">
        <v>1998</v>
      </c>
      <c r="E201" s="9">
        <v>1</v>
      </c>
      <c r="F201" s="9">
        <v>1</v>
      </c>
      <c r="G201" s="9">
        <v>0</v>
      </c>
      <c r="H201" s="9">
        <v>0.52500000000000002</v>
      </c>
      <c r="I201" s="9">
        <v>0</v>
      </c>
      <c r="J201" s="9">
        <v>0</v>
      </c>
      <c r="K201" s="10">
        <v>0.54108333333333336</v>
      </c>
      <c r="L201" s="9">
        <v>0.11599999999999999</v>
      </c>
      <c r="M201" s="9">
        <v>0.97499999999999998</v>
      </c>
      <c r="N201" s="10">
        <v>0.1</v>
      </c>
      <c r="O201" s="10">
        <v>1</v>
      </c>
      <c r="P201" s="9">
        <v>0.18</v>
      </c>
      <c r="Q201" s="10">
        <v>7.4999999999999997E-2</v>
      </c>
      <c r="R201" s="9">
        <v>0.66999999999999993</v>
      </c>
      <c r="S201" s="9">
        <v>0.21575365853658612</v>
      </c>
      <c r="T201" s="11">
        <v>0.18367347000000001</v>
      </c>
      <c r="U201" s="9">
        <v>0</v>
      </c>
      <c r="V201" s="10">
        <v>1.7433380500000002E-2</v>
      </c>
      <c r="W201" s="9">
        <v>0.52112770970668865</v>
      </c>
      <c r="X201" s="9">
        <v>0.77416756354415095</v>
      </c>
      <c r="Y201" s="9">
        <v>5.9999999999998943E-3</v>
      </c>
      <c r="Z201" s="9">
        <v>0</v>
      </c>
      <c r="AA201" s="10">
        <v>0</v>
      </c>
      <c r="AB201" s="9">
        <v>0.23099998470000005</v>
      </c>
      <c r="AC201" s="9">
        <v>0.75599999999999989</v>
      </c>
      <c r="AD201" s="10">
        <v>0.45743561160321999</v>
      </c>
      <c r="AE201" s="10">
        <v>0.29269950114995397</v>
      </c>
      <c r="AF201" s="9">
        <v>0.16459852481189111</v>
      </c>
      <c r="AG201" s="9">
        <v>0.29510395238095238</v>
      </c>
    </row>
    <row r="202" spans="3:33">
      <c r="C202" t="s">
        <v>64</v>
      </c>
      <c r="D202">
        <v>1999</v>
      </c>
      <c r="E202" s="9">
        <v>1</v>
      </c>
      <c r="F202" s="9">
        <v>1</v>
      </c>
      <c r="G202" s="9">
        <v>0</v>
      </c>
      <c r="H202" s="9">
        <v>0.52500000000000002</v>
      </c>
      <c r="I202" s="9">
        <v>0</v>
      </c>
      <c r="J202" s="9">
        <v>0</v>
      </c>
      <c r="K202" s="10">
        <v>0.54108333333333336</v>
      </c>
      <c r="L202" s="9">
        <v>0.11599999999999999</v>
      </c>
      <c r="M202" s="9">
        <v>0.97</v>
      </c>
      <c r="N202" s="10">
        <v>0.1</v>
      </c>
      <c r="O202" s="10">
        <v>1</v>
      </c>
      <c r="P202" s="9">
        <v>0.18</v>
      </c>
      <c r="Q202" s="10">
        <v>7.4999999999999997E-2</v>
      </c>
      <c r="R202" s="9">
        <v>0.66999999999999993</v>
      </c>
      <c r="S202" s="9">
        <v>0.21218780487804989</v>
      </c>
      <c r="T202" s="11">
        <v>0.18367347000000001</v>
      </c>
      <c r="U202" s="9">
        <v>6.9824929999999998E-5</v>
      </c>
      <c r="V202" s="10">
        <v>1.6938416750000001E-2</v>
      </c>
      <c r="W202" s="9">
        <v>0.52112770970668865</v>
      </c>
      <c r="X202" s="9">
        <v>0.77416756354415095</v>
      </c>
      <c r="Y202" s="9">
        <v>5.9999999999998943E-3</v>
      </c>
      <c r="Z202" s="9">
        <v>0</v>
      </c>
      <c r="AA202" s="10">
        <v>0</v>
      </c>
      <c r="AB202" s="9">
        <v>0.22599998470000005</v>
      </c>
      <c r="AC202" s="9">
        <v>0.752</v>
      </c>
      <c r="AD202" s="10">
        <v>0.48580994298833702</v>
      </c>
      <c r="AE202" s="10">
        <v>0.30434161284935002</v>
      </c>
      <c r="AF202" s="9">
        <v>0.23333953973011776</v>
      </c>
      <c r="AG202" s="9">
        <v>0.31093100000000001</v>
      </c>
    </row>
    <row r="203" spans="3:33">
      <c r="C203" t="s">
        <v>64</v>
      </c>
      <c r="D203">
        <v>2000</v>
      </c>
      <c r="E203" s="9">
        <v>1</v>
      </c>
      <c r="F203" s="9">
        <v>1</v>
      </c>
      <c r="G203" s="9">
        <v>0</v>
      </c>
      <c r="H203" s="9">
        <v>0.52500000000000002</v>
      </c>
      <c r="I203" s="9">
        <v>0</v>
      </c>
      <c r="J203" s="9">
        <v>0</v>
      </c>
      <c r="K203" s="10">
        <v>0.54108333333333336</v>
      </c>
      <c r="L203" s="9">
        <v>0.11599999999999999</v>
      </c>
      <c r="M203" s="9">
        <v>0.96250000000000002</v>
      </c>
      <c r="N203" s="10">
        <v>0.1</v>
      </c>
      <c r="O203" s="10">
        <v>1</v>
      </c>
      <c r="P203" s="9">
        <v>0.18</v>
      </c>
      <c r="Q203" s="10">
        <v>7.4999999999999997E-2</v>
      </c>
      <c r="R203" s="9">
        <v>0.66999999999999993</v>
      </c>
      <c r="S203" s="9">
        <v>0.20877414634146385</v>
      </c>
      <c r="T203" s="11">
        <v>0.18367347000000001</v>
      </c>
      <c r="U203" s="9">
        <v>6.452432999999999E-5</v>
      </c>
      <c r="V203" s="10">
        <v>1.6443453E-2</v>
      </c>
      <c r="W203" s="9">
        <v>0.52112770970668865</v>
      </c>
      <c r="X203" s="9">
        <v>0.77416756354415095</v>
      </c>
      <c r="Y203" s="9">
        <v>5.9999999999998943E-3</v>
      </c>
      <c r="Z203" s="9">
        <v>0</v>
      </c>
      <c r="AA203" s="10">
        <v>0</v>
      </c>
      <c r="AB203" s="9">
        <v>0.22400001530000002</v>
      </c>
      <c r="AC203" s="9">
        <v>0.75700000000000001</v>
      </c>
      <c r="AD203" s="10">
        <v>0.51418427437345404</v>
      </c>
      <c r="AE203" s="10">
        <v>0.31598372454874601</v>
      </c>
      <c r="AF203" s="9">
        <v>0.35166359321913332</v>
      </c>
      <c r="AG203" s="9">
        <v>0.30471238013899704</v>
      </c>
    </row>
    <row r="204" spans="3:33">
      <c r="C204" t="s">
        <v>64</v>
      </c>
      <c r="D204">
        <v>2001</v>
      </c>
      <c r="E204" s="9">
        <v>1</v>
      </c>
      <c r="F204" s="9">
        <v>1</v>
      </c>
      <c r="G204" s="9">
        <v>0</v>
      </c>
      <c r="H204" s="9">
        <v>0.52500000000000002</v>
      </c>
      <c r="I204" s="9">
        <v>0</v>
      </c>
      <c r="J204" s="9">
        <v>0</v>
      </c>
      <c r="K204" s="10">
        <v>0.54108333333333336</v>
      </c>
      <c r="L204" s="9">
        <v>0.11599999999999999</v>
      </c>
      <c r="M204" s="9">
        <v>0.95750000000000002</v>
      </c>
      <c r="N204" s="10">
        <v>0.1</v>
      </c>
      <c r="O204" s="10">
        <v>1</v>
      </c>
      <c r="P204" s="9">
        <v>0.18</v>
      </c>
      <c r="Q204" s="10">
        <v>7.4999999999999997E-2</v>
      </c>
      <c r="R204" s="9">
        <v>0.66999999999999993</v>
      </c>
      <c r="S204" s="9">
        <v>0.20542439024390402</v>
      </c>
      <c r="T204" s="11">
        <v>0.18367347000000001</v>
      </c>
      <c r="U204" s="9">
        <v>0</v>
      </c>
      <c r="V204" s="10">
        <v>1.5817602100000001E-2</v>
      </c>
      <c r="W204" s="9">
        <v>0.52112770970668865</v>
      </c>
      <c r="X204" s="9">
        <v>0.77416756354415095</v>
      </c>
      <c r="Y204" s="9">
        <v>5.9999999999998943E-3</v>
      </c>
      <c r="Z204" s="9">
        <v>0</v>
      </c>
      <c r="AA204" s="10">
        <v>0</v>
      </c>
      <c r="AB204" s="9">
        <v>0.24699996950000003</v>
      </c>
      <c r="AC204" s="9">
        <v>0.75900000000000001</v>
      </c>
      <c r="AD204" s="10">
        <v>0.51805668718270304</v>
      </c>
      <c r="AE204" s="10">
        <v>0.33943018176027101</v>
      </c>
      <c r="AF204" s="9">
        <v>0.50059770216352451</v>
      </c>
      <c r="AG204" s="9">
        <v>0.29849376027799401</v>
      </c>
    </row>
    <row r="205" spans="3:33">
      <c r="C205" t="s">
        <v>64</v>
      </c>
      <c r="D205">
        <v>2002</v>
      </c>
      <c r="E205" s="9">
        <v>1</v>
      </c>
      <c r="F205" s="9">
        <v>1</v>
      </c>
      <c r="G205" s="9">
        <v>0</v>
      </c>
      <c r="H205" s="9">
        <v>0.52500000000000002</v>
      </c>
      <c r="I205" s="9">
        <v>0</v>
      </c>
      <c r="J205" s="9">
        <v>0</v>
      </c>
      <c r="K205" s="10">
        <v>0.54108333333333336</v>
      </c>
      <c r="L205" s="9">
        <v>0.11599999999999999</v>
      </c>
      <c r="M205" s="9">
        <v>0.96</v>
      </c>
      <c r="N205" s="10">
        <v>0.1</v>
      </c>
      <c r="O205" s="10">
        <v>1</v>
      </c>
      <c r="P205" s="9">
        <v>0.18</v>
      </c>
      <c r="Q205" s="10">
        <v>7.4999999999999997E-2</v>
      </c>
      <c r="R205" s="9">
        <v>0.66999999999999993</v>
      </c>
      <c r="S205" s="9">
        <v>0.20210878048780589</v>
      </c>
      <c r="T205" s="11">
        <v>0.18367347000000001</v>
      </c>
      <c r="U205" s="9">
        <v>8.4107769999999999E-5</v>
      </c>
      <c r="V205" s="10">
        <v>1.5191751200000001E-2</v>
      </c>
      <c r="W205" s="9">
        <v>0.52112770970668865</v>
      </c>
      <c r="X205" s="9">
        <v>0.77416756354415095</v>
      </c>
      <c r="Y205" s="9">
        <v>5.9999999999998943E-3</v>
      </c>
      <c r="Z205" s="9">
        <v>0</v>
      </c>
      <c r="AA205" s="10">
        <v>0</v>
      </c>
      <c r="AB205" s="9">
        <v>0.21099998470000003</v>
      </c>
      <c r="AC205" s="9">
        <v>0.75599999999999989</v>
      </c>
      <c r="AD205" s="10">
        <v>0.52192909999195192</v>
      </c>
      <c r="AE205" s="10">
        <v>0.36287663897179601</v>
      </c>
      <c r="AF205" s="9">
        <v>0.63535043498940336</v>
      </c>
      <c r="AG205" s="9">
        <v>0.29227514041699099</v>
      </c>
    </row>
    <row r="206" spans="3:33">
      <c r="C206" t="s">
        <v>64</v>
      </c>
      <c r="D206">
        <v>2003</v>
      </c>
      <c r="E206" s="9">
        <v>1</v>
      </c>
      <c r="F206" s="9">
        <v>1</v>
      </c>
      <c r="G206" s="9">
        <v>0</v>
      </c>
      <c r="H206" s="9">
        <v>0.52500000000000002</v>
      </c>
      <c r="I206" s="9">
        <v>0</v>
      </c>
      <c r="J206" s="9">
        <v>0</v>
      </c>
      <c r="K206" s="10">
        <v>0.54108333333333336</v>
      </c>
      <c r="L206" s="9">
        <v>0.11599999999999999</v>
      </c>
      <c r="M206" s="9">
        <v>0.96176470588235297</v>
      </c>
      <c r="N206" s="10">
        <v>0.1</v>
      </c>
      <c r="O206" s="10">
        <v>1</v>
      </c>
      <c r="P206" s="9">
        <v>0.18</v>
      </c>
      <c r="Q206" s="10">
        <v>7.4999999999999997E-2</v>
      </c>
      <c r="R206" s="9">
        <v>0.66999999999999993</v>
      </c>
      <c r="S206" s="9">
        <v>0.19877756097560995</v>
      </c>
      <c r="T206" s="11">
        <v>0.18367347000000001</v>
      </c>
      <c r="U206" s="9">
        <v>0</v>
      </c>
      <c r="V206" s="10">
        <v>1.45659003E-2</v>
      </c>
      <c r="W206" s="9">
        <v>0.52112770970668865</v>
      </c>
      <c r="X206" s="9">
        <v>0.77416756354415095</v>
      </c>
      <c r="Y206" s="9">
        <v>5.9999999999998943E-3</v>
      </c>
      <c r="Z206" s="9">
        <v>0</v>
      </c>
      <c r="AA206" s="10">
        <v>0</v>
      </c>
      <c r="AB206" s="9">
        <v>0.20870002749999994</v>
      </c>
      <c r="AC206" s="9">
        <v>0.76300000000000001</v>
      </c>
      <c r="AD206" s="10">
        <v>0.54159233191186806</v>
      </c>
      <c r="AE206" s="10">
        <v>0.36295701078391002</v>
      </c>
      <c r="AF206" s="9">
        <v>0.70749556447132</v>
      </c>
      <c r="AG206" s="9">
        <v>0.28605652055598796</v>
      </c>
    </row>
    <row r="207" spans="3:33">
      <c r="C207" t="s">
        <v>64</v>
      </c>
      <c r="D207">
        <v>2004</v>
      </c>
      <c r="E207" s="9">
        <v>1</v>
      </c>
      <c r="F207" s="9">
        <v>1</v>
      </c>
      <c r="G207" s="9">
        <v>0</v>
      </c>
      <c r="H207" s="9">
        <v>0.52500000000000002</v>
      </c>
      <c r="I207" s="9">
        <v>0</v>
      </c>
      <c r="J207" s="9">
        <v>0</v>
      </c>
      <c r="K207" s="10">
        <v>0.54108333333333336</v>
      </c>
      <c r="L207" s="9">
        <v>0.11599999999999999</v>
      </c>
      <c r="M207" s="9">
        <v>0.95666666666666667</v>
      </c>
      <c r="N207" s="10">
        <v>0.1</v>
      </c>
      <c r="O207" s="10">
        <v>1</v>
      </c>
      <c r="P207" s="9">
        <v>0.18</v>
      </c>
      <c r="Q207" s="10">
        <v>7.4999999999999997E-2</v>
      </c>
      <c r="R207" s="9">
        <v>0.66999999999999993</v>
      </c>
      <c r="S207" s="9">
        <v>0.19542000000000204</v>
      </c>
      <c r="T207" s="11">
        <v>0.18367347000000001</v>
      </c>
      <c r="U207" s="9">
        <v>0</v>
      </c>
      <c r="V207" s="10">
        <v>1.3940049400000001E-2</v>
      </c>
      <c r="W207" s="9">
        <v>0.52112770970668865</v>
      </c>
      <c r="X207" s="9">
        <v>0.77416756354415095</v>
      </c>
      <c r="Y207" s="9">
        <v>5.9999999999998943E-3</v>
      </c>
      <c r="Z207" s="9">
        <v>0</v>
      </c>
      <c r="AA207" s="10">
        <v>0</v>
      </c>
      <c r="AB207" s="9">
        <v>0.20260893699999993</v>
      </c>
      <c r="AC207" s="9">
        <v>0.75099999999999989</v>
      </c>
      <c r="AD207" s="10">
        <v>0.49816282625052022</v>
      </c>
      <c r="AE207" s="10">
        <v>0.38372249930666003</v>
      </c>
      <c r="AF207" s="9">
        <v>1</v>
      </c>
      <c r="AG207" s="9">
        <v>0.27983790069498493</v>
      </c>
    </row>
    <row r="208" spans="3:33">
      <c r="C208" t="s">
        <v>64</v>
      </c>
      <c r="D208">
        <v>2005</v>
      </c>
      <c r="E208" s="9">
        <v>1</v>
      </c>
      <c r="F208" s="9">
        <v>1</v>
      </c>
      <c r="G208" s="9">
        <v>0</v>
      </c>
      <c r="H208" s="9">
        <v>0.52500000000000002</v>
      </c>
      <c r="I208" s="9">
        <v>0</v>
      </c>
      <c r="J208" s="9">
        <v>0</v>
      </c>
      <c r="K208" s="10">
        <v>0.54108333333333336</v>
      </c>
      <c r="L208" s="9">
        <v>0.11599999999999999</v>
      </c>
      <c r="M208" s="9">
        <v>0.96666666666666667</v>
      </c>
      <c r="N208" s="10">
        <v>0.1</v>
      </c>
      <c r="O208" s="10">
        <v>1</v>
      </c>
      <c r="P208" s="9">
        <v>0.18</v>
      </c>
      <c r="Q208" s="10">
        <v>7.4999999999999997E-2</v>
      </c>
      <c r="R208" s="9">
        <v>0.53932000000000002</v>
      </c>
      <c r="S208" s="9">
        <v>0.1920053658536599</v>
      </c>
      <c r="T208" s="11">
        <v>0.18367347000000001</v>
      </c>
      <c r="U208" s="9">
        <v>0</v>
      </c>
      <c r="V208" s="10">
        <v>1.3314198500000001E-2</v>
      </c>
      <c r="W208" s="9">
        <v>0.52112770970668865</v>
      </c>
      <c r="X208" s="9">
        <v>0.77416756354415095</v>
      </c>
      <c r="Y208" s="9">
        <v>5.9999999999998943E-3</v>
      </c>
      <c r="Z208" s="9">
        <v>0</v>
      </c>
      <c r="AA208" s="10">
        <v>0</v>
      </c>
      <c r="AB208" s="9">
        <v>0.19687162889999998</v>
      </c>
      <c r="AC208" s="9">
        <v>0.71200000000000008</v>
      </c>
      <c r="AD208" s="10">
        <v>0.44694004982116803</v>
      </c>
      <c r="AE208" s="10">
        <v>0.35324604047347996</v>
      </c>
      <c r="AF208" s="9">
        <v>1</v>
      </c>
      <c r="AG208" s="9">
        <v>0.27361928083398196</v>
      </c>
    </row>
    <row r="209" spans="3:33">
      <c r="C209" t="s">
        <v>64</v>
      </c>
      <c r="D209">
        <v>2006</v>
      </c>
      <c r="E209" s="9">
        <v>1</v>
      </c>
      <c r="F209" s="9">
        <v>1</v>
      </c>
      <c r="G209" s="9">
        <v>0</v>
      </c>
      <c r="H209" s="9">
        <v>0.52500000000000002</v>
      </c>
      <c r="I209" s="9">
        <v>0</v>
      </c>
      <c r="J209" s="9">
        <v>0</v>
      </c>
      <c r="K209" s="10">
        <v>0.54108333333333336</v>
      </c>
      <c r="L209" s="9">
        <v>0.11560000000000001</v>
      </c>
      <c r="M209" s="9">
        <v>0.97241379310344833</v>
      </c>
      <c r="N209" s="10">
        <v>0.1</v>
      </c>
      <c r="O209" s="10">
        <v>1</v>
      </c>
      <c r="P209" s="9">
        <v>0.18</v>
      </c>
      <c r="Q209" s="10">
        <v>7.4999999999999997E-2</v>
      </c>
      <c r="R209" s="9">
        <v>0.53510000000000013</v>
      </c>
      <c r="S209" s="9">
        <v>0.18855317073170796</v>
      </c>
      <c r="T209" s="11">
        <v>0.18367347000000001</v>
      </c>
      <c r="U209" s="9">
        <v>0</v>
      </c>
      <c r="V209" s="10">
        <v>1.2637026833333334E-2</v>
      </c>
      <c r="W209" s="9">
        <v>0.52112770970668865</v>
      </c>
      <c r="X209" s="9">
        <v>0.77416756354415095</v>
      </c>
      <c r="Y209" s="9">
        <v>5.9999999999998943E-3</v>
      </c>
      <c r="Z209" s="9">
        <v>0</v>
      </c>
      <c r="AA209" s="10">
        <v>0</v>
      </c>
      <c r="AB209" s="9">
        <v>0.19195372070000005</v>
      </c>
      <c r="AC209" s="9">
        <v>0.71599999999999997</v>
      </c>
      <c r="AD209" s="10">
        <v>0.42497326496302001</v>
      </c>
      <c r="AE209" s="10">
        <v>0.33337515600173401</v>
      </c>
      <c r="AF209" s="9">
        <v>1</v>
      </c>
      <c r="AG209" s="9">
        <v>0.26740066097297893</v>
      </c>
    </row>
    <row r="210" spans="3:33">
      <c r="C210" t="s">
        <v>64</v>
      </c>
      <c r="D210">
        <v>2007</v>
      </c>
      <c r="E210" s="9">
        <v>1</v>
      </c>
      <c r="F210" s="9">
        <v>1</v>
      </c>
      <c r="G210" s="9">
        <v>0</v>
      </c>
      <c r="H210" s="9">
        <v>0.52500000000000002</v>
      </c>
      <c r="I210" s="9">
        <v>0</v>
      </c>
      <c r="J210" s="9">
        <v>0</v>
      </c>
      <c r="K210" s="10">
        <v>0.54108333333333336</v>
      </c>
      <c r="L210" s="9">
        <v>0.1152</v>
      </c>
      <c r="M210" s="9">
        <v>0.98214285714285721</v>
      </c>
      <c r="N210" s="10">
        <v>0.1</v>
      </c>
      <c r="O210" s="10">
        <v>1</v>
      </c>
      <c r="P210" s="9">
        <v>0.18</v>
      </c>
      <c r="Q210" s="10">
        <v>7.4999999999999997E-2</v>
      </c>
      <c r="R210" s="9">
        <v>0.53088000000000002</v>
      </c>
      <c r="S210" s="9">
        <v>0.18513170731707396</v>
      </c>
      <c r="T210" s="11">
        <v>0.18367347000000001</v>
      </c>
      <c r="U210" s="9">
        <v>0</v>
      </c>
      <c r="V210" s="10">
        <v>1.1959855166666667E-2</v>
      </c>
      <c r="W210" s="9">
        <v>0.52112770970668865</v>
      </c>
      <c r="X210" s="9">
        <v>0.77416756354415095</v>
      </c>
      <c r="Y210" s="9">
        <v>5.9999999999998943E-3</v>
      </c>
      <c r="Z210" s="9">
        <v>0</v>
      </c>
      <c r="AA210" s="10">
        <v>0</v>
      </c>
      <c r="AB210" s="9">
        <v>0.18956115289999997</v>
      </c>
      <c r="AC210" s="9">
        <v>0.71200000000000008</v>
      </c>
      <c r="AD210" s="10">
        <v>0.44733652816832603</v>
      </c>
      <c r="AE210" s="10">
        <v>0.33186359315791603</v>
      </c>
      <c r="AF210" s="9">
        <v>1</v>
      </c>
      <c r="AG210" s="9">
        <v>0.26118204111197596</v>
      </c>
    </row>
    <row r="211" spans="3:33">
      <c r="C211" t="s">
        <v>64</v>
      </c>
      <c r="D211">
        <v>2008</v>
      </c>
      <c r="E211" s="9">
        <v>1</v>
      </c>
      <c r="F211" s="9">
        <v>1</v>
      </c>
      <c r="G211" s="9">
        <v>0</v>
      </c>
      <c r="H211" s="9">
        <v>0.52500000000000002</v>
      </c>
      <c r="I211" s="9">
        <v>0</v>
      </c>
      <c r="J211" s="9">
        <v>0</v>
      </c>
      <c r="K211" s="10">
        <v>0.54108333333333336</v>
      </c>
      <c r="L211" s="9">
        <v>0.1148</v>
      </c>
      <c r="M211" s="9">
        <v>1</v>
      </c>
      <c r="N211" s="10">
        <v>0.1</v>
      </c>
      <c r="O211" s="10">
        <v>1</v>
      </c>
      <c r="P211" s="9">
        <v>0.18</v>
      </c>
      <c r="Q211" s="10">
        <v>7.4999999999999997E-2</v>
      </c>
      <c r="R211" s="9">
        <v>0.73543999999999998</v>
      </c>
      <c r="S211" s="9">
        <v>0.1817702439024399</v>
      </c>
      <c r="T211" s="11">
        <v>0.18367347000000001</v>
      </c>
      <c r="U211" s="9">
        <v>0</v>
      </c>
      <c r="V211" s="10">
        <v>1.12826835E-2</v>
      </c>
      <c r="W211" s="9">
        <v>0.52112770970668865</v>
      </c>
      <c r="X211" s="9">
        <v>0.77416756354415095</v>
      </c>
      <c r="Y211" s="9">
        <v>5.9999999999998943E-3</v>
      </c>
      <c r="Z211" s="9">
        <v>0</v>
      </c>
      <c r="AA211" s="10">
        <v>0</v>
      </c>
      <c r="AB211" s="9">
        <v>0.18518518520000005</v>
      </c>
      <c r="AC211" s="9">
        <v>0.72199999999999998</v>
      </c>
      <c r="AD211" s="10">
        <v>0.45322518738369999</v>
      </c>
      <c r="AE211" s="10">
        <v>0.32930321007394003</v>
      </c>
      <c r="AF211" s="9">
        <v>1</v>
      </c>
      <c r="AG211" s="9">
        <v>0.25496342125097288</v>
      </c>
    </row>
    <row r="212" spans="3:33">
      <c r="C212" t="s">
        <v>64</v>
      </c>
      <c r="D212">
        <v>2009</v>
      </c>
      <c r="E212" s="9">
        <v>1</v>
      </c>
      <c r="F212" s="9">
        <v>1</v>
      </c>
      <c r="G212" s="9">
        <v>0</v>
      </c>
      <c r="H212" s="9">
        <v>0.52500000000000002</v>
      </c>
      <c r="I212" s="9">
        <v>0</v>
      </c>
      <c r="J212" s="9">
        <v>0</v>
      </c>
      <c r="K212" s="10">
        <v>0.54108333333333336</v>
      </c>
      <c r="L212" s="9">
        <v>0.1144</v>
      </c>
      <c r="M212" s="9">
        <v>1</v>
      </c>
      <c r="N212" s="10">
        <v>0.1</v>
      </c>
      <c r="O212" s="10">
        <v>1</v>
      </c>
      <c r="P212" s="9">
        <v>0.18</v>
      </c>
      <c r="Q212" s="10">
        <v>7.4999999999999997E-2</v>
      </c>
      <c r="R212" s="9">
        <v>0.73543999999999998</v>
      </c>
      <c r="S212" s="9">
        <v>0.21213483834568936</v>
      </c>
      <c r="T212" s="11">
        <v>0.18367347000000001</v>
      </c>
      <c r="U212" s="9">
        <v>0</v>
      </c>
      <c r="V212" s="10">
        <v>1.1508337164956247E-2</v>
      </c>
      <c r="W212" s="9">
        <v>0.52112770970668865</v>
      </c>
      <c r="X212" s="9">
        <v>0.77416756354415095</v>
      </c>
      <c r="Y212" s="9">
        <v>5.9999999999998943E-3</v>
      </c>
      <c r="Z212" s="9">
        <v>0</v>
      </c>
      <c r="AA212" s="10">
        <v>0</v>
      </c>
      <c r="AB212" s="9">
        <v>0.20148148113174935</v>
      </c>
      <c r="AC212" s="9">
        <v>0.748</v>
      </c>
      <c r="AD212" s="10">
        <v>0.48223563082917142</v>
      </c>
      <c r="AE212" s="10">
        <v>0.33488939307095</v>
      </c>
      <c r="AF212" s="9">
        <v>1</v>
      </c>
      <c r="AG212" s="9">
        <v>0.24874480138996991</v>
      </c>
    </row>
    <row r="213" spans="3:33">
      <c r="C213" t="s">
        <v>64</v>
      </c>
      <c r="D213">
        <v>2010</v>
      </c>
      <c r="E213" s="9">
        <v>1</v>
      </c>
      <c r="F213" s="9">
        <v>1</v>
      </c>
      <c r="G213" s="9">
        <v>0</v>
      </c>
      <c r="H213" s="9">
        <v>0.52500000000000002</v>
      </c>
      <c r="I213" s="9">
        <v>0</v>
      </c>
      <c r="J213" s="9">
        <v>0</v>
      </c>
      <c r="K213" s="10">
        <v>0.54108333333333336</v>
      </c>
      <c r="L213" s="9">
        <v>0.1155439999744296</v>
      </c>
      <c r="M213" s="9">
        <v>1</v>
      </c>
      <c r="N213" s="10">
        <v>0.1</v>
      </c>
      <c r="O213" s="10">
        <v>1</v>
      </c>
      <c r="P213" s="9">
        <v>0.18</v>
      </c>
      <c r="Q213" s="10">
        <v>7.4999999999999997E-2</v>
      </c>
      <c r="R213" s="9">
        <v>0.73543999999999998</v>
      </c>
      <c r="S213" s="9">
        <v>0.24249943278893904</v>
      </c>
      <c r="T213" s="11">
        <v>0.18367347000000001</v>
      </c>
      <c r="U213" s="9">
        <v>0</v>
      </c>
      <c r="V213" s="10">
        <v>1.1733990829912494E-2</v>
      </c>
      <c r="W213" s="9">
        <v>0.52112770970668865</v>
      </c>
      <c r="X213" s="9">
        <v>0.77416756354415095</v>
      </c>
      <c r="Y213" s="9">
        <v>5.9999999999998943E-3</v>
      </c>
      <c r="Z213" s="9">
        <v>0</v>
      </c>
      <c r="AA213" s="10">
        <v>0</v>
      </c>
      <c r="AB213" s="9">
        <v>0.21777777706349877</v>
      </c>
      <c r="AC213" s="9">
        <v>0.76300000000000001</v>
      </c>
      <c r="AD213" s="10">
        <v>0.48241327451690907</v>
      </c>
      <c r="AE213" s="10">
        <v>0.33654049910333539</v>
      </c>
      <c r="AF213" s="9">
        <v>1</v>
      </c>
      <c r="AG213" s="9">
        <v>0.24252618152896691</v>
      </c>
    </row>
    <row r="214" spans="3:33">
      <c r="C214" t="s">
        <v>66</v>
      </c>
      <c r="D214">
        <v>1995</v>
      </c>
      <c r="E214" s="9">
        <v>0.21798074210879784</v>
      </c>
      <c r="F214" s="9">
        <v>2.9229999999999999E-2</v>
      </c>
      <c r="G214" s="9">
        <v>0.21999999999999997</v>
      </c>
      <c r="H214" s="9">
        <v>0.27500000000000002</v>
      </c>
      <c r="I214" s="9">
        <v>0.22266666666666668</v>
      </c>
      <c r="J214" s="9">
        <v>0.58000000000000007</v>
      </c>
      <c r="K214" s="10">
        <v>0.46758333333333335</v>
      </c>
      <c r="L214" s="9">
        <v>0.78299999999999992</v>
      </c>
      <c r="M214" s="9">
        <v>0.1724040291747917</v>
      </c>
      <c r="N214" s="10">
        <v>1</v>
      </c>
      <c r="O214" s="10">
        <v>0.11</v>
      </c>
      <c r="P214" s="9">
        <v>1</v>
      </c>
      <c r="Q214" s="10">
        <v>0.44999999999999996</v>
      </c>
      <c r="R214" s="9">
        <v>0.97035199999999999</v>
      </c>
      <c r="S214" s="9">
        <v>0.54786634146341595</v>
      </c>
      <c r="T214" s="11">
        <v>0.60510114400000004</v>
      </c>
      <c r="U214" s="9">
        <v>2.998875619E-2</v>
      </c>
      <c r="V214" s="10">
        <v>0.65356150874999996</v>
      </c>
      <c r="W214" s="9">
        <v>0.39954954747682664</v>
      </c>
      <c r="X214" s="9">
        <v>0.455607547870235</v>
      </c>
      <c r="Y214" s="9">
        <v>0.59000000000000008</v>
      </c>
      <c r="Z214" s="9">
        <v>0.2</v>
      </c>
      <c r="AA214" s="10">
        <v>0.34570177460244295</v>
      </c>
      <c r="AB214" s="9">
        <v>0.92099999904999996</v>
      </c>
      <c r="AC214" s="9">
        <v>0.40899999999999997</v>
      </c>
      <c r="AD214" s="10">
        <v>0.32607347268940717</v>
      </c>
      <c r="AE214" s="10">
        <v>0.45516551104140657</v>
      </c>
      <c r="AF214" s="9">
        <v>2.0829004355864652E-4</v>
      </c>
      <c r="AG214" s="9">
        <v>6.3791222981129367E-2</v>
      </c>
    </row>
    <row r="215" spans="3:33">
      <c r="C215" t="s">
        <v>66</v>
      </c>
      <c r="D215">
        <v>1996</v>
      </c>
      <c r="E215" s="9">
        <v>0.21798074210879784</v>
      </c>
      <c r="F215" s="9">
        <v>2.9229999999999999E-2</v>
      </c>
      <c r="G215" s="9">
        <v>0.21799999999999997</v>
      </c>
      <c r="H215" s="9">
        <v>0.27500000000000002</v>
      </c>
      <c r="I215" s="9">
        <v>0.22266666666666668</v>
      </c>
      <c r="J215" s="9">
        <v>0.57200000000000006</v>
      </c>
      <c r="K215" s="10">
        <v>0.46758333333333335</v>
      </c>
      <c r="L215" s="9">
        <v>0.7792</v>
      </c>
      <c r="M215" s="9">
        <v>0.17260769200030834</v>
      </c>
      <c r="N215" s="10">
        <v>1</v>
      </c>
      <c r="O215" s="10">
        <v>0.1</v>
      </c>
      <c r="P215" s="9">
        <v>1</v>
      </c>
      <c r="Q215" s="10">
        <v>0.44999999999999996</v>
      </c>
      <c r="R215" s="9">
        <v>0.97035199999999999</v>
      </c>
      <c r="S215" s="9">
        <v>0.53271512195122006</v>
      </c>
      <c r="T215" s="11">
        <v>0.60510114400000004</v>
      </c>
      <c r="U215" s="9">
        <v>3.0974836149999997E-2</v>
      </c>
      <c r="V215" s="10">
        <v>0.60849394484999997</v>
      </c>
      <c r="W215" s="9">
        <v>0.39954954747682664</v>
      </c>
      <c r="X215" s="9">
        <v>0.455607547870235</v>
      </c>
      <c r="Y215" s="9">
        <v>0.59000000000000008</v>
      </c>
      <c r="Z215" s="9">
        <v>0.2</v>
      </c>
      <c r="AA215" s="10">
        <v>0.34570177460244295</v>
      </c>
      <c r="AB215" s="9">
        <v>0.91600000381000002</v>
      </c>
      <c r="AC215" s="9">
        <v>0.51100000000000001</v>
      </c>
      <c r="AD215" s="10">
        <v>0.322523951804842</v>
      </c>
      <c r="AE215" s="10">
        <v>0.45425052149169198</v>
      </c>
      <c r="AF215" s="9">
        <v>2.1262941936508439E-4</v>
      </c>
      <c r="AG215" s="9">
        <v>6.5177988664418457E-2</v>
      </c>
    </row>
    <row r="216" spans="3:33">
      <c r="C216" t="s">
        <v>66</v>
      </c>
      <c r="D216">
        <v>1997</v>
      </c>
      <c r="E216" s="9">
        <v>0.21798074210879784</v>
      </c>
      <c r="F216" s="9">
        <v>2.9229999999999999E-2</v>
      </c>
      <c r="G216" s="9">
        <v>0.21599999999999997</v>
      </c>
      <c r="H216" s="9">
        <v>0.27500000000000002</v>
      </c>
      <c r="I216" s="9">
        <v>0.22266666666666668</v>
      </c>
      <c r="J216" s="9">
        <v>0.56400000000000006</v>
      </c>
      <c r="K216" s="10">
        <v>0.46758333333333335</v>
      </c>
      <c r="L216" s="9">
        <v>0.77540000000000009</v>
      </c>
      <c r="M216" s="9">
        <v>0.17274414694978557</v>
      </c>
      <c r="N216" s="10">
        <v>1</v>
      </c>
      <c r="O216" s="10">
        <v>7.0000000000000007E-2</v>
      </c>
      <c r="P216" s="9">
        <v>1</v>
      </c>
      <c r="Q216" s="10">
        <v>0.44999999999999996</v>
      </c>
      <c r="R216" s="9">
        <v>0.97035199999999999</v>
      </c>
      <c r="S216" s="9">
        <v>0.5175936585365859</v>
      </c>
      <c r="T216" s="11">
        <v>0.60510114400000004</v>
      </c>
      <c r="U216" s="9">
        <v>4.6208771229999994E-2</v>
      </c>
      <c r="V216" s="10">
        <v>0.56342638094999997</v>
      </c>
      <c r="W216" s="9">
        <v>0.39954954747682664</v>
      </c>
      <c r="X216" s="9">
        <v>0.455607547870235</v>
      </c>
      <c r="Y216" s="9">
        <v>0.59000000000000008</v>
      </c>
      <c r="Z216" s="9">
        <v>0.2</v>
      </c>
      <c r="AA216" s="10">
        <v>0.34570177460244295</v>
      </c>
      <c r="AB216" s="9">
        <v>0.90500000000000003</v>
      </c>
      <c r="AC216" s="9">
        <v>0.499</v>
      </c>
      <c r="AD216" s="10">
        <v>0.36213802443618298</v>
      </c>
      <c r="AE216" s="10">
        <v>0.45239805293820201</v>
      </c>
      <c r="AF216" s="9">
        <v>2.1696879517152222E-4</v>
      </c>
      <c r="AG216" s="9">
        <v>6.6564754347707547E-2</v>
      </c>
    </row>
    <row r="217" spans="3:33">
      <c r="C217" t="s">
        <v>66</v>
      </c>
      <c r="D217">
        <v>1998</v>
      </c>
      <c r="E217" s="9">
        <v>0.21798074210879784</v>
      </c>
      <c r="F217" s="9">
        <v>2.9229999999999999E-2</v>
      </c>
      <c r="G217" s="9">
        <v>0.21400000000000008</v>
      </c>
      <c r="H217" s="9">
        <v>0.27500000000000002</v>
      </c>
      <c r="I217" s="9">
        <v>0.22266666666666668</v>
      </c>
      <c r="J217" s="9">
        <v>0.55600000000000005</v>
      </c>
      <c r="K217" s="10">
        <v>0.46758333333333335</v>
      </c>
      <c r="L217" s="9">
        <v>0.77159999999999995</v>
      </c>
      <c r="M217" s="9">
        <v>0.17288777505454433</v>
      </c>
      <c r="N217" s="10">
        <v>1</v>
      </c>
      <c r="O217" s="10">
        <v>0.09</v>
      </c>
      <c r="P217" s="9">
        <v>1</v>
      </c>
      <c r="Q217" s="10">
        <v>0.44999999999999996</v>
      </c>
      <c r="R217" s="9">
        <v>0.97035199999999999</v>
      </c>
      <c r="S217" s="9">
        <v>0.50267268292682998</v>
      </c>
      <c r="T217" s="11">
        <v>0.60510114400000004</v>
      </c>
      <c r="U217" s="9">
        <v>5.2533436389999993E-2</v>
      </c>
      <c r="V217" s="10">
        <v>0.51835881704999998</v>
      </c>
      <c r="W217" s="9">
        <v>0.39954954747682664</v>
      </c>
      <c r="X217" s="9">
        <v>0.455607547870235</v>
      </c>
      <c r="Y217" s="9">
        <v>0.59000000000000008</v>
      </c>
      <c r="Z217" s="9">
        <v>0.2</v>
      </c>
      <c r="AA217" s="10">
        <v>0.34570177460244295</v>
      </c>
      <c r="AB217" s="9">
        <v>0.90470000267000006</v>
      </c>
      <c r="AC217" s="9">
        <v>0.52</v>
      </c>
      <c r="AD217" s="10">
        <v>0.40175209706752402</v>
      </c>
      <c r="AE217" s="10">
        <v>0.45054558438471198</v>
      </c>
      <c r="AF217" s="9">
        <v>6.1413543744977782E-4</v>
      </c>
      <c r="AG217" s="9">
        <v>6.7951520030996623E-2</v>
      </c>
    </row>
    <row r="218" spans="3:33">
      <c r="C218" t="s">
        <v>66</v>
      </c>
      <c r="D218">
        <v>1999</v>
      </c>
      <c r="E218" s="9">
        <v>0.21798074210879784</v>
      </c>
      <c r="F218" s="9">
        <v>2.9229999999999999E-2</v>
      </c>
      <c r="G218" s="9">
        <v>0.21200000000000008</v>
      </c>
      <c r="H218" s="9">
        <v>0.27500000000000002</v>
      </c>
      <c r="I218" s="9">
        <v>0.22266666666666668</v>
      </c>
      <c r="J218" s="9">
        <v>0.54800000000000004</v>
      </c>
      <c r="K218" s="10">
        <v>0.46758333333333335</v>
      </c>
      <c r="L218" s="9">
        <v>0.76780000000000004</v>
      </c>
      <c r="M218" s="9">
        <v>0.17305019596404103</v>
      </c>
      <c r="N218" s="10">
        <v>1</v>
      </c>
      <c r="O218" s="10">
        <v>0.18</v>
      </c>
      <c r="P218" s="9">
        <v>1</v>
      </c>
      <c r="Q218" s="10">
        <v>0.44999999999999996</v>
      </c>
      <c r="R218" s="9">
        <v>0.97035199999999999</v>
      </c>
      <c r="S218" s="9">
        <v>0.48807219512195199</v>
      </c>
      <c r="T218" s="11">
        <v>0.60510114400000004</v>
      </c>
      <c r="U218" s="9">
        <v>6.0837455289999995E-2</v>
      </c>
      <c r="V218" s="10">
        <v>0.47329125314999998</v>
      </c>
      <c r="W218" s="9">
        <v>0.39954954747682664</v>
      </c>
      <c r="X218" s="9">
        <v>0.455607547870235</v>
      </c>
      <c r="Y218" s="9">
        <v>0.59000000000000008</v>
      </c>
      <c r="Z218" s="9">
        <v>0.2</v>
      </c>
      <c r="AA218" s="10">
        <v>0.34570177460244295</v>
      </c>
      <c r="AB218" s="9">
        <v>0.90470000267000006</v>
      </c>
      <c r="AC218" s="9">
        <v>0.5</v>
      </c>
      <c r="AD218" s="10">
        <v>0.39555353413139305</v>
      </c>
      <c r="AE218" s="10">
        <v>0.43165737366178603</v>
      </c>
      <c r="AF218" s="9">
        <v>1.1976423806895555E-3</v>
      </c>
      <c r="AG218" s="9">
        <v>6.9338285714285713E-2</v>
      </c>
    </row>
    <row r="219" spans="3:33">
      <c r="C219" t="s">
        <v>66</v>
      </c>
      <c r="D219">
        <v>2000</v>
      </c>
      <c r="E219" s="9">
        <v>0.21798074210879784</v>
      </c>
      <c r="F219" s="9">
        <v>2.9229999999999999E-2</v>
      </c>
      <c r="G219" s="9">
        <v>0.20999999999999996</v>
      </c>
      <c r="H219" s="9">
        <v>0.27500000000000002</v>
      </c>
      <c r="I219" s="9">
        <v>0.22266666666666668</v>
      </c>
      <c r="J219" s="9">
        <v>0.54</v>
      </c>
      <c r="K219" s="10">
        <v>0.46758333333333335</v>
      </c>
      <c r="L219" s="9">
        <v>0.76400000000000001</v>
      </c>
      <c r="M219" s="9">
        <v>0.17315675001542064</v>
      </c>
      <c r="N219" s="10">
        <v>1</v>
      </c>
      <c r="O219" s="10">
        <v>0.09</v>
      </c>
      <c r="P219" s="9">
        <v>1</v>
      </c>
      <c r="Q219" s="10">
        <v>0.44999999999999996</v>
      </c>
      <c r="R219" s="9">
        <v>0.97035199999999999</v>
      </c>
      <c r="S219" s="9">
        <v>0.47386146341463597</v>
      </c>
      <c r="T219" s="11">
        <v>0.60510114400000004</v>
      </c>
      <c r="U219" s="9">
        <v>6.8591616930000002E-2</v>
      </c>
      <c r="V219" s="10">
        <v>0.42822368924999998</v>
      </c>
      <c r="W219" s="9">
        <v>0.39954954747682664</v>
      </c>
      <c r="X219" s="9">
        <v>0.455607547870235</v>
      </c>
      <c r="Y219" s="9">
        <v>0.59000000000000008</v>
      </c>
      <c r="Z219" s="9">
        <v>0.2</v>
      </c>
      <c r="AA219" s="10">
        <v>0.34570177460244295</v>
      </c>
      <c r="AB219" s="9">
        <v>0.90470000267000006</v>
      </c>
      <c r="AC219" s="9">
        <v>0.48899999999999999</v>
      </c>
      <c r="AD219" s="10">
        <v>0.38935497119526197</v>
      </c>
      <c r="AE219" s="10">
        <v>0.41276916293886001</v>
      </c>
      <c r="AF219" s="9">
        <v>2.2022221145737778E-3</v>
      </c>
      <c r="AG219" s="9">
        <v>6.9303142857142855E-2</v>
      </c>
    </row>
    <row r="220" spans="3:33">
      <c r="C220" t="s">
        <v>66</v>
      </c>
      <c r="D220">
        <v>2001</v>
      </c>
      <c r="E220" s="9">
        <v>0.21798074210879784</v>
      </c>
      <c r="F220" s="9">
        <v>2.9229999999999999E-2</v>
      </c>
      <c r="G220" s="9">
        <v>0.20799999999999996</v>
      </c>
      <c r="H220" s="9">
        <v>0.27500000000000002</v>
      </c>
      <c r="I220" s="9">
        <v>0.22266666666666668</v>
      </c>
      <c r="J220" s="9">
        <v>0.53200000000000003</v>
      </c>
      <c r="K220" s="10">
        <v>0.46758333333333335</v>
      </c>
      <c r="L220" s="9">
        <v>0.75980000000000003</v>
      </c>
      <c r="M220" s="9">
        <v>0.17327533405339723</v>
      </c>
      <c r="N220" s="10">
        <v>1</v>
      </c>
      <c r="O220" s="10">
        <v>0.1</v>
      </c>
      <c r="P220" s="9">
        <v>1</v>
      </c>
      <c r="Q220" s="10">
        <v>0.44999999999999996</v>
      </c>
      <c r="R220" s="9">
        <v>0.97035199999999999</v>
      </c>
      <c r="S220" s="9">
        <v>0.4599804878048781</v>
      </c>
      <c r="T220" s="11">
        <v>0.60510114400000004</v>
      </c>
      <c r="U220" s="9">
        <v>7.4850140999999995E-2</v>
      </c>
      <c r="V220" s="10">
        <v>0.4026452425</v>
      </c>
      <c r="W220" s="9">
        <v>0.39954954747682664</v>
      </c>
      <c r="X220" s="9">
        <v>0.455607547870235</v>
      </c>
      <c r="Y220" s="9">
        <v>0.59000000000000008</v>
      </c>
      <c r="Z220" s="9">
        <v>0.2</v>
      </c>
      <c r="AA220" s="10">
        <v>0.34570177460244295</v>
      </c>
      <c r="AB220" s="9">
        <v>0.90480000177999997</v>
      </c>
      <c r="AC220" s="9">
        <v>0.51200000000000001</v>
      </c>
      <c r="AD220" s="10">
        <v>0.363371770709428</v>
      </c>
      <c r="AE220" s="10">
        <v>0.41133937727483805</v>
      </c>
      <c r="AF220" s="9">
        <v>4.0322668131843329E-3</v>
      </c>
      <c r="AG220" s="9">
        <v>8.198628571428572E-2</v>
      </c>
    </row>
    <row r="221" spans="3:33">
      <c r="C221" t="s">
        <v>66</v>
      </c>
      <c r="D221">
        <v>2002</v>
      </c>
      <c r="E221" s="9">
        <v>0.21798074210879784</v>
      </c>
      <c r="F221" s="9">
        <v>2.9229999999999999E-2</v>
      </c>
      <c r="G221" s="9">
        <v>0.20599999999999996</v>
      </c>
      <c r="H221" s="9">
        <v>0.27500000000000002</v>
      </c>
      <c r="I221" s="9">
        <v>0.22266666666666668</v>
      </c>
      <c r="J221" s="9">
        <v>0.52400000000000002</v>
      </c>
      <c r="K221" s="10">
        <v>0.46758333333333335</v>
      </c>
      <c r="L221" s="9">
        <v>0.75560000000000005</v>
      </c>
      <c r="M221" s="9">
        <v>0.17339293930646316</v>
      </c>
      <c r="N221" s="10">
        <v>1</v>
      </c>
      <c r="O221" s="10">
        <v>0.1</v>
      </c>
      <c r="P221" s="9">
        <v>1</v>
      </c>
      <c r="Q221" s="10">
        <v>0.44999999999999996</v>
      </c>
      <c r="R221" s="9">
        <v>0.96961600000000003</v>
      </c>
      <c r="S221" s="9">
        <v>0.44639853658536599</v>
      </c>
      <c r="T221" s="11">
        <v>0.60510114400000004</v>
      </c>
      <c r="U221" s="9">
        <v>8.0128593849999999E-2</v>
      </c>
      <c r="V221" s="10">
        <v>0.37706679575000002</v>
      </c>
      <c r="W221" s="9">
        <v>0.39954954747682664</v>
      </c>
      <c r="X221" s="9">
        <v>0.455607547870235</v>
      </c>
      <c r="Y221" s="9">
        <v>0.59000000000000008</v>
      </c>
      <c r="Z221" s="9">
        <v>0.2</v>
      </c>
      <c r="AA221" s="10">
        <v>0.34570177460244295</v>
      </c>
      <c r="AB221" s="9">
        <v>0.90490000089</v>
      </c>
      <c r="AC221" s="9">
        <v>0.51900000000000002</v>
      </c>
      <c r="AD221" s="10">
        <v>0.33738857022359403</v>
      </c>
      <c r="AE221" s="10">
        <v>0.40990959161081603</v>
      </c>
      <c r="AF221" s="9">
        <v>8.1925005526813331E-3</v>
      </c>
      <c r="AG221" s="9">
        <v>7.8359428571428566E-2</v>
      </c>
    </row>
    <row r="222" spans="3:33">
      <c r="C222" t="s">
        <v>66</v>
      </c>
      <c r="D222">
        <v>2003</v>
      </c>
      <c r="E222" s="9">
        <v>0.21798074210879784</v>
      </c>
      <c r="F222" s="9">
        <v>2.9229999999999999E-2</v>
      </c>
      <c r="G222" s="9">
        <v>0.20400000000000007</v>
      </c>
      <c r="H222" s="9">
        <v>0.27500000000000002</v>
      </c>
      <c r="I222" s="9">
        <v>0.22266666666666668</v>
      </c>
      <c r="J222" s="9">
        <v>0.51600000000000001</v>
      </c>
      <c r="K222" s="10">
        <v>0.46758333333333335</v>
      </c>
      <c r="L222" s="9">
        <v>0.75139999999999996</v>
      </c>
      <c r="M222" s="9">
        <v>0.22263261626196673</v>
      </c>
      <c r="N222" s="10">
        <v>1</v>
      </c>
      <c r="O222" s="10">
        <v>0.13</v>
      </c>
      <c r="P222" s="9">
        <v>1</v>
      </c>
      <c r="Q222" s="10">
        <v>0.44999999999999996</v>
      </c>
      <c r="R222" s="9">
        <v>0.96887999999999996</v>
      </c>
      <c r="S222" s="9">
        <v>0.43314634146341602</v>
      </c>
      <c r="T222" s="11">
        <v>0.60510114400000004</v>
      </c>
      <c r="U222" s="9">
        <v>8.7718433040000002E-2</v>
      </c>
      <c r="V222" s="10">
        <v>0.35148834899999998</v>
      </c>
      <c r="W222" s="9">
        <v>0.39954954747682664</v>
      </c>
      <c r="X222" s="9">
        <v>0.455607547870235</v>
      </c>
      <c r="Y222" s="9">
        <v>0.59000000000000008</v>
      </c>
      <c r="Z222" s="9">
        <v>0.2</v>
      </c>
      <c r="AA222" s="10">
        <v>0.34570177460244295</v>
      </c>
      <c r="AB222" s="9">
        <v>0.90500000000000003</v>
      </c>
      <c r="AC222" s="9">
        <v>0.49299999999999999</v>
      </c>
      <c r="AD222" s="10">
        <v>0.29269804527802001</v>
      </c>
      <c r="AE222" s="10">
        <v>0.37935823458882001</v>
      </c>
      <c r="AF222" s="9">
        <v>1.0228304225186778E-2</v>
      </c>
      <c r="AG222" s="9">
        <v>7.9136857142857148E-2</v>
      </c>
    </row>
    <row r="223" spans="3:33">
      <c r="C223" t="s">
        <v>66</v>
      </c>
      <c r="D223">
        <v>2004</v>
      </c>
      <c r="E223" s="9">
        <v>0.21798074210879784</v>
      </c>
      <c r="F223" s="9">
        <v>2.9229999999999999E-2</v>
      </c>
      <c r="G223" s="9">
        <v>0.20200000000000007</v>
      </c>
      <c r="H223" s="9">
        <v>0.27500000000000002</v>
      </c>
      <c r="I223" s="9">
        <v>0.22266666666666668</v>
      </c>
      <c r="J223" s="9">
        <v>0.50800000000000001</v>
      </c>
      <c r="K223" s="10">
        <v>0.46758333333333335</v>
      </c>
      <c r="L223" s="9">
        <v>0.74719999999999998</v>
      </c>
      <c r="M223" s="9">
        <v>0.2071552050473181</v>
      </c>
      <c r="N223" s="10">
        <v>1</v>
      </c>
      <c r="O223" s="10">
        <v>0.11</v>
      </c>
      <c r="P223" s="9">
        <v>1</v>
      </c>
      <c r="Q223" s="10">
        <v>0.44999999999999996</v>
      </c>
      <c r="R223" s="9">
        <v>0.96799999999999997</v>
      </c>
      <c r="S223" s="9">
        <v>0.42032390243902595</v>
      </c>
      <c r="T223" s="11">
        <v>0.60510114400000004</v>
      </c>
      <c r="U223" s="9">
        <v>8.8791417569999989E-2</v>
      </c>
      <c r="V223" s="10">
        <v>0.32590990224999999</v>
      </c>
      <c r="W223" s="9">
        <v>0.39954954747682664</v>
      </c>
      <c r="X223" s="9">
        <v>0.455607547870235</v>
      </c>
      <c r="Y223" s="9">
        <v>0.59000000000000008</v>
      </c>
      <c r="Z223" s="9">
        <v>0.2</v>
      </c>
      <c r="AA223" s="10">
        <v>0.34570177460244295</v>
      </c>
      <c r="AB223" s="9">
        <v>0.90689999995753168</v>
      </c>
      <c r="AC223" s="9">
        <v>0.5</v>
      </c>
      <c r="AD223" s="10">
        <v>0.26177190668249001</v>
      </c>
      <c r="AE223" s="10">
        <v>0.36867136109954196</v>
      </c>
      <c r="AF223" s="9">
        <v>2.0504870536665554E-2</v>
      </c>
      <c r="AG223" s="9">
        <v>7.3156142857142864E-2</v>
      </c>
    </row>
    <row r="224" spans="3:33">
      <c r="C224" t="s">
        <v>66</v>
      </c>
      <c r="D224">
        <v>2005</v>
      </c>
      <c r="E224" s="9">
        <v>0.21798074210879784</v>
      </c>
      <c r="F224" s="9">
        <v>2.9229999999999999E-2</v>
      </c>
      <c r="G224" s="9">
        <v>0.19999999999999996</v>
      </c>
      <c r="H224" s="9">
        <v>0.27500000000000002</v>
      </c>
      <c r="I224" s="9">
        <v>0.22266666666666668</v>
      </c>
      <c r="J224" s="9">
        <v>0.5</v>
      </c>
      <c r="K224" s="10">
        <v>0.46758333333333335</v>
      </c>
      <c r="L224" s="9">
        <v>0.74299999999999999</v>
      </c>
      <c r="M224" s="9">
        <v>0.15772325894997441</v>
      </c>
      <c r="N224" s="10">
        <v>1</v>
      </c>
      <c r="O224" s="10">
        <v>0.1</v>
      </c>
      <c r="P224" s="9">
        <v>1</v>
      </c>
      <c r="Q224" s="10">
        <v>0.44999999999999996</v>
      </c>
      <c r="R224" s="9">
        <v>0.96461600000000003</v>
      </c>
      <c r="S224" s="9">
        <v>0.40813219512195187</v>
      </c>
      <c r="T224" s="11">
        <v>0.60510114400000004</v>
      </c>
      <c r="U224" s="9">
        <v>8.1841716070000001E-2</v>
      </c>
      <c r="V224" s="10">
        <v>0.30033145550000001</v>
      </c>
      <c r="W224" s="9">
        <v>0.39954954747682664</v>
      </c>
      <c r="X224" s="9">
        <v>0.455607547870235</v>
      </c>
      <c r="Y224" s="9">
        <v>0.59000000000000008</v>
      </c>
      <c r="Z224" s="9">
        <v>0.2</v>
      </c>
      <c r="AA224" s="10">
        <v>0.34570177460244295</v>
      </c>
      <c r="AB224" s="9">
        <v>0.90879999991506333</v>
      </c>
      <c r="AC224" s="9">
        <v>0.47499999999999998</v>
      </c>
      <c r="AD224" s="10">
        <v>0.17329808679535003</v>
      </c>
      <c r="AE224" s="10">
        <v>0.39531356437683401</v>
      </c>
      <c r="AF224" s="9">
        <v>6.5307385307218885E-2</v>
      </c>
      <c r="AG224" s="9">
        <v>8.0386285714285716E-2</v>
      </c>
    </row>
    <row r="225" spans="3:33">
      <c r="C225" t="s">
        <v>66</v>
      </c>
      <c r="D225">
        <v>2006</v>
      </c>
      <c r="E225" s="9">
        <v>0.21798074210879784</v>
      </c>
      <c r="F225" s="9">
        <v>2.9229999999999999E-2</v>
      </c>
      <c r="G225" s="9">
        <v>0.19999999999999996</v>
      </c>
      <c r="H225" s="9">
        <v>0.27500000000000002</v>
      </c>
      <c r="I225" s="9">
        <v>0.22266666666666668</v>
      </c>
      <c r="J225" s="9">
        <v>0.49</v>
      </c>
      <c r="K225" s="10">
        <v>0.46758333333333335</v>
      </c>
      <c r="L225" s="9">
        <v>0.73819999999999997</v>
      </c>
      <c r="M225" s="9">
        <v>0.16445824075289817</v>
      </c>
      <c r="N225" s="10">
        <v>1</v>
      </c>
      <c r="O225" s="10">
        <v>0.11</v>
      </c>
      <c r="P225" s="9">
        <v>1</v>
      </c>
      <c r="Q225" s="10">
        <v>0.44999999999999996</v>
      </c>
      <c r="R225" s="9">
        <v>0.96428000000000003</v>
      </c>
      <c r="S225" s="9">
        <v>0.39679219512195207</v>
      </c>
      <c r="T225" s="11">
        <v>0.60510114400000004</v>
      </c>
      <c r="U225" s="9">
        <v>7.4533422900000007E-2</v>
      </c>
      <c r="V225" s="10">
        <v>0.27401417566666669</v>
      </c>
      <c r="W225" s="9">
        <v>0.39954954747682664</v>
      </c>
      <c r="X225" s="9">
        <v>0.455607547870235</v>
      </c>
      <c r="Y225" s="9">
        <v>0.59000000000000008</v>
      </c>
      <c r="Z225" s="9">
        <v>0.2</v>
      </c>
      <c r="AA225" s="10">
        <v>0.34570177460244295</v>
      </c>
      <c r="AB225" s="9">
        <v>0.91069999987259509</v>
      </c>
      <c r="AC225" s="9">
        <v>0.52900000000000003</v>
      </c>
      <c r="AD225" s="10">
        <v>0.211657923741256</v>
      </c>
      <c r="AE225" s="10">
        <v>0.41072066124482998</v>
      </c>
      <c r="AF225" s="9">
        <v>0.13673116076721334</v>
      </c>
      <c r="AG225" s="9">
        <v>9.2208428571428566E-2</v>
      </c>
    </row>
    <row r="226" spans="3:33">
      <c r="C226" t="s">
        <v>66</v>
      </c>
      <c r="D226">
        <v>2007</v>
      </c>
      <c r="E226" s="9">
        <v>0.21798074210879784</v>
      </c>
      <c r="F226" s="9">
        <v>2.9229999999999999E-2</v>
      </c>
      <c r="G226" s="9">
        <v>0.19999999999999996</v>
      </c>
      <c r="H226" s="9">
        <v>0.27500000000000002</v>
      </c>
      <c r="I226" s="9">
        <v>0.22266666666666668</v>
      </c>
      <c r="J226" s="9">
        <v>0.48</v>
      </c>
      <c r="K226" s="10">
        <v>0.46758333333333335</v>
      </c>
      <c r="L226" s="9">
        <v>0.73340000000000005</v>
      </c>
      <c r="M226" s="9">
        <v>0.1829955133279999</v>
      </c>
      <c r="N226" s="10">
        <v>1</v>
      </c>
      <c r="O226" s="10">
        <v>0.11</v>
      </c>
      <c r="P226" s="9">
        <v>1</v>
      </c>
      <c r="Q226" s="10">
        <v>0.44999999999999996</v>
      </c>
      <c r="R226" s="9">
        <v>0.96560000000000001</v>
      </c>
      <c r="S226" s="9">
        <v>0.38644439024390409</v>
      </c>
      <c r="T226" s="11">
        <v>0.60510114400000004</v>
      </c>
      <c r="U226" s="9">
        <v>7.5844428029999994E-2</v>
      </c>
      <c r="V226" s="10">
        <v>0.24769689583333335</v>
      </c>
      <c r="W226" s="9">
        <v>0.39954954747682664</v>
      </c>
      <c r="X226" s="9">
        <v>0.455607547870235</v>
      </c>
      <c r="Y226" s="9">
        <v>0.59000000000000008</v>
      </c>
      <c r="Z226" s="9">
        <v>0.2</v>
      </c>
      <c r="AA226" s="10">
        <v>0.34570177460244295</v>
      </c>
      <c r="AB226" s="9">
        <v>0.91259999983012674</v>
      </c>
      <c r="AC226" s="9">
        <v>0.46700000000000003</v>
      </c>
      <c r="AD226" s="10">
        <v>0.217181808674618</v>
      </c>
      <c r="AE226" s="10">
        <v>0.381801113265404</v>
      </c>
      <c r="AF226" s="9">
        <v>0.24208101921628333</v>
      </c>
      <c r="AG226" s="9">
        <v>9.9741571428571429E-2</v>
      </c>
    </row>
    <row r="227" spans="3:33">
      <c r="C227" t="s">
        <v>66</v>
      </c>
      <c r="D227">
        <v>2008</v>
      </c>
      <c r="E227" s="9">
        <v>0.21798074210879784</v>
      </c>
      <c r="F227" s="9">
        <v>2.9229999999999999E-2</v>
      </c>
      <c r="G227" s="9">
        <v>0.19999999999999996</v>
      </c>
      <c r="H227" s="9">
        <v>0.27500000000000002</v>
      </c>
      <c r="I227" s="9">
        <v>0.22266666666666668</v>
      </c>
      <c r="J227" s="9">
        <v>0.47</v>
      </c>
      <c r="K227" s="10">
        <v>0.46758333333333335</v>
      </c>
      <c r="L227" s="9">
        <v>0.72860000000000003</v>
      </c>
      <c r="M227" s="9">
        <v>0.22578902953583335</v>
      </c>
      <c r="N227" s="10">
        <v>1</v>
      </c>
      <c r="O227" s="10">
        <v>0.11219999995082616</v>
      </c>
      <c r="P227" s="9">
        <v>1</v>
      </c>
      <c r="Q227" s="10">
        <v>0.44999999999999996</v>
      </c>
      <c r="R227" s="9">
        <v>0.96560000000000001</v>
      </c>
      <c r="S227" s="9">
        <v>0.3771000000000001</v>
      </c>
      <c r="T227" s="11">
        <v>0.60510114400000004</v>
      </c>
      <c r="U227" s="9">
        <v>5.7525020500000003E-2</v>
      </c>
      <c r="V227" s="10">
        <v>0.221379616</v>
      </c>
      <c r="W227" s="9">
        <v>0.39954954747682664</v>
      </c>
      <c r="X227" s="9">
        <v>0.455607547870235</v>
      </c>
      <c r="Y227" s="9">
        <v>0.59000000000000008</v>
      </c>
      <c r="Z227" s="9">
        <v>0.2</v>
      </c>
      <c r="AA227" s="10">
        <v>0.34570177460244295</v>
      </c>
      <c r="AB227" s="9">
        <v>0.91449999978765839</v>
      </c>
      <c r="AC227" s="9">
        <v>0.442</v>
      </c>
      <c r="AD227" s="10">
        <v>0.205812321086626</v>
      </c>
      <c r="AE227" s="10">
        <v>0.38978057325381199</v>
      </c>
      <c r="AF227" s="9">
        <v>0.30999975200019891</v>
      </c>
      <c r="AG227" s="9">
        <v>0.10600921428571429</v>
      </c>
    </row>
    <row r="228" spans="3:33">
      <c r="C228" t="s">
        <v>66</v>
      </c>
      <c r="D228">
        <v>2009</v>
      </c>
      <c r="E228" s="9">
        <v>0.21798074210879784</v>
      </c>
      <c r="F228" s="9">
        <v>2.9229999999999999E-2</v>
      </c>
      <c r="G228" s="9">
        <v>0.21599999964237215</v>
      </c>
      <c r="H228" s="9">
        <v>0.27500000000000002</v>
      </c>
      <c r="I228" s="9">
        <v>0.22266666666666668</v>
      </c>
      <c r="J228" s="9">
        <v>0.48059999976307155</v>
      </c>
      <c r="K228" s="10">
        <v>0.46758333333333335</v>
      </c>
      <c r="L228" s="9">
        <v>0.7238</v>
      </c>
      <c r="M228" s="9">
        <v>0.22578902953583335</v>
      </c>
      <c r="N228" s="10">
        <v>1</v>
      </c>
      <c r="O228" s="10">
        <v>0.11439999990165234</v>
      </c>
      <c r="P228" s="9">
        <v>1</v>
      </c>
      <c r="Q228" s="10">
        <v>0.44999999999999996</v>
      </c>
      <c r="R228" s="9">
        <v>0.96560000000000001</v>
      </c>
      <c r="S228" s="9">
        <v>0.4035579994086177</v>
      </c>
      <c r="T228" s="11">
        <v>0.60510114400000004</v>
      </c>
      <c r="U228" s="9">
        <v>8.0015608090000009E-2</v>
      </c>
      <c r="V228" s="10">
        <v>0.22580720822103562</v>
      </c>
      <c r="W228" s="9">
        <v>0.39954954747682664</v>
      </c>
      <c r="X228" s="9">
        <v>0.455607547870235</v>
      </c>
      <c r="Y228" s="9">
        <v>0.59000000000000008</v>
      </c>
      <c r="Z228" s="9">
        <v>0.2</v>
      </c>
      <c r="AA228" s="10">
        <v>0.34570177460244295</v>
      </c>
      <c r="AB228" s="9">
        <v>0.91639999974519015</v>
      </c>
      <c r="AC228" s="9">
        <v>0.47499999999999998</v>
      </c>
      <c r="AD228" s="10">
        <v>0.19051058729723599</v>
      </c>
      <c r="AE228" s="10">
        <v>0.42577355197349603</v>
      </c>
      <c r="AF228" s="9">
        <v>0.34520858680222444</v>
      </c>
      <c r="AG228" s="9">
        <v>0.11227685714285714</v>
      </c>
    </row>
    <row r="229" spans="3:33">
      <c r="C229" t="s">
        <v>66</v>
      </c>
      <c r="D229">
        <v>2010</v>
      </c>
      <c r="E229" s="9">
        <v>0.21798074210879784</v>
      </c>
      <c r="F229" s="9">
        <v>2.9229999999999999E-2</v>
      </c>
      <c r="G229" s="9">
        <v>0.23199999928474424</v>
      </c>
      <c r="H229" s="9">
        <v>0.27500000000000002</v>
      </c>
      <c r="I229" s="9">
        <v>0.22266666666666668</v>
      </c>
      <c r="J229" s="9">
        <v>0.49119999952614313</v>
      </c>
      <c r="K229" s="10">
        <v>0.46758333333333335</v>
      </c>
      <c r="L229" s="9">
        <v>0.73103799983821804</v>
      </c>
      <c r="M229" s="9">
        <v>0.22578902953583335</v>
      </c>
      <c r="N229" s="10">
        <v>1</v>
      </c>
      <c r="O229" s="10">
        <v>0.1165999998524785</v>
      </c>
      <c r="P229" s="9">
        <v>1</v>
      </c>
      <c r="Q229" s="10">
        <v>0.44999999999999996</v>
      </c>
      <c r="R229" s="9">
        <v>0.96560000000000001</v>
      </c>
      <c r="S229" s="9">
        <v>0.4300159988172354</v>
      </c>
      <c r="T229" s="11">
        <v>0.60510114400000004</v>
      </c>
      <c r="U229" s="9">
        <v>8.0815764153015127E-2</v>
      </c>
      <c r="V229" s="10">
        <v>0.2302348004420712</v>
      </c>
      <c r="W229" s="9">
        <v>0.39954954747682664</v>
      </c>
      <c r="X229" s="9">
        <v>0.455607547870235</v>
      </c>
      <c r="Y229" s="9">
        <v>0.59000000000000008</v>
      </c>
      <c r="Z229" s="9">
        <v>0.2</v>
      </c>
      <c r="AA229" s="10">
        <v>0.34570177460244295</v>
      </c>
      <c r="AB229" s="9">
        <v>0.9182999997027218</v>
      </c>
      <c r="AC229" s="9">
        <v>0.51100000000000001</v>
      </c>
      <c r="AD229" s="10">
        <v>0.19360548135508737</v>
      </c>
      <c r="AE229" s="10">
        <v>0.42651581643717018</v>
      </c>
      <c r="AF229" s="9">
        <v>0.34175650101136235</v>
      </c>
      <c r="AG229" s="9">
        <v>0.1111540885965244</v>
      </c>
    </row>
    <row r="230" spans="3:33">
      <c r="C230" t="s">
        <v>68</v>
      </c>
      <c r="D230">
        <v>1995</v>
      </c>
      <c r="E230" s="9">
        <v>0.70687246341463417</v>
      </c>
      <c r="F230" s="9">
        <v>0.7612000000000001</v>
      </c>
      <c r="G230" s="9">
        <v>0</v>
      </c>
      <c r="H230" s="9">
        <v>0.125</v>
      </c>
      <c r="I230" s="9">
        <v>0</v>
      </c>
      <c r="J230" s="9">
        <v>0</v>
      </c>
      <c r="K230" s="10">
        <v>0.71158333333333335</v>
      </c>
      <c r="L230" s="9">
        <v>0.65500000000000003</v>
      </c>
      <c r="M230" s="9">
        <v>0.93312499999999998</v>
      </c>
      <c r="N230" s="10">
        <v>0.08</v>
      </c>
      <c r="O230" s="10">
        <v>1</v>
      </c>
      <c r="P230" s="9">
        <v>0</v>
      </c>
      <c r="Q230" s="10">
        <v>0.3175</v>
      </c>
      <c r="R230" s="9">
        <v>0.74312</v>
      </c>
      <c r="S230" s="9">
        <v>0.20426439024390386</v>
      </c>
      <c r="T230" s="11">
        <v>0.28429752000000003</v>
      </c>
      <c r="U230" s="9">
        <v>5.4008438820000004E-2</v>
      </c>
      <c r="V230" s="10">
        <v>1.7042746000000001E-2</v>
      </c>
      <c r="W230" s="9">
        <v>4.3447176195445289E-2</v>
      </c>
      <c r="X230" s="9">
        <v>4.3447321860959502E-2</v>
      </c>
      <c r="Y230" s="9">
        <v>0</v>
      </c>
      <c r="Z230" s="9">
        <v>0</v>
      </c>
      <c r="AA230" s="10">
        <v>0</v>
      </c>
      <c r="AB230" s="9">
        <v>4.1999969499999956E-2</v>
      </c>
      <c r="AC230" s="9">
        <v>0.61054000027850264</v>
      </c>
      <c r="AD230" s="10">
        <v>0.70364289715227546</v>
      </c>
      <c r="AE230" s="10">
        <v>0.73710789493861562</v>
      </c>
      <c r="AF230" s="9">
        <v>1.9871571249531667E-2</v>
      </c>
      <c r="AG230" s="9" t="e">
        <v>#N/A</v>
      </c>
    </row>
    <row r="231" spans="3:33">
      <c r="C231" t="s">
        <v>68</v>
      </c>
      <c r="D231">
        <v>1996</v>
      </c>
      <c r="E231" s="9">
        <v>0.70687246341463417</v>
      </c>
      <c r="F231" s="9">
        <v>0.7612000000000001</v>
      </c>
      <c r="G231" s="9">
        <v>0</v>
      </c>
      <c r="H231" s="9">
        <v>0.125</v>
      </c>
      <c r="I231" s="9">
        <v>0</v>
      </c>
      <c r="J231" s="9">
        <v>0</v>
      </c>
      <c r="K231" s="10">
        <v>0.71158333333333335</v>
      </c>
      <c r="L231" s="9">
        <v>0.65139999999999998</v>
      </c>
      <c r="M231" s="9">
        <v>0.93312499999999998</v>
      </c>
      <c r="N231" s="10">
        <v>0.08</v>
      </c>
      <c r="O231" s="10">
        <v>1</v>
      </c>
      <c r="P231" s="9">
        <v>0</v>
      </c>
      <c r="Q231" s="10">
        <v>0.3175</v>
      </c>
      <c r="R231" s="9">
        <v>0.74614000000000003</v>
      </c>
      <c r="S231" s="9">
        <v>0.20363219512195196</v>
      </c>
      <c r="T231" s="11">
        <v>0.28429752000000003</v>
      </c>
      <c r="U231" s="9">
        <v>5.2074857609999997E-2</v>
      </c>
      <c r="V231" s="10">
        <v>1.7316734650000002E-2</v>
      </c>
      <c r="W231" s="9">
        <v>4.3447176195445289E-2</v>
      </c>
      <c r="X231" s="9">
        <v>4.3447321860959502E-2</v>
      </c>
      <c r="Y231" s="9">
        <v>0</v>
      </c>
      <c r="Z231" s="9">
        <v>0</v>
      </c>
      <c r="AA231" s="10">
        <v>0</v>
      </c>
      <c r="AB231" s="9">
        <v>4.0999984699999992E-2</v>
      </c>
      <c r="AC231" s="9">
        <v>0.623</v>
      </c>
      <c r="AD231" s="10">
        <v>0.70779887455039003</v>
      </c>
      <c r="AE231" s="10">
        <v>0.74194683145965001</v>
      </c>
      <c r="AF231" s="9">
        <v>2.7188929522988556E-2</v>
      </c>
      <c r="AG231" s="9" t="e">
        <v>#N/A</v>
      </c>
    </row>
    <row r="232" spans="3:33">
      <c r="C232" t="s">
        <v>68</v>
      </c>
      <c r="D232">
        <v>1997</v>
      </c>
      <c r="E232" s="9">
        <v>0.70687246341463417</v>
      </c>
      <c r="F232" s="9">
        <v>0.7612000000000001</v>
      </c>
      <c r="G232" s="9">
        <v>0</v>
      </c>
      <c r="H232" s="9">
        <v>0.125</v>
      </c>
      <c r="I232" s="9">
        <v>0</v>
      </c>
      <c r="J232" s="9">
        <v>0</v>
      </c>
      <c r="K232" s="10">
        <v>0.71158333333333335</v>
      </c>
      <c r="L232" s="9">
        <v>0.64780000000000004</v>
      </c>
      <c r="M232" s="9">
        <v>0.93312499999999998</v>
      </c>
      <c r="N232" s="10">
        <v>0.08</v>
      </c>
      <c r="O232" s="10">
        <v>1</v>
      </c>
      <c r="P232" s="9">
        <v>0</v>
      </c>
      <c r="Q232" s="10">
        <v>0.3175</v>
      </c>
      <c r="R232" s="9">
        <v>0.74916000000000005</v>
      </c>
      <c r="S232" s="9">
        <v>0.20270292682926794</v>
      </c>
      <c r="T232" s="11">
        <v>0.28429752000000003</v>
      </c>
      <c r="U232" s="9">
        <v>4.8836322010000002E-2</v>
      </c>
      <c r="V232" s="10">
        <v>1.75907233E-2</v>
      </c>
      <c r="W232" s="9">
        <v>4.3447176195445289E-2</v>
      </c>
      <c r="X232" s="9">
        <v>4.3447321860959502E-2</v>
      </c>
      <c r="Y232" s="9">
        <v>0</v>
      </c>
      <c r="Z232" s="9">
        <v>0</v>
      </c>
      <c r="AA232" s="10">
        <v>0</v>
      </c>
      <c r="AB232" s="9">
        <v>2.7499999999999969E-2</v>
      </c>
      <c r="AC232" s="9">
        <v>0.64500000000000002</v>
      </c>
      <c r="AD232" s="10">
        <v>0.70300418281419197</v>
      </c>
      <c r="AE232" s="10">
        <v>0.76660127090887098</v>
      </c>
      <c r="AF232" s="9">
        <v>3.4875643717422446E-2</v>
      </c>
      <c r="AG232" s="9" t="e">
        <v>#N/A</v>
      </c>
    </row>
    <row r="233" spans="3:33">
      <c r="C233" t="s">
        <v>68</v>
      </c>
      <c r="D233">
        <v>1998</v>
      </c>
      <c r="E233" s="9">
        <v>0.70687246341463417</v>
      </c>
      <c r="F233" s="9">
        <v>0.7612000000000001</v>
      </c>
      <c r="G233" s="9">
        <v>0</v>
      </c>
      <c r="H233" s="9">
        <v>0.125</v>
      </c>
      <c r="I233" s="9">
        <v>0</v>
      </c>
      <c r="J233" s="9">
        <v>0</v>
      </c>
      <c r="K233" s="10">
        <v>0.71158333333333335</v>
      </c>
      <c r="L233" s="9">
        <v>0.64419999999999999</v>
      </c>
      <c r="M233" s="9">
        <v>0.93312499999999998</v>
      </c>
      <c r="N233" s="10">
        <v>0.08</v>
      </c>
      <c r="O233" s="10">
        <v>1</v>
      </c>
      <c r="P233" s="9">
        <v>0</v>
      </c>
      <c r="Q233" s="10">
        <v>0.3175</v>
      </c>
      <c r="R233" s="9">
        <v>0.75217999999999996</v>
      </c>
      <c r="S233" s="9">
        <v>0.20125268292682985</v>
      </c>
      <c r="T233" s="11">
        <v>0.28429752000000003</v>
      </c>
      <c r="U233" s="9">
        <v>4.5454545450000002E-2</v>
      </c>
      <c r="V233" s="10">
        <v>1.7864711950000001E-2</v>
      </c>
      <c r="W233" s="9">
        <v>4.3447176195445289E-2</v>
      </c>
      <c r="X233" s="9">
        <v>4.3447321860959502E-2</v>
      </c>
      <c r="Y233" s="9">
        <v>0</v>
      </c>
      <c r="Z233" s="9">
        <v>0</v>
      </c>
      <c r="AA233" s="10">
        <v>0</v>
      </c>
      <c r="AB233" s="9">
        <v>1.4000015299999946E-2</v>
      </c>
      <c r="AC233" s="9">
        <v>0.67900000000000005</v>
      </c>
      <c r="AD233" s="10">
        <v>0.69820949107799402</v>
      </c>
      <c r="AE233" s="10">
        <v>0.79125571035809195</v>
      </c>
      <c r="AF233" s="9">
        <v>5.2539979640757885E-2</v>
      </c>
      <c r="AG233" s="9" t="e">
        <v>#N/A</v>
      </c>
    </row>
    <row r="234" spans="3:33">
      <c r="C234" t="s">
        <v>68</v>
      </c>
      <c r="D234">
        <v>1999</v>
      </c>
      <c r="E234" s="9">
        <v>0.70687246341463417</v>
      </c>
      <c r="F234" s="9">
        <v>0.7612000000000001</v>
      </c>
      <c r="G234" s="9">
        <v>0</v>
      </c>
      <c r="H234" s="9">
        <v>0.125</v>
      </c>
      <c r="I234" s="9">
        <v>0</v>
      </c>
      <c r="J234" s="9">
        <v>0</v>
      </c>
      <c r="K234" s="10">
        <v>0.71158333333333335</v>
      </c>
      <c r="L234" s="9">
        <v>0.64060000000000006</v>
      </c>
      <c r="M234" s="9">
        <v>0.93312499999999998</v>
      </c>
      <c r="N234" s="10">
        <v>0.08</v>
      </c>
      <c r="O234" s="10">
        <v>1</v>
      </c>
      <c r="P234" s="9">
        <v>0</v>
      </c>
      <c r="Q234" s="10">
        <v>0.3175</v>
      </c>
      <c r="R234" s="9">
        <v>0.75519999999999998</v>
      </c>
      <c r="S234" s="9">
        <v>0.19916926829268389</v>
      </c>
      <c r="T234" s="11">
        <v>0.28429752000000003</v>
      </c>
      <c r="U234" s="9">
        <v>4.2105263160000003E-2</v>
      </c>
      <c r="V234" s="10">
        <v>1.8138700599999998E-2</v>
      </c>
      <c r="W234" s="9">
        <v>4.3447176195445289E-2</v>
      </c>
      <c r="X234" s="9">
        <v>4.3447321860959502E-2</v>
      </c>
      <c r="Y234" s="9">
        <v>0</v>
      </c>
      <c r="Z234" s="9">
        <v>0</v>
      </c>
      <c r="AA234" s="10">
        <v>0</v>
      </c>
      <c r="AB234" s="9">
        <v>1.4000015299999946E-2</v>
      </c>
      <c r="AC234" s="9">
        <v>0.66700000000000004</v>
      </c>
      <c r="AD234" s="10">
        <v>0.69776861797961898</v>
      </c>
      <c r="AE234" s="10">
        <v>0.78726768740523601</v>
      </c>
      <c r="AF234" s="9">
        <v>8.9368890789886551E-2</v>
      </c>
      <c r="AG234" s="9" t="e">
        <v>#N/A</v>
      </c>
    </row>
    <row r="235" spans="3:33">
      <c r="C235" t="s">
        <v>68</v>
      </c>
      <c r="D235">
        <v>2000</v>
      </c>
      <c r="E235" s="9">
        <v>0.70687246341463417</v>
      </c>
      <c r="F235" s="9">
        <v>0.7612000000000001</v>
      </c>
      <c r="G235" s="9">
        <v>0</v>
      </c>
      <c r="H235" s="9">
        <v>0.125</v>
      </c>
      <c r="I235" s="9">
        <v>0</v>
      </c>
      <c r="J235" s="9">
        <v>0</v>
      </c>
      <c r="K235" s="10">
        <v>0.71158333333333335</v>
      </c>
      <c r="L235" s="9">
        <v>0.63700000000000001</v>
      </c>
      <c r="M235" s="9">
        <v>0.93312499999999998</v>
      </c>
      <c r="N235" s="10">
        <v>0.08</v>
      </c>
      <c r="O235" s="10">
        <v>1</v>
      </c>
      <c r="P235" s="9">
        <v>0</v>
      </c>
      <c r="Q235" s="10">
        <v>0.3175</v>
      </c>
      <c r="R235" s="9">
        <v>0.74690666666666661</v>
      </c>
      <c r="S235" s="9">
        <v>0.19634195121951192</v>
      </c>
      <c r="T235" s="11">
        <v>0.28429752000000003</v>
      </c>
      <c r="U235" s="9">
        <v>3.9751552799999999E-2</v>
      </c>
      <c r="V235" s="10">
        <v>1.8412689249999999E-2</v>
      </c>
      <c r="W235" s="9">
        <v>4.3447176195445289E-2</v>
      </c>
      <c r="X235" s="9">
        <v>4.3447321860959502E-2</v>
      </c>
      <c r="Y235" s="9">
        <v>0</v>
      </c>
      <c r="Z235" s="9">
        <v>0</v>
      </c>
      <c r="AA235" s="10">
        <v>0</v>
      </c>
      <c r="AB235" s="9">
        <v>1.4000015299999946E-2</v>
      </c>
      <c r="AC235" s="9">
        <v>0.69499999999999995</v>
      </c>
      <c r="AD235" s="10">
        <v>0.69732774488124405</v>
      </c>
      <c r="AE235" s="10">
        <v>0.78327966445237995</v>
      </c>
      <c r="AF235" s="9">
        <v>0.12568744635534224</v>
      </c>
      <c r="AG235" s="9" t="e">
        <v>#N/A</v>
      </c>
    </row>
    <row r="236" spans="3:33">
      <c r="C236" t="s">
        <v>68</v>
      </c>
      <c r="D236">
        <v>2001</v>
      </c>
      <c r="E236" s="9">
        <v>0.70687246341463417</v>
      </c>
      <c r="F236" s="9">
        <v>0.7612000000000001</v>
      </c>
      <c r="G236" s="9">
        <v>0</v>
      </c>
      <c r="H236" s="9">
        <v>0.125</v>
      </c>
      <c r="I236" s="9">
        <v>0</v>
      </c>
      <c r="J236" s="9">
        <v>5.0000000000000044E-3</v>
      </c>
      <c r="K236" s="10">
        <v>0.71158333333333335</v>
      </c>
      <c r="L236" s="9">
        <v>0.63280000000000003</v>
      </c>
      <c r="M236" s="9">
        <v>0.93312499999999998</v>
      </c>
      <c r="N236" s="10">
        <v>0.08</v>
      </c>
      <c r="O236" s="10">
        <v>1</v>
      </c>
      <c r="P236" s="9">
        <v>0</v>
      </c>
      <c r="Q236" s="10">
        <v>0.3175</v>
      </c>
      <c r="R236" s="9">
        <v>0.71117333333333332</v>
      </c>
      <c r="S236" s="9">
        <v>0.19278146341463409</v>
      </c>
      <c r="T236" s="11">
        <v>0.28429752000000003</v>
      </c>
      <c r="U236" s="9">
        <v>4.4640234950000003E-2</v>
      </c>
      <c r="V236" s="10">
        <v>1.9085571949999998E-2</v>
      </c>
      <c r="W236" s="9">
        <v>4.3447176195445289E-2</v>
      </c>
      <c r="X236" s="9">
        <v>4.3447321860959502E-2</v>
      </c>
      <c r="Y236" s="9">
        <v>0</v>
      </c>
      <c r="Z236" s="9">
        <v>0</v>
      </c>
      <c r="AA236" s="10">
        <v>0</v>
      </c>
      <c r="AB236" s="9">
        <v>1.4000015299999946E-2</v>
      </c>
      <c r="AC236" s="9">
        <v>0.71499999999999997</v>
      </c>
      <c r="AD236" s="10">
        <v>0.70214918733616805</v>
      </c>
      <c r="AE236" s="10">
        <v>0.77880743559785004</v>
      </c>
      <c r="AF236" s="9">
        <v>0.23479881997136109</v>
      </c>
      <c r="AG236" s="9" t="e">
        <v>#N/A</v>
      </c>
    </row>
    <row r="237" spans="3:33">
      <c r="C237" t="s">
        <v>68</v>
      </c>
      <c r="D237">
        <v>2002</v>
      </c>
      <c r="E237" s="9">
        <v>0.70687246341463417</v>
      </c>
      <c r="F237" s="9">
        <v>0.7612000000000001</v>
      </c>
      <c r="G237" s="9">
        <v>0</v>
      </c>
      <c r="H237" s="9">
        <v>0.125</v>
      </c>
      <c r="I237" s="9">
        <v>0</v>
      </c>
      <c r="J237" s="9">
        <v>1.0000000000000009E-2</v>
      </c>
      <c r="K237" s="10">
        <v>0.71158333333333335</v>
      </c>
      <c r="L237" s="9">
        <v>0.62860000000000005</v>
      </c>
      <c r="M237" s="9">
        <v>0.93312499999999998</v>
      </c>
      <c r="N237" s="10">
        <v>0.08</v>
      </c>
      <c r="O237" s="10">
        <v>1</v>
      </c>
      <c r="P237" s="9">
        <v>0</v>
      </c>
      <c r="Q237" s="10">
        <v>0.3175</v>
      </c>
      <c r="R237" s="9">
        <v>0.69856000000000007</v>
      </c>
      <c r="S237" s="9">
        <v>0.1886512195121961</v>
      </c>
      <c r="T237" s="11">
        <v>0.28429752000000003</v>
      </c>
      <c r="U237" s="9">
        <v>4.2105263160000003E-2</v>
      </c>
      <c r="V237" s="10">
        <v>1.975845465E-2</v>
      </c>
      <c r="W237" s="9">
        <v>4.3447176195445289E-2</v>
      </c>
      <c r="X237" s="9">
        <v>4.3447321860959502E-2</v>
      </c>
      <c r="Y237" s="9">
        <v>0</v>
      </c>
      <c r="Z237" s="9">
        <v>0</v>
      </c>
      <c r="AA237" s="10">
        <v>0</v>
      </c>
      <c r="AB237" s="9">
        <v>1.4000015299999946E-2</v>
      </c>
      <c r="AC237" s="9">
        <v>0.73599999999999999</v>
      </c>
      <c r="AD237" s="10">
        <v>0.70697062979109204</v>
      </c>
      <c r="AE237" s="10">
        <v>0.77433520674332001</v>
      </c>
      <c r="AF237" s="9">
        <v>0.42944375958254333</v>
      </c>
      <c r="AG237" s="9" t="e">
        <v>#N/A</v>
      </c>
    </row>
    <row r="238" spans="3:33">
      <c r="C238" t="s">
        <v>68</v>
      </c>
      <c r="D238">
        <v>2003</v>
      </c>
      <c r="E238" s="9">
        <v>0.70687246341463417</v>
      </c>
      <c r="F238" s="9">
        <v>0.7612000000000001</v>
      </c>
      <c r="G238" s="9">
        <v>0</v>
      </c>
      <c r="H238" s="9">
        <v>0.125</v>
      </c>
      <c r="I238" s="9">
        <v>0</v>
      </c>
      <c r="J238" s="9">
        <v>5.0000000000000044E-3</v>
      </c>
      <c r="K238" s="10">
        <v>0.71158333333333335</v>
      </c>
      <c r="L238" s="9">
        <v>0.62439999999999996</v>
      </c>
      <c r="M238" s="9">
        <v>0.88375000000000004</v>
      </c>
      <c r="N238" s="10">
        <v>0.08</v>
      </c>
      <c r="O238" s="10">
        <v>1</v>
      </c>
      <c r="P238" s="9">
        <v>0</v>
      </c>
      <c r="Q238" s="10">
        <v>0.3175</v>
      </c>
      <c r="R238" s="9">
        <v>0.6859466666666667</v>
      </c>
      <c r="S238" s="9">
        <v>0.18414439024390394</v>
      </c>
      <c r="T238" s="11">
        <v>0.28429752000000003</v>
      </c>
      <c r="U238" s="9">
        <v>2.1640395400000002E-2</v>
      </c>
      <c r="V238" s="10">
        <v>2.0431337349999999E-2</v>
      </c>
      <c r="W238" s="9">
        <v>4.3447176195445289E-2</v>
      </c>
      <c r="X238" s="9">
        <v>4.3447321860959502E-2</v>
      </c>
      <c r="Y238" s="9">
        <v>0</v>
      </c>
      <c r="Z238" s="9">
        <v>0</v>
      </c>
      <c r="AA238" s="10">
        <v>0</v>
      </c>
      <c r="AB238" s="9">
        <v>0</v>
      </c>
      <c r="AC238" s="9">
        <v>0.71299999999999997</v>
      </c>
      <c r="AD238" s="10">
        <v>0.69518409050901198</v>
      </c>
      <c r="AE238" s="10">
        <v>0.74382228979584197</v>
      </c>
      <c r="AF238" s="9">
        <v>0.61739419958149444</v>
      </c>
      <c r="AG238" s="9" t="e">
        <v>#N/A</v>
      </c>
    </row>
    <row r="239" spans="3:33">
      <c r="C239" t="s">
        <v>68</v>
      </c>
      <c r="D239">
        <v>2004</v>
      </c>
      <c r="E239" s="9">
        <v>0.70687246341463417</v>
      </c>
      <c r="F239" s="9">
        <v>0.7612000000000001</v>
      </c>
      <c r="G239" s="9">
        <v>0</v>
      </c>
      <c r="H239" s="9">
        <v>0.125</v>
      </c>
      <c r="I239" s="9">
        <v>0</v>
      </c>
      <c r="J239" s="9">
        <v>0</v>
      </c>
      <c r="K239" s="10">
        <v>0.71158333333333335</v>
      </c>
      <c r="L239" s="9">
        <v>0.62020000000000008</v>
      </c>
      <c r="M239" s="9">
        <v>0.70989583333333339</v>
      </c>
      <c r="N239" s="10">
        <v>0.08</v>
      </c>
      <c r="O239" s="10">
        <v>1</v>
      </c>
      <c r="P239" s="9">
        <v>0</v>
      </c>
      <c r="Q239" s="10">
        <v>0.3175</v>
      </c>
      <c r="R239" s="9">
        <v>0.67333333333333334</v>
      </c>
      <c r="S239" s="9">
        <v>0.17936292682926991</v>
      </c>
      <c r="T239" s="11">
        <v>0.28429752000000003</v>
      </c>
      <c r="U239" s="9">
        <v>2.5354970000000002E-4</v>
      </c>
      <c r="V239" s="10">
        <v>2.1104220050000001E-2</v>
      </c>
      <c r="W239" s="9">
        <v>4.3447176195445289E-2</v>
      </c>
      <c r="X239" s="9">
        <v>4.3447321860959502E-2</v>
      </c>
      <c r="Y239" s="9">
        <v>0</v>
      </c>
      <c r="Z239" s="9">
        <v>0</v>
      </c>
      <c r="AA239" s="10">
        <v>0</v>
      </c>
      <c r="AB239" s="9">
        <v>0</v>
      </c>
      <c r="AC239" s="9">
        <v>0.69400000000000006</v>
      </c>
      <c r="AD239" s="10">
        <v>0.73826265040086603</v>
      </c>
      <c r="AE239" s="10">
        <v>0.730567021577614</v>
      </c>
      <c r="AF239" s="9">
        <v>0.88036055818601888</v>
      </c>
      <c r="AG239" s="9" t="e">
        <v>#N/A</v>
      </c>
    </row>
    <row r="240" spans="3:33">
      <c r="C240" t="s">
        <v>68</v>
      </c>
      <c r="D240">
        <v>2005</v>
      </c>
      <c r="E240" s="9">
        <v>0.70687246341463417</v>
      </c>
      <c r="F240" s="9">
        <v>0.7612000000000001</v>
      </c>
      <c r="G240" s="9">
        <v>0</v>
      </c>
      <c r="H240" s="9">
        <v>0.125</v>
      </c>
      <c r="I240" s="9">
        <v>0</v>
      </c>
      <c r="J240" s="9">
        <v>0</v>
      </c>
      <c r="K240" s="10">
        <v>0.71158333333333335</v>
      </c>
      <c r="L240" s="9">
        <v>0.61599999999999999</v>
      </c>
      <c r="M240" s="9">
        <v>0.85229166666666667</v>
      </c>
      <c r="N240" s="10">
        <v>0.08</v>
      </c>
      <c r="O240" s="10">
        <v>1</v>
      </c>
      <c r="P240" s="9">
        <v>0</v>
      </c>
      <c r="Q240" s="10">
        <v>0.3175</v>
      </c>
      <c r="R240" s="9">
        <v>0.66071999999999997</v>
      </c>
      <c r="S240" s="9">
        <v>0.17444926829268415</v>
      </c>
      <c r="T240" s="11">
        <v>0.28429752000000003</v>
      </c>
      <c r="U240" s="9">
        <v>2.3900574E-4</v>
      </c>
      <c r="V240" s="10">
        <v>2.1777102749999999E-2</v>
      </c>
      <c r="W240" s="9">
        <v>4.3447176195445289E-2</v>
      </c>
      <c r="X240" s="9">
        <v>4.3447321860959502E-2</v>
      </c>
      <c r="Y240" s="9">
        <v>0</v>
      </c>
      <c r="Z240" s="9">
        <v>0</v>
      </c>
      <c r="AA240" s="10">
        <v>0</v>
      </c>
      <c r="AB240" s="9">
        <v>1.9999999552965164E-2</v>
      </c>
      <c r="AC240" s="9">
        <v>0.70099999999999996</v>
      </c>
      <c r="AD240" s="10">
        <v>0.73237800968431599</v>
      </c>
      <c r="AE240" s="10">
        <v>0.70884913132218608</v>
      </c>
      <c r="AF240" s="9">
        <v>0.90463611199955773</v>
      </c>
      <c r="AG240" s="9" t="e">
        <v>#N/A</v>
      </c>
    </row>
    <row r="241" spans="3:33">
      <c r="C241" t="s">
        <v>68</v>
      </c>
      <c r="D241">
        <v>2006</v>
      </c>
      <c r="E241" s="9">
        <v>0.70687246341463417</v>
      </c>
      <c r="F241" s="9">
        <v>0.7612000000000001</v>
      </c>
      <c r="G241" s="9">
        <v>0</v>
      </c>
      <c r="H241" s="9">
        <v>0.125</v>
      </c>
      <c r="I241" s="9">
        <v>0</v>
      </c>
      <c r="J241" s="9">
        <v>0</v>
      </c>
      <c r="K241" s="10">
        <v>0.71158333333333335</v>
      </c>
      <c r="L241" s="9">
        <v>0.61119999999999997</v>
      </c>
      <c r="M241" s="9">
        <v>0.81177083333333333</v>
      </c>
      <c r="N241" s="10">
        <v>0.08</v>
      </c>
      <c r="O241" s="10">
        <v>1</v>
      </c>
      <c r="P241" s="9">
        <v>0</v>
      </c>
      <c r="Q241" s="10">
        <v>0.3175</v>
      </c>
      <c r="R241" s="9">
        <v>0.66071999999999997</v>
      </c>
      <c r="S241" s="9">
        <v>0.16949365853658604</v>
      </c>
      <c r="T241" s="11">
        <v>0.28429752000000003</v>
      </c>
      <c r="U241" s="9">
        <v>1.3228446499999999E-3</v>
      </c>
      <c r="V241" s="10">
        <v>2.2133557666666664E-2</v>
      </c>
      <c r="W241" s="9">
        <v>4.3447176195445289E-2</v>
      </c>
      <c r="X241" s="9">
        <v>4.3447321860959502E-2</v>
      </c>
      <c r="Y241" s="9">
        <v>0</v>
      </c>
      <c r="Z241" s="9">
        <v>0</v>
      </c>
      <c r="AA241" s="10">
        <v>0</v>
      </c>
      <c r="AB241" s="9">
        <v>3.9999999105930328E-2</v>
      </c>
      <c r="AC241" s="9">
        <v>0.71900000000000008</v>
      </c>
      <c r="AD241" s="10">
        <v>0.68601563522980802</v>
      </c>
      <c r="AE241" s="10">
        <v>0.72862921103927802</v>
      </c>
      <c r="AF241" s="9">
        <v>1</v>
      </c>
      <c r="AG241" s="9" t="e">
        <v>#N/A</v>
      </c>
    </row>
    <row r="242" spans="3:33">
      <c r="C242" t="s">
        <v>68</v>
      </c>
      <c r="D242">
        <v>2007</v>
      </c>
      <c r="E242" s="9">
        <v>0.70687246341463417</v>
      </c>
      <c r="F242" s="9">
        <v>0.7612000000000001</v>
      </c>
      <c r="G242" s="9">
        <v>0</v>
      </c>
      <c r="H242" s="9">
        <v>0.125</v>
      </c>
      <c r="I242" s="9">
        <v>0</v>
      </c>
      <c r="J242" s="9">
        <v>0</v>
      </c>
      <c r="K242" s="10">
        <v>0.71158333333333335</v>
      </c>
      <c r="L242" s="9">
        <v>0.60640000000000005</v>
      </c>
      <c r="M242" s="9">
        <v>0.8203125</v>
      </c>
      <c r="N242" s="10">
        <v>0.08</v>
      </c>
      <c r="O242" s="10">
        <v>1</v>
      </c>
      <c r="P242" s="9">
        <v>0</v>
      </c>
      <c r="Q242" s="10">
        <v>0.3175</v>
      </c>
      <c r="R242" s="9">
        <v>0.66071999999999997</v>
      </c>
      <c r="S242" s="9">
        <v>0.16458731707317209</v>
      </c>
      <c r="T242" s="11">
        <v>0.28429752000000003</v>
      </c>
      <c r="U242" s="9">
        <v>6.7416968200000003E-3</v>
      </c>
      <c r="V242" s="10">
        <v>2.2490012583333333E-2</v>
      </c>
      <c r="W242" s="9">
        <v>4.3447176195445289E-2</v>
      </c>
      <c r="X242" s="9">
        <v>4.3447321860959502E-2</v>
      </c>
      <c r="Y242" s="9">
        <v>0</v>
      </c>
      <c r="Z242" s="9">
        <v>0</v>
      </c>
      <c r="AA242" s="10">
        <v>0</v>
      </c>
      <c r="AB242" s="9">
        <v>5.9999998658895493E-2</v>
      </c>
      <c r="AC242" s="9">
        <v>0.7</v>
      </c>
      <c r="AD242" s="10">
        <v>0.71448708458601595</v>
      </c>
      <c r="AE242" s="10">
        <v>0.72744992413073395</v>
      </c>
      <c r="AF242" s="9">
        <v>1</v>
      </c>
      <c r="AG242" s="9" t="e">
        <v>#N/A</v>
      </c>
    </row>
    <row r="243" spans="3:33">
      <c r="C243" t="s">
        <v>68</v>
      </c>
      <c r="D243">
        <v>2008</v>
      </c>
      <c r="E243" s="9">
        <v>0.70687246341463417</v>
      </c>
      <c r="F243" s="9">
        <v>0.7612000000000001</v>
      </c>
      <c r="G243" s="9">
        <v>0</v>
      </c>
      <c r="H243" s="9">
        <v>0.125</v>
      </c>
      <c r="I243" s="9">
        <v>0</v>
      </c>
      <c r="J243" s="9">
        <v>0</v>
      </c>
      <c r="K243" s="10">
        <v>0.71158333333333335</v>
      </c>
      <c r="L243" s="9">
        <v>0.60159999999999991</v>
      </c>
      <c r="M243" s="9">
        <v>0.81729166666666664</v>
      </c>
      <c r="N243" s="10">
        <v>0.08</v>
      </c>
      <c r="O243" s="10">
        <v>1</v>
      </c>
      <c r="P243" s="9">
        <v>0</v>
      </c>
      <c r="Q243" s="10">
        <v>0.3175</v>
      </c>
      <c r="R243" s="9">
        <v>0.66071999999999997</v>
      </c>
      <c r="S243" s="9">
        <v>0.15982195121951404</v>
      </c>
      <c r="T243" s="11">
        <v>0.28429752000000003</v>
      </c>
      <c r="U243" s="9">
        <v>1.448692153E-2</v>
      </c>
      <c r="V243" s="10">
        <v>2.2846467499999999E-2</v>
      </c>
      <c r="W243" s="9">
        <v>4.3447176195445289E-2</v>
      </c>
      <c r="X243" s="9">
        <v>4.3447321860959502E-2</v>
      </c>
      <c r="Y243" s="9">
        <v>0</v>
      </c>
      <c r="Z243" s="9">
        <v>0</v>
      </c>
      <c r="AA243" s="10">
        <v>0</v>
      </c>
      <c r="AB243" s="9">
        <v>7.9999998211860657E-2</v>
      </c>
      <c r="AC243" s="9">
        <v>0.71299999999999997</v>
      </c>
      <c r="AD243" s="10">
        <v>0.72237721492652196</v>
      </c>
      <c r="AE243" s="10">
        <v>0.713543782306444</v>
      </c>
      <c r="AF243" s="9">
        <v>1</v>
      </c>
      <c r="AG243" s="9" t="e">
        <v>#N/A</v>
      </c>
    </row>
    <row r="244" spans="3:33">
      <c r="C244" t="s">
        <v>68</v>
      </c>
      <c r="D244">
        <v>2009</v>
      </c>
      <c r="E244" s="9">
        <v>0.70687246341463417</v>
      </c>
      <c r="F244" s="9">
        <v>0.7612000000000001</v>
      </c>
      <c r="G244" s="9">
        <v>1.9999999552965164E-2</v>
      </c>
      <c r="H244" s="9">
        <v>0.125</v>
      </c>
      <c r="I244" s="9">
        <v>0</v>
      </c>
      <c r="J244" s="9">
        <v>1.9999999552965164E-2</v>
      </c>
      <c r="K244" s="10">
        <v>0.71158333333333335</v>
      </c>
      <c r="L244" s="9">
        <v>0.5968</v>
      </c>
      <c r="M244" s="9">
        <v>0.81729166666666664</v>
      </c>
      <c r="N244" s="10">
        <v>0.08</v>
      </c>
      <c r="O244" s="10">
        <v>1</v>
      </c>
      <c r="P244" s="9">
        <v>0</v>
      </c>
      <c r="Q244" s="10">
        <v>0.3175</v>
      </c>
      <c r="R244" s="9">
        <v>0.66071999999999997</v>
      </c>
      <c r="S244" s="9">
        <v>0.19062551150661056</v>
      </c>
      <c r="T244" s="11">
        <v>0.28429752000000003</v>
      </c>
      <c r="U244" s="9">
        <v>1.8763445560000001E-2</v>
      </c>
      <c r="V244" s="10">
        <v>2.3303396839786831E-2</v>
      </c>
      <c r="W244" s="9">
        <v>4.3447176195445289E-2</v>
      </c>
      <c r="X244" s="9">
        <v>4.3447321860959502E-2</v>
      </c>
      <c r="Y244" s="9">
        <v>0</v>
      </c>
      <c r="Z244" s="9">
        <v>0</v>
      </c>
      <c r="AA244" s="10">
        <v>0</v>
      </c>
      <c r="AB244" s="9">
        <v>9.9999997764825821E-2</v>
      </c>
      <c r="AC244" s="9">
        <v>0.71499999999999997</v>
      </c>
      <c r="AD244" s="10">
        <v>0.71886954076773402</v>
      </c>
      <c r="AE244" s="10">
        <v>0.72697488171204205</v>
      </c>
      <c r="AF244" s="9">
        <v>1</v>
      </c>
      <c r="AG244" s="9" t="e">
        <v>#N/A</v>
      </c>
    </row>
    <row r="245" spans="3:33">
      <c r="C245" t="s">
        <v>68</v>
      </c>
      <c r="D245">
        <v>2010</v>
      </c>
      <c r="E245" s="9">
        <v>0.70687246341463417</v>
      </c>
      <c r="F245" s="9">
        <v>0.7612000000000001</v>
      </c>
      <c r="G245" s="9">
        <v>3.9999999105930328E-2</v>
      </c>
      <c r="H245" s="9">
        <v>0.125</v>
      </c>
      <c r="I245" s="9">
        <v>0</v>
      </c>
      <c r="J245" s="9">
        <v>3.9999999105930328E-2</v>
      </c>
      <c r="K245" s="10">
        <v>0.71158333333333335</v>
      </c>
      <c r="L245" s="9">
        <v>0.60276799986660479</v>
      </c>
      <c r="M245" s="9">
        <v>0.81729166666666664</v>
      </c>
      <c r="N245" s="10">
        <v>0.08</v>
      </c>
      <c r="O245" s="10">
        <v>1</v>
      </c>
      <c r="P245" s="9">
        <v>0</v>
      </c>
      <c r="Q245" s="10">
        <v>0.3175</v>
      </c>
      <c r="R245" s="9">
        <v>0.66071999999999997</v>
      </c>
      <c r="S245" s="9">
        <v>0.22142907179370697</v>
      </c>
      <c r="T245" s="11">
        <v>0.28429752000000003</v>
      </c>
      <c r="U245" s="9">
        <v>1.8951080011406045E-2</v>
      </c>
      <c r="V245" s="10">
        <v>2.3760326179573663E-2</v>
      </c>
      <c r="W245" s="9">
        <v>4.3447176195445289E-2</v>
      </c>
      <c r="X245" s="9">
        <v>4.3447321860959502E-2</v>
      </c>
      <c r="Y245" s="9">
        <v>0</v>
      </c>
      <c r="Z245" s="9">
        <v>0</v>
      </c>
      <c r="AA245" s="10">
        <v>0</v>
      </c>
      <c r="AB245" s="9">
        <v>0.11999999731779099</v>
      </c>
      <c r="AC245" s="9">
        <v>0.68299999999999994</v>
      </c>
      <c r="AD245" s="10">
        <v>0.71668084540897781</v>
      </c>
      <c r="AE245" s="10">
        <v>0.72470513294565442</v>
      </c>
      <c r="AF245" s="9">
        <v>1</v>
      </c>
      <c r="AG245" s="9" t="e">
        <v>#N/A</v>
      </c>
    </row>
    <row r="246" spans="3:33">
      <c r="C246" t="s">
        <v>70</v>
      </c>
      <c r="D246">
        <v>1995</v>
      </c>
      <c r="E246" s="9">
        <v>0.56517705977382882</v>
      </c>
      <c r="F246" s="9">
        <v>7.4789999999999995E-2</v>
      </c>
      <c r="G246" s="9">
        <v>0</v>
      </c>
      <c r="H246" s="9">
        <v>0.75</v>
      </c>
      <c r="I246" s="9">
        <v>6.6666666666666664E-4</v>
      </c>
      <c r="J246" s="9">
        <v>6.9999999999999951E-2</v>
      </c>
      <c r="K246" s="10">
        <v>0.27966666666666667</v>
      </c>
      <c r="L246" s="9">
        <v>0.32100000000000001</v>
      </c>
      <c r="M246" s="9">
        <v>0.63139143336970582</v>
      </c>
      <c r="N246" s="10">
        <v>0.04</v>
      </c>
      <c r="O246" s="10">
        <v>0.12</v>
      </c>
      <c r="P246" s="9">
        <v>0.01</v>
      </c>
      <c r="Q246" s="10">
        <v>0.87499999999999989</v>
      </c>
      <c r="R246" s="9">
        <v>0.13560000000000005</v>
      </c>
      <c r="S246" s="9">
        <v>0.3307804878048779</v>
      </c>
      <c r="T246" s="11">
        <v>6.6371682000000001E-2</v>
      </c>
      <c r="U246" s="9">
        <v>4.8014631000000004E-4</v>
      </c>
      <c r="V246" s="10">
        <v>1.027056375E-2</v>
      </c>
      <c r="W246" s="9">
        <v>0</v>
      </c>
      <c r="X246" s="9">
        <v>0</v>
      </c>
      <c r="Y246" s="9">
        <v>0</v>
      </c>
      <c r="Z246" s="9">
        <v>0.86</v>
      </c>
      <c r="AA246" s="10">
        <v>2.2178413011335635E-2</v>
      </c>
      <c r="AB246" s="9">
        <v>1.4000015299999946E-2</v>
      </c>
      <c r="AC246" s="9">
        <v>0.40399999999999997</v>
      </c>
      <c r="AD246" s="10">
        <v>0.47827465150433091</v>
      </c>
      <c r="AE246" s="10">
        <v>0.19731404953870996</v>
      </c>
      <c r="AF246" s="9">
        <v>6.4275281756153335E-4</v>
      </c>
      <c r="AG246" s="9">
        <v>0.57829457142857144</v>
      </c>
    </row>
    <row r="247" spans="3:33">
      <c r="C247" t="s">
        <v>70</v>
      </c>
      <c r="D247">
        <v>1996</v>
      </c>
      <c r="E247" s="9">
        <v>0.56517705977382882</v>
      </c>
      <c r="F247" s="9">
        <v>7.4789999999999995E-2</v>
      </c>
      <c r="G247" s="9">
        <v>0</v>
      </c>
      <c r="H247" s="9">
        <v>0.75</v>
      </c>
      <c r="I247" s="9">
        <v>6.6666666666666664E-4</v>
      </c>
      <c r="J247" s="9">
        <v>6.9999999999999951E-2</v>
      </c>
      <c r="K247" s="10">
        <v>0.27966666666666667</v>
      </c>
      <c r="L247" s="9">
        <v>0.317</v>
      </c>
      <c r="M247" s="9">
        <v>0.64271229298311283</v>
      </c>
      <c r="N247" s="10">
        <v>0.04</v>
      </c>
      <c r="O247" s="10">
        <v>0.22</v>
      </c>
      <c r="P247" s="9">
        <v>0.01</v>
      </c>
      <c r="Q247" s="10">
        <v>0.87499999999999989</v>
      </c>
      <c r="R247" s="9">
        <v>0.13560000000000005</v>
      </c>
      <c r="S247" s="9">
        <v>0.3277560975609759</v>
      </c>
      <c r="T247" s="11">
        <v>6.6371682000000001E-2</v>
      </c>
      <c r="U247" s="9">
        <v>5.4989884000000006E-4</v>
      </c>
      <c r="V247" s="10">
        <v>1.0055188199999999E-2</v>
      </c>
      <c r="W247" s="9">
        <v>0</v>
      </c>
      <c r="X247" s="9">
        <v>0</v>
      </c>
      <c r="Y247" s="9">
        <v>0</v>
      </c>
      <c r="Z247" s="9">
        <v>0.86</v>
      </c>
      <c r="AA247" s="10">
        <v>2.2178413011335635E-2</v>
      </c>
      <c r="AB247" s="9">
        <v>1.1999969500000041E-2</v>
      </c>
      <c r="AC247" s="9">
        <v>0.38700000000000001</v>
      </c>
      <c r="AD247" s="10">
        <v>0.477831277055348</v>
      </c>
      <c r="AE247" s="10">
        <v>0.19113678538447201</v>
      </c>
      <c r="AF247" s="9">
        <v>7.160979877515333E-4</v>
      </c>
      <c r="AG247" s="9">
        <v>0.61175028571428569</v>
      </c>
    </row>
    <row r="248" spans="3:33">
      <c r="C248" t="s">
        <v>70</v>
      </c>
      <c r="D248">
        <v>1997</v>
      </c>
      <c r="E248" s="9">
        <v>0.56517705977382882</v>
      </c>
      <c r="F248" s="9">
        <v>7.4789999999999995E-2</v>
      </c>
      <c r="G248" s="9">
        <v>0</v>
      </c>
      <c r="H248" s="9">
        <v>0.75</v>
      </c>
      <c r="I248" s="9">
        <v>6.6666666666666664E-4</v>
      </c>
      <c r="J248" s="9">
        <v>6.9999999999999951E-2</v>
      </c>
      <c r="K248" s="10">
        <v>0.27966666666666667</v>
      </c>
      <c r="L248" s="9">
        <v>0.313</v>
      </c>
      <c r="M248" s="9">
        <v>0.64643802910388137</v>
      </c>
      <c r="N248" s="10">
        <v>0.04</v>
      </c>
      <c r="O248" s="10">
        <v>0.19</v>
      </c>
      <c r="P248" s="9">
        <v>0.01</v>
      </c>
      <c r="Q248" s="10">
        <v>0.87499999999999989</v>
      </c>
      <c r="R248" s="9">
        <v>0.13560000000000005</v>
      </c>
      <c r="S248" s="9">
        <v>0.3307804878048779</v>
      </c>
      <c r="T248" s="11">
        <v>6.6371682000000001E-2</v>
      </c>
      <c r="U248" s="9">
        <v>4.9870323999999999E-4</v>
      </c>
      <c r="V248" s="10">
        <v>9.8398126499999999E-3</v>
      </c>
      <c r="W248" s="9">
        <v>0</v>
      </c>
      <c r="X248" s="9">
        <v>0</v>
      </c>
      <c r="Y248" s="9">
        <v>0</v>
      </c>
      <c r="Z248" s="9">
        <v>0.86</v>
      </c>
      <c r="AA248" s="10">
        <v>2.2178413011335635E-2</v>
      </c>
      <c r="AB248" s="9">
        <v>1.8000030499999986E-2</v>
      </c>
      <c r="AC248" s="9">
        <v>0.39799999999999996</v>
      </c>
      <c r="AD248" s="10">
        <v>0.47743666692244802</v>
      </c>
      <c r="AE248" s="10">
        <v>0.25941678876806301</v>
      </c>
      <c r="AF248" s="9">
        <v>8.9695012794745567E-4</v>
      </c>
      <c r="AG248" s="9">
        <v>0.63282414285714295</v>
      </c>
    </row>
    <row r="249" spans="3:33">
      <c r="C249" t="s">
        <v>70</v>
      </c>
      <c r="D249">
        <v>1998</v>
      </c>
      <c r="E249" s="9">
        <v>0.56517705977382882</v>
      </c>
      <c r="F249" s="9">
        <v>7.4789999999999995E-2</v>
      </c>
      <c r="G249" s="9">
        <v>0</v>
      </c>
      <c r="H249" s="9">
        <v>0.75</v>
      </c>
      <c r="I249" s="9">
        <v>6.6666666666666664E-4</v>
      </c>
      <c r="J249" s="9">
        <v>6.9999999999999951E-2</v>
      </c>
      <c r="K249" s="10">
        <v>0.27966666666666667</v>
      </c>
      <c r="L249" s="9">
        <v>0.309</v>
      </c>
      <c r="M249" s="9">
        <v>0.65604457646157077</v>
      </c>
      <c r="N249" s="10">
        <v>0.04</v>
      </c>
      <c r="O249" s="10">
        <v>0.16</v>
      </c>
      <c r="P249" s="9">
        <v>0.01</v>
      </c>
      <c r="Q249" s="10">
        <v>0.87499999999999989</v>
      </c>
      <c r="R249" s="9">
        <v>0.13560000000000005</v>
      </c>
      <c r="S249" s="9">
        <v>0.33185365853658599</v>
      </c>
      <c r="T249" s="11">
        <v>6.6371682000000001E-2</v>
      </c>
      <c r="U249" s="9">
        <v>4.3560641999999995E-4</v>
      </c>
      <c r="V249" s="10">
        <v>9.6244370999999992E-3</v>
      </c>
      <c r="W249" s="9">
        <v>0</v>
      </c>
      <c r="X249" s="9">
        <v>0</v>
      </c>
      <c r="Y249" s="9">
        <v>0</v>
      </c>
      <c r="Z249" s="9">
        <v>0.86</v>
      </c>
      <c r="AA249" s="10">
        <v>2.2178413011335635E-2</v>
      </c>
      <c r="AB249" s="9">
        <v>4.4000015299999973E-2</v>
      </c>
      <c r="AC249" s="9">
        <v>0.38</v>
      </c>
      <c r="AD249" s="10">
        <v>0.47704205678954797</v>
      </c>
      <c r="AE249" s="10">
        <v>0.32769679215165398</v>
      </c>
      <c r="AF249" s="9">
        <v>1.3413005815428888E-3</v>
      </c>
      <c r="AG249" s="9">
        <v>0.68653214285714292</v>
      </c>
    </row>
    <row r="250" spans="3:33">
      <c r="C250" t="s">
        <v>70</v>
      </c>
      <c r="D250">
        <v>1999</v>
      </c>
      <c r="E250" s="9">
        <v>0.56517705977382882</v>
      </c>
      <c r="F250" s="9">
        <v>7.4789999999999995E-2</v>
      </c>
      <c r="G250" s="9">
        <v>0</v>
      </c>
      <c r="H250" s="9">
        <v>0.75</v>
      </c>
      <c r="I250" s="9">
        <v>6.6666666666666664E-4</v>
      </c>
      <c r="J250" s="9">
        <v>6.9999999999999951E-2</v>
      </c>
      <c r="K250" s="10">
        <v>0.27966666666666667</v>
      </c>
      <c r="L250" s="9">
        <v>0.30499999999999999</v>
      </c>
      <c r="M250" s="9">
        <v>0.6611898618375458</v>
      </c>
      <c r="N250" s="10">
        <v>0.04</v>
      </c>
      <c r="O250" s="10">
        <v>0.34</v>
      </c>
      <c r="P250" s="9">
        <v>0.01</v>
      </c>
      <c r="Q250" s="10">
        <v>0.87499999999999989</v>
      </c>
      <c r="R250" s="9">
        <v>0.13560000000000005</v>
      </c>
      <c r="S250" s="9">
        <v>0.341853658536586</v>
      </c>
      <c r="T250" s="11">
        <v>6.6371682000000001E-2</v>
      </c>
      <c r="U250" s="9">
        <v>6.9907188999999992E-4</v>
      </c>
      <c r="V250" s="10">
        <v>9.4090615500000002E-3</v>
      </c>
      <c r="W250" s="9">
        <v>0</v>
      </c>
      <c r="X250" s="9">
        <v>0</v>
      </c>
      <c r="Y250" s="9">
        <v>0</v>
      </c>
      <c r="Z250" s="9">
        <v>0.86</v>
      </c>
      <c r="AA250" s="10">
        <v>2.2178413011335635E-2</v>
      </c>
      <c r="AB250" s="9">
        <v>6.2400009179999882E-2</v>
      </c>
      <c r="AC250" s="9">
        <v>0.35399999999999998</v>
      </c>
      <c r="AD250" s="10">
        <v>0.47443426771257802</v>
      </c>
      <c r="AE250" s="10">
        <v>0.27901337394311099</v>
      </c>
      <c r="AF250" s="9">
        <v>2.5972429828932221E-3</v>
      </c>
      <c r="AG250" s="9">
        <v>0.72745271428571423</v>
      </c>
    </row>
    <row r="251" spans="3:33">
      <c r="C251" t="s">
        <v>70</v>
      </c>
      <c r="D251">
        <v>2000</v>
      </c>
      <c r="E251" s="9">
        <v>0.56517705977382882</v>
      </c>
      <c r="F251" s="9">
        <v>7.4789999999999995E-2</v>
      </c>
      <c r="G251" s="9">
        <v>0</v>
      </c>
      <c r="H251" s="9">
        <v>0.75</v>
      </c>
      <c r="I251" s="9">
        <v>6.6666666666666664E-4</v>
      </c>
      <c r="J251" s="9">
        <v>6.9999999999999951E-2</v>
      </c>
      <c r="K251" s="10">
        <v>0.27966666666666667</v>
      </c>
      <c r="L251" s="9">
        <v>0.30099999999999999</v>
      </c>
      <c r="M251" s="9">
        <v>0.66497952922501535</v>
      </c>
      <c r="N251" s="10">
        <v>0.04</v>
      </c>
      <c r="O251" s="10">
        <v>0.38</v>
      </c>
      <c r="P251" s="9">
        <v>0.01</v>
      </c>
      <c r="Q251" s="10">
        <v>0.87499999999999989</v>
      </c>
      <c r="R251" s="9">
        <v>0.13560000000000005</v>
      </c>
      <c r="S251" s="9">
        <v>0.32175609756097601</v>
      </c>
      <c r="T251" s="11">
        <v>6.6371682000000001E-2</v>
      </c>
      <c r="U251" s="9">
        <v>8.3799402999999999E-4</v>
      </c>
      <c r="V251" s="10">
        <v>9.1936859999999995E-3</v>
      </c>
      <c r="W251" s="9">
        <v>0</v>
      </c>
      <c r="X251" s="9">
        <v>0</v>
      </c>
      <c r="Y251" s="9">
        <v>0</v>
      </c>
      <c r="Z251" s="9">
        <v>0.86</v>
      </c>
      <c r="AA251" s="10">
        <v>2.2178413011335635E-2</v>
      </c>
      <c r="AB251" s="9">
        <v>8.0800003060000014E-2</v>
      </c>
      <c r="AC251" s="9">
        <v>0.41299999999999998</v>
      </c>
      <c r="AD251" s="10">
        <v>0.471826478635608</v>
      </c>
      <c r="AE251" s="10">
        <v>0.23032995573456799</v>
      </c>
      <c r="AF251" s="9">
        <v>5.4809262035648895E-3</v>
      </c>
      <c r="AG251" s="9">
        <v>0.76286628571428572</v>
      </c>
    </row>
    <row r="252" spans="3:33">
      <c r="C252" t="s">
        <v>70</v>
      </c>
      <c r="D252">
        <v>2001</v>
      </c>
      <c r="E252" s="9">
        <v>0.56517705977382882</v>
      </c>
      <c r="F252" s="9">
        <v>7.4789999999999995E-2</v>
      </c>
      <c r="G252" s="9">
        <v>0</v>
      </c>
      <c r="H252" s="9">
        <v>0.75</v>
      </c>
      <c r="I252" s="9">
        <v>6.6666666666666664E-4</v>
      </c>
      <c r="J252" s="9">
        <v>6.9999999999999951E-2</v>
      </c>
      <c r="K252" s="10">
        <v>0.27966666666666667</v>
      </c>
      <c r="L252" s="9">
        <v>0.2964</v>
      </c>
      <c r="M252" s="9">
        <v>0.66638041005860482</v>
      </c>
      <c r="N252" s="10">
        <v>0.04</v>
      </c>
      <c r="O252" s="10">
        <v>0.14000000000000001</v>
      </c>
      <c r="P252" s="9">
        <v>0.01</v>
      </c>
      <c r="Q252" s="10">
        <v>0.87499999999999989</v>
      </c>
      <c r="R252" s="9">
        <v>0.13560000000000005</v>
      </c>
      <c r="S252" s="9">
        <v>0.3298536585365861</v>
      </c>
      <c r="T252" s="11">
        <v>6.6371682000000001E-2</v>
      </c>
      <c r="U252" s="9">
        <v>1.56629724E-3</v>
      </c>
      <c r="V252" s="10">
        <v>8.5902938499999998E-3</v>
      </c>
      <c r="W252" s="9">
        <v>0</v>
      </c>
      <c r="X252" s="9">
        <v>0</v>
      </c>
      <c r="Y252" s="9">
        <v>0</v>
      </c>
      <c r="Z252" s="9">
        <v>0.86</v>
      </c>
      <c r="AA252" s="10">
        <v>2.2178413011335635E-2</v>
      </c>
      <c r="AB252" s="9">
        <v>9.9199996939999924E-2</v>
      </c>
      <c r="AC252" s="9">
        <v>0.38</v>
      </c>
      <c r="AD252" s="10">
        <v>0.4818384216150558</v>
      </c>
      <c r="AE252" s="10">
        <v>0.22528934868730799</v>
      </c>
      <c r="AF252" s="9">
        <v>1.5415735200127113E-2</v>
      </c>
      <c r="AG252" s="9">
        <v>0.79873971428571433</v>
      </c>
    </row>
    <row r="253" spans="3:33">
      <c r="C253" t="s">
        <v>70</v>
      </c>
      <c r="D253">
        <v>2002</v>
      </c>
      <c r="E253" s="9">
        <v>0.56517705977382882</v>
      </c>
      <c r="F253" s="9">
        <v>7.4789999999999995E-2</v>
      </c>
      <c r="G253" s="9">
        <v>0</v>
      </c>
      <c r="H253" s="9">
        <v>0.75</v>
      </c>
      <c r="I253" s="9">
        <v>6.6666666666666664E-4</v>
      </c>
      <c r="J253" s="9">
        <v>6.9999999999999951E-2</v>
      </c>
      <c r="K253" s="10">
        <v>0.27966666666666667</v>
      </c>
      <c r="L253" s="9">
        <v>0.2918</v>
      </c>
      <c r="M253" s="9">
        <v>0.66865697334886876</v>
      </c>
      <c r="N253" s="10">
        <v>0.04</v>
      </c>
      <c r="O253" s="10">
        <v>0.15</v>
      </c>
      <c r="P253" s="9">
        <v>0.01</v>
      </c>
      <c r="Q253" s="10">
        <v>0.87499999999999989</v>
      </c>
      <c r="R253" s="9">
        <v>0.13560000000000005</v>
      </c>
      <c r="S253" s="9">
        <v>0.33887804878048799</v>
      </c>
      <c r="T253" s="11">
        <v>6.6371682000000001E-2</v>
      </c>
      <c r="U253" s="9">
        <v>1.4325507400000002E-3</v>
      </c>
      <c r="V253" s="10">
        <v>7.9869017E-3</v>
      </c>
      <c r="W253" s="9">
        <v>0</v>
      </c>
      <c r="X253" s="9">
        <v>0</v>
      </c>
      <c r="Y253" s="9">
        <v>0</v>
      </c>
      <c r="Z253" s="9">
        <v>0.86</v>
      </c>
      <c r="AA253" s="10">
        <v>2.2178413011335635E-2</v>
      </c>
      <c r="AB253" s="9">
        <v>0.11759999082000006</v>
      </c>
      <c r="AC253" s="9">
        <v>0.39</v>
      </c>
      <c r="AD253" s="10">
        <v>0.49185036459450365</v>
      </c>
      <c r="AE253" s="10">
        <v>0.22024874164004798</v>
      </c>
      <c r="AF253" s="9">
        <v>5.1791771620486995E-2</v>
      </c>
      <c r="AG253" s="9">
        <v>0.83045614285714286</v>
      </c>
    </row>
    <row r="254" spans="3:33">
      <c r="C254" t="s">
        <v>70</v>
      </c>
      <c r="D254">
        <v>2003</v>
      </c>
      <c r="E254" s="9">
        <v>0.56517705977382882</v>
      </c>
      <c r="F254" s="9">
        <v>7.4789999999999995E-2</v>
      </c>
      <c r="G254" s="9">
        <v>0</v>
      </c>
      <c r="H254" s="9">
        <v>0.75</v>
      </c>
      <c r="I254" s="9">
        <v>6.6666666666666664E-4</v>
      </c>
      <c r="J254" s="9">
        <v>6.9999999999999951E-2</v>
      </c>
      <c r="K254" s="10">
        <v>0.27966666666666667</v>
      </c>
      <c r="L254" s="9">
        <v>0.28720000000000001</v>
      </c>
      <c r="M254" s="9">
        <v>0.72371799812671789</v>
      </c>
      <c r="N254" s="10">
        <v>0.04</v>
      </c>
      <c r="O254" s="10">
        <v>0.12</v>
      </c>
      <c r="P254" s="9">
        <v>0.01</v>
      </c>
      <c r="Q254" s="10">
        <v>0.87499999999999989</v>
      </c>
      <c r="R254" s="9">
        <v>0.13560000000000005</v>
      </c>
      <c r="S254" s="9">
        <v>0.32892682926829397</v>
      </c>
      <c r="T254" s="11">
        <v>6.6371682000000001E-2</v>
      </c>
      <c r="U254" s="9">
        <v>1.0975707699999999E-3</v>
      </c>
      <c r="V254" s="10">
        <v>7.3835095500000003E-3</v>
      </c>
      <c r="W254" s="9">
        <v>0</v>
      </c>
      <c r="X254" s="9">
        <v>0</v>
      </c>
      <c r="Y254" s="9">
        <v>0</v>
      </c>
      <c r="Z254" s="9">
        <v>0.86</v>
      </c>
      <c r="AA254" s="10">
        <v>2.2178413011335635E-2</v>
      </c>
      <c r="AB254" s="9">
        <v>0.13599998470000008</v>
      </c>
      <c r="AC254" s="9">
        <v>0.39700000000000002</v>
      </c>
      <c r="AD254" s="10">
        <v>0.55981692806474004</v>
      </c>
      <c r="AE254" s="10">
        <v>0.22734726292433399</v>
      </c>
      <c r="AF254" s="9">
        <v>0.12580779865214334</v>
      </c>
      <c r="AG254" s="9">
        <v>0.85946942857142861</v>
      </c>
    </row>
    <row r="255" spans="3:33">
      <c r="C255" t="s">
        <v>70</v>
      </c>
      <c r="D255">
        <v>2004</v>
      </c>
      <c r="E255" s="9">
        <v>0.56517705977382882</v>
      </c>
      <c r="F255" s="9">
        <v>7.4789999999999995E-2</v>
      </c>
      <c r="G255" s="9">
        <v>0</v>
      </c>
      <c r="H255" s="9">
        <v>0.75</v>
      </c>
      <c r="I255" s="9">
        <v>6.6666666666666664E-4</v>
      </c>
      <c r="J255" s="9">
        <v>6.9999999999999951E-2</v>
      </c>
      <c r="K255" s="10">
        <v>0.27966666666666667</v>
      </c>
      <c r="L255" s="9">
        <v>0.28260000000000002</v>
      </c>
      <c r="M255" s="9">
        <v>0.67981721871673728</v>
      </c>
      <c r="N255" s="10">
        <v>0.04</v>
      </c>
      <c r="O255" s="10">
        <v>0.14000000000000001</v>
      </c>
      <c r="P255" s="9">
        <v>0.01</v>
      </c>
      <c r="Q255" s="10">
        <v>0.87499999999999989</v>
      </c>
      <c r="R255" s="9">
        <v>0.13191200000000014</v>
      </c>
      <c r="S255" s="9">
        <v>0.32087804878048787</v>
      </c>
      <c r="T255" s="11">
        <v>6.6371682000000001E-2</v>
      </c>
      <c r="U255" s="9">
        <v>8.8506079E-4</v>
      </c>
      <c r="V255" s="10">
        <v>6.7801173999999997E-3</v>
      </c>
      <c r="W255" s="9">
        <v>0</v>
      </c>
      <c r="X255" s="9">
        <v>0</v>
      </c>
      <c r="Y255" s="9">
        <v>0</v>
      </c>
      <c r="Z255" s="9">
        <v>0.86</v>
      </c>
      <c r="AA255" s="10">
        <v>2.2178413011335635E-2</v>
      </c>
      <c r="AB255" s="9">
        <v>0.13</v>
      </c>
      <c r="AC255" s="9">
        <v>0.43099999999999999</v>
      </c>
      <c r="AD255" s="10">
        <v>0.47309202587182198</v>
      </c>
      <c r="AE255" s="10">
        <v>0.22578517566801598</v>
      </c>
      <c r="AF255" s="9">
        <v>0.25325506674880444</v>
      </c>
      <c r="AG255" s="9">
        <v>0.87887042857142861</v>
      </c>
    </row>
    <row r="256" spans="3:33">
      <c r="C256" t="s">
        <v>70</v>
      </c>
      <c r="D256">
        <v>2005</v>
      </c>
      <c r="E256" s="9">
        <v>0.56517705977382882</v>
      </c>
      <c r="F256" s="9">
        <v>7.4789999999999995E-2</v>
      </c>
      <c r="G256" s="9">
        <v>0</v>
      </c>
      <c r="H256" s="9">
        <v>0.75</v>
      </c>
      <c r="I256" s="9">
        <v>6.6666666666666664E-4</v>
      </c>
      <c r="J256" s="9">
        <v>6.9999999999999951E-2</v>
      </c>
      <c r="K256" s="10">
        <v>0.27966666666666667</v>
      </c>
      <c r="L256" s="9">
        <v>0.27800000000000002</v>
      </c>
      <c r="M256" s="9">
        <v>0.646679456472536</v>
      </c>
      <c r="N256" s="10">
        <v>0.04</v>
      </c>
      <c r="O256" s="10">
        <v>0.11</v>
      </c>
      <c r="P256" s="9">
        <v>0.01</v>
      </c>
      <c r="Q256" s="10">
        <v>0.87499999999999989</v>
      </c>
      <c r="R256" s="9">
        <v>0.12524000000000002</v>
      </c>
      <c r="S256" s="9">
        <v>0.32297560975609796</v>
      </c>
      <c r="T256" s="11">
        <v>6.6371682000000001E-2</v>
      </c>
      <c r="U256" s="9">
        <v>7.4314766000000006E-4</v>
      </c>
      <c r="V256" s="10">
        <v>6.17672525E-3</v>
      </c>
      <c r="W256" s="9">
        <v>0</v>
      </c>
      <c r="X256" s="9">
        <v>0</v>
      </c>
      <c r="Y256" s="9">
        <v>0</v>
      </c>
      <c r="Z256" s="9">
        <v>0.86</v>
      </c>
      <c r="AA256" s="10">
        <v>2.2178413011335635E-2</v>
      </c>
      <c r="AB256" s="9">
        <v>0.11360000609999998</v>
      </c>
      <c r="AC256" s="9">
        <v>0.46700000000000003</v>
      </c>
      <c r="AD256" s="10">
        <v>0.52607172408379399</v>
      </c>
      <c r="AE256" s="10">
        <v>0.15802178741557399</v>
      </c>
      <c r="AF256" s="9">
        <v>0.4659564592959311</v>
      </c>
      <c r="AG256" s="9">
        <v>0.90883871428571428</v>
      </c>
    </row>
    <row r="257" spans="3:33">
      <c r="C257" t="s">
        <v>70</v>
      </c>
      <c r="D257">
        <v>2006</v>
      </c>
      <c r="E257" s="9">
        <v>0.56517705977382882</v>
      </c>
      <c r="F257" s="9">
        <v>7.4789999999999995E-2</v>
      </c>
      <c r="G257" s="9">
        <v>0</v>
      </c>
      <c r="H257" s="9">
        <v>0.75</v>
      </c>
      <c r="I257" s="9">
        <v>6.6666666666666664E-4</v>
      </c>
      <c r="J257" s="9">
        <v>6.9999999999999951E-2</v>
      </c>
      <c r="K257" s="10">
        <v>0.27966666666666667</v>
      </c>
      <c r="L257" s="9">
        <v>0.27379999999999999</v>
      </c>
      <c r="M257" s="9">
        <v>0.5411205104365413</v>
      </c>
      <c r="N257" s="10">
        <v>0.04</v>
      </c>
      <c r="O257" s="10">
        <v>0.12</v>
      </c>
      <c r="P257" s="9">
        <v>0.01</v>
      </c>
      <c r="Q257" s="10">
        <v>0.87499999999999989</v>
      </c>
      <c r="R257" s="9">
        <v>0.11726400000000003</v>
      </c>
      <c r="S257" s="9">
        <v>0.31190243902439196</v>
      </c>
      <c r="T257" s="11">
        <v>6.6371682000000001E-2</v>
      </c>
      <c r="U257" s="9">
        <v>2.1140089400000003E-3</v>
      </c>
      <c r="V257" s="10">
        <v>5.7523054999999998E-3</v>
      </c>
      <c r="W257" s="9">
        <v>0</v>
      </c>
      <c r="X257" s="9">
        <v>0</v>
      </c>
      <c r="Y257" s="9">
        <v>0</v>
      </c>
      <c r="Z257" s="9">
        <v>0.86</v>
      </c>
      <c r="AA257" s="10">
        <v>2.2178413011335635E-2</v>
      </c>
      <c r="AB257" s="9">
        <v>0.1313280055817484</v>
      </c>
      <c r="AC257" s="9">
        <v>0.47499999999999998</v>
      </c>
      <c r="AD257" s="10">
        <v>0.51058785068062895</v>
      </c>
      <c r="AE257" s="10">
        <v>0.14769096250522801</v>
      </c>
      <c r="AF257" s="9">
        <v>0.68042355224477002</v>
      </c>
      <c r="AG257" s="9">
        <v>0.93970257142857139</v>
      </c>
    </row>
    <row r="258" spans="3:33">
      <c r="C258" t="s">
        <v>70</v>
      </c>
      <c r="D258">
        <v>2007</v>
      </c>
      <c r="E258" s="9">
        <v>0.56517705977382882</v>
      </c>
      <c r="F258" s="9">
        <v>7.4789999999999995E-2</v>
      </c>
      <c r="G258" s="9">
        <v>0</v>
      </c>
      <c r="H258" s="9">
        <v>0.75</v>
      </c>
      <c r="I258" s="9">
        <v>6.6666666666666664E-4</v>
      </c>
      <c r="J258" s="9">
        <v>6.9999999999999951E-2</v>
      </c>
      <c r="K258" s="10">
        <v>0.27966666666666667</v>
      </c>
      <c r="L258" s="9">
        <v>0.26960000000000001</v>
      </c>
      <c r="M258" s="9">
        <v>0.56548325776332997</v>
      </c>
      <c r="N258" s="10">
        <v>0.04</v>
      </c>
      <c r="O258" s="10">
        <v>0.1</v>
      </c>
      <c r="P258" s="9">
        <v>0.01</v>
      </c>
      <c r="Q258" s="10">
        <v>0.87499999999999989</v>
      </c>
      <c r="R258" s="9">
        <v>0.10807999999999995</v>
      </c>
      <c r="S258" s="9">
        <v>0.29593170731707408</v>
      </c>
      <c r="T258" s="11">
        <v>6.6371682000000001E-2</v>
      </c>
      <c r="U258" s="9">
        <v>1.74779096E-3</v>
      </c>
      <c r="V258" s="10">
        <v>5.3278857500000006E-3</v>
      </c>
      <c r="W258" s="9">
        <v>0</v>
      </c>
      <c r="X258" s="9">
        <v>0</v>
      </c>
      <c r="Y258" s="9">
        <v>0</v>
      </c>
      <c r="Z258" s="9">
        <v>0.86</v>
      </c>
      <c r="AA258" s="10">
        <v>2.2178413011335635E-2</v>
      </c>
      <c r="AB258" s="9">
        <v>0.1490560050634967</v>
      </c>
      <c r="AC258" s="9">
        <v>0.47</v>
      </c>
      <c r="AD258" s="10">
        <v>0.54408491587409602</v>
      </c>
      <c r="AE258" s="10">
        <v>0.16044314879478799</v>
      </c>
      <c r="AF258" s="9">
        <v>0.79708651137222564</v>
      </c>
      <c r="AG258" s="9">
        <v>0.97656614285714283</v>
      </c>
    </row>
    <row r="259" spans="3:33">
      <c r="C259" t="s">
        <v>70</v>
      </c>
      <c r="D259">
        <v>2008</v>
      </c>
      <c r="E259" s="9">
        <v>0.56517705977382882</v>
      </c>
      <c r="F259" s="9">
        <v>7.4789999999999995E-2</v>
      </c>
      <c r="G259" s="9">
        <v>0</v>
      </c>
      <c r="H259" s="9">
        <v>0.75</v>
      </c>
      <c r="I259" s="9">
        <v>6.6666666666666664E-4</v>
      </c>
      <c r="J259" s="9">
        <v>6.9999999999999951E-2</v>
      </c>
      <c r="K259" s="10">
        <v>0.27966666666666667</v>
      </c>
      <c r="L259" s="9">
        <v>0.26539999999999997</v>
      </c>
      <c r="M259" s="9">
        <v>0.54596031356808861</v>
      </c>
      <c r="N259" s="10">
        <v>0.04</v>
      </c>
      <c r="O259" s="10">
        <v>0.10199999995529652</v>
      </c>
      <c r="P259" s="9">
        <v>0.01</v>
      </c>
      <c r="Q259" s="10">
        <v>0.87499999999999989</v>
      </c>
      <c r="R259" s="9">
        <v>0.10807999999999995</v>
      </c>
      <c r="S259" s="9">
        <v>0.28734243902439005</v>
      </c>
      <c r="T259" s="11">
        <v>6.6371682000000001E-2</v>
      </c>
      <c r="U259" s="9">
        <v>2.3998918599999999E-3</v>
      </c>
      <c r="V259" s="10">
        <v>4.9034660000000004E-3</v>
      </c>
      <c r="W259" s="9">
        <v>0</v>
      </c>
      <c r="X259" s="9">
        <v>0</v>
      </c>
      <c r="Y259" s="9">
        <v>0</v>
      </c>
      <c r="Z259" s="9">
        <v>0.86</v>
      </c>
      <c r="AA259" s="10">
        <v>2.2178413011335635E-2</v>
      </c>
      <c r="AB259" s="9">
        <v>0.16678400454524489</v>
      </c>
      <c r="AC259" s="9">
        <v>0.45299999999999996</v>
      </c>
      <c r="AD259" s="10">
        <v>0.57362810794741992</v>
      </c>
      <c r="AE259" s="10">
        <v>0.17863275177948598</v>
      </c>
      <c r="AF259" s="9">
        <v>0.93288410739874228</v>
      </c>
      <c r="AG259" s="9">
        <v>1</v>
      </c>
    </row>
    <row r="260" spans="3:33">
      <c r="C260" t="s">
        <v>70</v>
      </c>
      <c r="D260">
        <v>2009</v>
      </c>
      <c r="E260" s="9">
        <v>0.56517705977382882</v>
      </c>
      <c r="F260" s="9">
        <v>7.4789999999999995E-2</v>
      </c>
      <c r="G260" s="9">
        <v>1.9999999552965164E-2</v>
      </c>
      <c r="H260" s="9">
        <v>0.75</v>
      </c>
      <c r="I260" s="9">
        <v>6.6666666666666664E-4</v>
      </c>
      <c r="J260" s="9">
        <v>8.8599999584257572E-2</v>
      </c>
      <c r="K260" s="10">
        <v>0.27966666666666667</v>
      </c>
      <c r="L260" s="9">
        <v>0.26119999999999999</v>
      </c>
      <c r="M260" s="9">
        <v>0.59757391433783347</v>
      </c>
      <c r="N260" s="10">
        <v>0.04</v>
      </c>
      <c r="O260" s="10">
        <v>0.10399999991059304</v>
      </c>
      <c r="P260" s="9">
        <v>0.01</v>
      </c>
      <c r="Q260" s="10">
        <v>0.87499999999999989</v>
      </c>
      <c r="R260" s="9">
        <v>0.10807999999999995</v>
      </c>
      <c r="S260" s="9">
        <v>0.31559558961239531</v>
      </c>
      <c r="T260" s="11">
        <v>6.6371682000000001E-2</v>
      </c>
      <c r="U260" s="9">
        <v>2.4188192499999999E-3</v>
      </c>
      <c r="V260" s="10">
        <v>5.0015353178079801E-3</v>
      </c>
      <c r="W260" s="9">
        <v>0</v>
      </c>
      <c r="X260" s="9">
        <v>0</v>
      </c>
      <c r="Y260" s="9">
        <v>0</v>
      </c>
      <c r="Z260" s="9">
        <v>0.86</v>
      </c>
      <c r="AA260" s="10">
        <v>2.2178413011335635E-2</v>
      </c>
      <c r="AB260" s="9">
        <v>0.1845120040269933</v>
      </c>
      <c r="AC260" s="9">
        <v>0.45</v>
      </c>
      <c r="AD260" s="10">
        <v>0.57329497846282007</v>
      </c>
      <c r="AE260" s="10">
        <v>0.19121231695930199</v>
      </c>
      <c r="AF260" s="9">
        <v>1</v>
      </c>
      <c r="AG260" s="9">
        <v>1</v>
      </c>
    </row>
    <row r="261" spans="3:33">
      <c r="C261" t="s">
        <v>70</v>
      </c>
      <c r="D261">
        <v>2010</v>
      </c>
      <c r="E261" s="9">
        <v>0.56517705977382882</v>
      </c>
      <c r="F261" s="9">
        <v>7.4789999999999995E-2</v>
      </c>
      <c r="G261" s="9">
        <v>3.9999999105930328E-2</v>
      </c>
      <c r="H261" s="9">
        <v>0.75</v>
      </c>
      <c r="I261" s="9">
        <v>6.6666666666666664E-4</v>
      </c>
      <c r="J261" s="9">
        <v>0.10719999916851519</v>
      </c>
      <c r="K261" s="10">
        <v>0.27966666666666667</v>
      </c>
      <c r="L261" s="9">
        <v>0.26381199994161725</v>
      </c>
      <c r="M261" s="9">
        <v>0.59757391433783347</v>
      </c>
      <c r="N261" s="10">
        <v>0.04</v>
      </c>
      <c r="O261" s="10">
        <v>0.10599999986588955</v>
      </c>
      <c r="P261" s="9">
        <v>0.01</v>
      </c>
      <c r="Q261" s="10">
        <v>0.87499999999999989</v>
      </c>
      <c r="R261" s="9">
        <v>0.10807999999999995</v>
      </c>
      <c r="S261" s="9">
        <v>0.34384874020040035</v>
      </c>
      <c r="T261" s="11">
        <v>6.6371682000000001E-2</v>
      </c>
      <c r="U261" s="9">
        <v>2.4430074419593516E-3</v>
      </c>
      <c r="V261" s="10">
        <v>5.0996046356159598E-3</v>
      </c>
      <c r="W261" s="9">
        <v>0</v>
      </c>
      <c r="X261" s="9">
        <v>0</v>
      </c>
      <c r="Y261" s="9">
        <v>0</v>
      </c>
      <c r="Z261" s="9">
        <v>0.86</v>
      </c>
      <c r="AA261" s="10">
        <v>2.2178413011335635E-2</v>
      </c>
      <c r="AB261" s="9">
        <v>0.20224000350874161</v>
      </c>
      <c r="AC261" s="9">
        <v>0.48700000000000004</v>
      </c>
      <c r="AD261" s="10">
        <v>0.57256202869457451</v>
      </c>
      <c r="AE261" s="10">
        <v>0.19430019372068955</v>
      </c>
      <c r="AF261" s="9">
        <v>1</v>
      </c>
      <c r="AG261" s="9">
        <v>1</v>
      </c>
    </row>
    <row r="262" spans="3:33">
      <c r="C262" t="s">
        <v>72</v>
      </c>
      <c r="D262">
        <v>1995</v>
      </c>
      <c r="E262" s="9">
        <v>0.2099123475609756</v>
      </c>
      <c r="F262" s="9">
        <v>0.41619999999999996</v>
      </c>
      <c r="G262" s="9">
        <v>0</v>
      </c>
      <c r="H262" s="9">
        <v>0.44999999999999996</v>
      </c>
      <c r="I262" s="9">
        <v>0</v>
      </c>
      <c r="J262" s="9">
        <v>0</v>
      </c>
      <c r="K262" s="10">
        <v>0.25958333333333333</v>
      </c>
      <c r="L262" s="9">
        <v>3.2000000000000001E-2</v>
      </c>
      <c r="M262" s="9">
        <v>0.98421807747489243</v>
      </c>
      <c r="N262" s="10">
        <v>0.36</v>
      </c>
      <c r="O262" s="10">
        <v>1</v>
      </c>
      <c r="P262" s="9">
        <v>0</v>
      </c>
      <c r="Q262" s="10">
        <v>6.7499999999999991E-2</v>
      </c>
      <c r="R262" s="9">
        <v>7.2799999999999976E-2</v>
      </c>
      <c r="S262" s="9">
        <v>0.1666341463414639</v>
      </c>
      <c r="T262" s="11">
        <v>0.14932126600000001</v>
      </c>
      <c r="U262" s="9">
        <v>0</v>
      </c>
      <c r="V262" s="10">
        <v>2.8400125E-3</v>
      </c>
      <c r="W262" s="9">
        <v>0.14447460360993447</v>
      </c>
      <c r="X262" s="9">
        <v>0.229527806512104</v>
      </c>
      <c r="Y262" s="9">
        <v>0</v>
      </c>
      <c r="Z262" s="9">
        <v>0.72</v>
      </c>
      <c r="AA262" s="10">
        <v>0.49537648612945839</v>
      </c>
      <c r="AB262" s="9">
        <v>0.19300003050000003</v>
      </c>
      <c r="AC262" s="9">
        <v>0.64680000029504303</v>
      </c>
      <c r="AD262" s="10">
        <v>0.71187992889078855</v>
      </c>
      <c r="AE262" s="10">
        <v>0.74365336529887593</v>
      </c>
      <c r="AF262" s="9">
        <v>2.5787011460991445E-2</v>
      </c>
      <c r="AG262" s="9">
        <v>0.77080242857142856</v>
      </c>
    </row>
    <row r="263" spans="3:33">
      <c r="C263" t="s">
        <v>72</v>
      </c>
      <c r="D263">
        <v>1996</v>
      </c>
      <c r="E263" s="9">
        <v>0.2099123475609756</v>
      </c>
      <c r="F263" s="9">
        <v>0.41533999999999999</v>
      </c>
      <c r="G263" s="9">
        <v>0</v>
      </c>
      <c r="H263" s="9">
        <v>0.44999999999999996</v>
      </c>
      <c r="I263" s="9">
        <v>0</v>
      </c>
      <c r="J263" s="9">
        <v>0</v>
      </c>
      <c r="K263" s="10">
        <v>0.25958333333333333</v>
      </c>
      <c r="L263" s="9">
        <v>3.1400000000000004E-2</v>
      </c>
      <c r="M263" s="9">
        <v>0.98421807747489243</v>
      </c>
      <c r="N263" s="10">
        <v>0.36</v>
      </c>
      <c r="O263" s="10">
        <v>1</v>
      </c>
      <c r="P263" s="9">
        <v>0</v>
      </c>
      <c r="Q263" s="10">
        <v>6.7499999999999991E-2</v>
      </c>
      <c r="R263" s="9">
        <v>7.2799999999999976E-2</v>
      </c>
      <c r="S263" s="9">
        <v>0.16156097560975813</v>
      </c>
      <c r="T263" s="11">
        <v>0.14932126600000001</v>
      </c>
      <c r="U263" s="9">
        <v>0</v>
      </c>
      <c r="V263" s="10">
        <v>2.7612208500000001E-3</v>
      </c>
      <c r="W263" s="9">
        <v>0.14447460360993447</v>
      </c>
      <c r="X263" s="9">
        <v>0.229527806512104</v>
      </c>
      <c r="Y263" s="9">
        <v>0</v>
      </c>
      <c r="Z263" s="9">
        <v>0.72</v>
      </c>
      <c r="AA263" s="10">
        <v>0.49537648612945839</v>
      </c>
      <c r="AB263" s="9">
        <v>0.19300003050000003</v>
      </c>
      <c r="AC263" s="9">
        <v>0.66</v>
      </c>
      <c r="AD263" s="10">
        <v>0.71620400897361003</v>
      </c>
      <c r="AE263" s="10">
        <v>0.74862588284462395</v>
      </c>
      <c r="AF263" s="9">
        <v>5.2308971371686781E-2</v>
      </c>
      <c r="AG263" s="9">
        <v>0.79461471428571429</v>
      </c>
    </row>
    <row r="264" spans="3:33">
      <c r="C264" t="s">
        <v>72</v>
      </c>
      <c r="D264">
        <v>1997</v>
      </c>
      <c r="E264" s="9">
        <v>0.2099123475609756</v>
      </c>
      <c r="F264" s="9">
        <v>0.41448000000000002</v>
      </c>
      <c r="G264" s="9">
        <v>0</v>
      </c>
      <c r="H264" s="9">
        <v>0.44999999999999996</v>
      </c>
      <c r="I264" s="9">
        <v>0</v>
      </c>
      <c r="J264" s="9">
        <v>0</v>
      </c>
      <c r="K264" s="10">
        <v>0.25958333333333333</v>
      </c>
      <c r="L264" s="9">
        <v>3.0800000000000001E-2</v>
      </c>
      <c r="M264" s="9">
        <v>0.98421807747489243</v>
      </c>
      <c r="N264" s="10">
        <v>0.36</v>
      </c>
      <c r="O264" s="10">
        <v>1</v>
      </c>
      <c r="P264" s="9">
        <v>0</v>
      </c>
      <c r="Q264" s="10">
        <v>6.7499999999999991E-2</v>
      </c>
      <c r="R264" s="9">
        <v>7.2799999999999976E-2</v>
      </c>
      <c r="S264" s="9">
        <v>0.1555609756097559</v>
      </c>
      <c r="T264" s="11">
        <v>0.14932126600000001</v>
      </c>
      <c r="U264" s="9">
        <v>0</v>
      </c>
      <c r="V264" s="10">
        <v>2.6824292000000001E-3</v>
      </c>
      <c r="W264" s="9">
        <v>0.14447460360993447</v>
      </c>
      <c r="X264" s="9">
        <v>0.229527806512104</v>
      </c>
      <c r="Y264" s="9">
        <v>0</v>
      </c>
      <c r="Z264" s="9">
        <v>0.72</v>
      </c>
      <c r="AA264" s="10">
        <v>0.49537648612945839</v>
      </c>
      <c r="AB264" s="9">
        <v>0.19300003050000003</v>
      </c>
      <c r="AC264" s="9">
        <v>0.64599999999999991</v>
      </c>
      <c r="AD264" s="10">
        <v>0.72020213256811194</v>
      </c>
      <c r="AE264" s="10">
        <v>0.76050703705393308</v>
      </c>
      <c r="AF264" s="9">
        <v>0.10635213742374133</v>
      </c>
      <c r="AG264" s="9">
        <v>0.79987566666666665</v>
      </c>
    </row>
    <row r="265" spans="3:33">
      <c r="C265" t="s">
        <v>72</v>
      </c>
      <c r="D265">
        <v>1998</v>
      </c>
      <c r="E265" s="9">
        <v>0.2099123475609756</v>
      </c>
      <c r="F265" s="9">
        <v>0.41361999999999993</v>
      </c>
      <c r="G265" s="9">
        <v>0</v>
      </c>
      <c r="H265" s="9">
        <v>0.44999999999999996</v>
      </c>
      <c r="I265" s="9">
        <v>0</v>
      </c>
      <c r="J265" s="9">
        <v>0</v>
      </c>
      <c r="K265" s="10">
        <v>0.25958333333333333</v>
      </c>
      <c r="L265" s="9">
        <v>3.0200000000000001E-2</v>
      </c>
      <c r="M265" s="9">
        <v>0.98421807747489243</v>
      </c>
      <c r="N265" s="10">
        <v>0.36</v>
      </c>
      <c r="O265" s="10">
        <v>1</v>
      </c>
      <c r="P265" s="9">
        <v>0</v>
      </c>
      <c r="Q265" s="10">
        <v>6.7499999999999991E-2</v>
      </c>
      <c r="R265" s="9">
        <v>7.2799999999999976E-2</v>
      </c>
      <c r="S265" s="9">
        <v>0.15253658536585391</v>
      </c>
      <c r="T265" s="11">
        <v>0.14932126600000001</v>
      </c>
      <c r="U265" s="9">
        <v>0</v>
      </c>
      <c r="V265" s="10">
        <v>2.6036375499999998E-3</v>
      </c>
      <c r="W265" s="9">
        <v>0.14447460360993447</v>
      </c>
      <c r="X265" s="9">
        <v>0.229527806512104</v>
      </c>
      <c r="Y265" s="9">
        <v>0</v>
      </c>
      <c r="Z265" s="9">
        <v>0.72</v>
      </c>
      <c r="AA265" s="10">
        <v>0.49537648612945839</v>
      </c>
      <c r="AB265" s="9">
        <v>0.21800003050000005</v>
      </c>
      <c r="AC265" s="9">
        <v>0.64700000000000002</v>
      </c>
      <c r="AD265" s="10">
        <v>0.72420025616261408</v>
      </c>
      <c r="AE265" s="10">
        <v>0.77238819126324199</v>
      </c>
      <c r="AF265" s="9">
        <v>0.19126041360384222</v>
      </c>
      <c r="AG265" s="9">
        <v>0.80513661904761902</v>
      </c>
    </row>
    <row r="266" spans="3:33">
      <c r="C266" t="s">
        <v>72</v>
      </c>
      <c r="D266">
        <v>1999</v>
      </c>
      <c r="E266" s="9">
        <v>0.2099123475609756</v>
      </c>
      <c r="F266" s="9">
        <v>0.41275999999999996</v>
      </c>
      <c r="G266" s="9">
        <v>0</v>
      </c>
      <c r="H266" s="9">
        <v>0.44999999999999996</v>
      </c>
      <c r="I266" s="9">
        <v>0</v>
      </c>
      <c r="J266" s="9">
        <v>0</v>
      </c>
      <c r="K266" s="10">
        <v>0.25958333333333333</v>
      </c>
      <c r="L266" s="9">
        <v>2.9599999999999901E-2</v>
      </c>
      <c r="M266" s="9">
        <v>0.98421807747489243</v>
      </c>
      <c r="N266" s="10">
        <v>0.36</v>
      </c>
      <c r="O266" s="10">
        <v>1</v>
      </c>
      <c r="P266" s="9">
        <v>0</v>
      </c>
      <c r="Q266" s="10">
        <v>6.7499999999999991E-2</v>
      </c>
      <c r="R266" s="9">
        <v>7.2799999999999976E-2</v>
      </c>
      <c r="S266" s="9">
        <v>0.15248780487804992</v>
      </c>
      <c r="T266" s="11">
        <v>0.14932126600000001</v>
      </c>
      <c r="U266" s="9">
        <v>0</v>
      </c>
      <c r="V266" s="10">
        <v>2.5248458999999998E-3</v>
      </c>
      <c r="W266" s="9">
        <v>0.14447460360993447</v>
      </c>
      <c r="X266" s="9">
        <v>0.229527806512104</v>
      </c>
      <c r="Y266" s="9">
        <v>0</v>
      </c>
      <c r="Z266" s="9">
        <v>0.72</v>
      </c>
      <c r="AA266" s="10">
        <v>0.49537648612945839</v>
      </c>
      <c r="AB266" s="9">
        <v>0.21800003050000005</v>
      </c>
      <c r="AC266" s="9">
        <v>0.629</v>
      </c>
      <c r="AD266" s="10">
        <v>0.717585085920035</v>
      </c>
      <c r="AE266" s="10">
        <v>0.77493217270580295</v>
      </c>
      <c r="AF266" s="9">
        <v>0.34624182367385997</v>
      </c>
      <c r="AG266" s="9">
        <v>0.81039757142857138</v>
      </c>
    </row>
    <row r="267" spans="3:33">
      <c r="C267" t="s">
        <v>72</v>
      </c>
      <c r="D267">
        <v>2000</v>
      </c>
      <c r="E267" s="9">
        <v>0.2099123475609756</v>
      </c>
      <c r="F267" s="9">
        <v>0.41189999999999999</v>
      </c>
      <c r="G267" s="9">
        <v>0</v>
      </c>
      <c r="H267" s="9">
        <v>0.44999999999999996</v>
      </c>
      <c r="I267" s="9">
        <v>0</v>
      </c>
      <c r="J267" s="9">
        <v>0</v>
      </c>
      <c r="K267" s="10">
        <v>0.25958333333333333</v>
      </c>
      <c r="L267" s="9">
        <v>2.9000000000000102E-2</v>
      </c>
      <c r="M267" s="9">
        <v>0.48421807747489243</v>
      </c>
      <c r="N267" s="10">
        <v>0.36</v>
      </c>
      <c r="O267" s="10">
        <v>1</v>
      </c>
      <c r="P267" s="9">
        <v>0</v>
      </c>
      <c r="Q267" s="10">
        <v>6.7499999999999991E-2</v>
      </c>
      <c r="R267" s="9">
        <v>7.2799999999999976E-2</v>
      </c>
      <c r="S267" s="9">
        <v>0.14751219512195202</v>
      </c>
      <c r="T267" s="11">
        <v>0.14932126600000001</v>
      </c>
      <c r="U267" s="9">
        <v>0</v>
      </c>
      <c r="V267" s="10">
        <v>2.4460542499999999E-3</v>
      </c>
      <c r="W267" s="9">
        <v>0.14447460360993447</v>
      </c>
      <c r="X267" s="9">
        <v>0.229527806512104</v>
      </c>
      <c r="Y267" s="9">
        <v>0</v>
      </c>
      <c r="Z267" s="9">
        <v>0.72</v>
      </c>
      <c r="AA267" s="10">
        <v>0.49537648612945839</v>
      </c>
      <c r="AB267" s="9">
        <v>0.21800003050000005</v>
      </c>
      <c r="AC267" s="9">
        <v>0.63500000000000001</v>
      </c>
      <c r="AD267" s="10">
        <v>0.71096991567745604</v>
      </c>
      <c r="AE267" s="10">
        <v>0.77747615414836402</v>
      </c>
      <c r="AF267" s="9">
        <v>0.6100706637187322</v>
      </c>
      <c r="AG267" s="9">
        <v>0.82581357142857148</v>
      </c>
    </row>
    <row r="268" spans="3:33">
      <c r="C268" t="s">
        <v>72</v>
      </c>
      <c r="D268">
        <v>2001</v>
      </c>
      <c r="E268" s="9">
        <v>0.2099123475609756</v>
      </c>
      <c r="F268" s="9">
        <v>0.39745999999999992</v>
      </c>
      <c r="G268" s="9">
        <v>0</v>
      </c>
      <c r="H268" s="9">
        <v>0.44999999999999996</v>
      </c>
      <c r="I268" s="9">
        <v>0</v>
      </c>
      <c r="J268" s="9">
        <v>0</v>
      </c>
      <c r="K268" s="10">
        <v>0.25958333333333333</v>
      </c>
      <c r="L268" s="9">
        <v>2.86E-2</v>
      </c>
      <c r="M268" s="9">
        <v>0.48421807747489243</v>
      </c>
      <c r="N268" s="10">
        <v>0.36</v>
      </c>
      <c r="O268" s="10">
        <v>1</v>
      </c>
      <c r="P268" s="9">
        <v>0</v>
      </c>
      <c r="Q268" s="10">
        <v>6.7499999999999991E-2</v>
      </c>
      <c r="R268" s="9">
        <v>7.2799999999999976E-2</v>
      </c>
      <c r="S268" s="9">
        <v>0.14151219512195212</v>
      </c>
      <c r="T268" s="11">
        <v>0.14932126600000001</v>
      </c>
      <c r="U268" s="9">
        <v>0</v>
      </c>
      <c r="V268" s="10">
        <v>2.3980889999999999E-3</v>
      </c>
      <c r="W268" s="9">
        <v>0.14447460360993447</v>
      </c>
      <c r="X268" s="9">
        <v>0.229527806512104</v>
      </c>
      <c r="Y268" s="9">
        <v>0</v>
      </c>
      <c r="Z268" s="9">
        <v>0.72</v>
      </c>
      <c r="AA268" s="10">
        <v>0.49537648612945839</v>
      </c>
      <c r="AB268" s="9">
        <v>0.2169999695</v>
      </c>
      <c r="AC268" s="9">
        <v>0.63800000000000001</v>
      </c>
      <c r="AD268" s="10">
        <v>0.72206354069397005</v>
      </c>
      <c r="AE268" s="10">
        <v>0.77715094872358692</v>
      </c>
      <c r="AF268" s="9">
        <v>0.8313621291165767</v>
      </c>
      <c r="AG268" s="9">
        <v>0.83707214285714282</v>
      </c>
    </row>
    <row r="269" spans="3:33">
      <c r="C269" t="s">
        <v>72</v>
      </c>
      <c r="D269">
        <v>2002</v>
      </c>
      <c r="E269" s="9">
        <v>0.2099123475609756</v>
      </c>
      <c r="F269" s="9">
        <v>0.38301999999999997</v>
      </c>
      <c r="G269" s="9">
        <v>0</v>
      </c>
      <c r="H269" s="9">
        <v>0.44999999999999996</v>
      </c>
      <c r="I269" s="9">
        <v>0</v>
      </c>
      <c r="J269" s="9">
        <v>0</v>
      </c>
      <c r="K269" s="10">
        <v>0.25958333333333333</v>
      </c>
      <c r="L269" s="9">
        <v>2.8199999999999902E-2</v>
      </c>
      <c r="M269" s="9">
        <v>0.48421807747489243</v>
      </c>
      <c r="N269" s="10">
        <v>0.36</v>
      </c>
      <c r="O269" s="10">
        <v>1</v>
      </c>
      <c r="P269" s="9">
        <v>0</v>
      </c>
      <c r="Q269" s="10">
        <v>6.7499999999999991E-2</v>
      </c>
      <c r="R269" s="9">
        <v>7.2799999999999976E-2</v>
      </c>
      <c r="S269" s="9">
        <v>0.13946341463414802</v>
      </c>
      <c r="T269" s="11">
        <v>0.14932126600000001</v>
      </c>
      <c r="U269" s="9">
        <v>0</v>
      </c>
      <c r="V269" s="10">
        <v>2.35012375E-3</v>
      </c>
      <c r="W269" s="9">
        <v>0.14447460360993447</v>
      </c>
      <c r="X269" s="9">
        <v>0.229527806512104</v>
      </c>
      <c r="Y269" s="9">
        <v>0</v>
      </c>
      <c r="Z269" s="9">
        <v>0.72</v>
      </c>
      <c r="AA269" s="10">
        <v>0.49537648612945839</v>
      </c>
      <c r="AB269" s="9">
        <v>0.21800003050000005</v>
      </c>
      <c r="AC269" s="9">
        <v>0.67599999999999993</v>
      </c>
      <c r="AD269" s="10">
        <v>0.73315716571048406</v>
      </c>
      <c r="AE269" s="10">
        <v>0.77682574329880993</v>
      </c>
      <c r="AF269" s="9">
        <v>0.87118692000817222</v>
      </c>
      <c r="AG269" s="9">
        <v>0.85461328571428574</v>
      </c>
    </row>
    <row r="270" spans="3:33">
      <c r="C270" t="s">
        <v>72</v>
      </c>
      <c r="D270">
        <v>2003</v>
      </c>
      <c r="E270" s="9">
        <v>0.2099123475609756</v>
      </c>
      <c r="F270" s="9">
        <v>0.36857999999999996</v>
      </c>
      <c r="G270" s="9">
        <v>0</v>
      </c>
      <c r="H270" s="9">
        <v>0.44999999999999996</v>
      </c>
      <c r="I270" s="9">
        <v>0</v>
      </c>
      <c r="J270" s="9">
        <v>0</v>
      </c>
      <c r="K270" s="10">
        <v>0.25958333333333333</v>
      </c>
      <c r="L270" s="9">
        <v>2.7799999999999998E-2</v>
      </c>
      <c r="M270" s="9">
        <v>0.48421807747489243</v>
      </c>
      <c r="N270" s="10">
        <v>0.36</v>
      </c>
      <c r="O270" s="10">
        <v>1</v>
      </c>
      <c r="P270" s="9">
        <v>0</v>
      </c>
      <c r="Q270" s="10">
        <v>6.7499999999999991E-2</v>
      </c>
      <c r="R270" s="9">
        <v>8.3979999999999944E-2</v>
      </c>
      <c r="S270" s="9">
        <v>0.12541463414634191</v>
      </c>
      <c r="T270" s="11">
        <v>0.14932126600000001</v>
      </c>
      <c r="U270" s="9">
        <v>0</v>
      </c>
      <c r="V270" s="10">
        <v>2.3021585000000001E-3</v>
      </c>
      <c r="W270" s="9">
        <v>0.14447460360993447</v>
      </c>
      <c r="X270" s="9">
        <v>0.229527806512104</v>
      </c>
      <c r="Y270" s="9">
        <v>0</v>
      </c>
      <c r="Z270" s="9">
        <v>0.72</v>
      </c>
      <c r="AA270" s="10">
        <v>0.49537648612945839</v>
      </c>
      <c r="AB270" s="9">
        <v>0.21999999999999997</v>
      </c>
      <c r="AC270" s="9">
        <v>0.68099999999999994</v>
      </c>
      <c r="AD270" s="10">
        <v>0.69605940710838599</v>
      </c>
      <c r="AE270" s="10">
        <v>0.79512988408188201</v>
      </c>
      <c r="AF270" s="9">
        <v>0.92154625317235328</v>
      </c>
      <c r="AG270" s="9">
        <v>0.86854542857142858</v>
      </c>
    </row>
    <row r="271" spans="3:33">
      <c r="C271" t="s">
        <v>72</v>
      </c>
      <c r="D271">
        <v>2004</v>
      </c>
      <c r="E271" s="9">
        <v>0.2099123475609756</v>
      </c>
      <c r="F271" s="9">
        <v>0.35414000000000001</v>
      </c>
      <c r="G271" s="9">
        <v>0</v>
      </c>
      <c r="H271" s="9">
        <v>0.44999999999999996</v>
      </c>
      <c r="I271" s="9">
        <v>0</v>
      </c>
      <c r="J271" s="9">
        <v>0</v>
      </c>
      <c r="K271" s="10">
        <v>0.25958333333333333</v>
      </c>
      <c r="L271" s="9">
        <v>2.7400000000000001E-2</v>
      </c>
      <c r="M271" s="9">
        <v>0.48420674802584351</v>
      </c>
      <c r="N271" s="10">
        <v>0.36</v>
      </c>
      <c r="O271" s="10">
        <v>1</v>
      </c>
      <c r="P271" s="9">
        <v>0</v>
      </c>
      <c r="Q271" s="10">
        <v>6.7499999999999991E-2</v>
      </c>
      <c r="R271" s="9">
        <v>9.5160000000000022E-2</v>
      </c>
      <c r="S271" s="9">
        <v>0.1179024390243899</v>
      </c>
      <c r="T271" s="11">
        <v>0.14932126600000001</v>
      </c>
      <c r="U271" s="9">
        <v>0</v>
      </c>
      <c r="V271" s="10">
        <v>2.2541932500000001E-3</v>
      </c>
      <c r="W271" s="9">
        <v>0.14447460360993447</v>
      </c>
      <c r="X271" s="9">
        <v>0.229527806512104</v>
      </c>
      <c r="Y271" s="9">
        <v>0</v>
      </c>
      <c r="Z271" s="9">
        <v>0.72</v>
      </c>
      <c r="AA271" s="10">
        <v>0.49537648612945839</v>
      </c>
      <c r="AB271" s="9">
        <v>0.21999999999999997</v>
      </c>
      <c r="AC271" s="9">
        <v>0.68700000000000006</v>
      </c>
      <c r="AD271" s="10">
        <v>0.66507490353074394</v>
      </c>
      <c r="AE271" s="10">
        <v>0.793468876065622</v>
      </c>
      <c r="AF271" s="9">
        <v>0.97363222910346436</v>
      </c>
      <c r="AG271" s="9">
        <v>0.88939185714285718</v>
      </c>
    </row>
    <row r="272" spans="3:33">
      <c r="C272" t="s">
        <v>72</v>
      </c>
      <c r="D272">
        <v>2005</v>
      </c>
      <c r="E272" s="9">
        <v>0.2099123475609756</v>
      </c>
      <c r="F272" s="9">
        <v>0.3397</v>
      </c>
      <c r="G272" s="9">
        <v>0</v>
      </c>
      <c r="H272" s="9">
        <v>0.44999999999999996</v>
      </c>
      <c r="I272" s="9">
        <v>0</v>
      </c>
      <c r="J272" s="9">
        <v>0</v>
      </c>
      <c r="K272" s="10">
        <v>0.25958333333333333</v>
      </c>
      <c r="L272" s="9">
        <v>2.7000000000000003E-2</v>
      </c>
      <c r="M272" s="9">
        <v>0.48411552346570397</v>
      </c>
      <c r="N272" s="10">
        <v>0.36</v>
      </c>
      <c r="O272" s="10">
        <v>1</v>
      </c>
      <c r="P272" s="9">
        <v>0</v>
      </c>
      <c r="Q272" s="10">
        <v>6.7499999999999991E-2</v>
      </c>
      <c r="R272" s="9">
        <v>0.27938666666666678</v>
      </c>
      <c r="S272" s="9">
        <v>0.12108292682926991</v>
      </c>
      <c r="T272" s="11">
        <v>0.14932126600000001</v>
      </c>
      <c r="U272" s="9">
        <v>0</v>
      </c>
      <c r="V272" s="10">
        <v>2.2062280000000002E-3</v>
      </c>
      <c r="W272" s="9">
        <v>0.14447460360993447</v>
      </c>
      <c r="X272" s="9">
        <v>0.229527806512104</v>
      </c>
      <c r="Y272" s="9">
        <v>0</v>
      </c>
      <c r="Z272" s="9">
        <v>0.72</v>
      </c>
      <c r="AA272" s="10">
        <v>0.49537648612945839</v>
      </c>
      <c r="AB272" s="9">
        <v>0.21788002009999996</v>
      </c>
      <c r="AC272" s="9">
        <v>0.69</v>
      </c>
      <c r="AD272" s="10">
        <v>0.66625879186858206</v>
      </c>
      <c r="AE272" s="10">
        <v>0.78364402867413807</v>
      </c>
      <c r="AF272" s="9">
        <v>1</v>
      </c>
      <c r="AG272" s="9">
        <v>0.89043585714285711</v>
      </c>
    </row>
    <row r="273" spans="3:33">
      <c r="C273" t="s">
        <v>72</v>
      </c>
      <c r="D273">
        <v>2006</v>
      </c>
      <c r="E273" s="9">
        <v>0.2099123475609756</v>
      </c>
      <c r="F273" s="9">
        <v>0.34649399984814222</v>
      </c>
      <c r="G273" s="9">
        <v>0</v>
      </c>
      <c r="H273" s="9">
        <v>0.44999999999999996</v>
      </c>
      <c r="I273" s="9">
        <v>0</v>
      </c>
      <c r="J273" s="9">
        <v>0</v>
      </c>
      <c r="K273" s="10">
        <v>0.25958333333333333</v>
      </c>
      <c r="L273" s="9">
        <v>2.6800000000000098E-2</v>
      </c>
      <c r="M273" s="9">
        <v>0.98408104196816215</v>
      </c>
      <c r="N273" s="10">
        <v>0.36</v>
      </c>
      <c r="O273" s="10">
        <v>1</v>
      </c>
      <c r="P273" s="9">
        <v>0</v>
      </c>
      <c r="Q273" s="10">
        <v>6.7499999999999991E-2</v>
      </c>
      <c r="R273" s="9">
        <v>0.45840533333333333</v>
      </c>
      <c r="S273" s="9">
        <v>0.11238048780487786</v>
      </c>
      <c r="T273" s="11">
        <v>0.14932126600000001</v>
      </c>
      <c r="U273" s="9">
        <v>0</v>
      </c>
      <c r="V273" s="10">
        <v>2.2318965833333336E-3</v>
      </c>
      <c r="W273" s="9">
        <v>0.14447460360993447</v>
      </c>
      <c r="X273" s="9">
        <v>0.229527806512104</v>
      </c>
      <c r="Y273" s="9">
        <v>0</v>
      </c>
      <c r="Z273" s="9">
        <v>0.72</v>
      </c>
      <c r="AA273" s="10">
        <v>0.49537648612945839</v>
      </c>
      <c r="AB273" s="9">
        <v>0.21791999819999996</v>
      </c>
      <c r="AC273" s="9">
        <v>0.71799999999999997</v>
      </c>
      <c r="AD273" s="10">
        <v>0.66939566283683605</v>
      </c>
      <c r="AE273" s="10">
        <v>0.77427725781804801</v>
      </c>
      <c r="AF273" s="9">
        <v>1</v>
      </c>
      <c r="AG273" s="9">
        <v>0.8949178571428571</v>
      </c>
    </row>
    <row r="274" spans="3:33">
      <c r="C274" t="s">
        <v>72</v>
      </c>
      <c r="D274">
        <v>2007</v>
      </c>
      <c r="E274" s="9">
        <v>0.2099123475609756</v>
      </c>
      <c r="F274" s="9">
        <v>0.35328799969628449</v>
      </c>
      <c r="G274" s="9">
        <v>0</v>
      </c>
      <c r="H274" s="9">
        <v>0.44999999999999996</v>
      </c>
      <c r="I274" s="9">
        <v>0</v>
      </c>
      <c r="J274" s="9">
        <v>0</v>
      </c>
      <c r="K274" s="10">
        <v>0.25958333333333333</v>
      </c>
      <c r="L274" s="9">
        <v>2.6600000000000002E-2</v>
      </c>
      <c r="M274" s="9">
        <v>0.9832116788321168</v>
      </c>
      <c r="N274" s="10">
        <v>0.36</v>
      </c>
      <c r="O274" s="10">
        <v>1</v>
      </c>
      <c r="P274" s="9">
        <v>0</v>
      </c>
      <c r="Q274" s="10">
        <v>6.7499999999999991E-2</v>
      </c>
      <c r="R274" s="9">
        <v>0.6510800000000001</v>
      </c>
      <c r="S274" s="9">
        <v>0.1047512195121959</v>
      </c>
      <c r="T274" s="11">
        <v>0.14932126600000001</v>
      </c>
      <c r="U274" s="9">
        <v>0</v>
      </c>
      <c r="V274" s="10">
        <v>2.2575651666666666E-3</v>
      </c>
      <c r="W274" s="9">
        <v>0.14447460360993447</v>
      </c>
      <c r="X274" s="9">
        <v>0.229527806512104</v>
      </c>
      <c r="Y274" s="9">
        <v>0</v>
      </c>
      <c r="Z274" s="9">
        <v>0.72</v>
      </c>
      <c r="AA274" s="10">
        <v>0.49537648612945839</v>
      </c>
      <c r="AB274" s="9">
        <v>0.21799999999999997</v>
      </c>
      <c r="AC274" s="9">
        <v>0.72499999999999998</v>
      </c>
      <c r="AD274" s="10">
        <v>0.65452225902878203</v>
      </c>
      <c r="AE274" s="10">
        <v>0.77808340239253204</v>
      </c>
      <c r="AF274" s="9">
        <v>1</v>
      </c>
      <c r="AG274" s="9">
        <v>0.88718842857142854</v>
      </c>
    </row>
    <row r="275" spans="3:33">
      <c r="C275" t="s">
        <v>72</v>
      </c>
      <c r="D275">
        <v>2008</v>
      </c>
      <c r="E275" s="9">
        <v>0.2099123475609756</v>
      </c>
      <c r="F275" s="9">
        <v>0.36008199954442682</v>
      </c>
      <c r="G275" s="9">
        <v>0</v>
      </c>
      <c r="H275" s="9">
        <v>0.44999999999999996</v>
      </c>
      <c r="I275" s="9">
        <v>0</v>
      </c>
      <c r="J275" s="9">
        <v>0</v>
      </c>
      <c r="K275" s="10">
        <v>0.25958333333333333</v>
      </c>
      <c r="L275" s="9">
        <v>2.64E-2</v>
      </c>
      <c r="M275" s="9">
        <v>0.9832116788321168</v>
      </c>
      <c r="N275" s="10">
        <v>0.36</v>
      </c>
      <c r="O275" s="10">
        <v>1</v>
      </c>
      <c r="P275" s="9">
        <v>0</v>
      </c>
      <c r="Q275" s="10">
        <v>6.7499999999999991E-2</v>
      </c>
      <c r="R275" s="9">
        <v>0.74903999999999993</v>
      </c>
      <c r="S275" s="9">
        <v>9.7808780487806057E-2</v>
      </c>
      <c r="T275" s="11">
        <v>0.14932126600000001</v>
      </c>
      <c r="U275" s="9">
        <v>0</v>
      </c>
      <c r="V275" s="10">
        <v>2.28323375E-3</v>
      </c>
      <c r="W275" s="9">
        <v>0.14447460360993447</v>
      </c>
      <c r="X275" s="9">
        <v>0.229527806512104</v>
      </c>
      <c r="Y275" s="9">
        <v>0</v>
      </c>
      <c r="Z275" s="9">
        <v>0.72</v>
      </c>
      <c r="AA275" s="10">
        <v>0.49537648612945839</v>
      </c>
      <c r="AB275" s="9">
        <v>0.21799999999999997</v>
      </c>
      <c r="AC275" s="9">
        <v>0.71700000000000008</v>
      </c>
      <c r="AD275" s="10">
        <v>0.63208343422989199</v>
      </c>
      <c r="AE275" s="10">
        <v>0.77176469620763799</v>
      </c>
      <c r="AF275" s="9">
        <v>1</v>
      </c>
      <c r="AG275" s="9">
        <v>0.89958214285714289</v>
      </c>
    </row>
    <row r="276" spans="3:33">
      <c r="C276" t="s">
        <v>72</v>
      </c>
      <c r="D276">
        <v>2009</v>
      </c>
      <c r="E276" s="9">
        <v>0.2099123475609756</v>
      </c>
      <c r="F276" s="9">
        <v>0.36687599939256904</v>
      </c>
      <c r="G276" s="9">
        <v>1.9999999552965164E-2</v>
      </c>
      <c r="H276" s="9">
        <v>0.44999999999999996</v>
      </c>
      <c r="I276" s="9">
        <v>0</v>
      </c>
      <c r="J276" s="9">
        <v>1.9999999552965164E-2</v>
      </c>
      <c r="K276" s="10">
        <v>0.25958333333333333</v>
      </c>
      <c r="L276" s="9">
        <v>2.6200000000000001E-2</v>
      </c>
      <c r="M276" s="9">
        <v>0.9832116788321168</v>
      </c>
      <c r="N276" s="10">
        <v>0.36</v>
      </c>
      <c r="O276" s="10">
        <v>1</v>
      </c>
      <c r="P276" s="9">
        <v>0</v>
      </c>
      <c r="Q276" s="10">
        <v>6.7499999999999991E-2</v>
      </c>
      <c r="R276" s="9">
        <v>0.74903999999999993</v>
      </c>
      <c r="S276" s="9">
        <v>0.12985260416181466</v>
      </c>
      <c r="T276" s="11">
        <v>0.14932126600000001</v>
      </c>
      <c r="U276" s="9">
        <v>0</v>
      </c>
      <c r="V276" s="10">
        <v>2.328898423979315E-3</v>
      </c>
      <c r="W276" s="9">
        <v>0.14447460360993447</v>
      </c>
      <c r="X276" s="9">
        <v>0.229527806512104</v>
      </c>
      <c r="Y276" s="9">
        <v>0</v>
      </c>
      <c r="Z276" s="9">
        <v>0.72</v>
      </c>
      <c r="AA276" s="10">
        <v>0.49537648612945839</v>
      </c>
      <c r="AB276" s="9">
        <v>0.23363999965041871</v>
      </c>
      <c r="AC276" s="9">
        <v>0.72099999999999997</v>
      </c>
      <c r="AD276" s="10">
        <v>0.65712599273667405</v>
      </c>
      <c r="AE276" s="10">
        <v>0.77872491677547795</v>
      </c>
      <c r="AF276" s="9">
        <v>1</v>
      </c>
      <c r="AG276" s="9">
        <v>0.88159050040214448</v>
      </c>
    </row>
    <row r="277" spans="3:33">
      <c r="C277" t="s">
        <v>72</v>
      </c>
      <c r="D277">
        <v>2010</v>
      </c>
      <c r="E277" s="9">
        <v>0.2099123475609756</v>
      </c>
      <c r="F277" s="9">
        <v>0.37366999924071131</v>
      </c>
      <c r="G277" s="9">
        <v>3.9999999105930328E-2</v>
      </c>
      <c r="H277" s="9">
        <v>0.44999999999999996</v>
      </c>
      <c r="I277" s="9">
        <v>0</v>
      </c>
      <c r="J277" s="9">
        <v>3.9999999105930328E-2</v>
      </c>
      <c r="K277" s="10">
        <v>0.25958333333333333</v>
      </c>
      <c r="L277" s="9">
        <v>2.6461999994143844E-2</v>
      </c>
      <c r="M277" s="9">
        <v>0.9832116788321168</v>
      </c>
      <c r="N277" s="10">
        <v>0.36</v>
      </c>
      <c r="O277" s="10">
        <v>1</v>
      </c>
      <c r="P277" s="9">
        <v>0</v>
      </c>
      <c r="Q277" s="10">
        <v>6.7499999999999991E-2</v>
      </c>
      <c r="R277" s="9">
        <v>0.74903999999999993</v>
      </c>
      <c r="S277" s="9">
        <v>0.16189642783582314</v>
      </c>
      <c r="T277" s="11">
        <v>0.14932126600000001</v>
      </c>
      <c r="U277" s="9">
        <v>0</v>
      </c>
      <c r="V277" s="10">
        <v>2.37456309795863E-3</v>
      </c>
      <c r="W277" s="9">
        <v>0.14447460360993447</v>
      </c>
      <c r="X277" s="9">
        <v>0.229527806512104</v>
      </c>
      <c r="Y277" s="9">
        <v>0</v>
      </c>
      <c r="Z277" s="9">
        <v>0.72</v>
      </c>
      <c r="AA277" s="10">
        <v>0.49537648612945839</v>
      </c>
      <c r="AB277" s="9">
        <v>0.24927999930083744</v>
      </c>
      <c r="AC277" s="9">
        <v>0.70099999999999996</v>
      </c>
      <c r="AD277" s="10">
        <v>0.65555473284442767</v>
      </c>
      <c r="AE277" s="10">
        <v>0.77593766767002303</v>
      </c>
      <c r="AF277" s="9">
        <v>1</v>
      </c>
      <c r="AG277" s="9">
        <v>0.8635988579471463</v>
      </c>
    </row>
    <row r="278" spans="3:33">
      <c r="C278" t="s">
        <v>74</v>
      </c>
      <c r="D278">
        <v>1995</v>
      </c>
      <c r="E278" s="9">
        <v>1</v>
      </c>
      <c r="F278" s="9">
        <v>6.1989999999999996E-3</v>
      </c>
      <c r="G278" s="9">
        <v>0.18000000000000005</v>
      </c>
      <c r="H278" s="9">
        <v>0.30000000000000004</v>
      </c>
      <c r="I278" s="9">
        <v>1.7333333333333333E-2</v>
      </c>
      <c r="J278" s="9">
        <v>0.21999999999999997</v>
      </c>
      <c r="K278" s="10">
        <v>0.49525000000000002</v>
      </c>
      <c r="L278" s="9">
        <v>0.52500000000000002</v>
      </c>
      <c r="M278" s="9">
        <v>0.9</v>
      </c>
      <c r="N278" s="10">
        <v>0.06</v>
      </c>
      <c r="O278" s="10">
        <v>0.3</v>
      </c>
      <c r="P278" s="9">
        <v>6.9999999999999993E-2</v>
      </c>
      <c r="Q278" s="10">
        <v>0.3175</v>
      </c>
      <c r="R278" s="9">
        <v>0.86559999999999993</v>
      </c>
      <c r="S278" s="9">
        <v>0.23888097560975607</v>
      </c>
      <c r="T278" s="11">
        <v>0.33615819200000002</v>
      </c>
      <c r="U278" s="9">
        <v>6.5785416200000002E-2</v>
      </c>
      <c r="V278" s="10">
        <v>3.9856099499999999E-2</v>
      </c>
      <c r="W278" s="9">
        <v>0.1559046237035541</v>
      </c>
      <c r="X278" s="9">
        <v>0.40332035678730699</v>
      </c>
      <c r="Y278" s="9">
        <v>8.2999999999999963E-2</v>
      </c>
      <c r="Z278" s="9">
        <v>0.4</v>
      </c>
      <c r="AA278" s="10">
        <v>6.5760631302060502E-2</v>
      </c>
      <c r="AB278" s="9">
        <v>0.81379999991506335</v>
      </c>
      <c r="AC278" s="9">
        <v>0.629</v>
      </c>
      <c r="AD278" s="10">
        <v>0.64965477113392434</v>
      </c>
      <c r="AE278" s="10">
        <v>0.693934246067475</v>
      </c>
      <c r="AF278" s="9">
        <v>7.9394405953297775E-3</v>
      </c>
      <c r="AG278" s="9">
        <v>2.3071920098228116E-2</v>
      </c>
    </row>
    <row r="279" spans="3:33">
      <c r="C279" t="s">
        <v>74</v>
      </c>
      <c r="D279">
        <v>1996</v>
      </c>
      <c r="E279" s="9">
        <v>1</v>
      </c>
      <c r="F279" s="9">
        <v>6.5763999999999996E-3</v>
      </c>
      <c r="G279" s="9">
        <v>0.16599999999999993</v>
      </c>
      <c r="H279" s="9">
        <v>0.30000000000000004</v>
      </c>
      <c r="I279" s="9">
        <v>1.7333333333333333E-2</v>
      </c>
      <c r="J279" s="9">
        <v>0.21200000000000008</v>
      </c>
      <c r="K279" s="10">
        <v>0.49525000000000002</v>
      </c>
      <c r="L279" s="9">
        <v>0.52439999999999998</v>
      </c>
      <c r="M279" s="9">
        <v>0.9</v>
      </c>
      <c r="N279" s="10">
        <v>0.06</v>
      </c>
      <c r="O279" s="10">
        <v>0.31</v>
      </c>
      <c r="P279" s="9">
        <v>6.9999999999999993E-2</v>
      </c>
      <c r="Q279" s="10">
        <v>0.3175</v>
      </c>
      <c r="R279" s="9">
        <v>0.86559999999999993</v>
      </c>
      <c r="S279" s="9">
        <v>0.23458536585366008</v>
      </c>
      <c r="T279" s="11">
        <v>0.33615819200000002</v>
      </c>
      <c r="U279" s="9">
        <v>7.5709182100000008E-2</v>
      </c>
      <c r="V279" s="10">
        <v>5.2629668049999995E-2</v>
      </c>
      <c r="W279" s="9">
        <v>0.1559046237035541</v>
      </c>
      <c r="X279" s="9">
        <v>0.40332035678730699</v>
      </c>
      <c r="Y279" s="9">
        <v>8.2999999999999963E-2</v>
      </c>
      <c r="Z279" s="9">
        <v>0.4</v>
      </c>
      <c r="AA279" s="10">
        <v>6.5760631302060502E-2</v>
      </c>
      <c r="AB279" s="9">
        <v>0.81</v>
      </c>
      <c r="AC279" s="9">
        <v>0.61599999999999999</v>
      </c>
      <c r="AD279" s="10">
        <v>0.65270895006699803</v>
      </c>
      <c r="AE279" s="10">
        <v>0.69789208773368405</v>
      </c>
      <c r="AF279" s="9">
        <v>1.0930930930930888E-2</v>
      </c>
      <c r="AG279" s="9">
        <v>2.3621251514521029E-2</v>
      </c>
    </row>
    <row r="280" spans="3:33">
      <c r="C280" t="s">
        <v>74</v>
      </c>
      <c r="D280">
        <v>1997</v>
      </c>
      <c r="E280" s="9">
        <v>1</v>
      </c>
      <c r="F280" s="9">
        <v>6.9537999999999996E-3</v>
      </c>
      <c r="G280" s="9">
        <v>0.15200000000000002</v>
      </c>
      <c r="H280" s="9">
        <v>0.30000000000000004</v>
      </c>
      <c r="I280" s="9">
        <v>1.7333333333333333E-2</v>
      </c>
      <c r="J280" s="9">
        <v>0.20400000000000007</v>
      </c>
      <c r="K280" s="10">
        <v>0.49525000000000002</v>
      </c>
      <c r="L280" s="9">
        <v>0.52380000000000004</v>
      </c>
      <c r="M280" s="9">
        <v>0.9</v>
      </c>
      <c r="N280" s="10">
        <v>0.06</v>
      </c>
      <c r="O280" s="10">
        <v>0.21</v>
      </c>
      <c r="P280" s="9">
        <v>6.9999999999999993E-2</v>
      </c>
      <c r="Q280" s="10">
        <v>0.3175</v>
      </c>
      <c r="R280" s="9">
        <v>0.86559999999999993</v>
      </c>
      <c r="S280" s="9">
        <v>0.23021073170731798</v>
      </c>
      <c r="T280" s="11">
        <v>0.33615819200000002</v>
      </c>
      <c r="U280" s="9">
        <v>6.8351239930000002E-2</v>
      </c>
      <c r="V280" s="10">
        <v>6.5403236599999998E-2</v>
      </c>
      <c r="W280" s="9">
        <v>0.1559046237035541</v>
      </c>
      <c r="X280" s="9">
        <v>0.40332035678730699</v>
      </c>
      <c r="Y280" s="9">
        <v>8.2999999999999963E-2</v>
      </c>
      <c r="Z280" s="9">
        <v>0.4</v>
      </c>
      <c r="AA280" s="10">
        <v>6.5760631302060502E-2</v>
      </c>
      <c r="AB280" s="9">
        <v>0.84</v>
      </c>
      <c r="AC280" s="9">
        <v>0.64300000000000002</v>
      </c>
      <c r="AD280" s="10">
        <v>0.63398136629962898</v>
      </c>
      <c r="AE280" s="10">
        <v>0.679496392020836</v>
      </c>
      <c r="AF280" s="9">
        <v>1.2289855072463777E-2</v>
      </c>
      <c r="AG280" s="9">
        <v>2.4170582930813943E-2</v>
      </c>
    </row>
    <row r="281" spans="3:33">
      <c r="C281" t="s">
        <v>74</v>
      </c>
      <c r="D281">
        <v>1998</v>
      </c>
      <c r="E281" s="9">
        <v>1</v>
      </c>
      <c r="F281" s="9">
        <v>7.3311999999999995E-3</v>
      </c>
      <c r="G281" s="9">
        <v>0.13800000000000001</v>
      </c>
      <c r="H281" s="9">
        <v>0.30000000000000004</v>
      </c>
      <c r="I281" s="9">
        <v>1.7333333333333333E-2</v>
      </c>
      <c r="J281" s="9">
        <v>0.19599999999999995</v>
      </c>
      <c r="K281" s="10">
        <v>0.49525000000000002</v>
      </c>
      <c r="L281" s="9">
        <v>0.5232</v>
      </c>
      <c r="M281" s="9">
        <v>0.9</v>
      </c>
      <c r="N281" s="10">
        <v>0.06</v>
      </c>
      <c r="O281" s="10">
        <v>0.35</v>
      </c>
      <c r="P281" s="9">
        <v>6.9999999999999993E-2</v>
      </c>
      <c r="Q281" s="10">
        <v>0.3175</v>
      </c>
      <c r="R281" s="9">
        <v>0.86559999999999993</v>
      </c>
      <c r="S281" s="9">
        <v>0.22586731707317198</v>
      </c>
      <c r="T281" s="11">
        <v>0.33615819200000002</v>
      </c>
      <c r="U281" s="9">
        <v>4.2077077559999995E-2</v>
      </c>
      <c r="V281" s="10">
        <v>7.8176805150000001E-2</v>
      </c>
      <c r="W281" s="9">
        <v>0.1559046237035541</v>
      </c>
      <c r="X281" s="9">
        <v>0.40332035678730699</v>
      </c>
      <c r="Y281" s="9">
        <v>8.2999999999999963E-2</v>
      </c>
      <c r="Z281" s="9">
        <v>0.4</v>
      </c>
      <c r="AA281" s="10">
        <v>6.5760631302060502E-2</v>
      </c>
      <c r="AB281" s="9">
        <v>0.83</v>
      </c>
      <c r="AC281" s="9">
        <v>0.59099999999999997</v>
      </c>
      <c r="AD281" s="10">
        <v>0.61525378253226004</v>
      </c>
      <c r="AE281" s="10">
        <v>0.66110069630798807</v>
      </c>
      <c r="AF281" s="9">
        <v>1.6468669927789444E-2</v>
      </c>
      <c r="AG281" s="9">
        <v>2.471991434710686E-2</v>
      </c>
    </row>
    <row r="282" spans="3:33">
      <c r="C282" t="s">
        <v>74</v>
      </c>
      <c r="D282">
        <v>1999</v>
      </c>
      <c r="E282" s="9">
        <v>1</v>
      </c>
      <c r="F282" s="9">
        <v>7.7085999999999995E-3</v>
      </c>
      <c r="G282" s="9">
        <v>0.12400000000000011</v>
      </c>
      <c r="H282" s="9">
        <v>0.30000000000000004</v>
      </c>
      <c r="I282" s="9">
        <v>1.7333333333333333E-2</v>
      </c>
      <c r="J282" s="9">
        <v>0.18799999999999994</v>
      </c>
      <c r="K282" s="10">
        <v>0.49525000000000002</v>
      </c>
      <c r="L282" s="9">
        <v>0.52259999999999995</v>
      </c>
      <c r="M282" s="9">
        <v>0.9</v>
      </c>
      <c r="N282" s="10">
        <v>0.06</v>
      </c>
      <c r="O282" s="10">
        <v>0.24</v>
      </c>
      <c r="P282" s="9">
        <v>6.9999999999999993E-2</v>
      </c>
      <c r="Q282" s="10">
        <v>0.3175</v>
      </c>
      <c r="R282" s="9">
        <v>0.86559999999999993</v>
      </c>
      <c r="S282" s="9">
        <v>0.22159707317073218</v>
      </c>
      <c r="T282" s="11">
        <v>0.33615819200000002</v>
      </c>
      <c r="U282" s="9">
        <v>4.1666666670000005E-2</v>
      </c>
      <c r="V282" s="10">
        <v>9.0950373700000003E-2</v>
      </c>
      <c r="W282" s="9">
        <v>0.1559046237035541</v>
      </c>
      <c r="X282" s="9">
        <v>0.40332035678730699</v>
      </c>
      <c r="Y282" s="9">
        <v>8.2999999999999963E-2</v>
      </c>
      <c r="Z282" s="9">
        <v>0.4</v>
      </c>
      <c r="AA282" s="10">
        <v>6.5760631302060502E-2</v>
      </c>
      <c r="AB282" s="9">
        <v>0.83</v>
      </c>
      <c r="AC282" s="9">
        <v>0.60699999999999998</v>
      </c>
      <c r="AD282" s="10">
        <v>0.58629165008931106</v>
      </c>
      <c r="AE282" s="10">
        <v>0.67078809629384295</v>
      </c>
      <c r="AF282" s="9">
        <v>3.0124777183600664E-2</v>
      </c>
      <c r="AG282" s="9">
        <v>2.5269245763399773E-2</v>
      </c>
    </row>
    <row r="283" spans="3:33">
      <c r="C283" t="s">
        <v>74</v>
      </c>
      <c r="D283">
        <v>2000</v>
      </c>
      <c r="E283" s="9">
        <v>1</v>
      </c>
      <c r="F283" s="9">
        <v>8.0859999999999994E-3</v>
      </c>
      <c r="G283" s="9">
        <v>0.10999999999999999</v>
      </c>
      <c r="H283" s="9">
        <v>0.30000000000000004</v>
      </c>
      <c r="I283" s="9">
        <v>1.7333333333333333E-2</v>
      </c>
      <c r="J283" s="9">
        <v>0.18000000000000005</v>
      </c>
      <c r="K283" s="10">
        <v>0.49525000000000002</v>
      </c>
      <c r="L283" s="9">
        <v>0.52200000000000002</v>
      </c>
      <c r="M283" s="9">
        <v>0.9</v>
      </c>
      <c r="N283" s="10">
        <v>0.06</v>
      </c>
      <c r="O283" s="10">
        <v>0.33</v>
      </c>
      <c r="P283" s="9">
        <v>6.9999999999999993E-2</v>
      </c>
      <c r="Q283" s="10">
        <v>0.3175</v>
      </c>
      <c r="R283" s="9">
        <v>0.86559999999999993</v>
      </c>
      <c r="S283" s="9">
        <v>0.21730146341463608</v>
      </c>
      <c r="T283" s="11">
        <v>0.33615819200000002</v>
      </c>
      <c r="U283" s="9">
        <v>3.5598705500000001E-2</v>
      </c>
      <c r="V283" s="10">
        <v>0.10372394225000001</v>
      </c>
      <c r="W283" s="9">
        <v>0.1559046237035541</v>
      </c>
      <c r="X283" s="9">
        <v>0.40332035678730699</v>
      </c>
      <c r="Y283" s="9">
        <v>8.2999999999999963E-2</v>
      </c>
      <c r="Z283" s="9">
        <v>0.4</v>
      </c>
      <c r="AA283" s="10">
        <v>6.5760631302060502E-2</v>
      </c>
      <c r="AB283" s="9">
        <v>0.83</v>
      </c>
      <c r="AC283" s="9">
        <v>0.63300000000000001</v>
      </c>
      <c r="AD283" s="10">
        <v>0.55732951764636207</v>
      </c>
      <c r="AE283" s="10">
        <v>0.68047549627969794</v>
      </c>
      <c r="AF283" s="9">
        <v>7.4779823859087227E-2</v>
      </c>
      <c r="AG283" s="9">
        <v>2.5818577179692687E-2</v>
      </c>
    </row>
    <row r="284" spans="3:33">
      <c r="C284" t="s">
        <v>74</v>
      </c>
      <c r="D284">
        <v>2001</v>
      </c>
      <c r="E284" s="9">
        <v>1</v>
      </c>
      <c r="F284" s="9">
        <v>8.2477199963852769E-3</v>
      </c>
      <c r="G284" s="9">
        <v>9.9999999999999978E-2</v>
      </c>
      <c r="H284" s="9">
        <v>0.30000000000000004</v>
      </c>
      <c r="I284" s="9">
        <v>1.7333333333333333E-2</v>
      </c>
      <c r="J284" s="9">
        <v>0.35499999999999998</v>
      </c>
      <c r="K284" s="10">
        <v>0.49525000000000002</v>
      </c>
      <c r="L284" s="9">
        <v>0.51719999999999999</v>
      </c>
      <c r="M284" s="9">
        <v>0.9</v>
      </c>
      <c r="N284" s="10">
        <v>0.06</v>
      </c>
      <c r="O284" s="10">
        <v>0.32</v>
      </c>
      <c r="P284" s="9">
        <v>6.9999999999999993E-2</v>
      </c>
      <c r="Q284" s="10">
        <v>0.3175</v>
      </c>
      <c r="R284" s="9">
        <v>0.86446222222222224</v>
      </c>
      <c r="S284" s="9">
        <v>0.21281463414634205</v>
      </c>
      <c r="T284" s="11">
        <v>0.33615819200000002</v>
      </c>
      <c r="U284" s="9">
        <v>8.2523667159999994E-2</v>
      </c>
      <c r="V284" s="10">
        <v>9.9542391400000013E-2</v>
      </c>
      <c r="W284" s="9">
        <v>0.1559046237035541</v>
      </c>
      <c r="X284" s="9">
        <v>0.40332035678730699</v>
      </c>
      <c r="Y284" s="9">
        <v>8.2999999999999963E-2</v>
      </c>
      <c r="Z284" s="9">
        <v>0.4</v>
      </c>
      <c r="AA284" s="10">
        <v>6.5760631302060502E-2</v>
      </c>
      <c r="AB284" s="9">
        <v>0.83</v>
      </c>
      <c r="AC284" s="9">
        <v>0.65900000000000003</v>
      </c>
      <c r="AD284" s="10">
        <v>0.560007248845933</v>
      </c>
      <c r="AE284" s="10">
        <v>0.67288693301408897</v>
      </c>
      <c r="AF284" s="9">
        <v>0.16908494191821</v>
      </c>
      <c r="AG284" s="9">
        <v>2.63679085959856E-2</v>
      </c>
    </row>
    <row r="285" spans="3:33">
      <c r="C285" t="s">
        <v>74</v>
      </c>
      <c r="D285">
        <v>2002</v>
      </c>
      <c r="E285" s="9">
        <v>1</v>
      </c>
      <c r="F285" s="9">
        <v>8.4094399927705527E-3</v>
      </c>
      <c r="G285" s="9">
        <v>8.9999999999999969E-2</v>
      </c>
      <c r="H285" s="9">
        <v>0.30000000000000004</v>
      </c>
      <c r="I285" s="9">
        <v>1.7333333333333333E-2</v>
      </c>
      <c r="J285" s="9">
        <v>0.53</v>
      </c>
      <c r="K285" s="10">
        <v>0.49525000000000002</v>
      </c>
      <c r="L285" s="9">
        <v>0.51239999999999997</v>
      </c>
      <c r="M285" s="9">
        <v>0.9</v>
      </c>
      <c r="N285" s="10">
        <v>0.06</v>
      </c>
      <c r="O285" s="10">
        <v>0.39</v>
      </c>
      <c r="P285" s="9">
        <v>6.9999999999999993E-2</v>
      </c>
      <c r="Q285" s="10">
        <v>0.3175</v>
      </c>
      <c r="R285" s="9">
        <v>0.86332444444444445</v>
      </c>
      <c r="S285" s="9">
        <v>0.20796878048780598</v>
      </c>
      <c r="T285" s="11">
        <v>0.33615819200000002</v>
      </c>
      <c r="U285" s="9">
        <v>7.9095383170000005E-2</v>
      </c>
      <c r="V285" s="10">
        <v>9.5360840550000006E-2</v>
      </c>
      <c r="W285" s="9">
        <v>0.1559046237035541</v>
      </c>
      <c r="X285" s="9">
        <v>0.40332035678730699</v>
      </c>
      <c r="Y285" s="9">
        <v>8.2999999999999963E-2</v>
      </c>
      <c r="Z285" s="9">
        <v>0.4</v>
      </c>
      <c r="AA285" s="10">
        <v>6.5760631302060502E-2</v>
      </c>
      <c r="AB285" s="9">
        <v>0.83339999992400404</v>
      </c>
      <c r="AC285" s="9">
        <v>0.65599999999999992</v>
      </c>
      <c r="AD285" s="10">
        <v>0.56268498004550405</v>
      </c>
      <c r="AE285" s="10">
        <v>0.66529836974848</v>
      </c>
      <c r="AF285" s="9">
        <v>0.21672951231774779</v>
      </c>
      <c r="AG285" s="9">
        <v>2.6917240012278517E-2</v>
      </c>
    </row>
    <row r="286" spans="3:33">
      <c r="C286" t="s">
        <v>74</v>
      </c>
      <c r="D286">
        <v>2003</v>
      </c>
      <c r="E286" s="9">
        <v>1</v>
      </c>
      <c r="F286" s="9">
        <v>8.5711599891558285E-3</v>
      </c>
      <c r="G286" s="9">
        <v>8.9999999999999969E-2</v>
      </c>
      <c r="H286" s="9">
        <v>0.30000000000000004</v>
      </c>
      <c r="I286" s="9">
        <v>1.7333333333333333E-2</v>
      </c>
      <c r="J286" s="9">
        <v>0.53</v>
      </c>
      <c r="K286" s="10">
        <v>0.49525000000000002</v>
      </c>
      <c r="L286" s="9">
        <v>0.50759999999999994</v>
      </c>
      <c r="M286" s="9">
        <v>0.5</v>
      </c>
      <c r="N286" s="10">
        <v>0.06</v>
      </c>
      <c r="O286" s="10">
        <v>0.35</v>
      </c>
      <c r="P286" s="9">
        <v>6.9999999999999993E-2</v>
      </c>
      <c r="Q286" s="10">
        <v>0.3175</v>
      </c>
      <c r="R286" s="9">
        <v>0.86218666666666666</v>
      </c>
      <c r="S286" s="9">
        <v>0.20271658536585391</v>
      </c>
      <c r="T286" s="11">
        <v>0.33615819200000002</v>
      </c>
      <c r="U286" s="9">
        <v>1.3778659609999999E-2</v>
      </c>
      <c r="V286" s="10">
        <v>9.1179289699999999E-2</v>
      </c>
      <c r="W286" s="9">
        <v>0.1559046237035541</v>
      </c>
      <c r="X286" s="9">
        <v>0.40332035678730699</v>
      </c>
      <c r="Y286" s="9">
        <v>8.2999999999999963E-2</v>
      </c>
      <c r="Z286" s="9">
        <v>0.4</v>
      </c>
      <c r="AA286" s="10">
        <v>6.5760631302060502E-2</v>
      </c>
      <c r="AB286" s="9">
        <v>0.83679999984800812</v>
      </c>
      <c r="AC286" s="9">
        <v>0.63500000000000001</v>
      </c>
      <c r="AD286" s="10">
        <v>0.59240673833294799</v>
      </c>
      <c r="AE286" s="10">
        <v>0.67663295113849797</v>
      </c>
      <c r="AF286" s="9">
        <v>0.24521170787155444</v>
      </c>
      <c r="AG286" s="9">
        <v>2.746657142857143E-2</v>
      </c>
    </row>
    <row r="287" spans="3:33">
      <c r="C287" t="s">
        <v>74</v>
      </c>
      <c r="D287">
        <v>2004</v>
      </c>
      <c r="E287" s="9">
        <v>1</v>
      </c>
      <c r="F287" s="9">
        <v>8.732879985541106E-3</v>
      </c>
      <c r="G287" s="9">
        <v>8.9999999999999969E-2</v>
      </c>
      <c r="H287" s="9">
        <v>0.30000000000000004</v>
      </c>
      <c r="I287" s="9">
        <v>1.7333333333333333E-2</v>
      </c>
      <c r="J287" s="9">
        <v>0.53</v>
      </c>
      <c r="K287" s="10">
        <v>0.49525000000000002</v>
      </c>
      <c r="L287" s="9">
        <v>0.50280000000000002</v>
      </c>
      <c r="M287" s="9">
        <v>0.5</v>
      </c>
      <c r="N287" s="10">
        <v>0.06</v>
      </c>
      <c r="O287" s="10">
        <v>0.32</v>
      </c>
      <c r="P287" s="9">
        <v>6.9999999999999993E-2</v>
      </c>
      <c r="Q287" s="10">
        <v>0.3175</v>
      </c>
      <c r="R287" s="9">
        <v>0.86104888888888886</v>
      </c>
      <c r="S287" s="9">
        <v>0.1970795121951221</v>
      </c>
      <c r="T287" s="11">
        <v>0.33615819200000002</v>
      </c>
      <c r="U287" s="9">
        <v>1.395050361E-2</v>
      </c>
      <c r="V287" s="10">
        <v>8.6997738850000006E-2</v>
      </c>
      <c r="W287" s="9">
        <v>0.1559046237035541</v>
      </c>
      <c r="X287" s="9">
        <v>0.40332035678730699</v>
      </c>
      <c r="Y287" s="9">
        <v>8.2999999999999963E-2</v>
      </c>
      <c r="Z287" s="9">
        <v>0.4</v>
      </c>
      <c r="AA287" s="10">
        <v>6.5760631302060502E-2</v>
      </c>
      <c r="AB287" s="9">
        <v>0.84019999977201221</v>
      </c>
      <c r="AC287" s="9">
        <v>0.628</v>
      </c>
      <c r="AD287" s="10">
        <v>0.59758810842933396</v>
      </c>
      <c r="AE287" s="10">
        <v>0.65199749282060204</v>
      </c>
      <c r="AF287" s="9">
        <v>0.29488086812927555</v>
      </c>
      <c r="AG287" s="9">
        <v>3.6523714285714284E-2</v>
      </c>
    </row>
    <row r="288" spans="3:33">
      <c r="C288" t="s">
        <v>74</v>
      </c>
      <c r="D288">
        <v>2005</v>
      </c>
      <c r="E288" s="9">
        <v>1</v>
      </c>
      <c r="F288" s="9">
        <v>8.8945999819263818E-3</v>
      </c>
      <c r="G288" s="9">
        <v>4.0000000000000036E-2</v>
      </c>
      <c r="H288" s="9">
        <v>0.30000000000000004</v>
      </c>
      <c r="I288" s="9">
        <v>1.7333333333333333E-2</v>
      </c>
      <c r="J288" s="9">
        <v>0.13</v>
      </c>
      <c r="K288" s="10">
        <v>0.49525000000000002</v>
      </c>
      <c r="L288" s="9">
        <v>0.498</v>
      </c>
      <c r="M288" s="9">
        <v>0.86499999999999999</v>
      </c>
      <c r="N288" s="10">
        <v>0.06</v>
      </c>
      <c r="O288" s="10">
        <v>0.4</v>
      </c>
      <c r="P288" s="9">
        <v>6.9999999999999993E-2</v>
      </c>
      <c r="Q288" s="10">
        <v>0.3175</v>
      </c>
      <c r="R288" s="9">
        <v>0.85991111111111107</v>
      </c>
      <c r="S288" s="9">
        <v>0.19116780487804985</v>
      </c>
      <c r="T288" s="11">
        <v>0.33615819200000002</v>
      </c>
      <c r="U288" s="9">
        <v>1.2671059300000001E-2</v>
      </c>
      <c r="V288" s="10">
        <v>8.2816187999999999E-2</v>
      </c>
      <c r="W288" s="9">
        <v>0.1559046237035541</v>
      </c>
      <c r="X288" s="9">
        <v>0.40332035678730699</v>
      </c>
      <c r="Y288" s="9">
        <v>8.2999999999999963E-2</v>
      </c>
      <c r="Z288" s="9">
        <v>0.4</v>
      </c>
      <c r="AA288" s="10">
        <v>6.5760631302060502E-2</v>
      </c>
      <c r="AB288" s="9">
        <v>0.84359999969601629</v>
      </c>
      <c r="AC288" s="9">
        <v>0.64500000000000002</v>
      </c>
      <c r="AD288" s="10">
        <v>0.51155106770683278</v>
      </c>
      <c r="AE288" s="10">
        <v>0.64630177738343997</v>
      </c>
      <c r="AF288" s="9">
        <v>0.32366156423730114</v>
      </c>
      <c r="AG288" s="9">
        <v>6.1267285714285705E-2</v>
      </c>
    </row>
    <row r="289" spans="3:33">
      <c r="C289" t="s">
        <v>74</v>
      </c>
      <c r="D289">
        <v>2006</v>
      </c>
      <c r="E289" s="9">
        <v>1</v>
      </c>
      <c r="F289" s="9">
        <v>9.0563199783116576E-3</v>
      </c>
      <c r="G289" s="9">
        <v>3.0000000000000027E-2</v>
      </c>
      <c r="H289" s="9">
        <v>0.30000000000000004</v>
      </c>
      <c r="I289" s="9">
        <v>1.7333333333333333E-2</v>
      </c>
      <c r="J289" s="9">
        <v>0.12</v>
      </c>
      <c r="K289" s="10">
        <v>0.49525000000000002</v>
      </c>
      <c r="L289" s="9">
        <v>0.49299999999999999</v>
      </c>
      <c r="M289" s="9">
        <v>0.85123809523816663</v>
      </c>
      <c r="N289" s="10">
        <v>0.06</v>
      </c>
      <c r="O289" s="10">
        <v>0.28999999999999998</v>
      </c>
      <c r="P289" s="9">
        <v>6.9999999999999993E-2</v>
      </c>
      <c r="Q289" s="10">
        <v>0.3175</v>
      </c>
      <c r="R289" s="9">
        <v>0.85877333333333339</v>
      </c>
      <c r="S289" s="9">
        <v>0.18515121951219615</v>
      </c>
      <c r="T289" s="11">
        <v>0.33615819200000002</v>
      </c>
      <c r="U289" s="9">
        <v>2.3279364010000001E-2</v>
      </c>
      <c r="V289" s="10">
        <v>8.0666150666666672E-2</v>
      </c>
      <c r="W289" s="9">
        <v>0.1559046237035541</v>
      </c>
      <c r="X289" s="9">
        <v>0.40332035678730699</v>
      </c>
      <c r="Y289" s="9">
        <v>8.2999999999999963E-2</v>
      </c>
      <c r="Z289" s="9">
        <v>0.4</v>
      </c>
      <c r="AA289" s="10">
        <v>6.5760631302060502E-2</v>
      </c>
      <c r="AB289" s="9">
        <v>0.84699999962002037</v>
      </c>
      <c r="AC289" s="9">
        <v>0.64700000000000002</v>
      </c>
      <c r="AD289" s="10">
        <v>0.50475870048132221</v>
      </c>
      <c r="AE289" s="10">
        <v>0.608337952240246</v>
      </c>
      <c r="AF289" s="9">
        <v>0.36866712823791115</v>
      </c>
      <c r="AG289" s="9">
        <v>8.6010857142857125E-2</v>
      </c>
    </row>
    <row r="290" spans="3:33">
      <c r="C290" t="s">
        <v>74</v>
      </c>
      <c r="D290">
        <v>2007</v>
      </c>
      <c r="E290" s="9">
        <v>1</v>
      </c>
      <c r="F290" s="9">
        <v>9.2180399746969351E-3</v>
      </c>
      <c r="G290" s="9">
        <v>2.0000000000000018E-2</v>
      </c>
      <c r="H290" s="9">
        <v>0.30000000000000004</v>
      </c>
      <c r="I290" s="9">
        <v>1.7333333333333333E-2</v>
      </c>
      <c r="J290" s="9">
        <v>0.10999999999999999</v>
      </c>
      <c r="K290" s="10">
        <v>0.49525000000000002</v>
      </c>
      <c r="L290" s="9">
        <v>0.48799999999999999</v>
      </c>
      <c r="M290" s="9">
        <v>1</v>
      </c>
      <c r="N290" s="10">
        <v>0.06</v>
      </c>
      <c r="O290" s="10">
        <v>0.32</v>
      </c>
      <c r="P290" s="9">
        <v>6.9999999999999993E-2</v>
      </c>
      <c r="Q290" s="10">
        <v>0.3175</v>
      </c>
      <c r="R290" s="9">
        <v>0.8576355555555556</v>
      </c>
      <c r="S290" s="9">
        <v>0.1792170731707321</v>
      </c>
      <c r="T290" s="11">
        <v>0.33615819200000002</v>
      </c>
      <c r="U290" s="9">
        <v>1.7604699790000001E-2</v>
      </c>
      <c r="V290" s="10">
        <v>7.8516113333333332E-2</v>
      </c>
      <c r="W290" s="9">
        <v>0.1559046237035541</v>
      </c>
      <c r="X290" s="9">
        <v>0.40332035678730699</v>
      </c>
      <c r="Y290" s="9">
        <v>8.2999999999999963E-2</v>
      </c>
      <c r="Z290" s="9">
        <v>0.4</v>
      </c>
      <c r="AA290" s="10">
        <v>6.5760631302060502E-2</v>
      </c>
      <c r="AB290" s="9">
        <v>0.85039999954402445</v>
      </c>
      <c r="AC290" s="9">
        <v>0.63300000000000001</v>
      </c>
      <c r="AD290" s="10">
        <v>0.51217796687388883</v>
      </c>
      <c r="AE290" s="10">
        <v>0.6178111657182781</v>
      </c>
      <c r="AF290" s="9">
        <v>0.42202247191011222</v>
      </c>
      <c r="AG290" s="9">
        <v>0.11075442857142857</v>
      </c>
    </row>
    <row r="291" spans="3:33">
      <c r="C291" t="s">
        <v>74</v>
      </c>
      <c r="D291">
        <v>2008</v>
      </c>
      <c r="E291" s="9">
        <v>1</v>
      </c>
      <c r="F291" s="9">
        <v>9.3797599710822108E-3</v>
      </c>
      <c r="G291" s="9">
        <v>1.0000000000000009E-2</v>
      </c>
      <c r="H291" s="9">
        <v>0.30000000000000004</v>
      </c>
      <c r="I291" s="9">
        <v>1.7333333333333333E-2</v>
      </c>
      <c r="J291" s="9">
        <v>9.9999999999999978E-2</v>
      </c>
      <c r="K291" s="10">
        <v>0.49525000000000002</v>
      </c>
      <c r="L291" s="9">
        <v>0.48299999999999998</v>
      </c>
      <c r="M291" s="9">
        <v>0.91707142857150004</v>
      </c>
      <c r="N291" s="10">
        <v>0.06</v>
      </c>
      <c r="O291" s="10">
        <v>0.32639999985694884</v>
      </c>
      <c r="P291" s="9">
        <v>6.9999999999999993E-2</v>
      </c>
      <c r="Q291" s="10">
        <v>0.3175</v>
      </c>
      <c r="R291" s="9">
        <v>0.8564977777777778</v>
      </c>
      <c r="S291" s="9">
        <v>0.17353414634146391</v>
      </c>
      <c r="T291" s="11">
        <v>0.33615819200000002</v>
      </c>
      <c r="U291" s="9">
        <v>1.6493290420000001E-2</v>
      </c>
      <c r="V291" s="10">
        <v>7.6366076000000005E-2</v>
      </c>
      <c r="W291" s="9">
        <v>0.1559046237035541</v>
      </c>
      <c r="X291" s="9">
        <v>0.40332035678730699</v>
      </c>
      <c r="Y291" s="9">
        <v>8.2999999999999963E-2</v>
      </c>
      <c r="Z291" s="9">
        <v>0.4</v>
      </c>
      <c r="AA291" s="10">
        <v>6.5760631302060502E-2</v>
      </c>
      <c r="AB291" s="9">
        <v>0.85379999946802854</v>
      </c>
      <c r="AC291" s="9">
        <v>0.63</v>
      </c>
      <c r="AD291" s="10">
        <v>0.53137134251096396</v>
      </c>
      <c r="AE291" s="10">
        <v>0.63434914475960202</v>
      </c>
      <c r="AF291" s="9">
        <v>0.55204387871261551</v>
      </c>
      <c r="AG291" s="9">
        <v>0.13549799999999998</v>
      </c>
    </row>
    <row r="292" spans="3:33">
      <c r="C292" t="s">
        <v>74</v>
      </c>
      <c r="D292">
        <v>2009</v>
      </c>
      <c r="E292" s="9">
        <v>1</v>
      </c>
      <c r="F292" s="9">
        <v>9.5414799674674866E-3</v>
      </c>
      <c r="G292" s="9">
        <v>2.9799999557435508E-2</v>
      </c>
      <c r="H292" s="9">
        <v>0.30000000000000004</v>
      </c>
      <c r="I292" s="9">
        <v>1.7333333333333333E-2</v>
      </c>
      <c r="J292" s="9">
        <v>0.1179999995976686</v>
      </c>
      <c r="K292" s="10">
        <v>0.49525000000000002</v>
      </c>
      <c r="L292" s="9">
        <v>0.47799999999999998</v>
      </c>
      <c r="M292" s="9">
        <v>0.91707142857150004</v>
      </c>
      <c r="N292" s="10">
        <v>0.06</v>
      </c>
      <c r="O292" s="10">
        <v>0.33279999971389773</v>
      </c>
      <c r="P292" s="9">
        <v>6.9999999999999993E-2</v>
      </c>
      <c r="Q292" s="10">
        <v>0.3175</v>
      </c>
      <c r="R292" s="9">
        <v>0.85536000000000001</v>
      </c>
      <c r="S292" s="9">
        <v>0.20406346273225129</v>
      </c>
      <c r="T292" s="11">
        <v>0.33615819200000002</v>
      </c>
      <c r="U292" s="9">
        <v>7.5055597500000007E-3</v>
      </c>
      <c r="V292" s="10">
        <v>7.7893397485861715E-2</v>
      </c>
      <c r="W292" s="9">
        <v>0.1559046237035541</v>
      </c>
      <c r="X292" s="9">
        <v>0.40332035678730699</v>
      </c>
      <c r="Y292" s="9">
        <v>8.2999999999999963E-2</v>
      </c>
      <c r="Z292" s="9">
        <v>0.4</v>
      </c>
      <c r="AA292" s="10">
        <v>6.5760631302060502E-2</v>
      </c>
      <c r="AB292" s="9">
        <v>0.85719999939203262</v>
      </c>
      <c r="AC292" s="9">
        <v>0.63</v>
      </c>
      <c r="AD292" s="10">
        <v>0.51542024754088278</v>
      </c>
      <c r="AE292" s="10">
        <v>0.64887571636989005</v>
      </c>
      <c r="AF292" s="9">
        <v>0.53949246365212777</v>
      </c>
      <c r="AG292" s="9">
        <v>0.16024157142857143</v>
      </c>
    </row>
    <row r="293" spans="3:33">
      <c r="C293" t="s">
        <v>74</v>
      </c>
      <c r="D293">
        <v>2010</v>
      </c>
      <c r="E293" s="9">
        <v>1</v>
      </c>
      <c r="F293" s="9">
        <v>9.7031999638527641E-3</v>
      </c>
      <c r="G293" s="9">
        <v>4.9599999114871007E-2</v>
      </c>
      <c r="H293" s="9">
        <v>0.30000000000000004</v>
      </c>
      <c r="I293" s="9">
        <v>1.7333333333333333E-2</v>
      </c>
      <c r="J293" s="9">
        <v>0.13599999919533734</v>
      </c>
      <c r="K293" s="10">
        <v>0.49525000000000002</v>
      </c>
      <c r="L293" s="9">
        <v>0.48277999989315867</v>
      </c>
      <c r="M293" s="9">
        <v>0.91707142857150004</v>
      </c>
      <c r="N293" s="10">
        <v>0.06</v>
      </c>
      <c r="O293" s="10">
        <v>0.33919999957084657</v>
      </c>
      <c r="P293" s="9">
        <v>6.9999999999999993E-2</v>
      </c>
      <c r="Q293" s="10">
        <v>0.3175</v>
      </c>
      <c r="R293" s="9">
        <v>0.85536000000000001</v>
      </c>
      <c r="S293" s="9">
        <v>0.23459277912303866</v>
      </c>
      <c r="T293" s="11">
        <v>0.33615819200000002</v>
      </c>
      <c r="U293" s="9">
        <v>7.5806153458223766E-3</v>
      </c>
      <c r="V293" s="10">
        <v>7.9420718971723411E-2</v>
      </c>
      <c r="W293" s="9">
        <v>0.1559046237035541</v>
      </c>
      <c r="X293" s="9">
        <v>0.40332035678730699</v>
      </c>
      <c r="Y293" s="9">
        <v>8.2999999999999963E-2</v>
      </c>
      <c r="Z293" s="9">
        <v>0.4</v>
      </c>
      <c r="AA293" s="10">
        <v>6.5760631302060502E-2</v>
      </c>
      <c r="AB293" s="9">
        <v>0.8605999993160367</v>
      </c>
      <c r="AC293" s="9">
        <v>0.61499999999999999</v>
      </c>
      <c r="AD293" s="10">
        <v>0.51526604506892071</v>
      </c>
      <c r="AE293" s="10">
        <v>0.64738695923946743</v>
      </c>
      <c r="AF293" s="9">
        <v>0.5340975391361924</v>
      </c>
      <c r="AG293" s="9">
        <v>0.15863915575010248</v>
      </c>
    </row>
    <row r="294" spans="3:33">
      <c r="C294" t="s">
        <v>76</v>
      </c>
      <c r="D294">
        <v>1995</v>
      </c>
      <c r="E294" s="9">
        <v>1</v>
      </c>
      <c r="F294" s="9">
        <v>4.9259999999999998E-3</v>
      </c>
      <c r="G294" s="9">
        <v>0.39</v>
      </c>
      <c r="H294" s="9">
        <v>0.32499999999999996</v>
      </c>
      <c r="I294" s="9">
        <v>0.34533333333333333</v>
      </c>
      <c r="J294" s="9">
        <v>0.92</v>
      </c>
      <c r="K294" s="10">
        <v>0.62008333333333332</v>
      </c>
      <c r="L294" s="9">
        <v>0.63200000000000001</v>
      </c>
      <c r="M294" s="9">
        <v>0.97224177529479239</v>
      </c>
      <c r="N294" s="10">
        <v>0.26</v>
      </c>
      <c r="O294" s="10">
        <v>0.25</v>
      </c>
      <c r="P294" s="9">
        <v>0.7547999996691942</v>
      </c>
      <c r="Q294" s="10">
        <v>0.20749999999999999</v>
      </c>
      <c r="R294" s="9">
        <v>0.96320000000000006</v>
      </c>
      <c r="S294" s="9">
        <v>0.57427219512195193</v>
      </c>
      <c r="T294" s="11">
        <v>0.81908548800000003</v>
      </c>
      <c r="U294" s="9">
        <v>0.19600718340000001</v>
      </c>
      <c r="V294" s="10">
        <v>1</v>
      </c>
      <c r="W294" s="9">
        <v>1.6341815777022133E-2</v>
      </c>
      <c r="X294" s="9">
        <v>0.209514596205015</v>
      </c>
      <c r="Y294" s="9">
        <v>0.752</v>
      </c>
      <c r="Z294" s="9">
        <v>0.39</v>
      </c>
      <c r="AA294" s="10">
        <v>8.1359609473874522E-2</v>
      </c>
      <c r="AB294" s="9">
        <v>0.8</v>
      </c>
      <c r="AC294" s="9">
        <v>0.53410000024363402</v>
      </c>
      <c r="AD294" s="10">
        <v>0.70364289715227546</v>
      </c>
      <c r="AE294" s="10">
        <v>0.63252668221575825</v>
      </c>
      <c r="AF294" s="9">
        <v>2.0384510101981111E-4</v>
      </c>
      <c r="AG294" s="9">
        <v>3.1123714285714282E-2</v>
      </c>
    </row>
    <row r="295" spans="3:33">
      <c r="C295" t="s">
        <v>76</v>
      </c>
      <c r="D295">
        <v>1996</v>
      </c>
      <c r="E295" s="9">
        <v>1</v>
      </c>
      <c r="F295" s="9">
        <v>4.9259999999999998E-3</v>
      </c>
      <c r="G295" s="9">
        <v>0.38</v>
      </c>
      <c r="H295" s="9">
        <v>0.32499999999999996</v>
      </c>
      <c r="I295" s="9">
        <v>0.34533333333333333</v>
      </c>
      <c r="J295" s="9">
        <v>0.91800000000000004</v>
      </c>
      <c r="K295" s="10">
        <v>0.62008333333333332</v>
      </c>
      <c r="L295" s="9">
        <v>0.629</v>
      </c>
      <c r="M295" s="9">
        <v>0.97227350427344872</v>
      </c>
      <c r="N295" s="10">
        <v>0.26</v>
      </c>
      <c r="O295" s="10">
        <v>0.18</v>
      </c>
      <c r="P295" s="9">
        <v>0.74</v>
      </c>
      <c r="Q295" s="10">
        <v>0.20749999999999999</v>
      </c>
      <c r="R295" s="9">
        <v>0.96320000000000006</v>
      </c>
      <c r="S295" s="9">
        <v>0.56525951219512194</v>
      </c>
      <c r="T295" s="11">
        <v>0.81908548800000003</v>
      </c>
      <c r="U295" s="9">
        <v>0.12003808210000001</v>
      </c>
      <c r="V295" s="10">
        <v>1</v>
      </c>
      <c r="W295" s="9">
        <v>1.6341815777022133E-2</v>
      </c>
      <c r="X295" s="9">
        <v>0.209514596205015</v>
      </c>
      <c r="Y295" s="9">
        <v>0.752</v>
      </c>
      <c r="Z295" s="9">
        <v>0.39</v>
      </c>
      <c r="AA295" s="10">
        <v>8.1359609473874522E-2</v>
      </c>
      <c r="AB295" s="9">
        <v>0.8</v>
      </c>
      <c r="AC295" s="9">
        <v>0.54500000000000004</v>
      </c>
      <c r="AD295" s="10">
        <v>0.70779887455039003</v>
      </c>
      <c r="AE295" s="10">
        <v>0.63523130832174002</v>
      </c>
      <c r="AF295" s="9">
        <v>5.0924691373701117E-4</v>
      </c>
      <c r="AG295" s="9">
        <v>3.0723285714285713E-2</v>
      </c>
    </row>
    <row r="296" spans="3:33">
      <c r="C296" t="s">
        <v>76</v>
      </c>
      <c r="D296">
        <v>1997</v>
      </c>
      <c r="E296" s="9">
        <v>1</v>
      </c>
      <c r="F296" s="9">
        <v>4.9259999999999998E-3</v>
      </c>
      <c r="G296" s="9">
        <v>0.37</v>
      </c>
      <c r="H296" s="9">
        <v>0.32499999999999996</v>
      </c>
      <c r="I296" s="9">
        <v>0.34533333333333333</v>
      </c>
      <c r="J296" s="9">
        <v>0.91600000000000004</v>
      </c>
      <c r="K296" s="10">
        <v>0.62008333333333332</v>
      </c>
      <c r="L296" s="9">
        <v>0.626</v>
      </c>
      <c r="M296" s="9">
        <v>0.97229841269835715</v>
      </c>
      <c r="N296" s="10">
        <v>0.26</v>
      </c>
      <c r="O296" s="10">
        <v>0.15</v>
      </c>
      <c r="P296" s="9">
        <v>0.69199999999999995</v>
      </c>
      <c r="Q296" s="10">
        <v>0.20749999999999999</v>
      </c>
      <c r="R296" s="9">
        <v>0.96320000000000006</v>
      </c>
      <c r="S296" s="9">
        <v>0.55693609756097606</v>
      </c>
      <c r="T296" s="11">
        <v>0.81908548800000003</v>
      </c>
      <c r="U296" s="9">
        <v>0.18328041160000003</v>
      </c>
      <c r="V296" s="10">
        <v>0.98246978124999995</v>
      </c>
      <c r="W296" s="9">
        <v>1.6341815777022133E-2</v>
      </c>
      <c r="X296" s="9">
        <v>0.209514596205015</v>
      </c>
      <c r="Y296" s="9">
        <v>0.752</v>
      </c>
      <c r="Z296" s="9">
        <v>0.39</v>
      </c>
      <c r="AA296" s="10">
        <v>8.1359609473874522E-2</v>
      </c>
      <c r="AB296" s="9">
        <v>0.8</v>
      </c>
      <c r="AC296" s="9">
        <v>0.61299999999999999</v>
      </c>
      <c r="AD296" s="10">
        <v>0.66502225876058907</v>
      </c>
      <c r="AE296" s="10">
        <v>0.604048775831179</v>
      </c>
      <c r="AF296" s="9">
        <v>7.841968719400111E-4</v>
      </c>
      <c r="AG296" s="9">
        <v>3.7276714285714288E-2</v>
      </c>
    </row>
    <row r="297" spans="3:33">
      <c r="C297" t="s">
        <v>76</v>
      </c>
      <c r="D297">
        <v>1998</v>
      </c>
      <c r="E297" s="9">
        <v>1</v>
      </c>
      <c r="F297" s="9">
        <v>4.9259999999999998E-3</v>
      </c>
      <c r="G297" s="9">
        <v>0.36</v>
      </c>
      <c r="H297" s="9">
        <v>0.32499999999999996</v>
      </c>
      <c r="I297" s="9">
        <v>0.34533333333333333</v>
      </c>
      <c r="J297" s="9">
        <v>0.91400000000000003</v>
      </c>
      <c r="K297" s="10">
        <v>0.62008333333333332</v>
      </c>
      <c r="L297" s="9">
        <v>0.623</v>
      </c>
      <c r="M297" s="9">
        <v>0.97231777777772221</v>
      </c>
      <c r="N297" s="10">
        <v>0.26</v>
      </c>
      <c r="O297" s="10">
        <v>0.14000000000000001</v>
      </c>
      <c r="P297" s="9">
        <v>0.64400000000000002</v>
      </c>
      <c r="Q297" s="10">
        <v>0.20749999999999999</v>
      </c>
      <c r="R297" s="9">
        <v>0.96320000000000006</v>
      </c>
      <c r="S297" s="9">
        <v>0.549231219512196</v>
      </c>
      <c r="T297" s="11">
        <v>0.81908548800000003</v>
      </c>
      <c r="U297" s="9">
        <v>0.14446789090000001</v>
      </c>
      <c r="V297" s="10">
        <v>0.93786256299999993</v>
      </c>
      <c r="W297" s="9">
        <v>1.6341815777022133E-2</v>
      </c>
      <c r="X297" s="9">
        <v>0.209514596205015</v>
      </c>
      <c r="Y297" s="9">
        <v>0.752</v>
      </c>
      <c r="Z297" s="9">
        <v>0.39</v>
      </c>
      <c r="AA297" s="10">
        <v>8.1359609473874522E-2</v>
      </c>
      <c r="AB297" s="9">
        <v>0.8</v>
      </c>
      <c r="AC297" s="9">
        <v>0.61699999999999999</v>
      </c>
      <c r="AD297" s="10">
        <v>0.62224564297078799</v>
      </c>
      <c r="AE297" s="10">
        <v>0.57286624334061798</v>
      </c>
      <c r="AF297" s="9">
        <v>1.1146545635679999E-3</v>
      </c>
      <c r="AG297" s="9">
        <v>4.2556428571428571E-2</v>
      </c>
    </row>
    <row r="298" spans="3:33">
      <c r="C298" t="s">
        <v>76</v>
      </c>
      <c r="D298">
        <v>1999</v>
      </c>
      <c r="E298" s="9">
        <v>1</v>
      </c>
      <c r="F298" s="9">
        <v>4.9259999999999998E-3</v>
      </c>
      <c r="G298" s="9">
        <v>0.35</v>
      </c>
      <c r="H298" s="9">
        <v>0.32499999999999996</v>
      </c>
      <c r="I298" s="9">
        <v>0.34533333333333333</v>
      </c>
      <c r="J298" s="9">
        <v>0.91200000000000003</v>
      </c>
      <c r="K298" s="10">
        <v>0.62008333333333332</v>
      </c>
      <c r="L298" s="9">
        <v>0.62</v>
      </c>
      <c r="M298" s="9">
        <v>0.97272222222216664</v>
      </c>
      <c r="N298" s="10">
        <v>0.26</v>
      </c>
      <c r="O298" s="10">
        <v>0.13</v>
      </c>
      <c r="P298" s="9">
        <v>0.59599999999999997</v>
      </c>
      <c r="Q298" s="10">
        <v>0.20749999999999999</v>
      </c>
      <c r="R298" s="9">
        <v>0.96320000000000006</v>
      </c>
      <c r="S298" s="9">
        <v>0.54208487804878203</v>
      </c>
      <c r="T298" s="11">
        <v>0.81908548800000003</v>
      </c>
      <c r="U298" s="9">
        <v>0.13076153609999999</v>
      </c>
      <c r="V298" s="10">
        <v>0.89325534475000001</v>
      </c>
      <c r="W298" s="9">
        <v>1.6341815777022133E-2</v>
      </c>
      <c r="X298" s="9">
        <v>0.209514596205015</v>
      </c>
      <c r="Y298" s="9">
        <v>0.752</v>
      </c>
      <c r="Z298" s="9">
        <v>0.39</v>
      </c>
      <c r="AA298" s="10">
        <v>8.1359609473874522E-2</v>
      </c>
      <c r="AB298" s="9">
        <v>0.8175</v>
      </c>
      <c r="AC298" s="9">
        <v>0.60599999999999998</v>
      </c>
      <c r="AD298" s="10">
        <v>0.62760321227777793</v>
      </c>
      <c r="AE298" s="10">
        <v>0.57599236578862401</v>
      </c>
      <c r="AF298" s="9">
        <v>1.2511301092180001E-3</v>
      </c>
      <c r="AG298" s="9">
        <v>4.7836142857142855E-2</v>
      </c>
    </row>
    <row r="299" spans="3:33">
      <c r="C299" t="s">
        <v>76</v>
      </c>
      <c r="D299">
        <v>2000</v>
      </c>
      <c r="E299" s="9">
        <v>1</v>
      </c>
      <c r="F299" s="9">
        <v>4.9259999999999998E-3</v>
      </c>
      <c r="G299" s="9">
        <v>0.33999999999999997</v>
      </c>
      <c r="H299" s="9">
        <v>0.32499999999999996</v>
      </c>
      <c r="I299" s="9">
        <v>0.34533333333333333</v>
      </c>
      <c r="J299" s="9">
        <v>0.91</v>
      </c>
      <c r="K299" s="10">
        <v>0.62008333333333332</v>
      </c>
      <c r="L299" s="9">
        <v>0.61699999999999999</v>
      </c>
      <c r="M299" s="9">
        <v>0.97272222222216664</v>
      </c>
      <c r="N299" s="10">
        <v>0.26</v>
      </c>
      <c r="O299" s="10">
        <v>0.1</v>
      </c>
      <c r="P299" s="9">
        <v>0.54800000000000004</v>
      </c>
      <c r="Q299" s="10">
        <v>0.20749999999999999</v>
      </c>
      <c r="R299" s="9">
        <v>0.96320000000000006</v>
      </c>
      <c r="S299" s="9">
        <v>0.53527756097560997</v>
      </c>
      <c r="T299" s="11">
        <v>0.81908548800000003</v>
      </c>
      <c r="U299" s="9">
        <v>0.1715944164</v>
      </c>
      <c r="V299" s="10">
        <v>0.84864812649999999</v>
      </c>
      <c r="W299" s="9">
        <v>1.6341815777022133E-2</v>
      </c>
      <c r="X299" s="9">
        <v>0.209514596205015</v>
      </c>
      <c r="Y299" s="9">
        <v>0.752</v>
      </c>
      <c r="Z299" s="9">
        <v>0.39</v>
      </c>
      <c r="AA299" s="10">
        <v>8.1359609473874522E-2</v>
      </c>
      <c r="AB299" s="9">
        <v>0.83499999999999996</v>
      </c>
      <c r="AC299" s="9">
        <v>0.61499999999999999</v>
      </c>
      <c r="AD299" s="10">
        <v>0.63296078158476798</v>
      </c>
      <c r="AE299" s="10">
        <v>0.57911848823663004</v>
      </c>
      <c r="AF299" s="9">
        <v>9.2561850432123331E-3</v>
      </c>
      <c r="AG299" s="9">
        <v>5.4522571428571427E-2</v>
      </c>
    </row>
    <row r="300" spans="3:33">
      <c r="C300" t="s">
        <v>76</v>
      </c>
      <c r="D300">
        <v>2001</v>
      </c>
      <c r="E300" s="9">
        <v>1</v>
      </c>
      <c r="F300" s="9">
        <v>4.9259999999999998E-3</v>
      </c>
      <c r="G300" s="9">
        <v>0.32799999999999996</v>
      </c>
      <c r="H300" s="9">
        <v>0.32499999999999996</v>
      </c>
      <c r="I300" s="9">
        <v>0.34533333333333333</v>
      </c>
      <c r="J300" s="9">
        <v>0.90600000000000003</v>
      </c>
      <c r="K300" s="10">
        <v>0.62008333333333332</v>
      </c>
      <c r="L300" s="9">
        <v>0.61360000000000003</v>
      </c>
      <c r="M300" s="9">
        <v>0.97272222222216664</v>
      </c>
      <c r="N300" s="10">
        <v>0.26</v>
      </c>
      <c r="O300" s="10">
        <v>0.13</v>
      </c>
      <c r="P300" s="9">
        <v>0.5</v>
      </c>
      <c r="Q300" s="10">
        <v>0.20749999999999999</v>
      </c>
      <c r="R300" s="9">
        <v>0.96320000000000006</v>
      </c>
      <c r="S300" s="9">
        <v>0.52855024390243999</v>
      </c>
      <c r="T300" s="11">
        <v>0.81908548800000003</v>
      </c>
      <c r="U300" s="9">
        <v>0.172163975</v>
      </c>
      <c r="V300" s="10">
        <v>0.81244061599999995</v>
      </c>
      <c r="W300" s="9">
        <v>1.6341815777022133E-2</v>
      </c>
      <c r="X300" s="9">
        <v>0.209514596205015</v>
      </c>
      <c r="Y300" s="9">
        <v>0.752</v>
      </c>
      <c r="Z300" s="9">
        <v>0.39</v>
      </c>
      <c r="AA300" s="10">
        <v>8.1359609473874522E-2</v>
      </c>
      <c r="AB300" s="9">
        <v>0.85250000000000004</v>
      </c>
      <c r="AC300" s="9">
        <v>0.60099999999999998</v>
      </c>
      <c r="AD300" s="10">
        <v>0.63772400721531397</v>
      </c>
      <c r="AE300" s="10">
        <v>0.54543980168233319</v>
      </c>
      <c r="AF300" s="9">
        <v>2.0189882778671224E-2</v>
      </c>
      <c r="AG300" s="9">
        <v>6.6125857142857139E-2</v>
      </c>
    </row>
    <row r="301" spans="3:33">
      <c r="C301" t="s">
        <v>76</v>
      </c>
      <c r="D301">
        <v>2002</v>
      </c>
      <c r="E301" s="9">
        <v>1</v>
      </c>
      <c r="F301" s="9">
        <v>4.9259999999999998E-3</v>
      </c>
      <c r="G301" s="9">
        <v>0.31599999999999995</v>
      </c>
      <c r="H301" s="9">
        <v>0.32499999999999996</v>
      </c>
      <c r="I301" s="9">
        <v>0.34533333333333333</v>
      </c>
      <c r="J301" s="9">
        <v>0.90200000000000002</v>
      </c>
      <c r="K301" s="10">
        <v>0.62008333333333332</v>
      </c>
      <c r="L301" s="9">
        <v>0.61020000000000008</v>
      </c>
      <c r="M301" s="9">
        <v>0.97272222222216664</v>
      </c>
      <c r="N301" s="10">
        <v>0.26</v>
      </c>
      <c r="O301" s="10">
        <v>0.19</v>
      </c>
      <c r="P301" s="9">
        <v>0.49400000000000005</v>
      </c>
      <c r="Q301" s="10">
        <v>0.20749999999999999</v>
      </c>
      <c r="R301" s="9">
        <v>0.96320000000000006</v>
      </c>
      <c r="S301" s="9">
        <v>0.52166390243902594</v>
      </c>
      <c r="T301" s="11">
        <v>0.81908548800000003</v>
      </c>
      <c r="U301" s="9">
        <v>0.1900735187</v>
      </c>
      <c r="V301" s="10">
        <v>0.77623310550000002</v>
      </c>
      <c r="W301" s="9">
        <v>1.6341815777022133E-2</v>
      </c>
      <c r="X301" s="9">
        <v>0.209514596205015</v>
      </c>
      <c r="Y301" s="9">
        <v>0.752</v>
      </c>
      <c r="Z301" s="9">
        <v>0.39</v>
      </c>
      <c r="AA301" s="10">
        <v>8.1359609473874522E-2</v>
      </c>
      <c r="AB301" s="9">
        <v>0.87</v>
      </c>
      <c r="AC301" s="9">
        <v>0.57299999999999995</v>
      </c>
      <c r="AD301" s="10">
        <v>0.64248723284585996</v>
      </c>
      <c r="AE301" s="10">
        <v>0.51176111512803646</v>
      </c>
      <c r="AF301" s="9">
        <v>3.4174090631306671E-2</v>
      </c>
      <c r="AG301" s="9">
        <v>7.8080142857142862E-2</v>
      </c>
    </row>
    <row r="302" spans="3:33">
      <c r="C302" t="s">
        <v>76</v>
      </c>
      <c r="D302">
        <v>2003</v>
      </c>
      <c r="E302" s="9">
        <v>1</v>
      </c>
      <c r="F302" s="9">
        <v>4.9259999999999998E-3</v>
      </c>
      <c r="G302" s="9">
        <v>0.30400000000000005</v>
      </c>
      <c r="H302" s="9">
        <v>0.32499999999999996</v>
      </c>
      <c r="I302" s="9">
        <v>0.34533333333333333</v>
      </c>
      <c r="J302" s="9">
        <v>0.89800000000000002</v>
      </c>
      <c r="K302" s="10">
        <v>0.62008333333333332</v>
      </c>
      <c r="L302" s="9">
        <v>0.60680000000000001</v>
      </c>
      <c r="M302" s="9">
        <v>0.99866289308183331</v>
      </c>
      <c r="N302" s="10">
        <v>0.26</v>
      </c>
      <c r="O302" s="10">
        <v>0.22</v>
      </c>
      <c r="P302" s="9">
        <v>0.48799999999999999</v>
      </c>
      <c r="Q302" s="10">
        <v>0.20749999999999999</v>
      </c>
      <c r="R302" s="9">
        <v>0.96320000000000006</v>
      </c>
      <c r="S302" s="9">
        <v>0.51439999999999997</v>
      </c>
      <c r="T302" s="11">
        <v>0.81908548800000003</v>
      </c>
      <c r="U302" s="9">
        <v>0.16545678359999999</v>
      </c>
      <c r="V302" s="10">
        <v>0.74002559499999998</v>
      </c>
      <c r="W302" s="9">
        <v>1.6341815777022133E-2</v>
      </c>
      <c r="X302" s="9">
        <v>0.209514596205015</v>
      </c>
      <c r="Y302" s="9">
        <v>0.752</v>
      </c>
      <c r="Z302" s="9">
        <v>0.39</v>
      </c>
      <c r="AA302" s="10">
        <v>8.1359609473874522E-2</v>
      </c>
      <c r="AB302" s="9">
        <v>0.88749999999999996</v>
      </c>
      <c r="AC302" s="9">
        <v>0.54899999999999993</v>
      </c>
      <c r="AD302" s="10">
        <v>0.62712544795230207</v>
      </c>
      <c r="AE302" s="10">
        <v>0.51629795795649558</v>
      </c>
      <c r="AF302" s="9">
        <v>3.5663441486541887E-2</v>
      </c>
      <c r="AG302" s="9">
        <v>8.6337857142857147E-2</v>
      </c>
    </row>
    <row r="303" spans="3:33">
      <c r="C303" t="s">
        <v>76</v>
      </c>
      <c r="D303">
        <v>2004</v>
      </c>
      <c r="E303" s="9">
        <v>1</v>
      </c>
      <c r="F303" s="9">
        <v>4.9259999999999998E-3</v>
      </c>
      <c r="G303" s="9">
        <v>0.29200000000000004</v>
      </c>
      <c r="H303" s="9">
        <v>0.32499999999999996</v>
      </c>
      <c r="I303" s="9">
        <v>0.34533333333333333</v>
      </c>
      <c r="J303" s="9">
        <v>0.89400000000000002</v>
      </c>
      <c r="K303" s="10">
        <v>0.62008333333333332</v>
      </c>
      <c r="L303" s="9">
        <v>0.60340000000000005</v>
      </c>
      <c r="M303" s="9">
        <v>0.99991212121216666</v>
      </c>
      <c r="N303" s="10">
        <v>0.26</v>
      </c>
      <c r="O303" s="10">
        <v>0.2</v>
      </c>
      <c r="P303" s="9">
        <v>0.48200000000000004</v>
      </c>
      <c r="Q303" s="10">
        <v>0.20749999999999999</v>
      </c>
      <c r="R303" s="9">
        <v>0.96320000000000006</v>
      </c>
      <c r="S303" s="9">
        <v>0.50668829268292792</v>
      </c>
      <c r="T303" s="11">
        <v>0.81908548800000003</v>
      </c>
      <c r="U303" s="9">
        <v>0.16953311270000002</v>
      </c>
      <c r="V303" s="10">
        <v>0.70381808450000005</v>
      </c>
      <c r="W303" s="9">
        <v>1.6341815777022133E-2</v>
      </c>
      <c r="X303" s="9">
        <v>0.209514596205015</v>
      </c>
      <c r="Y303" s="9">
        <v>0.752</v>
      </c>
      <c r="Z303" s="9">
        <v>0.39</v>
      </c>
      <c r="AA303" s="10">
        <v>8.1359609473874522E-2</v>
      </c>
      <c r="AB303" s="9">
        <v>0.90500000000000003</v>
      </c>
      <c r="AC303" s="9">
        <v>0.54600000000000004</v>
      </c>
      <c r="AD303" s="10">
        <v>0.54169065002672401</v>
      </c>
      <c r="AE303" s="10">
        <v>0.50645108713974063</v>
      </c>
      <c r="AF303" s="9">
        <v>6.7057664347280443E-2</v>
      </c>
      <c r="AG303" s="9">
        <v>8.7072428571428565E-2</v>
      </c>
    </row>
    <row r="304" spans="3:33">
      <c r="C304" t="s">
        <v>76</v>
      </c>
      <c r="D304">
        <v>2005</v>
      </c>
      <c r="E304" s="9">
        <v>1</v>
      </c>
      <c r="F304" s="9">
        <v>4.9259999999999998E-3</v>
      </c>
      <c r="G304" s="9">
        <v>0.28000000000000003</v>
      </c>
      <c r="H304" s="9">
        <v>0.32499999999999996</v>
      </c>
      <c r="I304" s="9">
        <v>0.34533333333333333</v>
      </c>
      <c r="J304" s="9">
        <v>0.89</v>
      </c>
      <c r="K304" s="10">
        <v>0.62008333333333332</v>
      </c>
      <c r="L304" s="9">
        <v>0.6</v>
      </c>
      <c r="M304" s="9">
        <v>0.99999197530866668</v>
      </c>
      <c r="N304" s="10">
        <v>0.26</v>
      </c>
      <c r="O304" s="10">
        <v>0.3</v>
      </c>
      <c r="P304" s="9">
        <v>0.47599999999999998</v>
      </c>
      <c r="Q304" s="10">
        <v>0.20749999999999999</v>
      </c>
      <c r="R304" s="9">
        <v>0.96352000000000004</v>
      </c>
      <c r="S304" s="9">
        <v>0.49849999999999994</v>
      </c>
      <c r="T304" s="11">
        <v>0.81908548800000003</v>
      </c>
      <c r="U304" s="9">
        <v>0.1546715779</v>
      </c>
      <c r="V304" s="10">
        <v>0.66761057400000001</v>
      </c>
      <c r="W304" s="9">
        <v>1.6341815777022133E-2</v>
      </c>
      <c r="X304" s="9">
        <v>0.209514596205015</v>
      </c>
      <c r="Y304" s="9">
        <v>0.752</v>
      </c>
      <c r="Z304" s="9">
        <v>0.39</v>
      </c>
      <c r="AA304" s="10">
        <v>8.1359609473874522E-2</v>
      </c>
      <c r="AB304" s="9">
        <v>0.90689999995753168</v>
      </c>
      <c r="AC304" s="9">
        <v>0.52300000000000002</v>
      </c>
      <c r="AD304" s="10">
        <v>0.56095514980312999</v>
      </c>
      <c r="AE304" s="10">
        <v>0.51285435941314561</v>
      </c>
      <c r="AF304" s="9">
        <v>8.4208233702121674E-2</v>
      </c>
      <c r="AG304" s="9">
        <v>8.5740142857142862E-2</v>
      </c>
    </row>
    <row r="305" spans="3:33">
      <c r="C305" t="s">
        <v>76</v>
      </c>
      <c r="D305">
        <v>2006</v>
      </c>
      <c r="E305" s="9">
        <v>1</v>
      </c>
      <c r="F305" s="9">
        <v>4.9259999999999998E-3</v>
      </c>
      <c r="G305" s="9">
        <v>0.27</v>
      </c>
      <c r="H305" s="9">
        <v>0.32499999999999996</v>
      </c>
      <c r="I305" s="9">
        <v>0.34533333333333333</v>
      </c>
      <c r="J305" s="9">
        <v>0.88666666666666671</v>
      </c>
      <c r="K305" s="10">
        <v>0.62008333333333332</v>
      </c>
      <c r="L305" s="9">
        <v>0.59599999999999997</v>
      </c>
      <c r="M305" s="9">
        <v>1</v>
      </c>
      <c r="N305" s="10">
        <v>0.26</v>
      </c>
      <c r="O305" s="10">
        <v>0.21</v>
      </c>
      <c r="P305" s="9">
        <v>0.47000000000000003</v>
      </c>
      <c r="Q305" s="10">
        <v>0.20749999999999999</v>
      </c>
      <c r="R305" s="9">
        <v>0.96384000000000003</v>
      </c>
      <c r="S305" s="9">
        <v>0.48994439024390402</v>
      </c>
      <c r="T305" s="11">
        <v>0.81908548800000003</v>
      </c>
      <c r="U305" s="9">
        <v>0.2013465683</v>
      </c>
      <c r="V305" s="10">
        <v>0.63715198891666669</v>
      </c>
      <c r="W305" s="9">
        <v>1.6341815777022133E-2</v>
      </c>
      <c r="X305" s="9">
        <v>0.209514596205015</v>
      </c>
      <c r="Y305" s="9">
        <v>0.752</v>
      </c>
      <c r="Z305" s="9">
        <v>0.39</v>
      </c>
      <c r="AA305" s="10">
        <v>8.1359609473874522E-2</v>
      </c>
      <c r="AB305" s="9">
        <v>0.90879999991506333</v>
      </c>
      <c r="AC305" s="9">
        <v>0.54</v>
      </c>
      <c r="AD305" s="10">
        <v>0.59853174531499609</v>
      </c>
      <c r="AE305" s="10">
        <v>0.56013710199840205</v>
      </c>
      <c r="AF305" s="9">
        <v>0.14431594270225334</v>
      </c>
      <c r="AG305" s="9">
        <v>8.3528000000000005E-2</v>
      </c>
    </row>
    <row r="306" spans="3:33">
      <c r="C306" t="s">
        <v>76</v>
      </c>
      <c r="D306">
        <v>2007</v>
      </c>
      <c r="E306" s="9">
        <v>1</v>
      </c>
      <c r="F306" s="9">
        <v>4.9259999999999998E-3</v>
      </c>
      <c r="G306" s="9">
        <v>0.26</v>
      </c>
      <c r="H306" s="9">
        <v>0.32499999999999996</v>
      </c>
      <c r="I306" s="9">
        <v>0.34533333333333333</v>
      </c>
      <c r="J306" s="9">
        <v>0.8833333333333333</v>
      </c>
      <c r="K306" s="10">
        <v>0.62008333333333332</v>
      </c>
      <c r="L306" s="9">
        <v>0.59200000000000008</v>
      </c>
      <c r="M306" s="9">
        <v>1</v>
      </c>
      <c r="N306" s="10">
        <v>0.26</v>
      </c>
      <c r="O306" s="10">
        <v>0.18</v>
      </c>
      <c r="P306" s="9">
        <v>0.47939999978989362</v>
      </c>
      <c r="Q306" s="10">
        <v>0.20749999999999999</v>
      </c>
      <c r="R306" s="9">
        <v>0.96416000000000002</v>
      </c>
      <c r="S306" s="9">
        <v>0.48119170731707395</v>
      </c>
      <c r="T306" s="11">
        <v>0.81908548800000003</v>
      </c>
      <c r="U306" s="9">
        <v>0.24026657600000001</v>
      </c>
      <c r="V306" s="10">
        <v>0.60669340383333337</v>
      </c>
      <c r="W306" s="9">
        <v>1.6341815777022133E-2</v>
      </c>
      <c r="X306" s="9">
        <v>0.209514596205015</v>
      </c>
      <c r="Y306" s="9">
        <v>0.752</v>
      </c>
      <c r="Z306" s="9">
        <v>0.39</v>
      </c>
      <c r="AA306" s="10">
        <v>8.1359609473874522E-2</v>
      </c>
      <c r="AB306" s="9">
        <v>0.91069999987259509</v>
      </c>
      <c r="AC306" s="9">
        <v>0.55100000000000005</v>
      </c>
      <c r="AD306" s="10">
        <v>0.56813937325550401</v>
      </c>
      <c r="AE306" s="10">
        <v>0.57839707212141001</v>
      </c>
      <c r="AF306" s="9">
        <v>0.27162102432216112</v>
      </c>
      <c r="AG306" s="9">
        <v>8.1857440037339926E-2</v>
      </c>
    </row>
    <row r="307" spans="3:33">
      <c r="C307" t="s">
        <v>76</v>
      </c>
      <c r="D307">
        <v>2008</v>
      </c>
      <c r="E307" s="9">
        <v>1</v>
      </c>
      <c r="F307" s="9">
        <v>4.9259999999999998E-3</v>
      </c>
      <c r="G307" s="9">
        <v>0.25</v>
      </c>
      <c r="H307" s="9">
        <v>0.32499999999999996</v>
      </c>
      <c r="I307" s="9">
        <v>0.34533333333333333</v>
      </c>
      <c r="J307" s="9">
        <v>0.88</v>
      </c>
      <c r="K307" s="10">
        <v>0.62008333333333332</v>
      </c>
      <c r="L307" s="9">
        <v>0.58799999999999997</v>
      </c>
      <c r="M307" s="9">
        <v>1</v>
      </c>
      <c r="N307" s="10">
        <v>0.26</v>
      </c>
      <c r="O307" s="10">
        <v>0.18359999991953371</v>
      </c>
      <c r="P307" s="9">
        <v>0.48879999957978731</v>
      </c>
      <c r="Q307" s="10">
        <v>0.20749999999999999</v>
      </c>
      <c r="R307" s="9">
        <v>0.96448</v>
      </c>
      <c r="S307" s="9">
        <v>0.47244048780488002</v>
      </c>
      <c r="T307" s="11">
        <v>0.81908548800000003</v>
      </c>
      <c r="U307" s="9">
        <v>0.17658107179999999</v>
      </c>
      <c r="V307" s="10">
        <v>0.57623481875000004</v>
      </c>
      <c r="W307" s="9">
        <v>1.6341815777022133E-2</v>
      </c>
      <c r="X307" s="9">
        <v>0.209514596205015</v>
      </c>
      <c r="Y307" s="9">
        <v>0.752</v>
      </c>
      <c r="Z307" s="9">
        <v>0.39</v>
      </c>
      <c r="AA307" s="10">
        <v>8.1359609473874522E-2</v>
      </c>
      <c r="AB307" s="9">
        <v>0.91259999983012674</v>
      </c>
      <c r="AC307" s="9">
        <v>0.55200000000000005</v>
      </c>
      <c r="AD307" s="10">
        <v>0.56619042516850393</v>
      </c>
      <c r="AE307" s="10">
        <v>0.56210900073510994</v>
      </c>
      <c r="AF307" s="9">
        <v>0.4650363023923389</v>
      </c>
      <c r="AG307" s="9">
        <v>8.0186880074679862E-2</v>
      </c>
    </row>
    <row r="308" spans="3:33">
      <c r="C308" t="s">
        <v>76</v>
      </c>
      <c r="D308">
        <v>2009</v>
      </c>
      <c r="E308" s="9">
        <v>1</v>
      </c>
      <c r="F308" s="9">
        <v>4.9259999999999998E-3</v>
      </c>
      <c r="G308" s="9">
        <v>0.26499999966472387</v>
      </c>
      <c r="H308" s="9">
        <v>0.32499999999999996</v>
      </c>
      <c r="I308" s="9">
        <v>0.34533333333333333</v>
      </c>
      <c r="J308" s="9">
        <v>0.88239999994635587</v>
      </c>
      <c r="K308" s="10">
        <v>0.62008333333333332</v>
      </c>
      <c r="L308" s="9">
        <v>0.58399999999999996</v>
      </c>
      <c r="M308" s="9">
        <v>1</v>
      </c>
      <c r="N308" s="10">
        <v>0.26</v>
      </c>
      <c r="O308" s="10">
        <v>0.18719999983906746</v>
      </c>
      <c r="P308" s="9">
        <v>0.49819999936968096</v>
      </c>
      <c r="Q308" s="10">
        <v>0.20749999999999999</v>
      </c>
      <c r="R308" s="9">
        <v>0.96448</v>
      </c>
      <c r="S308" s="9">
        <v>0.4969916775000206</v>
      </c>
      <c r="T308" s="11">
        <v>0.81908548800000003</v>
      </c>
      <c r="U308" s="9">
        <v>0.22634307410000001</v>
      </c>
      <c r="V308" s="10">
        <v>0.58775951486740308</v>
      </c>
      <c r="W308" s="9">
        <v>1.6341815777022133E-2</v>
      </c>
      <c r="X308" s="9">
        <v>0.209514596205015</v>
      </c>
      <c r="Y308" s="9">
        <v>0.752</v>
      </c>
      <c r="Z308" s="9">
        <v>0.39</v>
      </c>
      <c r="AA308" s="10">
        <v>8.1359609473874522E-2</v>
      </c>
      <c r="AB308" s="9">
        <v>0.91449999978765839</v>
      </c>
      <c r="AC308" s="9">
        <v>0.55399999999999994</v>
      </c>
      <c r="AD308" s="10">
        <v>0.58854839123534197</v>
      </c>
      <c r="AE308" s="10">
        <v>0.56158625695217401</v>
      </c>
      <c r="AF308" s="9">
        <v>0.62592270720096332</v>
      </c>
      <c r="AG308" s="9">
        <v>7.8516320112019783E-2</v>
      </c>
    </row>
    <row r="309" spans="3:33">
      <c r="C309" t="s">
        <v>76</v>
      </c>
      <c r="D309">
        <v>2010</v>
      </c>
      <c r="E309" s="9">
        <v>1</v>
      </c>
      <c r="F309" s="9">
        <v>4.9259999999999998E-3</v>
      </c>
      <c r="G309" s="9">
        <v>0.27999999932944775</v>
      </c>
      <c r="H309" s="9">
        <v>0.32499999999999996</v>
      </c>
      <c r="I309" s="9">
        <v>0.34533333333333333</v>
      </c>
      <c r="J309" s="9">
        <v>0.88479999989271163</v>
      </c>
      <c r="K309" s="10">
        <v>0.62008333333333332</v>
      </c>
      <c r="L309" s="9">
        <v>0.58983999986946589</v>
      </c>
      <c r="M309" s="9">
        <v>1</v>
      </c>
      <c r="N309" s="10">
        <v>0.26</v>
      </c>
      <c r="O309" s="10">
        <v>0.19079999975860118</v>
      </c>
      <c r="P309" s="9">
        <v>0.50759999915957454</v>
      </c>
      <c r="Q309" s="10">
        <v>0.20749999999999999</v>
      </c>
      <c r="R309" s="9">
        <v>0.96448</v>
      </c>
      <c r="S309" s="9">
        <v>0.52154286719516108</v>
      </c>
      <c r="T309" s="11">
        <v>0.81908548800000003</v>
      </c>
      <c r="U309" s="9">
        <v>0.22860650479040842</v>
      </c>
      <c r="V309" s="10">
        <v>0.599284210984806</v>
      </c>
      <c r="W309" s="9">
        <v>1.6341815777022133E-2</v>
      </c>
      <c r="X309" s="9">
        <v>0.209514596205015</v>
      </c>
      <c r="Y309" s="9">
        <v>0.752</v>
      </c>
      <c r="Z309" s="9">
        <v>0.39</v>
      </c>
      <c r="AA309" s="10">
        <v>8.1359609473874522E-2</v>
      </c>
      <c r="AB309" s="9">
        <v>0.91639999974519015</v>
      </c>
      <c r="AC309" s="9">
        <v>0.55399999999999994</v>
      </c>
      <c r="AD309" s="10">
        <v>0.5876629073427807</v>
      </c>
      <c r="AE309" s="10">
        <v>0.56097039439641783</v>
      </c>
      <c r="AF309" s="9">
        <v>0.61966348026885831</v>
      </c>
      <c r="AG309" s="9">
        <v>7.6845760149359704E-2</v>
      </c>
    </row>
    <row r="310" spans="3:33">
      <c r="C310" t="s">
        <v>78</v>
      </c>
      <c r="D310">
        <v>1995</v>
      </c>
      <c r="E310" s="9">
        <v>0.35093883702839357</v>
      </c>
      <c r="F310" s="9">
        <v>4.333E-3</v>
      </c>
      <c r="G310" s="9">
        <v>0.18099999796599153</v>
      </c>
      <c r="H310" s="9">
        <v>0.42500000000000004</v>
      </c>
      <c r="I310" s="9">
        <v>0.216</v>
      </c>
      <c r="J310" s="9">
        <v>0.44199999861419204</v>
      </c>
      <c r="K310" s="10">
        <v>0.45650000000000002</v>
      </c>
      <c r="L310" s="9">
        <v>0.79500000000000004</v>
      </c>
      <c r="M310" s="9">
        <v>0.90980726885158536</v>
      </c>
      <c r="N310" s="10">
        <v>0.14000000000000001</v>
      </c>
      <c r="O310" s="10">
        <v>1</v>
      </c>
      <c r="P310" s="9">
        <v>0.31</v>
      </c>
      <c r="Q310" s="10">
        <v>0.44999999999999996</v>
      </c>
      <c r="R310" s="9">
        <v>0.98319999999999996</v>
      </c>
      <c r="S310" s="9">
        <v>0.56539317073170814</v>
      </c>
      <c r="T310" s="11">
        <v>0.59883235999999995</v>
      </c>
      <c r="U310" s="9">
        <v>0</v>
      </c>
      <c r="V310" s="10">
        <v>0.82763706874999998</v>
      </c>
      <c r="W310" s="9">
        <v>0</v>
      </c>
      <c r="X310" s="9">
        <v>0</v>
      </c>
      <c r="Y310" s="9">
        <v>0.31499999999999995</v>
      </c>
      <c r="Z310" s="9">
        <v>1</v>
      </c>
      <c r="AA310" s="10">
        <v>0.15627441787779339</v>
      </c>
      <c r="AB310" s="9">
        <v>0.36299999240000003</v>
      </c>
      <c r="AC310" s="9">
        <v>0.41544000361114741</v>
      </c>
      <c r="AD310" s="10">
        <v>0.66315180247654748</v>
      </c>
      <c r="AE310" s="10">
        <v>0.22771219164137024</v>
      </c>
      <c r="AF310" s="9">
        <v>3.4192588790970609E-3</v>
      </c>
      <c r="AG310" s="9">
        <v>3.5082754353902172E-2</v>
      </c>
    </row>
    <row r="311" spans="3:33">
      <c r="C311" t="s">
        <v>78</v>
      </c>
      <c r="D311">
        <v>1996</v>
      </c>
      <c r="E311" s="9">
        <v>0.35093883702839357</v>
      </c>
      <c r="F311" s="9">
        <v>4.333E-3</v>
      </c>
      <c r="G311" s="9">
        <v>0.16279999837279324</v>
      </c>
      <c r="H311" s="9">
        <v>0.42500000000000004</v>
      </c>
      <c r="I311" s="9">
        <v>0.216</v>
      </c>
      <c r="J311" s="9">
        <v>0.42959999889135358</v>
      </c>
      <c r="K311" s="10">
        <v>0.45650000000000002</v>
      </c>
      <c r="L311" s="9">
        <v>0.78520000000000001</v>
      </c>
      <c r="M311" s="9">
        <v>0.909362824407141</v>
      </c>
      <c r="N311" s="10">
        <v>0.14000000000000001</v>
      </c>
      <c r="O311" s="10">
        <v>1</v>
      </c>
      <c r="P311" s="9">
        <v>0.31</v>
      </c>
      <c r="Q311" s="10">
        <v>0.44999999999999996</v>
      </c>
      <c r="R311" s="9">
        <v>0.98319999999999996</v>
      </c>
      <c r="S311" s="9">
        <v>0.54726292682926991</v>
      </c>
      <c r="T311" s="11">
        <v>0.59883235999999995</v>
      </c>
      <c r="U311" s="9">
        <v>0.40056697499999999</v>
      </c>
      <c r="V311" s="10">
        <v>0.74454839039999998</v>
      </c>
      <c r="W311" s="9">
        <v>0</v>
      </c>
      <c r="X311" s="9">
        <v>0</v>
      </c>
      <c r="Y311" s="9">
        <v>0.31499999999999995</v>
      </c>
      <c r="Z311" s="9">
        <v>1</v>
      </c>
      <c r="AA311" s="10">
        <v>0.15627441787779339</v>
      </c>
      <c r="AB311" s="9">
        <v>0.39299999239999994</v>
      </c>
      <c r="AC311" s="9">
        <v>0.42698000335320835</v>
      </c>
      <c r="AD311" s="10">
        <v>0.66648143102257595</v>
      </c>
      <c r="AE311" s="10">
        <v>0.22215529771997602</v>
      </c>
      <c r="AF311" s="9">
        <v>3.5006698026235671E-3</v>
      </c>
      <c r="AG311" s="9">
        <v>3.5845422908283769E-2</v>
      </c>
    </row>
    <row r="312" spans="3:33">
      <c r="C312" t="s">
        <v>78</v>
      </c>
      <c r="D312">
        <v>1997</v>
      </c>
      <c r="E312" s="9">
        <v>0.35093883702839357</v>
      </c>
      <c r="F312" s="9">
        <v>4.333E-3</v>
      </c>
      <c r="G312" s="9">
        <v>0.14459999877959495</v>
      </c>
      <c r="H312" s="9">
        <v>0.42500000000000004</v>
      </c>
      <c r="I312" s="9">
        <v>0.216</v>
      </c>
      <c r="J312" s="9">
        <v>0.41719999916851525</v>
      </c>
      <c r="K312" s="10">
        <v>0.45650000000000002</v>
      </c>
      <c r="L312" s="9">
        <v>0.77540000000000009</v>
      </c>
      <c r="M312" s="9">
        <v>0.90906652811084465</v>
      </c>
      <c r="N312" s="10">
        <v>0.14000000000000001</v>
      </c>
      <c r="O312" s="10">
        <v>1</v>
      </c>
      <c r="P312" s="9">
        <v>0.31</v>
      </c>
      <c r="Q312" s="10">
        <v>0.44999999999999996</v>
      </c>
      <c r="R312" s="9">
        <v>0.98319999999999996</v>
      </c>
      <c r="S312" s="9">
        <v>0.52861951219512204</v>
      </c>
      <c r="T312" s="11">
        <v>0.59883235999999995</v>
      </c>
      <c r="U312" s="9">
        <v>0.4046978242</v>
      </c>
      <c r="V312" s="10">
        <v>0.66145971204999998</v>
      </c>
      <c r="W312" s="9">
        <v>0</v>
      </c>
      <c r="X312" s="9">
        <v>0</v>
      </c>
      <c r="Y312" s="9">
        <v>0.31499999999999995</v>
      </c>
      <c r="Z312" s="9">
        <v>1</v>
      </c>
      <c r="AA312" s="10">
        <v>0.15627441787779339</v>
      </c>
      <c r="AB312" s="9">
        <v>0.39299999239999994</v>
      </c>
      <c r="AC312" s="9">
        <v>0.43852000309526923</v>
      </c>
      <c r="AD312" s="10">
        <v>0.62947302954310602</v>
      </c>
      <c r="AE312" s="10">
        <v>0.26430376127178201</v>
      </c>
      <c r="AF312" s="9">
        <v>3.5820807261500733E-3</v>
      </c>
      <c r="AG312" s="9">
        <v>3.6608091462665374E-2</v>
      </c>
    </row>
    <row r="313" spans="3:33">
      <c r="C313" t="s">
        <v>78</v>
      </c>
      <c r="D313">
        <v>1998</v>
      </c>
      <c r="E313" s="9">
        <v>0.35093883702839357</v>
      </c>
      <c r="F313" s="9">
        <v>4.333E-3</v>
      </c>
      <c r="G313" s="9">
        <v>0.12639999918639655</v>
      </c>
      <c r="H313" s="9">
        <v>0.42500000000000004</v>
      </c>
      <c r="I313" s="9">
        <v>0.216</v>
      </c>
      <c r="J313" s="9">
        <v>0.40479999944567679</v>
      </c>
      <c r="K313" s="10">
        <v>0.45650000000000002</v>
      </c>
      <c r="L313" s="9">
        <v>0.76560000000000006</v>
      </c>
      <c r="M313" s="9">
        <v>0.90891837996269653</v>
      </c>
      <c r="N313" s="10">
        <v>0.14000000000000001</v>
      </c>
      <c r="O313" s="10">
        <v>1</v>
      </c>
      <c r="P313" s="9">
        <v>0.31</v>
      </c>
      <c r="Q313" s="10">
        <v>0.44999999999999996</v>
      </c>
      <c r="R313" s="9">
        <v>0.98319999999999996</v>
      </c>
      <c r="S313" s="9">
        <v>0.50964243902439188</v>
      </c>
      <c r="T313" s="11">
        <v>0.59883235999999995</v>
      </c>
      <c r="U313" s="9">
        <v>0.35160737619999999</v>
      </c>
      <c r="V313" s="10">
        <v>0.57837103369999998</v>
      </c>
      <c r="W313" s="9">
        <v>0</v>
      </c>
      <c r="X313" s="9">
        <v>0</v>
      </c>
      <c r="Y313" s="9">
        <v>0.31499999999999995</v>
      </c>
      <c r="Z313" s="9">
        <v>1</v>
      </c>
      <c r="AA313" s="10">
        <v>0.15627441787779339</v>
      </c>
      <c r="AB313" s="9">
        <v>0.39083332699999995</v>
      </c>
      <c r="AC313" s="9">
        <v>0.45006000283733016</v>
      </c>
      <c r="AD313" s="10">
        <v>0.59246462806363598</v>
      </c>
      <c r="AE313" s="10">
        <v>0.30645222482358803</v>
      </c>
      <c r="AF313" s="9">
        <v>3.6634916496765795E-3</v>
      </c>
      <c r="AG313" s="9">
        <v>3.7370760017046971E-2</v>
      </c>
    </row>
    <row r="314" spans="3:33">
      <c r="C314" t="s">
        <v>78</v>
      </c>
      <c r="D314">
        <v>1999</v>
      </c>
      <c r="E314" s="9">
        <v>0.35093883702839357</v>
      </c>
      <c r="F314" s="9">
        <v>4.333E-3</v>
      </c>
      <c r="G314" s="9">
        <v>0.10819999959319826</v>
      </c>
      <c r="H314" s="9">
        <v>0.42500000000000004</v>
      </c>
      <c r="I314" s="9">
        <v>0.216</v>
      </c>
      <c r="J314" s="9">
        <v>0.39239999972283846</v>
      </c>
      <c r="K314" s="10">
        <v>0.45650000000000002</v>
      </c>
      <c r="L314" s="9">
        <v>0.75580000000000003</v>
      </c>
      <c r="M314" s="9">
        <v>0.9086961577404743</v>
      </c>
      <c r="N314" s="10">
        <v>0.14000000000000001</v>
      </c>
      <c r="O314" s="10">
        <v>1</v>
      </c>
      <c r="P314" s="9">
        <v>0.31</v>
      </c>
      <c r="Q314" s="10">
        <v>0.44999999999999996</v>
      </c>
      <c r="R314" s="9">
        <v>0.98319999999999996</v>
      </c>
      <c r="S314" s="9">
        <v>0.49071219512195197</v>
      </c>
      <c r="T314" s="11">
        <v>0.59883235999999995</v>
      </c>
      <c r="U314" s="9">
        <v>0.2586509011</v>
      </c>
      <c r="V314" s="10">
        <v>0.49528235534999998</v>
      </c>
      <c r="W314" s="9">
        <v>0</v>
      </c>
      <c r="X314" s="9">
        <v>0</v>
      </c>
      <c r="Y314" s="9">
        <v>0.31499999999999995</v>
      </c>
      <c r="Z314" s="9">
        <v>1</v>
      </c>
      <c r="AA314" s="10">
        <v>0.15627441787779339</v>
      </c>
      <c r="AB314" s="9">
        <v>0.38866666159999996</v>
      </c>
      <c r="AC314" s="9">
        <v>0.46160000257939104</v>
      </c>
      <c r="AD314" s="10">
        <v>0.59380488876235993</v>
      </c>
      <c r="AE314" s="10">
        <v>0.30529807268929099</v>
      </c>
      <c r="AF314" s="9">
        <v>3.7449025732030862E-3</v>
      </c>
      <c r="AG314" s="9">
        <v>3.8133428571428575E-2</v>
      </c>
    </row>
    <row r="315" spans="3:33">
      <c r="C315" t="s">
        <v>78</v>
      </c>
      <c r="D315">
        <v>2000</v>
      </c>
      <c r="E315" s="9">
        <v>0.35093883702839357</v>
      </c>
      <c r="F315" s="9">
        <v>4.333E-3</v>
      </c>
      <c r="G315" s="9">
        <v>8.9999999999999969E-2</v>
      </c>
      <c r="H315" s="9">
        <v>0.42500000000000004</v>
      </c>
      <c r="I315" s="9">
        <v>0.216</v>
      </c>
      <c r="J315" s="9">
        <v>0.38</v>
      </c>
      <c r="K315" s="10">
        <v>0.45650000000000002</v>
      </c>
      <c r="L315" s="9">
        <v>0.746</v>
      </c>
      <c r="M315" s="9">
        <v>0.90821467625899277</v>
      </c>
      <c r="N315" s="10">
        <v>0.14000000000000001</v>
      </c>
      <c r="O315" s="10">
        <v>1</v>
      </c>
      <c r="P315" s="9">
        <v>0.31</v>
      </c>
      <c r="Q315" s="10">
        <v>0.44999999999999996</v>
      </c>
      <c r="R315" s="9">
        <v>0.98319999999999996</v>
      </c>
      <c r="S315" s="9">
        <v>0.47233024390243994</v>
      </c>
      <c r="T315" s="11">
        <v>0.59883235999999995</v>
      </c>
      <c r="U315" s="9">
        <v>0.21321871540000001</v>
      </c>
      <c r="V315" s="10">
        <v>0.41219367699999998</v>
      </c>
      <c r="W315" s="9">
        <v>0</v>
      </c>
      <c r="X315" s="9">
        <v>0</v>
      </c>
      <c r="Y315" s="9">
        <v>0.31499999999999995</v>
      </c>
      <c r="Z315" s="9">
        <v>1</v>
      </c>
      <c r="AA315" s="10">
        <v>0.15627441787779339</v>
      </c>
      <c r="AB315" s="9">
        <v>0.38649999619999997</v>
      </c>
      <c r="AC315" s="9">
        <v>0.47314000232145192</v>
      </c>
      <c r="AD315" s="10">
        <v>0.59514514946108399</v>
      </c>
      <c r="AE315" s="10">
        <v>0.30414392055499401</v>
      </c>
      <c r="AF315" s="9">
        <v>3.8263134967295924E-3</v>
      </c>
      <c r="AG315" s="9">
        <v>4.4801428571428568E-2</v>
      </c>
    </row>
    <row r="316" spans="3:33">
      <c r="C316" t="s">
        <v>78</v>
      </c>
      <c r="D316">
        <v>2001</v>
      </c>
      <c r="E316" s="9">
        <v>0.35093883702839357</v>
      </c>
      <c r="F316" s="9">
        <v>4.333E-3</v>
      </c>
      <c r="G316" s="9">
        <v>8.9999999999999969E-2</v>
      </c>
      <c r="H316" s="9">
        <v>0.42500000000000004</v>
      </c>
      <c r="I316" s="9">
        <v>0.216</v>
      </c>
      <c r="J316" s="9">
        <v>0.376</v>
      </c>
      <c r="K316" s="10">
        <v>0.45650000000000002</v>
      </c>
      <c r="L316" s="9">
        <v>0.73480000000000001</v>
      </c>
      <c r="M316" s="9">
        <v>0.90821467625899277</v>
      </c>
      <c r="N316" s="10">
        <v>0.14000000000000001</v>
      </c>
      <c r="O316" s="10">
        <v>1</v>
      </c>
      <c r="P316" s="9">
        <v>0.31</v>
      </c>
      <c r="Q316" s="10">
        <v>0.44999999999999996</v>
      </c>
      <c r="R316" s="9">
        <v>0.98319999999999996</v>
      </c>
      <c r="S316" s="9">
        <v>0.45507853658536601</v>
      </c>
      <c r="T316" s="11">
        <v>0.59883235999999995</v>
      </c>
      <c r="U316" s="9">
        <v>0.20585511409999999</v>
      </c>
      <c r="V316" s="10">
        <v>0.37108797004999999</v>
      </c>
      <c r="W316" s="9">
        <v>0</v>
      </c>
      <c r="X316" s="9">
        <v>0</v>
      </c>
      <c r="Y316" s="9">
        <v>0.31499999999999995</v>
      </c>
      <c r="Z316" s="9">
        <v>1</v>
      </c>
      <c r="AA316" s="10">
        <v>0.15627441787779339</v>
      </c>
      <c r="AB316" s="9">
        <v>0.38433333079999998</v>
      </c>
      <c r="AC316" s="9">
        <v>0.48468000206351286</v>
      </c>
      <c r="AD316" s="10">
        <v>0.61115676338067004</v>
      </c>
      <c r="AE316" s="10">
        <v>0.279937393216527</v>
      </c>
      <c r="AF316" s="9">
        <v>3.9077244202560986E-3</v>
      </c>
      <c r="AG316" s="9">
        <v>4.3618285714285714E-2</v>
      </c>
    </row>
    <row r="317" spans="3:33">
      <c r="C317" t="s">
        <v>78</v>
      </c>
      <c r="D317">
        <v>2002</v>
      </c>
      <c r="E317" s="9">
        <v>0.35093883702839357</v>
      </c>
      <c r="F317" s="9">
        <v>4.333E-3</v>
      </c>
      <c r="G317" s="9">
        <v>8.9999999999999969E-2</v>
      </c>
      <c r="H317" s="9">
        <v>0.42500000000000004</v>
      </c>
      <c r="I317" s="9">
        <v>0.216</v>
      </c>
      <c r="J317" s="9">
        <v>0.372</v>
      </c>
      <c r="K317" s="10">
        <v>0.45650000000000002</v>
      </c>
      <c r="L317" s="9">
        <v>0.72360000000000002</v>
      </c>
      <c r="M317" s="9">
        <v>0.90785467625899274</v>
      </c>
      <c r="N317" s="10">
        <v>0.14000000000000001</v>
      </c>
      <c r="O317" s="10">
        <v>1</v>
      </c>
      <c r="P317" s="9">
        <v>0.31</v>
      </c>
      <c r="Q317" s="10">
        <v>0.44999999999999996</v>
      </c>
      <c r="R317" s="9">
        <v>0.98319999999999996</v>
      </c>
      <c r="S317" s="9">
        <v>0.43931804878048797</v>
      </c>
      <c r="T317" s="11">
        <v>0.59883235999999995</v>
      </c>
      <c r="U317" s="9">
        <v>0.28276171080000001</v>
      </c>
      <c r="V317" s="10">
        <v>0.32998226310000001</v>
      </c>
      <c r="W317" s="9">
        <v>0</v>
      </c>
      <c r="X317" s="9">
        <v>0</v>
      </c>
      <c r="Y317" s="9">
        <v>0.31499999999999995</v>
      </c>
      <c r="Z317" s="9">
        <v>1</v>
      </c>
      <c r="AA317" s="10">
        <v>0.15627441787779339</v>
      </c>
      <c r="AB317" s="9">
        <v>0.38216666539999999</v>
      </c>
      <c r="AC317" s="9">
        <v>0.49622000180557374</v>
      </c>
      <c r="AD317" s="10">
        <v>0.62716837730025599</v>
      </c>
      <c r="AE317" s="10">
        <v>0.25573086587806004</v>
      </c>
      <c r="AF317" s="9">
        <v>3.9891353437826044E-3</v>
      </c>
      <c r="AG317" s="9">
        <v>5.0005107142857143E-2</v>
      </c>
    </row>
    <row r="318" spans="3:33">
      <c r="C318" t="s">
        <v>78</v>
      </c>
      <c r="D318">
        <v>2003</v>
      </c>
      <c r="E318" s="9">
        <v>0.35093883702839357</v>
      </c>
      <c r="F318" s="9">
        <v>4.333E-3</v>
      </c>
      <c r="G318" s="9">
        <v>8.9999999999999969E-2</v>
      </c>
      <c r="H318" s="9">
        <v>0.42500000000000004</v>
      </c>
      <c r="I318" s="9">
        <v>0.216</v>
      </c>
      <c r="J318" s="9">
        <v>0.36799999999999999</v>
      </c>
      <c r="K318" s="10">
        <v>0.45650000000000002</v>
      </c>
      <c r="L318" s="9">
        <v>0.71239999999999992</v>
      </c>
      <c r="M318" s="9">
        <v>0.90741467625899275</v>
      </c>
      <c r="N318" s="10">
        <v>0.14000000000000001</v>
      </c>
      <c r="O318" s="10">
        <v>1</v>
      </c>
      <c r="P318" s="9">
        <v>0.31</v>
      </c>
      <c r="Q318" s="10">
        <v>0.44999999999999996</v>
      </c>
      <c r="R318" s="9">
        <v>0.98319999999999996</v>
      </c>
      <c r="S318" s="9">
        <v>0.42529121951219595</v>
      </c>
      <c r="T318" s="11">
        <v>0.59883235999999995</v>
      </c>
      <c r="U318" s="9">
        <v>0.16203918510000001</v>
      </c>
      <c r="V318" s="10">
        <v>0.28887655614999996</v>
      </c>
      <c r="W318" s="9">
        <v>0</v>
      </c>
      <c r="X318" s="9">
        <v>0</v>
      </c>
      <c r="Y318" s="9">
        <v>0.31499999999999995</v>
      </c>
      <c r="Z318" s="9">
        <v>1</v>
      </c>
      <c r="AA318" s="10">
        <v>0.15627441787779339</v>
      </c>
      <c r="AB318" s="9">
        <v>0.38</v>
      </c>
      <c r="AC318" s="9">
        <v>0.50776000154763468</v>
      </c>
      <c r="AD318" s="10">
        <v>0.69518409050901198</v>
      </c>
      <c r="AE318" s="10">
        <v>0.25641165768249402</v>
      </c>
      <c r="AF318" s="9">
        <v>4.070546267309111E-3</v>
      </c>
      <c r="AG318" s="9">
        <v>5.6391928571428572E-2</v>
      </c>
    </row>
    <row r="319" spans="3:33">
      <c r="C319" t="s">
        <v>78</v>
      </c>
      <c r="D319">
        <v>2004</v>
      </c>
      <c r="E319" s="9">
        <v>0.35093883702839357</v>
      </c>
      <c r="F319" s="9">
        <v>4.333E-3</v>
      </c>
      <c r="G319" s="9">
        <v>8.9999999999999969E-2</v>
      </c>
      <c r="H319" s="9">
        <v>0.42500000000000004</v>
      </c>
      <c r="I319" s="9">
        <v>0.216</v>
      </c>
      <c r="J319" s="9">
        <v>0.36399999999999999</v>
      </c>
      <c r="K319" s="10">
        <v>0.45650000000000002</v>
      </c>
      <c r="L319" s="9">
        <v>0.70120000000000005</v>
      </c>
      <c r="M319" s="9">
        <v>0.90731212797619054</v>
      </c>
      <c r="N319" s="10">
        <v>0.14000000000000001</v>
      </c>
      <c r="O319" s="10">
        <v>1</v>
      </c>
      <c r="P319" s="9">
        <v>0.31</v>
      </c>
      <c r="Q319" s="10">
        <v>0.44999999999999996</v>
      </c>
      <c r="R319" s="9">
        <v>0.98319999999999996</v>
      </c>
      <c r="S319" s="9">
        <v>0.41303756097561006</v>
      </c>
      <c r="T319" s="11">
        <v>0.59883235999999995</v>
      </c>
      <c r="U319" s="9">
        <v>0.13193188219999999</v>
      </c>
      <c r="V319" s="10">
        <v>0.24777084919999998</v>
      </c>
      <c r="W319" s="9">
        <v>0</v>
      </c>
      <c r="X319" s="9">
        <v>0</v>
      </c>
      <c r="Y319" s="9">
        <v>0.31499999999999995</v>
      </c>
      <c r="Z319" s="9">
        <v>1</v>
      </c>
      <c r="AA319" s="10">
        <v>0.15627441787779339</v>
      </c>
      <c r="AB319" s="9">
        <v>0.39239999972283846</v>
      </c>
      <c r="AC319" s="9">
        <v>0.51930000128969556</v>
      </c>
      <c r="AD319" s="10">
        <v>0.71389518064966406</v>
      </c>
      <c r="AE319" s="10">
        <v>0.31028165642512995</v>
      </c>
      <c r="AF319" s="9">
        <v>3.356575752537333E-2</v>
      </c>
      <c r="AG319" s="9">
        <v>6.2778750000000008E-2</v>
      </c>
    </row>
    <row r="320" spans="3:33">
      <c r="C320" t="s">
        <v>78</v>
      </c>
      <c r="D320">
        <v>2005</v>
      </c>
      <c r="E320" s="9">
        <v>0.35093883702839357</v>
      </c>
      <c r="F320" s="9">
        <v>4.333E-3</v>
      </c>
      <c r="G320" s="9">
        <v>8.9999999999999969E-2</v>
      </c>
      <c r="H320" s="9">
        <v>0.42500000000000004</v>
      </c>
      <c r="I320" s="9">
        <v>0.216</v>
      </c>
      <c r="J320" s="9">
        <v>0.36</v>
      </c>
      <c r="K320" s="10">
        <v>0.45650000000000002</v>
      </c>
      <c r="L320" s="9">
        <v>0.69</v>
      </c>
      <c r="M320" s="9">
        <v>0.90610829997034403</v>
      </c>
      <c r="N320" s="10">
        <v>0.14000000000000001</v>
      </c>
      <c r="O320" s="10">
        <v>1</v>
      </c>
      <c r="P320" s="9">
        <v>0.31</v>
      </c>
      <c r="Q320" s="10">
        <v>0.44999999999999996</v>
      </c>
      <c r="R320" s="9">
        <v>0.98392000000000002</v>
      </c>
      <c r="S320" s="9">
        <v>0.40248780487804992</v>
      </c>
      <c r="T320" s="11">
        <v>0.59883235999999995</v>
      </c>
      <c r="U320" s="9">
        <v>0.1276733575</v>
      </c>
      <c r="V320" s="10">
        <v>0.20666514224999999</v>
      </c>
      <c r="W320" s="9">
        <v>0</v>
      </c>
      <c r="X320" s="9">
        <v>0</v>
      </c>
      <c r="Y320" s="9">
        <v>0.31499999999999995</v>
      </c>
      <c r="Z320" s="9">
        <v>1</v>
      </c>
      <c r="AA320" s="10">
        <v>0.15627441787779339</v>
      </c>
      <c r="AB320" s="9">
        <v>0.40479999944567679</v>
      </c>
      <c r="AC320" s="9">
        <v>0.53084000103175644</v>
      </c>
      <c r="AD320" s="10">
        <v>0.75321271788800603</v>
      </c>
      <c r="AE320" s="10">
        <v>0.29789846337186598</v>
      </c>
      <c r="AF320" s="9">
        <v>6.1553707918422892E-2</v>
      </c>
      <c r="AG320" s="9">
        <v>6.9165571428571423E-2</v>
      </c>
    </row>
    <row r="321" spans="3:33">
      <c r="C321" t="s">
        <v>78</v>
      </c>
      <c r="D321">
        <v>2006</v>
      </c>
      <c r="E321" s="9">
        <v>0.35093883702839357</v>
      </c>
      <c r="F321" s="9">
        <v>4.333E-3</v>
      </c>
      <c r="G321" s="9">
        <v>8.666666666666667E-2</v>
      </c>
      <c r="H321" s="9">
        <v>0.42500000000000004</v>
      </c>
      <c r="I321" s="9">
        <v>0.216</v>
      </c>
      <c r="J321" s="9">
        <v>0.35666666666666669</v>
      </c>
      <c r="K321" s="10">
        <v>0.45650000000000002</v>
      </c>
      <c r="L321" s="9">
        <v>0.6784</v>
      </c>
      <c r="M321" s="9">
        <v>0.90723998468155009</v>
      </c>
      <c r="N321" s="10">
        <v>0.14000000000000001</v>
      </c>
      <c r="O321" s="10">
        <v>1</v>
      </c>
      <c r="P321" s="9">
        <v>0.31</v>
      </c>
      <c r="Q321" s="10">
        <v>0.44999999999999996</v>
      </c>
      <c r="R321" s="9">
        <v>0.98463999999999996</v>
      </c>
      <c r="S321" s="9">
        <v>0.39336048780487798</v>
      </c>
      <c r="T321" s="11">
        <v>0.59883235999999995</v>
      </c>
      <c r="U321" s="9">
        <v>6.8351211340000009E-2</v>
      </c>
      <c r="V321" s="10">
        <v>0.18590599016666665</v>
      </c>
      <c r="W321" s="9">
        <v>0</v>
      </c>
      <c r="X321" s="9">
        <v>0</v>
      </c>
      <c r="Y321" s="9">
        <v>0.31499999999999995</v>
      </c>
      <c r="Z321" s="9">
        <v>1</v>
      </c>
      <c r="AA321" s="10">
        <v>0.15627441787779339</v>
      </c>
      <c r="AB321" s="9">
        <v>0.41719999916851525</v>
      </c>
      <c r="AC321" s="9">
        <v>0.54238000077381732</v>
      </c>
      <c r="AD321" s="10">
        <v>0.75948663362695201</v>
      </c>
      <c r="AE321" s="10">
        <v>0.33071350047584602</v>
      </c>
      <c r="AF321" s="9">
        <v>0.13735349774653111</v>
      </c>
      <c r="AG321" s="9">
        <v>7.2377857142857133E-2</v>
      </c>
    </row>
    <row r="322" spans="3:33">
      <c r="C322" t="s">
        <v>78</v>
      </c>
      <c r="D322">
        <v>2007</v>
      </c>
      <c r="E322" s="9">
        <v>0.35093883702839357</v>
      </c>
      <c r="F322" s="9">
        <v>4.333E-3</v>
      </c>
      <c r="G322" s="9">
        <v>8.3333333333333259E-2</v>
      </c>
      <c r="H322" s="9">
        <v>0.42500000000000004</v>
      </c>
      <c r="I322" s="9">
        <v>0.216</v>
      </c>
      <c r="J322" s="9">
        <v>0.35333333333333328</v>
      </c>
      <c r="K322" s="10">
        <v>0.45650000000000002</v>
      </c>
      <c r="L322" s="9">
        <v>0.66680000000000006</v>
      </c>
      <c r="M322" s="9">
        <v>0.90587515528527573</v>
      </c>
      <c r="N322" s="10">
        <v>0.14000000000000001</v>
      </c>
      <c r="O322" s="10">
        <v>1</v>
      </c>
      <c r="P322" s="9">
        <v>0.31</v>
      </c>
      <c r="Q322" s="10">
        <v>0.44999999999999996</v>
      </c>
      <c r="R322" s="9">
        <v>0.98536000000000001</v>
      </c>
      <c r="S322" s="9">
        <v>0.38511463414634195</v>
      </c>
      <c r="T322" s="11">
        <v>0.59883235999999995</v>
      </c>
      <c r="U322" s="9">
        <v>0.15993495869999999</v>
      </c>
      <c r="V322" s="10">
        <v>0.16514683808333333</v>
      </c>
      <c r="W322" s="9">
        <v>0</v>
      </c>
      <c r="X322" s="9">
        <v>0</v>
      </c>
      <c r="Y322" s="9">
        <v>0.31499999999999995</v>
      </c>
      <c r="Z322" s="9">
        <v>1</v>
      </c>
      <c r="AA322" s="10">
        <v>0.15627441787779339</v>
      </c>
      <c r="AB322" s="9">
        <v>0.42959999889135358</v>
      </c>
      <c r="AC322" s="9">
        <v>0.5539200005158782</v>
      </c>
      <c r="AD322" s="10">
        <v>0.636340992141048</v>
      </c>
      <c r="AE322" s="10">
        <v>0.30169475603108398</v>
      </c>
      <c r="AF322" s="9">
        <v>0.24561169950496001</v>
      </c>
      <c r="AG322" s="9">
        <v>7.8256857142857142E-2</v>
      </c>
    </row>
    <row r="323" spans="3:33">
      <c r="C323" t="s">
        <v>78</v>
      </c>
      <c r="D323">
        <v>2008</v>
      </c>
      <c r="E323" s="9">
        <v>0.35093883702839357</v>
      </c>
      <c r="F323" s="9">
        <v>4.333E-3</v>
      </c>
      <c r="G323" s="9">
        <v>7.999999999999996E-2</v>
      </c>
      <c r="H323" s="9">
        <v>0.42500000000000004</v>
      </c>
      <c r="I323" s="9">
        <v>0.216</v>
      </c>
      <c r="J323" s="9">
        <v>0.35</v>
      </c>
      <c r="K323" s="10">
        <v>0.45650000000000002</v>
      </c>
      <c r="L323" s="9">
        <v>0.6552</v>
      </c>
      <c r="M323" s="9">
        <v>0.90661611247034402</v>
      </c>
      <c r="N323" s="10">
        <v>0.14000000000000001</v>
      </c>
      <c r="O323" s="10">
        <v>1</v>
      </c>
      <c r="P323" s="9">
        <v>0.31</v>
      </c>
      <c r="Q323" s="10">
        <v>0.44999999999999996</v>
      </c>
      <c r="R323" s="9">
        <v>0.98536000000000001</v>
      </c>
      <c r="S323" s="9">
        <v>0.37732878048780605</v>
      </c>
      <c r="T323" s="11">
        <v>0.59883235999999995</v>
      </c>
      <c r="U323" s="9">
        <v>0.2264586432</v>
      </c>
      <c r="V323" s="10">
        <v>0.14438768599999999</v>
      </c>
      <c r="W323" s="9">
        <v>0</v>
      </c>
      <c r="X323" s="9">
        <v>0</v>
      </c>
      <c r="Y323" s="9">
        <v>0.31499999999999995</v>
      </c>
      <c r="Z323" s="9">
        <v>1</v>
      </c>
      <c r="AA323" s="10">
        <v>0.15627441787779339</v>
      </c>
      <c r="AB323" s="9">
        <v>0.44199999861419204</v>
      </c>
      <c r="AC323" s="9">
        <v>0.56546000025793919</v>
      </c>
      <c r="AD323" s="10">
        <v>0.65030191814015004</v>
      </c>
      <c r="AE323" s="10">
        <v>0.34697412450866605</v>
      </c>
      <c r="AF323" s="9">
        <v>0.40607652261304228</v>
      </c>
      <c r="AG323" s="9">
        <v>9.3825142857142857E-2</v>
      </c>
    </row>
    <row r="324" spans="3:33">
      <c r="C324" t="s">
        <v>78</v>
      </c>
      <c r="D324">
        <v>2009</v>
      </c>
      <c r="E324" s="9">
        <v>0.35093883702839357</v>
      </c>
      <c r="F324" s="9">
        <v>4.333E-3</v>
      </c>
      <c r="G324" s="9">
        <v>9.8399999588727916E-2</v>
      </c>
      <c r="H324" s="9">
        <v>0.42500000000000004</v>
      </c>
      <c r="I324" s="9">
        <v>0.216</v>
      </c>
      <c r="J324" s="9">
        <v>0.36299999970942731</v>
      </c>
      <c r="K324" s="10">
        <v>0.45650000000000002</v>
      </c>
      <c r="L324" s="9">
        <v>0.64359999999999995</v>
      </c>
      <c r="M324" s="9">
        <v>0.91724111247034401</v>
      </c>
      <c r="N324" s="10">
        <v>0.14000000000000001</v>
      </c>
      <c r="O324" s="10">
        <v>1</v>
      </c>
      <c r="P324" s="9">
        <v>0.31</v>
      </c>
      <c r="Q324" s="10">
        <v>0.44999999999999996</v>
      </c>
      <c r="R324" s="9">
        <v>0.98536000000000001</v>
      </c>
      <c r="S324" s="9">
        <v>0.4037822042867697</v>
      </c>
      <c r="T324" s="11">
        <v>0.59883235999999995</v>
      </c>
      <c r="U324" s="9">
        <v>7.5885970489999996E-2</v>
      </c>
      <c r="V324" s="10">
        <v>0.14727543965545364</v>
      </c>
      <c r="W324" s="9">
        <v>0</v>
      </c>
      <c r="X324" s="9">
        <v>0</v>
      </c>
      <c r="Y324" s="9">
        <v>0.31499999999999995</v>
      </c>
      <c r="Z324" s="9">
        <v>1</v>
      </c>
      <c r="AA324" s="10">
        <v>0.15627441787779339</v>
      </c>
      <c r="AB324" s="9">
        <v>0.45439999833703038</v>
      </c>
      <c r="AC324" s="9">
        <v>0.57700000000000007</v>
      </c>
      <c r="AD324" s="10">
        <v>0.63705724606428604</v>
      </c>
      <c r="AE324" s="10">
        <v>0.37311952908783802</v>
      </c>
      <c r="AF324" s="9">
        <v>0.52111411460934998</v>
      </c>
      <c r="AG324" s="9">
        <v>9.1948640041943114E-2</v>
      </c>
    </row>
    <row r="325" spans="3:33">
      <c r="C325" t="s">
        <v>78</v>
      </c>
      <c r="D325">
        <v>2010</v>
      </c>
      <c r="E325" s="9">
        <v>0.35093883702839357</v>
      </c>
      <c r="F325" s="9">
        <v>4.333E-3</v>
      </c>
      <c r="G325" s="9">
        <v>0.11679999917745587</v>
      </c>
      <c r="H325" s="9">
        <v>0.42500000000000004</v>
      </c>
      <c r="I325" s="9">
        <v>0.216</v>
      </c>
      <c r="J325" s="9">
        <v>0.37599999941885476</v>
      </c>
      <c r="K325" s="10">
        <v>0.45650000000000002</v>
      </c>
      <c r="L325" s="9">
        <v>0.65003599985614413</v>
      </c>
      <c r="M325" s="9">
        <v>0.91724111247034401</v>
      </c>
      <c r="N325" s="10">
        <v>0.14000000000000001</v>
      </c>
      <c r="O325" s="10">
        <v>1</v>
      </c>
      <c r="P325" s="9">
        <v>0.31</v>
      </c>
      <c r="Q325" s="10">
        <v>0.44999999999999996</v>
      </c>
      <c r="R325" s="9">
        <v>0.98536000000000001</v>
      </c>
      <c r="S325" s="9">
        <v>0.43023562808573357</v>
      </c>
      <c r="T325" s="11">
        <v>0.59883235999999995</v>
      </c>
      <c r="U325" s="9">
        <v>7.6644830177938161E-2</v>
      </c>
      <c r="V325" s="10">
        <v>0.15016319331090733</v>
      </c>
      <c r="W325" s="9">
        <v>0</v>
      </c>
      <c r="X325" s="9">
        <v>0</v>
      </c>
      <c r="Y325" s="9">
        <v>0.31499999999999995</v>
      </c>
      <c r="Z325" s="9">
        <v>1</v>
      </c>
      <c r="AA325" s="10">
        <v>0.15627441787779339</v>
      </c>
      <c r="AB325" s="9">
        <v>0.46679999805986883</v>
      </c>
      <c r="AC325" s="9">
        <v>0.56999999999999995</v>
      </c>
      <c r="AD325" s="10">
        <v>0.63568667363427778</v>
      </c>
      <c r="AE325" s="10">
        <v>0.37438833376859965</v>
      </c>
      <c r="AF325" s="9">
        <v>0.51590297357973458</v>
      </c>
      <c r="AG325" s="9">
        <v>9.0072137226743357E-2</v>
      </c>
    </row>
    <row r="326" spans="3:33">
      <c r="C326" t="s">
        <v>430</v>
      </c>
      <c r="D326">
        <v>1995</v>
      </c>
      <c r="E326" s="9">
        <v>0.45756889605157136</v>
      </c>
      <c r="F326" s="9">
        <v>3.2560000000000002E-3</v>
      </c>
      <c r="G326" s="9">
        <v>0.25</v>
      </c>
      <c r="H326" s="9">
        <v>0.4</v>
      </c>
      <c r="I326" s="9">
        <v>0.16333333333333333</v>
      </c>
      <c r="J326" s="9">
        <v>0.79</v>
      </c>
      <c r="K326" s="10">
        <v>0.76291666666666669</v>
      </c>
      <c r="L326" s="9">
        <v>0.40600000000000003</v>
      </c>
      <c r="M326" s="9">
        <v>0.98182741935483331</v>
      </c>
      <c r="N326" s="10">
        <v>0.38</v>
      </c>
      <c r="O326" s="10">
        <v>0.31</v>
      </c>
      <c r="P326" s="9">
        <v>0.18359999991953374</v>
      </c>
      <c r="Q326" s="10">
        <v>0.22499999999999998</v>
      </c>
      <c r="R326" s="9">
        <v>0.81719999999999993</v>
      </c>
      <c r="S326" s="9">
        <v>0.47818243902439206</v>
      </c>
      <c r="T326" s="11">
        <v>0.52653486000000005</v>
      </c>
      <c r="U326" s="9">
        <v>6.9103586420000002E-2</v>
      </c>
      <c r="V326" s="10">
        <v>0.47816390074999998</v>
      </c>
      <c r="W326" s="9">
        <v>0</v>
      </c>
      <c r="X326" s="9">
        <v>0</v>
      </c>
      <c r="Y326" s="9">
        <v>0.22499999999999998</v>
      </c>
      <c r="Z326" s="9">
        <v>0</v>
      </c>
      <c r="AA326" s="10">
        <v>1.3846579894765992E-2</v>
      </c>
      <c r="AB326" s="9">
        <v>0.94499999999999995</v>
      </c>
      <c r="AC326" s="9">
        <v>0.56799999999999995</v>
      </c>
      <c r="AD326" s="10">
        <v>0.46895467603519353</v>
      </c>
      <c r="AE326" s="10">
        <v>0.56556854157217118</v>
      </c>
      <c r="AF326" s="9">
        <v>1.0732264691348001E-3</v>
      </c>
      <c r="AG326" s="9">
        <v>0.35911078016381126</v>
      </c>
    </row>
    <row r="327" spans="3:33">
      <c r="C327" t="s">
        <v>430</v>
      </c>
      <c r="D327">
        <v>1996</v>
      </c>
      <c r="E327" s="9">
        <v>0.45756889605157136</v>
      </c>
      <c r="F327" s="9">
        <v>3.2560000000000002E-3</v>
      </c>
      <c r="G327" s="9">
        <v>0.24199999999999999</v>
      </c>
      <c r="H327" s="9">
        <v>0.4</v>
      </c>
      <c r="I327" s="9">
        <v>0.16333333333333333</v>
      </c>
      <c r="J327" s="9">
        <v>0.78600000000000003</v>
      </c>
      <c r="K327" s="10">
        <v>0.76291666666666669</v>
      </c>
      <c r="L327" s="9">
        <v>0.4012</v>
      </c>
      <c r="M327" s="9">
        <v>0.98201660854402251</v>
      </c>
      <c r="N327" s="10">
        <v>0.38</v>
      </c>
      <c r="O327" s="10">
        <v>0.2</v>
      </c>
      <c r="P327" s="9">
        <v>0.18</v>
      </c>
      <c r="Q327" s="10">
        <v>0.22499999999999998</v>
      </c>
      <c r="R327" s="9">
        <v>0.81719999999999993</v>
      </c>
      <c r="S327" s="9">
        <v>0.47039414634146393</v>
      </c>
      <c r="T327" s="11">
        <v>0.52653486000000005</v>
      </c>
      <c r="U327" s="9">
        <v>5.2001526690000001E-2</v>
      </c>
      <c r="V327" s="10">
        <v>0.44802892569999997</v>
      </c>
      <c r="W327" s="9">
        <v>0</v>
      </c>
      <c r="X327" s="9">
        <v>0</v>
      </c>
      <c r="Y327" s="9">
        <v>0.22499999999999998</v>
      </c>
      <c r="Z327" s="9">
        <v>0</v>
      </c>
      <c r="AA327" s="10">
        <v>1.3846579894765992E-2</v>
      </c>
      <c r="AB327" s="9">
        <v>0.94499999999999995</v>
      </c>
      <c r="AC327" s="9">
        <v>0.65200000000000002</v>
      </c>
      <c r="AD327" s="10">
        <v>0.46832109800954597</v>
      </c>
      <c r="AE327" s="10">
        <v>0.56690667504312398</v>
      </c>
      <c r="AF327" s="9">
        <v>4.8511934887338895E-3</v>
      </c>
      <c r="AG327" s="9">
        <v>0.36643957142857148</v>
      </c>
    </row>
    <row r="328" spans="3:33">
      <c r="C328" t="s">
        <v>430</v>
      </c>
      <c r="D328">
        <v>1997</v>
      </c>
      <c r="E328" s="9">
        <v>0.45756889605157136</v>
      </c>
      <c r="F328" s="9">
        <v>3.2560000000000002E-3</v>
      </c>
      <c r="G328" s="9">
        <v>0.2340000000000001</v>
      </c>
      <c r="H328" s="9">
        <v>0.4</v>
      </c>
      <c r="I328" s="9">
        <v>0.16333333333333333</v>
      </c>
      <c r="J328" s="9">
        <v>0.78200000000000003</v>
      </c>
      <c r="K328" s="10">
        <v>0.76291666666666669</v>
      </c>
      <c r="L328" s="9">
        <v>0.39640000000000003</v>
      </c>
      <c r="M328" s="9">
        <v>0.98285889889313338</v>
      </c>
      <c r="N328" s="10">
        <v>0.38</v>
      </c>
      <c r="O328" s="10">
        <v>0.19</v>
      </c>
      <c r="P328" s="9">
        <v>0.14500000000000002</v>
      </c>
      <c r="Q328" s="10">
        <v>0.22499999999999998</v>
      </c>
      <c r="R328" s="9">
        <v>0.81719999999999993</v>
      </c>
      <c r="S328" s="9">
        <v>0.46285560975609796</v>
      </c>
      <c r="T328" s="11">
        <v>0.52653486000000005</v>
      </c>
      <c r="U328" s="9">
        <v>7.4413260829999994E-2</v>
      </c>
      <c r="V328" s="10">
        <v>0.41789395065000001</v>
      </c>
      <c r="W328" s="9">
        <v>0</v>
      </c>
      <c r="X328" s="9">
        <v>0</v>
      </c>
      <c r="Y328" s="9">
        <v>0.22499999999999998</v>
      </c>
      <c r="Z328" s="9">
        <v>0</v>
      </c>
      <c r="AA328" s="10">
        <v>1.3846579894765992E-2</v>
      </c>
      <c r="AB328" s="9">
        <v>0.94300000191</v>
      </c>
      <c r="AC328" s="9">
        <v>0.65099999999999991</v>
      </c>
      <c r="AD328" s="10">
        <v>0.45907947339144706</v>
      </c>
      <c r="AE328" s="10">
        <v>0.560518500421195</v>
      </c>
      <c r="AF328" s="9">
        <v>1.6837752552071223E-2</v>
      </c>
      <c r="AG328" s="9">
        <v>0.39866750000000001</v>
      </c>
    </row>
    <row r="329" spans="3:33">
      <c r="C329" t="s">
        <v>430</v>
      </c>
      <c r="D329">
        <v>1998</v>
      </c>
      <c r="E329" s="9">
        <v>0.45756889605157136</v>
      </c>
      <c r="F329" s="9">
        <v>3.2560000000000002E-3</v>
      </c>
      <c r="G329" s="9">
        <v>0.22599999999999998</v>
      </c>
      <c r="H329" s="9">
        <v>0.4</v>
      </c>
      <c r="I329" s="9">
        <v>0.16333333333333333</v>
      </c>
      <c r="J329" s="9">
        <v>0.77800000000000002</v>
      </c>
      <c r="K329" s="10">
        <v>0.76291666666666669</v>
      </c>
      <c r="L329" s="9">
        <v>0.39159999999999995</v>
      </c>
      <c r="M329" s="9">
        <v>0.98319904097645494</v>
      </c>
      <c r="N329" s="10">
        <v>0.38</v>
      </c>
      <c r="O329" s="10">
        <v>0.19</v>
      </c>
      <c r="P329" s="9">
        <v>0.11000000000000001</v>
      </c>
      <c r="Q329" s="10">
        <v>0.22499999999999998</v>
      </c>
      <c r="R329" s="9">
        <v>0.81719999999999993</v>
      </c>
      <c r="S329" s="9">
        <v>0.45547560975609802</v>
      </c>
      <c r="T329" s="11">
        <v>0.52653486000000005</v>
      </c>
      <c r="U329" s="9">
        <v>6.0302455330000004E-2</v>
      </c>
      <c r="V329" s="10">
        <v>0.3877589756</v>
      </c>
      <c r="W329" s="9">
        <v>0</v>
      </c>
      <c r="X329" s="9">
        <v>0</v>
      </c>
      <c r="Y329" s="9">
        <v>0.22499999999999998</v>
      </c>
      <c r="Z329" s="9">
        <v>0</v>
      </c>
      <c r="AA329" s="10">
        <v>1.3846579894765992E-2</v>
      </c>
      <c r="AB329" s="9">
        <v>0.94</v>
      </c>
      <c r="AC329" s="9">
        <v>0.68799999999999994</v>
      </c>
      <c r="AD329" s="10">
        <v>0.44983784877334798</v>
      </c>
      <c r="AE329" s="10">
        <v>0.55413032579926602</v>
      </c>
      <c r="AF329" s="9">
        <v>3.3311132130347552E-2</v>
      </c>
      <c r="AG329" s="9">
        <v>0.4308954285714286</v>
      </c>
    </row>
    <row r="330" spans="3:33">
      <c r="C330" t="s">
        <v>430</v>
      </c>
      <c r="D330">
        <v>1999</v>
      </c>
      <c r="E330" s="9">
        <v>0.45756889605157136</v>
      </c>
      <c r="F330" s="9">
        <v>3.2560000000000002E-3</v>
      </c>
      <c r="G330" s="9">
        <v>0.21799999999999997</v>
      </c>
      <c r="H330" s="9">
        <v>0.4</v>
      </c>
      <c r="I330" s="9">
        <v>0.16333333333333333</v>
      </c>
      <c r="J330" s="9">
        <v>0.77400000000000002</v>
      </c>
      <c r="K330" s="10">
        <v>0.76291666666666669</v>
      </c>
      <c r="L330" s="9">
        <v>0.38679999999999998</v>
      </c>
      <c r="M330" s="9">
        <v>0.98332741935483337</v>
      </c>
      <c r="N330" s="10">
        <v>0.38</v>
      </c>
      <c r="O330" s="10">
        <v>0.27</v>
      </c>
      <c r="P330" s="9">
        <v>0.11400000000000002</v>
      </c>
      <c r="Q330" s="10">
        <v>0.22499999999999998</v>
      </c>
      <c r="R330" s="9">
        <v>0.81719999999999993</v>
      </c>
      <c r="S330" s="9">
        <v>0.44816341463414799</v>
      </c>
      <c r="T330" s="11">
        <v>0.52653486000000005</v>
      </c>
      <c r="U330" s="9">
        <v>5.6635388740000001E-2</v>
      </c>
      <c r="V330" s="10">
        <v>0.35762400054999999</v>
      </c>
      <c r="W330" s="9">
        <v>0</v>
      </c>
      <c r="X330" s="9">
        <v>0</v>
      </c>
      <c r="Y330" s="9">
        <v>0.22499999999999998</v>
      </c>
      <c r="Z330" s="9">
        <v>0</v>
      </c>
      <c r="AA330" s="10">
        <v>1.3846579894765992E-2</v>
      </c>
      <c r="AB330" s="9">
        <v>0.93599999904999998</v>
      </c>
      <c r="AC330" s="9">
        <v>0.65599999999999992</v>
      </c>
      <c r="AD330" s="10">
        <v>0.44980796721691602</v>
      </c>
      <c r="AE330" s="10">
        <v>0.53553224527543963</v>
      </c>
      <c r="AF330" s="9">
        <v>5.7319461539278665E-2</v>
      </c>
      <c r="AG330" s="9">
        <v>0.47024085714285713</v>
      </c>
    </row>
    <row r="331" spans="3:33">
      <c r="C331" t="s">
        <v>430</v>
      </c>
      <c r="D331">
        <v>2000</v>
      </c>
      <c r="E331" s="9">
        <v>0.45756889605157136</v>
      </c>
      <c r="F331" s="9">
        <v>3.2560000000000002E-3</v>
      </c>
      <c r="G331" s="9">
        <v>0.20999999999999996</v>
      </c>
      <c r="H331" s="9">
        <v>0.4</v>
      </c>
      <c r="I331" s="9">
        <v>0.16333333333333333</v>
      </c>
      <c r="J331" s="9">
        <v>0.77</v>
      </c>
      <c r="K331" s="10">
        <v>0.76291666666666669</v>
      </c>
      <c r="L331" s="9">
        <v>0.38200000000000001</v>
      </c>
      <c r="M331" s="9">
        <v>0.98282741935483331</v>
      </c>
      <c r="N331" s="10">
        <v>0.38</v>
      </c>
      <c r="O331" s="10">
        <v>0.32</v>
      </c>
      <c r="P331" s="9">
        <v>0.11800000000000002</v>
      </c>
      <c r="Q331" s="10">
        <v>0.22499999999999998</v>
      </c>
      <c r="R331" s="9">
        <v>0.81719999999999993</v>
      </c>
      <c r="S331" s="9">
        <v>0.44090780487805004</v>
      </c>
      <c r="T331" s="11">
        <v>0.52653486000000005</v>
      </c>
      <c r="U331" s="9">
        <v>6.0221870050000001E-2</v>
      </c>
      <c r="V331" s="10">
        <v>0.32748902549999998</v>
      </c>
      <c r="W331" s="9">
        <v>0</v>
      </c>
      <c r="X331" s="9">
        <v>0</v>
      </c>
      <c r="Y331" s="9">
        <v>0.22499999999999998</v>
      </c>
      <c r="Z331" s="9">
        <v>0</v>
      </c>
      <c r="AA331" s="10">
        <v>1.3846579894765992E-2</v>
      </c>
      <c r="AB331" s="9">
        <v>0.93400000095000002</v>
      </c>
      <c r="AC331" s="9">
        <v>0.65</v>
      </c>
      <c r="AD331" s="10">
        <v>0.44977808566048399</v>
      </c>
      <c r="AE331" s="10">
        <v>0.51693416475161347</v>
      </c>
      <c r="AF331" s="9">
        <v>7.7831751830663223E-2</v>
      </c>
      <c r="AG331" s="9">
        <v>0.5100324285714285</v>
      </c>
    </row>
    <row r="332" spans="3:33">
      <c r="C332" t="s">
        <v>430</v>
      </c>
      <c r="D332">
        <v>2001</v>
      </c>
      <c r="E332" s="9">
        <v>0.45756889605157136</v>
      </c>
      <c r="F332" s="9">
        <v>3.2560000000000002E-3</v>
      </c>
      <c r="G332" s="9">
        <v>0.19999999999999996</v>
      </c>
      <c r="H332" s="9">
        <v>0.4</v>
      </c>
      <c r="I332" s="9">
        <v>0.16333333333333333</v>
      </c>
      <c r="J332" s="9">
        <v>0.76800000000000002</v>
      </c>
      <c r="K332" s="10">
        <v>0.76291666666666669</v>
      </c>
      <c r="L332" s="9">
        <v>0.37719999999999998</v>
      </c>
      <c r="M332" s="9">
        <v>0.99282741935483332</v>
      </c>
      <c r="N332" s="10">
        <v>0.38</v>
      </c>
      <c r="O332" s="10">
        <v>0.28000000000000003</v>
      </c>
      <c r="P332" s="9">
        <v>0.122</v>
      </c>
      <c r="Q332" s="10">
        <v>0.22499999999999998</v>
      </c>
      <c r="R332" s="9">
        <v>0.81719999999999993</v>
      </c>
      <c r="S332" s="9">
        <v>0.43370926829268397</v>
      </c>
      <c r="T332" s="11">
        <v>0.52653486000000005</v>
      </c>
      <c r="U332" s="9">
        <v>7.0986745210000007E-2</v>
      </c>
      <c r="V332" s="10">
        <v>0.30486957464999997</v>
      </c>
      <c r="W332" s="9">
        <v>0</v>
      </c>
      <c r="X332" s="9">
        <v>0</v>
      </c>
      <c r="Y332" s="9">
        <v>0.22499999999999998</v>
      </c>
      <c r="Z332" s="9">
        <v>0</v>
      </c>
      <c r="AA332" s="10">
        <v>1.3846579894765992E-2</v>
      </c>
      <c r="AB332" s="9">
        <v>0.93300000190999999</v>
      </c>
      <c r="AC332" s="9">
        <v>0.68</v>
      </c>
      <c r="AD332" s="10">
        <v>0.44535130069621198</v>
      </c>
      <c r="AE332" s="10">
        <v>0.51536494355038465</v>
      </c>
      <c r="AF332" s="9">
        <v>0.10208548013803323</v>
      </c>
      <c r="AG332" s="9">
        <v>0.54200642857142856</v>
      </c>
    </row>
    <row r="333" spans="3:33">
      <c r="C333" t="s">
        <v>430</v>
      </c>
      <c r="D333">
        <v>2002</v>
      </c>
      <c r="E333" s="9">
        <v>0.45756889605157136</v>
      </c>
      <c r="F333" s="9">
        <v>3.2560000000000002E-3</v>
      </c>
      <c r="G333" s="9">
        <v>0.18999999999999995</v>
      </c>
      <c r="H333" s="9">
        <v>0.4</v>
      </c>
      <c r="I333" s="9">
        <v>0.16333333333333333</v>
      </c>
      <c r="J333" s="9">
        <v>0.76600000000000001</v>
      </c>
      <c r="K333" s="10">
        <v>0.76291666666666669</v>
      </c>
      <c r="L333" s="9">
        <v>0.37240000000000001</v>
      </c>
      <c r="M333" s="9">
        <v>0.99282741935483332</v>
      </c>
      <c r="N333" s="10">
        <v>0.38</v>
      </c>
      <c r="O333" s="10">
        <v>0.3</v>
      </c>
      <c r="P333" s="9">
        <v>0.126</v>
      </c>
      <c r="Q333" s="10">
        <v>0.22499999999999998</v>
      </c>
      <c r="R333" s="9">
        <v>0.81719999999999993</v>
      </c>
      <c r="S333" s="9">
        <v>0.42661804878048804</v>
      </c>
      <c r="T333" s="11">
        <v>0.52653486000000005</v>
      </c>
      <c r="U333" s="9">
        <v>6.9278357200000001E-2</v>
      </c>
      <c r="V333" s="10">
        <v>0.28225012379999997</v>
      </c>
      <c r="W333" s="9">
        <v>0</v>
      </c>
      <c r="X333" s="9">
        <v>0</v>
      </c>
      <c r="Y333" s="9">
        <v>0.22499999999999998</v>
      </c>
      <c r="Z333" s="9">
        <v>0</v>
      </c>
      <c r="AA333" s="10">
        <v>1.3846579894765992E-2</v>
      </c>
      <c r="AB333" s="9">
        <v>0.93300000190999999</v>
      </c>
      <c r="AC333" s="9">
        <v>0.65099999999999991</v>
      </c>
      <c r="AD333" s="10">
        <v>0.44092451573194003</v>
      </c>
      <c r="AE333" s="10">
        <v>0.51379572234915583</v>
      </c>
      <c r="AF333" s="9">
        <v>0.13127269176961334</v>
      </c>
      <c r="AG333" s="9">
        <v>0.54656242857142856</v>
      </c>
    </row>
    <row r="334" spans="3:33">
      <c r="C334" t="s">
        <v>430</v>
      </c>
      <c r="D334">
        <v>2003</v>
      </c>
      <c r="E334" s="9">
        <v>0.45756889605157136</v>
      </c>
      <c r="F334" s="9">
        <v>3.2560000000000002E-3</v>
      </c>
      <c r="G334" s="9">
        <v>0.18000000000000005</v>
      </c>
      <c r="H334" s="9">
        <v>0.4</v>
      </c>
      <c r="I334" s="9">
        <v>0.16333333333333333</v>
      </c>
      <c r="J334" s="9">
        <v>0.76400000000000001</v>
      </c>
      <c r="K334" s="10">
        <v>0.76291666666666669</v>
      </c>
      <c r="L334" s="9">
        <v>0.36759999999999998</v>
      </c>
      <c r="M334" s="9">
        <v>0.99387402769866662</v>
      </c>
      <c r="N334" s="10">
        <v>0.38</v>
      </c>
      <c r="O334" s="10">
        <v>0.32</v>
      </c>
      <c r="P334" s="9">
        <v>0.13</v>
      </c>
      <c r="Q334" s="10">
        <v>0.22499999999999998</v>
      </c>
      <c r="R334" s="9">
        <v>0.81719999999999993</v>
      </c>
      <c r="S334" s="9">
        <v>0.41966536585365988</v>
      </c>
      <c r="T334" s="11">
        <v>0.52653486000000005</v>
      </c>
      <c r="U334" s="9">
        <v>9.8736660490000003E-2</v>
      </c>
      <c r="V334" s="10">
        <v>0.25963067294999997</v>
      </c>
      <c r="W334" s="9">
        <v>0</v>
      </c>
      <c r="X334" s="9">
        <v>0</v>
      </c>
      <c r="Y334" s="9">
        <v>0.22499999999999998</v>
      </c>
      <c r="Z334" s="9">
        <v>0</v>
      </c>
      <c r="AA334" s="10">
        <v>1.3846579894765992E-2</v>
      </c>
      <c r="AB334" s="9">
        <v>0.92999999999999994</v>
      </c>
      <c r="AC334" s="9">
        <v>0.64300000000000002</v>
      </c>
      <c r="AD334" s="10">
        <v>0.32895177809699599</v>
      </c>
      <c r="AE334" s="10">
        <v>0.49473783970603957</v>
      </c>
      <c r="AF334" s="9">
        <v>0.16082248944396668</v>
      </c>
      <c r="AG334" s="9">
        <v>0.58046685714285717</v>
      </c>
    </row>
    <row r="335" spans="3:33">
      <c r="C335" t="s">
        <v>430</v>
      </c>
      <c r="D335">
        <v>2004</v>
      </c>
      <c r="E335" s="9">
        <v>0.45756889605157136</v>
      </c>
      <c r="F335" s="9">
        <v>3.2560000000000002E-3</v>
      </c>
      <c r="G335" s="9">
        <v>0.17000000000000004</v>
      </c>
      <c r="H335" s="9">
        <v>0.4</v>
      </c>
      <c r="I335" s="9">
        <v>0.16333333333333333</v>
      </c>
      <c r="J335" s="9">
        <v>0.76200000000000001</v>
      </c>
      <c r="K335" s="10">
        <v>0.76291666666666669</v>
      </c>
      <c r="L335" s="9">
        <v>0.36280000000000001</v>
      </c>
      <c r="M335" s="9">
        <v>0.99155956039866666</v>
      </c>
      <c r="N335" s="10">
        <v>0.38</v>
      </c>
      <c r="O335" s="10">
        <v>0.23</v>
      </c>
      <c r="P335" s="9">
        <v>0.12000000000000002</v>
      </c>
      <c r="Q335" s="10">
        <v>0.22499999999999998</v>
      </c>
      <c r="R335" s="9">
        <v>0.81719999999999993</v>
      </c>
      <c r="S335" s="9">
        <v>0.41284097560975597</v>
      </c>
      <c r="T335" s="11">
        <v>0.52653486000000005</v>
      </c>
      <c r="U335" s="9">
        <v>0.1268000849</v>
      </c>
      <c r="V335" s="10">
        <v>0.2370112221</v>
      </c>
      <c r="W335" s="9">
        <v>0</v>
      </c>
      <c r="X335" s="9">
        <v>0</v>
      </c>
      <c r="Y335" s="9">
        <v>0.22499999999999998</v>
      </c>
      <c r="Z335" s="9">
        <v>0</v>
      </c>
      <c r="AA335" s="10">
        <v>1.3846579894765992E-2</v>
      </c>
      <c r="AB335" s="9">
        <v>0.92999999999999994</v>
      </c>
      <c r="AC335" s="9">
        <v>0.64500000000000002</v>
      </c>
      <c r="AD335" s="10">
        <v>0.35287796626403201</v>
      </c>
      <c r="AE335" s="10">
        <v>0.46625873187523198</v>
      </c>
      <c r="AF335" s="9">
        <v>0.2220935384075311</v>
      </c>
      <c r="AG335" s="9">
        <v>0.5803314285714285</v>
      </c>
    </row>
    <row r="336" spans="3:33">
      <c r="C336" t="s">
        <v>430</v>
      </c>
      <c r="D336">
        <v>2005</v>
      </c>
      <c r="E336" s="9">
        <v>0.45756889605157136</v>
      </c>
      <c r="F336" s="9">
        <v>3.2560000000000002E-3</v>
      </c>
      <c r="G336" s="9">
        <v>0.16000000000000003</v>
      </c>
      <c r="H336" s="9">
        <v>0.4</v>
      </c>
      <c r="I336" s="9">
        <v>0.16333333333333333</v>
      </c>
      <c r="J336" s="9">
        <v>0.76</v>
      </c>
      <c r="K336" s="10">
        <v>0.76291666666666669</v>
      </c>
      <c r="L336" s="9">
        <v>0.35799999999999998</v>
      </c>
      <c r="M336" s="9">
        <v>0.98921177088800005</v>
      </c>
      <c r="N336" s="10">
        <v>0.38</v>
      </c>
      <c r="O336" s="10">
        <v>0.24</v>
      </c>
      <c r="P336" s="9">
        <v>0.11000000000000001</v>
      </c>
      <c r="Q336" s="10">
        <v>0.22499999999999998</v>
      </c>
      <c r="R336" s="9">
        <v>0.81719999999999993</v>
      </c>
      <c r="S336" s="9">
        <v>0.40611512195122002</v>
      </c>
      <c r="T336" s="11">
        <v>0.52653486000000005</v>
      </c>
      <c r="U336" s="9">
        <v>0.10207055929999999</v>
      </c>
      <c r="V336" s="10">
        <v>0.21439177125</v>
      </c>
      <c r="W336" s="9">
        <v>0</v>
      </c>
      <c r="X336" s="9">
        <v>0</v>
      </c>
      <c r="Y336" s="9">
        <v>0.22499999999999998</v>
      </c>
      <c r="Z336" s="9">
        <v>0</v>
      </c>
      <c r="AA336" s="10">
        <v>1.3846579894765992E-2</v>
      </c>
      <c r="AB336" s="9">
        <v>0.93139999996870759</v>
      </c>
      <c r="AC336" s="9">
        <v>0.58399999999999996</v>
      </c>
      <c r="AD336" s="10">
        <v>0.25990788466075998</v>
      </c>
      <c r="AE336" s="10">
        <v>0.45633268149689199</v>
      </c>
      <c r="AF336" s="9">
        <v>0.29301116314251224</v>
      </c>
      <c r="AG336" s="9">
        <v>0.56938247619047611</v>
      </c>
    </row>
    <row r="337" spans="3:33">
      <c r="C337" t="s">
        <v>430</v>
      </c>
      <c r="D337">
        <v>2006</v>
      </c>
      <c r="E337" s="9">
        <v>0.45756889605157136</v>
      </c>
      <c r="F337" s="9">
        <v>3.2560000000000002E-3</v>
      </c>
      <c r="G337" s="9">
        <v>0.15333333333333332</v>
      </c>
      <c r="H337" s="9">
        <v>0.4</v>
      </c>
      <c r="I337" s="9">
        <v>0.16333333333333333</v>
      </c>
      <c r="J337" s="9">
        <v>0.75666666666666671</v>
      </c>
      <c r="K337" s="10">
        <v>0.76291666666666669</v>
      </c>
      <c r="L337" s="9">
        <v>0.35340000000000005</v>
      </c>
      <c r="M337" s="9">
        <v>0.99261052229549995</v>
      </c>
      <c r="N337" s="10">
        <v>0.38</v>
      </c>
      <c r="O337" s="10">
        <v>0.19</v>
      </c>
      <c r="P337" s="9">
        <v>0.1</v>
      </c>
      <c r="Q337" s="10">
        <v>0.22499999999999998</v>
      </c>
      <c r="R337" s="9">
        <v>0.81719999999999993</v>
      </c>
      <c r="S337" s="9">
        <v>0.3994687804878061</v>
      </c>
      <c r="T337" s="11">
        <v>0.52653486000000005</v>
      </c>
      <c r="U337" s="9">
        <v>8.9945307410000008E-2</v>
      </c>
      <c r="V337" s="10">
        <v>0.19842528025</v>
      </c>
      <c r="W337" s="9">
        <v>0</v>
      </c>
      <c r="X337" s="9">
        <v>0</v>
      </c>
      <c r="Y337" s="9">
        <v>0.22499999999999998</v>
      </c>
      <c r="Z337" s="9">
        <v>0</v>
      </c>
      <c r="AA337" s="10">
        <v>1.3846579894765992E-2</v>
      </c>
      <c r="AB337" s="9">
        <v>0.93279999993741514</v>
      </c>
      <c r="AC337" s="9">
        <v>0.57799999999999996</v>
      </c>
      <c r="AD337" s="10">
        <v>0.30111921830055</v>
      </c>
      <c r="AE337" s="10">
        <v>0.51809851785045158</v>
      </c>
      <c r="AF337" s="9">
        <v>0.34164783955190559</v>
      </c>
      <c r="AG337" s="9">
        <v>0.55843352380952382</v>
      </c>
    </row>
    <row r="338" spans="3:33">
      <c r="C338" t="s">
        <v>430</v>
      </c>
      <c r="D338">
        <v>2007</v>
      </c>
      <c r="E338" s="9">
        <v>0.45756889605157136</v>
      </c>
      <c r="F338" s="9">
        <v>3.2560000000000002E-3</v>
      </c>
      <c r="G338" s="9">
        <v>0.14666666666666672</v>
      </c>
      <c r="H338" s="9">
        <v>0.4</v>
      </c>
      <c r="I338" s="9">
        <v>0.16333333333333333</v>
      </c>
      <c r="J338" s="9">
        <v>0.7533333333333333</v>
      </c>
      <c r="K338" s="10">
        <v>0.76291666666666669</v>
      </c>
      <c r="L338" s="9">
        <v>0.3488</v>
      </c>
      <c r="M338" s="9">
        <v>0.98958021612633329</v>
      </c>
      <c r="N338" s="10">
        <v>0.38</v>
      </c>
      <c r="O338" s="10">
        <v>0.25</v>
      </c>
      <c r="P338" s="9">
        <v>0.09</v>
      </c>
      <c r="Q338" s="10">
        <v>0.22499999999999998</v>
      </c>
      <c r="R338" s="9">
        <v>0.81719999999999993</v>
      </c>
      <c r="S338" s="9">
        <v>0.39288146341463603</v>
      </c>
      <c r="T338" s="11">
        <v>0.52653486000000005</v>
      </c>
      <c r="U338" s="9">
        <v>7.9093717820000006E-2</v>
      </c>
      <c r="V338" s="10">
        <v>0.18245878925</v>
      </c>
      <c r="W338" s="9">
        <v>0</v>
      </c>
      <c r="X338" s="9">
        <v>0</v>
      </c>
      <c r="Y338" s="9">
        <v>0.22499999999999998</v>
      </c>
      <c r="Z338" s="9">
        <v>0</v>
      </c>
      <c r="AA338" s="10">
        <v>1.3846579894765992E-2</v>
      </c>
      <c r="AB338" s="9">
        <v>0.93419999990612268</v>
      </c>
      <c r="AC338" s="9">
        <v>0.54200000000000004</v>
      </c>
      <c r="AD338" s="10">
        <v>0.292698483825726</v>
      </c>
      <c r="AE338" s="10">
        <v>0.50364610967852164</v>
      </c>
      <c r="AF338" s="9">
        <v>0.37965384108145445</v>
      </c>
      <c r="AG338" s="9">
        <v>0.54748457142857143</v>
      </c>
    </row>
    <row r="339" spans="3:33">
      <c r="C339" t="s">
        <v>430</v>
      </c>
      <c r="D339">
        <v>2008</v>
      </c>
      <c r="E339" s="9">
        <v>0.45756889605157136</v>
      </c>
      <c r="F339" s="9">
        <v>3.2560000000000002E-3</v>
      </c>
      <c r="G339" s="9">
        <v>0.14000000000000001</v>
      </c>
      <c r="H339" s="9">
        <v>0.4</v>
      </c>
      <c r="I339" s="9">
        <v>0.16333333333333333</v>
      </c>
      <c r="J339" s="9">
        <v>0.75</v>
      </c>
      <c r="K339" s="10">
        <v>0.76291666666666669</v>
      </c>
      <c r="L339" s="9">
        <v>0.34420000000000001</v>
      </c>
      <c r="M339" s="9">
        <v>0.99090925925933337</v>
      </c>
      <c r="N339" s="10">
        <v>0.38</v>
      </c>
      <c r="O339" s="10">
        <v>0.25499999988824129</v>
      </c>
      <c r="P339" s="9">
        <v>0.08</v>
      </c>
      <c r="Q339" s="10">
        <v>0.22499999999999998</v>
      </c>
      <c r="R339" s="9">
        <v>0.81719999999999993</v>
      </c>
      <c r="S339" s="9">
        <v>0.38632439024390408</v>
      </c>
      <c r="T339" s="11">
        <v>0.52653486000000005</v>
      </c>
      <c r="U339" s="9">
        <v>9.1225671790000004E-2</v>
      </c>
      <c r="V339" s="10">
        <v>0.16649229825</v>
      </c>
      <c r="W339" s="9">
        <v>0</v>
      </c>
      <c r="X339" s="9">
        <v>0</v>
      </c>
      <c r="Y339" s="9">
        <v>0.22499999999999998</v>
      </c>
      <c r="Z339" s="9">
        <v>0</v>
      </c>
      <c r="AA339" s="10">
        <v>1.3846579894765992E-2</v>
      </c>
      <c r="AB339" s="9">
        <v>0.93559999987483022</v>
      </c>
      <c r="AC339" s="9">
        <v>0.53100000000000003</v>
      </c>
      <c r="AD339" s="10">
        <v>0.30759784051490602</v>
      </c>
      <c r="AE339" s="10">
        <v>0.49220656776349098</v>
      </c>
      <c r="AF339" s="9">
        <v>0.55360058900351894</v>
      </c>
      <c r="AG339" s="9">
        <v>0.53653488024474472</v>
      </c>
    </row>
    <row r="340" spans="3:33">
      <c r="C340" t="s">
        <v>430</v>
      </c>
      <c r="D340">
        <v>2009</v>
      </c>
      <c r="E340" s="9">
        <v>0.45756889605157136</v>
      </c>
      <c r="F340" s="9">
        <v>3.2560000000000002E-3</v>
      </c>
      <c r="G340" s="9">
        <v>0.15719999961555009</v>
      </c>
      <c r="H340" s="9">
        <v>0.4</v>
      </c>
      <c r="I340" s="9">
        <v>0.16333333333333333</v>
      </c>
      <c r="J340" s="9">
        <v>0.75499999988824129</v>
      </c>
      <c r="K340" s="10">
        <v>0.76291666666666669</v>
      </c>
      <c r="L340" s="9">
        <v>0.33960000000000001</v>
      </c>
      <c r="M340" s="9">
        <v>0.99090925925933337</v>
      </c>
      <c r="N340" s="10">
        <v>0.38</v>
      </c>
      <c r="O340" s="10">
        <v>0.25999999977648258</v>
      </c>
      <c r="P340" s="9">
        <v>8.159999996423721E-2</v>
      </c>
      <c r="Q340" s="10">
        <v>0.22499999999999998</v>
      </c>
      <c r="R340" s="9">
        <v>0.81719999999999993</v>
      </c>
      <c r="S340" s="9">
        <v>0.41259790185176715</v>
      </c>
      <c r="T340" s="11">
        <v>0.52653486000000005</v>
      </c>
      <c r="U340" s="9">
        <v>7.4440441339999996E-2</v>
      </c>
      <c r="V340" s="10">
        <v>0.16982214414057215</v>
      </c>
      <c r="W340" s="9">
        <v>0</v>
      </c>
      <c r="X340" s="9">
        <v>0</v>
      </c>
      <c r="Y340" s="9">
        <v>0.22499999999999998</v>
      </c>
      <c r="Z340" s="9">
        <v>0</v>
      </c>
      <c r="AA340" s="10">
        <v>1.3846579894765992E-2</v>
      </c>
      <c r="AB340" s="9">
        <v>0.93699999984353777</v>
      </c>
      <c r="AC340" s="9">
        <v>0.53600000000000003</v>
      </c>
      <c r="AD340" s="10">
        <v>0.33536276853173602</v>
      </c>
      <c r="AE340" s="10">
        <v>0.48331877922657523</v>
      </c>
      <c r="AF340" s="9">
        <v>0.80531069757318552</v>
      </c>
      <c r="AG340" s="9">
        <v>0.52558518906091789</v>
      </c>
    </row>
    <row r="341" spans="3:33">
      <c r="C341" t="s">
        <v>430</v>
      </c>
      <c r="D341">
        <v>2010</v>
      </c>
      <c r="E341" s="9">
        <v>0.45756889605157136</v>
      </c>
      <c r="F341" s="9">
        <v>3.2560000000000002E-3</v>
      </c>
      <c r="G341" s="9">
        <v>0.17439999923110006</v>
      </c>
      <c r="H341" s="9">
        <v>0.4</v>
      </c>
      <c r="I341" s="9">
        <v>0.16333333333333333</v>
      </c>
      <c r="J341" s="9">
        <v>0.75999999977648258</v>
      </c>
      <c r="K341" s="10">
        <v>0.76291666666666669</v>
      </c>
      <c r="L341" s="9">
        <v>0.34299599992409346</v>
      </c>
      <c r="M341" s="9">
        <v>0.99090925925933337</v>
      </c>
      <c r="N341" s="10">
        <v>0.38</v>
      </c>
      <c r="O341" s="10">
        <v>0.26499999966472387</v>
      </c>
      <c r="P341" s="9">
        <v>8.3199999928474433E-2</v>
      </c>
      <c r="Q341" s="10">
        <v>0.22499999999999998</v>
      </c>
      <c r="R341" s="9">
        <v>0.81719999999999993</v>
      </c>
      <c r="S341" s="9">
        <v>0.43887141345963043</v>
      </c>
      <c r="T341" s="11">
        <v>0.52653486000000005</v>
      </c>
      <c r="U341" s="9">
        <v>7.5184845736761263E-2</v>
      </c>
      <c r="V341" s="10">
        <v>0.17315199003114429</v>
      </c>
      <c r="W341" s="9">
        <v>0</v>
      </c>
      <c r="X341" s="9">
        <v>0</v>
      </c>
      <c r="Y341" s="9">
        <v>0.22499999999999998</v>
      </c>
      <c r="Z341" s="9">
        <v>0</v>
      </c>
      <c r="AA341" s="10">
        <v>1.3846579894765992E-2</v>
      </c>
      <c r="AB341" s="9">
        <v>0.93839999981224542</v>
      </c>
      <c r="AC341" s="9">
        <v>0.49399999999999999</v>
      </c>
      <c r="AD341" s="10">
        <v>0.33700914080961936</v>
      </c>
      <c r="AE341" s="10">
        <v>0.4834855914305809</v>
      </c>
      <c r="AF341" s="9">
        <v>0.79725759077745473</v>
      </c>
      <c r="AG341" s="9">
        <v>0.51463549787709117</v>
      </c>
    </row>
    <row r="342" spans="3:33">
      <c r="C342" t="s">
        <v>447</v>
      </c>
      <c r="D342">
        <v>1995</v>
      </c>
      <c r="E342" s="9">
        <v>0.5</v>
      </c>
      <c r="F342" s="9">
        <v>1.0688399960182608E-2</v>
      </c>
      <c r="G342" s="9">
        <v>3.0000000000000027E-2</v>
      </c>
      <c r="H342" s="9">
        <v>0.47499999999999998</v>
      </c>
      <c r="I342" s="9">
        <v>1.3333333333333333E-3</v>
      </c>
      <c r="J342" s="9">
        <v>5.0000000000000044E-2</v>
      </c>
      <c r="K342" s="10">
        <v>0.28591666666666671</v>
      </c>
      <c r="L342" s="9">
        <v>0.58899999999999997</v>
      </c>
      <c r="M342" s="9">
        <v>0.77491494090121582</v>
      </c>
      <c r="N342" s="10">
        <v>0.16</v>
      </c>
      <c r="O342" s="10">
        <v>0.2</v>
      </c>
      <c r="P342" s="9">
        <v>6.5999999865889544E-2</v>
      </c>
      <c r="Q342" s="10">
        <v>7.4999999999999997E-2</v>
      </c>
      <c r="R342" s="9">
        <v>0.70519999999999994</v>
      </c>
      <c r="S342" s="9">
        <v>0.3386360975609759</v>
      </c>
      <c r="T342" s="11">
        <v>6.9291337999999994E-2</v>
      </c>
      <c r="U342" s="9">
        <v>6.3392864299999995E-3</v>
      </c>
      <c r="V342" s="10">
        <v>6.3791515000000002E-3</v>
      </c>
      <c r="W342" s="9">
        <v>2.7250118542791936E-4</v>
      </c>
      <c r="X342" s="9">
        <v>1.7602833475632599E-4</v>
      </c>
      <c r="Y342" s="9">
        <v>0</v>
      </c>
      <c r="Z342" s="9">
        <v>0.52</v>
      </c>
      <c r="AA342" s="10">
        <v>0.146484375</v>
      </c>
      <c r="AB342" s="9">
        <v>0.47700000760000005</v>
      </c>
      <c r="AC342" s="9">
        <v>0.27636000039428471</v>
      </c>
      <c r="AD342" s="10">
        <v>0.40242669687142013</v>
      </c>
      <c r="AE342" s="10">
        <v>0.40241984809566667</v>
      </c>
      <c r="AF342" s="9">
        <v>4.9410173637788374E-4</v>
      </c>
      <c r="AG342" s="9">
        <v>0.36394880256891249</v>
      </c>
    </row>
    <row r="343" spans="3:33">
      <c r="C343" t="s">
        <v>447</v>
      </c>
      <c r="D343">
        <v>1996</v>
      </c>
      <c r="E343" s="9">
        <v>0.5</v>
      </c>
      <c r="F343" s="9">
        <v>1.0510259964164348E-2</v>
      </c>
      <c r="G343" s="9">
        <v>3.0000000000000027E-2</v>
      </c>
      <c r="H343" s="9">
        <v>0.47499999999999998</v>
      </c>
      <c r="I343" s="9">
        <v>1.3333333333333333E-3</v>
      </c>
      <c r="J343" s="9">
        <v>5.0000000000000044E-2</v>
      </c>
      <c r="K343" s="10">
        <v>0.28591666666666671</v>
      </c>
      <c r="L343" s="9">
        <v>0.58479999999999999</v>
      </c>
      <c r="M343" s="9">
        <v>0.78439206508422232</v>
      </c>
      <c r="N343" s="10">
        <v>0.16</v>
      </c>
      <c r="O343" s="10">
        <v>0.23</v>
      </c>
      <c r="P343" s="9">
        <v>6.4799999892711638E-2</v>
      </c>
      <c r="Q343" s="10">
        <v>7.4999999999999997E-2</v>
      </c>
      <c r="R343" s="9">
        <v>0.70519999999999994</v>
      </c>
      <c r="S343" s="9">
        <v>0.30571609756097584</v>
      </c>
      <c r="T343" s="11">
        <v>6.9291337999999994E-2</v>
      </c>
      <c r="U343" s="9">
        <v>4.9412012999999993E-4</v>
      </c>
      <c r="V343" s="10">
        <v>5.8759551500000007E-3</v>
      </c>
      <c r="W343" s="9">
        <v>2.7250118542791936E-4</v>
      </c>
      <c r="X343" s="9">
        <v>1.7602833475632599E-4</v>
      </c>
      <c r="Y343" s="9">
        <v>0</v>
      </c>
      <c r="Z343" s="9">
        <v>0.52</v>
      </c>
      <c r="AA343" s="10">
        <v>0.146484375</v>
      </c>
      <c r="AB343" s="9">
        <v>0.47700000760000005</v>
      </c>
      <c r="AC343" s="9">
        <v>0.28224000026285645</v>
      </c>
      <c r="AD343" s="10">
        <v>0.40043540501625402</v>
      </c>
      <c r="AE343" s="10">
        <v>0.40042841646957</v>
      </c>
      <c r="AF343" s="9">
        <v>5.0418544505356668E-4</v>
      </c>
      <c r="AG343" s="9">
        <v>0.37352640235483647</v>
      </c>
    </row>
    <row r="344" spans="3:33">
      <c r="C344" t="s">
        <v>447</v>
      </c>
      <c r="D344">
        <v>1997</v>
      </c>
      <c r="E344" s="9">
        <v>0.5</v>
      </c>
      <c r="F344" s="9">
        <v>1.0332119968146087E-2</v>
      </c>
      <c r="G344" s="9">
        <v>3.0000000000000027E-2</v>
      </c>
      <c r="H344" s="9">
        <v>0.47499999999999998</v>
      </c>
      <c r="I344" s="9">
        <v>1.3333333333333333E-3</v>
      </c>
      <c r="J344" s="9">
        <v>5.0000000000000044E-2</v>
      </c>
      <c r="K344" s="10">
        <v>0.28591666666666671</v>
      </c>
      <c r="L344" s="9">
        <v>0.5806</v>
      </c>
      <c r="M344" s="9">
        <v>0.94550317619533331</v>
      </c>
      <c r="N344" s="10">
        <v>0.16</v>
      </c>
      <c r="O344" s="10">
        <v>0.25</v>
      </c>
      <c r="P344" s="9">
        <v>6.3599999919533717E-2</v>
      </c>
      <c r="Q344" s="10">
        <v>7.4999999999999997E-2</v>
      </c>
      <c r="R344" s="9">
        <v>0.70519999999999994</v>
      </c>
      <c r="S344" s="9">
        <v>0.27304097560975604</v>
      </c>
      <c r="T344" s="11">
        <v>6.9291337999999994E-2</v>
      </c>
      <c r="U344" s="9">
        <v>0.20843911640000001</v>
      </c>
      <c r="V344" s="10">
        <v>5.3727588000000003E-3</v>
      </c>
      <c r="W344" s="9">
        <v>2.7250118542791936E-4</v>
      </c>
      <c r="X344" s="9">
        <v>1.7602833475632599E-4</v>
      </c>
      <c r="Y344" s="9">
        <v>0</v>
      </c>
      <c r="Z344" s="9">
        <v>0.52</v>
      </c>
      <c r="AA344" s="10">
        <v>0.146484375</v>
      </c>
      <c r="AB344" s="9">
        <v>0.47700000760000005</v>
      </c>
      <c r="AC344" s="9">
        <v>0.28812000013142819</v>
      </c>
      <c r="AD344" s="10">
        <v>0.39073118375705701</v>
      </c>
      <c r="AE344" s="10">
        <v>0.43783535044350302</v>
      </c>
      <c r="AF344" s="9">
        <v>2.9712781398609999E-3</v>
      </c>
      <c r="AG344" s="9">
        <v>0.3831040021407604</v>
      </c>
    </row>
    <row r="345" spans="3:33">
      <c r="C345" t="s">
        <v>447</v>
      </c>
      <c r="D345">
        <v>1998</v>
      </c>
      <c r="E345" s="9">
        <v>0.5</v>
      </c>
      <c r="F345" s="9">
        <v>1.0153979972127825E-2</v>
      </c>
      <c r="G345" s="9">
        <v>3.0000000000000027E-2</v>
      </c>
      <c r="H345" s="9">
        <v>0.47499999999999998</v>
      </c>
      <c r="I345" s="9">
        <v>1.3333333333333333E-3</v>
      </c>
      <c r="J345" s="9">
        <v>5.0000000000000044E-2</v>
      </c>
      <c r="K345" s="10">
        <v>0.28591666666666671</v>
      </c>
      <c r="L345" s="9">
        <v>0.57640000000000002</v>
      </c>
      <c r="M345" s="9">
        <v>0.94550317619533331</v>
      </c>
      <c r="N345" s="10">
        <v>0.16</v>
      </c>
      <c r="O345" s="10">
        <v>0.3</v>
      </c>
      <c r="P345" s="9">
        <v>6.2399999946355825E-2</v>
      </c>
      <c r="Q345" s="10">
        <v>7.4999999999999997E-2</v>
      </c>
      <c r="R345" s="9">
        <v>0.70519999999999994</v>
      </c>
      <c r="S345" s="9">
        <v>0.24567024390243997</v>
      </c>
      <c r="T345" s="11">
        <v>6.9291337999999994E-2</v>
      </c>
      <c r="U345" s="9">
        <v>0.1008721769</v>
      </c>
      <c r="V345" s="10">
        <v>4.86956245E-3</v>
      </c>
      <c r="W345" s="9">
        <v>2.7250118542791936E-4</v>
      </c>
      <c r="X345" s="9">
        <v>1.7602833475632599E-4</v>
      </c>
      <c r="Y345" s="9">
        <v>0</v>
      </c>
      <c r="Z345" s="9">
        <v>0.52</v>
      </c>
      <c r="AA345" s="10">
        <v>0.146484375</v>
      </c>
      <c r="AB345" s="9">
        <v>0.47700000760000005</v>
      </c>
      <c r="AC345" s="9">
        <v>0.29399999999999998</v>
      </c>
      <c r="AD345" s="10">
        <v>0.38102696249786</v>
      </c>
      <c r="AE345" s="10">
        <v>0.47524228441743599</v>
      </c>
      <c r="AF345" s="9">
        <v>8.0395132450031114E-3</v>
      </c>
      <c r="AG345" s="9">
        <v>0.39268160192668439</v>
      </c>
    </row>
    <row r="346" spans="3:33">
      <c r="C346" t="s">
        <v>447</v>
      </c>
      <c r="D346">
        <v>1999</v>
      </c>
      <c r="E346" s="9">
        <v>0.5</v>
      </c>
      <c r="F346" s="9">
        <v>9.9758399761095649E-3</v>
      </c>
      <c r="G346" s="9">
        <v>3.0000000000000027E-2</v>
      </c>
      <c r="H346" s="9">
        <v>0.47499999999999998</v>
      </c>
      <c r="I346" s="9">
        <v>1.3333333333333333E-3</v>
      </c>
      <c r="J346" s="9">
        <v>5.0000000000000044E-2</v>
      </c>
      <c r="K346" s="10">
        <v>0.28591666666666671</v>
      </c>
      <c r="L346" s="9">
        <v>0.57220000000000004</v>
      </c>
      <c r="M346" s="9">
        <v>0.94550317619533331</v>
      </c>
      <c r="N346" s="10">
        <v>0.16</v>
      </c>
      <c r="O346" s="10">
        <v>0.24</v>
      </c>
      <c r="P346" s="9">
        <v>6.1199999973177911E-2</v>
      </c>
      <c r="Q346" s="10">
        <v>7.4999999999999997E-2</v>
      </c>
      <c r="R346" s="9">
        <v>0.70519999999999994</v>
      </c>
      <c r="S346" s="9">
        <v>0.22572000000000203</v>
      </c>
      <c r="T346" s="11">
        <v>6.9291337999999994E-2</v>
      </c>
      <c r="U346" s="9">
        <v>2.2192553279999999E-2</v>
      </c>
      <c r="V346" s="10">
        <v>4.3663661000000005E-3</v>
      </c>
      <c r="W346" s="9">
        <v>2.7250118542791936E-4</v>
      </c>
      <c r="X346" s="9">
        <v>1.7602833475632599E-4</v>
      </c>
      <c r="Y346" s="9">
        <v>0</v>
      </c>
      <c r="Z346" s="9">
        <v>0.52</v>
      </c>
      <c r="AA346" s="10">
        <v>0.146484375</v>
      </c>
      <c r="AB346" s="9">
        <v>0.47700000760000005</v>
      </c>
      <c r="AC346" s="9">
        <v>0.29399999999999998</v>
      </c>
      <c r="AD346" s="10">
        <v>0.37896373682481299</v>
      </c>
      <c r="AE346" s="10">
        <v>0.47993247824580276</v>
      </c>
      <c r="AF346" s="9">
        <v>1.6230862741609779E-2</v>
      </c>
      <c r="AG346" s="9">
        <v>0.40225920171260832</v>
      </c>
    </row>
    <row r="347" spans="3:33">
      <c r="C347" t="s">
        <v>447</v>
      </c>
      <c r="D347">
        <v>2000</v>
      </c>
      <c r="E347" s="9">
        <v>0.5</v>
      </c>
      <c r="F347" s="9">
        <v>9.797699980091305E-3</v>
      </c>
      <c r="G347" s="9">
        <v>3.0000000000000027E-2</v>
      </c>
      <c r="H347" s="9">
        <v>0.47499999999999998</v>
      </c>
      <c r="I347" s="9">
        <v>1.3333333333333333E-3</v>
      </c>
      <c r="J347" s="9">
        <v>5.0000000000000044E-2</v>
      </c>
      <c r="K347" s="10">
        <v>0.28591666666666671</v>
      </c>
      <c r="L347" s="9">
        <v>0.56799999999999995</v>
      </c>
      <c r="M347" s="9">
        <v>0.94550317619533331</v>
      </c>
      <c r="N347" s="10">
        <v>0.16</v>
      </c>
      <c r="O347" s="10">
        <v>0.34</v>
      </c>
      <c r="P347" s="9">
        <v>0.06</v>
      </c>
      <c r="Q347" s="10">
        <v>7.4999999999999997E-2</v>
      </c>
      <c r="R347" s="9">
        <v>0.70519999999999994</v>
      </c>
      <c r="S347" s="9">
        <v>0.21383756097560991</v>
      </c>
      <c r="T347" s="11">
        <v>6.9291337999999994E-2</v>
      </c>
      <c r="U347" s="9">
        <v>9.1521174859999999E-2</v>
      </c>
      <c r="V347" s="10">
        <v>3.8631697500000001E-3</v>
      </c>
      <c r="W347" s="9">
        <v>2.7250118542791936E-4</v>
      </c>
      <c r="X347" s="9">
        <v>1.7602833475632599E-4</v>
      </c>
      <c r="Y347" s="9">
        <v>0</v>
      </c>
      <c r="Z347" s="9">
        <v>0.52</v>
      </c>
      <c r="AA347" s="10">
        <v>0.146484375</v>
      </c>
      <c r="AB347" s="9">
        <v>0.47700000760000005</v>
      </c>
      <c r="AC347" s="9">
        <v>0.45100000000000001</v>
      </c>
      <c r="AD347" s="10">
        <v>0.37690051115176598</v>
      </c>
      <c r="AE347" s="10">
        <v>0.48462267207416965</v>
      </c>
      <c r="AF347" s="9">
        <v>2.8092603492392003E-2</v>
      </c>
      <c r="AG347" s="9">
        <v>0.41183680149853225</v>
      </c>
    </row>
    <row r="348" spans="3:33">
      <c r="C348" t="s">
        <v>447</v>
      </c>
      <c r="D348">
        <v>2001</v>
      </c>
      <c r="E348" s="9">
        <v>0.5</v>
      </c>
      <c r="F348" s="9">
        <v>9.6195599840730433E-3</v>
      </c>
      <c r="G348" s="9">
        <v>2.8000000000000025E-2</v>
      </c>
      <c r="H348" s="9">
        <v>0.47499999999999998</v>
      </c>
      <c r="I348" s="9">
        <v>1.3333333333333333E-3</v>
      </c>
      <c r="J348" s="9">
        <v>5.0000000000000044E-2</v>
      </c>
      <c r="K348" s="10">
        <v>0.28591666666666671</v>
      </c>
      <c r="L348" s="9">
        <v>0.56299999999999994</v>
      </c>
      <c r="M348" s="9">
        <v>0.94550317619533331</v>
      </c>
      <c r="N348" s="10">
        <v>0.16</v>
      </c>
      <c r="O348" s="10">
        <v>0.43</v>
      </c>
      <c r="P348" s="9">
        <v>5.6000000000000008E-2</v>
      </c>
      <c r="Q348" s="10">
        <v>7.4999999999999997E-2</v>
      </c>
      <c r="R348" s="9">
        <v>0.70519999999999994</v>
      </c>
      <c r="S348" s="9">
        <v>0.20893658536585402</v>
      </c>
      <c r="T348" s="11">
        <v>6.9291337999999994E-2</v>
      </c>
      <c r="U348" s="9">
        <v>2.0289603650000002E-2</v>
      </c>
      <c r="V348" s="10">
        <v>3.6594171000000003E-3</v>
      </c>
      <c r="W348" s="9">
        <v>2.7250118542791936E-4</v>
      </c>
      <c r="X348" s="9">
        <v>1.7602833475632599E-4</v>
      </c>
      <c r="Y348" s="9">
        <v>0</v>
      </c>
      <c r="Z348" s="9">
        <v>0.52</v>
      </c>
      <c r="AA348" s="10">
        <v>0.146484375</v>
      </c>
      <c r="AB348" s="9">
        <v>0.47700000760000005</v>
      </c>
      <c r="AC348" s="9">
        <v>0.36599999999999999</v>
      </c>
      <c r="AD348" s="10">
        <v>0.37405241471826001</v>
      </c>
      <c r="AE348" s="10">
        <v>0.46931500013556277</v>
      </c>
      <c r="AF348" s="9">
        <v>0.13182408420691666</v>
      </c>
      <c r="AG348" s="9">
        <v>0.42141440128445629</v>
      </c>
    </row>
    <row r="349" spans="3:33">
      <c r="C349" t="s">
        <v>447</v>
      </c>
      <c r="D349">
        <v>2002</v>
      </c>
      <c r="E349" s="9">
        <v>0.5</v>
      </c>
      <c r="F349" s="9">
        <v>9.4414199880547816E-3</v>
      </c>
      <c r="G349" s="9">
        <v>2.5999999999999912E-2</v>
      </c>
      <c r="H349" s="9">
        <v>0.47499999999999998</v>
      </c>
      <c r="I349" s="9">
        <v>1.3333333333333333E-3</v>
      </c>
      <c r="J349" s="9">
        <v>5.0000000000000044E-2</v>
      </c>
      <c r="K349" s="10">
        <v>0.28591666666666671</v>
      </c>
      <c r="L349" s="9">
        <v>0.55799999999999994</v>
      </c>
      <c r="M349" s="9">
        <v>0.94550317619533331</v>
      </c>
      <c r="N349" s="10">
        <v>0.16</v>
      </c>
      <c r="O349" s="10">
        <v>0.36</v>
      </c>
      <c r="P349" s="9">
        <v>5.2000000000000005E-2</v>
      </c>
      <c r="Q349" s="10">
        <v>7.4999999999999997E-2</v>
      </c>
      <c r="R349" s="9">
        <v>0.70519999999999994</v>
      </c>
      <c r="S349" s="9">
        <v>0.20769268292682996</v>
      </c>
      <c r="T349" s="11">
        <v>6.9291337999999994E-2</v>
      </c>
      <c r="U349" s="9">
        <v>1.7963544170000002E-2</v>
      </c>
      <c r="V349" s="10">
        <v>3.4556644500000002E-3</v>
      </c>
      <c r="W349" s="9">
        <v>2.7250118542791936E-4</v>
      </c>
      <c r="X349" s="9">
        <v>1.7602833475632599E-4</v>
      </c>
      <c r="Y349" s="9">
        <v>0</v>
      </c>
      <c r="Z349" s="9">
        <v>0.52</v>
      </c>
      <c r="AA349" s="10">
        <v>0.146484375</v>
      </c>
      <c r="AB349" s="9">
        <v>0.47700000760000005</v>
      </c>
      <c r="AC349" s="9">
        <v>0.374</v>
      </c>
      <c r="AD349" s="10">
        <v>0.37120431828475403</v>
      </c>
      <c r="AE349" s="10">
        <v>0.45400732819695599</v>
      </c>
      <c r="AF349" s="9">
        <v>0.22033000537274666</v>
      </c>
      <c r="AG349" s="9">
        <v>0.43099200107038016</v>
      </c>
    </row>
    <row r="350" spans="3:33">
      <c r="C350" t="s">
        <v>447</v>
      </c>
      <c r="D350">
        <v>2003</v>
      </c>
      <c r="E350" s="9">
        <v>0.5</v>
      </c>
      <c r="F350" s="9">
        <v>9.2632799920365216E-3</v>
      </c>
      <c r="G350" s="9">
        <v>2.4000000000000021E-2</v>
      </c>
      <c r="H350" s="9">
        <v>0.47499999999999998</v>
      </c>
      <c r="I350" s="9">
        <v>1.3333333333333333E-3</v>
      </c>
      <c r="J350" s="9">
        <v>5.0000000000000044E-2</v>
      </c>
      <c r="K350" s="10">
        <v>0.28591666666666671</v>
      </c>
      <c r="L350" s="9">
        <v>0.55299999999999994</v>
      </c>
      <c r="M350" s="9">
        <v>0.97057194362499999</v>
      </c>
      <c r="N350" s="10">
        <v>0.16</v>
      </c>
      <c r="O350" s="10">
        <v>0.16</v>
      </c>
      <c r="P350" s="9">
        <v>4.8000000000000001E-2</v>
      </c>
      <c r="Q350" s="10">
        <v>7.4999999999999997E-2</v>
      </c>
      <c r="R350" s="9">
        <v>0.70519999999999994</v>
      </c>
      <c r="S350" s="9">
        <v>0.20730243902439216</v>
      </c>
      <c r="T350" s="11">
        <v>6.9291337999999994E-2</v>
      </c>
      <c r="U350" s="9">
        <v>1.886352581E-2</v>
      </c>
      <c r="V350" s="10">
        <v>3.2519118E-3</v>
      </c>
      <c r="W350" s="9">
        <v>2.7250118542791936E-4</v>
      </c>
      <c r="X350" s="9">
        <v>1.7602833475632599E-4</v>
      </c>
      <c r="Y350" s="9">
        <v>0</v>
      </c>
      <c r="Z350" s="9">
        <v>0.52</v>
      </c>
      <c r="AA350" s="10">
        <v>0.146484375</v>
      </c>
      <c r="AB350" s="9">
        <v>0.47700000760000005</v>
      </c>
      <c r="AC350" s="9">
        <v>0.40600000000000003</v>
      </c>
      <c r="AD350" s="10">
        <v>0.365064150092268</v>
      </c>
      <c r="AE350" s="10">
        <v>0.47717385997417605</v>
      </c>
      <c r="AF350" s="9">
        <v>0.31567273619819891</v>
      </c>
      <c r="AG350" s="9">
        <v>0.4405696008563042</v>
      </c>
    </row>
    <row r="351" spans="3:33">
      <c r="C351" t="s">
        <v>447</v>
      </c>
      <c r="D351">
        <v>2004</v>
      </c>
      <c r="E351" s="9">
        <v>0.5</v>
      </c>
      <c r="F351" s="9">
        <v>9.0851399960182617E-3</v>
      </c>
      <c r="G351" s="9">
        <v>2.200000000000002E-2</v>
      </c>
      <c r="H351" s="9">
        <v>0.47499999999999998</v>
      </c>
      <c r="I351" s="9">
        <v>1.3333333333333333E-3</v>
      </c>
      <c r="J351" s="9">
        <v>5.0000000000000044E-2</v>
      </c>
      <c r="K351" s="10">
        <v>0.28591666666666671</v>
      </c>
      <c r="L351" s="9">
        <v>0.54799999999999993</v>
      </c>
      <c r="M351" s="9">
        <v>0.90259565499350003</v>
      </c>
      <c r="N351" s="10">
        <v>0.16</v>
      </c>
      <c r="O351" s="10">
        <v>0.36</v>
      </c>
      <c r="P351" s="9">
        <v>4.3999999999999997E-2</v>
      </c>
      <c r="Q351" s="10">
        <v>7.4999999999999997E-2</v>
      </c>
      <c r="R351" s="9">
        <v>0.70809599999999995</v>
      </c>
      <c r="S351" s="9">
        <v>0.2068073170731719</v>
      </c>
      <c r="T351" s="11">
        <v>6.9291337999999994E-2</v>
      </c>
      <c r="U351" s="9">
        <v>1.5899831019999998E-2</v>
      </c>
      <c r="V351" s="10">
        <v>3.0481591500000002E-3</v>
      </c>
      <c r="W351" s="9">
        <v>2.7250118542791936E-4</v>
      </c>
      <c r="X351" s="9">
        <v>1.7602833475632599E-4</v>
      </c>
      <c r="Y351" s="9">
        <v>0</v>
      </c>
      <c r="Z351" s="9">
        <v>0.52</v>
      </c>
      <c r="AA351" s="10">
        <v>0.146484375</v>
      </c>
      <c r="AB351" s="9">
        <v>0.47700000760000005</v>
      </c>
      <c r="AC351" s="9">
        <v>0.44700000000000001</v>
      </c>
      <c r="AD351" s="10">
        <v>0.41086961513939002</v>
      </c>
      <c r="AE351" s="10">
        <v>0.51536485390243136</v>
      </c>
      <c r="AF351" s="9">
        <v>0.41351690198894886</v>
      </c>
      <c r="AG351" s="9">
        <v>0.45014720064222813</v>
      </c>
    </row>
    <row r="352" spans="3:33">
      <c r="C352" t="s">
        <v>447</v>
      </c>
      <c r="D352">
        <v>2005</v>
      </c>
      <c r="E352" s="9">
        <v>0.5</v>
      </c>
      <c r="F352" s="9">
        <v>8.907E-3</v>
      </c>
      <c r="G352" s="9">
        <v>2.0000000000000018E-2</v>
      </c>
      <c r="H352" s="9">
        <v>0.47499999999999998</v>
      </c>
      <c r="I352" s="9">
        <v>1.3333333333333333E-3</v>
      </c>
      <c r="J352" s="9">
        <v>5.0000000000000044E-2</v>
      </c>
      <c r="K352" s="10">
        <v>0.28591666666666671</v>
      </c>
      <c r="L352" s="9">
        <v>0.54299999999999993</v>
      </c>
      <c r="M352" s="9">
        <v>0.95893821138216662</v>
      </c>
      <c r="N352" s="10">
        <v>0.16</v>
      </c>
      <c r="O352" s="10">
        <v>0.39</v>
      </c>
      <c r="P352" s="9">
        <v>0.04</v>
      </c>
      <c r="Q352" s="10">
        <v>7.4999999999999997E-2</v>
      </c>
      <c r="R352" s="9">
        <v>0.69896800000000003</v>
      </c>
      <c r="S352" s="9">
        <v>0.20552731707317207</v>
      </c>
      <c r="T352" s="11">
        <v>6.9291337999999994E-2</v>
      </c>
      <c r="U352" s="9">
        <v>7.0390662800000007E-3</v>
      </c>
      <c r="V352" s="10">
        <v>2.8444065E-3</v>
      </c>
      <c r="W352" s="9">
        <v>2.7250118542791936E-4</v>
      </c>
      <c r="X352" s="9">
        <v>1.7602833475632599E-4</v>
      </c>
      <c r="Y352" s="9">
        <v>0</v>
      </c>
      <c r="Z352" s="9">
        <v>0.52</v>
      </c>
      <c r="AA352" s="10">
        <v>0.146484375</v>
      </c>
      <c r="AB352" s="9">
        <v>0.47700000760000005</v>
      </c>
      <c r="AC352" s="9">
        <v>0.48799999999999999</v>
      </c>
      <c r="AD352" s="10">
        <v>0.379890281845218</v>
      </c>
      <c r="AE352" s="10">
        <v>0.51669197376889398</v>
      </c>
      <c r="AF352" s="9">
        <v>0.4684978895707867</v>
      </c>
      <c r="AG352" s="9">
        <v>0.45972480042815206</v>
      </c>
    </row>
    <row r="353" spans="3:33">
      <c r="C353" t="s">
        <v>447</v>
      </c>
      <c r="D353">
        <v>2006</v>
      </c>
      <c r="E353" s="9">
        <v>0.5</v>
      </c>
      <c r="F353" s="9">
        <v>7.125600000000001E-3</v>
      </c>
      <c r="G353" s="9">
        <v>1.6666666666666718E-2</v>
      </c>
      <c r="H353" s="9">
        <v>0.47499999999999998</v>
      </c>
      <c r="I353" s="9">
        <v>1.3333333333333333E-3</v>
      </c>
      <c r="J353" s="9">
        <v>5.0000000000000044E-2</v>
      </c>
      <c r="K353" s="10">
        <v>0.28591666666666671</v>
      </c>
      <c r="L353" s="9">
        <v>0.53720000000000001</v>
      </c>
      <c r="M353" s="9">
        <v>0.97419344368716665</v>
      </c>
      <c r="N353" s="10">
        <v>0.16</v>
      </c>
      <c r="O353" s="10">
        <v>0.36</v>
      </c>
      <c r="P353" s="9">
        <v>4.0799999982118605E-2</v>
      </c>
      <c r="Q353" s="10">
        <v>7.4999999999999997E-2</v>
      </c>
      <c r="R353" s="9">
        <v>0.69896800000000003</v>
      </c>
      <c r="S353" s="9">
        <v>0.20331268292683002</v>
      </c>
      <c r="T353" s="11">
        <v>6.9291337999999994E-2</v>
      </c>
      <c r="U353" s="9">
        <v>8.8852603399999994E-3</v>
      </c>
      <c r="V353" s="10">
        <v>2.7901606666666666E-3</v>
      </c>
      <c r="W353" s="9">
        <v>2.7250118542791936E-4</v>
      </c>
      <c r="X353" s="9">
        <v>1.7602833475632599E-4</v>
      </c>
      <c r="Y353" s="9">
        <v>0</v>
      </c>
      <c r="Z353" s="9">
        <v>0.52</v>
      </c>
      <c r="AA353" s="10">
        <v>0.146484375</v>
      </c>
      <c r="AB353" s="9">
        <v>0.4874600072142008</v>
      </c>
      <c r="AC353" s="9">
        <v>0.55600000000000005</v>
      </c>
      <c r="AD353" s="10">
        <v>0.40482322187289599</v>
      </c>
      <c r="AE353" s="10">
        <v>0.53390999883461199</v>
      </c>
      <c r="AF353" s="9">
        <v>0.55469639934802895</v>
      </c>
      <c r="AG353" s="9">
        <v>0.46930240021407599</v>
      </c>
    </row>
    <row r="354" spans="3:33">
      <c r="C354" t="s">
        <v>447</v>
      </c>
      <c r="D354">
        <v>2007</v>
      </c>
      <c r="E354" s="9">
        <v>0.5</v>
      </c>
      <c r="F354" s="9">
        <v>5.3442000000000012E-3</v>
      </c>
      <c r="G354" s="9">
        <v>1.3333333333333308E-2</v>
      </c>
      <c r="H354" s="9">
        <v>0.47499999999999998</v>
      </c>
      <c r="I354" s="9">
        <v>1.3333333333333333E-3</v>
      </c>
      <c r="J354" s="9">
        <v>5.0000000000000044E-2</v>
      </c>
      <c r="K354" s="10">
        <v>0.28591666666666671</v>
      </c>
      <c r="L354" s="9">
        <v>0.53139999999999998</v>
      </c>
      <c r="M354" s="9">
        <v>0.96449934768433332</v>
      </c>
      <c r="N354" s="10">
        <v>0.16</v>
      </c>
      <c r="O354" s="10">
        <v>0.46</v>
      </c>
      <c r="P354" s="9">
        <v>4.1599999964237216E-2</v>
      </c>
      <c r="Q354" s="10">
        <v>7.4999999999999997E-2</v>
      </c>
      <c r="R354" s="9">
        <v>0.69896800000000003</v>
      </c>
      <c r="S354" s="9">
        <v>0.20062780487804988</v>
      </c>
      <c r="T354" s="11">
        <v>6.9291337999999994E-2</v>
      </c>
      <c r="U354" s="9">
        <v>1.8339906150000002E-2</v>
      </c>
      <c r="V354" s="10">
        <v>2.7359148333333332E-3</v>
      </c>
      <c r="W354" s="9">
        <v>2.7250118542791936E-4</v>
      </c>
      <c r="X354" s="9">
        <v>1.7602833475632599E-4</v>
      </c>
      <c r="Y354" s="9">
        <v>0</v>
      </c>
      <c r="Z354" s="9">
        <v>0.52</v>
      </c>
      <c r="AA354" s="10">
        <v>0.146484375</v>
      </c>
      <c r="AB354" s="9">
        <v>0.49792000682840165</v>
      </c>
      <c r="AC354" s="9">
        <v>0.54400000000000004</v>
      </c>
      <c r="AD354" s="10">
        <v>0.38367383384015002</v>
      </c>
      <c r="AE354" s="10">
        <v>0.52032042666034806</v>
      </c>
      <c r="AF354" s="9">
        <v>0.72059264199608997</v>
      </c>
      <c r="AG354" s="9">
        <v>0.47887999999999997</v>
      </c>
    </row>
    <row r="355" spans="3:33">
      <c r="C355" t="s">
        <v>447</v>
      </c>
      <c r="D355">
        <v>2008</v>
      </c>
      <c r="E355" s="9">
        <v>0.5</v>
      </c>
      <c r="F355" s="9">
        <v>3.5628000000000005E-3</v>
      </c>
      <c r="G355" s="9">
        <v>1.0000000000000009E-2</v>
      </c>
      <c r="H355" s="9">
        <v>0.47499999999999998</v>
      </c>
      <c r="I355" s="9">
        <v>1.3333333333333333E-3</v>
      </c>
      <c r="J355" s="9">
        <v>5.0000000000000044E-2</v>
      </c>
      <c r="K355" s="10">
        <v>0.28591666666666671</v>
      </c>
      <c r="L355" s="9">
        <v>0.52560000000000007</v>
      </c>
      <c r="M355" s="9">
        <v>0.9802166005291667</v>
      </c>
      <c r="N355" s="10">
        <v>0.16</v>
      </c>
      <c r="O355" s="10">
        <v>0.469199999794364</v>
      </c>
      <c r="P355" s="9">
        <v>4.2399999946355821E-2</v>
      </c>
      <c r="Q355" s="10">
        <v>7.4999999999999997E-2</v>
      </c>
      <c r="R355" s="9">
        <v>0.69896800000000003</v>
      </c>
      <c r="S355" s="9">
        <v>0.19787365853658601</v>
      </c>
      <c r="T355" s="11">
        <v>6.9291337999999994E-2</v>
      </c>
      <c r="U355" s="9">
        <v>1.295202591E-2</v>
      </c>
      <c r="V355" s="10">
        <v>2.6816689999999998E-3</v>
      </c>
      <c r="W355" s="9">
        <v>2.7250118542791936E-4</v>
      </c>
      <c r="X355" s="9">
        <v>1.7602833475632599E-4</v>
      </c>
      <c r="Y355" s="9">
        <v>0</v>
      </c>
      <c r="Z355" s="9">
        <v>0.52</v>
      </c>
      <c r="AA355" s="10">
        <v>0.146484375</v>
      </c>
      <c r="AB355" s="9">
        <v>0.50838000644260228</v>
      </c>
      <c r="AC355" s="9">
        <v>0.53900000000000003</v>
      </c>
      <c r="AD355" s="10">
        <v>0.40001046032342602</v>
      </c>
      <c r="AE355" s="10">
        <v>0.5005838653429322</v>
      </c>
      <c r="AF355" s="9">
        <v>0.9361697867064811</v>
      </c>
      <c r="AG355" s="9">
        <v>0.50374864285714283</v>
      </c>
    </row>
    <row r="356" spans="3:33">
      <c r="C356" t="s">
        <v>447</v>
      </c>
      <c r="D356">
        <v>2009</v>
      </c>
      <c r="E356" s="9">
        <v>0.5</v>
      </c>
      <c r="F356" s="9">
        <v>1.7814000000000003E-3</v>
      </c>
      <c r="G356" s="9">
        <v>2.9799999557435508E-2</v>
      </c>
      <c r="H356" s="9">
        <v>0.47499999999999998</v>
      </c>
      <c r="I356" s="9">
        <v>1.3333333333333333E-3</v>
      </c>
      <c r="J356" s="9">
        <v>6.8999999575316884E-2</v>
      </c>
      <c r="K356" s="10">
        <v>0.28591666666666671</v>
      </c>
      <c r="L356" s="9">
        <v>0.51979999999999993</v>
      </c>
      <c r="M356" s="9">
        <v>0.9802166005291667</v>
      </c>
      <c r="N356" s="10">
        <v>0.16</v>
      </c>
      <c r="O356" s="10">
        <v>0.47839999958872798</v>
      </c>
      <c r="P356" s="9">
        <v>4.3199999928474432E-2</v>
      </c>
      <c r="Q356" s="10">
        <v>7.4999999999999997E-2</v>
      </c>
      <c r="R356" s="9">
        <v>0.69896800000000003</v>
      </c>
      <c r="S356" s="9">
        <v>0.22791618469435149</v>
      </c>
      <c r="T356" s="11">
        <v>6.9291337999999994E-2</v>
      </c>
      <c r="U356" s="9">
        <v>1.028841522E-2</v>
      </c>
      <c r="V356" s="10">
        <v>2.7353023788012003E-3</v>
      </c>
      <c r="W356" s="9">
        <v>2.7250118542791936E-4</v>
      </c>
      <c r="X356" s="9">
        <v>1.7602833475632599E-4</v>
      </c>
      <c r="Y356" s="9">
        <v>0</v>
      </c>
      <c r="Z356" s="9">
        <v>0.52</v>
      </c>
      <c r="AA356" s="10">
        <v>0.146484375</v>
      </c>
      <c r="AB356" s="9">
        <v>0.51884000605680314</v>
      </c>
      <c r="AC356" s="9">
        <v>0.53100000000000003</v>
      </c>
      <c r="AD356" s="10">
        <v>0.38564996074089797</v>
      </c>
      <c r="AE356" s="10">
        <v>0.49037031927200625</v>
      </c>
      <c r="AF356" s="9">
        <v>0.96085982650156665</v>
      </c>
      <c r="AG356" s="9">
        <v>0.52861728571428579</v>
      </c>
    </row>
    <row r="357" spans="3:33">
      <c r="C357" t="s">
        <v>447</v>
      </c>
      <c r="D357">
        <v>2010</v>
      </c>
      <c r="E357" s="9">
        <v>0.5</v>
      </c>
      <c r="F357" s="9">
        <v>0</v>
      </c>
      <c r="G357" s="9">
        <v>4.9599999114871007E-2</v>
      </c>
      <c r="H357" s="9">
        <v>0.47499999999999998</v>
      </c>
      <c r="I357" s="9">
        <v>1.3333333333333333E-3</v>
      </c>
      <c r="J357" s="9">
        <v>8.7999999150633834E-2</v>
      </c>
      <c r="K357" s="10">
        <v>0.28591666666666671</v>
      </c>
      <c r="L357" s="9">
        <v>0.52499799988381557</v>
      </c>
      <c r="M357" s="9">
        <v>0.9802166005291667</v>
      </c>
      <c r="N357" s="10">
        <v>0.16</v>
      </c>
      <c r="O357" s="10">
        <v>0.48759999938309195</v>
      </c>
      <c r="P357" s="9">
        <v>4.3999999910593036E-2</v>
      </c>
      <c r="Q357" s="10">
        <v>7.4999999999999997E-2</v>
      </c>
      <c r="R357" s="9">
        <v>0.69896800000000003</v>
      </c>
      <c r="S357" s="9">
        <v>0.25795871085211697</v>
      </c>
      <c r="T357" s="11">
        <v>6.9291337999999994E-2</v>
      </c>
      <c r="U357" s="9">
        <v>1.039129936990036E-2</v>
      </c>
      <c r="V357" s="10">
        <v>2.7889357576024007E-3</v>
      </c>
      <c r="W357" s="9">
        <v>2.7250118542791936E-4</v>
      </c>
      <c r="X357" s="9">
        <v>1.7602833475632599E-4</v>
      </c>
      <c r="Y357" s="9">
        <v>0</v>
      </c>
      <c r="Z357" s="9">
        <v>0.52</v>
      </c>
      <c r="AA357" s="10">
        <v>0.146484375</v>
      </c>
      <c r="AB357" s="9">
        <v>0.52930000567100399</v>
      </c>
      <c r="AC357" s="9">
        <v>0.56200000000000006</v>
      </c>
      <c r="AD357" s="10">
        <v>0.38679346110792978</v>
      </c>
      <c r="AE357" s="10">
        <v>0.49046661607713371</v>
      </c>
      <c r="AF357" s="9">
        <v>0.95125122845131971</v>
      </c>
      <c r="AG357" s="9">
        <v>0.52333111297529811</v>
      </c>
    </row>
    <row r="358" spans="3:33">
      <c r="C358" t="s">
        <v>84</v>
      </c>
      <c r="D358">
        <v>1995</v>
      </c>
      <c r="E358" s="9">
        <v>0.78532292659675873</v>
      </c>
      <c r="F358" s="9">
        <v>1.172E-2</v>
      </c>
      <c r="G358" s="9">
        <v>6.0000000000000053E-2</v>
      </c>
      <c r="H358" s="9">
        <v>0.44999999999999996</v>
      </c>
      <c r="I358" s="9">
        <v>0.22733333333333333</v>
      </c>
      <c r="J358" s="9">
        <v>0.56000000000000005</v>
      </c>
      <c r="K358" s="10">
        <v>0.81700000000000006</v>
      </c>
      <c r="L358" s="9">
        <v>0.51</v>
      </c>
      <c r="M358" s="9">
        <v>0.94565217391304346</v>
      </c>
      <c r="N358" s="10">
        <v>0.3</v>
      </c>
      <c r="O358" s="10">
        <v>1</v>
      </c>
      <c r="P358" s="9">
        <v>0.47939999978989362</v>
      </c>
      <c r="Q358" s="10">
        <v>0.40749999999999997</v>
      </c>
      <c r="R358" s="9">
        <v>0.86199999999999999</v>
      </c>
      <c r="S358" s="9">
        <v>0.50711853658536599</v>
      </c>
      <c r="T358" s="11">
        <v>1</v>
      </c>
      <c r="U358" s="9">
        <v>1.322736364E-2</v>
      </c>
      <c r="V358" s="10">
        <v>0.1334196695</v>
      </c>
      <c r="W358" s="9">
        <v>0</v>
      </c>
      <c r="X358" s="9">
        <v>0</v>
      </c>
      <c r="Y358" s="9">
        <v>0.54600000000000004</v>
      </c>
      <c r="Z358" s="9">
        <v>0.53</v>
      </c>
      <c r="AA358" s="10">
        <v>1.0587052035360754E-2</v>
      </c>
      <c r="AB358" s="9">
        <v>0.69642000543137694</v>
      </c>
      <c r="AC358" s="9">
        <v>0.56799999999999995</v>
      </c>
      <c r="AD358" s="10">
        <v>0.64551752141335128</v>
      </c>
      <c r="AE358" s="10">
        <v>0.65865892154569661</v>
      </c>
      <c r="AF358" s="9">
        <v>9.5571576879285892E-3</v>
      </c>
      <c r="AG358" s="9">
        <v>7.3312714285714287E-2</v>
      </c>
    </row>
    <row r="359" spans="3:33">
      <c r="C359" t="s">
        <v>84</v>
      </c>
      <c r="D359">
        <v>1996</v>
      </c>
      <c r="E359" s="9">
        <v>0.78532292659675873</v>
      </c>
      <c r="F359" s="9">
        <v>1.2546E-2</v>
      </c>
      <c r="G359" s="9">
        <v>6.0000000000000053E-2</v>
      </c>
      <c r="H359" s="9">
        <v>0.44999999999999996</v>
      </c>
      <c r="I359" s="9">
        <v>0.22733333333333333</v>
      </c>
      <c r="J359" s="9">
        <v>0.54800000000000004</v>
      </c>
      <c r="K359" s="10">
        <v>0.81700000000000006</v>
      </c>
      <c r="L359" s="9">
        <v>0.50159999999999993</v>
      </c>
      <c r="M359" s="9">
        <v>0.94637681159420295</v>
      </c>
      <c r="N359" s="10">
        <v>0.3</v>
      </c>
      <c r="O359" s="10">
        <v>0.75</v>
      </c>
      <c r="P359" s="9">
        <v>0.47000000000000003</v>
      </c>
      <c r="Q359" s="10">
        <v>0.40749999999999997</v>
      </c>
      <c r="R359" s="9">
        <v>0.86199999999999999</v>
      </c>
      <c r="S359" s="9">
        <v>0.54238682926829396</v>
      </c>
      <c r="T359" s="11">
        <v>1</v>
      </c>
      <c r="U359" s="9">
        <v>8.4698049399999989E-3</v>
      </c>
      <c r="V359" s="10">
        <v>0.15325503415</v>
      </c>
      <c r="W359" s="9">
        <v>0</v>
      </c>
      <c r="X359" s="9">
        <v>0</v>
      </c>
      <c r="Y359" s="9">
        <v>0.54600000000000004</v>
      </c>
      <c r="Z359" s="9">
        <v>0.53</v>
      </c>
      <c r="AA359" s="10">
        <v>1.0587052035360754E-2</v>
      </c>
      <c r="AB359" s="9">
        <v>0.68936000574118028</v>
      </c>
      <c r="AC359" s="9">
        <v>0.61599999999999999</v>
      </c>
      <c r="AD359" s="10">
        <v>0.64848726668058398</v>
      </c>
      <c r="AE359" s="10">
        <v>0.66189685864624803</v>
      </c>
      <c r="AF359" s="9">
        <v>9.7605014636876139E-3</v>
      </c>
      <c r="AG359" s="9">
        <v>7.867757142857143E-2</v>
      </c>
    </row>
    <row r="360" spans="3:33">
      <c r="C360" t="s">
        <v>84</v>
      </c>
      <c r="D360">
        <v>1997</v>
      </c>
      <c r="E360" s="9">
        <v>0.78532292659675873</v>
      </c>
      <c r="F360" s="9">
        <v>1.3372E-2</v>
      </c>
      <c r="G360" s="9">
        <v>6.0000000000000053E-2</v>
      </c>
      <c r="H360" s="9">
        <v>0.44999999999999996</v>
      </c>
      <c r="I360" s="9">
        <v>0.22733333333333333</v>
      </c>
      <c r="J360" s="9">
        <v>0.53600000000000003</v>
      </c>
      <c r="K360" s="10">
        <v>0.81700000000000006</v>
      </c>
      <c r="L360" s="9">
        <v>0.49320000000000003</v>
      </c>
      <c r="M360" s="9">
        <v>0.93884999999999996</v>
      </c>
      <c r="N360" s="10">
        <v>0.3</v>
      </c>
      <c r="O360" s="10">
        <v>0.81</v>
      </c>
      <c r="P360" s="9">
        <v>0.41249999999999998</v>
      </c>
      <c r="Q360" s="10">
        <v>0.40749999999999997</v>
      </c>
      <c r="R360" s="9">
        <v>0.86199999999999999</v>
      </c>
      <c r="S360" s="9">
        <v>0.58102292682926993</v>
      </c>
      <c r="T360" s="11">
        <v>1</v>
      </c>
      <c r="U360" s="9">
        <v>7.5685978000000001E-3</v>
      </c>
      <c r="V360" s="10">
        <v>0.17309039879999999</v>
      </c>
      <c r="W360" s="9">
        <v>0</v>
      </c>
      <c r="X360" s="9">
        <v>0</v>
      </c>
      <c r="Y360" s="9">
        <v>0.54600000000000004</v>
      </c>
      <c r="Z360" s="9">
        <v>0.53</v>
      </c>
      <c r="AA360" s="10">
        <v>1.0587052035360754E-2</v>
      </c>
      <c r="AB360" s="9">
        <v>0.68230000605098362</v>
      </c>
      <c r="AC360" s="9">
        <v>0.59099999999999997</v>
      </c>
      <c r="AD360" s="10">
        <v>0.65416842032781897</v>
      </c>
      <c r="AE360" s="10">
        <v>0.65399267121694193</v>
      </c>
      <c r="AF360" s="9">
        <v>9.9638452394466403E-3</v>
      </c>
      <c r="AG360" s="9">
        <v>7.7738380952380948E-2</v>
      </c>
    </row>
    <row r="361" spans="3:33">
      <c r="C361" t="s">
        <v>84</v>
      </c>
      <c r="D361">
        <v>1998</v>
      </c>
      <c r="E361" s="9">
        <v>0.78532292659675873</v>
      </c>
      <c r="F361" s="9">
        <v>1.4197999999999999E-2</v>
      </c>
      <c r="G361" s="9">
        <v>6.0000000000000053E-2</v>
      </c>
      <c r="H361" s="9">
        <v>0.44999999999999996</v>
      </c>
      <c r="I361" s="9">
        <v>0.22733333333333333</v>
      </c>
      <c r="J361" s="9">
        <v>0.52400000000000002</v>
      </c>
      <c r="K361" s="10">
        <v>0.81700000000000006</v>
      </c>
      <c r="L361" s="9">
        <v>0.48479999999999995</v>
      </c>
      <c r="M361" s="9">
        <v>0.92702173913043495</v>
      </c>
      <c r="N361" s="10">
        <v>0.3</v>
      </c>
      <c r="O361" s="10">
        <v>0.88</v>
      </c>
      <c r="P361" s="9">
        <v>0.35499999999999998</v>
      </c>
      <c r="Q361" s="10">
        <v>0.40749999999999997</v>
      </c>
      <c r="R361" s="9">
        <v>0.86199999999999999</v>
      </c>
      <c r="S361" s="9">
        <v>0.62031902439024411</v>
      </c>
      <c r="T361" s="11">
        <v>1</v>
      </c>
      <c r="U361" s="9">
        <v>9.7838383000000001E-3</v>
      </c>
      <c r="V361" s="10">
        <v>0.19292576345000001</v>
      </c>
      <c r="W361" s="9">
        <v>0</v>
      </c>
      <c r="X361" s="9">
        <v>0</v>
      </c>
      <c r="Y361" s="9">
        <v>0.54600000000000004</v>
      </c>
      <c r="Z361" s="9">
        <v>0.53</v>
      </c>
      <c r="AA361" s="10">
        <v>1.0587052035360754E-2</v>
      </c>
      <c r="AB361" s="9">
        <v>0.67524000636078685</v>
      </c>
      <c r="AC361" s="9">
        <v>0.628</v>
      </c>
      <c r="AD361" s="10">
        <v>0.65984957397505395</v>
      </c>
      <c r="AE361" s="10">
        <v>0.64608848378763606</v>
      </c>
      <c r="AF361" s="9">
        <v>1.0167189015205667E-2</v>
      </c>
      <c r="AG361" s="9">
        <v>7.6799190476190479E-2</v>
      </c>
    </row>
    <row r="362" spans="3:33">
      <c r="C362" t="s">
        <v>84</v>
      </c>
      <c r="D362">
        <v>1999</v>
      </c>
      <c r="E362" s="9">
        <v>0.78532292659675873</v>
      </c>
      <c r="F362" s="9">
        <v>1.5023999999999999E-2</v>
      </c>
      <c r="G362" s="9">
        <v>6.0000000000000053E-2</v>
      </c>
      <c r="H362" s="9">
        <v>0.44999999999999996</v>
      </c>
      <c r="I362" s="9">
        <v>0.22733333333333333</v>
      </c>
      <c r="J362" s="9">
        <v>0.51200000000000001</v>
      </c>
      <c r="K362" s="10">
        <v>0.81700000000000006</v>
      </c>
      <c r="L362" s="9">
        <v>0.47639999999999999</v>
      </c>
      <c r="M362" s="9">
        <v>0.92400000000000004</v>
      </c>
      <c r="N362" s="10">
        <v>0.3</v>
      </c>
      <c r="O362" s="10">
        <v>0.94</v>
      </c>
      <c r="P362" s="9">
        <v>0.29749999999999999</v>
      </c>
      <c r="Q362" s="10">
        <v>0.40749999999999997</v>
      </c>
      <c r="R362" s="9">
        <v>0.86199999999999999</v>
      </c>
      <c r="S362" s="9">
        <v>0.65762926829268387</v>
      </c>
      <c r="T362" s="11">
        <v>1</v>
      </c>
      <c r="U362" s="9">
        <v>6.5155036499999998E-3</v>
      </c>
      <c r="V362" s="10">
        <v>0.2127611281</v>
      </c>
      <c r="W362" s="9">
        <v>0</v>
      </c>
      <c r="X362" s="9">
        <v>0</v>
      </c>
      <c r="Y362" s="9">
        <v>0.54600000000000004</v>
      </c>
      <c r="Z362" s="9">
        <v>0.53</v>
      </c>
      <c r="AA362" s="10">
        <v>1.0587052035360754E-2</v>
      </c>
      <c r="AB362" s="9">
        <v>0.66818000667059008</v>
      </c>
      <c r="AC362" s="9">
        <v>0.629</v>
      </c>
      <c r="AD362" s="10">
        <v>0.673040642019054</v>
      </c>
      <c r="AE362" s="10">
        <v>0.63869339430107108</v>
      </c>
      <c r="AF362" s="9">
        <v>6.0385974018540886E-2</v>
      </c>
      <c r="AG362" s="9">
        <v>7.5859999999999997E-2</v>
      </c>
    </row>
    <row r="363" spans="3:33">
      <c r="C363" t="s">
        <v>84</v>
      </c>
      <c r="D363">
        <v>2000</v>
      </c>
      <c r="E363" s="9">
        <v>0.78532292659675873</v>
      </c>
      <c r="F363" s="9">
        <v>1.585E-2</v>
      </c>
      <c r="G363" s="9">
        <v>6.0000000000000053E-2</v>
      </c>
      <c r="H363" s="9">
        <v>0.44999999999999996</v>
      </c>
      <c r="I363" s="9">
        <v>0.22733333333333333</v>
      </c>
      <c r="J363" s="9">
        <v>0.5</v>
      </c>
      <c r="K363" s="10">
        <v>0.81700000000000006</v>
      </c>
      <c r="L363" s="9">
        <v>0.46799999999999997</v>
      </c>
      <c r="M363" s="9">
        <v>0.96160000000000001</v>
      </c>
      <c r="N363" s="10">
        <v>0.3</v>
      </c>
      <c r="O363" s="10">
        <v>1</v>
      </c>
      <c r="P363" s="9">
        <v>0.24</v>
      </c>
      <c r="Q363" s="10">
        <v>0.40749999999999997</v>
      </c>
      <c r="R363" s="9">
        <v>0.86199999999999999</v>
      </c>
      <c r="S363" s="9">
        <v>0.68891024390243993</v>
      </c>
      <c r="T363" s="11">
        <v>1</v>
      </c>
      <c r="U363" s="9">
        <v>4.6641980400000003E-3</v>
      </c>
      <c r="V363" s="10">
        <v>0.23259649274999999</v>
      </c>
      <c r="W363" s="9">
        <v>0</v>
      </c>
      <c r="X363" s="9">
        <v>0</v>
      </c>
      <c r="Y363" s="9">
        <v>0.54600000000000004</v>
      </c>
      <c r="Z363" s="9">
        <v>0.53</v>
      </c>
      <c r="AA363" s="10">
        <v>1.0587052035360754E-2</v>
      </c>
      <c r="AB363" s="9">
        <v>0.66112000698039353</v>
      </c>
      <c r="AC363" s="9">
        <v>0.65799999999999992</v>
      </c>
      <c r="AD363" s="10">
        <v>0.68623171006305395</v>
      </c>
      <c r="AE363" s="10">
        <v>0.63129830481450599</v>
      </c>
      <c r="AF363" s="9">
        <v>0.14332077704256446</v>
      </c>
      <c r="AG363" s="9">
        <v>8.1519000000000008E-2</v>
      </c>
    </row>
    <row r="364" spans="3:33">
      <c r="C364" t="s">
        <v>84</v>
      </c>
      <c r="D364">
        <v>2001</v>
      </c>
      <c r="E364" s="9">
        <v>0.78532292659675873</v>
      </c>
      <c r="F364" s="9">
        <v>1.6166999992914498E-2</v>
      </c>
      <c r="G364" s="9">
        <v>5.799999999999994E-2</v>
      </c>
      <c r="H364" s="9">
        <v>0.44999999999999996</v>
      </c>
      <c r="I364" s="9">
        <v>0.22733333333333333</v>
      </c>
      <c r="J364" s="9">
        <v>0.48599999999999999</v>
      </c>
      <c r="K364" s="10">
        <v>0.81700000000000006</v>
      </c>
      <c r="L364" s="9">
        <v>0.45979999999999999</v>
      </c>
      <c r="M364" s="9">
        <v>0.920875</v>
      </c>
      <c r="N364" s="10">
        <v>0.3</v>
      </c>
      <c r="O364" s="10">
        <v>0.86</v>
      </c>
      <c r="P364" s="9">
        <v>0.24479999989271164</v>
      </c>
      <c r="Q364" s="10">
        <v>0.40749999999999997</v>
      </c>
      <c r="R364" s="9">
        <v>0.86199999999999999</v>
      </c>
      <c r="S364" s="9">
        <v>0.71013121951219604</v>
      </c>
      <c r="T364" s="11">
        <v>1</v>
      </c>
      <c r="U364" s="9">
        <v>3.8774516999999999E-3</v>
      </c>
      <c r="V364" s="10">
        <v>0.22526391344999999</v>
      </c>
      <c r="W364" s="9">
        <v>0</v>
      </c>
      <c r="X364" s="9">
        <v>0</v>
      </c>
      <c r="Y364" s="9">
        <v>0.54600000000000004</v>
      </c>
      <c r="Z364" s="9">
        <v>0.53</v>
      </c>
      <c r="AA364" s="10">
        <v>1.0587052035360754E-2</v>
      </c>
      <c r="AB364" s="9">
        <v>0.65406000729019675</v>
      </c>
      <c r="AC364" s="9">
        <v>0.66799999999999993</v>
      </c>
      <c r="AD364" s="10">
        <v>0.67619880039226499</v>
      </c>
      <c r="AE364" s="10">
        <v>0.62898854891866995</v>
      </c>
      <c r="AF364" s="9">
        <v>0.21110373470451888</v>
      </c>
      <c r="AG364" s="9">
        <v>8.7904857142857146E-2</v>
      </c>
    </row>
    <row r="365" spans="3:33">
      <c r="C365" t="s">
        <v>84</v>
      </c>
      <c r="D365">
        <v>2002</v>
      </c>
      <c r="E365" s="9">
        <v>0.78532292659675873</v>
      </c>
      <c r="F365" s="9">
        <v>1.6483999985828994E-2</v>
      </c>
      <c r="G365" s="9">
        <v>5.5999999999999939E-2</v>
      </c>
      <c r="H365" s="9">
        <v>0.44999999999999996</v>
      </c>
      <c r="I365" s="9">
        <v>0.22733333333333333</v>
      </c>
      <c r="J365" s="9">
        <v>0.47199999999999998</v>
      </c>
      <c r="K365" s="10">
        <v>0.81700000000000006</v>
      </c>
      <c r="L365" s="9">
        <v>0.45159999999999995</v>
      </c>
      <c r="M365" s="9">
        <v>0.93606122448979601</v>
      </c>
      <c r="N365" s="10">
        <v>0.3</v>
      </c>
      <c r="O365" s="10">
        <v>1</v>
      </c>
      <c r="P365" s="9">
        <v>0.2495999997854233</v>
      </c>
      <c r="Q365" s="10">
        <v>0.40749999999999997</v>
      </c>
      <c r="R365" s="9">
        <v>0.86199999999999999</v>
      </c>
      <c r="S365" s="9">
        <v>0.71978975609756213</v>
      </c>
      <c r="T365" s="11">
        <v>1</v>
      </c>
      <c r="U365" s="9">
        <v>4.7333201600000003E-3</v>
      </c>
      <c r="V365" s="10">
        <v>0.21793133414999999</v>
      </c>
      <c r="W365" s="9">
        <v>0</v>
      </c>
      <c r="X365" s="9">
        <v>0</v>
      </c>
      <c r="Y365" s="9">
        <v>0.54600000000000004</v>
      </c>
      <c r="Z365" s="9">
        <v>0.53</v>
      </c>
      <c r="AA365" s="10">
        <v>1.0587052035360754E-2</v>
      </c>
      <c r="AB365" s="9">
        <v>0.64700000759999998</v>
      </c>
      <c r="AC365" s="9">
        <v>0.66200000000000003</v>
      </c>
      <c r="AD365" s="10">
        <v>0.66616589072147603</v>
      </c>
      <c r="AE365" s="10">
        <v>0.62667879302283391</v>
      </c>
      <c r="AF365" s="9">
        <v>0.20833705628036223</v>
      </c>
      <c r="AG365" s="9">
        <v>9.5123428571428567E-2</v>
      </c>
    </row>
    <row r="366" spans="3:33">
      <c r="C366" t="s">
        <v>84</v>
      </c>
      <c r="D366">
        <v>2003</v>
      </c>
      <c r="E366" s="9">
        <v>0.78532292659675873</v>
      </c>
      <c r="F366" s="9">
        <v>1.6800999978743493E-2</v>
      </c>
      <c r="G366" s="9">
        <v>5.4000000000000048E-2</v>
      </c>
      <c r="H366" s="9">
        <v>0.44999999999999996</v>
      </c>
      <c r="I366" s="9">
        <v>0.22733333333333333</v>
      </c>
      <c r="J366" s="9">
        <v>0.45799999999999996</v>
      </c>
      <c r="K366" s="10">
        <v>0.81700000000000006</v>
      </c>
      <c r="L366" s="9">
        <v>0.44340000000000002</v>
      </c>
      <c r="M366" s="9">
        <v>0.92417948717948706</v>
      </c>
      <c r="N366" s="10">
        <v>0.3</v>
      </c>
      <c r="O366" s="10">
        <v>0.78</v>
      </c>
      <c r="P366" s="9">
        <v>0.25439999967813487</v>
      </c>
      <c r="Q366" s="10">
        <v>0.40749999999999997</v>
      </c>
      <c r="R366" s="9">
        <v>0.86199999999999999</v>
      </c>
      <c r="S366" s="9">
        <v>0.717811707317074</v>
      </c>
      <c r="T366" s="11">
        <v>1</v>
      </c>
      <c r="U366" s="9">
        <v>2.5583261060000001E-2</v>
      </c>
      <c r="V366" s="10">
        <v>0.21059875485000001</v>
      </c>
      <c r="W366" s="9">
        <v>0</v>
      </c>
      <c r="X366" s="9">
        <v>0</v>
      </c>
      <c r="Y366" s="9">
        <v>0.54600000000000004</v>
      </c>
      <c r="Z366" s="9">
        <v>0.53</v>
      </c>
      <c r="AA366" s="10">
        <v>1.0587052035360754E-2</v>
      </c>
      <c r="AB366" s="9">
        <v>0.64860000610000001</v>
      </c>
      <c r="AC366" s="9">
        <v>0.68599999999999994</v>
      </c>
      <c r="AD366" s="10">
        <v>0.69518919524170397</v>
      </c>
      <c r="AE366" s="10">
        <v>0.6574734413810861</v>
      </c>
      <c r="AF366" s="9">
        <v>0.27565482097657223</v>
      </c>
      <c r="AG366" s="9">
        <v>0.10970914285714285</v>
      </c>
    </row>
    <row r="367" spans="3:33">
      <c r="C367" t="s">
        <v>84</v>
      </c>
      <c r="D367">
        <v>2004</v>
      </c>
      <c r="E367" s="9">
        <v>0.78532292659675873</v>
      </c>
      <c r="F367" s="9">
        <v>1.7117999971657992E-2</v>
      </c>
      <c r="G367" s="9">
        <v>5.2000000000000046E-2</v>
      </c>
      <c r="H367" s="9">
        <v>0.44999999999999996</v>
      </c>
      <c r="I367" s="9">
        <v>0.22733333333333333</v>
      </c>
      <c r="J367" s="9">
        <v>0.44399999999999995</v>
      </c>
      <c r="K367" s="10">
        <v>0.81700000000000006</v>
      </c>
      <c r="L367" s="9">
        <v>0.43520000000000003</v>
      </c>
      <c r="M367" s="9">
        <v>0.93212389380530947</v>
      </c>
      <c r="N367" s="10">
        <v>0.3</v>
      </c>
      <c r="O367" s="10">
        <v>0.73</v>
      </c>
      <c r="P367" s="9">
        <v>0.25919999957084655</v>
      </c>
      <c r="Q367" s="10">
        <v>0.40749999999999997</v>
      </c>
      <c r="R367" s="9">
        <v>0.86199999999999999</v>
      </c>
      <c r="S367" s="9">
        <v>0.70505951219512197</v>
      </c>
      <c r="T367" s="11">
        <v>1</v>
      </c>
      <c r="U367" s="9">
        <v>1.836089992E-2</v>
      </c>
      <c r="V367" s="10">
        <v>0.20326617555000001</v>
      </c>
      <c r="W367" s="9">
        <v>0</v>
      </c>
      <c r="X367" s="9">
        <v>0</v>
      </c>
      <c r="Y367" s="9">
        <v>0.54600000000000004</v>
      </c>
      <c r="Z367" s="9">
        <v>0.53</v>
      </c>
      <c r="AA367" s="10">
        <v>1.0587052035360754E-2</v>
      </c>
      <c r="AB367" s="9">
        <v>0.66799999239999996</v>
      </c>
      <c r="AC367" s="9">
        <v>0.69900000000000007</v>
      </c>
      <c r="AD367" s="10">
        <v>0.66307225050140794</v>
      </c>
      <c r="AE367" s="10">
        <v>0.64857801116717795</v>
      </c>
      <c r="AF367" s="9">
        <v>0.31998672168940112</v>
      </c>
      <c r="AG367" s="9">
        <v>0.10808485714285715</v>
      </c>
    </row>
    <row r="368" spans="3:33">
      <c r="C368" t="s">
        <v>84</v>
      </c>
      <c r="D368">
        <v>2005</v>
      </c>
      <c r="E368" s="9">
        <v>0.78532292659675873</v>
      </c>
      <c r="F368" s="9">
        <v>1.7434999964572487E-2</v>
      </c>
      <c r="G368" s="9">
        <v>5.0000000000000044E-2</v>
      </c>
      <c r="H368" s="9">
        <v>0.44999999999999996</v>
      </c>
      <c r="I368" s="9">
        <v>0.22733333333333333</v>
      </c>
      <c r="J368" s="9">
        <v>0.43000000000000005</v>
      </c>
      <c r="K368" s="10">
        <v>0.81700000000000006</v>
      </c>
      <c r="L368" s="9">
        <v>0.42700000000000005</v>
      </c>
      <c r="M368" s="9">
        <v>0.93923510511193231</v>
      </c>
      <c r="N368" s="10">
        <v>0.3</v>
      </c>
      <c r="O368" s="10">
        <v>0.72</v>
      </c>
      <c r="P368" s="9">
        <v>0.26399999946355818</v>
      </c>
      <c r="Q368" s="10">
        <v>0.40749999999999997</v>
      </c>
      <c r="R368" s="9">
        <v>0.86907999999999996</v>
      </c>
      <c r="S368" s="9">
        <v>0.68424146341463399</v>
      </c>
      <c r="T368" s="11">
        <v>1</v>
      </c>
      <c r="U368" s="9">
        <v>3.7736287520000002E-2</v>
      </c>
      <c r="V368" s="10">
        <v>0.19593359625000001</v>
      </c>
      <c r="W368" s="9">
        <v>0</v>
      </c>
      <c r="X368" s="9">
        <v>0</v>
      </c>
      <c r="Y368" s="9">
        <v>0.54600000000000004</v>
      </c>
      <c r="Z368" s="9">
        <v>0.53</v>
      </c>
      <c r="AA368" s="10">
        <v>1.0587052035360754E-2</v>
      </c>
      <c r="AB368" s="9">
        <v>0.67400001529999998</v>
      </c>
      <c r="AC368" s="9">
        <v>0.69299999999999995</v>
      </c>
      <c r="AD368" s="10">
        <v>0.68624133675279397</v>
      </c>
      <c r="AE368" s="10">
        <v>0.62168893656898594</v>
      </c>
      <c r="AF368" s="9">
        <v>0.34062393325056112</v>
      </c>
      <c r="AG368" s="9">
        <v>0.10614142857142857</v>
      </c>
    </row>
    <row r="369" spans="3:33">
      <c r="C369" t="s">
        <v>84</v>
      </c>
      <c r="D369">
        <v>2006</v>
      </c>
      <c r="E369" s="9">
        <v>0.78532292659675873</v>
      </c>
      <c r="F369" s="9">
        <v>1.7751999957486986E-2</v>
      </c>
      <c r="G369" s="9">
        <v>5.0000000000000044E-2</v>
      </c>
      <c r="H369" s="9">
        <v>0.44999999999999996</v>
      </c>
      <c r="I369" s="9">
        <v>0.22733333333333333</v>
      </c>
      <c r="J369" s="9">
        <v>0.42000000000000004</v>
      </c>
      <c r="K369" s="10">
        <v>0.81700000000000006</v>
      </c>
      <c r="L369" s="9">
        <v>0.4194</v>
      </c>
      <c r="M369" s="9">
        <v>0.94125593844526589</v>
      </c>
      <c r="N369" s="10">
        <v>0.3</v>
      </c>
      <c r="O369" s="10">
        <v>0.77</v>
      </c>
      <c r="P369" s="9">
        <v>0.26879999935626986</v>
      </c>
      <c r="Q369" s="10">
        <v>0.40749999999999997</v>
      </c>
      <c r="R369" s="9">
        <v>0.85952000000000006</v>
      </c>
      <c r="S369" s="9">
        <v>0.65942292682927006</v>
      </c>
      <c r="T369" s="11">
        <v>1</v>
      </c>
      <c r="U369" s="9">
        <v>2.3157130790000001E-2</v>
      </c>
      <c r="V369" s="10">
        <v>0.17631441366666667</v>
      </c>
      <c r="W369" s="9">
        <v>0</v>
      </c>
      <c r="X369" s="9">
        <v>0</v>
      </c>
      <c r="Y369" s="9">
        <v>0.54600000000000004</v>
      </c>
      <c r="Z369" s="9">
        <v>0.53</v>
      </c>
      <c r="AA369" s="10">
        <v>1.0587052035360754E-2</v>
      </c>
      <c r="AB369" s="9">
        <v>0.68052001484826663</v>
      </c>
      <c r="AC369" s="9">
        <v>0.68799999999999994</v>
      </c>
      <c r="AD369" s="10">
        <v>0.677470214218588</v>
      </c>
      <c r="AE369" s="10">
        <v>0.59795554339424395</v>
      </c>
      <c r="AF369" s="9">
        <v>0.49040487970342783</v>
      </c>
      <c r="AG369" s="9">
        <v>0.10825728571428571</v>
      </c>
    </row>
    <row r="370" spans="3:33">
      <c r="C370" t="s">
        <v>84</v>
      </c>
      <c r="D370">
        <v>2007</v>
      </c>
      <c r="E370" s="9">
        <v>0.78532292659675873</v>
      </c>
      <c r="F370" s="9">
        <v>1.8068999950401482E-2</v>
      </c>
      <c r="G370" s="9">
        <v>5.0000000000000044E-2</v>
      </c>
      <c r="H370" s="9">
        <v>0.44999999999999996</v>
      </c>
      <c r="I370" s="9">
        <v>0.22733333333333333</v>
      </c>
      <c r="J370" s="9">
        <v>0.41000000000000003</v>
      </c>
      <c r="K370" s="10">
        <v>0.81700000000000006</v>
      </c>
      <c r="L370" s="9">
        <v>0.4118</v>
      </c>
      <c r="M370" s="9">
        <v>0.94322260511193234</v>
      </c>
      <c r="N370" s="10">
        <v>0.3</v>
      </c>
      <c r="O370" s="10">
        <v>0.82</v>
      </c>
      <c r="P370" s="9">
        <v>0.27359999924898148</v>
      </c>
      <c r="Q370" s="10">
        <v>0.40749999999999997</v>
      </c>
      <c r="R370" s="9">
        <v>0.85952000000000006</v>
      </c>
      <c r="S370" s="9">
        <v>0.63521756097560989</v>
      </c>
      <c r="T370" s="11">
        <v>1</v>
      </c>
      <c r="U370" s="9">
        <v>3.005309317E-2</v>
      </c>
      <c r="V370" s="10">
        <v>0.15669523108333333</v>
      </c>
      <c r="W370" s="9">
        <v>0</v>
      </c>
      <c r="X370" s="9">
        <v>0</v>
      </c>
      <c r="Y370" s="9">
        <v>0.54600000000000004</v>
      </c>
      <c r="Z370" s="9">
        <v>0.53</v>
      </c>
      <c r="AA370" s="10">
        <v>1.0587052035360754E-2</v>
      </c>
      <c r="AB370" s="9">
        <v>0.68704001439653328</v>
      </c>
      <c r="AC370" s="9">
        <v>0.68099999999999994</v>
      </c>
      <c r="AD370" s="10">
        <v>0.68318821899478599</v>
      </c>
      <c r="AE370" s="10">
        <v>0.595926509781328</v>
      </c>
      <c r="AF370" s="9">
        <v>0.67624015123679548</v>
      </c>
      <c r="AG370" s="9">
        <v>0.10609214004839478</v>
      </c>
    </row>
    <row r="371" spans="3:33">
      <c r="C371" t="s">
        <v>84</v>
      </c>
      <c r="D371">
        <v>2008</v>
      </c>
      <c r="E371" s="9">
        <v>0.78532292659675873</v>
      </c>
      <c r="F371" s="9">
        <v>1.8385999943315981E-2</v>
      </c>
      <c r="G371" s="9">
        <v>5.0000000000000044E-2</v>
      </c>
      <c r="H371" s="9">
        <v>0.44999999999999996</v>
      </c>
      <c r="I371" s="9">
        <v>0.22733333333333333</v>
      </c>
      <c r="J371" s="9">
        <v>0.4</v>
      </c>
      <c r="K371" s="10">
        <v>0.81700000000000006</v>
      </c>
      <c r="L371" s="9">
        <v>0.4042</v>
      </c>
      <c r="M371" s="9">
        <v>0.93250260511193239</v>
      </c>
      <c r="N371" s="10">
        <v>0.3</v>
      </c>
      <c r="O371" s="10">
        <v>0.83639999963343137</v>
      </c>
      <c r="P371" s="9">
        <v>0.27839999914169311</v>
      </c>
      <c r="Q371" s="10">
        <v>0.40749999999999997</v>
      </c>
      <c r="R371" s="9">
        <v>0.85952000000000006</v>
      </c>
      <c r="S371" s="9">
        <v>0.61517951219512201</v>
      </c>
      <c r="T371" s="11">
        <v>1</v>
      </c>
      <c r="U371" s="9">
        <v>4.2024638559999994E-2</v>
      </c>
      <c r="V371" s="10">
        <v>0.13707604849999999</v>
      </c>
      <c r="W371" s="9">
        <v>0</v>
      </c>
      <c r="X371" s="9">
        <v>0</v>
      </c>
      <c r="Y371" s="9">
        <v>0.54600000000000004</v>
      </c>
      <c r="Z371" s="9">
        <v>0.53</v>
      </c>
      <c r="AA371" s="10">
        <v>1.0587052035360754E-2</v>
      </c>
      <c r="AB371" s="9">
        <v>0.69356001394479994</v>
      </c>
      <c r="AC371" s="9">
        <v>0.68200000000000005</v>
      </c>
      <c r="AD371" s="10">
        <v>0.68638666996222397</v>
      </c>
      <c r="AE371" s="10">
        <v>0.59185542009204395</v>
      </c>
      <c r="AF371" s="9">
        <v>0.85933058332000212</v>
      </c>
      <c r="AG371" s="9">
        <v>0.10392699438250383</v>
      </c>
    </row>
    <row r="372" spans="3:33">
      <c r="C372" t="s">
        <v>84</v>
      </c>
      <c r="D372">
        <v>2009</v>
      </c>
      <c r="E372" s="9">
        <v>0.78532292659675873</v>
      </c>
      <c r="F372" s="9">
        <v>1.870299993623048E-2</v>
      </c>
      <c r="G372" s="9">
        <v>6.8999999575316884E-2</v>
      </c>
      <c r="H372" s="9">
        <v>0.44999999999999996</v>
      </c>
      <c r="I372" s="9">
        <v>0.22733333333333333</v>
      </c>
      <c r="J372" s="9">
        <v>0.41199999973177914</v>
      </c>
      <c r="K372" s="10">
        <v>0.81700000000000006</v>
      </c>
      <c r="L372" s="9">
        <v>0.39659999999999995</v>
      </c>
      <c r="M372" s="9">
        <v>0.99992260511193232</v>
      </c>
      <c r="N372" s="10">
        <v>0.3</v>
      </c>
      <c r="O372" s="10">
        <v>0.85279999926686278</v>
      </c>
      <c r="P372" s="9">
        <v>0.28319999903440474</v>
      </c>
      <c r="Q372" s="10">
        <v>0.40749999999999997</v>
      </c>
      <c r="R372" s="9">
        <v>0.85952000000000006</v>
      </c>
      <c r="S372" s="9">
        <v>0.63687592146626693</v>
      </c>
      <c r="T372" s="11">
        <v>1</v>
      </c>
      <c r="U372" s="9">
        <v>0.18788994509999998</v>
      </c>
      <c r="V372" s="10">
        <v>0.13981756940872223</v>
      </c>
      <c r="W372" s="9">
        <v>0</v>
      </c>
      <c r="X372" s="9">
        <v>0</v>
      </c>
      <c r="Y372" s="9">
        <v>0.54600000000000004</v>
      </c>
      <c r="Z372" s="9">
        <v>0.53</v>
      </c>
      <c r="AA372" s="10">
        <v>1.0587052035360754E-2</v>
      </c>
      <c r="AB372" s="9">
        <v>0.70008001349306659</v>
      </c>
      <c r="AC372" s="9">
        <v>0.69700000000000006</v>
      </c>
      <c r="AD372" s="10">
        <v>0.68132870546798208</v>
      </c>
      <c r="AE372" s="10">
        <v>0.58187563318872004</v>
      </c>
      <c r="AF372" s="9">
        <v>1</v>
      </c>
      <c r="AG372" s="9">
        <v>0.1017618487166129</v>
      </c>
    </row>
    <row r="373" spans="3:33">
      <c r="C373" t="s">
        <v>84</v>
      </c>
      <c r="D373">
        <v>2010</v>
      </c>
      <c r="E373" s="9">
        <v>0.78532292659675873</v>
      </c>
      <c r="F373" s="9">
        <v>1.9019999929144979E-2</v>
      </c>
      <c r="G373" s="9">
        <v>8.7999999150633834E-2</v>
      </c>
      <c r="H373" s="9">
        <v>0.44999999999999996</v>
      </c>
      <c r="I373" s="9">
        <v>0.22733333333333333</v>
      </c>
      <c r="J373" s="9">
        <v>0.42399999946355815</v>
      </c>
      <c r="K373" s="10">
        <v>0.81700000000000006</v>
      </c>
      <c r="L373" s="9">
        <v>0.400565999911353</v>
      </c>
      <c r="M373" s="9">
        <v>0.99992260511193232</v>
      </c>
      <c r="N373" s="10">
        <v>0.3</v>
      </c>
      <c r="O373" s="10">
        <v>0.8691999989002942</v>
      </c>
      <c r="P373" s="9">
        <v>0.28799999892711636</v>
      </c>
      <c r="Q373" s="10">
        <v>0.40749999999999997</v>
      </c>
      <c r="R373" s="9">
        <v>0.85952000000000006</v>
      </c>
      <c r="S373" s="9">
        <v>0.65857233073741206</v>
      </c>
      <c r="T373" s="11">
        <v>1</v>
      </c>
      <c r="U373" s="9">
        <v>0.18976884450900328</v>
      </c>
      <c r="V373" s="10">
        <v>0.14255909031744446</v>
      </c>
      <c r="W373" s="9">
        <v>0</v>
      </c>
      <c r="X373" s="9">
        <v>0</v>
      </c>
      <c r="Y373" s="9">
        <v>0.54600000000000004</v>
      </c>
      <c r="Z373" s="9">
        <v>0.53</v>
      </c>
      <c r="AA373" s="10">
        <v>1.0587052035360754E-2</v>
      </c>
      <c r="AB373" s="9">
        <v>0.70660001304133324</v>
      </c>
      <c r="AC373" s="9">
        <v>0.70299999999999996</v>
      </c>
      <c r="AD373" s="10">
        <v>0.67951541845383223</v>
      </c>
      <c r="AE373" s="10">
        <v>0.58105687687513341</v>
      </c>
      <c r="AF373" s="9">
        <v>1</v>
      </c>
      <c r="AG373" s="9">
        <v>9.9596703050721963E-2</v>
      </c>
    </row>
    <row r="374" spans="3:33">
      <c r="C374" t="s">
        <v>86</v>
      </c>
      <c r="D374">
        <v>1995</v>
      </c>
      <c r="E374" s="9">
        <v>0.29277539608574094</v>
      </c>
      <c r="F374" s="9">
        <v>6.6649999999999999E-3</v>
      </c>
      <c r="G374" s="9">
        <v>8.9999999999999969E-2</v>
      </c>
      <c r="H374" s="9">
        <v>0.32499999999999996</v>
      </c>
      <c r="I374" s="9">
        <v>8.2000000000000003E-2</v>
      </c>
      <c r="J374" s="9">
        <v>0.28000000000000003</v>
      </c>
      <c r="K374" s="10">
        <v>0.4356666666666667</v>
      </c>
      <c r="L374" s="9">
        <v>0.222</v>
      </c>
      <c r="M374" s="9">
        <v>0.72226451446685447</v>
      </c>
      <c r="N374" s="10">
        <v>1</v>
      </c>
      <c r="O374" s="10">
        <v>0.19</v>
      </c>
      <c r="P374" s="9">
        <v>0.06</v>
      </c>
      <c r="Q374" s="10">
        <v>0.3175</v>
      </c>
      <c r="R374" s="9">
        <v>0.75439999999999996</v>
      </c>
      <c r="S374" s="9">
        <v>0.33367658536585398</v>
      </c>
      <c r="T374" s="11">
        <v>0.27439886800000002</v>
      </c>
      <c r="U374" s="9">
        <v>1.8320634399999999E-3</v>
      </c>
      <c r="V374" s="10">
        <v>6.8219717499999999E-2</v>
      </c>
      <c r="W374" s="9">
        <v>1.4378442478146191E-2</v>
      </c>
      <c r="X374" s="9">
        <v>6.6733880428496498E-2</v>
      </c>
      <c r="Y374" s="9">
        <v>2.200000000000002E-2</v>
      </c>
      <c r="Z374" s="9">
        <v>0.81</v>
      </c>
      <c r="AA374" s="10">
        <v>5.6741478730220271E-3</v>
      </c>
      <c r="AB374" s="9">
        <v>0.91100000381000001</v>
      </c>
      <c r="AC374" s="9">
        <v>0.51400000000000001</v>
      </c>
      <c r="AD374" s="10">
        <v>0.40591908533043614</v>
      </c>
      <c r="AE374" s="10">
        <v>0.53582288135801825</v>
      </c>
      <c r="AF374" s="9">
        <v>8.8338943980121112E-3</v>
      </c>
      <c r="AG374" s="9">
        <v>0.16547958007548483</v>
      </c>
    </row>
    <row r="375" spans="3:33">
      <c r="C375" t="s">
        <v>86</v>
      </c>
      <c r="D375">
        <v>1996</v>
      </c>
      <c r="E375" s="9">
        <v>0.29277539608574094</v>
      </c>
      <c r="F375" s="9">
        <v>6.7726000000000001E-3</v>
      </c>
      <c r="G375" s="9">
        <v>8.5999999999999965E-2</v>
      </c>
      <c r="H375" s="9">
        <v>0.32499999999999996</v>
      </c>
      <c r="I375" s="9">
        <v>8.2000000000000003E-2</v>
      </c>
      <c r="J375" s="9">
        <v>0.27400000000000002</v>
      </c>
      <c r="K375" s="10">
        <v>0.4356666666666667</v>
      </c>
      <c r="L375" s="9">
        <v>0.2152</v>
      </c>
      <c r="M375" s="9">
        <v>0.720948076199036</v>
      </c>
      <c r="N375" s="10">
        <v>1</v>
      </c>
      <c r="O375" s="10">
        <v>0.19</v>
      </c>
      <c r="P375" s="9">
        <v>0.06</v>
      </c>
      <c r="Q375" s="10">
        <v>0.3175</v>
      </c>
      <c r="R375" s="9">
        <v>0.75439999999999996</v>
      </c>
      <c r="S375" s="9">
        <v>0.32557951219512404</v>
      </c>
      <c r="T375" s="11">
        <v>0.27439886800000002</v>
      </c>
      <c r="U375" s="9">
        <v>1.0639770299999999E-3</v>
      </c>
      <c r="V375" s="10">
        <v>6.4687136249999999E-2</v>
      </c>
      <c r="W375" s="9">
        <v>1.4378442478146191E-2</v>
      </c>
      <c r="X375" s="9">
        <v>6.6733880428496498E-2</v>
      </c>
      <c r="Y375" s="9">
        <v>2.200000000000002E-2</v>
      </c>
      <c r="Z375" s="9">
        <v>0.81</v>
      </c>
      <c r="AA375" s="10">
        <v>5.6741478730220271E-3</v>
      </c>
      <c r="AB375" s="9">
        <v>0.90699999808999998</v>
      </c>
      <c r="AC375" s="9">
        <v>0.48100000000000004</v>
      </c>
      <c r="AD375" s="10">
        <v>0.40399906670750196</v>
      </c>
      <c r="AE375" s="10">
        <v>0.53655396055273197</v>
      </c>
      <c r="AF375" s="9">
        <v>1.6909020879121224E-2</v>
      </c>
      <c r="AG375" s="9">
        <v>0.16885671428571428</v>
      </c>
    </row>
    <row r="376" spans="3:33">
      <c r="C376" t="s">
        <v>86</v>
      </c>
      <c r="D376">
        <v>1997</v>
      </c>
      <c r="E376" s="9">
        <v>0.29277539608574094</v>
      </c>
      <c r="F376" s="9">
        <v>6.8801999999999995E-3</v>
      </c>
      <c r="G376" s="9">
        <v>8.2000000000000073E-2</v>
      </c>
      <c r="H376" s="9">
        <v>0.32499999999999996</v>
      </c>
      <c r="I376" s="9">
        <v>8.2000000000000003E-2</v>
      </c>
      <c r="J376" s="9">
        <v>0.26800000000000002</v>
      </c>
      <c r="K376" s="10">
        <v>0.4356666666666667</v>
      </c>
      <c r="L376" s="9">
        <v>0.2084</v>
      </c>
      <c r="M376" s="9">
        <v>0.72101410434681856</v>
      </c>
      <c r="N376" s="10">
        <v>1</v>
      </c>
      <c r="O376" s="10">
        <v>0.15</v>
      </c>
      <c r="P376" s="9">
        <v>0.06</v>
      </c>
      <c r="Q376" s="10">
        <v>0.3175</v>
      </c>
      <c r="R376" s="9">
        <v>0.75439999999999996</v>
      </c>
      <c r="S376" s="9">
        <v>0.31771951219512407</v>
      </c>
      <c r="T376" s="11">
        <v>0.27439886800000002</v>
      </c>
      <c r="U376" s="9">
        <v>2.2597898200000001E-3</v>
      </c>
      <c r="V376" s="10">
        <v>6.1154554999999999E-2</v>
      </c>
      <c r="W376" s="9">
        <v>1.4378442478146191E-2</v>
      </c>
      <c r="X376" s="9">
        <v>6.6733880428496498E-2</v>
      </c>
      <c r="Y376" s="9">
        <v>2.200000000000002E-2</v>
      </c>
      <c r="Z376" s="9">
        <v>0.81</v>
      </c>
      <c r="AA376" s="10">
        <v>5.6741478730220271E-3</v>
      </c>
      <c r="AB376" s="9">
        <v>0.90899999619000005</v>
      </c>
      <c r="AC376" s="9">
        <v>0.52600000000000002</v>
      </c>
      <c r="AD376" s="10">
        <v>0.41351505876457201</v>
      </c>
      <c r="AE376" s="10">
        <v>0.53756994020431192</v>
      </c>
      <c r="AF376" s="9">
        <v>3.0336388086268113E-2</v>
      </c>
      <c r="AG376" s="9">
        <v>0.17915778571428573</v>
      </c>
    </row>
    <row r="377" spans="3:33">
      <c r="C377" t="s">
        <v>86</v>
      </c>
      <c r="D377">
        <v>1998</v>
      </c>
      <c r="E377" s="9">
        <v>0.29277539608574094</v>
      </c>
      <c r="F377" s="9">
        <v>6.9878000000000006E-3</v>
      </c>
      <c r="G377" s="9">
        <v>7.7999999999999958E-2</v>
      </c>
      <c r="H377" s="9">
        <v>0.32499999999999996</v>
      </c>
      <c r="I377" s="9">
        <v>8.2000000000000003E-2</v>
      </c>
      <c r="J377" s="9">
        <v>0.26200000000000001</v>
      </c>
      <c r="K377" s="10">
        <v>0.4356666666666667</v>
      </c>
      <c r="L377" s="9">
        <v>0.2016</v>
      </c>
      <c r="M377" s="9">
        <v>0.72102980256514093</v>
      </c>
      <c r="N377" s="10">
        <v>1</v>
      </c>
      <c r="O377" s="10">
        <v>0.22</v>
      </c>
      <c r="P377" s="9">
        <v>0.06</v>
      </c>
      <c r="Q377" s="10">
        <v>0.3175</v>
      </c>
      <c r="R377" s="9">
        <v>0.75439999999999996</v>
      </c>
      <c r="S377" s="9">
        <v>0.310186829268294</v>
      </c>
      <c r="T377" s="11">
        <v>0.27439886800000002</v>
      </c>
      <c r="U377" s="9">
        <v>3.3914589200000002E-3</v>
      </c>
      <c r="V377" s="10">
        <v>5.762197375E-2</v>
      </c>
      <c r="W377" s="9">
        <v>1.4378442478146191E-2</v>
      </c>
      <c r="X377" s="9">
        <v>6.6733880428496498E-2</v>
      </c>
      <c r="Y377" s="9">
        <v>2.200000000000002E-2</v>
      </c>
      <c r="Z377" s="9">
        <v>0.81</v>
      </c>
      <c r="AA377" s="10">
        <v>5.6741478730220271E-3</v>
      </c>
      <c r="AB377" s="9">
        <v>0.90399999619000004</v>
      </c>
      <c r="AC377" s="9">
        <v>0.52300000000000002</v>
      </c>
      <c r="AD377" s="10">
        <v>0.42303105082164205</v>
      </c>
      <c r="AE377" s="10">
        <v>0.53858591985589199</v>
      </c>
      <c r="AF377" s="9">
        <v>4.8396910541940334E-2</v>
      </c>
      <c r="AG377" s="9">
        <v>0.18945885714285712</v>
      </c>
    </row>
    <row r="378" spans="3:33">
      <c r="C378" t="s">
        <v>86</v>
      </c>
      <c r="D378">
        <v>1999</v>
      </c>
      <c r="E378" s="9">
        <v>0.29277539608574094</v>
      </c>
      <c r="F378" s="9">
        <v>7.0954000000000008E-3</v>
      </c>
      <c r="G378" s="9">
        <v>7.4000000000000066E-2</v>
      </c>
      <c r="H378" s="9">
        <v>0.32499999999999996</v>
      </c>
      <c r="I378" s="9">
        <v>8.2000000000000003E-2</v>
      </c>
      <c r="J378" s="9">
        <v>0.25599999999999989</v>
      </c>
      <c r="K378" s="10">
        <v>0.4356666666666667</v>
      </c>
      <c r="L378" s="9">
        <v>0.1948</v>
      </c>
      <c r="M378" s="9">
        <v>0.72116576443689151</v>
      </c>
      <c r="N378" s="10">
        <v>1</v>
      </c>
      <c r="O378" s="10">
        <v>0.19</v>
      </c>
      <c r="P378" s="9">
        <v>0.06</v>
      </c>
      <c r="Q378" s="10">
        <v>0.3175</v>
      </c>
      <c r="R378" s="9">
        <v>0.75439999999999996</v>
      </c>
      <c r="S378" s="9">
        <v>0.30303219512195201</v>
      </c>
      <c r="T378" s="11">
        <v>0.27439886800000002</v>
      </c>
      <c r="U378" s="9">
        <v>4.6916012200000001E-3</v>
      </c>
      <c r="V378" s="10">
        <v>5.40893925E-2</v>
      </c>
      <c r="W378" s="9">
        <v>1.4378442478146191E-2</v>
      </c>
      <c r="X378" s="9">
        <v>6.6733880428496498E-2</v>
      </c>
      <c r="Y378" s="9">
        <v>2.200000000000002E-2</v>
      </c>
      <c r="Z378" s="9">
        <v>0.81</v>
      </c>
      <c r="AA378" s="10">
        <v>5.6741478730220271E-3</v>
      </c>
      <c r="AB378" s="9">
        <v>0.94400000095000003</v>
      </c>
      <c r="AC378" s="9">
        <v>0.61299999999999999</v>
      </c>
      <c r="AD378" s="10">
        <v>0.48283565141379298</v>
      </c>
      <c r="AE378" s="10">
        <v>0.536124570173236</v>
      </c>
      <c r="AF378" s="9">
        <v>9.7294111802312441E-2</v>
      </c>
      <c r="AG378" s="9">
        <v>0.20652342857142858</v>
      </c>
    </row>
    <row r="379" spans="3:33">
      <c r="C379" t="s">
        <v>86</v>
      </c>
      <c r="D379">
        <v>2000</v>
      </c>
      <c r="E379" s="9">
        <v>0.29277539608574094</v>
      </c>
      <c r="F379" s="9">
        <v>7.2030000000000002E-3</v>
      </c>
      <c r="G379" s="9">
        <v>6.9999999999999951E-2</v>
      </c>
      <c r="H379" s="9">
        <v>0.32499999999999996</v>
      </c>
      <c r="I379" s="9">
        <v>8.2000000000000003E-2</v>
      </c>
      <c r="J379" s="9">
        <v>0.25</v>
      </c>
      <c r="K379" s="10">
        <v>0.4356666666666667</v>
      </c>
      <c r="L379" s="9">
        <v>0.188</v>
      </c>
      <c r="M379" s="9">
        <v>0.72130172630864198</v>
      </c>
      <c r="N379" s="10">
        <v>1</v>
      </c>
      <c r="O379" s="10">
        <v>0.22</v>
      </c>
      <c r="P379" s="9">
        <v>0.06</v>
      </c>
      <c r="Q379" s="10">
        <v>0.3175</v>
      </c>
      <c r="R379" s="9">
        <v>0.75439999999999996</v>
      </c>
      <c r="S379" s="9">
        <v>0.29627560975609812</v>
      </c>
      <c r="T379" s="11">
        <v>0.27439886800000002</v>
      </c>
      <c r="U379" s="9">
        <v>5.3692313999999996E-3</v>
      </c>
      <c r="V379" s="10">
        <v>5.055681125E-2</v>
      </c>
      <c r="W379" s="9">
        <v>1.4378442478146191E-2</v>
      </c>
      <c r="X379" s="9">
        <v>6.6733880428496498E-2</v>
      </c>
      <c r="Y379" s="9">
        <v>2.200000000000002E-2</v>
      </c>
      <c r="Z379" s="9">
        <v>0.81</v>
      </c>
      <c r="AA379" s="10">
        <v>5.6741478730220271E-3</v>
      </c>
      <c r="AB379" s="9">
        <v>0.94499999999999995</v>
      </c>
      <c r="AC379" s="9">
        <v>0.61099999999999999</v>
      </c>
      <c r="AD379" s="10">
        <v>0.54264025200594401</v>
      </c>
      <c r="AE379" s="10">
        <v>0.53366322049058001</v>
      </c>
      <c r="AF379" s="9">
        <v>0.14792431380910667</v>
      </c>
      <c r="AG379" s="9">
        <v>0.22940228571428573</v>
      </c>
    </row>
    <row r="380" spans="3:33">
      <c r="C380" t="s">
        <v>86</v>
      </c>
      <c r="D380">
        <v>2001</v>
      </c>
      <c r="E380" s="9">
        <v>0.29277539608574094</v>
      </c>
      <c r="F380" s="9">
        <v>7.1730000000000006E-3</v>
      </c>
      <c r="G380" s="9">
        <v>6.5999999999999948E-2</v>
      </c>
      <c r="H380" s="9">
        <v>0.32499999999999996</v>
      </c>
      <c r="I380" s="9">
        <v>8.2000000000000003E-2</v>
      </c>
      <c r="J380" s="9">
        <v>0.24400000000000011</v>
      </c>
      <c r="K380" s="10">
        <v>0.4356666666666667</v>
      </c>
      <c r="L380" s="9">
        <v>0.182</v>
      </c>
      <c r="M380" s="9">
        <v>0.7229172134649775</v>
      </c>
      <c r="N380" s="10">
        <v>1</v>
      </c>
      <c r="O380" s="10">
        <v>0.17</v>
      </c>
      <c r="P380" s="9">
        <v>0.06</v>
      </c>
      <c r="Q380" s="10">
        <v>0.3175</v>
      </c>
      <c r="R380" s="9">
        <v>0.75128666666666666</v>
      </c>
      <c r="S380" s="9">
        <v>0.28991658536585385</v>
      </c>
      <c r="T380" s="11">
        <v>0.27439886800000002</v>
      </c>
      <c r="U380" s="9">
        <v>4.8218880800000004E-3</v>
      </c>
      <c r="V380" s="10">
        <v>4.7590644099999996E-2</v>
      </c>
      <c r="W380" s="9">
        <v>1.4378442478146191E-2</v>
      </c>
      <c r="X380" s="9">
        <v>6.6733880428496498E-2</v>
      </c>
      <c r="Y380" s="9">
        <v>2.200000000000002E-2</v>
      </c>
      <c r="Z380" s="9">
        <v>0.81</v>
      </c>
      <c r="AA380" s="10">
        <v>5.6741478730220271E-3</v>
      </c>
      <c r="AB380" s="9">
        <v>0.94609999997541305</v>
      </c>
      <c r="AC380" s="9">
        <v>0.61899999999999999</v>
      </c>
      <c r="AD380" s="10">
        <v>0.50541181693539694</v>
      </c>
      <c r="AE380" s="10">
        <v>0.54959451227518907</v>
      </c>
      <c r="AF380" s="9">
        <v>0.18079869846428334</v>
      </c>
      <c r="AG380" s="9">
        <v>0.25391257142857143</v>
      </c>
    </row>
    <row r="381" spans="3:33">
      <c r="C381" t="s">
        <v>86</v>
      </c>
      <c r="D381">
        <v>2002</v>
      </c>
      <c r="E381" s="9">
        <v>0.29277539608574094</v>
      </c>
      <c r="F381" s="9">
        <v>7.143E-3</v>
      </c>
      <c r="G381" s="9">
        <v>6.2000000000000055E-2</v>
      </c>
      <c r="H381" s="9">
        <v>0.32499999999999996</v>
      </c>
      <c r="I381" s="9">
        <v>8.2000000000000003E-2</v>
      </c>
      <c r="J381" s="9">
        <v>0.23799999999999999</v>
      </c>
      <c r="K381" s="10">
        <v>0.4356666666666667</v>
      </c>
      <c r="L381" s="9">
        <v>0.17600000000000002</v>
      </c>
      <c r="M381" s="9">
        <v>0.72320411731527856</v>
      </c>
      <c r="N381" s="10">
        <v>1</v>
      </c>
      <c r="O381" s="10">
        <v>0.16</v>
      </c>
      <c r="P381" s="9">
        <v>0.06</v>
      </c>
      <c r="Q381" s="10">
        <v>0.3175</v>
      </c>
      <c r="R381" s="9">
        <v>0.74817333333333336</v>
      </c>
      <c r="S381" s="9">
        <v>0.28388536585366009</v>
      </c>
      <c r="T381" s="11">
        <v>0.27439886800000002</v>
      </c>
      <c r="U381" s="9">
        <v>4.6443716800000003E-3</v>
      </c>
      <c r="V381" s="10">
        <v>4.4624476949999999E-2</v>
      </c>
      <c r="W381" s="9">
        <v>1.4378442478146191E-2</v>
      </c>
      <c r="X381" s="9">
        <v>6.6733880428496498E-2</v>
      </c>
      <c r="Y381" s="9">
        <v>2.200000000000002E-2</v>
      </c>
      <c r="Z381" s="9">
        <v>0.81</v>
      </c>
      <c r="AA381" s="10">
        <v>5.6741478730220271E-3</v>
      </c>
      <c r="AB381" s="9">
        <v>0.94719999995082615</v>
      </c>
      <c r="AC381" s="9">
        <v>0.61499999999999999</v>
      </c>
      <c r="AD381" s="10">
        <v>0.46818338186485003</v>
      </c>
      <c r="AE381" s="10">
        <v>0.56552580405979802</v>
      </c>
      <c r="AF381" s="9">
        <v>0.21636834972944444</v>
      </c>
      <c r="AG381" s="9">
        <v>0.28758585714285712</v>
      </c>
    </row>
    <row r="382" spans="3:33">
      <c r="C382" t="s">
        <v>86</v>
      </c>
      <c r="D382">
        <v>2003</v>
      </c>
      <c r="E382" s="9">
        <v>0.29277539608574094</v>
      </c>
      <c r="F382" s="9">
        <v>7.1130000000000004E-3</v>
      </c>
      <c r="G382" s="9">
        <v>5.799999999999994E-2</v>
      </c>
      <c r="H382" s="9">
        <v>0.32499999999999996</v>
      </c>
      <c r="I382" s="9">
        <v>8.2000000000000003E-2</v>
      </c>
      <c r="J382" s="9">
        <v>0.23199999999999998</v>
      </c>
      <c r="K382" s="10">
        <v>0.4356666666666667</v>
      </c>
      <c r="L382" s="9">
        <v>0.17</v>
      </c>
      <c r="M382" s="9">
        <v>0.65935404124854502</v>
      </c>
      <c r="N382" s="10">
        <v>1</v>
      </c>
      <c r="O382" s="10">
        <v>0.17</v>
      </c>
      <c r="P382" s="9">
        <v>0.06</v>
      </c>
      <c r="Q382" s="10">
        <v>0.3175</v>
      </c>
      <c r="R382" s="9">
        <v>0.74506000000000006</v>
      </c>
      <c r="S382" s="9">
        <v>0.27808195121951196</v>
      </c>
      <c r="T382" s="11">
        <v>0.27439886800000002</v>
      </c>
      <c r="U382" s="9">
        <v>6.0959388999999998E-4</v>
      </c>
      <c r="V382" s="10">
        <v>4.1658309800000001E-2</v>
      </c>
      <c r="W382" s="9">
        <v>1.4378442478146191E-2</v>
      </c>
      <c r="X382" s="9">
        <v>6.6733880428496498E-2</v>
      </c>
      <c r="Y382" s="9">
        <v>2.200000000000002E-2</v>
      </c>
      <c r="Z382" s="9">
        <v>0.81</v>
      </c>
      <c r="AA382" s="10">
        <v>5.6741478730220271E-3</v>
      </c>
      <c r="AB382" s="9">
        <v>0.94829999992623926</v>
      </c>
      <c r="AC382" s="9">
        <v>0.63400000000000001</v>
      </c>
      <c r="AD382" s="10">
        <v>0.51366706844242216</v>
      </c>
      <c r="AE382" s="10">
        <v>0.59623308627524396</v>
      </c>
      <c r="AF382" s="9">
        <v>0.28383055241477223</v>
      </c>
      <c r="AG382" s="9">
        <v>0.31824957142857146</v>
      </c>
    </row>
    <row r="383" spans="3:33">
      <c r="C383" t="s">
        <v>86</v>
      </c>
      <c r="D383">
        <v>2004</v>
      </c>
      <c r="E383" s="9">
        <v>0.29277539608574094</v>
      </c>
      <c r="F383" s="9">
        <v>7.0830000000000008E-3</v>
      </c>
      <c r="G383" s="9">
        <v>5.4000000000000048E-2</v>
      </c>
      <c r="H383" s="9">
        <v>0.32499999999999996</v>
      </c>
      <c r="I383" s="9">
        <v>8.2000000000000003E-2</v>
      </c>
      <c r="J383" s="9">
        <v>0.22599999999999998</v>
      </c>
      <c r="K383" s="10">
        <v>0.4356666666666667</v>
      </c>
      <c r="L383" s="9">
        <v>0.16399999999999998</v>
      </c>
      <c r="M383" s="9">
        <v>0.65048878787875375</v>
      </c>
      <c r="N383" s="10">
        <v>1</v>
      </c>
      <c r="O383" s="10">
        <v>0.12</v>
      </c>
      <c r="P383" s="9">
        <v>0.06</v>
      </c>
      <c r="Q383" s="10">
        <v>0.3175</v>
      </c>
      <c r="R383" s="9">
        <v>0.74194666666666664</v>
      </c>
      <c r="S383" s="9">
        <v>0.27248731707317209</v>
      </c>
      <c r="T383" s="11">
        <v>0.27439886800000002</v>
      </c>
      <c r="U383" s="9">
        <v>5.0274486999999995E-4</v>
      </c>
      <c r="V383" s="10">
        <v>3.8692142649999997E-2</v>
      </c>
      <c r="W383" s="9">
        <v>1.4378442478146191E-2</v>
      </c>
      <c r="X383" s="9">
        <v>6.6733880428496498E-2</v>
      </c>
      <c r="Y383" s="9">
        <v>2.200000000000002E-2</v>
      </c>
      <c r="Z383" s="9">
        <v>0.81</v>
      </c>
      <c r="AA383" s="10">
        <v>5.6741478730220271E-3</v>
      </c>
      <c r="AB383" s="9">
        <v>0.94939999990165236</v>
      </c>
      <c r="AC383" s="9">
        <v>0.62</v>
      </c>
      <c r="AD383" s="10">
        <v>0.47687393689668001</v>
      </c>
      <c r="AE383" s="10">
        <v>0.57076923054228801</v>
      </c>
      <c r="AF383" s="9">
        <v>0.39645951985802441</v>
      </c>
      <c r="AG383" s="9">
        <v>0.33964</v>
      </c>
    </row>
    <row r="384" spans="3:33">
      <c r="C384" t="s">
        <v>86</v>
      </c>
      <c r="D384">
        <v>2005</v>
      </c>
      <c r="E384" s="9">
        <v>0.29277539608574094</v>
      </c>
      <c r="F384" s="9">
        <v>7.0530000000000002E-3</v>
      </c>
      <c r="G384" s="9">
        <v>5.0000000000000044E-2</v>
      </c>
      <c r="H384" s="9">
        <v>0.32499999999999996</v>
      </c>
      <c r="I384" s="9">
        <v>8.2000000000000003E-2</v>
      </c>
      <c r="J384" s="9">
        <v>0.21999999999999997</v>
      </c>
      <c r="K384" s="10">
        <v>0.4356666666666667</v>
      </c>
      <c r="L384" s="9">
        <v>0.158</v>
      </c>
      <c r="M384" s="9">
        <v>0.70834300546440154</v>
      </c>
      <c r="N384" s="10">
        <v>1</v>
      </c>
      <c r="O384" s="10">
        <v>0.12</v>
      </c>
      <c r="P384" s="9">
        <v>0.06</v>
      </c>
      <c r="Q384" s="10">
        <v>0.3175</v>
      </c>
      <c r="R384" s="9">
        <v>0.74431333333333338</v>
      </c>
      <c r="S384" s="9">
        <v>0.26709219512195204</v>
      </c>
      <c r="T384" s="11">
        <v>0.27439886800000002</v>
      </c>
      <c r="U384" s="9">
        <v>2.5595275000000003E-4</v>
      </c>
      <c r="V384" s="10">
        <v>3.57259755E-2</v>
      </c>
      <c r="W384" s="9">
        <v>1.4378442478146191E-2</v>
      </c>
      <c r="X384" s="9">
        <v>6.6733880428496498E-2</v>
      </c>
      <c r="Y384" s="9">
        <v>2.200000000000002E-2</v>
      </c>
      <c r="Z384" s="9">
        <v>0.81</v>
      </c>
      <c r="AA384" s="10">
        <v>5.6741478730220271E-3</v>
      </c>
      <c r="AB384" s="9">
        <v>0.95049999987706546</v>
      </c>
      <c r="AC384" s="9">
        <v>0.61699999999999999</v>
      </c>
      <c r="AD384" s="10">
        <v>0.48324969818297181</v>
      </c>
      <c r="AE384" s="10">
        <v>0.58694142598496601</v>
      </c>
      <c r="AF384" s="9">
        <v>0.51478947002643116</v>
      </c>
      <c r="AG384" s="9">
        <v>0.36407514285714287</v>
      </c>
    </row>
    <row r="385" spans="3:33">
      <c r="C385" t="s">
        <v>86</v>
      </c>
      <c r="D385">
        <v>2006</v>
      </c>
      <c r="E385" s="9">
        <v>0.29277539608574094</v>
      </c>
      <c r="F385" s="9">
        <v>7.1940599968470641E-3</v>
      </c>
      <c r="G385" s="9">
        <v>4.3333333333333335E-2</v>
      </c>
      <c r="H385" s="9">
        <v>0.32499999999999996</v>
      </c>
      <c r="I385" s="9">
        <v>8.2000000000000003E-2</v>
      </c>
      <c r="J385" s="9">
        <v>0.21333333333333326</v>
      </c>
      <c r="K385" s="10">
        <v>0.4356666666666667</v>
      </c>
      <c r="L385" s="9">
        <v>0.15340000000000001</v>
      </c>
      <c r="M385" s="9">
        <v>0.69950273224044512</v>
      </c>
      <c r="N385" s="10">
        <v>1</v>
      </c>
      <c r="O385" s="10">
        <v>0.16</v>
      </c>
      <c r="P385" s="9">
        <v>0.06</v>
      </c>
      <c r="Q385" s="10">
        <v>0.3175</v>
      </c>
      <c r="R385" s="9">
        <v>0.74812000000000001</v>
      </c>
      <c r="S385" s="9">
        <v>0.26188878048780595</v>
      </c>
      <c r="T385" s="11">
        <v>0.27439886800000002</v>
      </c>
      <c r="U385" s="9">
        <v>2.1642760000000001E-4</v>
      </c>
      <c r="V385" s="10">
        <v>3.3496253249999997E-2</v>
      </c>
      <c r="W385" s="9">
        <v>1.4378442478146191E-2</v>
      </c>
      <c r="X385" s="9">
        <v>6.6733880428496498E-2</v>
      </c>
      <c r="Y385" s="9">
        <v>2.200000000000002E-2</v>
      </c>
      <c r="Z385" s="9">
        <v>0.81</v>
      </c>
      <c r="AA385" s="10">
        <v>5.6741478730220271E-3</v>
      </c>
      <c r="AB385" s="9">
        <v>0.95159999985247845</v>
      </c>
      <c r="AC385" s="9">
        <v>0.60899999999999999</v>
      </c>
      <c r="AD385" s="10">
        <v>0.47881457631257601</v>
      </c>
      <c r="AE385" s="10">
        <v>0.593764060584834</v>
      </c>
      <c r="AF385" s="9">
        <v>0.59003834488322782</v>
      </c>
      <c r="AG385" s="9">
        <v>0.39636449999999995</v>
      </c>
    </row>
    <row r="386" spans="3:33">
      <c r="C386" t="s">
        <v>86</v>
      </c>
      <c r="D386">
        <v>2007</v>
      </c>
      <c r="E386" s="9">
        <v>0.29277539608574094</v>
      </c>
      <c r="F386" s="9">
        <v>7.3351199936941272E-3</v>
      </c>
      <c r="G386" s="9">
        <v>3.6666666666666736E-2</v>
      </c>
      <c r="H386" s="9">
        <v>0.32499999999999996</v>
      </c>
      <c r="I386" s="9">
        <v>8.2000000000000003E-2</v>
      </c>
      <c r="J386" s="9">
        <v>0.20666666666666667</v>
      </c>
      <c r="K386" s="10">
        <v>0.4356666666666667</v>
      </c>
      <c r="L386" s="9">
        <v>0.14880000000000002</v>
      </c>
      <c r="M386" s="9">
        <v>0.69120338797816672</v>
      </c>
      <c r="N386" s="10">
        <v>1</v>
      </c>
      <c r="O386" s="10">
        <v>0.16</v>
      </c>
      <c r="P386" s="9">
        <v>0.06</v>
      </c>
      <c r="Q386" s="10">
        <v>0.3175</v>
      </c>
      <c r="R386" s="9">
        <v>0.60240000000000005</v>
      </c>
      <c r="S386" s="9">
        <v>0.25684682926829394</v>
      </c>
      <c r="T386" s="11">
        <v>0.27439886800000002</v>
      </c>
      <c r="U386" s="9">
        <v>1.5364746000000001E-4</v>
      </c>
      <c r="V386" s="10">
        <v>3.1266531E-2</v>
      </c>
      <c r="W386" s="9">
        <v>1.4378442478146191E-2</v>
      </c>
      <c r="X386" s="9">
        <v>6.6733880428496498E-2</v>
      </c>
      <c r="Y386" s="9">
        <v>2.200000000000002E-2</v>
      </c>
      <c r="Z386" s="9">
        <v>0.81</v>
      </c>
      <c r="AA386" s="10">
        <v>5.6741478730220271E-3</v>
      </c>
      <c r="AB386" s="9">
        <v>0.95269999982789155</v>
      </c>
      <c r="AC386" s="9">
        <v>0.56200000000000006</v>
      </c>
      <c r="AD386" s="10">
        <v>0.46009528351356999</v>
      </c>
      <c r="AE386" s="10">
        <v>0.596052971963694</v>
      </c>
      <c r="AF386" s="9">
        <v>0.70703945567523108</v>
      </c>
      <c r="AG386" s="9">
        <v>0.42865385714285714</v>
      </c>
    </row>
    <row r="387" spans="3:33">
      <c r="C387" t="s">
        <v>86</v>
      </c>
      <c r="D387">
        <v>2008</v>
      </c>
      <c r="E387" s="9">
        <v>0.29277539608574094</v>
      </c>
      <c r="F387" s="9">
        <v>7.4761799905411911E-3</v>
      </c>
      <c r="G387" s="9">
        <v>3.0000000000000027E-2</v>
      </c>
      <c r="H387" s="9">
        <v>0.32499999999999996</v>
      </c>
      <c r="I387" s="9">
        <v>8.2000000000000003E-2</v>
      </c>
      <c r="J387" s="9">
        <v>0.19999999999999996</v>
      </c>
      <c r="K387" s="10">
        <v>0.4356666666666667</v>
      </c>
      <c r="L387" s="9">
        <v>0.14419999999999999</v>
      </c>
      <c r="M387" s="9">
        <v>0.72380797814199993</v>
      </c>
      <c r="N387" s="10">
        <v>1</v>
      </c>
      <c r="O387" s="10">
        <v>0.16319999992847442</v>
      </c>
      <c r="P387" s="9">
        <v>0.06</v>
      </c>
      <c r="Q387" s="10">
        <v>0.3175</v>
      </c>
      <c r="R387" s="9">
        <v>0.60240000000000005</v>
      </c>
      <c r="S387" s="9">
        <v>0.25195756097561006</v>
      </c>
      <c r="T387" s="11">
        <v>0.27439886800000002</v>
      </c>
      <c r="U387" s="9">
        <v>1.1196971999999999E-4</v>
      </c>
      <c r="V387" s="10">
        <v>2.903680875E-2</v>
      </c>
      <c r="W387" s="9">
        <v>1.4378442478146191E-2</v>
      </c>
      <c r="X387" s="9">
        <v>6.6733880428496498E-2</v>
      </c>
      <c r="Y387" s="9">
        <v>2.200000000000002E-2</v>
      </c>
      <c r="Z387" s="9">
        <v>0.81</v>
      </c>
      <c r="AA387" s="10">
        <v>5.6741478730220271E-3</v>
      </c>
      <c r="AB387" s="9">
        <v>0.95379999980330465</v>
      </c>
      <c r="AC387" s="9">
        <v>0.56200000000000006</v>
      </c>
      <c r="AD387" s="10">
        <v>0.47792083263183194</v>
      </c>
      <c r="AE387" s="10">
        <v>0.59602742393909802</v>
      </c>
      <c r="AF387" s="9">
        <v>0.87189680234222999</v>
      </c>
      <c r="AG387" s="9">
        <v>0.49204371428571431</v>
      </c>
    </row>
    <row r="388" spans="3:33">
      <c r="C388" t="s">
        <v>86</v>
      </c>
      <c r="D388">
        <v>2009</v>
      </c>
      <c r="E388" s="9">
        <v>0.29277539608574094</v>
      </c>
      <c r="F388" s="9">
        <v>7.6172399873882532E-3</v>
      </c>
      <c r="G388" s="9">
        <v>4.9399999566376196E-2</v>
      </c>
      <c r="H388" s="9">
        <v>0.32499999999999996</v>
      </c>
      <c r="I388" s="9">
        <v>8.2000000000000003E-2</v>
      </c>
      <c r="J388" s="9">
        <v>0.21599999964237215</v>
      </c>
      <c r="K388" s="10">
        <v>0.4356666666666667</v>
      </c>
      <c r="L388" s="9">
        <v>0.1396</v>
      </c>
      <c r="M388" s="9">
        <v>0.72380797814199993</v>
      </c>
      <c r="N388" s="10">
        <v>1</v>
      </c>
      <c r="O388" s="10">
        <v>0.16639999985694887</v>
      </c>
      <c r="P388" s="9">
        <v>0.06</v>
      </c>
      <c r="Q388" s="10">
        <v>0.3175</v>
      </c>
      <c r="R388" s="9">
        <v>0.60240000000000005</v>
      </c>
      <c r="S388" s="9">
        <v>0.28091840910877242</v>
      </c>
      <c r="T388" s="11">
        <v>0.27439886800000002</v>
      </c>
      <c r="U388" s="9">
        <v>1.4067662999999998E-4</v>
      </c>
      <c r="V388" s="10">
        <v>2.9617544912019535E-2</v>
      </c>
      <c r="W388" s="9">
        <v>1.4378442478146191E-2</v>
      </c>
      <c r="X388" s="9">
        <v>6.6733880428496498E-2</v>
      </c>
      <c r="Y388" s="9">
        <v>2.200000000000002E-2</v>
      </c>
      <c r="Z388" s="9">
        <v>0.81</v>
      </c>
      <c r="AA388" s="10">
        <v>5.6741478730220271E-3</v>
      </c>
      <c r="AB388" s="9">
        <v>0.95489999977871776</v>
      </c>
      <c r="AC388" s="9">
        <v>0.56700000000000006</v>
      </c>
      <c r="AD388" s="10">
        <v>0.55759778050123399</v>
      </c>
      <c r="AE388" s="10">
        <v>0.60167305480260003</v>
      </c>
      <c r="AF388" s="9">
        <v>0.99769984776160447</v>
      </c>
      <c r="AG388" s="9">
        <v>0.53669735781428574</v>
      </c>
    </row>
    <row r="389" spans="3:33">
      <c r="C389" t="s">
        <v>86</v>
      </c>
      <c r="D389">
        <v>2010</v>
      </c>
      <c r="E389" s="9">
        <v>0.29277539608574094</v>
      </c>
      <c r="F389" s="9">
        <v>7.7582999842353171E-3</v>
      </c>
      <c r="G389" s="9">
        <v>6.8799999132752365E-2</v>
      </c>
      <c r="H389" s="9">
        <v>0.32499999999999996</v>
      </c>
      <c r="I389" s="9">
        <v>8.2000000000000003E-2</v>
      </c>
      <c r="J389" s="9">
        <v>0.23199999928474424</v>
      </c>
      <c r="K389" s="10">
        <v>0.4356666666666667</v>
      </c>
      <c r="L389" s="9">
        <v>0.14099599996879697</v>
      </c>
      <c r="M389" s="9">
        <v>0.72380797814199993</v>
      </c>
      <c r="N389" s="10">
        <v>1</v>
      </c>
      <c r="O389" s="10">
        <v>0.16959999978542328</v>
      </c>
      <c r="P389" s="9">
        <v>0.06</v>
      </c>
      <c r="Q389" s="10">
        <v>0.3175</v>
      </c>
      <c r="R389" s="9">
        <v>0.60240000000000005</v>
      </c>
      <c r="S389" s="9">
        <v>0.30987925724193477</v>
      </c>
      <c r="T389" s="11">
        <v>0.27439886800000002</v>
      </c>
      <c r="U389" s="9">
        <v>1.4208339626855631E-4</v>
      </c>
      <c r="V389" s="10">
        <v>3.019828107403907E-2</v>
      </c>
      <c r="W389" s="9">
        <v>1.4378442478146191E-2</v>
      </c>
      <c r="X389" s="9">
        <v>6.6733880428496498E-2</v>
      </c>
      <c r="Y389" s="9">
        <v>2.200000000000002E-2</v>
      </c>
      <c r="Z389" s="9">
        <v>0.81</v>
      </c>
      <c r="AA389" s="10">
        <v>5.6741478730220271E-3</v>
      </c>
      <c r="AB389" s="9">
        <v>0.95599999975413086</v>
      </c>
      <c r="AC389" s="9">
        <v>0.55600000000000005</v>
      </c>
      <c r="AD389" s="10">
        <v>0.55702180270909574</v>
      </c>
      <c r="AE389" s="10">
        <v>0.60065632427729976</v>
      </c>
      <c r="AF389" s="9">
        <v>0.98772284950699174</v>
      </c>
      <c r="AG389" s="9">
        <v>0.53133038435610402</v>
      </c>
    </row>
    <row r="390" spans="3:33">
      <c r="C390" t="s">
        <v>88</v>
      </c>
      <c r="D390">
        <v>1995</v>
      </c>
      <c r="E390" s="9">
        <v>0.16650760295670536</v>
      </c>
      <c r="F390" s="9">
        <v>1.0820000000000001E-2</v>
      </c>
      <c r="G390" s="9">
        <v>1.0000000000000009E-2</v>
      </c>
      <c r="H390" s="9">
        <v>0.125</v>
      </c>
      <c r="I390" s="9">
        <v>0</v>
      </c>
      <c r="J390" s="9">
        <v>0</v>
      </c>
      <c r="K390" s="10">
        <v>0.49116666666666664</v>
      </c>
      <c r="L390" s="9">
        <v>0.314</v>
      </c>
      <c r="M390" s="9">
        <v>1</v>
      </c>
      <c r="N390" s="10">
        <v>0.12</v>
      </c>
      <c r="O390" s="10">
        <v>1</v>
      </c>
      <c r="P390" s="9">
        <v>0</v>
      </c>
      <c r="Q390" s="10">
        <v>0.85</v>
      </c>
      <c r="R390" s="9">
        <v>0.67680000000000007</v>
      </c>
      <c r="S390" s="9">
        <v>0.19535268292683017</v>
      </c>
      <c r="T390" s="11">
        <v>0.18363939800000001</v>
      </c>
      <c r="U390" s="9">
        <v>0</v>
      </c>
      <c r="V390" s="10">
        <v>2.1056060750000001E-2</v>
      </c>
      <c r="W390" s="9">
        <v>5.4343307561017108E-2</v>
      </c>
      <c r="X390" s="9">
        <v>9.4738862994147605E-2</v>
      </c>
      <c r="Y390" s="9">
        <v>3.0000000000000027E-3</v>
      </c>
      <c r="Z390" s="9">
        <v>0</v>
      </c>
      <c r="AA390" s="10">
        <v>0</v>
      </c>
      <c r="AB390" s="9">
        <v>0.65400001529999996</v>
      </c>
      <c r="AC390" s="9" t="e">
        <v>#N/A</v>
      </c>
      <c r="AD390" s="10">
        <v>0.71888115611279901</v>
      </c>
      <c r="AE390" s="10">
        <v>0.2756466354031834</v>
      </c>
      <c r="AF390" s="9">
        <v>0.13516242016862445</v>
      </c>
      <c r="AG390" s="9">
        <v>0.1348450144780986</v>
      </c>
    </row>
    <row r="391" spans="3:33">
      <c r="C391" t="s">
        <v>88</v>
      </c>
      <c r="D391">
        <v>1996</v>
      </c>
      <c r="E391" s="9">
        <v>0.16650760295670536</v>
      </c>
      <c r="F391" s="9">
        <v>1.0820000000000001E-2</v>
      </c>
      <c r="G391" s="9">
        <v>1.0000000000000009E-2</v>
      </c>
      <c r="H391" s="9">
        <v>0.125</v>
      </c>
      <c r="I391" s="9">
        <v>0</v>
      </c>
      <c r="J391" s="9">
        <v>0</v>
      </c>
      <c r="K391" s="10">
        <v>0.49116666666666664</v>
      </c>
      <c r="L391" s="9">
        <v>0.309</v>
      </c>
      <c r="M391" s="9">
        <v>1</v>
      </c>
      <c r="N391" s="10">
        <v>0.12</v>
      </c>
      <c r="O391" s="10">
        <v>1</v>
      </c>
      <c r="P391" s="9">
        <v>0</v>
      </c>
      <c r="Q391" s="10">
        <v>0.85</v>
      </c>
      <c r="R391" s="9">
        <v>0.67680000000000007</v>
      </c>
      <c r="S391" s="9">
        <v>0.19149219512195204</v>
      </c>
      <c r="T391" s="11">
        <v>0.18363939800000001</v>
      </c>
      <c r="U391" s="9">
        <v>0</v>
      </c>
      <c r="V391" s="10">
        <v>2.02234107E-2</v>
      </c>
      <c r="W391" s="9">
        <v>5.4343307561017108E-2</v>
      </c>
      <c r="X391" s="9">
        <v>9.4738862994147605E-2</v>
      </c>
      <c r="Y391" s="9">
        <v>3.0000000000000027E-3</v>
      </c>
      <c r="Z391" s="9">
        <v>0</v>
      </c>
      <c r="AA391" s="10">
        <v>0</v>
      </c>
      <c r="AB391" s="9">
        <v>0.65350000385000007</v>
      </c>
      <c r="AC391" s="9" t="e">
        <v>#N/A</v>
      </c>
      <c r="AD391" s="10">
        <v>0.72334811838056601</v>
      </c>
      <c r="AE391" s="10">
        <v>0.2710679954138</v>
      </c>
      <c r="AF391" s="9">
        <v>0.15975000247751223</v>
      </c>
      <c r="AG391" s="9">
        <v>0.13771405727111335</v>
      </c>
    </row>
    <row r="392" spans="3:33">
      <c r="C392" t="s">
        <v>88</v>
      </c>
      <c r="D392">
        <v>1997</v>
      </c>
      <c r="E392" s="9">
        <v>0.16650760295670536</v>
      </c>
      <c r="F392" s="9">
        <v>1.0820000000000001E-2</v>
      </c>
      <c r="G392" s="9">
        <v>1.0000000000000009E-2</v>
      </c>
      <c r="H392" s="9">
        <v>0.125</v>
      </c>
      <c r="I392" s="9">
        <v>0</v>
      </c>
      <c r="J392" s="9">
        <v>0</v>
      </c>
      <c r="K392" s="10">
        <v>0.49116666666666664</v>
      </c>
      <c r="L392" s="9">
        <v>0.30399999999999999</v>
      </c>
      <c r="M392" s="9">
        <v>1</v>
      </c>
      <c r="N392" s="10">
        <v>0.12</v>
      </c>
      <c r="O392" s="10">
        <v>0.97</v>
      </c>
      <c r="P392" s="9">
        <v>0</v>
      </c>
      <c r="Q392" s="10">
        <v>0.85</v>
      </c>
      <c r="R392" s="9">
        <v>0.67680000000000007</v>
      </c>
      <c r="S392" s="9">
        <v>0.18783804878048815</v>
      </c>
      <c r="T392" s="11">
        <v>0.18363939800000001</v>
      </c>
      <c r="U392" s="9">
        <v>0</v>
      </c>
      <c r="V392" s="10">
        <v>1.9390760650000002E-2</v>
      </c>
      <c r="W392" s="9">
        <v>5.4343307561017108E-2</v>
      </c>
      <c r="X392" s="9">
        <v>9.4738862994147605E-2</v>
      </c>
      <c r="Y392" s="9">
        <v>3.0000000000000027E-3</v>
      </c>
      <c r="Z392" s="9">
        <v>0</v>
      </c>
      <c r="AA392" s="10">
        <v>0</v>
      </c>
      <c r="AB392" s="9">
        <v>0.65299999240000006</v>
      </c>
      <c r="AC392" s="9" t="e">
        <v>#N/A</v>
      </c>
      <c r="AD392" s="10">
        <v>0.73071101874084099</v>
      </c>
      <c r="AE392" s="10">
        <v>0.310414972771833</v>
      </c>
      <c r="AF392" s="9">
        <v>0.16103526350200223</v>
      </c>
      <c r="AG392" s="9">
        <v>0.14058310006412814</v>
      </c>
    </row>
    <row r="393" spans="3:33">
      <c r="C393" t="s">
        <v>88</v>
      </c>
      <c r="D393">
        <v>1998</v>
      </c>
      <c r="E393" s="9">
        <v>0.16650760295670536</v>
      </c>
      <c r="F393" s="9">
        <v>1.0820000000000001E-2</v>
      </c>
      <c r="G393" s="9">
        <v>1.0000000000000009E-2</v>
      </c>
      <c r="H393" s="9">
        <v>0.125</v>
      </c>
      <c r="I393" s="9">
        <v>0</v>
      </c>
      <c r="J393" s="9">
        <v>0</v>
      </c>
      <c r="K393" s="10">
        <v>0.49116666666666664</v>
      </c>
      <c r="L393" s="9">
        <v>0.29899999999999999</v>
      </c>
      <c r="M393" s="9">
        <v>1</v>
      </c>
      <c r="N393" s="10">
        <v>0.12</v>
      </c>
      <c r="O393" s="10">
        <v>1</v>
      </c>
      <c r="P393" s="9">
        <v>0</v>
      </c>
      <c r="Q393" s="10">
        <v>0.85</v>
      </c>
      <c r="R393" s="9">
        <v>0.67680000000000007</v>
      </c>
      <c r="S393" s="9">
        <v>0.18436341463414807</v>
      </c>
      <c r="T393" s="11">
        <v>0.18363939800000001</v>
      </c>
      <c r="U393" s="9">
        <v>0</v>
      </c>
      <c r="V393" s="10">
        <v>1.85581106E-2</v>
      </c>
      <c r="W393" s="9">
        <v>5.4343307561017108E-2</v>
      </c>
      <c r="X393" s="9">
        <v>9.4738862994147605E-2</v>
      </c>
      <c r="Y393" s="9">
        <v>3.0000000000000027E-3</v>
      </c>
      <c r="Z393" s="9">
        <v>0</v>
      </c>
      <c r="AA393" s="10">
        <v>0</v>
      </c>
      <c r="AB393" s="9">
        <v>0.65299999240000006</v>
      </c>
      <c r="AC393" s="9" t="e">
        <v>#N/A</v>
      </c>
      <c r="AD393" s="10">
        <v>0.73807391910111597</v>
      </c>
      <c r="AE393" s="10">
        <v>0.34976195012986599</v>
      </c>
      <c r="AF393" s="9">
        <v>0.17153507288032221</v>
      </c>
      <c r="AG393" s="9">
        <v>0.14345214285714286</v>
      </c>
    </row>
    <row r="394" spans="3:33">
      <c r="C394" t="s">
        <v>88</v>
      </c>
      <c r="D394">
        <v>1999</v>
      </c>
      <c r="E394" s="9">
        <v>0.16650760295670536</v>
      </c>
      <c r="F394" s="9">
        <v>1.0820000000000001E-2</v>
      </c>
      <c r="G394" s="9">
        <v>1.0000000000000009E-2</v>
      </c>
      <c r="H394" s="9">
        <v>0.125</v>
      </c>
      <c r="I394" s="9">
        <v>0</v>
      </c>
      <c r="J394" s="9">
        <v>0</v>
      </c>
      <c r="K394" s="10">
        <v>0.49116666666666664</v>
      </c>
      <c r="L394" s="9">
        <v>0.29399999999999998</v>
      </c>
      <c r="M394" s="9">
        <v>1</v>
      </c>
      <c r="N394" s="10">
        <v>0.12</v>
      </c>
      <c r="O394" s="10">
        <v>1</v>
      </c>
      <c r="P394" s="9">
        <v>0</v>
      </c>
      <c r="Q394" s="10">
        <v>0.85</v>
      </c>
      <c r="R394" s="9">
        <v>0.67680000000000007</v>
      </c>
      <c r="S394" s="9">
        <v>0.18103951219512193</v>
      </c>
      <c r="T394" s="11">
        <v>0.18363939800000001</v>
      </c>
      <c r="U394" s="9">
        <v>0</v>
      </c>
      <c r="V394" s="10">
        <v>1.7725460550000002E-2</v>
      </c>
      <c r="W394" s="9">
        <v>5.4343307561017108E-2</v>
      </c>
      <c r="X394" s="9">
        <v>9.4738862994147605E-2</v>
      </c>
      <c r="Y394" s="9">
        <v>3.0000000000000027E-3</v>
      </c>
      <c r="Z394" s="9">
        <v>0</v>
      </c>
      <c r="AA394" s="10">
        <v>0</v>
      </c>
      <c r="AB394" s="9">
        <v>0.65299999240000006</v>
      </c>
      <c r="AC394" s="9" t="e">
        <v>#N/A</v>
      </c>
      <c r="AD394" s="10">
        <v>0.74158460452606201</v>
      </c>
      <c r="AE394" s="10">
        <v>0.35033354548040097</v>
      </c>
      <c r="AF394" s="9">
        <v>0.22501720870243777</v>
      </c>
      <c r="AG394" s="9">
        <v>0.17618185714285714</v>
      </c>
    </row>
    <row r="395" spans="3:33">
      <c r="C395" t="s">
        <v>88</v>
      </c>
      <c r="D395">
        <v>2000</v>
      </c>
      <c r="E395" s="9">
        <v>0.16650760295670536</v>
      </c>
      <c r="F395" s="9">
        <v>1.0820000000000001E-2</v>
      </c>
      <c r="G395" s="9">
        <v>1.0000000000000009E-2</v>
      </c>
      <c r="H395" s="9">
        <v>0.125</v>
      </c>
      <c r="I395" s="9">
        <v>0</v>
      </c>
      <c r="J395" s="9">
        <v>0</v>
      </c>
      <c r="K395" s="10">
        <v>0.49116666666666664</v>
      </c>
      <c r="L395" s="9">
        <v>0.28899999999999998</v>
      </c>
      <c r="M395" s="9">
        <v>1</v>
      </c>
      <c r="N395" s="10">
        <v>0.12</v>
      </c>
      <c r="O395" s="10">
        <v>1</v>
      </c>
      <c r="P395" s="9">
        <v>0</v>
      </c>
      <c r="Q395" s="10">
        <v>0.85</v>
      </c>
      <c r="R395" s="9">
        <v>0.67680000000000007</v>
      </c>
      <c r="S395" s="9">
        <v>0.17780682926829394</v>
      </c>
      <c r="T395" s="11">
        <v>0.18363939800000001</v>
      </c>
      <c r="U395" s="9">
        <v>0</v>
      </c>
      <c r="V395" s="10">
        <v>1.6892810500000001E-2</v>
      </c>
      <c r="W395" s="9">
        <v>5.4343307561017108E-2</v>
      </c>
      <c r="X395" s="9">
        <v>9.4738862994147605E-2</v>
      </c>
      <c r="Y395" s="9">
        <v>3.0000000000000027E-3</v>
      </c>
      <c r="Z395" s="9">
        <v>0</v>
      </c>
      <c r="AA395" s="10">
        <v>0</v>
      </c>
      <c r="AB395" s="9">
        <v>0.65299999240000006</v>
      </c>
      <c r="AC395" s="9" t="e">
        <v>#N/A</v>
      </c>
      <c r="AD395" s="10">
        <v>0.74509528995100793</v>
      </c>
      <c r="AE395" s="10">
        <v>0.35090514083093599</v>
      </c>
      <c r="AF395" s="9">
        <v>0.3165359373245511</v>
      </c>
      <c r="AG395" s="9">
        <v>0.18377828571428573</v>
      </c>
    </row>
    <row r="396" spans="3:33">
      <c r="C396" t="s">
        <v>88</v>
      </c>
      <c r="D396">
        <v>2001</v>
      </c>
      <c r="E396" s="9">
        <v>0.16650760295670536</v>
      </c>
      <c r="F396" s="9">
        <v>1.0820000000000001E-2</v>
      </c>
      <c r="G396" s="9">
        <v>1.0000000000000009E-2</v>
      </c>
      <c r="H396" s="9">
        <v>0.125</v>
      </c>
      <c r="I396" s="9">
        <v>0</v>
      </c>
      <c r="J396" s="9">
        <v>0</v>
      </c>
      <c r="K396" s="10">
        <v>0.49116666666666664</v>
      </c>
      <c r="L396" s="9">
        <v>0.28420000000000001</v>
      </c>
      <c r="M396" s="9">
        <v>1</v>
      </c>
      <c r="N396" s="10">
        <v>0.12</v>
      </c>
      <c r="O396" s="10">
        <v>1</v>
      </c>
      <c r="P396" s="9">
        <v>0</v>
      </c>
      <c r="Q396" s="10">
        <v>0.85</v>
      </c>
      <c r="R396" s="9">
        <v>0.67148800000000008</v>
      </c>
      <c r="S396" s="9">
        <v>0.17461512195121998</v>
      </c>
      <c r="T396" s="11">
        <v>0.18363939800000001</v>
      </c>
      <c r="U396" s="9">
        <v>0</v>
      </c>
      <c r="V396" s="10">
        <v>1.6322867300000002E-2</v>
      </c>
      <c r="W396" s="9">
        <v>5.4343307561017108E-2</v>
      </c>
      <c r="X396" s="9">
        <v>9.4738862994147605E-2</v>
      </c>
      <c r="Y396" s="9">
        <v>3.0000000000000027E-3</v>
      </c>
      <c r="Z396" s="9">
        <v>0</v>
      </c>
      <c r="AA396" s="10">
        <v>0</v>
      </c>
      <c r="AB396" s="9">
        <v>0.56793998719999994</v>
      </c>
      <c r="AC396" s="9" t="e">
        <v>#N/A</v>
      </c>
      <c r="AD396" s="10">
        <v>0.72352449843724997</v>
      </c>
      <c r="AE396" s="10">
        <v>0.33433415485722701</v>
      </c>
      <c r="AF396" s="9">
        <v>0.46607493101958003</v>
      </c>
      <c r="AG396" s="9">
        <v>0.20161242857142855</v>
      </c>
    </row>
    <row r="397" spans="3:33">
      <c r="C397" t="s">
        <v>88</v>
      </c>
      <c r="D397">
        <v>2002</v>
      </c>
      <c r="E397" s="9">
        <v>0.16650760295670536</v>
      </c>
      <c r="F397" s="9">
        <v>1.0820000000000001E-2</v>
      </c>
      <c r="G397" s="9">
        <v>1.0000000000000009E-2</v>
      </c>
      <c r="H397" s="9">
        <v>0.125</v>
      </c>
      <c r="I397" s="9">
        <v>0</v>
      </c>
      <c r="J397" s="9">
        <v>0</v>
      </c>
      <c r="K397" s="10">
        <v>0.49116666666666664</v>
      </c>
      <c r="L397" s="9">
        <v>0.27940000000000004</v>
      </c>
      <c r="M397" s="9">
        <v>1</v>
      </c>
      <c r="N397" s="10">
        <v>0.12</v>
      </c>
      <c r="O397" s="10">
        <v>0.98</v>
      </c>
      <c r="P397" s="9">
        <v>0</v>
      </c>
      <c r="Q397" s="10">
        <v>0.85</v>
      </c>
      <c r="R397" s="9">
        <v>0.6661760000000001</v>
      </c>
      <c r="S397" s="9">
        <v>0.17143414634146414</v>
      </c>
      <c r="T397" s="11">
        <v>0.18363939800000001</v>
      </c>
      <c r="U397" s="9">
        <v>0</v>
      </c>
      <c r="V397" s="10">
        <v>1.5752924099999999E-2</v>
      </c>
      <c r="W397" s="9">
        <v>5.4343307561017108E-2</v>
      </c>
      <c r="X397" s="9">
        <v>9.4738862994147605E-2</v>
      </c>
      <c r="Y397" s="9">
        <v>3.0000000000000027E-3</v>
      </c>
      <c r="Z397" s="9">
        <v>0</v>
      </c>
      <c r="AA397" s="10">
        <v>0</v>
      </c>
      <c r="AB397" s="9">
        <v>0.48287998199999993</v>
      </c>
      <c r="AC397" s="9" t="e">
        <v>#N/A</v>
      </c>
      <c r="AD397" s="10">
        <v>0.70195370692349202</v>
      </c>
      <c r="AE397" s="10">
        <v>0.31776316888351797</v>
      </c>
      <c r="AF397" s="9">
        <v>0.49022216606811442</v>
      </c>
      <c r="AG397" s="9">
        <v>0.19530957142857144</v>
      </c>
    </row>
    <row r="398" spans="3:33">
      <c r="C398" t="s">
        <v>88</v>
      </c>
      <c r="D398">
        <v>2003</v>
      </c>
      <c r="E398" s="9">
        <v>0.16650760295670536</v>
      </c>
      <c r="F398" s="9">
        <v>1.0820000000000001E-2</v>
      </c>
      <c r="G398" s="9">
        <v>1.0000000000000009E-2</v>
      </c>
      <c r="H398" s="9">
        <v>0.125</v>
      </c>
      <c r="I398" s="9">
        <v>0</v>
      </c>
      <c r="J398" s="9">
        <v>0</v>
      </c>
      <c r="K398" s="10">
        <v>0.49116666666666664</v>
      </c>
      <c r="L398" s="9">
        <v>0.27460000000000001</v>
      </c>
      <c r="M398" s="9">
        <v>0.83</v>
      </c>
      <c r="N398" s="10">
        <v>0.12</v>
      </c>
      <c r="O398" s="10">
        <v>0.88</v>
      </c>
      <c r="P398" s="9">
        <v>0</v>
      </c>
      <c r="Q398" s="10">
        <v>0.85</v>
      </c>
      <c r="R398" s="9">
        <v>0.67619946666666664</v>
      </c>
      <c r="S398" s="9">
        <v>0.16826243902438986</v>
      </c>
      <c r="T398" s="11">
        <v>0.18363939800000001</v>
      </c>
      <c r="U398" s="9">
        <v>0</v>
      </c>
      <c r="V398" s="10">
        <v>1.51829809E-2</v>
      </c>
      <c r="W398" s="9">
        <v>5.4343307561017108E-2</v>
      </c>
      <c r="X398" s="9">
        <v>9.4738862994147605E-2</v>
      </c>
      <c r="Y398" s="9">
        <v>3.0000000000000027E-3</v>
      </c>
      <c r="Z398" s="9">
        <v>0</v>
      </c>
      <c r="AA398" s="10">
        <v>0</v>
      </c>
      <c r="AB398" s="9">
        <v>0.39781997680000003</v>
      </c>
      <c r="AC398" s="9" t="e">
        <v>#N/A</v>
      </c>
      <c r="AD398" s="10">
        <v>0.71769711707824402</v>
      </c>
      <c r="AE398" s="10">
        <v>0.297810510017054</v>
      </c>
      <c r="AF398" s="9">
        <v>0.5543382086591967</v>
      </c>
      <c r="AG398" s="9">
        <v>0.19836542857142855</v>
      </c>
    </row>
    <row r="399" spans="3:33">
      <c r="C399" t="s">
        <v>88</v>
      </c>
      <c r="D399">
        <v>2004</v>
      </c>
      <c r="E399" s="9">
        <v>0.16650760295670536</v>
      </c>
      <c r="F399" s="9">
        <v>1.0820000000000001E-2</v>
      </c>
      <c r="G399" s="9">
        <v>1.0000000000000009E-2</v>
      </c>
      <c r="H399" s="9">
        <v>0.125</v>
      </c>
      <c r="I399" s="9">
        <v>0</v>
      </c>
      <c r="J399" s="9">
        <v>0</v>
      </c>
      <c r="K399" s="10">
        <v>0.49116666666666664</v>
      </c>
      <c r="L399" s="9">
        <v>0.26979999999999998</v>
      </c>
      <c r="M399" s="9">
        <v>0.74750000000000005</v>
      </c>
      <c r="N399" s="10">
        <v>0.12</v>
      </c>
      <c r="O399" s="10">
        <v>0.99</v>
      </c>
      <c r="P399" s="9">
        <v>0</v>
      </c>
      <c r="Q399" s="10">
        <v>0.85</v>
      </c>
      <c r="R399" s="9">
        <v>0.6862229333333334</v>
      </c>
      <c r="S399" s="9">
        <v>0.16507121951219605</v>
      </c>
      <c r="T399" s="11">
        <v>0.18363939800000001</v>
      </c>
      <c r="U399" s="9">
        <v>0</v>
      </c>
      <c r="V399" s="10">
        <v>1.4613037700000001E-2</v>
      </c>
      <c r="W399" s="9">
        <v>5.4343307561017108E-2</v>
      </c>
      <c r="X399" s="9">
        <v>9.4738862994147605E-2</v>
      </c>
      <c r="Y399" s="9">
        <v>3.0000000000000027E-3</v>
      </c>
      <c r="Z399" s="9">
        <v>0</v>
      </c>
      <c r="AA399" s="10">
        <v>0</v>
      </c>
      <c r="AB399" s="9">
        <v>0.31275997160000002</v>
      </c>
      <c r="AC399" s="9" t="e">
        <v>#N/A</v>
      </c>
      <c r="AD399" s="10">
        <v>0.77386943878571002</v>
      </c>
      <c r="AE399" s="10">
        <v>0.33598326554660601</v>
      </c>
      <c r="AF399" s="9">
        <v>0.62008851056426784</v>
      </c>
      <c r="AG399" s="9">
        <v>0.21234885714285714</v>
      </c>
    </row>
    <row r="400" spans="3:33">
      <c r="C400" t="s">
        <v>88</v>
      </c>
      <c r="D400">
        <v>2005</v>
      </c>
      <c r="E400" s="9">
        <v>0.16650760295670536</v>
      </c>
      <c r="F400" s="9">
        <v>1.0820000000000001E-2</v>
      </c>
      <c r="G400" s="9">
        <v>1.0000000000000009E-2</v>
      </c>
      <c r="H400" s="9">
        <v>0.125</v>
      </c>
      <c r="I400" s="9">
        <v>0</v>
      </c>
      <c r="J400" s="9">
        <v>0</v>
      </c>
      <c r="K400" s="10">
        <v>0.49116666666666664</v>
      </c>
      <c r="L400" s="9">
        <v>0.26500000000000001</v>
      </c>
      <c r="M400" s="9">
        <v>0.5</v>
      </c>
      <c r="N400" s="10">
        <v>0.12</v>
      </c>
      <c r="O400" s="10">
        <v>0.99</v>
      </c>
      <c r="P400" s="9">
        <v>0</v>
      </c>
      <c r="Q400" s="10">
        <v>0.85</v>
      </c>
      <c r="R400" s="9">
        <v>0.69624639999999993</v>
      </c>
      <c r="S400" s="9">
        <v>0.16188097560975789</v>
      </c>
      <c r="T400" s="11">
        <v>0.18363939800000001</v>
      </c>
      <c r="U400" s="9">
        <v>0</v>
      </c>
      <c r="V400" s="10">
        <v>1.40430945E-2</v>
      </c>
      <c r="W400" s="9">
        <v>5.4343307561017108E-2</v>
      </c>
      <c r="X400" s="9">
        <v>9.4738862994147605E-2</v>
      </c>
      <c r="Y400" s="9">
        <v>3.0000000000000027E-3</v>
      </c>
      <c r="Z400" s="9">
        <v>0</v>
      </c>
      <c r="AA400" s="10">
        <v>0</v>
      </c>
      <c r="AB400" s="9">
        <v>0.22769996640000001</v>
      </c>
      <c r="AC400" s="9" t="e">
        <v>#N/A</v>
      </c>
      <c r="AD400" s="10">
        <v>0.755062197901052</v>
      </c>
      <c r="AE400" s="10">
        <v>0.30264025275047401</v>
      </c>
      <c r="AF400" s="9">
        <v>0.69925765798224115</v>
      </c>
      <c r="AG400" s="9">
        <v>0.21466814285714286</v>
      </c>
    </row>
    <row r="401" spans="3:33">
      <c r="C401" t="s">
        <v>88</v>
      </c>
      <c r="D401">
        <v>2006</v>
      </c>
      <c r="E401" s="9">
        <v>0.16650760295670536</v>
      </c>
      <c r="F401" s="9">
        <v>1.0820000000000001E-2</v>
      </c>
      <c r="G401" s="9">
        <v>1.0000000000000009E-2</v>
      </c>
      <c r="H401" s="9">
        <v>0.125</v>
      </c>
      <c r="I401" s="9">
        <v>0</v>
      </c>
      <c r="J401" s="9">
        <v>0</v>
      </c>
      <c r="K401" s="10">
        <v>0.49116666666666664</v>
      </c>
      <c r="L401" s="9">
        <v>0.2606</v>
      </c>
      <c r="M401" s="9">
        <v>0.89</v>
      </c>
      <c r="N401" s="10">
        <v>0.12</v>
      </c>
      <c r="O401" s="10">
        <v>0.93</v>
      </c>
      <c r="P401" s="9">
        <v>0</v>
      </c>
      <c r="Q401" s="10">
        <v>0.85</v>
      </c>
      <c r="R401" s="9">
        <v>0.70626986666666669</v>
      </c>
      <c r="S401" s="9">
        <v>0.15874341463414798</v>
      </c>
      <c r="T401" s="11">
        <v>0.18363939800000001</v>
      </c>
      <c r="U401" s="9">
        <v>0</v>
      </c>
      <c r="V401" s="10">
        <v>1.3496471833333334E-2</v>
      </c>
      <c r="W401" s="9">
        <v>5.4343307561017108E-2</v>
      </c>
      <c r="X401" s="9">
        <v>9.4738862994147605E-2</v>
      </c>
      <c r="Y401" s="9">
        <v>3.0000000000000027E-3</v>
      </c>
      <c r="Z401" s="9">
        <v>0</v>
      </c>
      <c r="AA401" s="10">
        <v>0</v>
      </c>
      <c r="AB401" s="9">
        <v>0.24314596672675504</v>
      </c>
      <c r="AC401" s="9" t="e">
        <v>#N/A</v>
      </c>
      <c r="AD401" s="10">
        <v>0.74460035131494595</v>
      </c>
      <c r="AE401" s="10">
        <v>0.28269840666130797</v>
      </c>
      <c r="AF401" s="9">
        <v>0.88725920509346878</v>
      </c>
      <c r="AG401" s="9">
        <v>0.214944</v>
      </c>
    </row>
    <row r="402" spans="3:33">
      <c r="C402" t="s">
        <v>88</v>
      </c>
      <c r="D402">
        <v>2007</v>
      </c>
      <c r="E402" s="9">
        <v>0.16650760295670536</v>
      </c>
      <c r="F402" s="9">
        <v>1.0820000000000001E-2</v>
      </c>
      <c r="G402" s="9">
        <v>1.0000000000000009E-2</v>
      </c>
      <c r="H402" s="9">
        <v>0.125</v>
      </c>
      <c r="I402" s="9">
        <v>0</v>
      </c>
      <c r="J402" s="9">
        <v>0</v>
      </c>
      <c r="K402" s="10">
        <v>0.49116666666666664</v>
      </c>
      <c r="L402" s="9">
        <v>0.25619999999999998</v>
      </c>
      <c r="M402" s="9">
        <v>0.5</v>
      </c>
      <c r="N402" s="10">
        <v>0.12</v>
      </c>
      <c r="O402" s="10">
        <v>0.96</v>
      </c>
      <c r="P402" s="9">
        <v>0</v>
      </c>
      <c r="Q402" s="10">
        <v>0.85</v>
      </c>
      <c r="R402" s="9">
        <v>0.71629333333333334</v>
      </c>
      <c r="S402" s="9">
        <v>0.15566926829268402</v>
      </c>
      <c r="T402" s="11">
        <v>0.18363939800000001</v>
      </c>
      <c r="U402" s="9">
        <v>0</v>
      </c>
      <c r="V402" s="10">
        <v>1.2949849166666666E-2</v>
      </c>
      <c r="W402" s="9">
        <v>5.4343307561017108E-2</v>
      </c>
      <c r="X402" s="9">
        <v>9.4738862994147605E-2</v>
      </c>
      <c r="Y402" s="9">
        <v>3.0000000000000027E-3</v>
      </c>
      <c r="Z402" s="9">
        <v>0</v>
      </c>
      <c r="AA402" s="10">
        <v>0</v>
      </c>
      <c r="AB402" s="9">
        <v>0.25859196705350995</v>
      </c>
      <c r="AC402" s="9" t="e">
        <v>#N/A</v>
      </c>
      <c r="AD402" s="10">
        <v>0.7425136492798281</v>
      </c>
      <c r="AE402" s="10">
        <v>0.29197809293958599</v>
      </c>
      <c r="AF402" s="9">
        <v>1</v>
      </c>
      <c r="AG402" s="9">
        <v>0.21956928571428572</v>
      </c>
    </row>
    <row r="403" spans="3:33">
      <c r="C403" t="s">
        <v>88</v>
      </c>
      <c r="D403">
        <v>2008</v>
      </c>
      <c r="E403" s="9">
        <v>0.16650760295670536</v>
      </c>
      <c r="F403" s="9">
        <v>1.0820000000000001E-2</v>
      </c>
      <c r="G403" s="9">
        <v>1.0000000000000009E-2</v>
      </c>
      <c r="H403" s="9">
        <v>0.125</v>
      </c>
      <c r="I403" s="9">
        <v>0</v>
      </c>
      <c r="J403" s="9">
        <v>0</v>
      </c>
      <c r="K403" s="10">
        <v>0.49116666666666664</v>
      </c>
      <c r="L403" s="9">
        <v>0.25180000000000002</v>
      </c>
      <c r="M403" s="9">
        <v>0.83611111111116665</v>
      </c>
      <c r="N403" s="10">
        <v>0.12</v>
      </c>
      <c r="O403" s="10">
        <v>0.97919999957084658</v>
      </c>
      <c r="P403" s="9">
        <v>0</v>
      </c>
      <c r="Q403" s="10">
        <v>0.85</v>
      </c>
      <c r="R403" s="9">
        <v>0.69144000000000005</v>
      </c>
      <c r="S403" s="9">
        <v>0.15271804878048811</v>
      </c>
      <c r="T403" s="11">
        <v>0.18363939800000001</v>
      </c>
      <c r="U403" s="9">
        <v>0</v>
      </c>
      <c r="V403" s="10">
        <v>1.24032265E-2</v>
      </c>
      <c r="W403" s="9">
        <v>5.4343307561017108E-2</v>
      </c>
      <c r="X403" s="9">
        <v>9.4738862994147605E-2</v>
      </c>
      <c r="Y403" s="9">
        <v>3.0000000000000027E-3</v>
      </c>
      <c r="Z403" s="9">
        <v>0</v>
      </c>
      <c r="AA403" s="10">
        <v>0</v>
      </c>
      <c r="AB403" s="9">
        <v>0.27403796738026498</v>
      </c>
      <c r="AC403" s="9" t="e">
        <v>#N/A</v>
      </c>
      <c r="AD403" s="10">
        <v>0.73985346805510799</v>
      </c>
      <c r="AE403" s="10">
        <v>0.29982499396694001</v>
      </c>
      <c r="AF403" s="9">
        <v>1</v>
      </c>
      <c r="AG403" s="9">
        <v>0.22907314285714284</v>
      </c>
    </row>
    <row r="404" spans="3:33">
      <c r="C404" t="s">
        <v>88</v>
      </c>
      <c r="D404">
        <v>2009</v>
      </c>
      <c r="E404" s="9">
        <v>0.16650760295670536</v>
      </c>
      <c r="F404" s="9">
        <v>1.0820000000000001E-2</v>
      </c>
      <c r="G404" s="9">
        <v>1.0000000000000009E-2</v>
      </c>
      <c r="H404" s="9">
        <v>0.125</v>
      </c>
      <c r="I404" s="9">
        <v>0</v>
      </c>
      <c r="J404" s="9">
        <v>0</v>
      </c>
      <c r="K404" s="10">
        <v>0.49116666666666664</v>
      </c>
      <c r="L404" s="9">
        <v>0.24739999999999998</v>
      </c>
      <c r="M404" s="9">
        <v>0.83611111111116665</v>
      </c>
      <c r="N404" s="10">
        <v>0.12</v>
      </c>
      <c r="O404" s="10">
        <v>0.99839999914169308</v>
      </c>
      <c r="P404" s="9">
        <v>0</v>
      </c>
      <c r="Q404" s="10">
        <v>0.85</v>
      </c>
      <c r="R404" s="9">
        <v>0.69144000000000005</v>
      </c>
      <c r="S404" s="9">
        <v>0.18366368711318959</v>
      </c>
      <c r="T404" s="11">
        <v>0.18363939800000001</v>
      </c>
      <c r="U404" s="9">
        <v>0</v>
      </c>
      <c r="V404" s="10">
        <v>1.2651291024455325E-2</v>
      </c>
      <c r="W404" s="9">
        <v>5.4343307561017108E-2</v>
      </c>
      <c r="X404" s="9">
        <v>9.4738862994147605E-2</v>
      </c>
      <c r="Y404" s="9">
        <v>3.0000000000000027E-3</v>
      </c>
      <c r="Z404" s="9">
        <v>0</v>
      </c>
      <c r="AA404" s="10">
        <v>0</v>
      </c>
      <c r="AB404" s="9">
        <v>0.2894839677070199</v>
      </c>
      <c r="AC404" s="9" t="e">
        <v>#N/A</v>
      </c>
      <c r="AD404" s="10">
        <v>0.76991925119170401</v>
      </c>
      <c r="AE404" s="10">
        <v>0.34186964259129404</v>
      </c>
      <c r="AF404" s="9">
        <v>1</v>
      </c>
      <c r="AG404" s="9">
        <v>0.24496099999999998</v>
      </c>
    </row>
    <row r="405" spans="3:33">
      <c r="C405" t="s">
        <v>88</v>
      </c>
      <c r="D405">
        <v>2010</v>
      </c>
      <c r="E405" s="9">
        <v>0.16650760295670536</v>
      </c>
      <c r="F405" s="9">
        <v>1.0820000000000001E-2</v>
      </c>
      <c r="G405" s="9">
        <v>1.0000000000000009E-2</v>
      </c>
      <c r="H405" s="9">
        <v>0.125</v>
      </c>
      <c r="I405" s="9">
        <v>0</v>
      </c>
      <c r="J405" s="9">
        <v>0</v>
      </c>
      <c r="K405" s="10">
        <v>0.49116666666666664</v>
      </c>
      <c r="L405" s="9">
        <v>0.24987399994470177</v>
      </c>
      <c r="M405" s="9">
        <v>0.83611111111116665</v>
      </c>
      <c r="N405" s="10">
        <v>0.12</v>
      </c>
      <c r="O405" s="10">
        <v>1</v>
      </c>
      <c r="P405" s="9">
        <v>0</v>
      </c>
      <c r="Q405" s="10">
        <v>0.85</v>
      </c>
      <c r="R405" s="9">
        <v>0.69144000000000005</v>
      </c>
      <c r="S405" s="9">
        <v>0.21460932544589073</v>
      </c>
      <c r="T405" s="11">
        <v>0.18363939800000001</v>
      </c>
      <c r="U405" s="9">
        <v>0</v>
      </c>
      <c r="V405" s="10">
        <v>1.2899355548910651E-2</v>
      </c>
      <c r="W405" s="9">
        <v>5.4343307561017108E-2</v>
      </c>
      <c r="X405" s="9">
        <v>9.4738862994147605E-2</v>
      </c>
      <c r="Y405" s="9">
        <v>3.0000000000000027E-3</v>
      </c>
      <c r="Z405" s="9">
        <v>0</v>
      </c>
      <c r="AA405" s="10">
        <v>0</v>
      </c>
      <c r="AB405" s="9">
        <v>0.30492996803377492</v>
      </c>
      <c r="AC405" s="9" t="e">
        <v>#N/A</v>
      </c>
      <c r="AD405" s="10">
        <v>0.76722005874011856</v>
      </c>
      <c r="AE405" s="10">
        <v>0.34345094613003618</v>
      </c>
      <c r="AF405" s="9">
        <v>1</v>
      </c>
      <c r="AG405" s="9">
        <v>0.24251139005475306</v>
      </c>
    </row>
    <row r="406" spans="3:33">
      <c r="C406" t="s">
        <v>90</v>
      </c>
      <c r="D406">
        <v>1995</v>
      </c>
      <c r="E406" s="9">
        <v>0.91680882352941173</v>
      </c>
      <c r="F406" s="9">
        <v>0.31668999935649333</v>
      </c>
      <c r="G406" s="9">
        <v>0</v>
      </c>
      <c r="H406" s="9">
        <v>0.6</v>
      </c>
      <c r="I406" s="9">
        <v>1.3333333333333333E-3</v>
      </c>
      <c r="J406" s="9">
        <v>0</v>
      </c>
      <c r="K406" s="10">
        <v>0.28591666666666671</v>
      </c>
      <c r="L406" s="9">
        <v>0.32200000000000001</v>
      </c>
      <c r="M406" s="9">
        <v>0.73282125112154439</v>
      </c>
      <c r="N406" s="10">
        <v>0.68</v>
      </c>
      <c r="O406" s="10">
        <v>0.01</v>
      </c>
      <c r="P406" s="9">
        <v>0</v>
      </c>
      <c r="Q406" s="10">
        <v>7.4999999999999997E-2</v>
      </c>
      <c r="R406" s="9">
        <v>0.53239999999999998</v>
      </c>
      <c r="S406" s="9">
        <v>0.27893170731707384</v>
      </c>
      <c r="T406" s="11">
        <v>8.0939947999999998E-2</v>
      </c>
      <c r="U406" s="9">
        <v>0</v>
      </c>
      <c r="V406" s="10">
        <v>7.3895512500000001E-3</v>
      </c>
      <c r="W406" s="9">
        <v>4.462614037092162E-3</v>
      </c>
      <c r="X406" s="9">
        <v>1.5294866726029499E-2</v>
      </c>
      <c r="Y406" s="9">
        <v>0</v>
      </c>
      <c r="Z406" s="9">
        <v>0.51</v>
      </c>
      <c r="AA406" s="10">
        <v>9.6676180830494438E-2</v>
      </c>
      <c r="AB406" s="9">
        <v>7.999999999999996E-2</v>
      </c>
      <c r="AC406" s="9">
        <v>0.5</v>
      </c>
      <c r="AD406" s="10">
        <v>0.45760954879916921</v>
      </c>
      <c r="AE406" s="10">
        <v>0.52176598220730885</v>
      </c>
      <c r="AF406" s="9">
        <v>2.7671957671957775E-3</v>
      </c>
      <c r="AG406" s="9">
        <v>0.52109514285714287</v>
      </c>
    </row>
    <row r="407" spans="3:33">
      <c r="C407" t="s">
        <v>90</v>
      </c>
      <c r="D407">
        <v>1996</v>
      </c>
      <c r="E407" s="9">
        <v>0.91680882352941173</v>
      </c>
      <c r="F407" s="9">
        <v>0.31093199948519468</v>
      </c>
      <c r="G407" s="9">
        <v>0</v>
      </c>
      <c r="H407" s="9">
        <v>0.6</v>
      </c>
      <c r="I407" s="9">
        <v>1.3333333333333333E-3</v>
      </c>
      <c r="J407" s="9">
        <v>0</v>
      </c>
      <c r="K407" s="10">
        <v>0.28591666666666671</v>
      </c>
      <c r="L407" s="9">
        <v>0.31980000000000003</v>
      </c>
      <c r="M407" s="9">
        <v>0.73450321273047159</v>
      </c>
      <c r="N407" s="10">
        <v>0.68</v>
      </c>
      <c r="O407" s="10">
        <v>0.11</v>
      </c>
      <c r="P407" s="9">
        <v>0</v>
      </c>
      <c r="Q407" s="10">
        <v>7.4999999999999997E-2</v>
      </c>
      <c r="R407" s="9">
        <v>0.53239999999999998</v>
      </c>
      <c r="S407" s="9">
        <v>0.28205365853658604</v>
      </c>
      <c r="T407" s="11">
        <v>8.0939947999999998E-2</v>
      </c>
      <c r="U407" s="9">
        <v>1.4283950620000001E-2</v>
      </c>
      <c r="V407" s="10">
        <v>7.6223557500000004E-3</v>
      </c>
      <c r="W407" s="9">
        <v>4.462614037092162E-3</v>
      </c>
      <c r="X407" s="9">
        <v>1.5294866726029499E-2</v>
      </c>
      <c r="Y407" s="9">
        <v>0</v>
      </c>
      <c r="Z407" s="9">
        <v>0.51</v>
      </c>
      <c r="AA407" s="10">
        <v>9.6676180830494438E-2</v>
      </c>
      <c r="AB407" s="9">
        <v>7.999999999999996E-2</v>
      </c>
      <c r="AC407" s="9">
        <v>0.48599999999999999</v>
      </c>
      <c r="AD407" s="10">
        <v>0.45674443756990402</v>
      </c>
      <c r="AE407" s="10">
        <v>0.52221018591569401</v>
      </c>
      <c r="AF407" s="9">
        <v>3.5354502420084444E-3</v>
      </c>
      <c r="AG407" s="9">
        <v>0.58685185714285715</v>
      </c>
    </row>
    <row r="408" spans="3:33">
      <c r="C408" t="s">
        <v>90</v>
      </c>
      <c r="D408">
        <v>1997</v>
      </c>
      <c r="E408" s="9">
        <v>0.91680882352941173</v>
      </c>
      <c r="F408" s="9">
        <v>0.30517399961389602</v>
      </c>
      <c r="G408" s="9">
        <v>0</v>
      </c>
      <c r="H408" s="9">
        <v>0.6</v>
      </c>
      <c r="I408" s="9">
        <v>1.3333333333333333E-3</v>
      </c>
      <c r="J408" s="9">
        <v>0</v>
      </c>
      <c r="K408" s="10">
        <v>0.28591666666666671</v>
      </c>
      <c r="L408" s="9">
        <v>0.31759999999999999</v>
      </c>
      <c r="M408" s="9">
        <v>0.73488492837664454</v>
      </c>
      <c r="N408" s="10">
        <v>0.68</v>
      </c>
      <c r="O408" s="10">
        <v>0.09</v>
      </c>
      <c r="P408" s="9">
        <v>0</v>
      </c>
      <c r="Q408" s="10">
        <v>7.4999999999999997E-2</v>
      </c>
      <c r="R408" s="9">
        <v>0.53239999999999998</v>
      </c>
      <c r="S408" s="9">
        <v>0.29297560975609793</v>
      </c>
      <c r="T408" s="11">
        <v>8.0939947999999998E-2</v>
      </c>
      <c r="U408" s="9">
        <v>2.0848264300000001E-3</v>
      </c>
      <c r="V408" s="10">
        <v>7.8551602499999998E-3</v>
      </c>
      <c r="W408" s="9">
        <v>4.462614037092162E-3</v>
      </c>
      <c r="X408" s="9">
        <v>1.5294866726029499E-2</v>
      </c>
      <c r="Y408" s="9">
        <v>0</v>
      </c>
      <c r="Z408" s="9">
        <v>0.51</v>
      </c>
      <c r="AA408" s="10">
        <v>9.6676180830494438E-2</v>
      </c>
      <c r="AB408" s="9">
        <v>7.999999999999996E-2</v>
      </c>
      <c r="AC408" s="9">
        <v>0.47600000000000003</v>
      </c>
      <c r="AD408" s="10">
        <v>0.534952511509874</v>
      </c>
      <c r="AE408" s="10">
        <v>0.54896579854544503</v>
      </c>
      <c r="AF408" s="9">
        <v>9.3572114397737771E-3</v>
      </c>
      <c r="AG408" s="9">
        <v>0.61998142857142857</v>
      </c>
    </row>
    <row r="409" spans="3:33">
      <c r="C409" t="s">
        <v>90</v>
      </c>
      <c r="D409">
        <v>1998</v>
      </c>
      <c r="E409" s="9">
        <v>0.91680882352941173</v>
      </c>
      <c r="F409" s="9">
        <v>0.29941599974259736</v>
      </c>
      <c r="G409" s="9">
        <v>0</v>
      </c>
      <c r="H409" s="9">
        <v>0.6</v>
      </c>
      <c r="I409" s="9">
        <v>1.3333333333333333E-3</v>
      </c>
      <c r="J409" s="9">
        <v>0</v>
      </c>
      <c r="K409" s="10">
        <v>0.28591666666666671</v>
      </c>
      <c r="L409" s="9">
        <v>0.31540000000000001</v>
      </c>
      <c r="M409" s="9">
        <v>0.72415911462343119</v>
      </c>
      <c r="N409" s="10">
        <v>0.68</v>
      </c>
      <c r="O409" s="10">
        <v>0.01</v>
      </c>
      <c r="P409" s="9">
        <v>0</v>
      </c>
      <c r="Q409" s="10">
        <v>7.4999999999999997E-2</v>
      </c>
      <c r="R409" s="9">
        <v>0.53239999999999998</v>
      </c>
      <c r="S409" s="9">
        <v>0.27878048780487807</v>
      </c>
      <c r="T409" s="11">
        <v>8.0939947999999998E-2</v>
      </c>
      <c r="U409" s="9">
        <v>1.1836219400000001E-3</v>
      </c>
      <c r="V409" s="10">
        <v>8.0879647499999992E-3</v>
      </c>
      <c r="W409" s="9">
        <v>4.462614037092162E-3</v>
      </c>
      <c r="X409" s="9">
        <v>1.5294866726029499E-2</v>
      </c>
      <c r="Y409" s="9">
        <v>0</v>
      </c>
      <c r="Z409" s="9">
        <v>0.51</v>
      </c>
      <c r="AA409" s="10">
        <v>9.6676180830494438E-2</v>
      </c>
      <c r="AB409" s="9">
        <v>7.9000015300000004E-2</v>
      </c>
      <c r="AC409" s="9">
        <v>0.45700000000000002</v>
      </c>
      <c r="AD409" s="10">
        <v>0.61316058544984409</v>
      </c>
      <c r="AE409" s="10">
        <v>0.57572141117519604</v>
      </c>
      <c r="AF409" s="9">
        <v>1.7089876603017001E-2</v>
      </c>
      <c r="AG409" s="9">
        <v>0.62052157142857145</v>
      </c>
    </row>
    <row r="410" spans="3:33">
      <c r="C410" t="s">
        <v>90</v>
      </c>
      <c r="D410">
        <v>1999</v>
      </c>
      <c r="E410" s="9">
        <v>0.91680882352941173</v>
      </c>
      <c r="F410" s="9">
        <v>0.29365799987129865</v>
      </c>
      <c r="G410" s="9">
        <v>0</v>
      </c>
      <c r="H410" s="9">
        <v>0.6</v>
      </c>
      <c r="I410" s="9">
        <v>1.3333333333333333E-3</v>
      </c>
      <c r="J410" s="9">
        <v>0</v>
      </c>
      <c r="K410" s="10">
        <v>0.28591666666666671</v>
      </c>
      <c r="L410" s="9">
        <v>0.31319999999999998</v>
      </c>
      <c r="M410" s="9">
        <v>0.72356816035033411</v>
      </c>
      <c r="N410" s="10">
        <v>0.68</v>
      </c>
      <c r="O410" s="10">
        <v>0.01</v>
      </c>
      <c r="P410" s="9">
        <v>0</v>
      </c>
      <c r="Q410" s="10">
        <v>7.4999999999999997E-2</v>
      </c>
      <c r="R410" s="9">
        <v>0.53239999999999998</v>
      </c>
      <c r="S410" s="9">
        <v>0.27175609756097596</v>
      </c>
      <c r="T410" s="11">
        <v>8.0939947999999998E-2</v>
      </c>
      <c r="U410" s="9">
        <v>4.8763669700000005E-3</v>
      </c>
      <c r="V410" s="10">
        <v>8.3207692500000003E-3</v>
      </c>
      <c r="W410" s="9">
        <v>4.462614037092162E-3</v>
      </c>
      <c r="X410" s="9">
        <v>1.5294866726029499E-2</v>
      </c>
      <c r="Y410" s="9">
        <v>0</v>
      </c>
      <c r="Z410" s="9">
        <v>0.51</v>
      </c>
      <c r="AA410" s="10">
        <v>9.6676180830494438E-2</v>
      </c>
      <c r="AB410" s="9">
        <v>7.0000010928571443E-2</v>
      </c>
      <c r="AC410" s="9">
        <v>0.46200000000000002</v>
      </c>
      <c r="AD410" s="10">
        <v>0.60510820002281196</v>
      </c>
      <c r="AE410" s="10">
        <v>0.58573370435549599</v>
      </c>
      <c r="AF410" s="9">
        <v>4.7379250595624887E-2</v>
      </c>
      <c r="AG410" s="9">
        <v>0.65112528571428574</v>
      </c>
    </row>
    <row r="411" spans="3:33">
      <c r="C411" t="s">
        <v>90</v>
      </c>
      <c r="D411">
        <v>2000</v>
      </c>
      <c r="E411" s="9">
        <v>0.91680882352941173</v>
      </c>
      <c r="F411" s="9">
        <v>0.28789999999999999</v>
      </c>
      <c r="G411" s="9">
        <v>0</v>
      </c>
      <c r="H411" s="9">
        <v>0.6</v>
      </c>
      <c r="I411" s="9">
        <v>1.3333333333333333E-3</v>
      </c>
      <c r="J411" s="9">
        <v>0</v>
      </c>
      <c r="K411" s="10">
        <v>0.28591666666666671</v>
      </c>
      <c r="L411" s="9">
        <v>0.311</v>
      </c>
      <c r="M411" s="9">
        <v>0.73150153922362149</v>
      </c>
      <c r="N411" s="10">
        <v>0.68</v>
      </c>
      <c r="O411" s="10">
        <v>0.05</v>
      </c>
      <c r="P411" s="9">
        <v>0</v>
      </c>
      <c r="Q411" s="10">
        <v>7.4999999999999997E-2</v>
      </c>
      <c r="R411" s="9">
        <v>0.53239999999999998</v>
      </c>
      <c r="S411" s="9">
        <v>0.26673170731707385</v>
      </c>
      <c r="T411" s="11">
        <v>8.0939947999999998E-2</v>
      </c>
      <c r="U411" s="9">
        <v>1.99154413E-2</v>
      </c>
      <c r="V411" s="10">
        <v>8.5535737499999997E-3</v>
      </c>
      <c r="W411" s="9">
        <v>4.462614037092162E-3</v>
      </c>
      <c r="X411" s="9">
        <v>1.5294866726029499E-2</v>
      </c>
      <c r="Y411" s="9">
        <v>0</v>
      </c>
      <c r="Z411" s="9">
        <v>0.51</v>
      </c>
      <c r="AA411" s="10">
        <v>9.6676180830494438E-2</v>
      </c>
      <c r="AB411" s="9">
        <v>6.1000006557142772E-2</v>
      </c>
      <c r="AC411" s="9">
        <v>0.47299999999999998</v>
      </c>
      <c r="AD411" s="10">
        <v>0.59705581459578005</v>
      </c>
      <c r="AE411" s="10">
        <v>0.59574599753579593</v>
      </c>
      <c r="AF411" s="9">
        <v>0.10173697270471467</v>
      </c>
      <c r="AG411" s="9">
        <v>0.63852414285714276</v>
      </c>
    </row>
    <row r="412" spans="3:33">
      <c r="C412" t="s">
        <v>90</v>
      </c>
      <c r="D412">
        <v>2001</v>
      </c>
      <c r="E412" s="9">
        <v>0.91680882352941173</v>
      </c>
      <c r="F412" s="9">
        <v>0.28939999999999999</v>
      </c>
      <c r="G412" s="9">
        <v>0</v>
      </c>
      <c r="H412" s="9">
        <v>0.6</v>
      </c>
      <c r="I412" s="9">
        <v>1.3333333333333333E-3</v>
      </c>
      <c r="J412" s="9">
        <v>0</v>
      </c>
      <c r="K412" s="10">
        <v>0.28591666666666671</v>
      </c>
      <c r="L412" s="9">
        <v>0.30840000000000001</v>
      </c>
      <c r="M412" s="9">
        <v>0.73370260613421068</v>
      </c>
      <c r="N412" s="10">
        <v>0.68</v>
      </c>
      <c r="O412" s="10">
        <v>0.03</v>
      </c>
      <c r="P412" s="9">
        <v>0</v>
      </c>
      <c r="Q412" s="10">
        <v>7.4999999999999997E-2</v>
      </c>
      <c r="R412" s="9">
        <v>0.53239999999999998</v>
      </c>
      <c r="S412" s="9">
        <v>0.26463414634146398</v>
      </c>
      <c r="T412" s="11">
        <v>8.0939947999999998E-2</v>
      </c>
      <c r="U412" s="9">
        <v>1.536317446E-2</v>
      </c>
      <c r="V412" s="10">
        <v>7.7305892499999994E-3</v>
      </c>
      <c r="W412" s="9">
        <v>4.462614037092162E-3</v>
      </c>
      <c r="X412" s="9">
        <v>1.5294866726029499E-2</v>
      </c>
      <c r="Y412" s="9">
        <v>0</v>
      </c>
      <c r="Z412" s="9">
        <v>0.51</v>
      </c>
      <c r="AA412" s="10">
        <v>9.6676180830494438E-2</v>
      </c>
      <c r="AB412" s="9">
        <v>5.2000002185714322E-2</v>
      </c>
      <c r="AC412" s="9">
        <v>0.51900000000000002</v>
      </c>
      <c r="AD412" s="10">
        <v>0.59842264703353298</v>
      </c>
      <c r="AE412" s="10">
        <v>0.60579256306363205</v>
      </c>
      <c r="AF412" s="9">
        <v>0.2177272088776511</v>
      </c>
      <c r="AG412" s="9">
        <v>0.61211142857142853</v>
      </c>
    </row>
    <row r="413" spans="3:33">
      <c r="C413" t="s">
        <v>90</v>
      </c>
      <c r="D413">
        <v>2002</v>
      </c>
      <c r="E413" s="9">
        <v>0.91680882352941173</v>
      </c>
      <c r="F413" s="9">
        <v>0.29089999999999999</v>
      </c>
      <c r="G413" s="9">
        <v>0</v>
      </c>
      <c r="H413" s="9">
        <v>0.6</v>
      </c>
      <c r="I413" s="9">
        <v>1.3333333333333333E-3</v>
      </c>
      <c r="J413" s="9">
        <v>0</v>
      </c>
      <c r="K413" s="10">
        <v>0.28591666666666671</v>
      </c>
      <c r="L413" s="9">
        <v>0.30579999999999996</v>
      </c>
      <c r="M413" s="9">
        <v>0.73292437347258566</v>
      </c>
      <c r="N413" s="10">
        <v>0.68</v>
      </c>
      <c r="O413" s="10">
        <v>0.04</v>
      </c>
      <c r="P413" s="9">
        <v>0</v>
      </c>
      <c r="Q413" s="10">
        <v>7.4999999999999997E-2</v>
      </c>
      <c r="R413" s="9">
        <v>0.53239999999999998</v>
      </c>
      <c r="S413" s="9">
        <v>0.26268292682927008</v>
      </c>
      <c r="T413" s="11">
        <v>8.0939947999999998E-2</v>
      </c>
      <c r="U413" s="9">
        <v>1.353701824E-2</v>
      </c>
      <c r="V413" s="10">
        <v>6.90760475E-3</v>
      </c>
      <c r="W413" s="9">
        <v>4.462614037092162E-3</v>
      </c>
      <c r="X413" s="9">
        <v>1.5294866726029499E-2</v>
      </c>
      <c r="Y413" s="9">
        <v>0</v>
      </c>
      <c r="Z413" s="9">
        <v>0.51</v>
      </c>
      <c r="AA413" s="10">
        <v>9.6676180830494438E-2</v>
      </c>
      <c r="AB413" s="9">
        <v>4.2999997814285651E-2</v>
      </c>
      <c r="AC413" s="9">
        <v>0.57100000000000006</v>
      </c>
      <c r="AD413" s="10">
        <v>0.59978947947128591</v>
      </c>
      <c r="AE413" s="10">
        <v>0.61583912859146805</v>
      </c>
      <c r="AF413" s="9">
        <v>0.36677652108837777</v>
      </c>
      <c r="AG413" s="9">
        <v>0.57439314285714294</v>
      </c>
    </row>
    <row r="414" spans="3:33">
      <c r="C414" t="s">
        <v>90</v>
      </c>
      <c r="D414">
        <v>2003</v>
      </c>
      <c r="E414" s="9">
        <v>0.91680882352941173</v>
      </c>
      <c r="F414" s="9">
        <v>0.29239999999999999</v>
      </c>
      <c r="G414" s="9">
        <v>0</v>
      </c>
      <c r="H414" s="9">
        <v>0.6</v>
      </c>
      <c r="I414" s="9">
        <v>1.3333333333333333E-3</v>
      </c>
      <c r="J414" s="9">
        <v>0</v>
      </c>
      <c r="K414" s="10">
        <v>0.28591666666666671</v>
      </c>
      <c r="L414" s="9">
        <v>0.30320000000000003</v>
      </c>
      <c r="M414" s="9">
        <v>0.67723209297670484</v>
      </c>
      <c r="N414" s="10">
        <v>0.68</v>
      </c>
      <c r="O414" s="10">
        <v>0.06</v>
      </c>
      <c r="P414" s="9">
        <v>0</v>
      </c>
      <c r="Q414" s="10">
        <v>7.4999999999999997E-2</v>
      </c>
      <c r="R414" s="9">
        <v>0.53239999999999998</v>
      </c>
      <c r="S414" s="9">
        <v>0.25868292682927008</v>
      </c>
      <c r="T414" s="11">
        <v>8.0939947999999998E-2</v>
      </c>
      <c r="U414" s="9">
        <v>1.051732933E-2</v>
      </c>
      <c r="V414" s="10">
        <v>6.0846202499999997E-3</v>
      </c>
      <c r="W414" s="9">
        <v>4.462614037092162E-3</v>
      </c>
      <c r="X414" s="9">
        <v>1.5294866726029499E-2</v>
      </c>
      <c r="Y414" s="9">
        <v>0</v>
      </c>
      <c r="Z414" s="9">
        <v>0.51</v>
      </c>
      <c r="AA414" s="10">
        <v>9.6676180830494438E-2</v>
      </c>
      <c r="AB414" s="9">
        <v>3.3999993442857201E-2</v>
      </c>
      <c r="AC414" s="9">
        <v>0.56999999999999995</v>
      </c>
      <c r="AD414" s="10">
        <v>0.56169594186826999</v>
      </c>
      <c r="AE414" s="10">
        <v>0.598358909074446</v>
      </c>
      <c r="AF414" s="9">
        <v>0.49723308761912893</v>
      </c>
      <c r="AG414" s="9">
        <v>0.5809024285714286</v>
      </c>
    </row>
    <row r="415" spans="3:33">
      <c r="C415" t="s">
        <v>90</v>
      </c>
      <c r="D415">
        <v>2004</v>
      </c>
      <c r="E415" s="9">
        <v>0.91680882352941173</v>
      </c>
      <c r="F415" s="9">
        <v>0.29389999999999999</v>
      </c>
      <c r="G415" s="9">
        <v>0</v>
      </c>
      <c r="H415" s="9">
        <v>0.6</v>
      </c>
      <c r="I415" s="9">
        <v>1.3333333333333333E-3</v>
      </c>
      <c r="J415" s="9">
        <v>0</v>
      </c>
      <c r="K415" s="10">
        <v>0.28591666666666671</v>
      </c>
      <c r="L415" s="9">
        <v>0.30059999999999998</v>
      </c>
      <c r="M415" s="9">
        <v>0.79342966020340633</v>
      </c>
      <c r="N415" s="10">
        <v>0.68</v>
      </c>
      <c r="O415" s="10">
        <v>0.08</v>
      </c>
      <c r="P415" s="9">
        <v>0</v>
      </c>
      <c r="Q415" s="10">
        <v>7.4999999999999997E-2</v>
      </c>
      <c r="R415" s="9">
        <v>0.53698400000000002</v>
      </c>
      <c r="S415" s="9">
        <v>0.25273170731707406</v>
      </c>
      <c r="T415" s="11">
        <v>8.0939947999999998E-2</v>
      </c>
      <c r="U415" s="9">
        <v>0</v>
      </c>
      <c r="V415" s="10">
        <v>5.2616357500000002E-3</v>
      </c>
      <c r="W415" s="9">
        <v>4.462614037092162E-3</v>
      </c>
      <c r="X415" s="9">
        <v>1.5294866726029499E-2</v>
      </c>
      <c r="Y415" s="9">
        <v>0</v>
      </c>
      <c r="Z415" s="9">
        <v>0.51</v>
      </c>
      <c r="AA415" s="10">
        <v>9.6676180830494438E-2</v>
      </c>
      <c r="AB415" s="9">
        <v>2.499998907142853E-2</v>
      </c>
      <c r="AC415" s="9">
        <v>0.59200000000000008</v>
      </c>
      <c r="AD415" s="10">
        <v>0.53314521887324795</v>
      </c>
      <c r="AE415" s="10">
        <v>0.61145953535702602</v>
      </c>
      <c r="AF415" s="9">
        <v>0.67539605020777116</v>
      </c>
      <c r="AG415" s="9">
        <v>0.58834971428571425</v>
      </c>
    </row>
    <row r="416" spans="3:33">
      <c r="C416" t="s">
        <v>90</v>
      </c>
      <c r="D416">
        <v>2005</v>
      </c>
      <c r="E416" s="9">
        <v>0.91680882352941173</v>
      </c>
      <c r="F416" s="9">
        <v>0.2954</v>
      </c>
      <c r="G416" s="9">
        <v>0</v>
      </c>
      <c r="H416" s="9">
        <v>0.6</v>
      </c>
      <c r="I416" s="9">
        <v>1.3333333333333333E-3</v>
      </c>
      <c r="J416" s="9">
        <v>0</v>
      </c>
      <c r="K416" s="10">
        <v>0.28591666666666671</v>
      </c>
      <c r="L416" s="9">
        <v>0.29799999999999999</v>
      </c>
      <c r="M416" s="9">
        <v>0.79864150242018539</v>
      </c>
      <c r="N416" s="10">
        <v>0.68</v>
      </c>
      <c r="O416" s="10">
        <v>0.02</v>
      </c>
      <c r="P416" s="9">
        <v>0</v>
      </c>
      <c r="Q416" s="10">
        <v>7.4999999999999997E-2</v>
      </c>
      <c r="R416" s="9">
        <v>0.52523200000000003</v>
      </c>
      <c r="S416" s="9">
        <v>0.24946829268292792</v>
      </c>
      <c r="T416" s="11">
        <v>8.0939947999999998E-2</v>
      </c>
      <c r="U416" s="9">
        <v>0</v>
      </c>
      <c r="V416" s="10">
        <v>4.4386512499999999E-3</v>
      </c>
      <c r="W416" s="9">
        <v>4.462614037092162E-3</v>
      </c>
      <c r="X416" s="9">
        <v>1.5294866726029499E-2</v>
      </c>
      <c r="Y416" s="9">
        <v>0</v>
      </c>
      <c r="Z416" s="9">
        <v>0.51</v>
      </c>
      <c r="AA416" s="10">
        <v>9.6676180830494438E-2</v>
      </c>
      <c r="AB416" s="9">
        <v>1.5999984700000081E-2</v>
      </c>
      <c r="AC416" s="9">
        <v>0.623</v>
      </c>
      <c r="AD416" s="10">
        <v>0.54809548700602406</v>
      </c>
      <c r="AE416" s="10">
        <v>0.60005478291551195</v>
      </c>
      <c r="AF416" s="9">
        <v>0.896486075222509</v>
      </c>
      <c r="AG416" s="9">
        <v>0.62586900000000001</v>
      </c>
    </row>
    <row r="417" spans="3:33">
      <c r="C417" t="s">
        <v>90</v>
      </c>
      <c r="D417">
        <v>2006</v>
      </c>
      <c r="E417" s="9">
        <v>0.91680882352941173</v>
      </c>
      <c r="F417" s="9">
        <v>0.23631999999999997</v>
      </c>
      <c r="G417" s="9">
        <v>0</v>
      </c>
      <c r="H417" s="9">
        <v>0.6</v>
      </c>
      <c r="I417" s="9">
        <v>1.3333333333333333E-3</v>
      </c>
      <c r="J417" s="9">
        <v>0</v>
      </c>
      <c r="K417" s="10">
        <v>0.28591666666666671</v>
      </c>
      <c r="L417" s="9">
        <v>0.29499999999999998</v>
      </c>
      <c r="M417" s="9">
        <v>0.74762801243019816</v>
      </c>
      <c r="N417" s="10">
        <v>0.68</v>
      </c>
      <c r="O417" s="10">
        <v>0.04</v>
      </c>
      <c r="P417" s="9">
        <v>0</v>
      </c>
      <c r="Q417" s="10">
        <v>7.4999999999999997E-2</v>
      </c>
      <c r="R417" s="9">
        <v>0.52439999999999998</v>
      </c>
      <c r="S417" s="9">
        <v>0.24653658536585399</v>
      </c>
      <c r="T417" s="11">
        <v>8.0939947999999998E-2</v>
      </c>
      <c r="U417" s="9">
        <v>1.5566045300000001E-3</v>
      </c>
      <c r="V417" s="10">
        <v>4.407395083333333E-3</v>
      </c>
      <c r="W417" s="9">
        <v>4.462614037092162E-3</v>
      </c>
      <c r="X417" s="9">
        <v>1.5294866726029499E-2</v>
      </c>
      <c r="Y417" s="9">
        <v>0</v>
      </c>
      <c r="Z417" s="9">
        <v>0.51</v>
      </c>
      <c r="AA417" s="10">
        <v>9.6676180830494438E-2</v>
      </c>
      <c r="AB417" s="9">
        <v>3.5679984566117762E-2</v>
      </c>
      <c r="AC417" s="9">
        <v>0.6409999999999999</v>
      </c>
      <c r="AD417" s="10">
        <v>0.59263570312556801</v>
      </c>
      <c r="AE417" s="10">
        <v>0.61917459100318406</v>
      </c>
      <c r="AF417" s="9">
        <v>1</v>
      </c>
      <c r="AG417" s="9">
        <v>0.65282399999999996</v>
      </c>
    </row>
    <row r="418" spans="3:33">
      <c r="C418" t="s">
        <v>90</v>
      </c>
      <c r="D418">
        <v>2007</v>
      </c>
      <c r="E418" s="9">
        <v>0.91680882352941173</v>
      </c>
      <c r="F418" s="9">
        <v>0.17723999999999995</v>
      </c>
      <c r="G418" s="9">
        <v>0</v>
      </c>
      <c r="H418" s="9">
        <v>0.6</v>
      </c>
      <c r="I418" s="9">
        <v>1.3333333333333333E-3</v>
      </c>
      <c r="J418" s="9">
        <v>0</v>
      </c>
      <c r="K418" s="10">
        <v>0.28591666666666671</v>
      </c>
      <c r="L418" s="9">
        <v>0.29199999999999998</v>
      </c>
      <c r="M418" s="9">
        <v>0.78173211647482033</v>
      </c>
      <c r="N418" s="10">
        <v>0.68</v>
      </c>
      <c r="O418" s="10">
        <v>0.11</v>
      </c>
      <c r="P418" s="9">
        <v>0</v>
      </c>
      <c r="Q418" s="10">
        <v>7.4999999999999997E-2</v>
      </c>
      <c r="R418" s="9">
        <v>0.51960000000000006</v>
      </c>
      <c r="S418" s="9">
        <v>0.24034634146341605</v>
      </c>
      <c r="T418" s="11">
        <v>8.0939947999999998E-2</v>
      </c>
      <c r="U418" s="9">
        <v>0</v>
      </c>
      <c r="V418" s="10">
        <v>4.376138916666667E-3</v>
      </c>
      <c r="W418" s="9">
        <v>4.462614037092162E-3</v>
      </c>
      <c r="X418" s="9">
        <v>1.5294866726029499E-2</v>
      </c>
      <c r="Y418" s="9">
        <v>0</v>
      </c>
      <c r="Z418" s="9">
        <v>0.51</v>
      </c>
      <c r="AA418" s="10">
        <v>9.6676180830494438E-2</v>
      </c>
      <c r="AB418" s="9">
        <v>5.5359984432235443E-2</v>
      </c>
      <c r="AC418" s="9">
        <v>0.627</v>
      </c>
      <c r="AD418" s="10">
        <v>0.58588634911266801</v>
      </c>
      <c r="AE418" s="10">
        <v>0.62976490764258197</v>
      </c>
      <c r="AF418" s="9">
        <v>1</v>
      </c>
      <c r="AG418" s="9">
        <v>0.7043275714285715</v>
      </c>
    </row>
    <row r="419" spans="3:33">
      <c r="C419" t="s">
        <v>90</v>
      </c>
      <c r="D419">
        <v>2008</v>
      </c>
      <c r="E419" s="9">
        <v>0.91680882352941173</v>
      </c>
      <c r="F419" s="9">
        <v>0.11815999999999999</v>
      </c>
      <c r="G419" s="9">
        <v>0</v>
      </c>
      <c r="H419" s="9">
        <v>0.6</v>
      </c>
      <c r="I419" s="9">
        <v>1.3333333333333333E-3</v>
      </c>
      <c r="J419" s="9">
        <v>0</v>
      </c>
      <c r="K419" s="10">
        <v>0.28591666666666671</v>
      </c>
      <c r="L419" s="9">
        <v>0.28899999999999998</v>
      </c>
      <c r="M419" s="9">
        <v>0.74848102780602233</v>
      </c>
      <c r="N419" s="10">
        <v>0.68</v>
      </c>
      <c r="O419" s="10">
        <v>0.11219999995082616</v>
      </c>
      <c r="P419" s="9">
        <v>0</v>
      </c>
      <c r="Q419" s="10">
        <v>7.4999999999999997E-2</v>
      </c>
      <c r="R419" s="9">
        <v>0.52040000000000008</v>
      </c>
      <c r="S419" s="9">
        <v>0.23366829268292799</v>
      </c>
      <c r="T419" s="11">
        <v>8.0939947999999998E-2</v>
      </c>
      <c r="U419" s="9">
        <v>0</v>
      </c>
      <c r="V419" s="10">
        <v>4.34488275E-3</v>
      </c>
      <c r="W419" s="9">
        <v>4.462614037092162E-3</v>
      </c>
      <c r="X419" s="9">
        <v>1.5294866726029499E-2</v>
      </c>
      <c r="Y419" s="9">
        <v>0</v>
      </c>
      <c r="Z419" s="9">
        <v>0.51</v>
      </c>
      <c r="AA419" s="10">
        <v>9.6676180830494438E-2</v>
      </c>
      <c r="AB419" s="9">
        <v>7.5039984298353235E-2</v>
      </c>
      <c r="AC419" s="9">
        <v>0.63700000000000001</v>
      </c>
      <c r="AD419" s="10">
        <v>0.58610502774199003</v>
      </c>
      <c r="AE419" s="10">
        <v>0.61359159554138198</v>
      </c>
      <c r="AF419" s="9">
        <v>1</v>
      </c>
      <c r="AG419" s="9">
        <v>0.72897757142857145</v>
      </c>
    </row>
    <row r="420" spans="3:33">
      <c r="C420" t="s">
        <v>90</v>
      </c>
      <c r="D420">
        <v>2009</v>
      </c>
      <c r="E420" s="9">
        <v>0.91680882352941173</v>
      </c>
      <c r="F420" s="9">
        <v>5.9079999999999994E-2</v>
      </c>
      <c r="G420" s="9">
        <v>1.9999999552965164E-2</v>
      </c>
      <c r="H420" s="9">
        <v>0.6</v>
      </c>
      <c r="I420" s="9">
        <v>1.3333333333333333E-3</v>
      </c>
      <c r="J420" s="9">
        <v>1.9999999552965164E-2</v>
      </c>
      <c r="K420" s="10">
        <v>0.28591666666666671</v>
      </c>
      <c r="L420" s="9">
        <v>0.28600000000000003</v>
      </c>
      <c r="M420" s="9">
        <v>0.849486348597569</v>
      </c>
      <c r="N420" s="10">
        <v>0.68</v>
      </c>
      <c r="O420" s="10">
        <v>0.11439999990165234</v>
      </c>
      <c r="P420" s="9">
        <v>0</v>
      </c>
      <c r="Q420" s="10">
        <v>7.4999999999999997E-2</v>
      </c>
      <c r="R420" s="9">
        <v>0.52040000000000008</v>
      </c>
      <c r="S420" s="9">
        <v>0.26299492617376818</v>
      </c>
      <c r="T420" s="11">
        <v>8.0939947999999998E-2</v>
      </c>
      <c r="U420" s="9">
        <v>0</v>
      </c>
      <c r="V420" s="10">
        <v>4.4317804030576859E-3</v>
      </c>
      <c r="W420" s="9">
        <v>4.462614037092162E-3</v>
      </c>
      <c r="X420" s="9">
        <v>1.5294866726029499E-2</v>
      </c>
      <c r="Y420" s="9">
        <v>0</v>
      </c>
      <c r="Z420" s="9">
        <v>0.51</v>
      </c>
      <c r="AA420" s="10">
        <v>9.6676180830494438E-2</v>
      </c>
      <c r="AB420" s="9">
        <v>9.4719984164470916E-2</v>
      </c>
      <c r="AC420" s="9">
        <v>0.64599999999999991</v>
      </c>
      <c r="AD420" s="10">
        <v>0.59416312034348207</v>
      </c>
      <c r="AE420" s="10">
        <v>0.60747982691828994</v>
      </c>
      <c r="AF420" s="9">
        <v>1</v>
      </c>
      <c r="AG420" s="9">
        <v>0.7143980203258784</v>
      </c>
    </row>
    <row r="421" spans="3:33">
      <c r="C421" t="s">
        <v>90</v>
      </c>
      <c r="D421">
        <v>2010</v>
      </c>
      <c r="E421" s="9">
        <v>0.91680882352941173</v>
      </c>
      <c r="F421" s="9">
        <v>0</v>
      </c>
      <c r="G421" s="9">
        <v>3.9999999105930328E-2</v>
      </c>
      <c r="H421" s="9">
        <v>0.6</v>
      </c>
      <c r="I421" s="9">
        <v>1.3333333333333333E-3</v>
      </c>
      <c r="J421" s="9">
        <v>3.9999999105930328E-2</v>
      </c>
      <c r="K421" s="10">
        <v>0.28591666666666671</v>
      </c>
      <c r="L421" s="9">
        <v>0.28885999993607403</v>
      </c>
      <c r="M421" s="9">
        <v>0.849486348597569</v>
      </c>
      <c r="N421" s="10">
        <v>0.68</v>
      </c>
      <c r="O421" s="10">
        <v>0.1165999998524785</v>
      </c>
      <c r="P421" s="9">
        <v>0</v>
      </c>
      <c r="Q421" s="10">
        <v>7.4999999999999997E-2</v>
      </c>
      <c r="R421" s="9">
        <v>0.52040000000000008</v>
      </c>
      <c r="S421" s="9">
        <v>0.29232155966460827</v>
      </c>
      <c r="T421" s="11">
        <v>8.0939947999999998E-2</v>
      </c>
      <c r="U421" s="9">
        <v>0</v>
      </c>
      <c r="V421" s="10">
        <v>4.5186780561153718E-3</v>
      </c>
      <c r="W421" s="9">
        <v>4.462614037092162E-3</v>
      </c>
      <c r="X421" s="9">
        <v>1.5294866726029499E-2</v>
      </c>
      <c r="Y421" s="9">
        <v>0</v>
      </c>
      <c r="Z421" s="9">
        <v>0.51</v>
      </c>
      <c r="AA421" s="10">
        <v>9.6676180830494438E-2</v>
      </c>
      <c r="AB421" s="9">
        <v>0.11439998403058871</v>
      </c>
      <c r="AC421" s="9">
        <v>0.623</v>
      </c>
      <c r="AD421" s="10">
        <v>0.5932214891610943</v>
      </c>
      <c r="AE421" s="10">
        <v>0.60640502867313073</v>
      </c>
      <c r="AF421" s="9">
        <v>1</v>
      </c>
      <c r="AG421" s="9">
        <v>0.69981846922318536</v>
      </c>
    </row>
    <row r="422" spans="3:33">
      <c r="C422" t="s">
        <v>92</v>
      </c>
      <c r="D422">
        <v>1995</v>
      </c>
      <c r="E422" s="9">
        <v>0.48413735691987514</v>
      </c>
      <c r="F422" s="9">
        <v>7.8799999999999995E-2</v>
      </c>
      <c r="G422" s="9">
        <v>0.51</v>
      </c>
      <c r="H422" s="9">
        <v>0.35</v>
      </c>
      <c r="I422" s="9">
        <v>0.52400000000000002</v>
      </c>
      <c r="J422" s="9">
        <v>0.92999999999999994</v>
      </c>
      <c r="K422" s="10">
        <v>0.50358333333333338</v>
      </c>
      <c r="L422" s="9">
        <v>0.84900000000000009</v>
      </c>
      <c r="M422" s="9">
        <v>0.99642698479295577</v>
      </c>
      <c r="N422" s="10">
        <v>0.38</v>
      </c>
      <c r="O422" s="10">
        <v>0.09</v>
      </c>
      <c r="P422" s="9">
        <v>1</v>
      </c>
      <c r="Q422" s="10">
        <v>0.20749999999999999</v>
      </c>
      <c r="R422" s="9">
        <v>0.97640000000000005</v>
      </c>
      <c r="S422" s="9">
        <v>0.72703853658536599</v>
      </c>
      <c r="T422" s="11">
        <v>0.93193717200000004</v>
      </c>
      <c r="U422" s="9">
        <v>0.16563812150000001</v>
      </c>
      <c r="V422" s="10">
        <v>1</v>
      </c>
      <c r="W422" s="9">
        <v>0</v>
      </c>
      <c r="X422" s="9">
        <v>0</v>
      </c>
      <c r="Y422" s="9">
        <v>0.9</v>
      </c>
      <c r="Z422" s="9">
        <v>0.26</v>
      </c>
      <c r="AA422" s="10">
        <v>1.6447368421052631E-2</v>
      </c>
      <c r="AB422" s="9">
        <v>0.84</v>
      </c>
      <c r="AC422" s="9">
        <v>0.48412000022083518</v>
      </c>
      <c r="AD422" s="10">
        <v>0.45198854191917903</v>
      </c>
      <c r="AE422" s="10">
        <v>0.44339087003783506</v>
      </c>
      <c r="AF422" s="9">
        <v>5.4909644204471694E-5</v>
      </c>
      <c r="AG422" s="9">
        <v>1.4969285714285713E-2</v>
      </c>
    </row>
    <row r="423" spans="3:33">
      <c r="C423" t="s">
        <v>92</v>
      </c>
      <c r="D423">
        <v>1996</v>
      </c>
      <c r="E423" s="9">
        <v>0.48413735691987514</v>
      </c>
      <c r="F423" s="9">
        <v>7.8799999999999995E-2</v>
      </c>
      <c r="G423" s="9">
        <v>0.48799999999999999</v>
      </c>
      <c r="H423" s="9">
        <v>0.35</v>
      </c>
      <c r="I423" s="9">
        <v>0.52400000000000002</v>
      </c>
      <c r="J423" s="9">
        <v>0.92799999999999994</v>
      </c>
      <c r="K423" s="10">
        <v>0.50358333333333338</v>
      </c>
      <c r="L423" s="9">
        <v>0.84599999999999997</v>
      </c>
      <c r="M423" s="9">
        <v>0.99927801724133336</v>
      </c>
      <c r="N423" s="10">
        <v>0.38</v>
      </c>
      <c r="O423" s="10">
        <v>0.12</v>
      </c>
      <c r="P423" s="9">
        <v>1</v>
      </c>
      <c r="Q423" s="10">
        <v>0.20749999999999999</v>
      </c>
      <c r="R423" s="9">
        <v>0.97640000000000005</v>
      </c>
      <c r="S423" s="9">
        <v>0.72084926829268392</v>
      </c>
      <c r="T423" s="11">
        <v>0.93193717200000004</v>
      </c>
      <c r="U423" s="9">
        <v>0.16794968480000003</v>
      </c>
      <c r="V423" s="10">
        <v>1</v>
      </c>
      <c r="W423" s="9">
        <v>0</v>
      </c>
      <c r="X423" s="9">
        <v>0</v>
      </c>
      <c r="Y423" s="9">
        <v>0.9</v>
      </c>
      <c r="Z423" s="9">
        <v>0.26</v>
      </c>
      <c r="AA423" s="10">
        <v>1.6447368421052631E-2</v>
      </c>
      <c r="AB423" s="9">
        <v>0.84</v>
      </c>
      <c r="AC423" s="9">
        <v>0.49399999999999999</v>
      </c>
      <c r="AD423" s="10">
        <v>0.45100871626640798</v>
      </c>
      <c r="AE423" s="10">
        <v>0.44223558169760996</v>
      </c>
      <c r="AF423" s="9">
        <v>5.6030249162677778E-5</v>
      </c>
      <c r="AG423" s="9">
        <v>1.444857142857143E-2</v>
      </c>
    </row>
    <row r="424" spans="3:33">
      <c r="C424" t="s">
        <v>92</v>
      </c>
      <c r="D424">
        <v>1997</v>
      </c>
      <c r="E424" s="9">
        <v>0.48413735691987514</v>
      </c>
      <c r="F424" s="9">
        <v>7.8799999999999995E-2</v>
      </c>
      <c r="G424" s="9">
        <v>0.46599999999999997</v>
      </c>
      <c r="H424" s="9">
        <v>0.35</v>
      </c>
      <c r="I424" s="9">
        <v>0.52400000000000002</v>
      </c>
      <c r="J424" s="9">
        <v>0.92599999999999993</v>
      </c>
      <c r="K424" s="10">
        <v>0.50358333333333338</v>
      </c>
      <c r="L424" s="9">
        <v>0.84299999999999997</v>
      </c>
      <c r="M424" s="9">
        <v>0.99927801724133336</v>
      </c>
      <c r="N424" s="10">
        <v>0.38</v>
      </c>
      <c r="O424" s="10">
        <v>0.11</v>
      </c>
      <c r="P424" s="9">
        <v>1</v>
      </c>
      <c r="Q424" s="10">
        <v>0.20749999999999999</v>
      </c>
      <c r="R424" s="9">
        <v>0.97640000000000005</v>
      </c>
      <c r="S424" s="9">
        <v>0.71436000000000011</v>
      </c>
      <c r="T424" s="11">
        <v>0.93193717200000004</v>
      </c>
      <c r="U424" s="9">
        <v>0.1389483859</v>
      </c>
      <c r="V424" s="10">
        <v>1</v>
      </c>
      <c r="W424" s="9">
        <v>0</v>
      </c>
      <c r="X424" s="9">
        <v>0</v>
      </c>
      <c r="Y424" s="9">
        <v>0.9</v>
      </c>
      <c r="Z424" s="9">
        <v>0.26</v>
      </c>
      <c r="AA424" s="10">
        <v>1.6447368421052631E-2</v>
      </c>
      <c r="AB424" s="9">
        <v>0.84</v>
      </c>
      <c r="AC424" s="9">
        <v>0.54</v>
      </c>
      <c r="AD424" s="10">
        <v>0.46743205724897957</v>
      </c>
      <c r="AE424" s="10">
        <v>0.41545967135666501</v>
      </c>
      <c r="AF424" s="9">
        <v>1.5603104849687779E-4</v>
      </c>
      <c r="AG424" s="9">
        <v>1.3327428571428572E-2</v>
      </c>
    </row>
    <row r="425" spans="3:33">
      <c r="C425" t="s">
        <v>92</v>
      </c>
      <c r="D425">
        <v>1998</v>
      </c>
      <c r="E425" s="9">
        <v>0.48413735691987514</v>
      </c>
      <c r="F425" s="9">
        <v>7.8799999999999995E-2</v>
      </c>
      <c r="G425" s="9">
        <v>0.44399999999999995</v>
      </c>
      <c r="H425" s="9">
        <v>0.35</v>
      </c>
      <c r="I425" s="9">
        <v>0.52400000000000002</v>
      </c>
      <c r="J425" s="9">
        <v>0.92400000000000004</v>
      </c>
      <c r="K425" s="10">
        <v>0.50358333333333338</v>
      </c>
      <c r="L425" s="9">
        <v>0.84</v>
      </c>
      <c r="M425" s="9">
        <v>0.99927801724133336</v>
      </c>
      <c r="N425" s="10">
        <v>0.38</v>
      </c>
      <c r="O425" s="10">
        <v>0.1</v>
      </c>
      <c r="P425" s="9">
        <v>1</v>
      </c>
      <c r="Q425" s="10">
        <v>0.20749999999999999</v>
      </c>
      <c r="R425" s="9">
        <v>0.97640000000000005</v>
      </c>
      <c r="S425" s="9">
        <v>0.70764097560975592</v>
      </c>
      <c r="T425" s="11">
        <v>0.93193717200000004</v>
      </c>
      <c r="U425" s="9">
        <v>0.11058248860000001</v>
      </c>
      <c r="V425" s="10">
        <v>1</v>
      </c>
      <c r="W425" s="9">
        <v>0</v>
      </c>
      <c r="X425" s="9">
        <v>0</v>
      </c>
      <c r="Y425" s="9">
        <v>0.9</v>
      </c>
      <c r="Z425" s="9">
        <v>0.26</v>
      </c>
      <c r="AA425" s="10">
        <v>1.6447368421052631E-2</v>
      </c>
      <c r="AB425" s="9">
        <v>0.84</v>
      </c>
      <c r="AC425" s="9">
        <v>0.54500000000000004</v>
      </c>
      <c r="AD425" s="10">
        <v>0.48385539823155116</v>
      </c>
      <c r="AE425" s="10">
        <v>0.38868376101572</v>
      </c>
      <c r="AF425" s="9">
        <v>2.7556913657164443E-4</v>
      </c>
      <c r="AG425" s="9">
        <v>1.3632999999999999E-2</v>
      </c>
    </row>
    <row r="426" spans="3:33">
      <c r="C426" t="s">
        <v>92</v>
      </c>
      <c r="D426">
        <v>1999</v>
      </c>
      <c r="E426" s="9">
        <v>0.48413735691987514</v>
      </c>
      <c r="F426" s="9">
        <v>7.8799999999999995E-2</v>
      </c>
      <c r="G426" s="9">
        <v>0.42200000000000004</v>
      </c>
      <c r="H426" s="9">
        <v>0.35</v>
      </c>
      <c r="I426" s="9">
        <v>0.52400000000000002</v>
      </c>
      <c r="J426" s="9">
        <v>0.92200000000000004</v>
      </c>
      <c r="K426" s="10">
        <v>0.50358333333333338</v>
      </c>
      <c r="L426" s="9">
        <v>0.83700000000000008</v>
      </c>
      <c r="M426" s="9">
        <v>0.99927801724133336</v>
      </c>
      <c r="N426" s="10">
        <v>0.38</v>
      </c>
      <c r="O426" s="10">
        <v>0.13</v>
      </c>
      <c r="P426" s="9">
        <v>1</v>
      </c>
      <c r="Q426" s="10">
        <v>0.20749999999999999</v>
      </c>
      <c r="R426" s="9">
        <v>0.97640000000000005</v>
      </c>
      <c r="S426" s="9">
        <v>0.70078243902439197</v>
      </c>
      <c r="T426" s="11">
        <v>0.93193717200000004</v>
      </c>
      <c r="U426" s="9">
        <v>0.1047687588</v>
      </c>
      <c r="V426" s="10">
        <v>1</v>
      </c>
      <c r="W426" s="9">
        <v>0</v>
      </c>
      <c r="X426" s="9">
        <v>0</v>
      </c>
      <c r="Y426" s="9">
        <v>0.9</v>
      </c>
      <c r="Z426" s="9">
        <v>0.26</v>
      </c>
      <c r="AA426" s="10">
        <v>1.6447368421052631E-2</v>
      </c>
      <c r="AB426" s="9">
        <v>0.84</v>
      </c>
      <c r="AC426" s="9">
        <v>0.55000000000000004</v>
      </c>
      <c r="AD426" s="10">
        <v>0.49845714185134887</v>
      </c>
      <c r="AE426" s="10">
        <v>0.41185937844070597</v>
      </c>
      <c r="AF426" s="9">
        <v>4.9385008566768887E-4</v>
      </c>
      <c r="AG426" s="9">
        <v>1.3938571428571429E-2</v>
      </c>
    </row>
    <row r="427" spans="3:33">
      <c r="C427" t="s">
        <v>92</v>
      </c>
      <c r="D427">
        <v>2000</v>
      </c>
      <c r="E427" s="9">
        <v>0.48413735691987514</v>
      </c>
      <c r="F427" s="9">
        <v>7.8799999999999995E-2</v>
      </c>
      <c r="G427" s="9">
        <v>0.4</v>
      </c>
      <c r="H427" s="9">
        <v>0.35</v>
      </c>
      <c r="I427" s="9">
        <v>0.52400000000000002</v>
      </c>
      <c r="J427" s="9">
        <v>0.92</v>
      </c>
      <c r="K427" s="10">
        <v>0.50358333333333338</v>
      </c>
      <c r="L427" s="9">
        <v>0.83400000000000007</v>
      </c>
      <c r="M427" s="9">
        <v>0.99927801724133336</v>
      </c>
      <c r="N427" s="10">
        <v>0.38</v>
      </c>
      <c r="O427" s="10">
        <v>0.12</v>
      </c>
      <c r="P427" s="9">
        <v>1</v>
      </c>
      <c r="Q427" s="10">
        <v>0.20749999999999999</v>
      </c>
      <c r="R427" s="9">
        <v>0.97640000000000005</v>
      </c>
      <c r="S427" s="9">
        <v>0.69384487804878203</v>
      </c>
      <c r="T427" s="11">
        <v>0.93193717200000004</v>
      </c>
      <c r="U427" s="9">
        <v>0.1392792192</v>
      </c>
      <c r="V427" s="10">
        <v>1</v>
      </c>
      <c r="W427" s="9">
        <v>0</v>
      </c>
      <c r="X427" s="9">
        <v>0</v>
      </c>
      <c r="Y427" s="9">
        <v>0.9</v>
      </c>
      <c r="Z427" s="9">
        <v>0.26</v>
      </c>
      <c r="AA427" s="10">
        <v>1.6447368421052631E-2</v>
      </c>
      <c r="AB427" s="9">
        <v>0.86365999984800002</v>
      </c>
      <c r="AC427" s="9">
        <v>0.55700000000000005</v>
      </c>
      <c r="AD427" s="10">
        <v>0.51305888547114664</v>
      </c>
      <c r="AE427" s="10">
        <v>0.43503499586569194</v>
      </c>
      <c r="AF427" s="9">
        <v>2.4023319320444444E-3</v>
      </c>
      <c r="AG427" s="9">
        <v>1.5180285714285712E-2</v>
      </c>
    </row>
    <row r="428" spans="3:33">
      <c r="C428" t="s">
        <v>92</v>
      </c>
      <c r="D428">
        <v>2001</v>
      </c>
      <c r="E428" s="9">
        <v>0.48413735691987514</v>
      </c>
      <c r="F428" s="9">
        <v>7.8799999999999995E-2</v>
      </c>
      <c r="G428" s="9">
        <v>0.38</v>
      </c>
      <c r="H428" s="9">
        <v>0.35</v>
      </c>
      <c r="I428" s="9">
        <v>0.52400000000000002</v>
      </c>
      <c r="J428" s="9">
        <v>0.91400000000000003</v>
      </c>
      <c r="K428" s="10">
        <v>0.50358333333333338</v>
      </c>
      <c r="L428" s="9">
        <v>0.8306</v>
      </c>
      <c r="M428" s="9">
        <v>0.99927801724133336</v>
      </c>
      <c r="N428" s="10">
        <v>0.38</v>
      </c>
      <c r="O428" s="10">
        <v>0.11</v>
      </c>
      <c r="P428" s="9">
        <v>1</v>
      </c>
      <c r="Q428" s="10">
        <v>0.20749999999999999</v>
      </c>
      <c r="R428" s="9">
        <v>0.97640000000000005</v>
      </c>
      <c r="S428" s="9">
        <v>0.68687853658536602</v>
      </c>
      <c r="T428" s="11">
        <v>0.93193717200000004</v>
      </c>
      <c r="U428" s="9">
        <v>0.12964568970000001</v>
      </c>
      <c r="V428" s="10">
        <v>0.98964052234999988</v>
      </c>
      <c r="W428" s="9">
        <v>0</v>
      </c>
      <c r="X428" s="9">
        <v>0</v>
      </c>
      <c r="Y428" s="9">
        <v>0.9</v>
      </c>
      <c r="Z428" s="9">
        <v>0.26</v>
      </c>
      <c r="AA428" s="10">
        <v>1.6447368421052631E-2</v>
      </c>
      <c r="AB428" s="9">
        <v>0.88731999969599995</v>
      </c>
      <c r="AC428" s="9">
        <v>0.56700000000000006</v>
      </c>
      <c r="AD428" s="10">
        <v>0.47367476218663029</v>
      </c>
      <c r="AE428" s="10">
        <v>0.422229953272791</v>
      </c>
      <c r="AF428" s="9">
        <v>7.0274886269588886E-3</v>
      </c>
      <c r="AG428" s="9">
        <v>1.6296142857142856E-2</v>
      </c>
    </row>
    <row r="429" spans="3:33">
      <c r="C429" t="s">
        <v>92</v>
      </c>
      <c r="D429">
        <v>2002</v>
      </c>
      <c r="E429" s="9">
        <v>0.48413735691987514</v>
      </c>
      <c r="F429" s="9">
        <v>7.8799999999999995E-2</v>
      </c>
      <c r="G429" s="9">
        <v>0.36</v>
      </c>
      <c r="H429" s="9">
        <v>0.35</v>
      </c>
      <c r="I429" s="9">
        <v>0.52400000000000002</v>
      </c>
      <c r="J429" s="9">
        <v>0.90800000000000003</v>
      </c>
      <c r="K429" s="10">
        <v>0.50358333333333338</v>
      </c>
      <c r="L429" s="9">
        <v>0.82719999999999994</v>
      </c>
      <c r="M429" s="9">
        <v>0.99927801724133336</v>
      </c>
      <c r="N429" s="10">
        <v>0.38</v>
      </c>
      <c r="O429" s="10">
        <v>0.1</v>
      </c>
      <c r="P429" s="9">
        <v>1</v>
      </c>
      <c r="Q429" s="10">
        <v>0.20749999999999999</v>
      </c>
      <c r="R429" s="9">
        <v>0.97640000000000005</v>
      </c>
      <c r="S429" s="9">
        <v>0.67996292682927006</v>
      </c>
      <c r="T429" s="11">
        <v>0.93193717200000004</v>
      </c>
      <c r="U429" s="9">
        <v>0.14505007349999999</v>
      </c>
      <c r="V429" s="10">
        <v>0.97707175769999988</v>
      </c>
      <c r="W429" s="9">
        <v>0</v>
      </c>
      <c r="X429" s="9">
        <v>0</v>
      </c>
      <c r="Y429" s="9">
        <v>0.9</v>
      </c>
      <c r="Z429" s="9">
        <v>0.26</v>
      </c>
      <c r="AA429" s="10">
        <v>1.6447368421052631E-2</v>
      </c>
      <c r="AB429" s="9">
        <v>0.910979999544</v>
      </c>
      <c r="AC429" s="9">
        <v>0.58799999999999997</v>
      </c>
      <c r="AD429" s="10">
        <v>0.434290638902114</v>
      </c>
      <c r="AE429" s="10">
        <v>0.40942491067989001</v>
      </c>
      <c r="AF429" s="9">
        <v>9.9167961215324441E-3</v>
      </c>
      <c r="AG429" s="9">
        <v>1.9819428571428571E-2</v>
      </c>
    </row>
    <row r="430" spans="3:33">
      <c r="C430" t="s">
        <v>92</v>
      </c>
      <c r="D430">
        <v>2003</v>
      </c>
      <c r="E430" s="9">
        <v>0.48413735691987514</v>
      </c>
      <c r="F430" s="9">
        <v>7.8799999999999995E-2</v>
      </c>
      <c r="G430" s="9">
        <v>0.33999999999999997</v>
      </c>
      <c r="H430" s="9">
        <v>0.35</v>
      </c>
      <c r="I430" s="9">
        <v>0.52400000000000002</v>
      </c>
      <c r="J430" s="9">
        <v>0.90200000000000002</v>
      </c>
      <c r="K430" s="10">
        <v>0.50358333333333338</v>
      </c>
      <c r="L430" s="9">
        <v>0.82379999999999998</v>
      </c>
      <c r="M430" s="9">
        <v>0.98175068870516669</v>
      </c>
      <c r="N430" s="10">
        <v>0.38</v>
      </c>
      <c r="O430" s="10">
        <v>7.0000000000000007E-2</v>
      </c>
      <c r="P430" s="9">
        <v>1</v>
      </c>
      <c r="Q430" s="10">
        <v>0.20749999999999999</v>
      </c>
      <c r="R430" s="9">
        <v>0.97640000000000005</v>
      </c>
      <c r="S430" s="9">
        <v>0.67309853658536589</v>
      </c>
      <c r="T430" s="11">
        <v>0.93193717200000004</v>
      </c>
      <c r="U430" s="9">
        <v>0.20419286180000001</v>
      </c>
      <c r="V430" s="10">
        <v>0.96450299304999998</v>
      </c>
      <c r="W430" s="9">
        <v>0</v>
      </c>
      <c r="X430" s="9">
        <v>0</v>
      </c>
      <c r="Y430" s="9">
        <v>0.9</v>
      </c>
      <c r="Z430" s="9">
        <v>0.26</v>
      </c>
      <c r="AA430" s="10">
        <v>1.6447368421052631E-2</v>
      </c>
      <c r="AB430" s="9">
        <v>0.93463999939200004</v>
      </c>
      <c r="AC430" s="9">
        <v>0.58899999999999997</v>
      </c>
      <c r="AD430" s="10">
        <v>0.51271683820126257</v>
      </c>
      <c r="AE430" s="10">
        <v>0.41236636527272602</v>
      </c>
      <c r="AF430" s="9">
        <v>2.0581920268074778E-2</v>
      </c>
      <c r="AG430" s="9">
        <v>2.2360714285714286E-2</v>
      </c>
    </row>
    <row r="431" spans="3:33">
      <c r="C431" t="s">
        <v>92</v>
      </c>
      <c r="D431">
        <v>2004</v>
      </c>
      <c r="E431" s="9">
        <v>0.48413735691987514</v>
      </c>
      <c r="F431" s="9">
        <v>7.8799999999999995E-2</v>
      </c>
      <c r="G431" s="9">
        <v>0.31999999999999995</v>
      </c>
      <c r="H431" s="9">
        <v>0.35</v>
      </c>
      <c r="I431" s="9">
        <v>0.52400000000000002</v>
      </c>
      <c r="J431" s="9">
        <v>0.89600000000000002</v>
      </c>
      <c r="K431" s="10">
        <v>0.50358333333333338</v>
      </c>
      <c r="L431" s="9">
        <v>0.82040000000000002</v>
      </c>
      <c r="M431" s="9">
        <v>0.9801353305785</v>
      </c>
      <c r="N431" s="10">
        <v>0.38</v>
      </c>
      <c r="O431" s="10">
        <v>7.0000000000000007E-2</v>
      </c>
      <c r="P431" s="9">
        <v>1</v>
      </c>
      <c r="Q431" s="10">
        <v>0.20749999999999999</v>
      </c>
      <c r="R431" s="9">
        <v>0.97640000000000005</v>
      </c>
      <c r="S431" s="9">
        <v>0.66634487804878206</v>
      </c>
      <c r="T431" s="11">
        <v>0.93193717200000004</v>
      </c>
      <c r="U431" s="9">
        <v>0.26673395080000001</v>
      </c>
      <c r="V431" s="10">
        <v>0.95193422839999997</v>
      </c>
      <c r="W431" s="9">
        <v>0</v>
      </c>
      <c r="X431" s="9">
        <v>0</v>
      </c>
      <c r="Y431" s="9">
        <v>0.9</v>
      </c>
      <c r="Z431" s="9">
        <v>0.26</v>
      </c>
      <c r="AA431" s="10">
        <v>1.6447368421052631E-2</v>
      </c>
      <c r="AB431" s="9">
        <v>0.95829999923999998</v>
      </c>
      <c r="AC431" s="9">
        <v>0.57999999999999996</v>
      </c>
      <c r="AD431" s="10">
        <v>0.48719978689691856</v>
      </c>
      <c r="AE431" s="10">
        <v>0.41625328853502602</v>
      </c>
      <c r="AF431" s="9">
        <v>3.3102029039784334E-2</v>
      </c>
      <c r="AG431" s="9">
        <v>2.2325285714285714E-2</v>
      </c>
    </row>
    <row r="432" spans="3:33">
      <c r="C432" t="s">
        <v>92</v>
      </c>
      <c r="D432">
        <v>2005</v>
      </c>
      <c r="E432" s="9">
        <v>0.48413735691987514</v>
      </c>
      <c r="F432" s="9">
        <v>7.8799999999999995E-2</v>
      </c>
      <c r="G432" s="9">
        <v>0.30000000000000004</v>
      </c>
      <c r="H432" s="9">
        <v>0.35</v>
      </c>
      <c r="I432" s="9">
        <v>0.52400000000000002</v>
      </c>
      <c r="J432" s="9">
        <v>0.89</v>
      </c>
      <c r="K432" s="10">
        <v>0.50358333333333338</v>
      </c>
      <c r="L432" s="9">
        <v>0.81700000000000006</v>
      </c>
      <c r="M432" s="9">
        <v>0.97433195876283329</v>
      </c>
      <c r="N432" s="10">
        <v>0.38</v>
      </c>
      <c r="O432" s="10">
        <v>0.09</v>
      </c>
      <c r="P432" s="9">
        <v>1</v>
      </c>
      <c r="Q432" s="10">
        <v>0.20749999999999999</v>
      </c>
      <c r="R432" s="9">
        <v>0.97487999999999997</v>
      </c>
      <c r="S432" s="9">
        <v>0.659691219512196</v>
      </c>
      <c r="T432" s="11">
        <v>0.93193717200000004</v>
      </c>
      <c r="U432" s="9">
        <v>0.35708938770000004</v>
      </c>
      <c r="V432" s="10">
        <v>0.93936546374999996</v>
      </c>
      <c r="W432" s="9">
        <v>0</v>
      </c>
      <c r="X432" s="9">
        <v>0</v>
      </c>
      <c r="Y432" s="9">
        <v>0.9</v>
      </c>
      <c r="Z432" s="9">
        <v>0.26</v>
      </c>
      <c r="AA432" s="10">
        <v>1.6447368421052631E-2</v>
      </c>
      <c r="AB432" s="9">
        <v>0.95913399923655862</v>
      </c>
      <c r="AC432" s="9">
        <v>0.56600000000000006</v>
      </c>
      <c r="AD432" s="10">
        <v>0.48982079190183442</v>
      </c>
      <c r="AE432" s="10">
        <v>0.41164849192921604</v>
      </c>
      <c r="AF432" s="9">
        <v>5.1206777424557891E-2</v>
      </c>
      <c r="AG432" s="9">
        <v>3.1909714285714284E-2</v>
      </c>
    </row>
    <row r="433" spans="3:33">
      <c r="C433" t="s">
        <v>92</v>
      </c>
      <c r="D433">
        <v>2006</v>
      </c>
      <c r="E433" s="9">
        <v>0.48413735691987514</v>
      </c>
      <c r="F433" s="9">
        <v>7.8799999999999995E-2</v>
      </c>
      <c r="G433" s="9">
        <v>0.28000000000000003</v>
      </c>
      <c r="H433" s="9">
        <v>0.35</v>
      </c>
      <c r="I433" s="9">
        <v>0.52400000000000002</v>
      </c>
      <c r="J433" s="9">
        <v>0.89</v>
      </c>
      <c r="K433" s="10">
        <v>0.50358333333333338</v>
      </c>
      <c r="L433" s="9">
        <v>0.81279999999999997</v>
      </c>
      <c r="M433" s="9">
        <v>0.98771299999999995</v>
      </c>
      <c r="N433" s="10">
        <v>0.38</v>
      </c>
      <c r="O433" s="10">
        <v>0.09</v>
      </c>
      <c r="P433" s="9">
        <v>1</v>
      </c>
      <c r="Q433" s="10">
        <v>0.20749999999999999</v>
      </c>
      <c r="R433" s="9">
        <v>0.97336</v>
      </c>
      <c r="S433" s="9">
        <v>0.65315707317073213</v>
      </c>
      <c r="T433" s="11">
        <v>0.93193717200000004</v>
      </c>
      <c r="U433" s="9">
        <v>0.29620000000000002</v>
      </c>
      <c r="V433" s="10">
        <v>0.92293442974999995</v>
      </c>
      <c r="W433" s="9">
        <v>0</v>
      </c>
      <c r="X433" s="9">
        <v>0</v>
      </c>
      <c r="Y433" s="9">
        <v>0.9</v>
      </c>
      <c r="Z433" s="9">
        <v>0.26</v>
      </c>
      <c r="AA433" s="10">
        <v>1.6447368421052631E-2</v>
      </c>
      <c r="AB433" s="9">
        <v>0.95996799923311726</v>
      </c>
      <c r="AC433" s="9">
        <v>0.55799999999999994</v>
      </c>
      <c r="AD433" s="10">
        <v>0.50084555980377798</v>
      </c>
      <c r="AE433" s="10">
        <v>0.43333300679343995</v>
      </c>
      <c r="AF433" s="9">
        <v>7.9409095502434218E-2</v>
      </c>
      <c r="AG433" s="9">
        <v>3.3699E-2</v>
      </c>
    </row>
    <row r="434" spans="3:33">
      <c r="C434" t="s">
        <v>92</v>
      </c>
      <c r="D434">
        <v>2007</v>
      </c>
      <c r="E434" s="9">
        <v>0.48413735691987514</v>
      </c>
      <c r="F434" s="9">
        <v>7.8799999999999995E-2</v>
      </c>
      <c r="G434" s="9">
        <v>0.26</v>
      </c>
      <c r="H434" s="9">
        <v>0.35</v>
      </c>
      <c r="I434" s="9">
        <v>0.52400000000000002</v>
      </c>
      <c r="J434" s="9">
        <v>0.89</v>
      </c>
      <c r="K434" s="10">
        <v>0.50358333333333338</v>
      </c>
      <c r="L434" s="9">
        <v>0.80859999999999999</v>
      </c>
      <c r="M434" s="9">
        <v>0.99158333333333337</v>
      </c>
      <c r="N434" s="10">
        <v>0.38</v>
      </c>
      <c r="O434" s="10">
        <v>7.0000000000000007E-2</v>
      </c>
      <c r="P434" s="9">
        <v>1</v>
      </c>
      <c r="Q434" s="10">
        <v>0.20749999999999999</v>
      </c>
      <c r="R434" s="9">
        <v>0.96952000000000005</v>
      </c>
      <c r="S434" s="9">
        <v>0.64668243902439193</v>
      </c>
      <c r="T434" s="11">
        <v>0.93193717200000004</v>
      </c>
      <c r="U434" s="9">
        <v>0.29980477830000002</v>
      </c>
      <c r="V434" s="10">
        <v>0.90650339575000005</v>
      </c>
      <c r="W434" s="9">
        <v>0</v>
      </c>
      <c r="X434" s="9">
        <v>0</v>
      </c>
      <c r="Y434" s="9">
        <v>0.9</v>
      </c>
      <c r="Z434" s="9">
        <v>0.26</v>
      </c>
      <c r="AA434" s="10">
        <v>1.6447368421052631E-2</v>
      </c>
      <c r="AB434" s="9">
        <v>0.96080199922967591</v>
      </c>
      <c r="AC434" s="9">
        <v>0.55100000000000005</v>
      </c>
      <c r="AD434" s="10">
        <v>0.52344832019712206</v>
      </c>
      <c r="AE434" s="10">
        <v>0.43250336012382606</v>
      </c>
      <c r="AF434" s="9">
        <v>0.12159141561888555</v>
      </c>
      <c r="AG434" s="9">
        <v>3.5962571428571434E-2</v>
      </c>
    </row>
    <row r="435" spans="3:33">
      <c r="C435" t="s">
        <v>92</v>
      </c>
      <c r="D435">
        <v>2008</v>
      </c>
      <c r="E435" s="9">
        <v>0.48413735691987514</v>
      </c>
      <c r="F435" s="9">
        <v>7.8799999999999995E-2</v>
      </c>
      <c r="G435" s="9">
        <v>0.24</v>
      </c>
      <c r="H435" s="9">
        <v>0.35</v>
      </c>
      <c r="I435" s="9">
        <v>0.52400000000000002</v>
      </c>
      <c r="J435" s="9">
        <v>0.89</v>
      </c>
      <c r="K435" s="10">
        <v>0.50358333333333338</v>
      </c>
      <c r="L435" s="9">
        <v>0.8044</v>
      </c>
      <c r="M435" s="9">
        <v>0.99350714285716668</v>
      </c>
      <c r="N435" s="10">
        <v>0.38</v>
      </c>
      <c r="O435" s="10">
        <v>7.1399999968707564E-2</v>
      </c>
      <c r="P435" s="9">
        <v>1</v>
      </c>
      <c r="Q435" s="10">
        <v>0.20749999999999999</v>
      </c>
      <c r="R435" s="9">
        <v>0.96567999999999998</v>
      </c>
      <c r="S435" s="9">
        <v>0.64024634146341597</v>
      </c>
      <c r="T435" s="11">
        <v>0.93193717200000004</v>
      </c>
      <c r="U435" s="9">
        <v>0.29187547269999997</v>
      </c>
      <c r="V435" s="10">
        <v>0.89007236175000004</v>
      </c>
      <c r="W435" s="9">
        <v>0</v>
      </c>
      <c r="X435" s="9">
        <v>0</v>
      </c>
      <c r="Y435" s="9">
        <v>0.9</v>
      </c>
      <c r="Z435" s="9">
        <v>0.26</v>
      </c>
      <c r="AA435" s="10">
        <v>1.6447368421052631E-2</v>
      </c>
      <c r="AB435" s="9">
        <v>0.96163599922623455</v>
      </c>
      <c r="AC435" s="9">
        <v>0.55700000000000005</v>
      </c>
      <c r="AD435" s="10">
        <v>0.49548713269084999</v>
      </c>
      <c r="AE435" s="10">
        <v>0.44117065744200995</v>
      </c>
      <c r="AF435" s="9">
        <v>0.18620771082848334</v>
      </c>
      <c r="AG435" s="9">
        <v>4.3766428571428574E-2</v>
      </c>
    </row>
    <row r="436" spans="3:33">
      <c r="C436" t="s">
        <v>92</v>
      </c>
      <c r="D436">
        <v>2009</v>
      </c>
      <c r="E436" s="9">
        <v>0.48413735691987514</v>
      </c>
      <c r="F436" s="9">
        <v>7.8799999999999995E-2</v>
      </c>
      <c r="G436" s="9">
        <v>0.25519999966025353</v>
      </c>
      <c r="H436" s="9">
        <v>0.35</v>
      </c>
      <c r="I436" s="9">
        <v>0.52400000000000002</v>
      </c>
      <c r="J436" s="9">
        <v>0.89219999995082611</v>
      </c>
      <c r="K436" s="10">
        <v>0.50358333333333338</v>
      </c>
      <c r="L436" s="9">
        <v>0.80019999999999991</v>
      </c>
      <c r="M436" s="9">
        <v>0.99350714285716668</v>
      </c>
      <c r="N436" s="10">
        <v>0.38</v>
      </c>
      <c r="O436" s="10">
        <v>7.2799999937415136E-2</v>
      </c>
      <c r="P436" s="9">
        <v>1</v>
      </c>
      <c r="Q436" s="10">
        <v>0.20749999999999999</v>
      </c>
      <c r="R436" s="9">
        <v>0.96567999999999998</v>
      </c>
      <c r="S436" s="9">
        <v>0.66144141416040081</v>
      </c>
      <c r="T436" s="11">
        <v>0.93193717200000004</v>
      </c>
      <c r="U436" s="9">
        <v>0.21924247699999999</v>
      </c>
      <c r="V436" s="10">
        <v>0.90787380858710676</v>
      </c>
      <c r="W436" s="9">
        <v>0</v>
      </c>
      <c r="X436" s="9">
        <v>0</v>
      </c>
      <c r="Y436" s="9">
        <v>0.9</v>
      </c>
      <c r="Z436" s="9">
        <v>0.26</v>
      </c>
      <c r="AA436" s="10">
        <v>1.6447368421052631E-2</v>
      </c>
      <c r="AB436" s="9">
        <v>0.96246999922279319</v>
      </c>
      <c r="AC436" s="9">
        <v>0.59499999999999997</v>
      </c>
      <c r="AD436" s="10">
        <v>0.476968155879746</v>
      </c>
      <c r="AE436" s="10">
        <v>0.44993118754423805</v>
      </c>
      <c r="AF436" s="9">
        <v>0.23263137257382446</v>
      </c>
      <c r="AG436" s="9">
        <v>4.866257142857143E-2</v>
      </c>
    </row>
    <row r="437" spans="3:33">
      <c r="C437" t="s">
        <v>92</v>
      </c>
      <c r="D437">
        <v>2010</v>
      </c>
      <c r="E437" s="9">
        <v>0.48413735691987514</v>
      </c>
      <c r="F437" s="9">
        <v>7.8799999999999995E-2</v>
      </c>
      <c r="G437" s="9">
        <v>0.27039999932050707</v>
      </c>
      <c r="H437" s="9">
        <v>0.35</v>
      </c>
      <c r="I437" s="9">
        <v>0.52400000000000002</v>
      </c>
      <c r="J437" s="9">
        <v>0.89439999990165231</v>
      </c>
      <c r="K437" s="10">
        <v>0.50358333333333338</v>
      </c>
      <c r="L437" s="9">
        <v>0.80820199982114138</v>
      </c>
      <c r="M437" s="9">
        <v>0.99350714285716668</v>
      </c>
      <c r="N437" s="10">
        <v>0.38</v>
      </c>
      <c r="O437" s="10">
        <v>7.4199999906122693E-2</v>
      </c>
      <c r="P437" s="9">
        <v>1</v>
      </c>
      <c r="Q437" s="10">
        <v>0.20749999999999999</v>
      </c>
      <c r="R437" s="9">
        <v>0.96567999999999998</v>
      </c>
      <c r="S437" s="9">
        <v>0.68263648685738576</v>
      </c>
      <c r="T437" s="11">
        <v>0.93193717200000004</v>
      </c>
      <c r="U437" s="9">
        <v>0.22143490172099548</v>
      </c>
      <c r="V437" s="10">
        <v>0.92567525542421336</v>
      </c>
      <c r="W437" s="9">
        <v>0</v>
      </c>
      <c r="X437" s="9">
        <v>0</v>
      </c>
      <c r="Y437" s="9">
        <v>0.9</v>
      </c>
      <c r="Z437" s="9">
        <v>0.26</v>
      </c>
      <c r="AA437" s="10">
        <v>1.6447368421052631E-2</v>
      </c>
      <c r="AB437" s="9">
        <v>0.96330399921935184</v>
      </c>
      <c r="AC437" s="9">
        <v>0.59399999999999997</v>
      </c>
      <c r="AD437" s="10">
        <v>0.47719847431580054</v>
      </c>
      <c r="AE437" s="10">
        <v>0.4504318756576044</v>
      </c>
      <c r="AF437" s="9">
        <v>0.23030505890008335</v>
      </c>
      <c r="AG437" s="9">
        <v>4.8175945725162643E-2</v>
      </c>
    </row>
    <row r="438" spans="3:33">
      <c r="C438" t="s">
        <v>94</v>
      </c>
      <c r="D438">
        <v>1995</v>
      </c>
      <c r="E438" s="9">
        <v>0.99825260180995468</v>
      </c>
      <c r="F438" s="9">
        <v>2.2970000000000001E-2</v>
      </c>
      <c r="G438" s="9">
        <v>0.29000000000000004</v>
      </c>
      <c r="H438" s="9">
        <v>0.30000000000000004</v>
      </c>
      <c r="I438" s="9">
        <v>0.72533333333333339</v>
      </c>
      <c r="J438" s="9">
        <v>0.55000000000000004</v>
      </c>
      <c r="K438" s="10">
        <v>0.71575</v>
      </c>
      <c r="L438" s="9">
        <v>0.92799999999999994</v>
      </c>
      <c r="M438" s="9">
        <v>0.99776031102100005</v>
      </c>
      <c r="N438" s="10">
        <v>0.18</v>
      </c>
      <c r="O438" s="10">
        <v>0.19</v>
      </c>
      <c r="P438" s="9">
        <v>1</v>
      </c>
      <c r="Q438" s="10">
        <v>0.40749999999999997</v>
      </c>
      <c r="R438" s="9">
        <v>0.99</v>
      </c>
      <c r="S438" s="9">
        <v>0.80260341463414808</v>
      </c>
      <c r="T438" s="11">
        <v>0.98950682000000001</v>
      </c>
      <c r="U438" s="9">
        <v>0.1286992927</v>
      </c>
      <c r="V438" s="10">
        <v>1</v>
      </c>
      <c r="W438" s="9">
        <v>0</v>
      </c>
      <c r="X438" s="9">
        <v>0</v>
      </c>
      <c r="Y438" s="9">
        <v>0.97199999999999998</v>
      </c>
      <c r="Z438" s="9">
        <v>0.99</v>
      </c>
      <c r="AA438" s="10">
        <v>0.35046728971962615</v>
      </c>
      <c r="AB438" s="9">
        <v>0.93468000074704216</v>
      </c>
      <c r="AC438" s="9">
        <v>0.43584000040590759</v>
      </c>
      <c r="AD438" s="10">
        <v>0.10977350835897792</v>
      </c>
      <c r="AE438" s="10">
        <v>0.19880217339225253</v>
      </c>
      <c r="AF438" s="9">
        <v>1.0161640897447778E-4</v>
      </c>
      <c r="AG438" s="9">
        <v>1.1632231445167215E-2</v>
      </c>
    </row>
    <row r="439" spans="3:33">
      <c r="C439" t="s">
        <v>94</v>
      </c>
      <c r="D439">
        <v>1996</v>
      </c>
      <c r="E439" s="9">
        <v>0.99825260180995468</v>
      </c>
      <c r="F439" s="9">
        <v>2.2970000000000001E-2</v>
      </c>
      <c r="G439" s="9">
        <v>0.28799999999999992</v>
      </c>
      <c r="H439" s="9">
        <v>0.30000000000000004</v>
      </c>
      <c r="I439" s="9">
        <v>0.72533333333333339</v>
      </c>
      <c r="J439" s="9">
        <v>0.55000000000000004</v>
      </c>
      <c r="K439" s="10">
        <v>0.71575</v>
      </c>
      <c r="L439" s="9">
        <v>0.92579999999999996</v>
      </c>
      <c r="M439" s="9">
        <v>0.99776031102100005</v>
      </c>
      <c r="N439" s="10">
        <v>0.18</v>
      </c>
      <c r="O439" s="10">
        <v>7.0000000000000007E-2</v>
      </c>
      <c r="P439" s="9">
        <v>1</v>
      </c>
      <c r="Q439" s="10">
        <v>0.40749999999999997</v>
      </c>
      <c r="R439" s="9">
        <v>0.99</v>
      </c>
      <c r="S439" s="9">
        <v>0.79710585365853803</v>
      </c>
      <c r="T439" s="11">
        <v>0.98950682000000001</v>
      </c>
      <c r="U439" s="9">
        <v>0.19725311749999999</v>
      </c>
      <c r="V439" s="10">
        <v>1</v>
      </c>
      <c r="W439" s="9">
        <v>0</v>
      </c>
      <c r="X439" s="9">
        <v>0</v>
      </c>
      <c r="Y439" s="9">
        <v>0.97199999999999998</v>
      </c>
      <c r="Z439" s="9">
        <v>0.99</v>
      </c>
      <c r="AA439" s="10">
        <v>0.35046728971962615</v>
      </c>
      <c r="AB439" s="9">
        <v>0.9332600007977816</v>
      </c>
      <c r="AC439" s="9">
        <v>0.4449200002029538</v>
      </c>
      <c r="AD439" s="10">
        <v>0.10180970258875802</v>
      </c>
      <c r="AE439" s="10">
        <v>0.19265527911188399</v>
      </c>
      <c r="AF439" s="9">
        <v>1.0018115109321111E-4</v>
      </c>
      <c r="AG439" s="9">
        <v>1.1879725725349573E-2</v>
      </c>
    </row>
    <row r="440" spans="3:33">
      <c r="C440" t="s">
        <v>94</v>
      </c>
      <c r="D440">
        <v>1997</v>
      </c>
      <c r="E440" s="9">
        <v>0.99825260180995468</v>
      </c>
      <c r="F440" s="9">
        <v>2.2970000000000001E-2</v>
      </c>
      <c r="G440" s="9">
        <v>0.28599999999999992</v>
      </c>
      <c r="H440" s="9">
        <v>0.30000000000000004</v>
      </c>
      <c r="I440" s="9">
        <v>0.72533333333333339</v>
      </c>
      <c r="J440" s="9">
        <v>0.55000000000000004</v>
      </c>
      <c r="K440" s="10">
        <v>0.71575</v>
      </c>
      <c r="L440" s="9">
        <v>0.92359999999999998</v>
      </c>
      <c r="M440" s="9">
        <v>0.99776031102100005</v>
      </c>
      <c r="N440" s="10">
        <v>0.18</v>
      </c>
      <c r="O440" s="10">
        <v>0.08</v>
      </c>
      <c r="P440" s="9">
        <v>1</v>
      </c>
      <c r="Q440" s="10">
        <v>0.40749999999999997</v>
      </c>
      <c r="R440" s="9">
        <v>0.99</v>
      </c>
      <c r="S440" s="9">
        <v>0.78953999999999991</v>
      </c>
      <c r="T440" s="11">
        <v>0.98950682000000001</v>
      </c>
      <c r="U440" s="9">
        <v>0.20273077829999997</v>
      </c>
      <c r="V440" s="10">
        <v>1</v>
      </c>
      <c r="W440" s="9">
        <v>0</v>
      </c>
      <c r="X440" s="9">
        <v>0</v>
      </c>
      <c r="Y440" s="9">
        <v>0.97199999999999998</v>
      </c>
      <c r="Z440" s="9">
        <v>0.99</v>
      </c>
      <c r="AA440" s="10">
        <v>0.35046728971962615</v>
      </c>
      <c r="AB440" s="9">
        <v>0.93184000084852103</v>
      </c>
      <c r="AC440" s="9">
        <v>0.45399999999999996</v>
      </c>
      <c r="AD440" s="10">
        <v>5.9985852957052985E-2</v>
      </c>
      <c r="AE440" s="10">
        <v>0.19508648326770101</v>
      </c>
      <c r="AF440" s="9">
        <v>1.0976161072592222E-4</v>
      </c>
      <c r="AG440" s="9">
        <v>1.212722000553193E-2</v>
      </c>
    </row>
    <row r="441" spans="3:33">
      <c r="C441" t="s">
        <v>94</v>
      </c>
      <c r="D441">
        <v>1998</v>
      </c>
      <c r="E441" s="9">
        <v>0.99825260180995468</v>
      </c>
      <c r="F441" s="9">
        <v>2.2970000000000001E-2</v>
      </c>
      <c r="G441" s="9">
        <v>0.28400000000000003</v>
      </c>
      <c r="H441" s="9">
        <v>0.30000000000000004</v>
      </c>
      <c r="I441" s="9">
        <v>0.72533333333333339</v>
      </c>
      <c r="J441" s="9">
        <v>0.55000000000000004</v>
      </c>
      <c r="K441" s="10">
        <v>0.71575</v>
      </c>
      <c r="L441" s="9">
        <v>0.9214</v>
      </c>
      <c r="M441" s="9">
        <v>0.99776031102100005</v>
      </c>
      <c r="N441" s="10">
        <v>0.18</v>
      </c>
      <c r="O441" s="10">
        <v>0.13</v>
      </c>
      <c r="P441" s="9">
        <v>1</v>
      </c>
      <c r="Q441" s="10">
        <v>0.40749999999999997</v>
      </c>
      <c r="R441" s="9">
        <v>0.99</v>
      </c>
      <c r="S441" s="9">
        <v>0.78112634146341609</v>
      </c>
      <c r="T441" s="11">
        <v>0.98950682000000001</v>
      </c>
      <c r="U441" s="9">
        <v>0.20903722020000001</v>
      </c>
      <c r="V441" s="10">
        <v>1</v>
      </c>
      <c r="W441" s="9">
        <v>0</v>
      </c>
      <c r="X441" s="9">
        <v>0</v>
      </c>
      <c r="Y441" s="9">
        <v>0.97199999999999998</v>
      </c>
      <c r="Z441" s="9">
        <v>0.99</v>
      </c>
      <c r="AA441" s="10">
        <v>0.35046728971962615</v>
      </c>
      <c r="AB441" s="9">
        <v>0.93042000089926047</v>
      </c>
      <c r="AC441" s="9">
        <v>0.44700000000000001</v>
      </c>
      <c r="AD441" s="10">
        <v>1.8162003325347963E-2</v>
      </c>
      <c r="AE441" s="10">
        <v>0.197517687423518</v>
      </c>
      <c r="AF441" s="9">
        <v>1.0913912554035555E-4</v>
      </c>
      <c r="AG441" s="9">
        <v>1.2374714285714286E-2</v>
      </c>
    </row>
    <row r="442" spans="3:33">
      <c r="C442" t="s">
        <v>94</v>
      </c>
      <c r="D442">
        <v>1999</v>
      </c>
      <c r="E442" s="9">
        <v>0.99825260180995468</v>
      </c>
      <c r="F442" s="9">
        <v>2.2970000000000001E-2</v>
      </c>
      <c r="G442" s="9">
        <v>0.28200000000000003</v>
      </c>
      <c r="H442" s="9">
        <v>0.30000000000000004</v>
      </c>
      <c r="I442" s="9">
        <v>0.72533333333333339</v>
      </c>
      <c r="J442" s="9">
        <v>0.55000000000000004</v>
      </c>
      <c r="K442" s="10">
        <v>0.71575</v>
      </c>
      <c r="L442" s="9">
        <v>0.91920000000000002</v>
      </c>
      <c r="M442" s="9">
        <v>0.99776031102100005</v>
      </c>
      <c r="N442" s="10">
        <v>0.18</v>
      </c>
      <c r="O442" s="10">
        <v>0.09</v>
      </c>
      <c r="P442" s="9">
        <v>1</v>
      </c>
      <c r="Q442" s="10">
        <v>0.40749999999999997</v>
      </c>
      <c r="R442" s="9">
        <v>0.99</v>
      </c>
      <c r="S442" s="9">
        <v>0.77241512195121997</v>
      </c>
      <c r="T442" s="11">
        <v>0.98950682000000001</v>
      </c>
      <c r="U442" s="9">
        <v>0.20449255019999998</v>
      </c>
      <c r="V442" s="10">
        <v>1</v>
      </c>
      <c r="W442" s="9">
        <v>0</v>
      </c>
      <c r="X442" s="9">
        <v>0</v>
      </c>
      <c r="Y442" s="9">
        <v>0.97199999999999998</v>
      </c>
      <c r="Z442" s="9">
        <v>0.99</v>
      </c>
      <c r="AA442" s="10">
        <v>0.35046728971962615</v>
      </c>
      <c r="AB442" s="9">
        <v>0.92900000095000002</v>
      </c>
      <c r="AC442" s="9">
        <v>0.41100000000000003</v>
      </c>
      <c r="AD442" s="10">
        <v>3.7518985616321922E-2</v>
      </c>
      <c r="AE442" s="10">
        <v>0.18137787787174497</v>
      </c>
      <c r="AF442" s="9">
        <v>1.393936682098889E-4</v>
      </c>
      <c r="AG442" s="9">
        <v>1.3981714285714287E-2</v>
      </c>
    </row>
    <row r="443" spans="3:33">
      <c r="C443" t="s">
        <v>94</v>
      </c>
      <c r="D443">
        <v>2000</v>
      </c>
      <c r="E443" s="9">
        <v>0.99825260180995468</v>
      </c>
      <c r="F443" s="9">
        <v>2.2970000000000001E-2</v>
      </c>
      <c r="G443" s="9">
        <v>0.28000000000000003</v>
      </c>
      <c r="H443" s="9">
        <v>0.30000000000000004</v>
      </c>
      <c r="I443" s="9">
        <v>0.72533333333333339</v>
      </c>
      <c r="J443" s="9">
        <v>0.55000000000000004</v>
      </c>
      <c r="K443" s="10">
        <v>0.71575</v>
      </c>
      <c r="L443" s="9">
        <v>0.91700000000000004</v>
      </c>
      <c r="M443" s="9">
        <v>0.99776031102100005</v>
      </c>
      <c r="N443" s="10">
        <v>0.18</v>
      </c>
      <c r="O443" s="10">
        <v>0.14000000000000001</v>
      </c>
      <c r="P443" s="9">
        <v>1</v>
      </c>
      <c r="Q443" s="10">
        <v>0.40749999999999997</v>
      </c>
      <c r="R443" s="9">
        <v>0.99</v>
      </c>
      <c r="S443" s="9">
        <v>0.76372780487805003</v>
      </c>
      <c r="T443" s="11">
        <v>0.98950682000000001</v>
      </c>
      <c r="U443" s="9">
        <v>0.18111703380000002</v>
      </c>
      <c r="V443" s="10">
        <v>1</v>
      </c>
      <c r="W443" s="9">
        <v>0</v>
      </c>
      <c r="X443" s="9">
        <v>0</v>
      </c>
      <c r="Y443" s="9">
        <v>0.97199999999999998</v>
      </c>
      <c r="Z443" s="9">
        <v>0.99</v>
      </c>
      <c r="AA443" s="10">
        <v>0.35046728971962615</v>
      </c>
      <c r="AB443" s="9">
        <v>0.92900000095000002</v>
      </c>
      <c r="AC443" s="9">
        <v>0.42599999999999999</v>
      </c>
      <c r="AD443" s="10">
        <v>5.6875967907295967E-2</v>
      </c>
      <c r="AE443" s="10">
        <v>0.16523806831997198</v>
      </c>
      <c r="AF443" s="9">
        <v>2.8015436917733332E-3</v>
      </c>
      <c r="AG443" s="9">
        <v>1.6617428571428571E-2</v>
      </c>
    </row>
    <row r="444" spans="3:33">
      <c r="C444" t="s">
        <v>94</v>
      </c>
      <c r="D444">
        <v>2001</v>
      </c>
      <c r="E444" s="9">
        <v>0.99825260180995468</v>
      </c>
      <c r="F444" s="9">
        <v>2.2970000000000001E-2</v>
      </c>
      <c r="G444" s="9">
        <v>0.28000000000000003</v>
      </c>
      <c r="H444" s="9">
        <v>0.30000000000000004</v>
      </c>
      <c r="I444" s="9">
        <v>0.72533333333333339</v>
      </c>
      <c r="J444" s="9">
        <v>0.54800000000000004</v>
      </c>
      <c r="K444" s="10">
        <v>0.71575</v>
      </c>
      <c r="L444" s="9">
        <v>0.91459999999999997</v>
      </c>
      <c r="M444" s="9">
        <v>0.99776031102100005</v>
      </c>
      <c r="N444" s="10">
        <v>0.18</v>
      </c>
      <c r="O444" s="10">
        <v>0.17</v>
      </c>
      <c r="P444" s="9">
        <v>1</v>
      </c>
      <c r="Q444" s="10">
        <v>0.40749999999999997</v>
      </c>
      <c r="R444" s="9">
        <v>0.99</v>
      </c>
      <c r="S444" s="9">
        <v>0.75512487804878203</v>
      </c>
      <c r="T444" s="11">
        <v>0.98950682000000001</v>
      </c>
      <c r="U444" s="9">
        <v>0.1659396625</v>
      </c>
      <c r="V444" s="10">
        <v>1</v>
      </c>
      <c r="W444" s="9">
        <v>0</v>
      </c>
      <c r="X444" s="9">
        <v>0</v>
      </c>
      <c r="Y444" s="9">
        <v>0.97199999999999998</v>
      </c>
      <c r="Z444" s="9">
        <v>0.99</v>
      </c>
      <c r="AA444" s="10">
        <v>0.35046728971962615</v>
      </c>
      <c r="AB444" s="9">
        <v>0.9206500017625</v>
      </c>
      <c r="AC444" s="9">
        <v>0.43616666666666665</v>
      </c>
      <c r="AD444" s="10">
        <v>3.6511835302330022E-2</v>
      </c>
      <c r="AE444" s="10">
        <v>0.204205807141842</v>
      </c>
      <c r="AF444" s="9">
        <v>5.6224406588203327E-3</v>
      </c>
      <c r="AG444" s="9">
        <v>1.6345999999999999E-2</v>
      </c>
    </row>
    <row r="445" spans="3:33">
      <c r="C445" t="s">
        <v>94</v>
      </c>
      <c r="D445">
        <v>2002</v>
      </c>
      <c r="E445" s="9">
        <v>0.99825260180995468</v>
      </c>
      <c r="F445" s="9">
        <v>2.2970000000000001E-2</v>
      </c>
      <c r="G445" s="9">
        <v>0.28000000000000003</v>
      </c>
      <c r="H445" s="9">
        <v>0.30000000000000004</v>
      </c>
      <c r="I445" s="9">
        <v>0.72533333333333339</v>
      </c>
      <c r="J445" s="9">
        <v>0.54600000000000004</v>
      </c>
      <c r="K445" s="10">
        <v>0.71575</v>
      </c>
      <c r="L445" s="9">
        <v>0.91220000000000001</v>
      </c>
      <c r="M445" s="9">
        <v>0.99776031102100005</v>
      </c>
      <c r="N445" s="10">
        <v>0.18</v>
      </c>
      <c r="O445" s="10">
        <v>0.13</v>
      </c>
      <c r="P445" s="9">
        <v>1</v>
      </c>
      <c r="Q445" s="10">
        <v>0.40749999999999997</v>
      </c>
      <c r="R445" s="9">
        <v>0.99</v>
      </c>
      <c r="S445" s="9">
        <v>0.74634682926829399</v>
      </c>
      <c r="T445" s="11">
        <v>0.98950682000000001</v>
      </c>
      <c r="U445" s="9">
        <v>0.15932788110000001</v>
      </c>
      <c r="V445" s="10">
        <v>1</v>
      </c>
      <c r="W445" s="9">
        <v>0</v>
      </c>
      <c r="X445" s="9">
        <v>0</v>
      </c>
      <c r="Y445" s="9">
        <v>0.97199999999999998</v>
      </c>
      <c r="Z445" s="9">
        <v>0.99</v>
      </c>
      <c r="AA445" s="10">
        <v>0.35046728971962615</v>
      </c>
      <c r="AB445" s="9">
        <v>0.91230000257499999</v>
      </c>
      <c r="AC445" s="9">
        <v>0.4463333333333333</v>
      </c>
      <c r="AD445" s="10">
        <v>1.6147702697363986E-2</v>
      </c>
      <c r="AE445" s="10">
        <v>0.24317354596371202</v>
      </c>
      <c r="AF445" s="9">
        <v>8.5387186637851109E-3</v>
      </c>
      <c r="AG445" s="9">
        <v>2.5844142857142857E-2</v>
      </c>
    </row>
    <row r="446" spans="3:33">
      <c r="C446" t="s">
        <v>94</v>
      </c>
      <c r="D446">
        <v>2003</v>
      </c>
      <c r="E446" s="9">
        <v>0.99825260180995468</v>
      </c>
      <c r="F446" s="9">
        <v>2.2970000000000001E-2</v>
      </c>
      <c r="G446" s="9">
        <v>0.28000000000000003</v>
      </c>
      <c r="H446" s="9">
        <v>0.30000000000000004</v>
      </c>
      <c r="I446" s="9">
        <v>0.72533333333333339</v>
      </c>
      <c r="J446" s="9">
        <v>0.54400000000000004</v>
      </c>
      <c r="K446" s="10">
        <v>0.71575</v>
      </c>
      <c r="L446" s="9">
        <v>0.90980000000000005</v>
      </c>
      <c r="M446" s="9">
        <v>0.99949326599333332</v>
      </c>
      <c r="N446" s="10">
        <v>0.18</v>
      </c>
      <c r="O446" s="10">
        <v>0.22</v>
      </c>
      <c r="P446" s="9">
        <v>1</v>
      </c>
      <c r="Q446" s="10">
        <v>0.40749999999999997</v>
      </c>
      <c r="R446" s="9">
        <v>0.99</v>
      </c>
      <c r="S446" s="9">
        <v>0.73727414634146404</v>
      </c>
      <c r="T446" s="11">
        <v>0.98950682000000001</v>
      </c>
      <c r="U446" s="9">
        <v>0.15197830809999999</v>
      </c>
      <c r="V446" s="10">
        <v>1</v>
      </c>
      <c r="W446" s="9">
        <v>0</v>
      </c>
      <c r="X446" s="9">
        <v>0</v>
      </c>
      <c r="Y446" s="9">
        <v>0.97199999999999998</v>
      </c>
      <c r="Z446" s="9">
        <v>0.99</v>
      </c>
      <c r="AA446" s="10">
        <v>0.35046728971962615</v>
      </c>
      <c r="AB446" s="9">
        <v>0.90395000338749998</v>
      </c>
      <c r="AC446" s="9">
        <v>0.45650000000000007</v>
      </c>
      <c r="AD446" s="10">
        <v>5.465544369930804E-2</v>
      </c>
      <c r="AE446" s="10">
        <v>0.26304567298201798</v>
      </c>
      <c r="AF446" s="9">
        <v>1.0223400469126334E-2</v>
      </c>
      <c r="AG446" s="9">
        <v>2.7208857142857142E-2</v>
      </c>
    </row>
    <row r="447" spans="3:33">
      <c r="C447" t="s">
        <v>94</v>
      </c>
      <c r="D447">
        <v>2004</v>
      </c>
      <c r="E447" s="9">
        <v>0.99825260180995468</v>
      </c>
      <c r="F447" s="9">
        <v>2.2970000000000001E-2</v>
      </c>
      <c r="G447" s="9">
        <v>0.28000000000000003</v>
      </c>
      <c r="H447" s="9">
        <v>0.30000000000000004</v>
      </c>
      <c r="I447" s="9">
        <v>0.72533333333333339</v>
      </c>
      <c r="J447" s="9">
        <v>0.54200000000000004</v>
      </c>
      <c r="K447" s="10">
        <v>0.71575</v>
      </c>
      <c r="L447" s="9">
        <v>0.90739999999999998</v>
      </c>
      <c r="M447" s="9">
        <v>0.99814720812183333</v>
      </c>
      <c r="N447" s="10">
        <v>0.18</v>
      </c>
      <c r="O447" s="10">
        <v>0.34</v>
      </c>
      <c r="P447" s="9">
        <v>1</v>
      </c>
      <c r="Q447" s="10">
        <v>0.40749999999999997</v>
      </c>
      <c r="R447" s="9">
        <v>0.99</v>
      </c>
      <c r="S447" s="9">
        <v>0.72800634146341592</v>
      </c>
      <c r="T447" s="11">
        <v>0.98950682000000001</v>
      </c>
      <c r="U447" s="9">
        <v>0.26328349880000002</v>
      </c>
      <c r="V447" s="10">
        <v>1</v>
      </c>
      <c r="W447" s="9">
        <v>0</v>
      </c>
      <c r="X447" s="9">
        <v>0</v>
      </c>
      <c r="Y447" s="9">
        <v>0.97199999999999998</v>
      </c>
      <c r="Z447" s="9">
        <v>0.99</v>
      </c>
      <c r="AA447" s="10">
        <v>0.35046728971962615</v>
      </c>
      <c r="AB447" s="9">
        <v>0.89560000419999997</v>
      </c>
      <c r="AC447" s="9">
        <v>0.46666666666666673</v>
      </c>
      <c r="AD447" s="10">
        <v>1.0614600254999829E-3</v>
      </c>
      <c r="AE447" s="10">
        <v>0.23413341807763799</v>
      </c>
      <c r="AF447" s="9">
        <v>1.5600675576272111E-2</v>
      </c>
      <c r="AG447" s="9">
        <v>3.3264999999999996E-2</v>
      </c>
    </row>
    <row r="448" spans="3:33">
      <c r="C448" t="s">
        <v>94</v>
      </c>
      <c r="D448">
        <v>2005</v>
      </c>
      <c r="E448" s="9">
        <v>0.99825260180995468</v>
      </c>
      <c r="F448" s="9">
        <v>2.2970000000000001E-2</v>
      </c>
      <c r="G448" s="9">
        <v>0.28000000000000003</v>
      </c>
      <c r="H448" s="9">
        <v>0.30000000000000004</v>
      </c>
      <c r="I448" s="9">
        <v>0.72533333333333339</v>
      </c>
      <c r="J448" s="9">
        <v>0.54</v>
      </c>
      <c r="K448" s="10">
        <v>0.71575</v>
      </c>
      <c r="L448" s="9">
        <v>0.90500000000000003</v>
      </c>
      <c r="M448" s="9">
        <v>0.99402748414383335</v>
      </c>
      <c r="N448" s="10">
        <v>0.18</v>
      </c>
      <c r="O448" s="10">
        <v>0.23</v>
      </c>
      <c r="P448" s="9">
        <v>1</v>
      </c>
      <c r="Q448" s="10">
        <v>0.40749999999999997</v>
      </c>
      <c r="R448" s="9">
        <v>0.99</v>
      </c>
      <c r="S448" s="9">
        <v>0.71869268292683008</v>
      </c>
      <c r="T448" s="11">
        <v>0.98950682000000001</v>
      </c>
      <c r="U448" s="9">
        <v>0.30035624850000003</v>
      </c>
      <c r="V448" s="10">
        <v>1</v>
      </c>
      <c r="W448" s="9">
        <v>0</v>
      </c>
      <c r="X448" s="9">
        <v>0</v>
      </c>
      <c r="Y448" s="9">
        <v>0.97199999999999998</v>
      </c>
      <c r="Z448" s="9">
        <v>0.99</v>
      </c>
      <c r="AA448" s="10">
        <v>0.35046728971962615</v>
      </c>
      <c r="AB448" s="9">
        <v>0.89768800406932958</v>
      </c>
      <c r="AC448" s="9">
        <v>0.47683333333333339</v>
      </c>
      <c r="AD448" s="10">
        <v>0.189844957392798</v>
      </c>
      <c r="AE448" s="10">
        <v>0.313615897022198</v>
      </c>
      <c r="AF448" s="9">
        <v>2.304107179475989E-2</v>
      </c>
      <c r="AG448" s="9">
        <v>3.3315857142857147E-2</v>
      </c>
    </row>
    <row r="449" spans="3:33">
      <c r="C449" t="s">
        <v>94</v>
      </c>
      <c r="D449">
        <v>2006</v>
      </c>
      <c r="E449" s="9">
        <v>0.99825260180995468</v>
      </c>
      <c r="F449" s="9">
        <v>2.2970000000000001E-2</v>
      </c>
      <c r="G449" s="9">
        <v>0.28000000000000003</v>
      </c>
      <c r="H449" s="9">
        <v>0.30000000000000004</v>
      </c>
      <c r="I449" s="9">
        <v>0.72533333333333339</v>
      </c>
      <c r="J449" s="9">
        <v>0.54</v>
      </c>
      <c r="K449" s="10">
        <v>0.71575</v>
      </c>
      <c r="L449" s="9">
        <v>0.90200000000000002</v>
      </c>
      <c r="M449" s="9">
        <v>0.99442777777783331</v>
      </c>
      <c r="N449" s="10">
        <v>0.18</v>
      </c>
      <c r="O449" s="10">
        <v>0.23</v>
      </c>
      <c r="P449" s="9">
        <v>1</v>
      </c>
      <c r="Q449" s="10">
        <v>0.40749999999999997</v>
      </c>
      <c r="R449" s="9">
        <v>0.99</v>
      </c>
      <c r="S449" s="9">
        <v>0.70943219512195199</v>
      </c>
      <c r="T449" s="11">
        <v>0.98950682000000001</v>
      </c>
      <c r="U449" s="9">
        <v>0.36588332450000005</v>
      </c>
      <c r="V449" s="10">
        <v>1</v>
      </c>
      <c r="W449" s="9">
        <v>0</v>
      </c>
      <c r="X449" s="9">
        <v>0</v>
      </c>
      <c r="Y449" s="9">
        <v>0.97199999999999998</v>
      </c>
      <c r="Z449" s="9">
        <v>0.99</v>
      </c>
      <c r="AA449" s="10">
        <v>0.35046728971962615</v>
      </c>
      <c r="AB449" s="9">
        <v>0.89977600393865909</v>
      </c>
      <c r="AC449" s="9">
        <v>0.48700000000000004</v>
      </c>
      <c r="AD449" s="10">
        <v>0.20941452258714799</v>
      </c>
      <c r="AE449" s="10">
        <v>0.30501684609979401</v>
      </c>
      <c r="AF449" s="9">
        <v>2.9226337348973667E-2</v>
      </c>
      <c r="AG449" s="9">
        <v>3.311485714285714E-2</v>
      </c>
    </row>
    <row r="450" spans="3:33">
      <c r="C450" t="s">
        <v>94</v>
      </c>
      <c r="D450">
        <v>2007</v>
      </c>
      <c r="E450" s="9">
        <v>0.99825260180995468</v>
      </c>
      <c r="F450" s="9">
        <v>2.2970000000000001E-2</v>
      </c>
      <c r="G450" s="9">
        <v>0.28000000000000003</v>
      </c>
      <c r="H450" s="9">
        <v>0.30000000000000004</v>
      </c>
      <c r="I450" s="9">
        <v>0.72533333333333339</v>
      </c>
      <c r="J450" s="9">
        <v>0.54</v>
      </c>
      <c r="K450" s="10">
        <v>0.71575</v>
      </c>
      <c r="L450" s="9">
        <v>0.89900000000000002</v>
      </c>
      <c r="M450" s="9">
        <v>0.99682222222216665</v>
      </c>
      <c r="N450" s="10">
        <v>0.18</v>
      </c>
      <c r="O450" s="10">
        <v>0.32</v>
      </c>
      <c r="P450" s="9">
        <v>1</v>
      </c>
      <c r="Q450" s="10">
        <v>0.40749999999999997</v>
      </c>
      <c r="R450" s="9">
        <v>0.99</v>
      </c>
      <c r="S450" s="9">
        <v>0.70029414634146403</v>
      </c>
      <c r="T450" s="11">
        <v>0.98950682000000001</v>
      </c>
      <c r="U450" s="9">
        <v>0.40030888869999998</v>
      </c>
      <c r="V450" s="10">
        <v>1</v>
      </c>
      <c r="W450" s="9">
        <v>0</v>
      </c>
      <c r="X450" s="9">
        <v>0</v>
      </c>
      <c r="Y450" s="9">
        <v>0.97199999999999998</v>
      </c>
      <c r="Z450" s="9">
        <v>0.99</v>
      </c>
      <c r="AA450" s="10">
        <v>0.35046728971962615</v>
      </c>
      <c r="AB450" s="9">
        <v>0.9018640038079887</v>
      </c>
      <c r="AC450" s="9">
        <v>0.46899999999999997</v>
      </c>
      <c r="AD450" s="10">
        <v>0.22846023514617203</v>
      </c>
      <c r="AE450" s="10">
        <v>0.354067936655866</v>
      </c>
      <c r="AF450" s="9">
        <v>3.827516295331667E-2</v>
      </c>
      <c r="AG450" s="9">
        <v>3.3555000000000001E-2</v>
      </c>
    </row>
    <row r="451" spans="3:33">
      <c r="C451" t="s">
        <v>94</v>
      </c>
      <c r="D451">
        <v>2008</v>
      </c>
      <c r="E451" s="9">
        <v>0.99825260180995468</v>
      </c>
      <c r="F451" s="9">
        <v>2.2970000000000001E-2</v>
      </c>
      <c r="G451" s="9">
        <v>0.28000000000000003</v>
      </c>
      <c r="H451" s="9">
        <v>0.30000000000000004</v>
      </c>
      <c r="I451" s="9">
        <v>0.72533333333333339</v>
      </c>
      <c r="J451" s="9">
        <v>0.54</v>
      </c>
      <c r="K451" s="10">
        <v>0.71575</v>
      </c>
      <c r="L451" s="9">
        <v>0.89599999999999991</v>
      </c>
      <c r="M451" s="9">
        <v>0.99638703703700005</v>
      </c>
      <c r="N451" s="10">
        <v>0.18</v>
      </c>
      <c r="O451" s="10">
        <v>0.32639999985694884</v>
      </c>
      <c r="P451" s="9">
        <v>1</v>
      </c>
      <c r="Q451" s="10">
        <v>0.40749999999999997</v>
      </c>
      <c r="R451" s="9">
        <v>0.99</v>
      </c>
      <c r="S451" s="9">
        <v>0.69132682926829403</v>
      </c>
      <c r="T451" s="11">
        <v>0.98950682000000001</v>
      </c>
      <c r="U451" s="9">
        <v>0.34547539829999996</v>
      </c>
      <c r="V451" s="10">
        <v>1</v>
      </c>
      <c r="W451" s="9">
        <v>0</v>
      </c>
      <c r="X451" s="9">
        <v>0</v>
      </c>
      <c r="Y451" s="9">
        <v>0.97199999999999998</v>
      </c>
      <c r="Z451" s="9">
        <v>0.99</v>
      </c>
      <c r="AA451" s="10">
        <v>0.35046728971962615</v>
      </c>
      <c r="AB451" s="9">
        <v>0.90395200367731832</v>
      </c>
      <c r="AC451" s="9">
        <v>0.46200000000000002</v>
      </c>
      <c r="AD451" s="10">
        <v>0.177572410045018</v>
      </c>
      <c r="AE451" s="10">
        <v>0.34798460158197997</v>
      </c>
      <c r="AF451" s="9">
        <v>6.6133939088641777E-2</v>
      </c>
      <c r="AG451" s="9">
        <v>3.6044285714285716E-2</v>
      </c>
    </row>
    <row r="452" spans="3:33">
      <c r="C452" t="s">
        <v>94</v>
      </c>
      <c r="D452">
        <v>2009</v>
      </c>
      <c r="E452" s="9">
        <v>0.99825260180995468</v>
      </c>
      <c r="F452" s="9">
        <v>2.2970000000000001E-2</v>
      </c>
      <c r="G452" s="9">
        <v>0.2943999996781349</v>
      </c>
      <c r="H452" s="9">
        <v>0.30000000000000004</v>
      </c>
      <c r="I452" s="9">
        <v>0.72533333333333339</v>
      </c>
      <c r="J452" s="9">
        <v>0.54919999979436396</v>
      </c>
      <c r="K452" s="10">
        <v>0.71575</v>
      </c>
      <c r="L452" s="9">
        <v>0.89300000000000002</v>
      </c>
      <c r="M452" s="9">
        <v>0.99638703703700005</v>
      </c>
      <c r="N452" s="10">
        <v>0.18</v>
      </c>
      <c r="O452" s="10">
        <v>0.33279999971389773</v>
      </c>
      <c r="P452" s="9">
        <v>1</v>
      </c>
      <c r="Q452" s="10">
        <v>0.40749999999999997</v>
      </c>
      <c r="R452" s="9">
        <v>0.99</v>
      </c>
      <c r="S452" s="9">
        <v>0.71150029223201616</v>
      </c>
      <c r="T452" s="11">
        <v>0.98950682000000001</v>
      </c>
      <c r="U452" s="9">
        <v>0.45221925650000006</v>
      </c>
      <c r="V452" s="10">
        <v>1</v>
      </c>
      <c r="W452" s="9">
        <v>0</v>
      </c>
      <c r="X452" s="9">
        <v>0</v>
      </c>
      <c r="Y452" s="9">
        <v>0.97199999999999998</v>
      </c>
      <c r="Z452" s="9">
        <v>0.99</v>
      </c>
      <c r="AA452" s="10">
        <v>0.35046728971962615</v>
      </c>
      <c r="AB452" s="9">
        <v>0.90604000354664782</v>
      </c>
      <c r="AC452" s="9">
        <v>0.48799999999999999</v>
      </c>
      <c r="AD452" s="10">
        <v>0.215068379803036</v>
      </c>
      <c r="AE452" s="10">
        <v>0.35477166801697402</v>
      </c>
      <c r="AF452" s="9">
        <v>0.11219247110630444</v>
      </c>
      <c r="AG452" s="9">
        <v>3.8297285714285714E-2</v>
      </c>
    </row>
    <row r="453" spans="3:33">
      <c r="C453" t="s">
        <v>94</v>
      </c>
      <c r="D453">
        <v>2010</v>
      </c>
      <c r="E453" s="9">
        <v>0.99825260180995468</v>
      </c>
      <c r="F453" s="9">
        <v>2.2970000000000001E-2</v>
      </c>
      <c r="G453" s="9">
        <v>0.30879999935626978</v>
      </c>
      <c r="H453" s="9">
        <v>0.30000000000000004</v>
      </c>
      <c r="I453" s="9">
        <v>0.72533333333333339</v>
      </c>
      <c r="J453" s="9">
        <v>0.55839999958872788</v>
      </c>
      <c r="K453" s="10">
        <v>0.71575</v>
      </c>
      <c r="L453" s="9">
        <v>0.90192999980039901</v>
      </c>
      <c r="M453" s="9">
        <v>0.99638703703700005</v>
      </c>
      <c r="N453" s="10">
        <v>0.18</v>
      </c>
      <c r="O453" s="10">
        <v>0.33919999957084657</v>
      </c>
      <c r="P453" s="9">
        <v>1</v>
      </c>
      <c r="Q453" s="10">
        <v>0.40749999999999997</v>
      </c>
      <c r="R453" s="9">
        <v>0.99</v>
      </c>
      <c r="S453" s="9">
        <v>0.73167375519573818</v>
      </c>
      <c r="T453" s="11">
        <v>0.98950682000000001</v>
      </c>
      <c r="U453" s="9">
        <v>0.45674144896392116</v>
      </c>
      <c r="V453" s="10">
        <v>1</v>
      </c>
      <c r="W453" s="9">
        <v>0</v>
      </c>
      <c r="X453" s="9">
        <v>0</v>
      </c>
      <c r="Y453" s="9">
        <v>0.97199999999999998</v>
      </c>
      <c r="Z453" s="9">
        <v>0.99</v>
      </c>
      <c r="AA453" s="10">
        <v>0.35046728971962615</v>
      </c>
      <c r="AB453" s="9">
        <v>0.90812800341597744</v>
      </c>
      <c r="AC453" s="9">
        <v>0.47499999999999998</v>
      </c>
      <c r="AD453" s="10">
        <v>0.21791769594131843</v>
      </c>
      <c r="AE453" s="10">
        <v>0.35622395130434314</v>
      </c>
      <c r="AF453" s="9">
        <v>0.11107054642031837</v>
      </c>
      <c r="AG453" s="9">
        <v>3.7914312865702966E-2</v>
      </c>
    </row>
    <row r="454" spans="3:33">
      <c r="C454" t="s">
        <v>96</v>
      </c>
      <c r="D454">
        <v>1995</v>
      </c>
      <c r="E454" s="9">
        <v>0.51401978609625665</v>
      </c>
      <c r="F454" s="9">
        <v>4.5869999999999999E-3</v>
      </c>
      <c r="G454" s="9">
        <v>0.63</v>
      </c>
      <c r="H454" s="9">
        <v>0.25</v>
      </c>
      <c r="I454" s="9">
        <v>0.39733333333333332</v>
      </c>
      <c r="J454" s="9">
        <v>0.89</v>
      </c>
      <c r="K454" s="10">
        <v>0.54241666666666666</v>
      </c>
      <c r="L454" s="9">
        <v>0.85799999999999998</v>
      </c>
      <c r="M454" s="9">
        <v>0.97270540540539185</v>
      </c>
      <c r="N454" s="10">
        <v>0.08</v>
      </c>
      <c r="O454" s="10">
        <v>0.05</v>
      </c>
      <c r="P454" s="9">
        <v>1</v>
      </c>
      <c r="Q454" s="10">
        <v>0.76749999999999996</v>
      </c>
      <c r="R454" s="9">
        <v>0.95760000000000001</v>
      </c>
      <c r="S454" s="9">
        <v>0.58345268292683006</v>
      </c>
      <c r="T454" s="11">
        <v>0.74051123200000002</v>
      </c>
      <c r="U454" s="9">
        <v>0.16641144319999998</v>
      </c>
      <c r="V454" s="10">
        <v>0.81079986849999997</v>
      </c>
      <c r="W454" s="9">
        <v>7.4136725619909305E-2</v>
      </c>
      <c r="X454" s="9">
        <v>0.238716185799286</v>
      </c>
      <c r="Y454" s="9">
        <v>0.76</v>
      </c>
      <c r="Z454" s="9">
        <v>0.33</v>
      </c>
      <c r="AA454" s="10">
        <v>7.6478585995921139E-2</v>
      </c>
      <c r="AB454" s="9">
        <v>0.92500000000000004</v>
      </c>
      <c r="AC454" s="9">
        <v>0.50688000047206883</v>
      </c>
      <c r="AD454" s="10">
        <v>0.22565290334270122</v>
      </c>
      <c r="AE454" s="10">
        <v>0.31232473214264428</v>
      </c>
      <c r="AF454" s="9">
        <v>1.376637426009E-3</v>
      </c>
      <c r="AG454" s="9">
        <v>1.9996142857142855E-2</v>
      </c>
    </row>
    <row r="455" spans="3:33">
      <c r="C455" t="s">
        <v>96</v>
      </c>
      <c r="D455">
        <v>1996</v>
      </c>
      <c r="E455" s="9">
        <v>0.51401978609625665</v>
      </c>
      <c r="F455" s="9">
        <v>4.5869999999999999E-3</v>
      </c>
      <c r="G455" s="9">
        <v>0.6120000000000001</v>
      </c>
      <c r="H455" s="9">
        <v>0.25</v>
      </c>
      <c r="I455" s="9">
        <v>0.39733333333333332</v>
      </c>
      <c r="J455" s="9">
        <v>0.878</v>
      </c>
      <c r="K455" s="10">
        <v>0.54241666666666666</v>
      </c>
      <c r="L455" s="9">
        <v>0.85260000000000002</v>
      </c>
      <c r="M455" s="9">
        <v>0.97270540540539185</v>
      </c>
      <c r="N455" s="10">
        <v>0.08</v>
      </c>
      <c r="O455" s="10">
        <v>0.02</v>
      </c>
      <c r="P455" s="9">
        <v>1</v>
      </c>
      <c r="Q455" s="10">
        <v>0.76749999999999996</v>
      </c>
      <c r="R455" s="9">
        <v>0.95760000000000001</v>
      </c>
      <c r="S455" s="9">
        <v>0.58037707317073206</v>
      </c>
      <c r="T455" s="11">
        <v>0.74051123200000002</v>
      </c>
      <c r="U455" s="9">
        <v>0.32687480059999996</v>
      </c>
      <c r="V455" s="10">
        <v>0.73748166159999995</v>
      </c>
      <c r="W455" s="9">
        <v>7.4136725619909305E-2</v>
      </c>
      <c r="X455" s="9">
        <v>0.238716185799286</v>
      </c>
      <c r="Y455" s="9">
        <v>0.76</v>
      </c>
      <c r="Z455" s="9">
        <v>0.33</v>
      </c>
      <c r="AA455" s="10">
        <v>7.6478585995921139E-2</v>
      </c>
      <c r="AB455" s="9">
        <v>0.92500000000000004</v>
      </c>
      <c r="AC455" s="9">
        <v>0.51744000023603431</v>
      </c>
      <c r="AD455" s="10">
        <v>0.22005398313045599</v>
      </c>
      <c r="AE455" s="10">
        <v>0.308494624722708</v>
      </c>
      <c r="AF455" s="9">
        <v>2.1961658337010001E-3</v>
      </c>
      <c r="AG455" s="9">
        <v>2.2370428571428572E-2</v>
      </c>
    </row>
    <row r="456" spans="3:33">
      <c r="C456" t="s">
        <v>96</v>
      </c>
      <c r="D456">
        <v>1997</v>
      </c>
      <c r="E456" s="9">
        <v>0.51401978609625665</v>
      </c>
      <c r="F456" s="9">
        <v>4.5869999999999999E-3</v>
      </c>
      <c r="G456" s="9">
        <v>0.59399999999999997</v>
      </c>
      <c r="H456" s="9">
        <v>0.25</v>
      </c>
      <c r="I456" s="9">
        <v>0.39733333333333332</v>
      </c>
      <c r="J456" s="9">
        <v>0.86599999999999999</v>
      </c>
      <c r="K456" s="10">
        <v>0.54241666666666666</v>
      </c>
      <c r="L456" s="9">
        <v>0.84719999999999995</v>
      </c>
      <c r="M456" s="9">
        <v>0.97265540540539186</v>
      </c>
      <c r="N456" s="10">
        <v>0.08</v>
      </c>
      <c r="O456" s="10">
        <v>0.02</v>
      </c>
      <c r="P456" s="9">
        <v>1</v>
      </c>
      <c r="Q456" s="10">
        <v>0.76749999999999996</v>
      </c>
      <c r="R456" s="9">
        <v>0.95631999999999995</v>
      </c>
      <c r="S456" s="9">
        <v>0.57701121951219603</v>
      </c>
      <c r="T456" s="11">
        <v>0.74051123200000002</v>
      </c>
      <c r="U456" s="9">
        <v>0.27236322430000004</v>
      </c>
      <c r="V456" s="10">
        <v>0.66416345469999993</v>
      </c>
      <c r="W456" s="9">
        <v>7.4136725619909305E-2</v>
      </c>
      <c r="X456" s="9">
        <v>0.238716185799286</v>
      </c>
      <c r="Y456" s="9">
        <v>0.76</v>
      </c>
      <c r="Z456" s="9">
        <v>0.33</v>
      </c>
      <c r="AA456" s="10">
        <v>7.6478585995921139E-2</v>
      </c>
      <c r="AB456" s="9">
        <v>0.92500000000000004</v>
      </c>
      <c r="AC456" s="9">
        <v>0.52800000000000002</v>
      </c>
      <c r="AD456" s="10">
        <v>0.24307450277027298</v>
      </c>
      <c r="AE456" s="10">
        <v>0.31632521298110999</v>
      </c>
      <c r="AF456" s="9">
        <v>3.1132035148992224E-3</v>
      </c>
      <c r="AG456" s="9">
        <v>1.5860000000000003E-2</v>
      </c>
    </row>
    <row r="457" spans="3:33">
      <c r="C457" t="s">
        <v>96</v>
      </c>
      <c r="D457">
        <v>1998</v>
      </c>
      <c r="E457" s="9">
        <v>0.51401978609625665</v>
      </c>
      <c r="F457" s="9">
        <v>4.5869999999999999E-3</v>
      </c>
      <c r="G457" s="9">
        <v>0.57600000000000007</v>
      </c>
      <c r="H457" s="9">
        <v>0.25</v>
      </c>
      <c r="I457" s="9">
        <v>0.39733333333333332</v>
      </c>
      <c r="J457" s="9">
        <v>0.85399999999999998</v>
      </c>
      <c r="K457" s="10">
        <v>0.54241666666666666</v>
      </c>
      <c r="L457" s="9">
        <v>0.8418000000000001</v>
      </c>
      <c r="M457" s="9">
        <v>0.97223243243241897</v>
      </c>
      <c r="N457" s="10">
        <v>0.08</v>
      </c>
      <c r="O457" s="10">
        <v>0.04</v>
      </c>
      <c r="P457" s="9">
        <v>1</v>
      </c>
      <c r="Q457" s="10">
        <v>0.76749999999999996</v>
      </c>
      <c r="R457" s="9">
        <v>0.95504</v>
      </c>
      <c r="S457" s="9">
        <v>0.57307268292683</v>
      </c>
      <c r="T457" s="11">
        <v>0.74051123200000002</v>
      </c>
      <c r="U457" s="9">
        <v>0.17995071289999998</v>
      </c>
      <c r="V457" s="10">
        <v>0.59084524779999992</v>
      </c>
      <c r="W457" s="9">
        <v>7.4136725619909305E-2</v>
      </c>
      <c r="X457" s="9">
        <v>0.238716185799286</v>
      </c>
      <c r="Y457" s="9">
        <v>0.76</v>
      </c>
      <c r="Z457" s="9">
        <v>0.33</v>
      </c>
      <c r="AA457" s="10">
        <v>7.6478585995921139E-2</v>
      </c>
      <c r="AB457" s="9">
        <v>0.92672857148285714</v>
      </c>
      <c r="AC457" s="9">
        <v>0.59799999999999998</v>
      </c>
      <c r="AD457" s="10">
        <v>0.26609502241009003</v>
      </c>
      <c r="AE457" s="10">
        <v>0.32415580123951199</v>
      </c>
      <c r="AF457" s="9">
        <v>5.5636459465681111E-3</v>
      </c>
      <c r="AG457" s="9">
        <v>1.3462571428571428E-2</v>
      </c>
    </row>
    <row r="458" spans="3:33">
      <c r="C458" t="s">
        <v>96</v>
      </c>
      <c r="D458">
        <v>1999</v>
      </c>
      <c r="E458" s="9">
        <v>0.51401978609625665</v>
      </c>
      <c r="F458" s="9">
        <v>4.5869999999999999E-3</v>
      </c>
      <c r="G458" s="9">
        <v>0.55800000000000005</v>
      </c>
      <c r="H458" s="9">
        <v>0.25</v>
      </c>
      <c r="I458" s="9">
        <v>0.39733333333333332</v>
      </c>
      <c r="J458" s="9">
        <v>0.84199999999999997</v>
      </c>
      <c r="K458" s="10">
        <v>0.54241666666666666</v>
      </c>
      <c r="L458" s="9">
        <v>0.83640000000000003</v>
      </c>
      <c r="M458" s="9">
        <v>0.97180675675674322</v>
      </c>
      <c r="N458" s="10">
        <v>0.08</v>
      </c>
      <c r="O458" s="10">
        <v>0.04</v>
      </c>
      <c r="P458" s="9">
        <v>1</v>
      </c>
      <c r="Q458" s="10">
        <v>0.76749999999999996</v>
      </c>
      <c r="R458" s="9">
        <v>0.95411999999999997</v>
      </c>
      <c r="S458" s="9">
        <v>0.56829024390243998</v>
      </c>
      <c r="T458" s="11">
        <v>0.74051123200000002</v>
      </c>
      <c r="U458" s="9">
        <v>0.12203688680000001</v>
      </c>
      <c r="V458" s="10">
        <v>0.51752704090000001</v>
      </c>
      <c r="W458" s="9">
        <v>7.4136725619909305E-2</v>
      </c>
      <c r="X458" s="9">
        <v>0.238716185799286</v>
      </c>
      <c r="Y458" s="9">
        <v>0.76</v>
      </c>
      <c r="Z458" s="9">
        <v>0.33</v>
      </c>
      <c r="AA458" s="10">
        <v>7.6478585995921139E-2</v>
      </c>
      <c r="AB458" s="9">
        <v>0.92845714296571424</v>
      </c>
      <c r="AC458" s="9">
        <v>0.59899999999999998</v>
      </c>
      <c r="AD458" s="10">
        <v>0.30819384919801701</v>
      </c>
      <c r="AE458" s="10">
        <v>0.33333949781338501</v>
      </c>
      <c r="AF458" s="9">
        <v>7.9139801675836667E-3</v>
      </c>
      <c r="AG458" s="9">
        <v>2.1434999999999999E-2</v>
      </c>
    </row>
    <row r="459" spans="3:33">
      <c r="C459" t="s">
        <v>96</v>
      </c>
      <c r="D459">
        <v>2000</v>
      </c>
      <c r="E459" s="9">
        <v>0.51401978609625665</v>
      </c>
      <c r="F459" s="9">
        <v>4.5869999999999999E-3</v>
      </c>
      <c r="G459" s="9">
        <v>0.54</v>
      </c>
      <c r="H459" s="9">
        <v>0.25</v>
      </c>
      <c r="I459" s="9">
        <v>0.39733333333333332</v>
      </c>
      <c r="J459" s="9">
        <v>0.83</v>
      </c>
      <c r="K459" s="10">
        <v>0.54241666666666666</v>
      </c>
      <c r="L459" s="9">
        <v>0.83099999999999996</v>
      </c>
      <c r="M459" s="9">
        <v>0.97138648648647297</v>
      </c>
      <c r="N459" s="10">
        <v>0.08</v>
      </c>
      <c r="O459" s="10">
        <v>0.05</v>
      </c>
      <c r="P459" s="9">
        <v>1</v>
      </c>
      <c r="Q459" s="10">
        <v>0.76749999999999996</v>
      </c>
      <c r="R459" s="9">
        <v>0.95320000000000005</v>
      </c>
      <c r="S459" s="9">
        <v>0.56236146341463389</v>
      </c>
      <c r="T459" s="11">
        <v>0.74051123200000002</v>
      </c>
      <c r="U459" s="9">
        <v>9.4094606269999992E-2</v>
      </c>
      <c r="V459" s="10">
        <v>0.444208834</v>
      </c>
      <c r="W459" s="9">
        <v>7.4136725619909305E-2</v>
      </c>
      <c r="X459" s="9">
        <v>0.238716185799286</v>
      </c>
      <c r="Y459" s="9">
        <v>0.76</v>
      </c>
      <c r="Z459" s="9">
        <v>0.33</v>
      </c>
      <c r="AA459" s="10">
        <v>7.6478585995921139E-2</v>
      </c>
      <c r="AB459" s="9">
        <v>0.93018571444857145</v>
      </c>
      <c r="AC459" s="9">
        <v>0.59299999999999997</v>
      </c>
      <c r="AD459" s="10">
        <v>0.35029267598594399</v>
      </c>
      <c r="AE459" s="10">
        <v>0.34252319438725803</v>
      </c>
      <c r="AF459" s="9">
        <v>1.1367897394579113E-2</v>
      </c>
      <c r="AG459" s="9">
        <v>2.9407428571428574E-2</v>
      </c>
    </row>
    <row r="460" spans="3:33">
      <c r="C460" t="s">
        <v>96</v>
      </c>
      <c r="D460">
        <v>2001</v>
      </c>
      <c r="E460" s="9">
        <v>0.51401978609625665</v>
      </c>
      <c r="F460" s="9">
        <v>4.5869999999999999E-3</v>
      </c>
      <c r="G460" s="9">
        <v>0.52</v>
      </c>
      <c r="H460" s="9">
        <v>0.25</v>
      </c>
      <c r="I460" s="9">
        <v>0.39733333333333332</v>
      </c>
      <c r="J460" s="9">
        <v>0.81600000000000006</v>
      </c>
      <c r="K460" s="10">
        <v>0.54241666666666666</v>
      </c>
      <c r="L460" s="9">
        <v>0.82540000000000002</v>
      </c>
      <c r="M460" s="9">
        <v>0.97079729729728381</v>
      </c>
      <c r="N460" s="10">
        <v>0.08</v>
      </c>
      <c r="O460" s="10">
        <v>0.03</v>
      </c>
      <c r="P460" s="9">
        <v>1</v>
      </c>
      <c r="Q460" s="10">
        <v>0.76749999999999996</v>
      </c>
      <c r="R460" s="9">
        <v>0.95282999999999995</v>
      </c>
      <c r="S460" s="9">
        <v>0.55506292682926994</v>
      </c>
      <c r="T460" s="11">
        <v>0.74051123200000002</v>
      </c>
      <c r="U460" s="9">
        <v>0.1806739617</v>
      </c>
      <c r="V460" s="10">
        <v>0.41004081705000001</v>
      </c>
      <c r="W460" s="9">
        <v>7.4136725619909305E-2</v>
      </c>
      <c r="X460" s="9">
        <v>0.238716185799286</v>
      </c>
      <c r="Y460" s="9">
        <v>0.76</v>
      </c>
      <c r="Z460" s="9">
        <v>0.33</v>
      </c>
      <c r="AA460" s="10">
        <v>7.6478585995921139E-2</v>
      </c>
      <c r="AB460" s="9">
        <v>0.93191428593142855</v>
      </c>
      <c r="AC460" s="9">
        <v>0.59599999999999997</v>
      </c>
      <c r="AD460" s="10">
        <v>0.34385576018029501</v>
      </c>
      <c r="AE460" s="10">
        <v>0.34792314537209401</v>
      </c>
      <c r="AF460" s="9">
        <v>1.9107162513002002E-2</v>
      </c>
      <c r="AG460" s="9">
        <v>3.1301571428571429E-2</v>
      </c>
    </row>
    <row r="461" spans="3:33">
      <c r="C461" t="s">
        <v>96</v>
      </c>
      <c r="D461">
        <v>2002</v>
      </c>
      <c r="E461" s="9">
        <v>0.51401978609625665</v>
      </c>
      <c r="F461" s="9">
        <v>4.5869999999999999E-3</v>
      </c>
      <c r="G461" s="9">
        <v>0.5</v>
      </c>
      <c r="H461" s="9">
        <v>0.25</v>
      </c>
      <c r="I461" s="9">
        <v>0.39733333333333332</v>
      </c>
      <c r="J461" s="9">
        <v>0.80200000000000005</v>
      </c>
      <c r="K461" s="10">
        <v>0.54241666666666666</v>
      </c>
      <c r="L461" s="9">
        <v>0.81980000000000008</v>
      </c>
      <c r="M461" s="9">
        <v>0.96986351351349998</v>
      </c>
      <c r="N461" s="10">
        <v>0.08</v>
      </c>
      <c r="O461" s="10">
        <v>0.04</v>
      </c>
      <c r="P461" s="9">
        <v>1</v>
      </c>
      <c r="Q461" s="10">
        <v>0.76749999999999996</v>
      </c>
      <c r="R461" s="9">
        <v>0.95245999999999997</v>
      </c>
      <c r="S461" s="9">
        <v>0.54646585365853795</v>
      </c>
      <c r="T461" s="11">
        <v>0.74051123200000002</v>
      </c>
      <c r="U461" s="9">
        <v>0.18597501929999999</v>
      </c>
      <c r="V461" s="10">
        <v>0.37587280010000002</v>
      </c>
      <c r="W461" s="9">
        <v>7.4136725619909305E-2</v>
      </c>
      <c r="X461" s="9">
        <v>0.238716185799286</v>
      </c>
      <c r="Y461" s="9">
        <v>0.76</v>
      </c>
      <c r="Z461" s="9">
        <v>0.33</v>
      </c>
      <c r="AA461" s="10">
        <v>7.6478585995921139E-2</v>
      </c>
      <c r="AB461" s="9">
        <v>0.93364285741428565</v>
      </c>
      <c r="AC461" s="9">
        <v>0.60699999999999998</v>
      </c>
      <c r="AD461" s="10">
        <v>0.33741884437464603</v>
      </c>
      <c r="AE461" s="10">
        <v>0.35332309635692999</v>
      </c>
      <c r="AF461" s="9">
        <v>3.1945789004873111E-2</v>
      </c>
      <c r="AG461" s="9">
        <v>3.6248714285714287E-2</v>
      </c>
    </row>
    <row r="462" spans="3:33">
      <c r="C462" t="s">
        <v>96</v>
      </c>
      <c r="D462">
        <v>2003</v>
      </c>
      <c r="E462" s="9">
        <v>0.51401978609625665</v>
      </c>
      <c r="F462" s="9">
        <v>4.5869999999999999E-3</v>
      </c>
      <c r="G462" s="9">
        <v>0.48</v>
      </c>
      <c r="H462" s="9">
        <v>0.25</v>
      </c>
      <c r="I462" s="9">
        <v>0.39733333333333332</v>
      </c>
      <c r="J462" s="9">
        <v>0.78800000000000003</v>
      </c>
      <c r="K462" s="10">
        <v>0.54241666666666666</v>
      </c>
      <c r="L462" s="9">
        <v>0.81420000000000003</v>
      </c>
      <c r="M462" s="9">
        <v>0.96264324324319372</v>
      </c>
      <c r="N462" s="10">
        <v>0.08</v>
      </c>
      <c r="O462" s="10">
        <v>0.04</v>
      </c>
      <c r="P462" s="9">
        <v>0.91799999999999993</v>
      </c>
      <c r="Q462" s="10">
        <v>0.76749999999999996</v>
      </c>
      <c r="R462" s="9">
        <v>0.95208999999999999</v>
      </c>
      <c r="S462" s="9">
        <v>0.53678048780487797</v>
      </c>
      <c r="T462" s="11">
        <v>0.74051123200000002</v>
      </c>
      <c r="U462" s="9">
        <v>0.26289405760000001</v>
      </c>
      <c r="V462" s="10">
        <v>0.34170478314999997</v>
      </c>
      <c r="W462" s="9">
        <v>7.4136725619909305E-2</v>
      </c>
      <c r="X462" s="9">
        <v>0.238716185799286</v>
      </c>
      <c r="Y462" s="9">
        <v>0.76</v>
      </c>
      <c r="Z462" s="9">
        <v>0.33</v>
      </c>
      <c r="AA462" s="10">
        <v>7.6478585995921139E-2</v>
      </c>
      <c r="AB462" s="9">
        <v>0.93537142889714286</v>
      </c>
      <c r="AC462" s="9">
        <v>0.63700000000000001</v>
      </c>
      <c r="AD462" s="10">
        <v>0.34539251654190001</v>
      </c>
      <c r="AE462" s="10">
        <v>0.33468230436902002</v>
      </c>
      <c r="AF462" s="9">
        <v>4.1227003056670444E-2</v>
      </c>
      <c r="AG462" s="9">
        <v>4.4860857142857147E-2</v>
      </c>
    </row>
    <row r="463" spans="3:33">
      <c r="C463" t="s">
        <v>96</v>
      </c>
      <c r="D463">
        <v>2004</v>
      </c>
      <c r="E463" s="9">
        <v>0.51401978609625665</v>
      </c>
      <c r="F463" s="9">
        <v>4.5869999999999999E-3</v>
      </c>
      <c r="G463" s="9">
        <v>0.45999999999999996</v>
      </c>
      <c r="H463" s="9">
        <v>0.25</v>
      </c>
      <c r="I463" s="9">
        <v>0.39733333333333332</v>
      </c>
      <c r="J463" s="9">
        <v>0.77400000000000002</v>
      </c>
      <c r="K463" s="10">
        <v>0.54241666666666666</v>
      </c>
      <c r="L463" s="9">
        <v>0.80859999999999999</v>
      </c>
      <c r="M463" s="9">
        <v>0.96483468468467115</v>
      </c>
      <c r="N463" s="10">
        <v>0.08</v>
      </c>
      <c r="O463" s="10">
        <v>0.05</v>
      </c>
      <c r="P463" s="9">
        <v>0.80400000000000005</v>
      </c>
      <c r="Q463" s="10">
        <v>0.76749999999999996</v>
      </c>
      <c r="R463" s="9">
        <v>0.95172000000000001</v>
      </c>
      <c r="S463" s="9">
        <v>0.52614926829268405</v>
      </c>
      <c r="T463" s="11">
        <v>0.74051123200000002</v>
      </c>
      <c r="U463" s="9">
        <v>0.26661230959999999</v>
      </c>
      <c r="V463" s="10">
        <v>0.30753676619999998</v>
      </c>
      <c r="W463" s="9">
        <v>7.4136725619909305E-2</v>
      </c>
      <c r="X463" s="9">
        <v>0.238716185799286</v>
      </c>
      <c r="Y463" s="9">
        <v>0.76</v>
      </c>
      <c r="Z463" s="9">
        <v>0.33</v>
      </c>
      <c r="AA463" s="10">
        <v>7.6478585995921139E-2</v>
      </c>
      <c r="AB463" s="9">
        <v>0.93710000037999996</v>
      </c>
      <c r="AC463" s="9">
        <v>0.61099999999999999</v>
      </c>
      <c r="AD463" s="10">
        <v>0.397023474345024</v>
      </c>
      <c r="AE463" s="10">
        <v>0.32558283070464</v>
      </c>
      <c r="AF463" s="9">
        <v>7.0142593256429991E-2</v>
      </c>
      <c r="AG463" s="9">
        <v>4.3437285714285713E-2</v>
      </c>
    </row>
    <row r="464" spans="3:33">
      <c r="C464" t="s">
        <v>96</v>
      </c>
      <c r="D464">
        <v>2005</v>
      </c>
      <c r="E464" s="9">
        <v>0.51401978609625665</v>
      </c>
      <c r="F464" s="9">
        <v>4.5869999999999999E-3</v>
      </c>
      <c r="G464" s="9">
        <v>0.43999999999999995</v>
      </c>
      <c r="H464" s="9">
        <v>0.25</v>
      </c>
      <c r="I464" s="9">
        <v>0.39733333333333332</v>
      </c>
      <c r="J464" s="9">
        <v>0.76</v>
      </c>
      <c r="K464" s="10">
        <v>0.54241666666666666</v>
      </c>
      <c r="L464" s="9">
        <v>0.80299999999999994</v>
      </c>
      <c r="M464" s="9">
        <v>0.96072387387393687</v>
      </c>
      <c r="N464" s="10">
        <v>0.08</v>
      </c>
      <c r="O464" s="10">
        <v>0.02</v>
      </c>
      <c r="P464" s="9">
        <v>0.69000000000000006</v>
      </c>
      <c r="Q464" s="10">
        <v>0.76749999999999996</v>
      </c>
      <c r="R464" s="9">
        <v>0.95135000000000003</v>
      </c>
      <c r="S464" s="9">
        <v>0.51487463414634205</v>
      </c>
      <c r="T464" s="11">
        <v>0.74051123200000002</v>
      </c>
      <c r="U464" s="9">
        <v>0.25564100429999997</v>
      </c>
      <c r="V464" s="10">
        <v>0.27336874924999999</v>
      </c>
      <c r="W464" s="9">
        <v>7.4136725619909305E-2</v>
      </c>
      <c r="X464" s="9">
        <v>0.238716185799286</v>
      </c>
      <c r="Y464" s="9">
        <v>0.76</v>
      </c>
      <c r="Z464" s="9">
        <v>0.33</v>
      </c>
      <c r="AA464" s="10">
        <v>7.6478585995921139E-2</v>
      </c>
      <c r="AB464" s="9">
        <v>0.93835800034428152</v>
      </c>
      <c r="AC464" s="9">
        <v>0.6</v>
      </c>
      <c r="AD464" s="10">
        <v>0.40441361545545795</v>
      </c>
      <c r="AE464" s="10">
        <v>0.30060932723639</v>
      </c>
      <c r="AF464" s="9">
        <v>8.5099932201316772E-2</v>
      </c>
      <c r="AG464" s="9">
        <v>5.0882285714285713E-2</v>
      </c>
    </row>
    <row r="465" spans="3:33">
      <c r="C465" t="s">
        <v>96</v>
      </c>
      <c r="D465">
        <v>2006</v>
      </c>
      <c r="E465" s="9">
        <v>0.51401978609625665</v>
      </c>
      <c r="F465" s="9">
        <v>4.5869999999999999E-3</v>
      </c>
      <c r="G465" s="9">
        <v>0.42333333333333334</v>
      </c>
      <c r="H465" s="9">
        <v>0.25</v>
      </c>
      <c r="I465" s="9">
        <v>0.39733333333333332</v>
      </c>
      <c r="J465" s="9">
        <v>0.7433333333333334</v>
      </c>
      <c r="K465" s="10">
        <v>0.54241666666666666</v>
      </c>
      <c r="L465" s="9">
        <v>0.79680000000000006</v>
      </c>
      <c r="M465" s="9">
        <v>0.95807719298242977</v>
      </c>
      <c r="N465" s="10">
        <v>0.08</v>
      </c>
      <c r="O465" s="10">
        <v>0.02</v>
      </c>
      <c r="P465" s="9">
        <v>0.70379999969154594</v>
      </c>
      <c r="Q465" s="10">
        <v>0.76749999999999996</v>
      </c>
      <c r="R465" s="9">
        <v>0.95098000000000005</v>
      </c>
      <c r="S465" s="9">
        <v>0.50331121951219604</v>
      </c>
      <c r="T465" s="11">
        <v>0.74051123200000002</v>
      </c>
      <c r="U465" s="9">
        <v>0.23318721239999998</v>
      </c>
      <c r="V465" s="10">
        <v>0.25618130350000001</v>
      </c>
      <c r="W465" s="9">
        <v>7.4136725619909305E-2</v>
      </c>
      <c r="X465" s="9">
        <v>0.238716185799286</v>
      </c>
      <c r="Y465" s="9">
        <v>0.76</v>
      </c>
      <c r="Z465" s="9">
        <v>0.33</v>
      </c>
      <c r="AA465" s="10">
        <v>7.6478585995921139E-2</v>
      </c>
      <c r="AB465" s="9">
        <v>0.93961600030856307</v>
      </c>
      <c r="AC465" s="9">
        <v>0.56700000000000006</v>
      </c>
      <c r="AD465" s="10">
        <v>0.41242077224032203</v>
      </c>
      <c r="AE465" s="10">
        <v>0.32959889574169604</v>
      </c>
      <c r="AF465" s="9">
        <v>0.13574854328247221</v>
      </c>
      <c r="AG465" s="9">
        <v>6.4845857142857136E-2</v>
      </c>
    </row>
    <row r="466" spans="3:33">
      <c r="C466" t="s">
        <v>96</v>
      </c>
      <c r="D466">
        <v>2007</v>
      </c>
      <c r="E466" s="9">
        <v>0.51401978609625665</v>
      </c>
      <c r="F466" s="9">
        <v>4.5869999999999999E-3</v>
      </c>
      <c r="G466" s="9">
        <v>0.40666666666666662</v>
      </c>
      <c r="H466" s="9">
        <v>0.25</v>
      </c>
      <c r="I466" s="9">
        <v>0.39733333333333332</v>
      </c>
      <c r="J466" s="9">
        <v>0.72666666666666668</v>
      </c>
      <c r="K466" s="10">
        <v>0.54241666666666666</v>
      </c>
      <c r="L466" s="9">
        <v>0.79059999999999997</v>
      </c>
      <c r="M466" s="9">
        <v>0.9586666666665965</v>
      </c>
      <c r="N466" s="10">
        <v>0.08</v>
      </c>
      <c r="O466" s="10">
        <v>0.02</v>
      </c>
      <c r="P466" s="9">
        <v>0.71759999938309194</v>
      </c>
      <c r="Q466" s="10">
        <v>0.76749999999999996</v>
      </c>
      <c r="R466" s="9">
        <v>0.95060999999999996</v>
      </c>
      <c r="S466" s="9">
        <v>0.49180195121951198</v>
      </c>
      <c r="T466" s="11">
        <v>0.74051123200000002</v>
      </c>
      <c r="U466" s="9">
        <v>0.16410983869999998</v>
      </c>
      <c r="V466" s="10">
        <v>0.23899385775000001</v>
      </c>
      <c r="W466" s="9">
        <v>7.4136725619909305E-2</v>
      </c>
      <c r="X466" s="9">
        <v>0.238716185799286</v>
      </c>
      <c r="Y466" s="9">
        <v>0.76</v>
      </c>
      <c r="Z466" s="9">
        <v>0.33</v>
      </c>
      <c r="AA466" s="10">
        <v>7.6478585995921139E-2</v>
      </c>
      <c r="AB466" s="9">
        <v>0.94087400027284451</v>
      </c>
      <c r="AC466" s="9">
        <v>0.55899999999999994</v>
      </c>
      <c r="AD466" s="10">
        <v>0.40354954509720803</v>
      </c>
      <c r="AE466" s="10">
        <v>0.32660438283529397</v>
      </c>
      <c r="AF466" s="9">
        <v>0.20038990470108001</v>
      </c>
      <c r="AG466" s="9">
        <v>7.6515714285714284E-2</v>
      </c>
    </row>
    <row r="467" spans="3:33">
      <c r="C467" t="s">
        <v>96</v>
      </c>
      <c r="D467">
        <v>2008</v>
      </c>
      <c r="E467" s="9">
        <v>0.51401978609625665</v>
      </c>
      <c r="F467" s="9">
        <v>4.5869999999999999E-3</v>
      </c>
      <c r="G467" s="9">
        <v>0.39</v>
      </c>
      <c r="H467" s="9">
        <v>0.25</v>
      </c>
      <c r="I467" s="9">
        <v>0.39733333333333332</v>
      </c>
      <c r="J467" s="9">
        <v>0.71</v>
      </c>
      <c r="K467" s="10">
        <v>0.54241666666666666</v>
      </c>
      <c r="L467" s="9">
        <v>0.78439999999999999</v>
      </c>
      <c r="M467" s="9">
        <v>0.95630427350429492</v>
      </c>
      <c r="N467" s="10">
        <v>0.08</v>
      </c>
      <c r="O467" s="10">
        <v>2.0399999991059303E-2</v>
      </c>
      <c r="P467" s="9">
        <v>0.73139999907463793</v>
      </c>
      <c r="Q467" s="10">
        <v>0.76749999999999996</v>
      </c>
      <c r="R467" s="9">
        <v>0.95023999999999997</v>
      </c>
      <c r="S467" s="9">
        <v>0.48062975609756198</v>
      </c>
      <c r="T467" s="11">
        <v>0.74051123200000002</v>
      </c>
      <c r="U467" s="9">
        <v>0.17082554630000002</v>
      </c>
      <c r="V467" s="10">
        <v>0.22180641200000001</v>
      </c>
      <c r="W467" s="9">
        <v>7.4136725619909305E-2</v>
      </c>
      <c r="X467" s="9">
        <v>0.238716185799286</v>
      </c>
      <c r="Y467" s="9">
        <v>0.76</v>
      </c>
      <c r="Z467" s="9">
        <v>0.33</v>
      </c>
      <c r="AA467" s="10">
        <v>7.6478585995921139E-2</v>
      </c>
      <c r="AB467" s="9">
        <v>0.94213200023712607</v>
      </c>
      <c r="AC467" s="9">
        <v>0.55899999999999994</v>
      </c>
      <c r="AD467" s="10">
        <v>0.43786399986126401</v>
      </c>
      <c r="AE467" s="10">
        <v>0.31170952493426796</v>
      </c>
      <c r="AF467" s="9">
        <v>0.32329179998924445</v>
      </c>
      <c r="AG467" s="9">
        <v>0.10022557142857143</v>
      </c>
    </row>
    <row r="468" spans="3:33">
      <c r="C468" t="s">
        <v>96</v>
      </c>
      <c r="D468">
        <v>2009</v>
      </c>
      <c r="E468" s="9">
        <v>0.51401978609625665</v>
      </c>
      <c r="F468" s="9">
        <v>4.5869999999999999E-3</v>
      </c>
      <c r="G468" s="9">
        <v>0.4021999997273088</v>
      </c>
      <c r="H468" s="9">
        <v>0.25</v>
      </c>
      <c r="I468" s="9">
        <v>0.39733333333333332</v>
      </c>
      <c r="J468" s="9">
        <v>0.71579999987035992</v>
      </c>
      <c r="K468" s="10">
        <v>0.54241666666666666</v>
      </c>
      <c r="L468" s="9">
        <v>0.77819999999999989</v>
      </c>
      <c r="M468" s="9">
        <v>0.96221581196583328</v>
      </c>
      <c r="N468" s="10">
        <v>0.08</v>
      </c>
      <c r="O468" s="10">
        <v>2.0799999982118608E-2</v>
      </c>
      <c r="P468" s="9">
        <v>0.74519999876618392</v>
      </c>
      <c r="Q468" s="10">
        <v>0.76749999999999996</v>
      </c>
      <c r="R468" s="9">
        <v>0.95023999999999997</v>
      </c>
      <c r="S468" s="9">
        <v>0.50501716043050981</v>
      </c>
      <c r="T468" s="11">
        <v>0.74051123200000002</v>
      </c>
      <c r="U468" s="9">
        <v>9.0910351049999991E-2</v>
      </c>
      <c r="V468" s="10">
        <v>0.22624254014084483</v>
      </c>
      <c r="W468" s="9">
        <v>7.4136725619909305E-2</v>
      </c>
      <c r="X468" s="9">
        <v>0.238716185799286</v>
      </c>
      <c r="Y468" s="9">
        <v>0.76</v>
      </c>
      <c r="Z468" s="9">
        <v>0.33</v>
      </c>
      <c r="AA468" s="10">
        <v>7.6478585995921139E-2</v>
      </c>
      <c r="AB468" s="9">
        <v>0.94339000020140751</v>
      </c>
      <c r="AC468" s="9">
        <v>0.56600000000000006</v>
      </c>
      <c r="AD468" s="10">
        <v>0.37485902017607797</v>
      </c>
      <c r="AE468" s="10">
        <v>0.32370085083287198</v>
      </c>
      <c r="AF468" s="9">
        <v>0.41974293660743889</v>
      </c>
      <c r="AG468" s="9">
        <v>0.14285714285714285</v>
      </c>
    </row>
    <row r="469" spans="3:33">
      <c r="C469" t="s">
        <v>96</v>
      </c>
      <c r="D469">
        <v>2010</v>
      </c>
      <c r="E469" s="9">
        <v>0.51401978609625665</v>
      </c>
      <c r="F469" s="9">
        <v>4.5869999999999999E-3</v>
      </c>
      <c r="G469" s="9">
        <v>0.41439999945461747</v>
      </c>
      <c r="H469" s="9">
        <v>0.25</v>
      </c>
      <c r="I469" s="9">
        <v>0.39733333333333332</v>
      </c>
      <c r="J469" s="9">
        <v>0.72159999974071987</v>
      </c>
      <c r="K469" s="10">
        <v>0.54241666666666666</v>
      </c>
      <c r="L469" s="9">
        <v>0.78598199982605876</v>
      </c>
      <c r="M469" s="9">
        <v>0.96221581196583328</v>
      </c>
      <c r="N469" s="10">
        <v>0.08</v>
      </c>
      <c r="O469" s="10">
        <v>2.119999997317791E-2</v>
      </c>
      <c r="P469" s="9">
        <v>0.75899999845772981</v>
      </c>
      <c r="Q469" s="10">
        <v>0.76749999999999996</v>
      </c>
      <c r="R469" s="9">
        <v>0.95023999999999997</v>
      </c>
      <c r="S469" s="9">
        <v>0.52940456476345743</v>
      </c>
      <c r="T469" s="11">
        <v>0.74051123200000002</v>
      </c>
      <c r="U469" s="9">
        <v>9.1819454540179951E-2</v>
      </c>
      <c r="V469" s="10">
        <v>0.23067866828168962</v>
      </c>
      <c r="W469" s="9">
        <v>7.4136725619909305E-2</v>
      </c>
      <c r="X469" s="9">
        <v>0.238716185799286</v>
      </c>
      <c r="Y469" s="9">
        <v>0.76</v>
      </c>
      <c r="Z469" s="9">
        <v>0.33</v>
      </c>
      <c r="AA469" s="10">
        <v>7.6478585995921139E-2</v>
      </c>
      <c r="AB469" s="9">
        <v>0.94464800016568906</v>
      </c>
      <c r="AC469" s="9">
        <v>0.56600000000000006</v>
      </c>
      <c r="AD469" s="10">
        <v>0.37611042994634603</v>
      </c>
      <c r="AE469" s="10">
        <v>0.32546384228513736</v>
      </c>
      <c r="AF469" s="9">
        <v>0.41554550733518436</v>
      </c>
      <c r="AG469" s="9">
        <v>0.1414285714605025</v>
      </c>
    </row>
    <row r="470" spans="3:33">
      <c r="C470" t="s">
        <v>98</v>
      </c>
      <c r="D470">
        <v>1995</v>
      </c>
      <c r="E470" s="9">
        <v>1</v>
      </c>
      <c r="F470" s="9">
        <v>3.3600000000000001E-3</v>
      </c>
      <c r="G470" s="9">
        <v>0.43000000000000005</v>
      </c>
      <c r="H470" s="9">
        <v>0.27500000000000002</v>
      </c>
      <c r="I470" s="9">
        <v>0.33133333333333331</v>
      </c>
      <c r="J470" s="9">
        <v>0.52</v>
      </c>
      <c r="K470" s="10">
        <v>0.44400000000000001</v>
      </c>
      <c r="L470" s="9">
        <v>0.54700000000000004</v>
      </c>
      <c r="M470" s="9">
        <v>0.99024077181199999</v>
      </c>
      <c r="N470" s="10">
        <v>0.14000000000000001</v>
      </c>
      <c r="O470" s="10">
        <v>0.24</v>
      </c>
      <c r="P470" s="9">
        <v>0.50879999935626974</v>
      </c>
      <c r="Q470" s="10">
        <v>0.20749999999999999</v>
      </c>
      <c r="R470" s="9">
        <v>0.92080000000000006</v>
      </c>
      <c r="S470" s="9">
        <v>0.62872439024390403</v>
      </c>
      <c r="T470" s="11">
        <v>0.930307942</v>
      </c>
      <c r="U470" s="9">
        <v>4.563693337E-2</v>
      </c>
      <c r="V470" s="10">
        <v>0.94747754974999998</v>
      </c>
      <c r="W470" s="9">
        <v>1.8746089557963445E-3</v>
      </c>
      <c r="X470" s="9">
        <v>2.8944314952209001E-2</v>
      </c>
      <c r="Y470" s="9">
        <v>0.70599999999999996</v>
      </c>
      <c r="Z470" s="9">
        <v>0.66</v>
      </c>
      <c r="AA470" s="10">
        <v>1.5865964333312176E-2</v>
      </c>
      <c r="AB470" s="9">
        <v>0.875</v>
      </c>
      <c r="AC470" s="9">
        <v>0.51300000000000001</v>
      </c>
      <c r="AD470" s="10">
        <v>0.25148798620166424</v>
      </c>
      <c r="AE470" s="10">
        <v>0.26310847775833551</v>
      </c>
      <c r="AF470" s="9">
        <v>2.2136202520385554E-4</v>
      </c>
      <c r="AG470" s="9">
        <v>6.1675880119875071E-2</v>
      </c>
    </row>
    <row r="471" spans="3:33">
      <c r="C471" t="s">
        <v>98</v>
      </c>
      <c r="D471">
        <v>1996</v>
      </c>
      <c r="E471" s="9">
        <v>1</v>
      </c>
      <c r="F471" s="9">
        <v>3.3600000000000001E-3</v>
      </c>
      <c r="G471" s="9">
        <v>0.41600000000000004</v>
      </c>
      <c r="H471" s="9">
        <v>0.27500000000000002</v>
      </c>
      <c r="I471" s="9">
        <v>0.33133333333333331</v>
      </c>
      <c r="J471" s="9">
        <v>0.52200000000000002</v>
      </c>
      <c r="K471" s="10">
        <v>0.44400000000000001</v>
      </c>
      <c r="L471" s="9">
        <v>0.53780000000000006</v>
      </c>
      <c r="M471" s="9">
        <v>0.99024077181199999</v>
      </c>
      <c r="N471" s="10">
        <v>0.14000000000000001</v>
      </c>
      <c r="O471" s="10">
        <v>0.1</v>
      </c>
      <c r="P471" s="9">
        <v>0.4991999995708466</v>
      </c>
      <c r="Q471" s="10">
        <v>0.20749999999999999</v>
      </c>
      <c r="R471" s="9">
        <v>0.92080000000000006</v>
      </c>
      <c r="S471" s="9">
        <v>0.63698439024390396</v>
      </c>
      <c r="T471" s="11">
        <v>0.930307942</v>
      </c>
      <c r="U471" s="9">
        <v>2.79872275E-2</v>
      </c>
      <c r="V471" s="10">
        <v>0.92641171874999995</v>
      </c>
      <c r="W471" s="9">
        <v>1.8746089557963445E-3</v>
      </c>
      <c r="X471" s="9">
        <v>2.8944314952209001E-2</v>
      </c>
      <c r="Y471" s="9">
        <v>0.70599999999999996</v>
      </c>
      <c r="Z471" s="9">
        <v>0.66</v>
      </c>
      <c r="AA471" s="10">
        <v>1.5865964333312176E-2</v>
      </c>
      <c r="AB471" s="9">
        <v>0.875</v>
      </c>
      <c r="AC471" s="9">
        <v>0.45700000000000002</v>
      </c>
      <c r="AD471" s="10">
        <v>0.24641631256635202</v>
      </c>
      <c r="AE471" s="10">
        <v>0.258273957006526</v>
      </c>
      <c r="AF471" s="9">
        <v>2.6977756269568889E-4</v>
      </c>
      <c r="AG471" s="9">
        <v>6.3016660089906307E-2</v>
      </c>
    </row>
    <row r="472" spans="3:33">
      <c r="C472" t="s">
        <v>98</v>
      </c>
      <c r="D472">
        <v>1997</v>
      </c>
      <c r="E472" s="9">
        <v>1</v>
      </c>
      <c r="F472" s="9">
        <v>3.3600000000000001E-3</v>
      </c>
      <c r="G472" s="9">
        <v>0.40200000000000002</v>
      </c>
      <c r="H472" s="9">
        <v>0.27500000000000002</v>
      </c>
      <c r="I472" s="9">
        <v>0.33133333333333331</v>
      </c>
      <c r="J472" s="9">
        <v>0.52400000000000002</v>
      </c>
      <c r="K472" s="10">
        <v>0.44400000000000001</v>
      </c>
      <c r="L472" s="9">
        <v>0.52859999999999996</v>
      </c>
      <c r="M472" s="9">
        <v>0.99024077181199999</v>
      </c>
      <c r="N472" s="10">
        <v>0.14000000000000001</v>
      </c>
      <c r="O472" s="10">
        <v>0.25</v>
      </c>
      <c r="P472" s="9">
        <v>0.48959999978542329</v>
      </c>
      <c r="Q472" s="10">
        <v>0.20749999999999999</v>
      </c>
      <c r="R472" s="9">
        <v>0.92080000000000006</v>
      </c>
      <c r="S472" s="9">
        <v>0.64560780487805003</v>
      </c>
      <c r="T472" s="11">
        <v>0.930307942</v>
      </c>
      <c r="U472" s="9">
        <v>3.0613320100000001E-2</v>
      </c>
      <c r="V472" s="10">
        <v>0.90534588775000002</v>
      </c>
      <c r="W472" s="9">
        <v>1.8746089557963445E-3</v>
      </c>
      <c r="X472" s="9">
        <v>2.8944314952209001E-2</v>
      </c>
      <c r="Y472" s="9">
        <v>0.70599999999999996</v>
      </c>
      <c r="Z472" s="9">
        <v>0.66</v>
      </c>
      <c r="AA472" s="10">
        <v>1.5865964333312176E-2</v>
      </c>
      <c r="AB472" s="9">
        <v>0.875</v>
      </c>
      <c r="AC472" s="9">
        <v>0.44600000000000001</v>
      </c>
      <c r="AD472" s="10">
        <v>0.29534225758030297</v>
      </c>
      <c r="AE472" s="10">
        <v>0.26476250633978698</v>
      </c>
      <c r="AF472" s="9">
        <v>3.1587473373734443E-4</v>
      </c>
      <c r="AG472" s="9">
        <v>6.4357440059937529E-2</v>
      </c>
    </row>
    <row r="473" spans="3:33">
      <c r="C473" t="s">
        <v>98</v>
      </c>
      <c r="D473">
        <v>1998</v>
      </c>
      <c r="E473" s="9">
        <v>1</v>
      </c>
      <c r="F473" s="9">
        <v>3.3600000000000001E-3</v>
      </c>
      <c r="G473" s="9">
        <v>0.38800000000000001</v>
      </c>
      <c r="H473" s="9">
        <v>0.27500000000000002</v>
      </c>
      <c r="I473" s="9">
        <v>0.33133333333333331</v>
      </c>
      <c r="J473" s="9">
        <v>0.52600000000000002</v>
      </c>
      <c r="K473" s="10">
        <v>0.44400000000000001</v>
      </c>
      <c r="L473" s="9">
        <v>0.51939999999999997</v>
      </c>
      <c r="M473" s="9">
        <v>0.99024077181199999</v>
      </c>
      <c r="N473" s="10">
        <v>0.14000000000000001</v>
      </c>
      <c r="O473" s="10">
        <v>0.25</v>
      </c>
      <c r="P473" s="9">
        <v>0.48</v>
      </c>
      <c r="Q473" s="10">
        <v>0.20749999999999999</v>
      </c>
      <c r="R473" s="9">
        <v>0.92080000000000006</v>
      </c>
      <c r="S473" s="9">
        <v>0.65430731707317191</v>
      </c>
      <c r="T473" s="11">
        <v>0.930307942</v>
      </c>
      <c r="U473" s="9">
        <v>3.2956924710000002E-2</v>
      </c>
      <c r="V473" s="10">
        <v>0.88428005674999999</v>
      </c>
      <c r="W473" s="9">
        <v>1.8746089557963445E-3</v>
      </c>
      <c r="X473" s="9">
        <v>2.8944314952209001E-2</v>
      </c>
      <c r="Y473" s="9">
        <v>0.70599999999999996</v>
      </c>
      <c r="Z473" s="9">
        <v>0.66</v>
      </c>
      <c r="AA473" s="10">
        <v>1.5865964333312176E-2</v>
      </c>
      <c r="AB473" s="9">
        <v>0.875</v>
      </c>
      <c r="AC473" s="9">
        <v>0.48</v>
      </c>
      <c r="AD473" s="10">
        <v>0.344268202594254</v>
      </c>
      <c r="AE473" s="10">
        <v>0.27125105567304797</v>
      </c>
      <c r="AF473" s="9">
        <v>3.6712057013413339E-4</v>
      </c>
      <c r="AG473" s="9">
        <v>6.5698220029968779E-2</v>
      </c>
    </row>
    <row r="474" spans="3:33">
      <c r="C474" t="s">
        <v>98</v>
      </c>
      <c r="D474">
        <v>1999</v>
      </c>
      <c r="E474" s="9">
        <v>1</v>
      </c>
      <c r="F474" s="9">
        <v>3.3600000000000001E-3</v>
      </c>
      <c r="G474" s="9">
        <v>0.374</v>
      </c>
      <c r="H474" s="9">
        <v>0.27500000000000002</v>
      </c>
      <c r="I474" s="9">
        <v>0.33133333333333331</v>
      </c>
      <c r="J474" s="9">
        <v>0.52800000000000002</v>
      </c>
      <c r="K474" s="10">
        <v>0.44400000000000001</v>
      </c>
      <c r="L474" s="9">
        <v>0.51019999999999999</v>
      </c>
      <c r="M474" s="9">
        <v>0.99024077181199999</v>
      </c>
      <c r="N474" s="10">
        <v>0.14000000000000001</v>
      </c>
      <c r="O474" s="10">
        <v>0.27</v>
      </c>
      <c r="P474" s="9">
        <v>0.46500000000000002</v>
      </c>
      <c r="Q474" s="10">
        <v>0.20749999999999999</v>
      </c>
      <c r="R474" s="9">
        <v>0.92080000000000006</v>
      </c>
      <c r="S474" s="9">
        <v>0.66266487804878194</v>
      </c>
      <c r="T474" s="11">
        <v>0.930307942</v>
      </c>
      <c r="U474" s="9">
        <v>2.3263505740000003E-2</v>
      </c>
      <c r="V474" s="10">
        <v>0.86321422575000006</v>
      </c>
      <c r="W474" s="9">
        <v>1.8746089557963445E-3</v>
      </c>
      <c r="X474" s="9">
        <v>2.8944314952209001E-2</v>
      </c>
      <c r="Y474" s="9">
        <v>0.70599999999999996</v>
      </c>
      <c r="Z474" s="9">
        <v>0.66</v>
      </c>
      <c r="AA474" s="10">
        <v>1.5865964333312176E-2</v>
      </c>
      <c r="AB474" s="9">
        <v>0.875</v>
      </c>
      <c r="AC474" s="9">
        <v>0.503</v>
      </c>
      <c r="AD474" s="10">
        <v>0.369010321694554</v>
      </c>
      <c r="AE474" s="10">
        <v>0.27155849178637798</v>
      </c>
      <c r="AF474" s="9">
        <v>4.3022526982331111E-4</v>
      </c>
      <c r="AG474" s="9">
        <v>6.7039000000000001E-2</v>
      </c>
    </row>
    <row r="475" spans="3:33">
      <c r="C475" t="s">
        <v>98</v>
      </c>
      <c r="D475">
        <v>2000</v>
      </c>
      <c r="E475" s="9">
        <v>1</v>
      </c>
      <c r="F475" s="9">
        <v>3.3600000000000001E-3</v>
      </c>
      <c r="G475" s="9">
        <v>0.36</v>
      </c>
      <c r="H475" s="9">
        <v>0.27500000000000002</v>
      </c>
      <c r="I475" s="9">
        <v>0.33133333333333331</v>
      </c>
      <c r="J475" s="9">
        <v>0.53</v>
      </c>
      <c r="K475" s="10">
        <v>0.44400000000000001</v>
      </c>
      <c r="L475" s="9">
        <v>0.501</v>
      </c>
      <c r="M475" s="9">
        <v>0.99024077181199999</v>
      </c>
      <c r="N475" s="10">
        <v>0.14000000000000001</v>
      </c>
      <c r="O475" s="10">
        <v>0.27</v>
      </c>
      <c r="P475" s="9">
        <v>0.45</v>
      </c>
      <c r="Q475" s="10">
        <v>0.20749999999999999</v>
      </c>
      <c r="R475" s="9">
        <v>0.92080000000000006</v>
      </c>
      <c r="S475" s="9">
        <v>0.67029317073170802</v>
      </c>
      <c r="T475" s="11">
        <v>0.930307942</v>
      </c>
      <c r="U475" s="9">
        <v>4.1139437430000002E-2</v>
      </c>
      <c r="V475" s="10">
        <v>0.84214839475000003</v>
      </c>
      <c r="W475" s="9">
        <v>1.8746089557963445E-3</v>
      </c>
      <c r="X475" s="9">
        <v>2.8944314952209001E-2</v>
      </c>
      <c r="Y475" s="9">
        <v>0.70599999999999996</v>
      </c>
      <c r="Z475" s="9">
        <v>0.66</v>
      </c>
      <c r="AA475" s="10">
        <v>1.5865964333312176E-2</v>
      </c>
      <c r="AB475" s="9">
        <v>0.91899999618999995</v>
      </c>
      <c r="AC475" s="9">
        <v>0.499</v>
      </c>
      <c r="AD475" s="10">
        <v>0.393752440794854</v>
      </c>
      <c r="AE475" s="10">
        <v>0.27186592789970798</v>
      </c>
      <c r="AF475" s="9">
        <v>7.2329748634041109E-3</v>
      </c>
      <c r="AG475" s="9">
        <v>6.3594999999999999E-2</v>
      </c>
    </row>
    <row r="476" spans="3:33">
      <c r="C476" t="s">
        <v>98</v>
      </c>
      <c r="D476">
        <v>2001</v>
      </c>
      <c r="E476" s="9">
        <v>1</v>
      </c>
      <c r="F476" s="9">
        <v>3.3600000000000001E-3</v>
      </c>
      <c r="G476" s="9">
        <v>0.34599999999999997</v>
      </c>
      <c r="H476" s="9">
        <v>0.27500000000000002</v>
      </c>
      <c r="I476" s="9">
        <v>0.33133333333333331</v>
      </c>
      <c r="J476" s="9">
        <v>0.53</v>
      </c>
      <c r="K476" s="10">
        <v>0.44400000000000001</v>
      </c>
      <c r="L476" s="9">
        <v>0.49219999999999997</v>
      </c>
      <c r="M476" s="9">
        <v>0.99024077181199999</v>
      </c>
      <c r="N476" s="10">
        <v>0.14000000000000001</v>
      </c>
      <c r="O476" s="10">
        <v>0.33</v>
      </c>
      <c r="P476" s="9">
        <v>0.43499999999999994</v>
      </c>
      <c r="Q476" s="10">
        <v>0.20749999999999999</v>
      </c>
      <c r="R476" s="9">
        <v>0.92080000000000006</v>
      </c>
      <c r="S476" s="9">
        <v>0.67680487804878198</v>
      </c>
      <c r="T476" s="11">
        <v>0.930307942</v>
      </c>
      <c r="U476" s="9">
        <v>4.8444989280000003E-2</v>
      </c>
      <c r="V476" s="10">
        <v>0.82969034875000003</v>
      </c>
      <c r="W476" s="9">
        <v>1.8746089557963445E-3</v>
      </c>
      <c r="X476" s="9">
        <v>2.8944314952209001E-2</v>
      </c>
      <c r="Y476" s="9">
        <v>0.70599999999999996</v>
      </c>
      <c r="Z476" s="9">
        <v>0.66</v>
      </c>
      <c r="AA476" s="10">
        <v>1.5865964333312176E-2</v>
      </c>
      <c r="AB476" s="9">
        <v>0.91832499742750007</v>
      </c>
      <c r="AC476" s="9">
        <v>0.53299999999999992</v>
      </c>
      <c r="AD476" s="10">
        <v>0.37422281704038995</v>
      </c>
      <c r="AE476" s="10">
        <v>0.27031630392114103</v>
      </c>
      <c r="AF476" s="9">
        <v>2.8546205271825557E-2</v>
      </c>
      <c r="AG476" s="9">
        <v>6.4047000000000007E-2</v>
      </c>
    </row>
    <row r="477" spans="3:33">
      <c r="C477" t="s">
        <v>98</v>
      </c>
      <c r="D477">
        <v>2002</v>
      </c>
      <c r="E477" s="9">
        <v>1</v>
      </c>
      <c r="F477" s="9">
        <v>3.3600000000000001E-3</v>
      </c>
      <c r="G477" s="9">
        <v>0.33200000000000007</v>
      </c>
      <c r="H477" s="9">
        <v>0.27500000000000002</v>
      </c>
      <c r="I477" s="9">
        <v>0.33133333333333331</v>
      </c>
      <c r="J477" s="9">
        <v>0.53</v>
      </c>
      <c r="K477" s="10">
        <v>0.44400000000000001</v>
      </c>
      <c r="L477" s="9">
        <v>0.48340000000000005</v>
      </c>
      <c r="M477" s="9">
        <v>0.99024077181199999</v>
      </c>
      <c r="N477" s="10">
        <v>0.14000000000000001</v>
      </c>
      <c r="O477" s="10">
        <v>0.38</v>
      </c>
      <c r="P477" s="9">
        <v>0.42000000000000004</v>
      </c>
      <c r="Q477" s="10">
        <v>0.20749999999999999</v>
      </c>
      <c r="R477" s="9">
        <v>0.92080000000000006</v>
      </c>
      <c r="S477" s="9">
        <v>0.68204097560975596</v>
      </c>
      <c r="T477" s="11">
        <v>0.930307942</v>
      </c>
      <c r="U477" s="9">
        <v>5.7859823549999995E-2</v>
      </c>
      <c r="V477" s="10">
        <v>0.81723230275000003</v>
      </c>
      <c r="W477" s="9">
        <v>1.8746089557963445E-3</v>
      </c>
      <c r="X477" s="9">
        <v>2.8944314952209001E-2</v>
      </c>
      <c r="Y477" s="9">
        <v>0.70599999999999996</v>
      </c>
      <c r="Z477" s="9">
        <v>0.66</v>
      </c>
      <c r="AA477" s="10">
        <v>1.5865964333312176E-2</v>
      </c>
      <c r="AB477" s="9">
        <v>0.91764999866499997</v>
      </c>
      <c r="AC477" s="9">
        <v>0.52800000000000002</v>
      </c>
      <c r="AD477" s="10">
        <v>0.35469319328592597</v>
      </c>
      <c r="AE477" s="10">
        <v>0.26876667994257397</v>
      </c>
      <c r="AF477" s="9">
        <v>4.6880359715726003E-2</v>
      </c>
      <c r="AG477" s="9">
        <v>7.0181000000000007E-2</v>
      </c>
    </row>
    <row r="478" spans="3:33">
      <c r="C478" t="s">
        <v>98</v>
      </c>
      <c r="D478">
        <v>2003</v>
      </c>
      <c r="E478" s="9">
        <v>1</v>
      </c>
      <c r="F478" s="9">
        <v>3.3600000000000001E-3</v>
      </c>
      <c r="G478" s="9">
        <v>0.31799999999999995</v>
      </c>
      <c r="H478" s="9">
        <v>0.27500000000000002</v>
      </c>
      <c r="I478" s="9">
        <v>0.33133333333333331</v>
      </c>
      <c r="J478" s="9">
        <v>0.53</v>
      </c>
      <c r="K478" s="10">
        <v>0.44400000000000001</v>
      </c>
      <c r="L478" s="9">
        <v>0.47460000000000002</v>
      </c>
      <c r="M478" s="9">
        <v>0.98736381431766662</v>
      </c>
      <c r="N478" s="10">
        <v>0.14000000000000001</v>
      </c>
      <c r="O478" s="10">
        <v>0.31</v>
      </c>
      <c r="P478" s="9">
        <v>0.40499999999999997</v>
      </c>
      <c r="Q478" s="10">
        <v>0.20749999999999999</v>
      </c>
      <c r="R478" s="9">
        <v>0.92080000000000006</v>
      </c>
      <c r="S478" s="9">
        <v>0.68579317073170798</v>
      </c>
      <c r="T478" s="11">
        <v>0.930307942</v>
      </c>
      <c r="U478" s="9">
        <v>6.5429850329999997E-2</v>
      </c>
      <c r="V478" s="10">
        <v>0.80477425675000003</v>
      </c>
      <c r="W478" s="9">
        <v>1.8746089557963445E-3</v>
      </c>
      <c r="X478" s="9">
        <v>2.8944314952209001E-2</v>
      </c>
      <c r="Y478" s="9">
        <v>0.70599999999999996</v>
      </c>
      <c r="Z478" s="9">
        <v>0.66</v>
      </c>
      <c r="AA478" s="10">
        <v>1.5865964333312176E-2</v>
      </c>
      <c r="AB478" s="9">
        <v>0.91697499990249998</v>
      </c>
      <c r="AC478" s="9">
        <v>0.52700000000000002</v>
      </c>
      <c r="AD478" s="10">
        <v>0.360885186938952</v>
      </c>
      <c r="AE478" s="10">
        <v>0.269225380148856</v>
      </c>
      <c r="AF478" s="9">
        <v>7.0318839131944338E-2</v>
      </c>
      <c r="AG478" s="9">
        <v>7.0955000000000004E-2</v>
      </c>
    </row>
    <row r="479" spans="3:33">
      <c r="C479" t="s">
        <v>98</v>
      </c>
      <c r="D479">
        <v>2004</v>
      </c>
      <c r="E479" s="9">
        <v>1</v>
      </c>
      <c r="F479" s="9">
        <v>3.3600000000000001E-3</v>
      </c>
      <c r="G479" s="9">
        <v>0.30400000000000005</v>
      </c>
      <c r="H479" s="9">
        <v>0.27500000000000002</v>
      </c>
      <c r="I479" s="9">
        <v>0.33133333333333331</v>
      </c>
      <c r="J479" s="9">
        <v>0.53</v>
      </c>
      <c r="K479" s="10">
        <v>0.44400000000000001</v>
      </c>
      <c r="L479" s="9">
        <v>0.46579999999999999</v>
      </c>
      <c r="M479" s="9">
        <v>0.97914681208050003</v>
      </c>
      <c r="N479" s="10">
        <v>0.14000000000000001</v>
      </c>
      <c r="O479" s="10">
        <v>0.33</v>
      </c>
      <c r="P479" s="9">
        <v>0.39</v>
      </c>
      <c r="Q479" s="10">
        <v>0.20749999999999999</v>
      </c>
      <c r="R479" s="9">
        <v>0.92080000000000006</v>
      </c>
      <c r="S479" s="9">
        <v>0.68792292682926992</v>
      </c>
      <c r="T479" s="11">
        <v>0.930307942</v>
      </c>
      <c r="U479" s="9">
        <v>6.4493835690000001E-2</v>
      </c>
      <c r="V479" s="10">
        <v>0.79231621075000003</v>
      </c>
      <c r="W479" s="9">
        <v>1.8746089557963445E-3</v>
      </c>
      <c r="X479" s="9">
        <v>2.8944314952209001E-2</v>
      </c>
      <c r="Y479" s="9">
        <v>0.70599999999999996</v>
      </c>
      <c r="Z479" s="9">
        <v>0.66</v>
      </c>
      <c r="AA479" s="10">
        <v>1.5865964333312176E-2</v>
      </c>
      <c r="AB479" s="9">
        <v>0.91630000113999999</v>
      </c>
      <c r="AC479" s="9">
        <v>0.52300000000000002</v>
      </c>
      <c r="AD479" s="10">
        <v>0.35682528970907601</v>
      </c>
      <c r="AE479" s="10">
        <v>0.30565448553553398</v>
      </c>
      <c r="AF479" s="9">
        <v>9.7662916285080212E-2</v>
      </c>
      <c r="AG479" s="9">
        <v>7.0808142857142861E-2</v>
      </c>
    </row>
    <row r="480" spans="3:33">
      <c r="C480" t="s">
        <v>98</v>
      </c>
      <c r="D480">
        <v>2005</v>
      </c>
      <c r="E480" s="9">
        <v>1</v>
      </c>
      <c r="F480" s="9">
        <v>3.3600000000000001E-3</v>
      </c>
      <c r="G480" s="9">
        <v>0.29000000000000004</v>
      </c>
      <c r="H480" s="9">
        <v>0.27500000000000002</v>
      </c>
      <c r="I480" s="9">
        <v>0.33133333333333331</v>
      </c>
      <c r="J480" s="9">
        <v>0.53</v>
      </c>
      <c r="K480" s="10">
        <v>0.44400000000000001</v>
      </c>
      <c r="L480" s="9">
        <v>0.45700000000000002</v>
      </c>
      <c r="M480" s="9">
        <v>0.98688244172399997</v>
      </c>
      <c r="N480" s="10">
        <v>0.14000000000000001</v>
      </c>
      <c r="O480" s="10">
        <v>0.4</v>
      </c>
      <c r="P480" s="9">
        <v>0.45499999999999996</v>
      </c>
      <c r="Q480" s="10">
        <v>0.20749999999999999</v>
      </c>
      <c r="R480" s="9">
        <v>0.92080000000000006</v>
      </c>
      <c r="S480" s="9">
        <v>0.68822097560975615</v>
      </c>
      <c r="T480" s="11">
        <v>0.930307942</v>
      </c>
      <c r="U480" s="9">
        <v>5.5068765759999999E-2</v>
      </c>
      <c r="V480" s="10">
        <v>0.77985816475000003</v>
      </c>
      <c r="W480" s="9">
        <v>1.8746089557963445E-3</v>
      </c>
      <c r="X480" s="9">
        <v>2.8944314952209001E-2</v>
      </c>
      <c r="Y480" s="9">
        <v>0.70599999999999996</v>
      </c>
      <c r="Z480" s="9">
        <v>0.66</v>
      </c>
      <c r="AA480" s="10">
        <v>1.5865964333312176E-2</v>
      </c>
      <c r="AB480" s="9">
        <v>0.91797400107978322</v>
      </c>
      <c r="AC480" s="9">
        <v>0.53</v>
      </c>
      <c r="AD480" s="10">
        <v>0.41819032585771004</v>
      </c>
      <c r="AE480" s="10">
        <v>0.29231107618949798</v>
      </c>
      <c r="AF480" s="9">
        <v>0.14042177176698667</v>
      </c>
      <c r="AG480" s="9">
        <v>8.1679571428571435E-2</v>
      </c>
    </row>
    <row r="481" spans="3:33">
      <c r="C481" t="s">
        <v>98</v>
      </c>
      <c r="D481">
        <v>2006</v>
      </c>
      <c r="E481" s="9">
        <v>1</v>
      </c>
      <c r="F481" s="9">
        <v>3.3600000000000001E-3</v>
      </c>
      <c r="G481" s="9">
        <v>0.28000000000000003</v>
      </c>
      <c r="H481" s="9">
        <v>0.27500000000000002</v>
      </c>
      <c r="I481" s="9">
        <v>0.33133333333333331</v>
      </c>
      <c r="J481" s="9">
        <v>0.53</v>
      </c>
      <c r="K481" s="10">
        <v>0.44400000000000001</v>
      </c>
      <c r="L481" s="9">
        <v>0.44880000000000003</v>
      </c>
      <c r="M481" s="9">
        <v>0.98483509419199999</v>
      </c>
      <c r="N481" s="10">
        <v>0.14000000000000001</v>
      </c>
      <c r="O481" s="10">
        <v>0.38</v>
      </c>
      <c r="P481" s="9">
        <v>0.52</v>
      </c>
      <c r="Q481" s="10">
        <v>0.20749999999999999</v>
      </c>
      <c r="R481" s="9">
        <v>0.92080000000000006</v>
      </c>
      <c r="S481" s="9">
        <v>0.68662780487804986</v>
      </c>
      <c r="T481" s="11">
        <v>0.930307942</v>
      </c>
      <c r="U481" s="9">
        <v>5.5878586840000001E-2</v>
      </c>
      <c r="V481" s="10">
        <v>0.757579738</v>
      </c>
      <c r="W481" s="9">
        <v>1.8746089557963445E-3</v>
      </c>
      <c r="X481" s="9">
        <v>2.8944314952209001E-2</v>
      </c>
      <c r="Y481" s="9">
        <v>0.70599999999999996</v>
      </c>
      <c r="Z481" s="9">
        <v>0.66</v>
      </c>
      <c r="AA481" s="10">
        <v>1.5865964333312176E-2</v>
      </c>
      <c r="AB481" s="9">
        <v>0.91964800101956634</v>
      </c>
      <c r="AC481" s="9">
        <v>0.54600000000000004</v>
      </c>
      <c r="AD481" s="10">
        <v>0.42858558663801205</v>
      </c>
      <c r="AE481" s="10">
        <v>0.30191249207571802</v>
      </c>
      <c r="AF481" s="9">
        <v>0.19105207549060443</v>
      </c>
      <c r="AG481" s="9">
        <v>9.5609857142857135E-2</v>
      </c>
    </row>
    <row r="482" spans="3:33">
      <c r="C482" t="s">
        <v>98</v>
      </c>
      <c r="D482">
        <v>2007</v>
      </c>
      <c r="E482" s="9">
        <v>1</v>
      </c>
      <c r="F482" s="9">
        <v>3.3600000000000001E-3</v>
      </c>
      <c r="G482" s="9">
        <v>0.27</v>
      </c>
      <c r="H482" s="9">
        <v>0.27500000000000002</v>
      </c>
      <c r="I482" s="9">
        <v>0.33133333333333331</v>
      </c>
      <c r="J482" s="9">
        <v>0.53</v>
      </c>
      <c r="K482" s="10">
        <v>0.44400000000000001</v>
      </c>
      <c r="L482" s="9">
        <v>0.44060000000000005</v>
      </c>
      <c r="M482" s="9">
        <v>0.98584325563200004</v>
      </c>
      <c r="N482" s="10">
        <v>0.14000000000000001</v>
      </c>
      <c r="O482" s="10">
        <v>0.27</v>
      </c>
      <c r="P482" s="9">
        <v>0.53039999976754193</v>
      </c>
      <c r="Q482" s="10">
        <v>0.20749999999999999</v>
      </c>
      <c r="R482" s="9">
        <v>0.92080000000000006</v>
      </c>
      <c r="S482" s="9">
        <v>0.68337219512195202</v>
      </c>
      <c r="T482" s="11">
        <v>0.930307942</v>
      </c>
      <c r="U482" s="9">
        <v>5.9100934560000006E-2</v>
      </c>
      <c r="V482" s="10">
        <v>0.73530131124999998</v>
      </c>
      <c r="W482" s="9">
        <v>1.8746089557963445E-3</v>
      </c>
      <c r="X482" s="9">
        <v>2.8944314952209001E-2</v>
      </c>
      <c r="Y482" s="9">
        <v>0.70599999999999996</v>
      </c>
      <c r="Z482" s="9">
        <v>0.66</v>
      </c>
      <c r="AA482" s="10">
        <v>1.5865964333312176E-2</v>
      </c>
      <c r="AB482" s="9">
        <v>0.92132200095934957</v>
      </c>
      <c r="AC482" s="9">
        <v>0.55600000000000005</v>
      </c>
      <c r="AD482" s="10">
        <v>0.42619135175172806</v>
      </c>
      <c r="AE482" s="10">
        <v>0.30483237813013597</v>
      </c>
      <c r="AF482" s="9">
        <v>0.27009736045210891</v>
      </c>
      <c r="AG482" s="9">
        <v>0.10232742857142857</v>
      </c>
    </row>
    <row r="483" spans="3:33">
      <c r="C483" t="s">
        <v>98</v>
      </c>
      <c r="D483">
        <v>2008</v>
      </c>
      <c r="E483" s="9">
        <v>1</v>
      </c>
      <c r="F483" s="9">
        <v>3.3600000000000001E-3</v>
      </c>
      <c r="G483" s="9">
        <v>0.26</v>
      </c>
      <c r="H483" s="9">
        <v>0.27500000000000002</v>
      </c>
      <c r="I483" s="9">
        <v>0.33133333333333331</v>
      </c>
      <c r="J483" s="9">
        <v>0.53</v>
      </c>
      <c r="K483" s="10">
        <v>0.44400000000000001</v>
      </c>
      <c r="L483" s="9">
        <v>0.43240000000000001</v>
      </c>
      <c r="M483" s="9">
        <v>0.98570965397733334</v>
      </c>
      <c r="N483" s="10">
        <v>0.14000000000000001</v>
      </c>
      <c r="O483" s="10">
        <v>0.27539999987930064</v>
      </c>
      <c r="P483" s="9">
        <v>0.54079999953508384</v>
      </c>
      <c r="Q483" s="10">
        <v>0.20749999999999999</v>
      </c>
      <c r="R483" s="9">
        <v>0.92080000000000006</v>
      </c>
      <c r="S483" s="9">
        <v>0.67871268292682996</v>
      </c>
      <c r="T483" s="11">
        <v>0.930307942</v>
      </c>
      <c r="U483" s="9">
        <v>5.4743074930000003E-2</v>
      </c>
      <c r="V483" s="10">
        <v>0.71302288449999995</v>
      </c>
      <c r="W483" s="9">
        <v>1.8746089557963445E-3</v>
      </c>
      <c r="X483" s="9">
        <v>2.8944314952209001E-2</v>
      </c>
      <c r="Y483" s="9">
        <v>0.70599999999999996</v>
      </c>
      <c r="Z483" s="9">
        <v>0.66</v>
      </c>
      <c r="AA483" s="10">
        <v>1.5865964333312176E-2</v>
      </c>
      <c r="AB483" s="9">
        <v>0.9229960008991327</v>
      </c>
      <c r="AC483" s="9">
        <v>0.54299999999999993</v>
      </c>
      <c r="AD483" s="10">
        <v>0.39102158237882401</v>
      </c>
      <c r="AE483" s="10">
        <v>0.29077977059511401</v>
      </c>
      <c r="AF483" s="9">
        <v>0.35861790647384112</v>
      </c>
      <c r="AG483" s="9">
        <v>0.11167271428571429</v>
      </c>
    </row>
    <row r="484" spans="3:33">
      <c r="C484" t="s">
        <v>98</v>
      </c>
      <c r="D484">
        <v>2009</v>
      </c>
      <c r="E484" s="9">
        <v>1</v>
      </c>
      <c r="F484" s="9">
        <v>3.3600000000000001E-3</v>
      </c>
      <c r="G484" s="9">
        <v>0.27479999966919422</v>
      </c>
      <c r="H484" s="9">
        <v>0.27500000000000002</v>
      </c>
      <c r="I484" s="9">
        <v>0.33133333333333331</v>
      </c>
      <c r="J484" s="9">
        <v>0.53939999978989361</v>
      </c>
      <c r="K484" s="10">
        <v>0.44400000000000001</v>
      </c>
      <c r="L484" s="9">
        <v>0.42420000000000002</v>
      </c>
      <c r="M484" s="9">
        <v>0.98570965397733334</v>
      </c>
      <c r="N484" s="10">
        <v>0.14000000000000001</v>
      </c>
      <c r="O484" s="10">
        <v>0.2807999997586012</v>
      </c>
      <c r="P484" s="9">
        <v>0.55119999930262575</v>
      </c>
      <c r="Q484" s="10">
        <v>0.20749999999999999</v>
      </c>
      <c r="R484" s="9">
        <v>0.92080000000000006</v>
      </c>
      <c r="S484" s="9">
        <v>0.69913842881174249</v>
      </c>
      <c r="T484" s="11">
        <v>0.930307942</v>
      </c>
      <c r="U484" s="9">
        <v>8.1253048079999987E-2</v>
      </c>
      <c r="V484" s="10">
        <v>0.72728334187125387</v>
      </c>
      <c r="W484" s="9">
        <v>1.8746089557963445E-3</v>
      </c>
      <c r="X484" s="9">
        <v>2.8944314952209001E-2</v>
      </c>
      <c r="Y484" s="9">
        <v>0.70599999999999996</v>
      </c>
      <c r="Z484" s="9">
        <v>0.66</v>
      </c>
      <c r="AA484" s="10">
        <v>1.5865964333312176E-2</v>
      </c>
      <c r="AB484" s="9">
        <v>0.92467000083891593</v>
      </c>
      <c r="AC484" s="9">
        <v>0.53</v>
      </c>
      <c r="AD484" s="10">
        <v>0.41816913286320806</v>
      </c>
      <c r="AE484" s="10">
        <v>0.29449020830078798</v>
      </c>
      <c r="AF484" s="9">
        <v>0.42102320555237777</v>
      </c>
      <c r="AG484" s="9">
        <v>0.12892657142857145</v>
      </c>
    </row>
    <row r="485" spans="3:33">
      <c r="C485" t="s">
        <v>98</v>
      </c>
      <c r="D485">
        <v>2010</v>
      </c>
      <c r="E485" s="9">
        <v>1</v>
      </c>
      <c r="F485" s="9">
        <v>3.3600000000000001E-3</v>
      </c>
      <c r="G485" s="9">
        <v>0.28959999933838843</v>
      </c>
      <c r="H485" s="9">
        <v>0.27500000000000002</v>
      </c>
      <c r="I485" s="9">
        <v>0.33133333333333331</v>
      </c>
      <c r="J485" s="9">
        <v>0.5487999995797872</v>
      </c>
      <c r="K485" s="10">
        <v>0.44400000000000001</v>
      </c>
      <c r="L485" s="9">
        <v>0.42844199990518389</v>
      </c>
      <c r="M485" s="9">
        <v>0.98570965397733334</v>
      </c>
      <c r="N485" s="10">
        <v>0.14000000000000001</v>
      </c>
      <c r="O485" s="10">
        <v>0.28619999963790183</v>
      </c>
      <c r="P485" s="9">
        <v>0.56159999907016755</v>
      </c>
      <c r="Q485" s="10">
        <v>0.20749999999999999</v>
      </c>
      <c r="R485" s="9">
        <v>0.92080000000000006</v>
      </c>
      <c r="S485" s="9">
        <v>0.71956417469665479</v>
      </c>
      <c r="T485" s="11">
        <v>0.930307942</v>
      </c>
      <c r="U485" s="9">
        <v>8.2065578542638531E-2</v>
      </c>
      <c r="V485" s="10">
        <v>0.7415437992425078</v>
      </c>
      <c r="W485" s="9">
        <v>1.8746089557963445E-3</v>
      </c>
      <c r="X485" s="9">
        <v>2.8944314952209001E-2</v>
      </c>
      <c r="Y485" s="9">
        <v>0.70599999999999996</v>
      </c>
      <c r="Z485" s="9">
        <v>0.66</v>
      </c>
      <c r="AA485" s="10">
        <v>1.5865964333312176E-2</v>
      </c>
      <c r="AB485" s="9">
        <v>0.92634400077869916</v>
      </c>
      <c r="AC485" s="9">
        <v>0.52300000000000002</v>
      </c>
      <c r="AD485" s="10">
        <v>0.41898744151628531</v>
      </c>
      <c r="AE485" s="10">
        <v>0.2965453061718451</v>
      </c>
      <c r="AF485" s="9">
        <v>0.41681297359096003</v>
      </c>
      <c r="AG485" s="9">
        <v>0.12763730574310306</v>
      </c>
    </row>
    <row r="486" spans="3:33">
      <c r="C486" t="s">
        <v>100</v>
      </c>
      <c r="D486">
        <v>1995</v>
      </c>
      <c r="E486" s="9">
        <v>1</v>
      </c>
      <c r="F486" s="9">
        <v>1.584E-2</v>
      </c>
      <c r="G486" s="9">
        <v>0</v>
      </c>
      <c r="H486" s="9">
        <v>0.875</v>
      </c>
      <c r="I486" s="9">
        <v>0</v>
      </c>
      <c r="J486" s="9">
        <v>0</v>
      </c>
      <c r="K486" s="10">
        <v>0.19575000000000001</v>
      </c>
      <c r="L486" s="9">
        <v>0.223</v>
      </c>
      <c r="M486" s="9">
        <v>0.82544423553758084</v>
      </c>
      <c r="N486" s="10">
        <v>0.36</v>
      </c>
      <c r="O486" s="10">
        <v>0.06</v>
      </c>
      <c r="P486" s="9">
        <v>0</v>
      </c>
      <c r="Q486" s="10">
        <v>0.92499999999999993</v>
      </c>
      <c r="R486" s="9">
        <v>0.44938400000000001</v>
      </c>
      <c r="S486" s="9">
        <v>0.14044878048780585</v>
      </c>
      <c r="T486" s="11">
        <v>0.11471321600000001</v>
      </c>
      <c r="U486" s="9">
        <v>0</v>
      </c>
      <c r="V486" s="10">
        <v>2.9559705000000002E-3</v>
      </c>
      <c r="W486" s="9">
        <v>2.7718634934874982E-2</v>
      </c>
      <c r="X486" s="9">
        <v>4.2564618421112303E-2</v>
      </c>
      <c r="Y486" s="9">
        <v>0</v>
      </c>
      <c r="Z486" s="9">
        <v>0.37</v>
      </c>
      <c r="AA486" s="10">
        <v>2.3093392980268346E-3</v>
      </c>
      <c r="AB486" s="9">
        <v>0.64700000759999998</v>
      </c>
      <c r="AC486" s="9">
        <v>0.69400000000000006</v>
      </c>
      <c r="AD486" s="10">
        <v>0.69338118978723162</v>
      </c>
      <c r="AE486" s="10">
        <v>0.79018655854726449</v>
      </c>
      <c r="AF486" s="9">
        <v>9.8028661624764452E-2</v>
      </c>
      <c r="AG486" s="9">
        <v>1</v>
      </c>
    </row>
    <row r="487" spans="3:33">
      <c r="C487" t="s">
        <v>100</v>
      </c>
      <c r="D487">
        <v>1996</v>
      </c>
      <c r="E487" s="9">
        <v>1</v>
      </c>
      <c r="F487" s="9">
        <v>1.584E-2</v>
      </c>
      <c r="G487" s="9">
        <v>0</v>
      </c>
      <c r="H487" s="9">
        <v>0.875</v>
      </c>
      <c r="I487" s="9">
        <v>0</v>
      </c>
      <c r="J487" s="9">
        <v>0</v>
      </c>
      <c r="K487" s="10">
        <v>0.19575000000000001</v>
      </c>
      <c r="L487" s="9">
        <v>0.21940000000000001</v>
      </c>
      <c r="M487" s="9">
        <v>0.8258329315182108</v>
      </c>
      <c r="N487" s="10">
        <v>0.36</v>
      </c>
      <c r="O487" s="10">
        <v>0.06</v>
      </c>
      <c r="P487" s="9">
        <v>0</v>
      </c>
      <c r="Q487" s="10">
        <v>0.92499999999999993</v>
      </c>
      <c r="R487" s="9">
        <v>0.44938400000000001</v>
      </c>
      <c r="S487" s="9">
        <v>0.13539024390244014</v>
      </c>
      <c r="T487" s="11">
        <v>0.11471321600000001</v>
      </c>
      <c r="U487" s="9">
        <v>0</v>
      </c>
      <c r="V487" s="10">
        <v>2.8733059000000003E-3</v>
      </c>
      <c r="W487" s="9">
        <v>2.7718634934874982E-2</v>
      </c>
      <c r="X487" s="9">
        <v>4.2564618421112303E-2</v>
      </c>
      <c r="Y487" s="9">
        <v>0</v>
      </c>
      <c r="Z487" s="9">
        <v>0.37</v>
      </c>
      <c r="AA487" s="10">
        <v>2.3093392980268346E-3</v>
      </c>
      <c r="AB487" s="9">
        <v>0.64192223016666672</v>
      </c>
      <c r="AC487" s="9">
        <v>0.70299999999999996</v>
      </c>
      <c r="AD487" s="10">
        <v>0.69732774459083602</v>
      </c>
      <c r="AE487" s="10">
        <v>0.79610873307642205</v>
      </c>
      <c r="AF487" s="9">
        <v>0.1309798533666911</v>
      </c>
      <c r="AG487" s="9">
        <v>1</v>
      </c>
    </row>
    <row r="488" spans="3:33">
      <c r="C488" t="s">
        <v>100</v>
      </c>
      <c r="D488">
        <v>1997</v>
      </c>
      <c r="E488" s="9">
        <v>1</v>
      </c>
      <c r="F488" s="9">
        <v>1.584E-2</v>
      </c>
      <c r="G488" s="9">
        <v>0</v>
      </c>
      <c r="H488" s="9">
        <v>0.875</v>
      </c>
      <c r="I488" s="9">
        <v>0</v>
      </c>
      <c r="J488" s="9">
        <v>0</v>
      </c>
      <c r="K488" s="10">
        <v>0.19575000000000001</v>
      </c>
      <c r="L488" s="9">
        <v>0.21579999999999999</v>
      </c>
      <c r="M488" s="9">
        <v>0.82555098065060228</v>
      </c>
      <c r="N488" s="10">
        <v>0.36</v>
      </c>
      <c r="O488" s="10">
        <v>7.0000000000000007E-2</v>
      </c>
      <c r="P488" s="9">
        <v>0</v>
      </c>
      <c r="Q488" s="10">
        <v>0.92499999999999993</v>
      </c>
      <c r="R488" s="9">
        <v>0.44938400000000001</v>
      </c>
      <c r="S488" s="9">
        <v>0.13039024390244014</v>
      </c>
      <c r="T488" s="11">
        <v>0.11471321600000001</v>
      </c>
      <c r="U488" s="9">
        <v>0</v>
      </c>
      <c r="V488" s="10">
        <v>2.7906413000000001E-3</v>
      </c>
      <c r="W488" s="9">
        <v>2.7718634934874982E-2</v>
      </c>
      <c r="X488" s="9">
        <v>4.2564618421112303E-2</v>
      </c>
      <c r="Y488" s="9">
        <v>0</v>
      </c>
      <c r="Z488" s="9">
        <v>0.37</v>
      </c>
      <c r="AA488" s="10">
        <v>2.3093392980268346E-3</v>
      </c>
      <c r="AB488" s="9">
        <v>0.63684445273333345</v>
      </c>
      <c r="AC488" s="9">
        <v>0.67900000000000005</v>
      </c>
      <c r="AD488" s="10">
        <v>0.71004212997461003</v>
      </c>
      <c r="AE488" s="10">
        <v>0.80789649763671711</v>
      </c>
      <c r="AF488" s="9">
        <v>0.15543669002478111</v>
      </c>
      <c r="AG488" s="9">
        <v>1</v>
      </c>
    </row>
    <row r="489" spans="3:33">
      <c r="C489" t="s">
        <v>100</v>
      </c>
      <c r="D489">
        <v>1998</v>
      </c>
      <c r="E489" s="9">
        <v>1</v>
      </c>
      <c r="F489" s="9">
        <v>1.584E-2</v>
      </c>
      <c r="G489" s="9">
        <v>0</v>
      </c>
      <c r="H489" s="9">
        <v>0.875</v>
      </c>
      <c r="I489" s="9">
        <v>0</v>
      </c>
      <c r="J489" s="9">
        <v>0</v>
      </c>
      <c r="K489" s="10">
        <v>0.19575000000000001</v>
      </c>
      <c r="L489" s="9">
        <v>0.2122</v>
      </c>
      <c r="M489" s="9">
        <v>0.82523321715564235</v>
      </c>
      <c r="N489" s="10">
        <v>0.36</v>
      </c>
      <c r="O489" s="10">
        <v>7.0000000000000007E-2</v>
      </c>
      <c r="P489" s="9">
        <v>0</v>
      </c>
      <c r="Q489" s="10">
        <v>0.92499999999999993</v>
      </c>
      <c r="R489" s="9">
        <v>0.44938400000000001</v>
      </c>
      <c r="S489" s="9">
        <v>0.12675121951219603</v>
      </c>
      <c r="T489" s="11">
        <v>0.11471321600000001</v>
      </c>
      <c r="U489" s="9">
        <v>0</v>
      </c>
      <c r="V489" s="10">
        <v>2.7079767000000002E-3</v>
      </c>
      <c r="W489" s="9">
        <v>2.7718634934874982E-2</v>
      </c>
      <c r="X489" s="9">
        <v>4.2564618421112303E-2</v>
      </c>
      <c r="Y489" s="9">
        <v>0</v>
      </c>
      <c r="Z489" s="9">
        <v>0.37</v>
      </c>
      <c r="AA489" s="10">
        <v>2.3093392980268346E-3</v>
      </c>
      <c r="AB489" s="9">
        <v>0.63176667529999997</v>
      </c>
      <c r="AC489" s="9">
        <v>0.68500000000000005</v>
      </c>
      <c r="AD489" s="10">
        <v>0.72275651535838403</v>
      </c>
      <c r="AE489" s="10">
        <v>0.81968426219701196</v>
      </c>
      <c r="AF489" s="9">
        <v>0.19637726916579332</v>
      </c>
      <c r="AG489" s="9">
        <v>0.84756985714285715</v>
      </c>
    </row>
    <row r="490" spans="3:33">
      <c r="C490" t="s">
        <v>100</v>
      </c>
      <c r="D490">
        <v>1999</v>
      </c>
      <c r="E490" s="9">
        <v>1</v>
      </c>
      <c r="F490" s="9">
        <v>1.584E-2</v>
      </c>
      <c r="G490" s="9">
        <v>0</v>
      </c>
      <c r="H490" s="9">
        <v>0.875</v>
      </c>
      <c r="I490" s="9">
        <v>0</v>
      </c>
      <c r="J490" s="9">
        <v>0</v>
      </c>
      <c r="K490" s="10">
        <v>0.19575000000000001</v>
      </c>
      <c r="L490" s="9">
        <v>0.20860000000000001</v>
      </c>
      <c r="M490" s="9">
        <v>0.8248071103844693</v>
      </c>
      <c r="N490" s="10">
        <v>0.36</v>
      </c>
      <c r="O490" s="10">
        <v>7.0000000000000007E-2</v>
      </c>
      <c r="P490" s="9">
        <v>0</v>
      </c>
      <c r="Q490" s="10">
        <v>0.92499999999999993</v>
      </c>
      <c r="R490" s="9">
        <v>0.44821599999999995</v>
      </c>
      <c r="S490" s="9">
        <v>0.12234146341463403</v>
      </c>
      <c r="T490" s="11">
        <v>0.11471321600000001</v>
      </c>
      <c r="U490" s="9">
        <v>0</v>
      </c>
      <c r="V490" s="10">
        <v>2.6253120999999999E-3</v>
      </c>
      <c r="W490" s="9">
        <v>2.7718634934874982E-2</v>
      </c>
      <c r="X490" s="9">
        <v>4.2564618421112303E-2</v>
      </c>
      <c r="Y490" s="9">
        <v>0</v>
      </c>
      <c r="Z490" s="9">
        <v>0.37</v>
      </c>
      <c r="AA490" s="10">
        <v>2.3093392980268346E-3</v>
      </c>
      <c r="AB490" s="9">
        <v>0.62668889786666671</v>
      </c>
      <c r="AC490" s="9">
        <v>0.69299999999999995</v>
      </c>
      <c r="AD490" s="10">
        <v>0.72147592231504309</v>
      </c>
      <c r="AE490" s="10">
        <v>0.81727269856707407</v>
      </c>
      <c r="AF490" s="9">
        <v>0.25177483708133663</v>
      </c>
      <c r="AG490" s="9">
        <v>0.86096957142857145</v>
      </c>
    </row>
    <row r="491" spans="3:33">
      <c r="C491" t="s">
        <v>100</v>
      </c>
      <c r="D491">
        <v>2000</v>
      </c>
      <c r="E491" s="9">
        <v>1</v>
      </c>
      <c r="F491" s="9">
        <v>1.584E-2</v>
      </c>
      <c r="G491" s="9">
        <v>0</v>
      </c>
      <c r="H491" s="9">
        <v>0.875</v>
      </c>
      <c r="I491" s="9">
        <v>0</v>
      </c>
      <c r="J491" s="9">
        <v>0</v>
      </c>
      <c r="K491" s="10">
        <v>0.19575000000000001</v>
      </c>
      <c r="L491" s="9">
        <v>0.20499999999999999</v>
      </c>
      <c r="M491" s="9">
        <v>0.82438404281362576</v>
      </c>
      <c r="N491" s="10">
        <v>0.36</v>
      </c>
      <c r="O491" s="10">
        <v>0.09</v>
      </c>
      <c r="P491" s="9">
        <v>0</v>
      </c>
      <c r="Q491" s="10">
        <v>0.92499999999999993</v>
      </c>
      <c r="R491" s="9">
        <v>0.447048</v>
      </c>
      <c r="S491" s="9">
        <v>0.11526829268292804</v>
      </c>
      <c r="T491" s="11">
        <v>0.11471321600000001</v>
      </c>
      <c r="U491" s="9">
        <v>0</v>
      </c>
      <c r="V491" s="10">
        <v>2.5426475E-3</v>
      </c>
      <c r="W491" s="9">
        <v>2.7718634934874982E-2</v>
      </c>
      <c r="X491" s="9">
        <v>4.2564618421112303E-2</v>
      </c>
      <c r="Y491" s="9">
        <v>0</v>
      </c>
      <c r="Z491" s="9">
        <v>0.37</v>
      </c>
      <c r="AA491" s="10">
        <v>2.3093392980268346E-3</v>
      </c>
      <c r="AB491" s="9">
        <v>0.62161112043333333</v>
      </c>
      <c r="AC491" s="9">
        <v>0.70499999999999996</v>
      </c>
      <c r="AD491" s="10">
        <v>0.72019532927170204</v>
      </c>
      <c r="AE491" s="10">
        <v>0.81486113493713608</v>
      </c>
      <c r="AF491" s="9">
        <v>0.3151368608295389</v>
      </c>
      <c r="AG491" s="9">
        <v>0.84757385714285716</v>
      </c>
    </row>
    <row r="492" spans="3:33">
      <c r="C492" t="s">
        <v>100</v>
      </c>
      <c r="D492">
        <v>2001</v>
      </c>
      <c r="E492" s="9">
        <v>1</v>
      </c>
      <c r="F492" s="9">
        <v>1.584E-2</v>
      </c>
      <c r="G492" s="9">
        <v>0</v>
      </c>
      <c r="H492" s="9">
        <v>0.875</v>
      </c>
      <c r="I492" s="9">
        <v>0</v>
      </c>
      <c r="J492" s="9">
        <v>0</v>
      </c>
      <c r="K492" s="10">
        <v>0.19575000000000001</v>
      </c>
      <c r="L492" s="9">
        <v>0.20379999999999998</v>
      </c>
      <c r="M492" s="9">
        <v>0.82412172251278126</v>
      </c>
      <c r="N492" s="10">
        <v>0.36</v>
      </c>
      <c r="O492" s="10">
        <v>0.15</v>
      </c>
      <c r="P492" s="9">
        <v>0</v>
      </c>
      <c r="Q492" s="10">
        <v>0.92499999999999993</v>
      </c>
      <c r="R492" s="9">
        <v>0.44587999999999994</v>
      </c>
      <c r="S492" s="9">
        <v>0.11024390243902582</v>
      </c>
      <c r="T492" s="11">
        <v>0.11471321600000001</v>
      </c>
      <c r="U492" s="9">
        <v>0</v>
      </c>
      <c r="V492" s="10">
        <v>2.8987172500000002E-3</v>
      </c>
      <c r="W492" s="9">
        <v>2.7718634934874982E-2</v>
      </c>
      <c r="X492" s="9">
        <v>4.2564618421112303E-2</v>
      </c>
      <c r="Y492" s="9">
        <v>0</v>
      </c>
      <c r="Z492" s="9">
        <v>0.37</v>
      </c>
      <c r="AA492" s="10">
        <v>2.3093392980268346E-3</v>
      </c>
      <c r="AB492" s="9">
        <v>0.61653334299999996</v>
      </c>
      <c r="AC492" s="9">
        <v>0.71200000000000008</v>
      </c>
      <c r="AD492" s="10">
        <v>0.727260666911417</v>
      </c>
      <c r="AE492" s="10">
        <v>0.80595259450033185</v>
      </c>
      <c r="AF492" s="9">
        <v>0.38067885882852115</v>
      </c>
      <c r="AG492" s="9">
        <v>0.85369828571428574</v>
      </c>
    </row>
    <row r="493" spans="3:33">
      <c r="C493" t="s">
        <v>100</v>
      </c>
      <c r="D493">
        <v>2002</v>
      </c>
      <c r="E493" s="9">
        <v>1</v>
      </c>
      <c r="F493" s="9">
        <v>1.584E-2</v>
      </c>
      <c r="G493" s="9">
        <v>0</v>
      </c>
      <c r="H493" s="9">
        <v>0.875</v>
      </c>
      <c r="I493" s="9">
        <v>0</v>
      </c>
      <c r="J493" s="9">
        <v>0</v>
      </c>
      <c r="K493" s="10">
        <v>0.19575000000000001</v>
      </c>
      <c r="L493" s="9">
        <v>0.2026</v>
      </c>
      <c r="M493" s="9">
        <v>0.82384050998320335</v>
      </c>
      <c r="N493" s="10">
        <v>0.36</v>
      </c>
      <c r="O493" s="10">
        <v>0.18</v>
      </c>
      <c r="P493" s="9">
        <v>0</v>
      </c>
      <c r="Q493" s="10">
        <v>0.92499999999999993</v>
      </c>
      <c r="R493" s="9">
        <v>0.444712</v>
      </c>
      <c r="S493" s="9">
        <v>0.10819512195122005</v>
      </c>
      <c r="T493" s="11">
        <v>0.11471321600000001</v>
      </c>
      <c r="U493" s="9">
        <v>0</v>
      </c>
      <c r="V493" s="10">
        <v>3.2547869999999999E-3</v>
      </c>
      <c r="W493" s="9">
        <v>2.7718634934874982E-2</v>
      </c>
      <c r="X493" s="9">
        <v>4.2564618421112303E-2</v>
      </c>
      <c r="Y493" s="9">
        <v>0</v>
      </c>
      <c r="Z493" s="9">
        <v>0.37</v>
      </c>
      <c r="AA493" s="10">
        <v>2.3093392980268346E-3</v>
      </c>
      <c r="AB493" s="9">
        <v>0.61145556556666669</v>
      </c>
      <c r="AC493" s="9">
        <v>0.746</v>
      </c>
      <c r="AD493" s="10">
        <v>0.73432600455113195</v>
      </c>
      <c r="AE493" s="10">
        <v>0.79704405406352807</v>
      </c>
      <c r="AF493" s="9">
        <v>0.42060809613899336</v>
      </c>
      <c r="AG493" s="9">
        <v>0.85982271428571433</v>
      </c>
    </row>
    <row r="494" spans="3:33">
      <c r="C494" t="s">
        <v>100</v>
      </c>
      <c r="D494">
        <v>2003</v>
      </c>
      <c r="E494" s="9">
        <v>1</v>
      </c>
      <c r="F494" s="9">
        <v>1.584E-2</v>
      </c>
      <c r="G494" s="9">
        <v>0</v>
      </c>
      <c r="H494" s="9">
        <v>0.875</v>
      </c>
      <c r="I494" s="9">
        <v>0</v>
      </c>
      <c r="J494" s="9">
        <v>0</v>
      </c>
      <c r="K494" s="10">
        <v>0.19575000000000001</v>
      </c>
      <c r="L494" s="9">
        <v>0.2014</v>
      </c>
      <c r="M494" s="9">
        <v>0.82139102831347288</v>
      </c>
      <c r="N494" s="10">
        <v>0.36</v>
      </c>
      <c r="O494" s="10">
        <v>0.15</v>
      </c>
      <c r="P494" s="9">
        <v>0</v>
      </c>
      <c r="Q494" s="10">
        <v>0.92499999999999993</v>
      </c>
      <c r="R494" s="9">
        <v>0.42679999999999996</v>
      </c>
      <c r="S494" s="9">
        <v>0.10321951219512182</v>
      </c>
      <c r="T494" s="11">
        <v>0.11471321600000001</v>
      </c>
      <c r="U494" s="9">
        <v>0</v>
      </c>
      <c r="V494" s="10">
        <v>3.61085675E-3</v>
      </c>
      <c r="W494" s="9">
        <v>2.7718634934874982E-2</v>
      </c>
      <c r="X494" s="9">
        <v>4.2564618421112303E-2</v>
      </c>
      <c r="Y494" s="9">
        <v>0</v>
      </c>
      <c r="Z494" s="9">
        <v>0.37</v>
      </c>
      <c r="AA494" s="10">
        <v>2.3093392980268346E-3</v>
      </c>
      <c r="AB494" s="9">
        <v>0.60637778813333332</v>
      </c>
      <c r="AC494" s="9">
        <v>0.748</v>
      </c>
      <c r="AD494" s="10">
        <v>0.73182745760362999</v>
      </c>
      <c r="AE494" s="10">
        <v>0.80413494909555805</v>
      </c>
      <c r="AF494" s="9">
        <v>0.46621346690799886</v>
      </c>
      <c r="AG494" s="9">
        <v>0.87469042857142854</v>
      </c>
    </row>
    <row r="495" spans="3:33">
      <c r="C495" t="s">
        <v>100</v>
      </c>
      <c r="D495">
        <v>2004</v>
      </c>
      <c r="E495" s="9">
        <v>1</v>
      </c>
      <c r="F495" s="9">
        <v>1.584E-2</v>
      </c>
      <c r="G495" s="9">
        <v>0</v>
      </c>
      <c r="H495" s="9">
        <v>0.875</v>
      </c>
      <c r="I495" s="9">
        <v>0</v>
      </c>
      <c r="J495" s="9">
        <v>0</v>
      </c>
      <c r="K495" s="10">
        <v>0.19575000000000001</v>
      </c>
      <c r="L495" s="9">
        <v>0.20019999999999999</v>
      </c>
      <c r="M495" s="9">
        <v>0.82826541171292833</v>
      </c>
      <c r="N495" s="10">
        <v>0.36</v>
      </c>
      <c r="O495" s="10">
        <v>0.11</v>
      </c>
      <c r="P495" s="9">
        <v>0</v>
      </c>
      <c r="Q495" s="10">
        <v>0.92499999999999993</v>
      </c>
      <c r="R495" s="9">
        <v>0.43284800000000001</v>
      </c>
      <c r="S495" s="9">
        <v>9.7170731707317937E-2</v>
      </c>
      <c r="T495" s="11">
        <v>0.11471321600000001</v>
      </c>
      <c r="U495" s="9">
        <v>0</v>
      </c>
      <c r="V495" s="10">
        <v>3.9669264999999997E-3</v>
      </c>
      <c r="W495" s="9">
        <v>2.7718634934874982E-2</v>
      </c>
      <c r="X495" s="9">
        <v>4.2564618421112303E-2</v>
      </c>
      <c r="Y495" s="9">
        <v>0</v>
      </c>
      <c r="Z495" s="9">
        <v>0.37</v>
      </c>
      <c r="AA495" s="10">
        <v>2.3093392980268346E-3</v>
      </c>
      <c r="AB495" s="9">
        <v>0.60130001069999994</v>
      </c>
      <c r="AC495" s="9">
        <v>0.753</v>
      </c>
      <c r="AD495" s="10">
        <v>0.6879607461452879</v>
      </c>
      <c r="AE495" s="10">
        <v>0.83479092821809997</v>
      </c>
      <c r="AF495" s="9">
        <v>0.52160927922765665</v>
      </c>
      <c r="AG495" s="9">
        <v>0.88955814285714285</v>
      </c>
    </row>
    <row r="496" spans="3:33">
      <c r="C496" t="s">
        <v>100</v>
      </c>
      <c r="D496">
        <v>2005</v>
      </c>
      <c r="E496" s="9">
        <v>1</v>
      </c>
      <c r="F496" s="9">
        <v>1.584E-2</v>
      </c>
      <c r="G496" s="9">
        <v>0</v>
      </c>
      <c r="H496" s="9">
        <v>0.875</v>
      </c>
      <c r="I496" s="9">
        <v>0</v>
      </c>
      <c r="J496" s="9">
        <v>0</v>
      </c>
      <c r="K496" s="10">
        <v>0.19575000000000001</v>
      </c>
      <c r="L496" s="9">
        <v>0.19899999999999998</v>
      </c>
      <c r="M496" s="9">
        <v>0.81599316632056063</v>
      </c>
      <c r="N496" s="10">
        <v>0.36</v>
      </c>
      <c r="O496" s="10">
        <v>0.11</v>
      </c>
      <c r="P496" s="9">
        <v>0</v>
      </c>
      <c r="Q496" s="10">
        <v>0.92499999999999993</v>
      </c>
      <c r="R496" s="9">
        <v>0.43889599999999995</v>
      </c>
      <c r="S496" s="9">
        <v>9.4146341463415939E-2</v>
      </c>
      <c r="T496" s="11">
        <v>0.11471321600000001</v>
      </c>
      <c r="U496" s="9">
        <v>0</v>
      </c>
      <c r="V496" s="10">
        <v>4.3229962499999998E-3</v>
      </c>
      <c r="W496" s="9">
        <v>2.7718634934874982E-2</v>
      </c>
      <c r="X496" s="9">
        <v>4.2564618421112303E-2</v>
      </c>
      <c r="Y496" s="9">
        <v>0</v>
      </c>
      <c r="Z496" s="9">
        <v>0.37</v>
      </c>
      <c r="AA496" s="10">
        <v>2.3093392980268346E-3</v>
      </c>
      <c r="AB496" s="9">
        <v>0.60927401030776718</v>
      </c>
      <c r="AC496" s="9">
        <v>0.75800000000000001</v>
      </c>
      <c r="AD496" s="10">
        <v>0.67990927229160003</v>
      </c>
      <c r="AE496" s="10">
        <v>0.8001280003426281</v>
      </c>
      <c r="AF496" s="9">
        <v>0.58514896426508223</v>
      </c>
      <c r="AG496" s="9">
        <v>0.87176698039766343</v>
      </c>
    </row>
    <row r="497" spans="3:33">
      <c r="C497" t="s">
        <v>100</v>
      </c>
      <c r="D497">
        <v>2006</v>
      </c>
      <c r="E497" s="9">
        <v>1</v>
      </c>
      <c r="F497" s="9">
        <v>1.584E-2</v>
      </c>
      <c r="G497" s="9">
        <v>0</v>
      </c>
      <c r="H497" s="9">
        <v>0.875</v>
      </c>
      <c r="I497" s="9">
        <v>0</v>
      </c>
      <c r="J497" s="9">
        <v>0</v>
      </c>
      <c r="K497" s="10">
        <v>0.19575000000000001</v>
      </c>
      <c r="L497" s="9">
        <v>0.19800000000000001</v>
      </c>
      <c r="M497" s="9">
        <v>0.77038743451629266</v>
      </c>
      <c r="N497" s="10">
        <v>0.36</v>
      </c>
      <c r="O497" s="10">
        <v>0.12</v>
      </c>
      <c r="P497" s="9">
        <v>0</v>
      </c>
      <c r="Q497" s="10">
        <v>0.92499999999999993</v>
      </c>
      <c r="R497" s="9">
        <v>0.44494400000000001</v>
      </c>
      <c r="S497" s="9">
        <v>8.7121951219513938E-2</v>
      </c>
      <c r="T497" s="11">
        <v>0.11471321600000001</v>
      </c>
      <c r="U497" s="9">
        <v>0</v>
      </c>
      <c r="V497" s="10">
        <v>4.3653839999999999E-3</v>
      </c>
      <c r="W497" s="9">
        <v>2.7718634934874982E-2</v>
      </c>
      <c r="X497" s="9">
        <v>4.2564618421112303E-2</v>
      </c>
      <c r="Y497" s="9">
        <v>0</v>
      </c>
      <c r="Z497" s="9">
        <v>0.37</v>
      </c>
      <c r="AA497" s="10">
        <v>2.3093392980268346E-3</v>
      </c>
      <c r="AB497" s="9">
        <v>0.61724800991553441</v>
      </c>
      <c r="AC497" s="9">
        <v>0.77400000000000002</v>
      </c>
      <c r="AD497" s="10">
        <v>0.71000676765408999</v>
      </c>
      <c r="AE497" s="10">
        <v>0.78130038139284397</v>
      </c>
      <c r="AF497" s="9">
        <v>0.63806956823588223</v>
      </c>
      <c r="AG497" s="9">
        <v>0.85397581793818411</v>
      </c>
    </row>
    <row r="498" spans="3:33">
      <c r="C498" t="s">
        <v>100</v>
      </c>
      <c r="D498">
        <v>2007</v>
      </c>
      <c r="E498" s="9">
        <v>1</v>
      </c>
      <c r="F498" s="9">
        <v>1.584E-2</v>
      </c>
      <c r="G498" s="9">
        <v>0</v>
      </c>
      <c r="H498" s="9">
        <v>0.875</v>
      </c>
      <c r="I498" s="9">
        <v>0</v>
      </c>
      <c r="J498" s="9">
        <v>0</v>
      </c>
      <c r="K498" s="10">
        <v>0.19575000000000001</v>
      </c>
      <c r="L498" s="9">
        <v>0.19699999999999998</v>
      </c>
      <c r="M498" s="9">
        <v>0.88031962305983336</v>
      </c>
      <c r="N498" s="10">
        <v>0.36</v>
      </c>
      <c r="O498" s="10">
        <v>0.13</v>
      </c>
      <c r="P498" s="9">
        <v>0</v>
      </c>
      <c r="Q498" s="10">
        <v>0.92499999999999993</v>
      </c>
      <c r="R498" s="9">
        <v>0.44494400000000001</v>
      </c>
      <c r="S498" s="9">
        <v>8.3912195121951916E-2</v>
      </c>
      <c r="T498" s="11">
        <v>0.11471321600000001</v>
      </c>
      <c r="U498" s="9">
        <v>0</v>
      </c>
      <c r="V498" s="10">
        <v>4.40777175E-3</v>
      </c>
      <c r="W498" s="9">
        <v>2.7718634934874982E-2</v>
      </c>
      <c r="X498" s="9">
        <v>4.2564618421112303E-2</v>
      </c>
      <c r="Y498" s="9">
        <v>0</v>
      </c>
      <c r="Z498" s="9">
        <v>0.37</v>
      </c>
      <c r="AA498" s="10">
        <v>2.3093392980268346E-3</v>
      </c>
      <c r="AB498" s="9">
        <v>0.62522200952330165</v>
      </c>
      <c r="AC498" s="9">
        <v>0.78</v>
      </c>
      <c r="AD498" s="10">
        <v>0.70298737885061002</v>
      </c>
      <c r="AE498" s="10">
        <v>0.77405917560517001</v>
      </c>
      <c r="AF498" s="9">
        <v>0.68323764084317218</v>
      </c>
      <c r="AG498" s="9">
        <v>0.83618465547870469</v>
      </c>
    </row>
    <row r="499" spans="3:33">
      <c r="C499" t="s">
        <v>100</v>
      </c>
      <c r="D499">
        <v>2008</v>
      </c>
      <c r="E499" s="9">
        <v>1</v>
      </c>
      <c r="F499" s="9">
        <v>1.584E-2</v>
      </c>
      <c r="G499" s="9">
        <v>0</v>
      </c>
      <c r="H499" s="9">
        <v>0.875</v>
      </c>
      <c r="I499" s="9">
        <v>0</v>
      </c>
      <c r="J499" s="9">
        <v>0</v>
      </c>
      <c r="K499" s="10">
        <v>0.19575000000000001</v>
      </c>
      <c r="L499" s="9">
        <v>0.19600000000000001</v>
      </c>
      <c r="M499" s="9">
        <v>0.90510088691799995</v>
      </c>
      <c r="N499" s="10">
        <v>0.36</v>
      </c>
      <c r="O499" s="10">
        <v>0.13259999994188548</v>
      </c>
      <c r="P499" s="9">
        <v>0</v>
      </c>
      <c r="Q499" s="10">
        <v>0.92499999999999993</v>
      </c>
      <c r="R499" s="9">
        <v>0.44494400000000001</v>
      </c>
      <c r="S499" s="9">
        <v>8.0702439024389894E-2</v>
      </c>
      <c r="T499" s="11">
        <v>0.11471321600000001</v>
      </c>
      <c r="U499" s="9">
        <v>0</v>
      </c>
      <c r="V499" s="10">
        <v>4.4501595000000001E-3</v>
      </c>
      <c r="W499" s="9">
        <v>2.7718634934874982E-2</v>
      </c>
      <c r="X499" s="9">
        <v>4.2564618421112303E-2</v>
      </c>
      <c r="Y499" s="9">
        <v>0</v>
      </c>
      <c r="Z499" s="9">
        <v>0.37</v>
      </c>
      <c r="AA499" s="10">
        <v>2.3093392980268346E-3</v>
      </c>
      <c r="AB499" s="9">
        <v>0.63319600913106888</v>
      </c>
      <c r="AC499" s="9">
        <v>0.80200000000000005</v>
      </c>
      <c r="AD499" s="10">
        <v>0.70595138572676996</v>
      </c>
      <c r="AE499" s="10">
        <v>0.78219066519182001</v>
      </c>
      <c r="AF499" s="9">
        <v>0.73690154788517548</v>
      </c>
      <c r="AG499" s="9">
        <v>0.81839349301922526</v>
      </c>
    </row>
    <row r="500" spans="3:33">
      <c r="C500" t="s">
        <v>100</v>
      </c>
      <c r="D500">
        <v>2009</v>
      </c>
      <c r="E500" s="9">
        <v>1</v>
      </c>
      <c r="F500" s="9">
        <v>1.584E-2</v>
      </c>
      <c r="G500" s="9">
        <v>1.9999999552965164E-2</v>
      </c>
      <c r="H500" s="9">
        <v>0.875</v>
      </c>
      <c r="I500" s="9">
        <v>0</v>
      </c>
      <c r="J500" s="9">
        <v>1.9999999552965164E-2</v>
      </c>
      <c r="K500" s="10">
        <v>0.19575000000000001</v>
      </c>
      <c r="L500" s="9">
        <v>0.19500000000000001</v>
      </c>
      <c r="M500" s="9">
        <v>0.90510088691799995</v>
      </c>
      <c r="N500" s="10">
        <v>0.36</v>
      </c>
      <c r="O500" s="10">
        <v>0.13519999988377093</v>
      </c>
      <c r="P500" s="9">
        <v>0</v>
      </c>
      <c r="Q500" s="10">
        <v>0.92499999999999993</v>
      </c>
      <c r="R500" s="9">
        <v>0.44494400000000001</v>
      </c>
      <c r="S500" s="9">
        <v>0.11308838952001965</v>
      </c>
      <c r="T500" s="11">
        <v>0.11471321600000001</v>
      </c>
      <c r="U500" s="9">
        <v>0</v>
      </c>
      <c r="V500" s="10">
        <v>4.5391626880106235E-3</v>
      </c>
      <c r="W500" s="9">
        <v>2.7718634934874982E-2</v>
      </c>
      <c r="X500" s="9">
        <v>4.2564618421112303E-2</v>
      </c>
      <c r="Y500" s="9">
        <v>0</v>
      </c>
      <c r="Z500" s="9">
        <v>0.37</v>
      </c>
      <c r="AA500" s="10">
        <v>2.3093392980268346E-3</v>
      </c>
      <c r="AB500" s="9">
        <v>0.64117000873883612</v>
      </c>
      <c r="AC500" s="9">
        <v>0.80500000000000005</v>
      </c>
      <c r="AD500" s="10">
        <v>0.70309221361201391</v>
      </c>
      <c r="AE500" s="10">
        <v>0.78801626492978993</v>
      </c>
      <c r="AF500" s="9">
        <v>0.76009577845682896</v>
      </c>
      <c r="AG500" s="9">
        <v>0.80060233055974594</v>
      </c>
    </row>
    <row r="501" spans="3:33">
      <c r="C501" t="s">
        <v>100</v>
      </c>
      <c r="D501">
        <v>2010</v>
      </c>
      <c r="E501" s="9">
        <v>1</v>
      </c>
      <c r="F501" s="9">
        <v>1.584E-2</v>
      </c>
      <c r="G501" s="9">
        <v>3.9999999105930328E-2</v>
      </c>
      <c r="H501" s="9">
        <v>0.875</v>
      </c>
      <c r="I501" s="9">
        <v>0</v>
      </c>
      <c r="J501" s="9">
        <v>3.9999999105930328E-2</v>
      </c>
      <c r="K501" s="10">
        <v>0.19575000000000001</v>
      </c>
      <c r="L501" s="9">
        <v>0.1969499999564141</v>
      </c>
      <c r="M501" s="9">
        <v>0.90510088691799995</v>
      </c>
      <c r="N501" s="10">
        <v>0.36</v>
      </c>
      <c r="O501" s="10">
        <v>0.13779999982565641</v>
      </c>
      <c r="P501" s="9">
        <v>0</v>
      </c>
      <c r="Q501" s="10">
        <v>0.92499999999999993</v>
      </c>
      <c r="R501" s="9">
        <v>0.44494400000000001</v>
      </c>
      <c r="S501" s="9">
        <v>0.14547434001564941</v>
      </c>
      <c r="T501" s="11">
        <v>0.11471321600000001</v>
      </c>
      <c r="U501" s="9">
        <v>0</v>
      </c>
      <c r="V501" s="10">
        <v>4.6281658760212478E-3</v>
      </c>
      <c r="W501" s="9">
        <v>2.7718634934874982E-2</v>
      </c>
      <c r="X501" s="9">
        <v>4.2564618421112303E-2</v>
      </c>
      <c r="Y501" s="9">
        <v>0</v>
      </c>
      <c r="Z501" s="9">
        <v>0.37</v>
      </c>
      <c r="AA501" s="10">
        <v>2.3093392980268346E-3</v>
      </c>
      <c r="AB501" s="9">
        <v>0.64914400834660335</v>
      </c>
      <c r="AC501" s="9">
        <v>0.80400000000000005</v>
      </c>
      <c r="AD501" s="10">
        <v>0.70106129152128849</v>
      </c>
      <c r="AE501" s="10">
        <v>0.78513610234486875</v>
      </c>
      <c r="AF501" s="9">
        <v>0.75249482084215535</v>
      </c>
      <c r="AG501" s="9">
        <v>0.78281116810026652</v>
      </c>
    </row>
    <row r="502" spans="3:33">
      <c r="C502" t="s">
        <v>102</v>
      </c>
      <c r="D502">
        <v>1995</v>
      </c>
      <c r="E502" s="9">
        <v>0.12519287790697678</v>
      </c>
      <c r="F502" s="9">
        <v>6.7670000000000008E-2</v>
      </c>
      <c r="G502" s="9">
        <v>0.18000000000000005</v>
      </c>
      <c r="H502" s="9">
        <v>0.19999999999999996</v>
      </c>
      <c r="I502" s="9">
        <v>6.2E-2</v>
      </c>
      <c r="J502" s="9">
        <v>0.6</v>
      </c>
      <c r="K502" s="10">
        <v>0.62008333333333332</v>
      </c>
      <c r="L502" s="9">
        <v>0.51200000000000001</v>
      </c>
      <c r="M502" s="9">
        <v>0.99535714285714283</v>
      </c>
      <c r="N502" s="10">
        <v>0.16</v>
      </c>
      <c r="O502" s="10">
        <v>1</v>
      </c>
      <c r="P502" s="9">
        <v>0.16</v>
      </c>
      <c r="Q502" s="10">
        <v>0.20749999999999999</v>
      </c>
      <c r="R502" s="9">
        <v>0.92599999999999993</v>
      </c>
      <c r="S502" s="9">
        <v>0.35405463414634197</v>
      </c>
      <c r="T502" s="11">
        <v>0.51824817599999995</v>
      </c>
      <c r="U502" s="9">
        <v>3.6770878889999997E-2</v>
      </c>
      <c r="V502" s="10">
        <v>0.24458861274999999</v>
      </c>
      <c r="W502" s="9">
        <v>0.10878458276764212</v>
      </c>
      <c r="X502" s="9">
        <v>0.126841776144479</v>
      </c>
      <c r="Y502" s="9">
        <v>0.29599999999999993</v>
      </c>
      <c r="Z502" s="9">
        <v>0</v>
      </c>
      <c r="AA502" s="10">
        <v>0</v>
      </c>
      <c r="AB502" s="9">
        <v>0.21999999999999997</v>
      </c>
      <c r="AC502" s="9">
        <v>0.48706000022217638</v>
      </c>
      <c r="AD502" s="10">
        <v>0.70364289715227546</v>
      </c>
      <c r="AE502" s="10">
        <v>0.65428155266680599</v>
      </c>
      <c r="AF502" s="9">
        <v>2.5181018149555289E-3</v>
      </c>
      <c r="AG502" s="9">
        <v>2.2221022900332298E-2</v>
      </c>
    </row>
    <row r="503" spans="3:33">
      <c r="C503" t="s">
        <v>102</v>
      </c>
      <c r="D503">
        <v>1996</v>
      </c>
      <c r="E503" s="9">
        <v>0.12519287790697678</v>
      </c>
      <c r="F503" s="9">
        <v>6.7670000000000008E-2</v>
      </c>
      <c r="G503" s="9">
        <v>0.17799999999999994</v>
      </c>
      <c r="H503" s="9">
        <v>0.19999999999999996</v>
      </c>
      <c r="I503" s="9">
        <v>6.2E-2</v>
      </c>
      <c r="J503" s="9">
        <v>0.59000000000000008</v>
      </c>
      <c r="K503" s="10">
        <v>0.62008333333333332</v>
      </c>
      <c r="L503" s="9">
        <v>0.50280000000000002</v>
      </c>
      <c r="M503" s="9">
        <v>0.99511904761904757</v>
      </c>
      <c r="N503" s="10">
        <v>0.16</v>
      </c>
      <c r="O503" s="10">
        <v>0.64</v>
      </c>
      <c r="P503" s="9">
        <v>0.16</v>
      </c>
      <c r="Q503" s="10">
        <v>0.20749999999999999</v>
      </c>
      <c r="R503" s="9">
        <v>0.92599999999999993</v>
      </c>
      <c r="S503" s="9">
        <v>0.3487824390243921</v>
      </c>
      <c r="T503" s="11">
        <v>0.51824817599999995</v>
      </c>
      <c r="U503" s="9">
        <v>1.1715418139999999E-2</v>
      </c>
      <c r="V503" s="10">
        <v>0.23069167209999999</v>
      </c>
      <c r="W503" s="9">
        <v>0.10878458276764212</v>
      </c>
      <c r="X503" s="9">
        <v>0.126841776144479</v>
      </c>
      <c r="Y503" s="9">
        <v>0.29599999999999993</v>
      </c>
      <c r="Z503" s="9">
        <v>0</v>
      </c>
      <c r="AA503" s="10">
        <v>0</v>
      </c>
      <c r="AB503" s="9">
        <v>0.21999999999999997</v>
      </c>
      <c r="AC503" s="9">
        <v>0.49700000000000005</v>
      </c>
      <c r="AD503" s="10">
        <v>0.70779887455039003</v>
      </c>
      <c r="AE503" s="10">
        <v>0.65743015571064201</v>
      </c>
      <c r="AF503" s="9">
        <v>2.5716784480423155E-3</v>
      </c>
      <c r="AG503" s="9">
        <v>2.2704088603820654E-2</v>
      </c>
    </row>
    <row r="504" spans="3:33">
      <c r="C504" t="s">
        <v>102</v>
      </c>
      <c r="D504">
        <v>1997</v>
      </c>
      <c r="E504" s="9">
        <v>0.12519287790697678</v>
      </c>
      <c r="F504" s="9">
        <v>6.7670000000000008E-2</v>
      </c>
      <c r="G504" s="9">
        <v>0.17599999999999993</v>
      </c>
      <c r="H504" s="9">
        <v>0.19999999999999996</v>
      </c>
      <c r="I504" s="9">
        <v>6.2E-2</v>
      </c>
      <c r="J504" s="9">
        <v>0.58000000000000007</v>
      </c>
      <c r="K504" s="10">
        <v>0.62008333333333332</v>
      </c>
      <c r="L504" s="9">
        <v>0.49359999999999998</v>
      </c>
      <c r="M504" s="9">
        <v>0.99511363636363637</v>
      </c>
      <c r="N504" s="10">
        <v>0.16</v>
      </c>
      <c r="O504" s="10">
        <v>1</v>
      </c>
      <c r="P504" s="9">
        <v>0.16</v>
      </c>
      <c r="Q504" s="10">
        <v>0.20749999999999999</v>
      </c>
      <c r="R504" s="9">
        <v>0.92599999999999993</v>
      </c>
      <c r="S504" s="9">
        <v>0.34354000000000018</v>
      </c>
      <c r="T504" s="11">
        <v>0.51824817599999995</v>
      </c>
      <c r="U504" s="9">
        <v>6.6482000329999999E-2</v>
      </c>
      <c r="V504" s="10">
        <v>0.21679473145</v>
      </c>
      <c r="W504" s="9">
        <v>0.10878458276764212</v>
      </c>
      <c r="X504" s="9">
        <v>0.126841776144479</v>
      </c>
      <c r="Y504" s="9">
        <v>0.29599999999999993</v>
      </c>
      <c r="Z504" s="9">
        <v>0</v>
      </c>
      <c r="AA504" s="10">
        <v>0</v>
      </c>
      <c r="AB504" s="9">
        <v>0.21999999999999997</v>
      </c>
      <c r="AC504" s="9">
        <v>0.47700000000000004</v>
      </c>
      <c r="AD504" s="10">
        <v>0.70841843512698899</v>
      </c>
      <c r="AE504" s="10">
        <v>0.65192750630011997</v>
      </c>
      <c r="AF504" s="9">
        <v>2.6252550811291025E-3</v>
      </c>
      <c r="AG504" s="9">
        <v>2.3187154307309006E-2</v>
      </c>
    </row>
    <row r="505" spans="3:33">
      <c r="C505" t="s">
        <v>102</v>
      </c>
      <c r="D505">
        <v>1998</v>
      </c>
      <c r="E505" s="9">
        <v>0.12519287790697678</v>
      </c>
      <c r="F505" s="9">
        <v>6.7670000000000008E-2</v>
      </c>
      <c r="G505" s="9">
        <v>0.17400000000000004</v>
      </c>
      <c r="H505" s="9">
        <v>0.19999999999999996</v>
      </c>
      <c r="I505" s="9">
        <v>6.2E-2</v>
      </c>
      <c r="J505" s="9">
        <v>0.57000000000000006</v>
      </c>
      <c r="K505" s="10">
        <v>0.62008333333333332</v>
      </c>
      <c r="L505" s="9">
        <v>0.4844</v>
      </c>
      <c r="M505" s="9">
        <v>0.99488636363636362</v>
      </c>
      <c r="N505" s="10">
        <v>0.16</v>
      </c>
      <c r="O505" s="10">
        <v>0.88</v>
      </c>
      <c r="P505" s="9">
        <v>0.16</v>
      </c>
      <c r="Q505" s="10">
        <v>0.20749999999999999</v>
      </c>
      <c r="R505" s="9">
        <v>0.92599999999999993</v>
      </c>
      <c r="S505" s="9">
        <v>0.33818682926829413</v>
      </c>
      <c r="T505" s="11">
        <v>0.51824817599999995</v>
      </c>
      <c r="U505" s="9">
        <v>7.5875732410000007E-2</v>
      </c>
      <c r="V505" s="10">
        <v>0.20289779079999998</v>
      </c>
      <c r="W505" s="9">
        <v>0.10878458276764212</v>
      </c>
      <c r="X505" s="9">
        <v>0.126841776144479</v>
      </c>
      <c r="Y505" s="9">
        <v>0.29599999999999993</v>
      </c>
      <c r="Z505" s="9">
        <v>0</v>
      </c>
      <c r="AA505" s="10">
        <v>0</v>
      </c>
      <c r="AB505" s="9">
        <v>0.21999999999999997</v>
      </c>
      <c r="AC505" s="9">
        <v>0.48</v>
      </c>
      <c r="AD505" s="10">
        <v>0.70903799570358805</v>
      </c>
      <c r="AE505" s="10">
        <v>0.64642485688959805</v>
      </c>
      <c r="AF505" s="9">
        <v>2.6788317142158891E-3</v>
      </c>
      <c r="AG505" s="9">
        <v>2.3670220010797362E-2</v>
      </c>
    </row>
    <row r="506" spans="3:33">
      <c r="C506" t="s">
        <v>102</v>
      </c>
      <c r="D506">
        <v>1999</v>
      </c>
      <c r="E506" s="9">
        <v>0.12519287790697678</v>
      </c>
      <c r="F506" s="9">
        <v>6.7670000000000008E-2</v>
      </c>
      <c r="G506" s="9">
        <v>0.17200000000000004</v>
      </c>
      <c r="H506" s="9">
        <v>0.19999999999999996</v>
      </c>
      <c r="I506" s="9">
        <v>6.2E-2</v>
      </c>
      <c r="J506" s="9">
        <v>0.56000000000000005</v>
      </c>
      <c r="K506" s="10">
        <v>0.62008333333333332</v>
      </c>
      <c r="L506" s="9">
        <v>0.47520000000000001</v>
      </c>
      <c r="M506" s="9">
        <v>0.99477272727272725</v>
      </c>
      <c r="N506" s="10">
        <v>0.16</v>
      </c>
      <c r="O506" s="10">
        <v>0.98</v>
      </c>
      <c r="P506" s="9">
        <v>0.16</v>
      </c>
      <c r="Q506" s="10">
        <v>0.20749999999999999</v>
      </c>
      <c r="R506" s="9">
        <v>0.92599999999999993</v>
      </c>
      <c r="S506" s="9">
        <v>0.33266292682926801</v>
      </c>
      <c r="T506" s="11">
        <v>0.51824817599999995</v>
      </c>
      <c r="U506" s="9">
        <v>8.3600369369999997E-2</v>
      </c>
      <c r="V506" s="10">
        <v>0.18900085014999998</v>
      </c>
      <c r="W506" s="9">
        <v>0.10878458276764212</v>
      </c>
      <c r="X506" s="9">
        <v>0.126841776144479</v>
      </c>
      <c r="Y506" s="9">
        <v>0.29599999999999993</v>
      </c>
      <c r="Z506" s="9">
        <v>0</v>
      </c>
      <c r="AA506" s="10">
        <v>0</v>
      </c>
      <c r="AB506" s="9">
        <v>0.21999999999999997</v>
      </c>
      <c r="AC506" s="9">
        <v>0.50700000000000001</v>
      </c>
      <c r="AD506" s="10">
        <v>0.7125866936342129</v>
      </c>
      <c r="AE506" s="10">
        <v>0.62997286082341497</v>
      </c>
      <c r="AF506" s="9">
        <v>2.0797196657497664E-2</v>
      </c>
      <c r="AG506" s="9">
        <v>2.4153285714285714E-2</v>
      </c>
    </row>
    <row r="507" spans="3:33">
      <c r="C507" t="s">
        <v>102</v>
      </c>
      <c r="D507">
        <v>2000</v>
      </c>
      <c r="E507" s="9">
        <v>0.12519287790697678</v>
      </c>
      <c r="F507" s="9">
        <v>6.7670000000000008E-2</v>
      </c>
      <c r="G507" s="9">
        <v>0.17000000000000004</v>
      </c>
      <c r="H507" s="9">
        <v>0.19999999999999996</v>
      </c>
      <c r="I507" s="9">
        <v>6.2E-2</v>
      </c>
      <c r="J507" s="9">
        <v>0.55000000000000004</v>
      </c>
      <c r="K507" s="10">
        <v>0.62008333333333332</v>
      </c>
      <c r="L507" s="9">
        <v>0.46600000000000003</v>
      </c>
      <c r="M507" s="9">
        <v>0.99454545454545451</v>
      </c>
      <c r="N507" s="10">
        <v>0.16</v>
      </c>
      <c r="O507" s="10">
        <v>0.73</v>
      </c>
      <c r="P507" s="9">
        <v>0.16</v>
      </c>
      <c r="Q507" s="10">
        <v>0.20749999999999999</v>
      </c>
      <c r="R507" s="9">
        <v>0.92599999999999993</v>
      </c>
      <c r="S507" s="9">
        <v>0.326928292682928</v>
      </c>
      <c r="T507" s="11">
        <v>0.51824817599999995</v>
      </c>
      <c r="U507" s="9">
        <v>0.1349461804</v>
      </c>
      <c r="V507" s="10">
        <v>0.17510390949999999</v>
      </c>
      <c r="W507" s="9">
        <v>0.10878458276764212</v>
      </c>
      <c r="X507" s="9">
        <v>0.126841776144479</v>
      </c>
      <c r="Y507" s="9">
        <v>0.29599999999999993</v>
      </c>
      <c r="Z507" s="9">
        <v>0</v>
      </c>
      <c r="AA507" s="10">
        <v>0</v>
      </c>
      <c r="AB507" s="9">
        <v>0.3095999908</v>
      </c>
      <c r="AC507" s="9">
        <v>0.51900000000000002</v>
      </c>
      <c r="AD507" s="10">
        <v>0.71613539156483808</v>
      </c>
      <c r="AE507" s="10">
        <v>0.613520864757232</v>
      </c>
      <c r="AF507" s="9">
        <v>4.9937492707060667E-2</v>
      </c>
      <c r="AG507" s="9">
        <v>2.6099000000000001E-2</v>
      </c>
    </row>
    <row r="508" spans="3:33">
      <c r="C508" t="s">
        <v>102</v>
      </c>
      <c r="D508">
        <v>2001</v>
      </c>
      <c r="E508" s="9">
        <v>0.12519287790697678</v>
      </c>
      <c r="F508" s="9">
        <v>6.7670000000000008E-2</v>
      </c>
      <c r="G508" s="9">
        <v>0.16799999999999993</v>
      </c>
      <c r="H508" s="9">
        <v>0.19999999999999996</v>
      </c>
      <c r="I508" s="9">
        <v>6.2E-2</v>
      </c>
      <c r="J508" s="9">
        <v>0.53600000000000003</v>
      </c>
      <c r="K508" s="10">
        <v>0.62008333333333332</v>
      </c>
      <c r="L508" s="9">
        <v>0.45799999999999996</v>
      </c>
      <c r="M508" s="9">
        <v>0.995</v>
      </c>
      <c r="N508" s="10">
        <v>0.16</v>
      </c>
      <c r="O508" s="10">
        <v>0.77</v>
      </c>
      <c r="P508" s="9">
        <v>0.16</v>
      </c>
      <c r="Q508" s="10">
        <v>0.20749999999999999</v>
      </c>
      <c r="R508" s="9">
        <v>0.92599999999999993</v>
      </c>
      <c r="S508" s="9">
        <v>0.32097268292683001</v>
      </c>
      <c r="T508" s="11">
        <v>0.51824817599999995</v>
      </c>
      <c r="U508" s="9">
        <v>0.1510166547</v>
      </c>
      <c r="V508" s="10">
        <v>0.15976702474999999</v>
      </c>
      <c r="W508" s="9">
        <v>0.10878458276764212</v>
      </c>
      <c r="X508" s="9">
        <v>0.126841776144479</v>
      </c>
      <c r="Y508" s="9">
        <v>0.29599999999999993</v>
      </c>
      <c r="Z508" s="9">
        <v>0</v>
      </c>
      <c r="AA508" s="10">
        <v>0</v>
      </c>
      <c r="AB508" s="9">
        <v>0.3095999908</v>
      </c>
      <c r="AC508" s="9">
        <v>0.56299999999999994</v>
      </c>
      <c r="AD508" s="10">
        <v>0.67286297244892201</v>
      </c>
      <c r="AE508" s="10">
        <v>0.61292363116474102</v>
      </c>
      <c r="AF508" s="9">
        <v>7.8339609055339779E-2</v>
      </c>
      <c r="AG508" s="9">
        <v>2.237842857142857E-2</v>
      </c>
    </row>
    <row r="509" spans="3:33">
      <c r="C509" t="s">
        <v>102</v>
      </c>
      <c r="D509">
        <v>2002</v>
      </c>
      <c r="E509" s="9">
        <v>0.12519287790697678</v>
      </c>
      <c r="F509" s="9">
        <v>6.7670000000000008E-2</v>
      </c>
      <c r="G509" s="9">
        <v>0.16599999999999993</v>
      </c>
      <c r="H509" s="9">
        <v>0.19999999999999996</v>
      </c>
      <c r="I509" s="9">
        <v>6.2E-2</v>
      </c>
      <c r="J509" s="9">
        <v>0.52200000000000002</v>
      </c>
      <c r="K509" s="10">
        <v>0.62008333333333332</v>
      </c>
      <c r="L509" s="9">
        <v>0.45</v>
      </c>
      <c r="M509" s="9">
        <v>0.99480000000000002</v>
      </c>
      <c r="N509" s="10">
        <v>0.16</v>
      </c>
      <c r="O509" s="10">
        <v>0.82</v>
      </c>
      <c r="P509" s="9">
        <v>0.16</v>
      </c>
      <c r="Q509" s="10">
        <v>0.20749999999999999</v>
      </c>
      <c r="R509" s="9">
        <v>0.92599999999999993</v>
      </c>
      <c r="S509" s="9">
        <v>0.31489609756097592</v>
      </c>
      <c r="T509" s="11">
        <v>0.51824817599999995</v>
      </c>
      <c r="U509" s="9">
        <v>0.15308118430000001</v>
      </c>
      <c r="V509" s="10">
        <v>0.14443013999999998</v>
      </c>
      <c r="W509" s="9">
        <v>0.10878458276764212</v>
      </c>
      <c r="X509" s="9">
        <v>0.126841776144479</v>
      </c>
      <c r="Y509" s="9">
        <v>0.29599999999999993</v>
      </c>
      <c r="Z509" s="9">
        <v>0</v>
      </c>
      <c r="AA509" s="10">
        <v>0</v>
      </c>
      <c r="AB509" s="9">
        <v>0.32340799067536719</v>
      </c>
      <c r="AC509" s="9">
        <v>0.57600000000000007</v>
      </c>
      <c r="AD509" s="10">
        <v>0.62959055333300606</v>
      </c>
      <c r="AE509" s="10">
        <v>0.61232639757224994</v>
      </c>
      <c r="AF509" s="9">
        <v>0.10494937632472655</v>
      </c>
      <c r="AG509" s="9">
        <v>5.4235142857142857E-2</v>
      </c>
    </row>
    <row r="510" spans="3:33">
      <c r="C510" t="s">
        <v>102</v>
      </c>
      <c r="D510">
        <v>2003</v>
      </c>
      <c r="E510" s="9">
        <v>0.12519287790697678</v>
      </c>
      <c r="F510" s="9">
        <v>6.7670000000000008E-2</v>
      </c>
      <c r="G510" s="9">
        <v>0.16400000000000003</v>
      </c>
      <c r="H510" s="9">
        <v>0.19999999999999996</v>
      </c>
      <c r="I510" s="9">
        <v>6.2E-2</v>
      </c>
      <c r="J510" s="9">
        <v>0.50800000000000001</v>
      </c>
      <c r="K510" s="10">
        <v>0.62008333333333332</v>
      </c>
      <c r="L510" s="9">
        <v>0.442</v>
      </c>
      <c r="M510" s="9">
        <v>0.99460000000000004</v>
      </c>
      <c r="N510" s="10">
        <v>0.16</v>
      </c>
      <c r="O510" s="10">
        <v>1</v>
      </c>
      <c r="P510" s="9">
        <v>0.16</v>
      </c>
      <c r="Q510" s="10">
        <v>0.20749999999999999</v>
      </c>
      <c r="R510" s="9">
        <v>0.92599999999999993</v>
      </c>
      <c r="S510" s="9">
        <v>0.30878878048780589</v>
      </c>
      <c r="T510" s="11">
        <v>0.51824817599999995</v>
      </c>
      <c r="U510" s="9">
        <v>0.10093343739999999</v>
      </c>
      <c r="V510" s="10">
        <v>0.12909325524999998</v>
      </c>
      <c r="W510" s="9">
        <v>0.10878458276764212</v>
      </c>
      <c r="X510" s="9">
        <v>0.126841776144479</v>
      </c>
      <c r="Y510" s="9">
        <v>0.29599999999999993</v>
      </c>
      <c r="Z510" s="9">
        <v>0</v>
      </c>
      <c r="AA510" s="10">
        <v>0</v>
      </c>
      <c r="AB510" s="9">
        <v>0.33721599055073426</v>
      </c>
      <c r="AC510" s="9">
        <v>0.56100000000000005</v>
      </c>
      <c r="AD510" s="10">
        <v>0.69518409050901198</v>
      </c>
      <c r="AE510" s="10">
        <v>0.62445099962977002</v>
      </c>
      <c r="AF510" s="9">
        <v>0.12816557583446223</v>
      </c>
      <c r="AG510" s="9">
        <v>6.4088142857142857E-2</v>
      </c>
    </row>
    <row r="511" spans="3:33">
      <c r="C511" t="s">
        <v>102</v>
      </c>
      <c r="D511">
        <v>2004</v>
      </c>
      <c r="E511" s="9">
        <v>0.12519287790697678</v>
      </c>
      <c r="F511" s="9">
        <v>6.7670000000000008E-2</v>
      </c>
      <c r="G511" s="9">
        <v>0.16200000000000003</v>
      </c>
      <c r="H511" s="9">
        <v>0.19999999999999996</v>
      </c>
      <c r="I511" s="9">
        <v>6.2E-2</v>
      </c>
      <c r="J511" s="9">
        <v>0.49399999999999999</v>
      </c>
      <c r="K511" s="10">
        <v>0.62008333333333332</v>
      </c>
      <c r="L511" s="9">
        <v>0.434</v>
      </c>
      <c r="M511" s="9">
        <v>0.99439999999999995</v>
      </c>
      <c r="N511" s="10">
        <v>0.16</v>
      </c>
      <c r="O511" s="10">
        <v>0.83</v>
      </c>
      <c r="P511" s="9">
        <v>0.16</v>
      </c>
      <c r="Q511" s="10">
        <v>0.20749999999999999</v>
      </c>
      <c r="R511" s="9">
        <v>0.92599999999999993</v>
      </c>
      <c r="S511" s="9">
        <v>0.30267073170731806</v>
      </c>
      <c r="T511" s="11">
        <v>0.51824817599999995</v>
      </c>
      <c r="U511" s="9">
        <v>0.21317892560000001</v>
      </c>
      <c r="V511" s="10">
        <v>0.1137563705</v>
      </c>
      <c r="W511" s="9">
        <v>0.10878458276764212</v>
      </c>
      <c r="X511" s="9">
        <v>0.126841776144479</v>
      </c>
      <c r="Y511" s="9">
        <v>0.29599999999999993</v>
      </c>
      <c r="Z511" s="9">
        <v>0</v>
      </c>
      <c r="AA511" s="10">
        <v>0</v>
      </c>
      <c r="AB511" s="9">
        <v>0.35102399042610144</v>
      </c>
      <c r="AC511" s="9">
        <v>0.58099999999999996</v>
      </c>
      <c r="AD511" s="10">
        <v>0.72175869105282209</v>
      </c>
      <c r="AE511" s="10">
        <v>0.63180681306242203</v>
      </c>
      <c r="AF511" s="9">
        <v>0.15549901046084222</v>
      </c>
      <c r="AG511" s="9">
        <v>8.5165571428571438E-2</v>
      </c>
    </row>
    <row r="512" spans="3:33">
      <c r="C512" t="s">
        <v>102</v>
      </c>
      <c r="D512">
        <v>2005</v>
      </c>
      <c r="E512" s="9">
        <v>0.12519287790697678</v>
      </c>
      <c r="F512" s="9">
        <v>6.7670000000000008E-2</v>
      </c>
      <c r="G512" s="9">
        <v>0.16000000000000003</v>
      </c>
      <c r="H512" s="9">
        <v>0.19999999999999996</v>
      </c>
      <c r="I512" s="9">
        <v>6.2E-2</v>
      </c>
      <c r="J512" s="9">
        <v>0.48</v>
      </c>
      <c r="K512" s="10">
        <v>0.62008333333333332</v>
      </c>
      <c r="L512" s="9">
        <v>0.42599999999999999</v>
      </c>
      <c r="M512" s="9">
        <v>1</v>
      </c>
      <c r="N512" s="10">
        <v>0.16</v>
      </c>
      <c r="O512" s="10">
        <v>0.8</v>
      </c>
      <c r="P512" s="9">
        <v>0.16</v>
      </c>
      <c r="Q512" s="10">
        <v>0.20749999999999999</v>
      </c>
      <c r="R512" s="9">
        <v>0.91986000000000001</v>
      </c>
      <c r="S512" s="9">
        <v>0.29662195121951418</v>
      </c>
      <c r="T512" s="11">
        <v>0.51824817599999995</v>
      </c>
      <c r="U512" s="9">
        <v>0.18762463460000001</v>
      </c>
      <c r="V512" s="10">
        <v>9.8419485749999994E-2</v>
      </c>
      <c r="W512" s="9">
        <v>0.10878458276764212</v>
      </c>
      <c r="X512" s="9">
        <v>0.126841776144479</v>
      </c>
      <c r="Y512" s="9">
        <v>0.29599999999999993</v>
      </c>
      <c r="Z512" s="9">
        <v>0</v>
      </c>
      <c r="AA512" s="10">
        <v>0</v>
      </c>
      <c r="AB512" s="9">
        <v>0.36483199030146862</v>
      </c>
      <c r="AC512" s="9">
        <v>0.57799999999999996</v>
      </c>
      <c r="AD512" s="10">
        <v>0.645628079786978</v>
      </c>
      <c r="AE512" s="10">
        <v>0.58723309991047001</v>
      </c>
      <c r="AF512" s="9">
        <v>0.19018408905682224</v>
      </c>
      <c r="AG512" s="9">
        <v>0.10670142857142857</v>
      </c>
    </row>
    <row r="513" spans="3:33">
      <c r="C513" t="s">
        <v>102</v>
      </c>
      <c r="D513">
        <v>2006</v>
      </c>
      <c r="E513" s="9">
        <v>0.12519287790697678</v>
      </c>
      <c r="F513" s="9">
        <v>6.7670000000000008E-2</v>
      </c>
      <c r="G513" s="9">
        <v>0.16000000000000003</v>
      </c>
      <c r="H513" s="9">
        <v>0.19999999999999996</v>
      </c>
      <c r="I513" s="9">
        <v>6.2E-2</v>
      </c>
      <c r="J513" s="9">
        <v>0.47333333333333338</v>
      </c>
      <c r="K513" s="10">
        <v>0.62008333333333332</v>
      </c>
      <c r="L513" s="9">
        <v>0.41859999999999997</v>
      </c>
      <c r="M513" s="9">
        <v>1</v>
      </c>
      <c r="N513" s="10">
        <v>0.16</v>
      </c>
      <c r="O513" s="10">
        <v>0.74</v>
      </c>
      <c r="P513" s="9">
        <v>0.16</v>
      </c>
      <c r="Q513" s="10">
        <v>0.20749999999999999</v>
      </c>
      <c r="R513" s="9">
        <v>0.91371999999999998</v>
      </c>
      <c r="S513" s="9">
        <v>0.29067268292683002</v>
      </c>
      <c r="T513" s="11">
        <v>0.51824817599999995</v>
      </c>
      <c r="U513" s="9">
        <v>0.26308373039999999</v>
      </c>
      <c r="V513" s="10">
        <v>8.9657652833333323E-2</v>
      </c>
      <c r="W513" s="9">
        <v>0.10878458276764212</v>
      </c>
      <c r="X513" s="9">
        <v>0.126841776144479</v>
      </c>
      <c r="Y513" s="9">
        <v>0.29599999999999993</v>
      </c>
      <c r="Z513" s="9">
        <v>0</v>
      </c>
      <c r="AA513" s="10">
        <v>0</v>
      </c>
      <c r="AB513" s="9">
        <v>0.37863999017683581</v>
      </c>
      <c r="AC513" s="9">
        <v>0.58599999999999997</v>
      </c>
      <c r="AD513" s="10">
        <v>0.70110918019843194</v>
      </c>
      <c r="AE513" s="10">
        <v>0.64656127204520397</v>
      </c>
      <c r="AF513" s="9">
        <v>0.24956378264580556</v>
      </c>
      <c r="AG513" s="9">
        <v>0.12158114285714287</v>
      </c>
    </row>
    <row r="514" spans="3:33">
      <c r="C514" t="s">
        <v>102</v>
      </c>
      <c r="D514">
        <v>2007</v>
      </c>
      <c r="E514" s="9">
        <v>0.12519287790697678</v>
      </c>
      <c r="F514" s="9">
        <v>6.7670000000000008E-2</v>
      </c>
      <c r="G514" s="9">
        <v>0.16000000000000003</v>
      </c>
      <c r="H514" s="9">
        <v>0.19999999999999996</v>
      </c>
      <c r="I514" s="9">
        <v>6.2E-2</v>
      </c>
      <c r="J514" s="9">
        <v>0.46666666666666667</v>
      </c>
      <c r="K514" s="10">
        <v>0.62008333333333332</v>
      </c>
      <c r="L514" s="9">
        <v>0.41119999999999995</v>
      </c>
      <c r="M514" s="9">
        <v>1</v>
      </c>
      <c r="N514" s="10">
        <v>0.16</v>
      </c>
      <c r="O514" s="10">
        <v>0.82</v>
      </c>
      <c r="P514" s="9">
        <v>0.16</v>
      </c>
      <c r="Q514" s="10">
        <v>0.20749999999999999</v>
      </c>
      <c r="R514" s="9">
        <v>0.90758000000000005</v>
      </c>
      <c r="S514" s="9">
        <v>0.28485317073170791</v>
      </c>
      <c r="T514" s="11">
        <v>0.51824817599999995</v>
      </c>
      <c r="U514" s="9">
        <v>0.20770325020000002</v>
      </c>
      <c r="V514" s="10">
        <v>8.0895819916666667E-2</v>
      </c>
      <c r="W514" s="9">
        <v>0.10878458276764212</v>
      </c>
      <c r="X514" s="9">
        <v>0.126841776144479</v>
      </c>
      <c r="Y514" s="9">
        <v>0.29599999999999993</v>
      </c>
      <c r="Z514" s="9">
        <v>0</v>
      </c>
      <c r="AA514" s="10">
        <v>0</v>
      </c>
      <c r="AB514" s="9">
        <v>0.39244799005220299</v>
      </c>
      <c r="AC514" s="9">
        <v>0.56499999999999995</v>
      </c>
      <c r="AD514" s="10">
        <v>0.67730519370642006</v>
      </c>
      <c r="AE514" s="10">
        <v>0.66829555290063203</v>
      </c>
      <c r="AF514" s="9">
        <v>0.34394671008820998</v>
      </c>
      <c r="AG514" s="9">
        <v>0.13775985714285716</v>
      </c>
    </row>
    <row r="515" spans="3:33">
      <c r="C515" t="s">
        <v>102</v>
      </c>
      <c r="D515">
        <v>2008</v>
      </c>
      <c r="E515" s="9">
        <v>0.12519287790697678</v>
      </c>
      <c r="F515" s="9">
        <v>6.7670000000000008E-2</v>
      </c>
      <c r="G515" s="9">
        <v>0.16000000000000003</v>
      </c>
      <c r="H515" s="9">
        <v>0.19999999999999996</v>
      </c>
      <c r="I515" s="9">
        <v>6.2E-2</v>
      </c>
      <c r="J515" s="9">
        <v>0.45999999999999996</v>
      </c>
      <c r="K515" s="10">
        <v>0.62008333333333332</v>
      </c>
      <c r="L515" s="9">
        <v>0.40380000000000005</v>
      </c>
      <c r="M515" s="9">
        <v>1</v>
      </c>
      <c r="N515" s="10">
        <v>0.16</v>
      </c>
      <c r="O515" s="10">
        <v>0.83639999963343137</v>
      </c>
      <c r="P515" s="9">
        <v>0.16</v>
      </c>
      <c r="Q515" s="10">
        <v>0.20749999999999999</v>
      </c>
      <c r="R515" s="9">
        <v>0.90144000000000002</v>
      </c>
      <c r="S515" s="9">
        <v>0.27919268292682997</v>
      </c>
      <c r="T515" s="11">
        <v>0.51824817599999995</v>
      </c>
      <c r="U515" s="9">
        <v>0.14080371050000001</v>
      </c>
      <c r="V515" s="10">
        <v>7.2133986999999997E-2</v>
      </c>
      <c r="W515" s="9">
        <v>0.10878458276764212</v>
      </c>
      <c r="X515" s="9">
        <v>0.126841776144479</v>
      </c>
      <c r="Y515" s="9">
        <v>0.29599999999999993</v>
      </c>
      <c r="Z515" s="9">
        <v>0</v>
      </c>
      <c r="AA515" s="10">
        <v>0</v>
      </c>
      <c r="AB515" s="9">
        <v>0.40625598992757006</v>
      </c>
      <c r="AC515" s="9">
        <v>0.57899999999999996</v>
      </c>
      <c r="AD515" s="10">
        <v>0.662954151852016</v>
      </c>
      <c r="AE515" s="10">
        <v>0.67845607250588791</v>
      </c>
      <c r="AF515" s="9">
        <v>0.61868767891965559</v>
      </c>
      <c r="AG515" s="9">
        <v>0.17018428571428573</v>
      </c>
    </row>
    <row r="516" spans="3:33">
      <c r="C516" t="s">
        <v>102</v>
      </c>
      <c r="D516">
        <v>2009</v>
      </c>
      <c r="E516" s="9">
        <v>0.12519287790697678</v>
      </c>
      <c r="F516" s="9">
        <v>6.7670000000000008E-2</v>
      </c>
      <c r="G516" s="9">
        <v>0.17679999962449078</v>
      </c>
      <c r="H516" s="9">
        <v>0.19999999999999996</v>
      </c>
      <c r="I516" s="9">
        <v>6.2E-2</v>
      </c>
      <c r="J516" s="9">
        <v>0.47079999975860121</v>
      </c>
      <c r="K516" s="10">
        <v>0.62008333333333332</v>
      </c>
      <c r="L516" s="9">
        <v>0.39640000000000003</v>
      </c>
      <c r="M516" s="9">
        <v>1</v>
      </c>
      <c r="N516" s="10">
        <v>0.16</v>
      </c>
      <c r="O516" s="10">
        <v>0.85279999926686278</v>
      </c>
      <c r="P516" s="9">
        <v>0.16</v>
      </c>
      <c r="Q516" s="10">
        <v>0.20749999999999999</v>
      </c>
      <c r="R516" s="9">
        <v>0.90144000000000002</v>
      </c>
      <c r="S516" s="9">
        <v>0.30760882863314298</v>
      </c>
      <c r="T516" s="11">
        <v>0.51824817599999995</v>
      </c>
      <c r="U516" s="9">
        <v>7.3502882409999998E-2</v>
      </c>
      <c r="V516" s="10">
        <v>7.3576666707753591E-2</v>
      </c>
      <c r="W516" s="9">
        <v>0.10878458276764212</v>
      </c>
      <c r="X516" s="9">
        <v>0.126841776144479</v>
      </c>
      <c r="Y516" s="9">
        <v>0.29599999999999993</v>
      </c>
      <c r="Z516" s="9">
        <v>0</v>
      </c>
      <c r="AA516" s="10">
        <v>0</v>
      </c>
      <c r="AB516" s="9">
        <v>0.42006398980293724</v>
      </c>
      <c r="AC516" s="9">
        <v>0.61299999999999999</v>
      </c>
      <c r="AD516" s="10">
        <v>0.66324167624385</v>
      </c>
      <c r="AE516" s="10">
        <v>0.669465981339326</v>
      </c>
      <c r="AF516" s="9">
        <v>0.86145250561812103</v>
      </c>
      <c r="AG516" s="9">
        <v>0.21305614285714286</v>
      </c>
    </row>
    <row r="517" spans="3:33">
      <c r="C517" t="s">
        <v>102</v>
      </c>
      <c r="D517">
        <v>2010</v>
      </c>
      <c r="E517" s="9">
        <v>0.12519287790697678</v>
      </c>
      <c r="F517" s="9">
        <v>6.7670000000000008E-2</v>
      </c>
      <c r="G517" s="9">
        <v>0.19359999924898152</v>
      </c>
      <c r="H517" s="9">
        <v>0.19999999999999996</v>
      </c>
      <c r="I517" s="9">
        <v>6.2E-2</v>
      </c>
      <c r="J517" s="9">
        <v>0.48159999951720234</v>
      </c>
      <c r="K517" s="10">
        <v>0.62008333333333332</v>
      </c>
      <c r="L517" s="9">
        <v>0.40036399991139776</v>
      </c>
      <c r="M517" s="9">
        <v>1</v>
      </c>
      <c r="N517" s="10">
        <v>0.16</v>
      </c>
      <c r="O517" s="10">
        <v>0.8691999989002942</v>
      </c>
      <c r="P517" s="9">
        <v>0.16</v>
      </c>
      <c r="Q517" s="10">
        <v>0.20749999999999999</v>
      </c>
      <c r="R517" s="9">
        <v>0.90144000000000002</v>
      </c>
      <c r="S517" s="9">
        <v>0.33602497433945611</v>
      </c>
      <c r="T517" s="11">
        <v>0.51824817599999995</v>
      </c>
      <c r="U517" s="9">
        <v>7.4237911217670829E-2</v>
      </c>
      <c r="V517" s="10">
        <v>7.5019346415507185E-2</v>
      </c>
      <c r="W517" s="9">
        <v>0.10878458276764212</v>
      </c>
      <c r="X517" s="9">
        <v>0.126841776144479</v>
      </c>
      <c r="Y517" s="9">
        <v>0.29599999999999993</v>
      </c>
      <c r="Z517" s="9">
        <v>0</v>
      </c>
      <c r="AA517" s="10">
        <v>0</v>
      </c>
      <c r="AB517" s="9">
        <v>0.43387198967830432</v>
      </c>
      <c r="AC517" s="9">
        <v>0.61799999999999999</v>
      </c>
      <c r="AD517" s="10">
        <v>0.66160925951789884</v>
      </c>
      <c r="AE517" s="10">
        <v>0.66777132156381136</v>
      </c>
      <c r="AF517" s="9">
        <v>0.85283798075448947</v>
      </c>
      <c r="AG517" s="9">
        <v>0.2109255814761932</v>
      </c>
    </row>
    <row r="518" spans="3:33">
      <c r="C518" t="s">
        <v>448</v>
      </c>
      <c r="D518">
        <v>1995</v>
      </c>
      <c r="E518" s="9">
        <v>1</v>
      </c>
      <c r="F518" s="9">
        <v>4.6300000000000003E-4</v>
      </c>
      <c r="G518" s="9">
        <v>0.4</v>
      </c>
      <c r="H518" s="9">
        <v>0.30000000000000004</v>
      </c>
      <c r="I518" s="9">
        <v>0.34066666666666667</v>
      </c>
      <c r="J518" s="9">
        <v>0.85</v>
      </c>
      <c r="K518" s="10">
        <v>1</v>
      </c>
      <c r="L518" s="9">
        <v>0.628</v>
      </c>
      <c r="M518" s="9">
        <v>1</v>
      </c>
      <c r="N518" s="10">
        <v>1</v>
      </c>
      <c r="O518" s="10">
        <v>0.22</v>
      </c>
      <c r="P518" s="9">
        <v>0.75</v>
      </c>
      <c r="Q518" s="10">
        <v>0.40749999999999997</v>
      </c>
      <c r="R518" s="9">
        <v>0.97719999999999996</v>
      </c>
      <c r="S518" s="9">
        <v>0.73756780487805007</v>
      </c>
      <c r="T518" s="11">
        <v>1</v>
      </c>
      <c r="U518" s="9">
        <v>9.1506023249999999E-2</v>
      </c>
      <c r="V518" s="10">
        <v>1</v>
      </c>
      <c r="W518" s="9">
        <v>0</v>
      </c>
      <c r="X518" s="9">
        <v>0</v>
      </c>
      <c r="Y518" s="9">
        <v>0.94899999999999995</v>
      </c>
      <c r="Z518" s="9">
        <v>0.81</v>
      </c>
      <c r="AA518" s="10">
        <v>1.4446227929373995E-2</v>
      </c>
      <c r="AB518" s="9">
        <v>0.97900000094999995</v>
      </c>
      <c r="AC518" s="9">
        <v>0.51428000187128786</v>
      </c>
      <c r="AD518" s="10">
        <v>0.46069632909790725</v>
      </c>
      <c r="AE518" s="10">
        <v>0.4110827853409148</v>
      </c>
      <c r="AF518" s="9">
        <v>3.4108450967770533E-4</v>
      </c>
      <c r="AG518" s="9">
        <v>2.4851565762587954E-2</v>
      </c>
    </row>
    <row r="519" spans="3:33">
      <c r="C519" t="s">
        <v>448</v>
      </c>
      <c r="D519">
        <v>1996</v>
      </c>
      <c r="E519" s="9">
        <v>1</v>
      </c>
      <c r="F519" s="9">
        <v>4.6300000000000003E-4</v>
      </c>
      <c r="G519" s="9">
        <v>0.39400000000000002</v>
      </c>
      <c r="H519" s="9">
        <v>0.30000000000000004</v>
      </c>
      <c r="I519" s="9">
        <v>0.34066666666666667</v>
      </c>
      <c r="J519" s="9">
        <v>0.83600000000000008</v>
      </c>
      <c r="K519" s="10">
        <v>1</v>
      </c>
      <c r="L519" s="9">
        <v>0.62719999999999998</v>
      </c>
      <c r="M519" s="9">
        <v>1</v>
      </c>
      <c r="N519" s="10">
        <v>1</v>
      </c>
      <c r="O519" s="10">
        <v>0.09</v>
      </c>
      <c r="P519" s="9">
        <v>0.72</v>
      </c>
      <c r="Q519" s="10">
        <v>0.40749999999999997</v>
      </c>
      <c r="R519" s="9">
        <v>0.97719999999999996</v>
      </c>
      <c r="S519" s="9">
        <v>0.74437560975609807</v>
      </c>
      <c r="T519" s="11">
        <v>1</v>
      </c>
      <c r="U519" s="9">
        <v>0.15080005220000001</v>
      </c>
      <c r="V519" s="10">
        <v>1</v>
      </c>
      <c r="W519" s="9">
        <v>0</v>
      </c>
      <c r="X519" s="9">
        <v>0</v>
      </c>
      <c r="Y519" s="9">
        <v>0.94899999999999995</v>
      </c>
      <c r="Z519" s="9">
        <v>0.81</v>
      </c>
      <c r="AA519" s="10">
        <v>1.4446227929373995E-2</v>
      </c>
      <c r="AB519" s="9">
        <v>0.97900000094999995</v>
      </c>
      <c r="AC519" s="9">
        <v>0.52624000160396089</v>
      </c>
      <c r="AD519" s="10">
        <v>0.45989421338350595</v>
      </c>
      <c r="AE519" s="10">
        <v>0.40926814834844399</v>
      </c>
      <c r="AF519" s="9">
        <v>3.4804541787971115E-4</v>
      </c>
      <c r="AG519" s="9">
        <v>2.5391817179083821E-2</v>
      </c>
    </row>
    <row r="520" spans="3:33">
      <c r="C520" t="s">
        <v>448</v>
      </c>
      <c r="D520">
        <v>1997</v>
      </c>
      <c r="E520" s="9">
        <v>1</v>
      </c>
      <c r="F520" s="9">
        <v>4.6300000000000003E-4</v>
      </c>
      <c r="G520" s="9">
        <v>0.38800000000000001</v>
      </c>
      <c r="H520" s="9">
        <v>0.30000000000000004</v>
      </c>
      <c r="I520" s="9">
        <v>0.34066666666666667</v>
      </c>
      <c r="J520" s="9">
        <v>0.82199999999999995</v>
      </c>
      <c r="K520" s="10">
        <v>1</v>
      </c>
      <c r="L520" s="9">
        <v>0.62639999999999996</v>
      </c>
      <c r="M520" s="9">
        <v>1</v>
      </c>
      <c r="N520" s="10">
        <v>1</v>
      </c>
      <c r="O520" s="10">
        <v>0.13</v>
      </c>
      <c r="P520" s="9">
        <v>0.69000000000000006</v>
      </c>
      <c r="Q520" s="10">
        <v>0.40749999999999997</v>
      </c>
      <c r="R520" s="9">
        <v>0.97719999999999996</v>
      </c>
      <c r="S520" s="9">
        <v>0.75164487804878211</v>
      </c>
      <c r="T520" s="11">
        <v>1</v>
      </c>
      <c r="U520" s="9">
        <v>1.115591038E-2</v>
      </c>
      <c r="V520" s="10">
        <v>1</v>
      </c>
      <c r="W520" s="9">
        <v>0</v>
      </c>
      <c r="X520" s="9">
        <v>0</v>
      </c>
      <c r="Y520" s="9">
        <v>0.94899999999999995</v>
      </c>
      <c r="Z520" s="9">
        <v>0.81</v>
      </c>
      <c r="AA520" s="10">
        <v>1.4446227929373995E-2</v>
      </c>
      <c r="AB520" s="9">
        <v>0.97599999905000001</v>
      </c>
      <c r="AC520" s="9">
        <v>0.53820000133663415</v>
      </c>
      <c r="AD520" s="10">
        <v>0.366116423041493</v>
      </c>
      <c r="AE520" s="10">
        <v>0.38781267464539398</v>
      </c>
      <c r="AF520" s="9">
        <v>4.3446903539184445E-4</v>
      </c>
      <c r="AG520" s="9">
        <v>2.5932068595579692E-2</v>
      </c>
    </row>
    <row r="521" spans="3:33">
      <c r="C521" t="s">
        <v>448</v>
      </c>
      <c r="D521">
        <v>1998</v>
      </c>
      <c r="E521" s="9">
        <v>1</v>
      </c>
      <c r="F521" s="9">
        <v>4.6300000000000003E-4</v>
      </c>
      <c r="G521" s="9">
        <v>0.38200000000000001</v>
      </c>
      <c r="H521" s="9">
        <v>0.30000000000000004</v>
      </c>
      <c r="I521" s="9">
        <v>0.34066666666666667</v>
      </c>
      <c r="J521" s="9">
        <v>0.80800000000000005</v>
      </c>
      <c r="K521" s="10">
        <v>1</v>
      </c>
      <c r="L521" s="9">
        <v>0.62560000000000004</v>
      </c>
      <c r="M521" s="9">
        <v>1</v>
      </c>
      <c r="N521" s="10">
        <v>1</v>
      </c>
      <c r="O521" s="10">
        <v>0.22</v>
      </c>
      <c r="P521" s="9">
        <v>0.65999999999999992</v>
      </c>
      <c r="Q521" s="10">
        <v>0.40749999999999997</v>
      </c>
      <c r="R521" s="9">
        <v>0.97719999999999996</v>
      </c>
      <c r="S521" s="9">
        <v>0.75901707317073197</v>
      </c>
      <c r="T521" s="11">
        <v>1</v>
      </c>
      <c r="U521" s="9">
        <v>6.1524174770000002E-2</v>
      </c>
      <c r="V521" s="10">
        <v>1</v>
      </c>
      <c r="W521" s="9">
        <v>0</v>
      </c>
      <c r="X521" s="9">
        <v>0</v>
      </c>
      <c r="Y521" s="9">
        <v>0.94899999999999995</v>
      </c>
      <c r="Z521" s="9">
        <v>0.81</v>
      </c>
      <c r="AA521" s="10">
        <v>1.4446227929373995E-2</v>
      </c>
      <c r="AB521" s="9">
        <v>0.97299999952000005</v>
      </c>
      <c r="AC521" s="9">
        <v>0.55016000106930729</v>
      </c>
      <c r="AD521" s="10">
        <v>0.27233863269948</v>
      </c>
      <c r="AE521" s="10">
        <v>0.36635720094234403</v>
      </c>
      <c r="AF521" s="9">
        <v>5.0583447386152221E-4</v>
      </c>
      <c r="AG521" s="9">
        <v>2.647232001207556E-2</v>
      </c>
    </row>
    <row r="522" spans="3:33">
      <c r="C522" t="s">
        <v>448</v>
      </c>
      <c r="D522">
        <v>1999</v>
      </c>
      <c r="E522" s="9">
        <v>1</v>
      </c>
      <c r="F522" s="9">
        <v>4.6300000000000003E-4</v>
      </c>
      <c r="G522" s="9">
        <v>0.376</v>
      </c>
      <c r="H522" s="9">
        <v>0.30000000000000004</v>
      </c>
      <c r="I522" s="9">
        <v>0.34066666666666667</v>
      </c>
      <c r="J522" s="9">
        <v>0.79400000000000004</v>
      </c>
      <c r="K522" s="10">
        <v>1</v>
      </c>
      <c r="L522" s="9">
        <v>0.62480000000000002</v>
      </c>
      <c r="M522" s="9">
        <v>1</v>
      </c>
      <c r="N522" s="10">
        <v>1</v>
      </c>
      <c r="O522" s="10">
        <v>0.2</v>
      </c>
      <c r="P522" s="9">
        <v>0.63</v>
      </c>
      <c r="Q522" s="10">
        <v>0.40749999999999997</v>
      </c>
      <c r="R522" s="9">
        <v>0.97719999999999996</v>
      </c>
      <c r="S522" s="9">
        <v>0.76608292682927004</v>
      </c>
      <c r="T522" s="11">
        <v>1</v>
      </c>
      <c r="U522" s="9">
        <v>0.2211793558</v>
      </c>
      <c r="V522" s="10">
        <v>1</v>
      </c>
      <c r="W522" s="9">
        <v>0</v>
      </c>
      <c r="X522" s="9">
        <v>0</v>
      </c>
      <c r="Y522" s="9">
        <v>0.94899999999999995</v>
      </c>
      <c r="Z522" s="9">
        <v>0.81</v>
      </c>
      <c r="AA522" s="10">
        <v>1.4446227929373995E-2</v>
      </c>
      <c r="AB522" s="9">
        <v>0.97353999951753001</v>
      </c>
      <c r="AC522" s="9">
        <v>0.56212000080198044</v>
      </c>
      <c r="AD522" s="10">
        <v>0.25431877605314601</v>
      </c>
      <c r="AE522" s="10">
        <v>0.36951492208646602</v>
      </c>
      <c r="AF522" s="9">
        <v>1.2607557276386667E-3</v>
      </c>
      <c r="AG522" s="9">
        <v>2.7012571428571427E-2</v>
      </c>
    </row>
    <row r="523" spans="3:33">
      <c r="C523" t="s">
        <v>448</v>
      </c>
      <c r="D523">
        <v>2000</v>
      </c>
      <c r="E523" s="9">
        <v>1</v>
      </c>
      <c r="F523" s="9">
        <v>4.6300000000000003E-4</v>
      </c>
      <c r="G523" s="9">
        <v>0.37</v>
      </c>
      <c r="H523" s="9">
        <v>0.30000000000000004</v>
      </c>
      <c r="I523" s="9">
        <v>0.34066666666666667</v>
      </c>
      <c r="J523" s="9">
        <v>0.78</v>
      </c>
      <c r="K523" s="10">
        <v>1</v>
      </c>
      <c r="L523" s="9">
        <v>0.624</v>
      </c>
      <c r="M523" s="9">
        <v>1</v>
      </c>
      <c r="N523" s="10">
        <v>1</v>
      </c>
      <c r="O523" s="10">
        <v>0.22</v>
      </c>
      <c r="P523" s="9">
        <v>0.6</v>
      </c>
      <c r="Q523" s="10">
        <v>0.40749999999999997</v>
      </c>
      <c r="R523" s="9">
        <v>0.97719999999999996</v>
      </c>
      <c r="S523" s="9">
        <v>0.77226439024390403</v>
      </c>
      <c r="T523" s="11">
        <v>1</v>
      </c>
      <c r="U523" s="9">
        <v>0.22888571530000001</v>
      </c>
      <c r="V523" s="10">
        <v>1</v>
      </c>
      <c r="W523" s="9">
        <v>0</v>
      </c>
      <c r="X523" s="9">
        <v>0</v>
      </c>
      <c r="Y523" s="9">
        <v>0.94899999999999995</v>
      </c>
      <c r="Z523" s="9">
        <v>0.81</v>
      </c>
      <c r="AA523" s="10">
        <v>1.4446227929373995E-2</v>
      </c>
      <c r="AB523" s="9">
        <v>0.97407999951506008</v>
      </c>
      <c r="AC523" s="9">
        <v>0.57408000053465369</v>
      </c>
      <c r="AD523" s="10">
        <v>0.236298919406812</v>
      </c>
      <c r="AE523" s="10">
        <v>0.37267264323058802</v>
      </c>
      <c r="AF523" s="9">
        <v>1.4733825740341111E-3</v>
      </c>
      <c r="AG523" s="9">
        <v>2.6708714285714287E-2</v>
      </c>
    </row>
    <row r="524" spans="3:33">
      <c r="C524" t="s">
        <v>448</v>
      </c>
      <c r="D524">
        <v>2001</v>
      </c>
      <c r="E524" s="9">
        <v>1</v>
      </c>
      <c r="F524" s="9">
        <v>4.6300000000000003E-4</v>
      </c>
      <c r="G524" s="9">
        <v>0.36599999999999999</v>
      </c>
      <c r="H524" s="9">
        <v>0.30000000000000004</v>
      </c>
      <c r="I524" s="9">
        <v>0.34066666666666667</v>
      </c>
      <c r="J524" s="9">
        <v>0.76600000000000001</v>
      </c>
      <c r="K524" s="10">
        <v>1</v>
      </c>
      <c r="L524" s="9">
        <v>0.623</v>
      </c>
      <c r="M524" s="9">
        <v>1</v>
      </c>
      <c r="N524" s="10">
        <v>1</v>
      </c>
      <c r="O524" s="10">
        <v>0.18</v>
      </c>
      <c r="P524" s="9">
        <v>0.63833333333333331</v>
      </c>
      <c r="Q524" s="10">
        <v>0.40749999999999997</v>
      </c>
      <c r="R524" s="9">
        <v>0.97719999999999996</v>
      </c>
      <c r="S524" s="9">
        <v>0.77702341463414792</v>
      </c>
      <c r="T524" s="11">
        <v>1</v>
      </c>
      <c r="U524" s="9">
        <v>0.25289407409999998</v>
      </c>
      <c r="V524" s="10">
        <v>1</v>
      </c>
      <c r="W524" s="9">
        <v>0</v>
      </c>
      <c r="X524" s="9">
        <v>0</v>
      </c>
      <c r="Y524" s="9">
        <v>0.94899999999999995</v>
      </c>
      <c r="Z524" s="9">
        <v>0.81</v>
      </c>
      <c r="AA524" s="10">
        <v>1.4446227929373995E-2</v>
      </c>
      <c r="AB524" s="9">
        <v>0.97461999951259015</v>
      </c>
      <c r="AC524" s="9">
        <v>0.58604000026732672</v>
      </c>
      <c r="AD524" s="10">
        <v>0.19070670815207896</v>
      </c>
      <c r="AE524" s="10">
        <v>0.33374203486524201</v>
      </c>
      <c r="AF524" s="9">
        <v>3.1999174304942219E-3</v>
      </c>
      <c r="AG524" s="9">
        <v>2.6125107142857144E-2</v>
      </c>
    </row>
    <row r="525" spans="3:33">
      <c r="C525" t="s">
        <v>448</v>
      </c>
      <c r="D525">
        <v>2002</v>
      </c>
      <c r="E525" s="9">
        <v>1</v>
      </c>
      <c r="F525" s="9">
        <v>4.6300000000000003E-4</v>
      </c>
      <c r="G525" s="9">
        <v>0.36199999999999999</v>
      </c>
      <c r="H525" s="9">
        <v>0.30000000000000004</v>
      </c>
      <c r="I525" s="9">
        <v>0.34066666666666667</v>
      </c>
      <c r="J525" s="9">
        <v>0.752</v>
      </c>
      <c r="K525" s="10">
        <v>1</v>
      </c>
      <c r="L525" s="9">
        <v>0.622</v>
      </c>
      <c r="M525" s="9">
        <v>1</v>
      </c>
      <c r="N525" s="10">
        <v>1</v>
      </c>
      <c r="O525" s="10">
        <v>0.17</v>
      </c>
      <c r="P525" s="9">
        <v>0.67666666666666664</v>
      </c>
      <c r="Q525" s="10">
        <v>0.40749999999999997</v>
      </c>
      <c r="R525" s="9">
        <v>0.97719999999999996</v>
      </c>
      <c r="S525" s="9">
        <v>0.78004292682927001</v>
      </c>
      <c r="T525" s="11">
        <v>1</v>
      </c>
      <c r="U525" s="9">
        <v>0.24710814049999999</v>
      </c>
      <c r="V525" s="10">
        <v>1</v>
      </c>
      <c r="W525" s="9">
        <v>0</v>
      </c>
      <c r="X525" s="9">
        <v>0</v>
      </c>
      <c r="Y525" s="9">
        <v>0.94899999999999995</v>
      </c>
      <c r="Z525" s="9">
        <v>0.81</v>
      </c>
      <c r="AA525" s="10">
        <v>1.4446227929373995E-2</v>
      </c>
      <c r="AB525" s="9">
        <v>0.97515999951012022</v>
      </c>
      <c r="AC525" s="9">
        <v>0.59799999999999998</v>
      </c>
      <c r="AD525" s="10">
        <v>0.14511449689734598</v>
      </c>
      <c r="AE525" s="10">
        <v>0.294811426499896</v>
      </c>
      <c r="AF525" s="9">
        <v>3.5990392621763332E-3</v>
      </c>
      <c r="AG525" s="9">
        <v>2.5541499999999998E-2</v>
      </c>
    </row>
    <row r="526" spans="3:33">
      <c r="C526" t="s">
        <v>448</v>
      </c>
      <c r="D526">
        <v>2003</v>
      </c>
      <c r="E526" s="9">
        <v>1</v>
      </c>
      <c r="F526" s="9">
        <v>4.6300000000000003E-4</v>
      </c>
      <c r="G526" s="9">
        <v>0.35799999999999998</v>
      </c>
      <c r="H526" s="9">
        <v>0.30000000000000004</v>
      </c>
      <c r="I526" s="9">
        <v>0.34066666666666667</v>
      </c>
      <c r="J526" s="9">
        <v>0.73799999999999999</v>
      </c>
      <c r="K526" s="10">
        <v>1</v>
      </c>
      <c r="L526" s="9">
        <v>0.621</v>
      </c>
      <c r="M526" s="9">
        <v>1</v>
      </c>
      <c r="N526" s="10">
        <v>1</v>
      </c>
      <c r="O526" s="10">
        <v>0.18</v>
      </c>
      <c r="P526" s="9">
        <v>0.71500000000000008</v>
      </c>
      <c r="Q526" s="10">
        <v>0.40749999999999997</v>
      </c>
      <c r="R526" s="9">
        <v>0.97719999999999996</v>
      </c>
      <c r="S526" s="9">
        <v>0.7811648780487821</v>
      </c>
      <c r="T526" s="11">
        <v>1</v>
      </c>
      <c r="U526" s="9">
        <v>0.30035449320000002</v>
      </c>
      <c r="V526" s="10">
        <v>1</v>
      </c>
      <c r="W526" s="9">
        <v>0</v>
      </c>
      <c r="X526" s="9">
        <v>0</v>
      </c>
      <c r="Y526" s="9">
        <v>0.94899999999999995</v>
      </c>
      <c r="Z526" s="9">
        <v>0.81</v>
      </c>
      <c r="AA526" s="10">
        <v>1.4446227929373995E-2</v>
      </c>
      <c r="AB526" s="9">
        <v>0.9756999995076503</v>
      </c>
      <c r="AC526" s="9">
        <v>0.6</v>
      </c>
      <c r="AD526" s="10">
        <v>0.17853977691804998</v>
      </c>
      <c r="AE526" s="10">
        <v>0.21435806616093397</v>
      </c>
      <c r="AF526" s="9">
        <v>1.1226913921482777E-2</v>
      </c>
      <c r="AG526" s="9">
        <v>2.4957892857142856E-2</v>
      </c>
    </row>
    <row r="527" spans="3:33">
      <c r="C527" t="s">
        <v>448</v>
      </c>
      <c r="D527">
        <v>2004</v>
      </c>
      <c r="E527" s="9">
        <v>1</v>
      </c>
      <c r="F527" s="9">
        <v>4.6300000000000003E-4</v>
      </c>
      <c r="G527" s="9">
        <v>0.35400000000000009</v>
      </c>
      <c r="H527" s="9">
        <v>0.30000000000000004</v>
      </c>
      <c r="I527" s="9">
        <v>0.34066666666666667</v>
      </c>
      <c r="J527" s="9">
        <v>0.72399999999999998</v>
      </c>
      <c r="K527" s="10">
        <v>1</v>
      </c>
      <c r="L527" s="9">
        <v>0.62</v>
      </c>
      <c r="M527" s="9">
        <v>1</v>
      </c>
      <c r="N527" s="10">
        <v>1</v>
      </c>
      <c r="O527" s="10">
        <v>0.16</v>
      </c>
      <c r="P527" s="9">
        <v>0.75333333333333341</v>
      </c>
      <c r="Q527" s="10">
        <v>0.40749999999999997</v>
      </c>
      <c r="R527" s="9">
        <v>0.97719999999999996</v>
      </c>
      <c r="S527" s="9">
        <v>0.78031121951219606</v>
      </c>
      <c r="T527" s="11">
        <v>1</v>
      </c>
      <c r="U527" s="9">
        <v>0.25907506419999998</v>
      </c>
      <c r="V527" s="10">
        <v>1</v>
      </c>
      <c r="W527" s="9">
        <v>0</v>
      </c>
      <c r="X527" s="9">
        <v>0</v>
      </c>
      <c r="Y527" s="9">
        <v>0.94899999999999995</v>
      </c>
      <c r="Z527" s="9">
        <v>0.81</v>
      </c>
      <c r="AA527" s="10">
        <v>1.4446227929373995E-2</v>
      </c>
      <c r="AB527" s="9">
        <v>0.97623999950518037</v>
      </c>
      <c r="AC527" s="9">
        <v>0.57499999999999996</v>
      </c>
      <c r="AD527" s="10">
        <v>0.23186324350625598</v>
      </c>
      <c r="AE527" s="10">
        <v>0.251036047006236</v>
      </c>
      <c r="AF527" s="9">
        <v>1.6548251515881889E-2</v>
      </c>
      <c r="AG527" s="9">
        <v>2.4374285714285713E-2</v>
      </c>
    </row>
    <row r="528" spans="3:33">
      <c r="C528" t="s">
        <v>448</v>
      </c>
      <c r="D528">
        <v>2005</v>
      </c>
      <c r="E528" s="9">
        <v>1</v>
      </c>
      <c r="F528" s="9">
        <v>4.6300000000000003E-4</v>
      </c>
      <c r="G528" s="9">
        <v>0.35</v>
      </c>
      <c r="H528" s="9">
        <v>0.30000000000000004</v>
      </c>
      <c r="I528" s="9">
        <v>0.34066666666666667</v>
      </c>
      <c r="J528" s="9">
        <v>0.71</v>
      </c>
      <c r="K528" s="10">
        <v>1</v>
      </c>
      <c r="L528" s="9">
        <v>0.61899999999999999</v>
      </c>
      <c r="M528" s="9">
        <v>1</v>
      </c>
      <c r="N528" s="10">
        <v>1</v>
      </c>
      <c r="O528" s="10">
        <v>0.19</v>
      </c>
      <c r="P528" s="9">
        <v>0.79166666666666674</v>
      </c>
      <c r="Q528" s="10">
        <v>0.40749999999999997</v>
      </c>
      <c r="R528" s="9">
        <v>0.97719999999999996</v>
      </c>
      <c r="S528" s="9">
        <v>0.77752390243902592</v>
      </c>
      <c r="T528" s="11">
        <v>1</v>
      </c>
      <c r="U528" s="9">
        <v>0.22986426810000002</v>
      </c>
      <c r="V528" s="10">
        <v>1</v>
      </c>
      <c r="W528" s="9">
        <v>0</v>
      </c>
      <c r="X528" s="9">
        <v>0</v>
      </c>
      <c r="Y528" s="9">
        <v>0.94899999999999995</v>
      </c>
      <c r="Z528" s="9">
        <v>0.81</v>
      </c>
      <c r="AA528" s="10">
        <v>1.4446227929373995E-2</v>
      </c>
      <c r="AB528" s="9">
        <v>0.97677999950271044</v>
      </c>
      <c r="AC528" s="9">
        <v>0.56499999999999995</v>
      </c>
      <c r="AD528" s="10">
        <v>0.22318677983322602</v>
      </c>
      <c r="AE528" s="10">
        <v>0.301015789751436</v>
      </c>
      <c r="AF528" s="9">
        <v>2.7090465575657779E-2</v>
      </c>
      <c r="AG528" s="9">
        <v>2.3354857142857142E-2</v>
      </c>
    </row>
    <row r="529" spans="3:33">
      <c r="C529" t="s">
        <v>448</v>
      </c>
      <c r="D529">
        <v>2006</v>
      </c>
      <c r="E529" s="9">
        <v>1</v>
      </c>
      <c r="F529" s="9">
        <v>4.6300000000000003E-4</v>
      </c>
      <c r="G529" s="9">
        <v>0.34333333333333327</v>
      </c>
      <c r="H529" s="9">
        <v>0.30000000000000004</v>
      </c>
      <c r="I529" s="9">
        <v>0.34066666666666667</v>
      </c>
      <c r="J529" s="9">
        <v>0.69333333333333336</v>
      </c>
      <c r="K529" s="10">
        <v>1</v>
      </c>
      <c r="L529" s="9">
        <v>0.61740000000000006</v>
      </c>
      <c r="M529" s="9">
        <v>1</v>
      </c>
      <c r="N529" s="10">
        <v>1</v>
      </c>
      <c r="O529" s="10">
        <v>0.21</v>
      </c>
      <c r="P529" s="9">
        <v>0.83000000000000007</v>
      </c>
      <c r="Q529" s="10">
        <v>0.40749999999999997</v>
      </c>
      <c r="R529" s="9">
        <v>0.97719999999999996</v>
      </c>
      <c r="S529" s="9">
        <v>0.7730229268292701</v>
      </c>
      <c r="T529" s="11">
        <v>1</v>
      </c>
      <c r="U529" s="9">
        <v>0.29312801499999996</v>
      </c>
      <c r="V529" s="10">
        <v>1</v>
      </c>
      <c r="W529" s="9">
        <v>0</v>
      </c>
      <c r="X529" s="9">
        <v>0</v>
      </c>
      <c r="Y529" s="9">
        <v>0.94899999999999995</v>
      </c>
      <c r="Z529" s="9">
        <v>0.81</v>
      </c>
      <c r="AA529" s="10">
        <v>1.4446227929373995E-2</v>
      </c>
      <c r="AB529" s="9">
        <v>0.97731999950024051</v>
      </c>
      <c r="AC529" s="9">
        <v>0.54200000000000004</v>
      </c>
      <c r="AD529" s="10">
        <v>0.12958423931702598</v>
      </c>
      <c r="AE529" s="10">
        <v>0.28090721719387202</v>
      </c>
      <c r="AF529" s="9">
        <v>2.9254281244383555E-2</v>
      </c>
      <c r="AG529" s="9">
        <v>1.6211571428571429E-2</v>
      </c>
    </row>
    <row r="530" spans="3:33">
      <c r="C530" t="s">
        <v>448</v>
      </c>
      <c r="D530">
        <v>2007</v>
      </c>
      <c r="E530" s="9">
        <v>1</v>
      </c>
      <c r="F530" s="9">
        <v>4.6300000000000003E-4</v>
      </c>
      <c r="G530" s="9">
        <v>0.33666666666666667</v>
      </c>
      <c r="H530" s="9">
        <v>0.30000000000000004</v>
      </c>
      <c r="I530" s="9">
        <v>0.34066666666666667</v>
      </c>
      <c r="J530" s="9">
        <v>0.67666666666666664</v>
      </c>
      <c r="K530" s="10">
        <v>1</v>
      </c>
      <c r="L530" s="9">
        <v>0.61580000000000001</v>
      </c>
      <c r="M530" s="9">
        <v>1</v>
      </c>
      <c r="N530" s="10">
        <v>1</v>
      </c>
      <c r="O530" s="10">
        <v>0.22</v>
      </c>
      <c r="P530" s="9">
        <v>0.84659999962896104</v>
      </c>
      <c r="Q530" s="10">
        <v>0.40749999999999997</v>
      </c>
      <c r="R530" s="9">
        <v>0.97719999999999996</v>
      </c>
      <c r="S530" s="9">
        <v>0.76728780487804993</v>
      </c>
      <c r="T530" s="11">
        <v>1</v>
      </c>
      <c r="U530" s="9">
        <v>0.28881563430000001</v>
      </c>
      <c r="V530" s="10">
        <v>0.9693178450833333</v>
      </c>
      <c r="W530" s="9">
        <v>0</v>
      </c>
      <c r="X530" s="9">
        <v>0</v>
      </c>
      <c r="Y530" s="9">
        <v>0.94899999999999995</v>
      </c>
      <c r="Z530" s="9">
        <v>0.81</v>
      </c>
      <c r="AA530" s="10">
        <v>1.4446227929373995E-2</v>
      </c>
      <c r="AB530" s="9">
        <v>0.97785999949777058</v>
      </c>
      <c r="AC530" s="9">
        <v>0.50600000000000001</v>
      </c>
      <c r="AD530" s="10">
        <v>0.13248269693392797</v>
      </c>
      <c r="AE530" s="10">
        <v>0.298270447020344</v>
      </c>
      <c r="AF530" s="9">
        <v>3.392782981654411E-2</v>
      </c>
      <c r="AG530" s="9">
        <v>2.4462000000000001E-2</v>
      </c>
    </row>
    <row r="531" spans="3:33">
      <c r="C531" t="s">
        <v>448</v>
      </c>
      <c r="D531">
        <v>2008</v>
      </c>
      <c r="E531" s="9">
        <v>1</v>
      </c>
      <c r="F531" s="9">
        <v>4.6300000000000003E-4</v>
      </c>
      <c r="G531" s="9">
        <v>0.32999999999999996</v>
      </c>
      <c r="H531" s="9">
        <v>0.30000000000000004</v>
      </c>
      <c r="I531" s="9">
        <v>0.34066666666666667</v>
      </c>
      <c r="J531" s="9">
        <v>0.65999999999999992</v>
      </c>
      <c r="K531" s="10">
        <v>1</v>
      </c>
      <c r="L531" s="9">
        <v>0.61419999999999997</v>
      </c>
      <c r="M531" s="9">
        <v>1</v>
      </c>
      <c r="N531" s="10">
        <v>1</v>
      </c>
      <c r="O531" s="10">
        <v>0.22439999990165233</v>
      </c>
      <c r="P531" s="9">
        <v>0.86319999925792223</v>
      </c>
      <c r="Q531" s="10">
        <v>0.40749999999999997</v>
      </c>
      <c r="R531" s="9">
        <v>0.97719999999999996</v>
      </c>
      <c r="S531" s="9">
        <v>0.76082780487804991</v>
      </c>
      <c r="T531" s="11">
        <v>1</v>
      </c>
      <c r="U531" s="9">
        <v>0.31495471559999999</v>
      </c>
      <c r="V531" s="10">
        <v>0.93198359399999997</v>
      </c>
      <c r="W531" s="9">
        <v>0</v>
      </c>
      <c r="X531" s="9">
        <v>0</v>
      </c>
      <c r="Y531" s="9">
        <v>0.94899999999999995</v>
      </c>
      <c r="Z531" s="9">
        <v>0.81</v>
      </c>
      <c r="AA531" s="10">
        <v>1.4446227929373995E-2</v>
      </c>
      <c r="AB531" s="9">
        <v>0.97839999949530054</v>
      </c>
      <c r="AC531" s="9">
        <v>0.48599999999999999</v>
      </c>
      <c r="AD531" s="10">
        <v>0.14076556871743401</v>
      </c>
      <c r="AE531" s="10">
        <v>0.30855244352696998</v>
      </c>
      <c r="AF531" s="9">
        <v>3.9433219676039667E-2</v>
      </c>
      <c r="AG531" s="9">
        <v>3.2712428571428573E-2</v>
      </c>
    </row>
    <row r="532" spans="3:33">
      <c r="C532" t="s">
        <v>448</v>
      </c>
      <c r="D532">
        <v>2009</v>
      </c>
      <c r="E532" s="9">
        <v>1</v>
      </c>
      <c r="F532" s="9">
        <v>4.6300000000000003E-4</v>
      </c>
      <c r="G532" s="9">
        <v>0.34339999970048662</v>
      </c>
      <c r="H532" s="9">
        <v>0.30000000000000004</v>
      </c>
      <c r="I532" s="9">
        <v>0.34066666666666667</v>
      </c>
      <c r="J532" s="9">
        <v>0.66679999984800808</v>
      </c>
      <c r="K532" s="10">
        <v>1</v>
      </c>
      <c r="L532" s="9">
        <v>0.61260000000000003</v>
      </c>
      <c r="M532" s="9">
        <v>1</v>
      </c>
      <c r="N532" s="10">
        <v>1</v>
      </c>
      <c r="O532" s="10">
        <v>0.22879999980330468</v>
      </c>
      <c r="P532" s="9">
        <v>0.87979999888688343</v>
      </c>
      <c r="Q532" s="10">
        <v>0.40749999999999997</v>
      </c>
      <c r="R532" s="9">
        <v>0.97719999999999996</v>
      </c>
      <c r="S532" s="9">
        <v>0.77961124836064633</v>
      </c>
      <c r="T532" s="11">
        <v>1</v>
      </c>
      <c r="U532" s="9">
        <v>0.40430739409999999</v>
      </c>
      <c r="V532" s="10">
        <v>0.95062326546337084</v>
      </c>
      <c r="W532" s="9">
        <v>0</v>
      </c>
      <c r="X532" s="9">
        <v>0</v>
      </c>
      <c r="Y532" s="9">
        <v>0.94899999999999995</v>
      </c>
      <c r="Z532" s="9">
        <v>0.81</v>
      </c>
      <c r="AA532" s="10">
        <v>1.4446227929373995E-2</v>
      </c>
      <c r="AB532" s="9">
        <v>0.97893999949283061</v>
      </c>
      <c r="AC532" s="9">
        <v>0.48299999999999998</v>
      </c>
      <c r="AD532" s="10">
        <v>9.3810799078926005E-2</v>
      </c>
      <c r="AE532" s="10">
        <v>0.30345725299095799</v>
      </c>
      <c r="AF532" s="9">
        <v>4.2209387051109777E-2</v>
      </c>
      <c r="AG532" s="9">
        <v>3.5118000000000003E-2</v>
      </c>
    </row>
    <row r="533" spans="3:33">
      <c r="C533" t="s">
        <v>448</v>
      </c>
      <c r="D533">
        <v>2010</v>
      </c>
      <c r="E533" s="9">
        <v>1</v>
      </c>
      <c r="F533" s="9">
        <v>4.6300000000000003E-4</v>
      </c>
      <c r="G533" s="9">
        <v>0.35679999940097329</v>
      </c>
      <c r="H533" s="9">
        <v>0.30000000000000004</v>
      </c>
      <c r="I533" s="9">
        <v>0.34066666666666667</v>
      </c>
      <c r="J533" s="9">
        <v>0.67359999969601625</v>
      </c>
      <c r="K533" s="10">
        <v>1</v>
      </c>
      <c r="L533" s="9">
        <v>0.61872599986307319</v>
      </c>
      <c r="M533" s="9">
        <v>1</v>
      </c>
      <c r="N533" s="10">
        <v>1</v>
      </c>
      <c r="O533" s="10">
        <v>0.233199999704957</v>
      </c>
      <c r="P533" s="9">
        <v>0.89639999851584451</v>
      </c>
      <c r="Q533" s="10">
        <v>0.40749999999999997</v>
      </c>
      <c r="R533" s="9">
        <v>0.97719999999999996</v>
      </c>
      <c r="S533" s="9">
        <v>0.79839469184324252</v>
      </c>
      <c r="T533" s="11">
        <v>1</v>
      </c>
      <c r="U533" s="9">
        <v>0.40835046795063024</v>
      </c>
      <c r="V533" s="10">
        <v>0.9692629369267417</v>
      </c>
      <c r="W533" s="9">
        <v>0</v>
      </c>
      <c r="X533" s="9">
        <v>0</v>
      </c>
      <c r="Y533" s="9">
        <v>0.94899999999999995</v>
      </c>
      <c r="Z533" s="9">
        <v>0.81</v>
      </c>
      <c r="AA533" s="10">
        <v>1.4446227929373995E-2</v>
      </c>
      <c r="AB533" s="9">
        <v>0.97947999949036069</v>
      </c>
      <c r="AC533" s="9">
        <v>0.48399999999999999</v>
      </c>
      <c r="AD533" s="10">
        <v>9.787269099734637E-2</v>
      </c>
      <c r="AE533" s="10">
        <v>0.30542268041711773</v>
      </c>
      <c r="AF533" s="9">
        <v>4.1787293190033215E-2</v>
      </c>
      <c r="AG533" s="9">
        <v>3.4766820007849489E-2</v>
      </c>
    </row>
    <row r="534" spans="3:33">
      <c r="C534" t="s">
        <v>106</v>
      </c>
      <c r="D534">
        <v>1995</v>
      </c>
      <c r="E534" s="9">
        <v>0.78847685840707959</v>
      </c>
      <c r="F534" s="9">
        <v>8.5350000000000009E-3</v>
      </c>
      <c r="G534" s="9">
        <v>0.58000000000000007</v>
      </c>
      <c r="H534" s="9">
        <v>0.375</v>
      </c>
      <c r="I534" s="9">
        <v>0.41199999999999998</v>
      </c>
      <c r="J534" s="9">
        <v>0.94</v>
      </c>
      <c r="K534" s="10">
        <v>0.63950000000000007</v>
      </c>
      <c r="L534" s="9">
        <v>0.78099999999999992</v>
      </c>
      <c r="M534" s="9">
        <v>1</v>
      </c>
      <c r="N534" s="10">
        <v>0.08</v>
      </c>
      <c r="O534" s="10">
        <v>0.05</v>
      </c>
      <c r="P534" s="9">
        <v>1</v>
      </c>
      <c r="Q534" s="10">
        <v>0.20749999999999999</v>
      </c>
      <c r="R534" s="9">
        <v>0.98560000000000003</v>
      </c>
      <c r="S534" s="9">
        <v>0.68662439024390398</v>
      </c>
      <c r="T534" s="11">
        <v>1</v>
      </c>
      <c r="U534" s="9">
        <v>0.22721976590000001</v>
      </c>
      <c r="V534" s="10">
        <v>1</v>
      </c>
      <c r="W534" s="9">
        <v>0</v>
      </c>
      <c r="X534" s="9">
        <v>0</v>
      </c>
      <c r="Y534" s="9">
        <v>0.96499999999999997</v>
      </c>
      <c r="Z534" s="9">
        <v>1</v>
      </c>
      <c r="AA534" s="10">
        <v>4.7649301143583237E-3</v>
      </c>
      <c r="AB534" s="9">
        <v>0.99199999987999998</v>
      </c>
      <c r="AC534" s="9">
        <v>0.43296000040322546</v>
      </c>
      <c r="AD534" s="10">
        <v>0.32572601372809978</v>
      </c>
      <c r="AE534" s="10">
        <v>0.32038853691162678</v>
      </c>
      <c r="AF534" s="9">
        <v>6.5462973352754046E-4</v>
      </c>
      <c r="AG534" s="9">
        <v>7.6631800034956208E-3</v>
      </c>
    </row>
    <row r="535" spans="3:33">
      <c r="C535" t="s">
        <v>106</v>
      </c>
      <c r="D535">
        <v>1996</v>
      </c>
      <c r="E535" s="9">
        <v>0.78847685840707959</v>
      </c>
      <c r="F535" s="9">
        <v>8.5350000000000009E-3</v>
      </c>
      <c r="G535" s="9">
        <v>0.57400000000000007</v>
      </c>
      <c r="H535" s="9">
        <v>0.375</v>
      </c>
      <c r="I535" s="9">
        <v>0.41199999999999998</v>
      </c>
      <c r="J535" s="9">
        <v>0.93799999999999994</v>
      </c>
      <c r="K535" s="10">
        <v>0.63950000000000007</v>
      </c>
      <c r="L535" s="9">
        <v>0.77800000000000002</v>
      </c>
      <c r="M535" s="9">
        <v>1</v>
      </c>
      <c r="N535" s="10">
        <v>0.08</v>
      </c>
      <c r="O535" s="10">
        <v>0.06</v>
      </c>
      <c r="P535" s="9">
        <v>1</v>
      </c>
      <c r="Q535" s="10">
        <v>0.20749999999999999</v>
      </c>
      <c r="R535" s="9">
        <v>0.98560000000000003</v>
      </c>
      <c r="S535" s="9">
        <v>0.69137365853658594</v>
      </c>
      <c r="T535" s="11">
        <v>1</v>
      </c>
      <c r="U535" s="9">
        <v>0.19292951580000001</v>
      </c>
      <c r="V535" s="10">
        <v>1</v>
      </c>
      <c r="W535" s="9">
        <v>0</v>
      </c>
      <c r="X535" s="9">
        <v>0</v>
      </c>
      <c r="Y535" s="9">
        <v>0.96499999999999997</v>
      </c>
      <c r="Z535" s="9">
        <v>1</v>
      </c>
      <c r="AA535" s="10">
        <v>4.7649301143583237E-3</v>
      </c>
      <c r="AB535" s="9">
        <v>0.99199999987999998</v>
      </c>
      <c r="AC535" s="9">
        <v>0.44198000020161277</v>
      </c>
      <c r="AD535" s="10">
        <v>0.322169401844486</v>
      </c>
      <c r="AE535" s="10">
        <v>0.31672299693220196</v>
      </c>
      <c r="AF535" s="9">
        <v>6.6917706057797674E-4</v>
      </c>
      <c r="AG535" s="9">
        <v>7.8195714285714292E-3</v>
      </c>
    </row>
    <row r="536" spans="3:33">
      <c r="C536" t="s">
        <v>106</v>
      </c>
      <c r="D536">
        <v>1997</v>
      </c>
      <c r="E536" s="9">
        <v>0.78847685840707959</v>
      </c>
      <c r="F536" s="9">
        <v>8.5350000000000009E-3</v>
      </c>
      <c r="G536" s="9">
        <v>0.56799999999999995</v>
      </c>
      <c r="H536" s="9">
        <v>0.375</v>
      </c>
      <c r="I536" s="9">
        <v>0.41199999999999998</v>
      </c>
      <c r="J536" s="9">
        <v>0.93599999999999994</v>
      </c>
      <c r="K536" s="10">
        <v>0.63950000000000007</v>
      </c>
      <c r="L536" s="9">
        <v>0.77500000000000002</v>
      </c>
      <c r="M536" s="9">
        <v>1</v>
      </c>
      <c r="N536" s="10">
        <v>0.08</v>
      </c>
      <c r="O536" s="10">
        <v>0.06</v>
      </c>
      <c r="P536" s="9">
        <v>1</v>
      </c>
      <c r="Q536" s="10">
        <v>0.20749999999999999</v>
      </c>
      <c r="R536" s="9">
        <v>0.98560000000000003</v>
      </c>
      <c r="S536" s="9">
        <v>0.69680000000000009</v>
      </c>
      <c r="T536" s="11">
        <v>1</v>
      </c>
      <c r="U536" s="9">
        <v>0.11520247339999999</v>
      </c>
      <c r="V536" s="10">
        <v>1</v>
      </c>
      <c r="W536" s="9">
        <v>0</v>
      </c>
      <c r="X536" s="9">
        <v>0</v>
      </c>
      <c r="Y536" s="9">
        <v>0.96499999999999997</v>
      </c>
      <c r="Z536" s="9">
        <v>1</v>
      </c>
      <c r="AA536" s="10">
        <v>4.7649301143583237E-3</v>
      </c>
      <c r="AB536" s="9">
        <v>0.99199999987999998</v>
      </c>
      <c r="AC536" s="9">
        <v>0.45100000000000001</v>
      </c>
      <c r="AD536" s="10">
        <v>0.27386033835823997</v>
      </c>
      <c r="AE536" s="10">
        <v>0.30929841660673396</v>
      </c>
      <c r="AF536" s="9">
        <v>6.8372438762841312E-4</v>
      </c>
      <c r="AG536" s="9">
        <v>8.2854285714285721E-3</v>
      </c>
    </row>
    <row r="537" spans="3:33">
      <c r="C537" t="s">
        <v>106</v>
      </c>
      <c r="D537">
        <v>1998</v>
      </c>
      <c r="E537" s="9">
        <v>0.78847685840707959</v>
      </c>
      <c r="F537" s="9">
        <v>8.5350000000000009E-3</v>
      </c>
      <c r="G537" s="9">
        <v>0.56200000000000006</v>
      </c>
      <c r="H537" s="9">
        <v>0.375</v>
      </c>
      <c r="I537" s="9">
        <v>0.41199999999999998</v>
      </c>
      <c r="J537" s="9">
        <v>0.93399999999999994</v>
      </c>
      <c r="K537" s="10">
        <v>0.63950000000000007</v>
      </c>
      <c r="L537" s="9">
        <v>0.77200000000000002</v>
      </c>
      <c r="M537" s="9">
        <v>1</v>
      </c>
      <c r="N537" s="10">
        <v>0.08</v>
      </c>
      <c r="O537" s="10">
        <v>0.03</v>
      </c>
      <c r="P537" s="9">
        <v>1</v>
      </c>
      <c r="Q537" s="10">
        <v>0.20749999999999999</v>
      </c>
      <c r="R537" s="9">
        <v>0.98560000000000003</v>
      </c>
      <c r="S537" s="9">
        <v>0.70270390243902603</v>
      </c>
      <c r="T537" s="11">
        <v>1</v>
      </c>
      <c r="U537" s="9">
        <v>0.20024709229999998</v>
      </c>
      <c r="V537" s="10">
        <v>1</v>
      </c>
      <c r="W537" s="9">
        <v>0</v>
      </c>
      <c r="X537" s="9">
        <v>0</v>
      </c>
      <c r="Y537" s="9">
        <v>0.96499999999999997</v>
      </c>
      <c r="Z537" s="9">
        <v>1</v>
      </c>
      <c r="AA537" s="10">
        <v>4.7649301143583237E-3</v>
      </c>
      <c r="AB537" s="9">
        <v>0.99199999987999998</v>
      </c>
      <c r="AC537" s="9">
        <v>0.46600000000000003</v>
      </c>
      <c r="AD537" s="10">
        <v>0.22555127487199397</v>
      </c>
      <c r="AE537" s="10">
        <v>0.30187383628126596</v>
      </c>
      <c r="AF537" s="9">
        <v>6.982717146788494E-4</v>
      </c>
      <c r="AG537" s="9">
        <v>1.0061571428571428E-2</v>
      </c>
    </row>
    <row r="538" spans="3:33">
      <c r="C538" t="s">
        <v>106</v>
      </c>
      <c r="D538">
        <v>1999</v>
      </c>
      <c r="E538" s="9">
        <v>0.78847685840707959</v>
      </c>
      <c r="F538" s="9">
        <v>8.5350000000000009E-3</v>
      </c>
      <c r="G538" s="9">
        <v>0.55600000000000005</v>
      </c>
      <c r="H538" s="9">
        <v>0.375</v>
      </c>
      <c r="I538" s="9">
        <v>0.41199999999999998</v>
      </c>
      <c r="J538" s="9">
        <v>0.93199999999999994</v>
      </c>
      <c r="K538" s="10">
        <v>0.63950000000000007</v>
      </c>
      <c r="L538" s="9">
        <v>0.76900000000000002</v>
      </c>
      <c r="M538" s="9">
        <v>1</v>
      </c>
      <c r="N538" s="10">
        <v>0.08</v>
      </c>
      <c r="O538" s="10">
        <v>0.04</v>
      </c>
      <c r="P538" s="9">
        <v>1</v>
      </c>
      <c r="Q538" s="10">
        <v>0.20749999999999999</v>
      </c>
      <c r="R538" s="9">
        <v>0.98560000000000003</v>
      </c>
      <c r="S538" s="9">
        <v>0.70874487804878195</v>
      </c>
      <c r="T538" s="11">
        <v>1</v>
      </c>
      <c r="U538" s="9">
        <v>0.21557164709999999</v>
      </c>
      <c r="V538" s="10">
        <v>1</v>
      </c>
      <c r="W538" s="9">
        <v>0</v>
      </c>
      <c r="X538" s="9">
        <v>0</v>
      </c>
      <c r="Y538" s="9">
        <v>0.96499999999999997</v>
      </c>
      <c r="Z538" s="9">
        <v>1</v>
      </c>
      <c r="AA538" s="10">
        <v>4.7649301143583237E-3</v>
      </c>
      <c r="AB538" s="9">
        <v>0.99199999987999998</v>
      </c>
      <c r="AC538" s="9">
        <v>0.47200000000000003</v>
      </c>
      <c r="AD538" s="10">
        <v>0.23615497434789096</v>
      </c>
      <c r="AE538" s="10">
        <v>0.30782014569181498</v>
      </c>
      <c r="AF538" s="9">
        <v>7.1281904172928578E-4</v>
      </c>
      <c r="AG538" s="9">
        <v>1.0741214285714284E-2</v>
      </c>
    </row>
    <row r="539" spans="3:33">
      <c r="C539" t="s">
        <v>106</v>
      </c>
      <c r="D539">
        <v>2000</v>
      </c>
      <c r="E539" s="9">
        <v>0.78847685840707959</v>
      </c>
      <c r="F539" s="9">
        <v>8.5350000000000009E-3</v>
      </c>
      <c r="G539" s="9">
        <v>0.55000000000000004</v>
      </c>
      <c r="H539" s="9">
        <v>0.375</v>
      </c>
      <c r="I539" s="9">
        <v>0.41199999999999998</v>
      </c>
      <c r="J539" s="9">
        <v>0.92999999999999994</v>
      </c>
      <c r="K539" s="10">
        <v>0.63950000000000007</v>
      </c>
      <c r="L539" s="9">
        <v>0.7659999999999999</v>
      </c>
      <c r="M539" s="9">
        <v>1</v>
      </c>
      <c r="N539" s="10">
        <v>0.08</v>
      </c>
      <c r="O539" s="10">
        <v>0.05</v>
      </c>
      <c r="P539" s="9">
        <v>0.94000000000000006</v>
      </c>
      <c r="Q539" s="10">
        <v>0.20749999999999999</v>
      </c>
      <c r="R539" s="9">
        <v>0.98560000000000003</v>
      </c>
      <c r="S539" s="9">
        <v>0.71458390243902592</v>
      </c>
      <c r="T539" s="11">
        <v>1</v>
      </c>
      <c r="U539" s="9">
        <v>0.2488036247</v>
      </c>
      <c r="V539" s="10">
        <v>1</v>
      </c>
      <c r="W539" s="9">
        <v>0</v>
      </c>
      <c r="X539" s="9">
        <v>0</v>
      </c>
      <c r="Y539" s="9">
        <v>0.96499999999999997</v>
      </c>
      <c r="Z539" s="9">
        <v>1</v>
      </c>
      <c r="AA539" s="10">
        <v>4.7649301143583237E-3</v>
      </c>
      <c r="AB539" s="9">
        <v>0.99199999987999998</v>
      </c>
      <c r="AC539" s="9">
        <v>0.46799999999999997</v>
      </c>
      <c r="AD539" s="10">
        <v>0.24675867382378799</v>
      </c>
      <c r="AE539" s="10">
        <v>0.31376645510236401</v>
      </c>
      <c r="AF539" s="9">
        <v>7.2736636877972216E-4</v>
      </c>
      <c r="AG539" s="9">
        <v>1.1420857142857142E-2</v>
      </c>
    </row>
    <row r="540" spans="3:33">
      <c r="C540" t="s">
        <v>106</v>
      </c>
      <c r="D540">
        <v>2001</v>
      </c>
      <c r="E540" s="9">
        <v>0.78847685840707959</v>
      </c>
      <c r="F540" s="9">
        <v>8.5350000000000009E-3</v>
      </c>
      <c r="G540" s="9">
        <v>0.54200000000000004</v>
      </c>
      <c r="H540" s="9">
        <v>0.375</v>
      </c>
      <c r="I540" s="9">
        <v>0.41199999999999998</v>
      </c>
      <c r="J540" s="9">
        <v>0.92599999999999993</v>
      </c>
      <c r="K540" s="10">
        <v>0.63950000000000007</v>
      </c>
      <c r="L540" s="9">
        <v>0.76219999999999999</v>
      </c>
      <c r="M540" s="9">
        <v>1</v>
      </c>
      <c r="N540" s="10">
        <v>0.08</v>
      </c>
      <c r="O540" s="10">
        <v>0.05</v>
      </c>
      <c r="P540" s="9">
        <v>1</v>
      </c>
      <c r="Q540" s="10">
        <v>0.20749999999999999</v>
      </c>
      <c r="R540" s="9">
        <v>0.98560000000000003</v>
      </c>
      <c r="S540" s="9">
        <v>0.71988195121951404</v>
      </c>
      <c r="T540" s="11">
        <v>1</v>
      </c>
      <c r="U540" s="9">
        <v>0.25170061259999998</v>
      </c>
      <c r="V540" s="10">
        <v>1</v>
      </c>
      <c r="W540" s="9">
        <v>0</v>
      </c>
      <c r="X540" s="9">
        <v>0</v>
      </c>
      <c r="Y540" s="9">
        <v>0.96499999999999997</v>
      </c>
      <c r="Z540" s="9">
        <v>1</v>
      </c>
      <c r="AA540" s="10">
        <v>4.7649301143583237E-3</v>
      </c>
      <c r="AB540" s="9">
        <v>0.99215999987882375</v>
      </c>
      <c r="AC540" s="9">
        <v>0.46399999999999997</v>
      </c>
      <c r="AD540" s="10">
        <v>0.21326852269062999</v>
      </c>
      <c r="AE540" s="10">
        <v>0.31471960878385402</v>
      </c>
      <c r="AF540" s="9">
        <v>2.8070859884060002E-3</v>
      </c>
      <c r="AG540" s="9">
        <v>1.1353E-2</v>
      </c>
    </row>
    <row r="541" spans="3:33">
      <c r="C541" t="s">
        <v>106</v>
      </c>
      <c r="D541">
        <v>2002</v>
      </c>
      <c r="E541" s="9">
        <v>0.78847685840707959</v>
      </c>
      <c r="F541" s="9">
        <v>8.5350000000000009E-3</v>
      </c>
      <c r="G541" s="9">
        <v>0.53400000000000003</v>
      </c>
      <c r="H541" s="9">
        <v>0.375</v>
      </c>
      <c r="I541" s="9">
        <v>0.41199999999999998</v>
      </c>
      <c r="J541" s="9">
        <v>0.92200000000000004</v>
      </c>
      <c r="K541" s="10">
        <v>0.63950000000000007</v>
      </c>
      <c r="L541" s="9">
        <v>0.75840000000000007</v>
      </c>
      <c r="M541" s="9">
        <v>1</v>
      </c>
      <c r="N541" s="10">
        <v>0.08</v>
      </c>
      <c r="O541" s="10">
        <v>0.05</v>
      </c>
      <c r="P541" s="9">
        <v>1</v>
      </c>
      <c r="Q541" s="10">
        <v>0.20749999999999999</v>
      </c>
      <c r="R541" s="9">
        <v>0.98560000000000003</v>
      </c>
      <c r="S541" s="9">
        <v>0.72440975609756197</v>
      </c>
      <c r="T541" s="11">
        <v>1</v>
      </c>
      <c r="U541" s="9">
        <v>0.1366623341</v>
      </c>
      <c r="V541" s="10">
        <v>1</v>
      </c>
      <c r="W541" s="9">
        <v>0</v>
      </c>
      <c r="X541" s="9">
        <v>0</v>
      </c>
      <c r="Y541" s="9">
        <v>0.96499999999999997</v>
      </c>
      <c r="Z541" s="9">
        <v>1</v>
      </c>
      <c r="AA541" s="10">
        <v>4.7649301143583237E-3</v>
      </c>
      <c r="AB541" s="9">
        <v>0.99231999987764741</v>
      </c>
      <c r="AC541" s="9">
        <v>0.49200000000000005</v>
      </c>
      <c r="AD541" s="10">
        <v>0.17977837155747198</v>
      </c>
      <c r="AE541" s="10">
        <v>0.31567276246534404</v>
      </c>
      <c r="AF541" s="9">
        <v>4.2070981717501109E-3</v>
      </c>
      <c r="AG541" s="9">
        <v>1.2023857142857143E-2</v>
      </c>
    </row>
    <row r="542" spans="3:33">
      <c r="C542" t="s">
        <v>106</v>
      </c>
      <c r="D542">
        <v>2003</v>
      </c>
      <c r="E542" s="9">
        <v>0.78847685840707959</v>
      </c>
      <c r="F542" s="9">
        <v>8.5350000000000009E-3</v>
      </c>
      <c r="G542" s="9">
        <v>0.52600000000000002</v>
      </c>
      <c r="H542" s="9">
        <v>0.375</v>
      </c>
      <c r="I542" s="9">
        <v>0.41199999999999998</v>
      </c>
      <c r="J542" s="9">
        <v>0.91800000000000004</v>
      </c>
      <c r="K542" s="10">
        <v>0.63950000000000007</v>
      </c>
      <c r="L542" s="9">
        <v>0.75459999999999994</v>
      </c>
      <c r="M542" s="9">
        <v>1</v>
      </c>
      <c r="N542" s="10">
        <v>0.08</v>
      </c>
      <c r="O542" s="10">
        <v>0.05</v>
      </c>
      <c r="P542" s="9">
        <v>1</v>
      </c>
      <c r="Q542" s="10">
        <v>0.20749999999999999</v>
      </c>
      <c r="R542" s="9">
        <v>0.98560000000000003</v>
      </c>
      <c r="S542" s="9">
        <v>0.72790926829268399</v>
      </c>
      <c r="T542" s="11">
        <v>1</v>
      </c>
      <c r="U542" s="9">
        <v>0.19693755139999999</v>
      </c>
      <c r="V542" s="10">
        <v>1</v>
      </c>
      <c r="W542" s="9">
        <v>0</v>
      </c>
      <c r="X542" s="9">
        <v>0</v>
      </c>
      <c r="Y542" s="9">
        <v>0.96499999999999997</v>
      </c>
      <c r="Z542" s="9">
        <v>1</v>
      </c>
      <c r="AA542" s="10">
        <v>4.7649301143583237E-3</v>
      </c>
      <c r="AB542" s="9">
        <v>0.99247999987647118</v>
      </c>
      <c r="AC542" s="9">
        <v>0.52600000000000002</v>
      </c>
      <c r="AD542" s="10">
        <v>0.22093019890015603</v>
      </c>
      <c r="AE542" s="10">
        <v>0.28873513099614401</v>
      </c>
      <c r="AF542" s="9">
        <v>7.7111318884594453E-3</v>
      </c>
      <c r="AG542" s="9">
        <v>1.2694714285714287E-2</v>
      </c>
    </row>
    <row r="543" spans="3:33">
      <c r="C543" t="s">
        <v>106</v>
      </c>
      <c r="D543">
        <v>2004</v>
      </c>
      <c r="E543" s="9">
        <v>0.78847685840707959</v>
      </c>
      <c r="F543" s="9">
        <v>8.5350000000000009E-3</v>
      </c>
      <c r="G543" s="9">
        <v>0.51800000000000002</v>
      </c>
      <c r="H543" s="9">
        <v>0.375</v>
      </c>
      <c r="I543" s="9">
        <v>0.41199999999999998</v>
      </c>
      <c r="J543" s="9">
        <v>0.91400000000000003</v>
      </c>
      <c r="K543" s="10">
        <v>0.63950000000000007</v>
      </c>
      <c r="L543" s="9">
        <v>0.75080000000000002</v>
      </c>
      <c r="M543" s="9">
        <v>1</v>
      </c>
      <c r="N543" s="10">
        <v>0.08</v>
      </c>
      <c r="O543" s="10">
        <v>0.05</v>
      </c>
      <c r="P543" s="9">
        <v>1</v>
      </c>
      <c r="Q543" s="10">
        <v>0.20749999999999999</v>
      </c>
      <c r="R543" s="9">
        <v>0.98560000000000003</v>
      </c>
      <c r="S543" s="9">
        <v>0.7301804878048801</v>
      </c>
      <c r="T543" s="11">
        <v>1</v>
      </c>
      <c r="U543" s="9">
        <v>0.17030895800000001</v>
      </c>
      <c r="V543" s="10">
        <v>1</v>
      </c>
      <c r="W543" s="9">
        <v>0</v>
      </c>
      <c r="X543" s="9">
        <v>0</v>
      </c>
      <c r="Y543" s="9">
        <v>0.96499999999999997</v>
      </c>
      <c r="Z543" s="9">
        <v>1</v>
      </c>
      <c r="AA543" s="10">
        <v>4.7649301143583237E-3</v>
      </c>
      <c r="AB543" s="9">
        <v>0.99263999987529483</v>
      </c>
      <c r="AC543" s="9">
        <v>0.53100000000000003</v>
      </c>
      <c r="AD543" s="10">
        <v>0.21293688231754601</v>
      </c>
      <c r="AE543" s="10">
        <v>0.25539024251127201</v>
      </c>
      <c r="AF543" s="9">
        <v>1.4093070846107779E-2</v>
      </c>
      <c r="AG543" s="9">
        <v>1.6640428571428573E-2</v>
      </c>
    </row>
    <row r="544" spans="3:33">
      <c r="C544" t="s">
        <v>106</v>
      </c>
      <c r="D544">
        <v>2005</v>
      </c>
      <c r="E544" s="9">
        <v>0.78847685840707959</v>
      </c>
      <c r="F544" s="9">
        <v>8.5350000000000009E-3</v>
      </c>
      <c r="G544" s="9">
        <v>0.51</v>
      </c>
      <c r="H544" s="9">
        <v>0.375</v>
      </c>
      <c r="I544" s="9">
        <v>0.41199999999999998</v>
      </c>
      <c r="J544" s="9">
        <v>0.91</v>
      </c>
      <c r="K544" s="10">
        <v>0.63950000000000007</v>
      </c>
      <c r="L544" s="9">
        <v>0.747</v>
      </c>
      <c r="M544" s="9">
        <v>1</v>
      </c>
      <c r="N544" s="10">
        <v>0.08</v>
      </c>
      <c r="O544" s="10">
        <v>0.06</v>
      </c>
      <c r="P544" s="9">
        <v>1</v>
      </c>
      <c r="Q544" s="10">
        <v>0.20749999999999999</v>
      </c>
      <c r="R544" s="9">
        <v>0.98560000000000003</v>
      </c>
      <c r="S544" s="9">
        <v>0.73102487804878202</v>
      </c>
      <c r="T544" s="11">
        <v>1</v>
      </c>
      <c r="U544" s="9">
        <v>0.2032637088</v>
      </c>
      <c r="V544" s="10">
        <v>1</v>
      </c>
      <c r="W544" s="9">
        <v>0</v>
      </c>
      <c r="X544" s="9">
        <v>0</v>
      </c>
      <c r="Y544" s="9">
        <v>0.96499999999999997</v>
      </c>
      <c r="Z544" s="9">
        <v>1</v>
      </c>
      <c r="AA544" s="10">
        <v>4.7649301143583237E-3</v>
      </c>
      <c r="AB544" s="9">
        <v>0.9927999998741186</v>
      </c>
      <c r="AC544" s="9">
        <v>0.52100000000000002</v>
      </c>
      <c r="AD544" s="10">
        <v>0.239119996755706</v>
      </c>
      <c r="AE544" s="10">
        <v>0.23234881254341802</v>
      </c>
      <c r="AF544" s="9">
        <v>2.3290032504900221E-2</v>
      </c>
      <c r="AG544" s="9">
        <v>1.9680857142857146E-2</v>
      </c>
    </row>
    <row r="545" spans="3:33">
      <c r="C545" t="s">
        <v>106</v>
      </c>
      <c r="D545">
        <v>2006</v>
      </c>
      <c r="E545" s="9">
        <v>0.78847685840707959</v>
      </c>
      <c r="F545" s="9">
        <v>8.5350000000000009E-3</v>
      </c>
      <c r="G545" s="9">
        <v>0.5066666666666666</v>
      </c>
      <c r="H545" s="9">
        <v>0.375</v>
      </c>
      <c r="I545" s="9">
        <v>0.41199999999999998</v>
      </c>
      <c r="J545" s="9">
        <v>0.91</v>
      </c>
      <c r="K545" s="10">
        <v>0.63950000000000007</v>
      </c>
      <c r="L545" s="9">
        <v>0.74239999999999995</v>
      </c>
      <c r="M545" s="9">
        <v>1</v>
      </c>
      <c r="N545" s="10">
        <v>0.08</v>
      </c>
      <c r="O545" s="10">
        <v>7.0000000000000007E-2</v>
      </c>
      <c r="P545" s="9">
        <v>1</v>
      </c>
      <c r="Q545" s="10">
        <v>0.20749999999999999</v>
      </c>
      <c r="R545" s="9">
        <v>0.98560000000000003</v>
      </c>
      <c r="S545" s="9">
        <v>0.73039268292683013</v>
      </c>
      <c r="T545" s="11">
        <v>1</v>
      </c>
      <c r="U545" s="9">
        <v>0.17256221279999998</v>
      </c>
      <c r="V545" s="10">
        <v>1</v>
      </c>
      <c r="W545" s="9">
        <v>0</v>
      </c>
      <c r="X545" s="9">
        <v>0</v>
      </c>
      <c r="Y545" s="9">
        <v>0.96499999999999997</v>
      </c>
      <c r="Z545" s="9">
        <v>1</v>
      </c>
      <c r="AA545" s="10">
        <v>4.7649301143583237E-3</v>
      </c>
      <c r="AB545" s="9">
        <v>0.99295999987294237</v>
      </c>
      <c r="AC545" s="9">
        <v>0.5</v>
      </c>
      <c r="AD545" s="10">
        <v>0.129498810765098</v>
      </c>
      <c r="AE545" s="10">
        <v>0.20883825104917603</v>
      </c>
      <c r="AF545" s="9">
        <v>5.015156632560467E-2</v>
      </c>
      <c r="AG545" s="9">
        <v>2.2255047619047619E-2</v>
      </c>
    </row>
    <row r="546" spans="3:33">
      <c r="C546" t="s">
        <v>106</v>
      </c>
      <c r="D546">
        <v>2007</v>
      </c>
      <c r="E546" s="9">
        <v>0.78847685840707959</v>
      </c>
      <c r="F546" s="9">
        <v>8.5350000000000009E-3</v>
      </c>
      <c r="G546" s="9">
        <v>0.50333333333333341</v>
      </c>
      <c r="H546" s="9">
        <v>0.375</v>
      </c>
      <c r="I546" s="9">
        <v>0.41199999999999998</v>
      </c>
      <c r="J546" s="9">
        <v>0.91</v>
      </c>
      <c r="K546" s="10">
        <v>0.63950000000000007</v>
      </c>
      <c r="L546" s="9">
        <v>0.73780000000000001</v>
      </c>
      <c r="M546" s="9">
        <v>1</v>
      </c>
      <c r="N546" s="10">
        <v>0.08</v>
      </c>
      <c r="O546" s="10">
        <v>0.08</v>
      </c>
      <c r="P546" s="9">
        <v>1</v>
      </c>
      <c r="Q546" s="10">
        <v>0.20749999999999999</v>
      </c>
      <c r="R546" s="9">
        <v>0.98560000000000003</v>
      </c>
      <c r="S546" s="9">
        <v>0.72845365853658606</v>
      </c>
      <c r="T546" s="11">
        <v>1</v>
      </c>
      <c r="U546" s="9">
        <v>0.1042757074</v>
      </c>
      <c r="V546" s="10">
        <v>1</v>
      </c>
      <c r="W546" s="9">
        <v>0</v>
      </c>
      <c r="X546" s="9">
        <v>0</v>
      </c>
      <c r="Y546" s="9">
        <v>0.96499999999999997</v>
      </c>
      <c r="Z546" s="9">
        <v>1</v>
      </c>
      <c r="AA546" s="10">
        <v>4.7649301143583237E-3</v>
      </c>
      <c r="AB546" s="9">
        <v>0.99311999987176602</v>
      </c>
      <c r="AC546" s="9">
        <v>0.501</v>
      </c>
      <c r="AD546" s="10">
        <v>0.11447298735964599</v>
      </c>
      <c r="AE546" s="10">
        <v>0.21651994337448799</v>
      </c>
      <c r="AF546" s="9">
        <v>9.6056015054573118E-2</v>
      </c>
      <c r="AG546" s="9">
        <v>2.4829238095238095E-2</v>
      </c>
    </row>
    <row r="547" spans="3:33">
      <c r="C547" t="s">
        <v>106</v>
      </c>
      <c r="D547">
        <v>2008</v>
      </c>
      <c r="E547" s="9">
        <v>0.78847685840707959</v>
      </c>
      <c r="F547" s="9">
        <v>8.5350000000000009E-3</v>
      </c>
      <c r="G547" s="9">
        <v>0.5</v>
      </c>
      <c r="H547" s="9">
        <v>0.375</v>
      </c>
      <c r="I547" s="9">
        <v>0.41199999999999998</v>
      </c>
      <c r="J547" s="9">
        <v>0.91</v>
      </c>
      <c r="K547" s="10">
        <v>0.63950000000000007</v>
      </c>
      <c r="L547" s="9">
        <v>0.73319999999999996</v>
      </c>
      <c r="M547" s="9">
        <v>1</v>
      </c>
      <c r="N547" s="10">
        <v>0.08</v>
      </c>
      <c r="O547" s="10">
        <v>8.159999996423721E-2</v>
      </c>
      <c r="P547" s="9">
        <v>1</v>
      </c>
      <c r="Q547" s="10">
        <v>0.20749999999999999</v>
      </c>
      <c r="R547" s="9">
        <v>0.98560000000000003</v>
      </c>
      <c r="S547" s="9">
        <v>0.72538780487804999</v>
      </c>
      <c r="T547" s="11">
        <v>1</v>
      </c>
      <c r="U547" s="9">
        <v>5.3415483600000001E-2</v>
      </c>
      <c r="V547" s="10">
        <v>1</v>
      </c>
      <c r="W547" s="9">
        <v>0</v>
      </c>
      <c r="X547" s="9">
        <v>0</v>
      </c>
      <c r="Y547" s="9">
        <v>0.96499999999999997</v>
      </c>
      <c r="Z547" s="9">
        <v>1</v>
      </c>
      <c r="AA547" s="10">
        <v>4.7649301143583237E-3</v>
      </c>
      <c r="AB547" s="9">
        <v>0.99327999987058979</v>
      </c>
      <c r="AC547" s="9">
        <v>0.47799999999999998</v>
      </c>
      <c r="AD547" s="10">
        <v>8.466307809556603E-2</v>
      </c>
      <c r="AE547" s="10">
        <v>0.20909280026857799</v>
      </c>
      <c r="AF547" s="9">
        <v>0.18417274413815221</v>
      </c>
      <c r="AG547" s="9">
        <v>2.7403428571428572E-2</v>
      </c>
    </row>
    <row r="548" spans="3:33">
      <c r="C548" t="s">
        <v>106</v>
      </c>
      <c r="D548">
        <v>2009</v>
      </c>
      <c r="E548" s="9">
        <v>0.78847685840707959</v>
      </c>
      <c r="F548" s="9">
        <v>8.5350000000000009E-3</v>
      </c>
      <c r="G548" s="9">
        <v>0.50999999977648258</v>
      </c>
      <c r="H548" s="9">
        <v>0.375</v>
      </c>
      <c r="I548" s="9">
        <v>0.41199999999999998</v>
      </c>
      <c r="J548" s="9">
        <v>0.9117999999597669</v>
      </c>
      <c r="K548" s="10">
        <v>0.63950000000000007</v>
      </c>
      <c r="L548" s="9">
        <v>0.72860000000000003</v>
      </c>
      <c r="M548" s="9">
        <v>1</v>
      </c>
      <c r="N548" s="10">
        <v>0.08</v>
      </c>
      <c r="O548" s="10">
        <v>8.3199999928474433E-2</v>
      </c>
      <c r="P548" s="9">
        <v>1</v>
      </c>
      <c r="Q548" s="10">
        <v>0.20749999999999999</v>
      </c>
      <c r="R548" s="9">
        <v>0.98560000000000003</v>
      </c>
      <c r="S548" s="9">
        <v>0.74488004834480337</v>
      </c>
      <c r="T548" s="11">
        <v>1</v>
      </c>
      <c r="U548" s="9">
        <v>6.8806703819999995E-2</v>
      </c>
      <c r="V548" s="10">
        <v>1</v>
      </c>
      <c r="W548" s="9">
        <v>0</v>
      </c>
      <c r="X548" s="9">
        <v>0</v>
      </c>
      <c r="Y548" s="9">
        <v>0.96499999999999997</v>
      </c>
      <c r="Z548" s="9">
        <v>1</v>
      </c>
      <c r="AA548" s="10">
        <v>4.7649301143583237E-3</v>
      </c>
      <c r="AB548" s="9">
        <v>0.99343999986941345</v>
      </c>
      <c r="AC548" s="9">
        <v>0.47499999999999998</v>
      </c>
      <c r="AD548" s="10">
        <v>0.14969391468528798</v>
      </c>
      <c r="AE548" s="10">
        <v>0.21948245479182801</v>
      </c>
      <c r="AF548" s="9">
        <v>0.26632196711631667</v>
      </c>
      <c r="AG548" s="9">
        <v>2.8589142857142858E-2</v>
      </c>
    </row>
    <row r="549" spans="3:33">
      <c r="C549" t="s">
        <v>106</v>
      </c>
      <c r="D549">
        <v>2010</v>
      </c>
      <c r="E549" s="9">
        <v>0.78847685840707959</v>
      </c>
      <c r="F549" s="9">
        <v>8.5350000000000009E-3</v>
      </c>
      <c r="G549" s="9">
        <v>0.51999999955296516</v>
      </c>
      <c r="H549" s="9">
        <v>0.375</v>
      </c>
      <c r="I549" s="9">
        <v>0.41199999999999998</v>
      </c>
      <c r="J549" s="9">
        <v>0.91359999991953367</v>
      </c>
      <c r="K549" s="10">
        <v>0.63950000000000007</v>
      </c>
      <c r="L549" s="9">
        <v>0.7358859998371452</v>
      </c>
      <c r="M549" s="9">
        <v>1</v>
      </c>
      <c r="N549" s="10">
        <v>0.08</v>
      </c>
      <c r="O549" s="10">
        <v>8.4799999892711642E-2</v>
      </c>
      <c r="P549" s="9">
        <v>1</v>
      </c>
      <c r="Q549" s="10">
        <v>0.20749999999999999</v>
      </c>
      <c r="R549" s="9">
        <v>0.98560000000000003</v>
      </c>
      <c r="S549" s="9">
        <v>0.76437229181155675</v>
      </c>
      <c r="T549" s="11">
        <v>1</v>
      </c>
      <c r="U549" s="9">
        <v>6.9494770842820491E-2</v>
      </c>
      <c r="V549" s="10">
        <v>1</v>
      </c>
      <c r="W549" s="9">
        <v>0</v>
      </c>
      <c r="X549" s="9">
        <v>0</v>
      </c>
      <c r="Y549" s="9">
        <v>0.96499999999999997</v>
      </c>
      <c r="Z549" s="9">
        <v>1</v>
      </c>
      <c r="AA549" s="10">
        <v>4.7649301143583237E-3</v>
      </c>
      <c r="AB549" s="9">
        <v>0.99359999986823722</v>
      </c>
      <c r="AC549" s="9">
        <v>0.47499999999999998</v>
      </c>
      <c r="AD549" s="10">
        <v>0.15319697546013558</v>
      </c>
      <c r="AE549" s="10">
        <v>0.2222876301812092</v>
      </c>
      <c r="AF549" s="9">
        <v>0.2636587475046811</v>
      </c>
      <c r="AG549" s="9">
        <v>2.8303251434961603E-2</v>
      </c>
    </row>
    <row r="550" spans="3:33">
      <c r="C550" t="s">
        <v>108</v>
      </c>
      <c r="D550">
        <v>1995</v>
      </c>
      <c r="E550" s="9">
        <v>9.0088050314465415E-2</v>
      </c>
      <c r="F550" s="9">
        <v>1.23E-2</v>
      </c>
      <c r="G550" s="9">
        <v>7.999999999999996E-2</v>
      </c>
      <c r="H550" s="9">
        <v>0.15000000000000002</v>
      </c>
      <c r="I550" s="9">
        <v>6.6666666666666664E-4</v>
      </c>
      <c r="J550" s="9">
        <v>0.12</v>
      </c>
      <c r="K550" s="10">
        <v>0.505</v>
      </c>
      <c r="L550" s="9">
        <v>0.156</v>
      </c>
      <c r="M550" s="9">
        <v>0.28550281651974585</v>
      </c>
      <c r="N550" s="10">
        <v>0.22</v>
      </c>
      <c r="O550" s="10">
        <v>0.34</v>
      </c>
      <c r="P550" s="9">
        <v>0</v>
      </c>
      <c r="Q550" s="10">
        <v>0.3175</v>
      </c>
      <c r="R550" s="9">
        <v>0.88759999999999994</v>
      </c>
      <c r="S550" s="9">
        <v>0.19997317073170795</v>
      </c>
      <c r="T550" s="11">
        <v>0.16962524600000001</v>
      </c>
      <c r="U550" s="9">
        <v>1.1114859139999999E-2</v>
      </c>
      <c r="V550" s="10">
        <v>2.598054625E-2</v>
      </c>
      <c r="W550" s="9">
        <v>2.4630565365612207E-2</v>
      </c>
      <c r="X550" s="9">
        <v>2.21323952882077E-2</v>
      </c>
      <c r="Y550" s="9">
        <v>1.5000000000000013E-2</v>
      </c>
      <c r="Z550" s="9">
        <v>0.83</v>
      </c>
      <c r="AA550" s="10">
        <v>3.0250067222371606E-2</v>
      </c>
      <c r="AB550" s="9">
        <v>0.84100000380000006</v>
      </c>
      <c r="AC550" s="9">
        <v>0.71200000000000008</v>
      </c>
      <c r="AD550" s="10">
        <v>0.61437087515620603</v>
      </c>
      <c r="AE550" s="10">
        <v>0.65171806458311143</v>
      </c>
      <c r="AF550" s="9">
        <v>1.5214259090395333E-2</v>
      </c>
      <c r="AG550" s="9">
        <v>0.40613357142857143</v>
      </c>
    </row>
    <row r="551" spans="3:33">
      <c r="C551" t="s">
        <v>108</v>
      </c>
      <c r="D551">
        <v>1996</v>
      </c>
      <c r="E551" s="9">
        <v>9.0088050314465415E-2</v>
      </c>
      <c r="F551" s="9">
        <v>1.23E-2</v>
      </c>
      <c r="G551" s="9">
        <v>7.5999999999999956E-2</v>
      </c>
      <c r="H551" s="9">
        <v>0.15000000000000002</v>
      </c>
      <c r="I551" s="9">
        <v>6.6666666666666664E-4</v>
      </c>
      <c r="J551" s="9">
        <v>0.11199999999999999</v>
      </c>
      <c r="K551" s="10">
        <v>0.505</v>
      </c>
      <c r="L551" s="9">
        <v>0.153</v>
      </c>
      <c r="M551" s="9">
        <v>0.27589322690898588</v>
      </c>
      <c r="N551" s="10">
        <v>0.22</v>
      </c>
      <c r="O551" s="10">
        <v>0.37</v>
      </c>
      <c r="P551" s="9">
        <v>0</v>
      </c>
      <c r="Q551" s="10">
        <v>0.3175</v>
      </c>
      <c r="R551" s="9">
        <v>0.88759999999999994</v>
      </c>
      <c r="S551" s="9">
        <v>0.19389999999999985</v>
      </c>
      <c r="T551" s="11">
        <v>0.16962524600000001</v>
      </c>
      <c r="U551" s="9">
        <v>9.3576262700000006E-3</v>
      </c>
      <c r="V551" s="10">
        <v>2.39685808E-2</v>
      </c>
      <c r="W551" s="9">
        <v>2.4630565365612207E-2</v>
      </c>
      <c r="X551" s="9">
        <v>2.21323952882077E-2</v>
      </c>
      <c r="Y551" s="9">
        <v>1.5000000000000013E-2</v>
      </c>
      <c r="Z551" s="9">
        <v>0.83</v>
      </c>
      <c r="AA551" s="10">
        <v>3.0250067222371606E-2</v>
      </c>
      <c r="AB551" s="9">
        <v>0.8329999924</v>
      </c>
      <c r="AC551" s="9">
        <v>0.72599999999999998</v>
      </c>
      <c r="AD551" s="10">
        <v>0.61670497459595397</v>
      </c>
      <c r="AE551" s="10">
        <v>0.65481435154480006</v>
      </c>
      <c r="AF551" s="9">
        <v>2.4261409676040114E-2</v>
      </c>
      <c r="AG551" s="9">
        <v>0.43696314285714288</v>
      </c>
    </row>
    <row r="552" spans="3:33">
      <c r="C552" t="s">
        <v>108</v>
      </c>
      <c r="D552">
        <v>1997</v>
      </c>
      <c r="E552" s="9">
        <v>9.0088050314465415E-2</v>
      </c>
      <c r="F552" s="9">
        <v>1.23E-2</v>
      </c>
      <c r="G552" s="9">
        <v>7.2000000000000064E-2</v>
      </c>
      <c r="H552" s="9">
        <v>0.15000000000000002</v>
      </c>
      <c r="I552" s="9">
        <v>6.6666666666666664E-4</v>
      </c>
      <c r="J552" s="9">
        <v>0.10400000000000009</v>
      </c>
      <c r="K552" s="10">
        <v>0.505</v>
      </c>
      <c r="L552" s="9">
        <v>0.15</v>
      </c>
      <c r="M552" s="9">
        <v>0.25189751741268784</v>
      </c>
      <c r="N552" s="10">
        <v>0.22</v>
      </c>
      <c r="O552" s="10">
        <v>0.33</v>
      </c>
      <c r="P552" s="9">
        <v>0</v>
      </c>
      <c r="Q552" s="10">
        <v>0.3175</v>
      </c>
      <c r="R552" s="9">
        <v>0.88759999999999994</v>
      </c>
      <c r="S552" s="9">
        <v>0.18717707317073207</v>
      </c>
      <c r="T552" s="11">
        <v>0.16962524600000001</v>
      </c>
      <c r="U552" s="9">
        <v>2.3105255699999998E-3</v>
      </c>
      <c r="V552" s="10">
        <v>2.195661535E-2</v>
      </c>
      <c r="W552" s="9">
        <v>2.4630565365612207E-2</v>
      </c>
      <c r="X552" s="9">
        <v>2.21323952882077E-2</v>
      </c>
      <c r="Y552" s="9">
        <v>1.5000000000000013E-2</v>
      </c>
      <c r="Z552" s="9">
        <v>0.83</v>
      </c>
      <c r="AA552" s="10">
        <v>3.0250067222371606E-2</v>
      </c>
      <c r="AB552" s="9">
        <v>0.8279999924</v>
      </c>
      <c r="AC552" s="9">
        <v>0.75900000000000001</v>
      </c>
      <c r="AD552" s="10">
        <v>0.57425493411615502</v>
      </c>
      <c r="AE552" s="10">
        <v>0.62190879517665698</v>
      </c>
      <c r="AF552" s="9">
        <v>3.067786307592367E-2</v>
      </c>
      <c r="AG552" s="9">
        <v>0.45504685714285714</v>
      </c>
    </row>
    <row r="553" spans="3:33">
      <c r="C553" t="s">
        <v>108</v>
      </c>
      <c r="D553">
        <v>1998</v>
      </c>
      <c r="E553" s="9">
        <v>9.0088050314465415E-2</v>
      </c>
      <c r="F553" s="9">
        <v>1.23E-2</v>
      </c>
      <c r="G553" s="9">
        <v>6.7999999999999949E-2</v>
      </c>
      <c r="H553" s="9">
        <v>0.15000000000000002</v>
      </c>
      <c r="I553" s="9">
        <v>6.6666666666666664E-4</v>
      </c>
      <c r="J553" s="9">
        <v>9.5999999999999974E-2</v>
      </c>
      <c r="K553" s="10">
        <v>0.505</v>
      </c>
      <c r="L553" s="9">
        <v>0.14699999999999999</v>
      </c>
      <c r="M553" s="9">
        <v>0.25164158848385931</v>
      </c>
      <c r="N553" s="10">
        <v>0.22</v>
      </c>
      <c r="O553" s="10">
        <v>0.35</v>
      </c>
      <c r="P553" s="9">
        <v>0</v>
      </c>
      <c r="Q553" s="10">
        <v>0.3175</v>
      </c>
      <c r="R553" s="9">
        <v>0.88759999999999994</v>
      </c>
      <c r="S553" s="9">
        <v>0.17982292682927015</v>
      </c>
      <c r="T553" s="11">
        <v>0.16962524600000001</v>
      </c>
      <c r="U553" s="9">
        <v>5.6411939000000004E-4</v>
      </c>
      <c r="V553" s="10">
        <v>1.99446499E-2</v>
      </c>
      <c r="W553" s="9">
        <v>2.4630565365612207E-2</v>
      </c>
      <c r="X553" s="9">
        <v>2.21323952882077E-2</v>
      </c>
      <c r="Y553" s="9">
        <v>1.5000000000000013E-2</v>
      </c>
      <c r="Z553" s="9">
        <v>0.83</v>
      </c>
      <c r="AA553" s="10">
        <v>3.0250067222371606E-2</v>
      </c>
      <c r="AB553" s="9">
        <v>0.81700000760000002</v>
      </c>
      <c r="AC553" s="9">
        <v>0.74900000000000011</v>
      </c>
      <c r="AD553" s="10">
        <v>0.53180489363635597</v>
      </c>
      <c r="AE553" s="10">
        <v>0.58900323880851402</v>
      </c>
      <c r="AF553" s="9">
        <v>7.1239585995819102E-2</v>
      </c>
      <c r="AG553" s="9">
        <v>0.48690785714285717</v>
      </c>
    </row>
    <row r="554" spans="3:33">
      <c r="C554" t="s">
        <v>108</v>
      </c>
      <c r="D554">
        <v>1999</v>
      </c>
      <c r="E554" s="9">
        <v>9.0088050314465415E-2</v>
      </c>
      <c r="F554" s="9">
        <v>1.23E-2</v>
      </c>
      <c r="G554" s="9">
        <v>6.4000000000000057E-2</v>
      </c>
      <c r="H554" s="9">
        <v>0.15000000000000002</v>
      </c>
      <c r="I554" s="9">
        <v>6.6666666666666664E-4</v>
      </c>
      <c r="J554" s="9">
        <v>8.7999999999999967E-2</v>
      </c>
      <c r="K554" s="10">
        <v>0.505</v>
      </c>
      <c r="L554" s="9">
        <v>0.14400000000000002</v>
      </c>
      <c r="M554" s="9">
        <v>0.23808641190758639</v>
      </c>
      <c r="N554" s="10">
        <v>0.22</v>
      </c>
      <c r="O554" s="10">
        <v>0.53</v>
      </c>
      <c r="P554" s="9">
        <v>0</v>
      </c>
      <c r="Q554" s="10">
        <v>0.3175</v>
      </c>
      <c r="R554" s="9">
        <v>0.88759999999999994</v>
      </c>
      <c r="S554" s="9">
        <v>0.17195707317073183</v>
      </c>
      <c r="T554" s="11">
        <v>0.16962524600000001</v>
      </c>
      <c r="U554" s="9">
        <v>7.0191465999999995E-4</v>
      </c>
      <c r="V554" s="10">
        <v>1.793268445E-2</v>
      </c>
      <c r="W554" s="9">
        <v>2.4630565365612207E-2</v>
      </c>
      <c r="X554" s="9">
        <v>2.21323952882077E-2</v>
      </c>
      <c r="Y554" s="9">
        <v>1.5000000000000013E-2</v>
      </c>
      <c r="Z554" s="9">
        <v>0.83</v>
      </c>
      <c r="AA554" s="10">
        <v>3.0250067222371606E-2</v>
      </c>
      <c r="AB554" s="9">
        <v>0.81100000380000004</v>
      </c>
      <c r="AC554" s="9">
        <v>0.74099999999999999</v>
      </c>
      <c r="AD554" s="10">
        <v>0.57921743192907904</v>
      </c>
      <c r="AE554" s="10">
        <v>0.62580006888510098</v>
      </c>
      <c r="AF554" s="9">
        <v>0.16491638508091555</v>
      </c>
      <c r="AG554" s="9">
        <v>0.53779599999999994</v>
      </c>
    </row>
    <row r="555" spans="3:33">
      <c r="C555" t="s">
        <v>108</v>
      </c>
      <c r="D555">
        <v>2000</v>
      </c>
      <c r="E555" s="9">
        <v>9.0088050314465415E-2</v>
      </c>
      <c r="F555" s="9">
        <v>1.23E-2</v>
      </c>
      <c r="G555" s="9">
        <v>6.0000000000000053E-2</v>
      </c>
      <c r="H555" s="9">
        <v>0.15000000000000002</v>
      </c>
      <c r="I555" s="9">
        <v>6.6666666666666664E-4</v>
      </c>
      <c r="J555" s="9">
        <v>7.999999999999996E-2</v>
      </c>
      <c r="K555" s="10">
        <v>0.505</v>
      </c>
      <c r="L555" s="9">
        <v>0.14099999999999999</v>
      </c>
      <c r="M555" s="9">
        <v>0.2337633960345703</v>
      </c>
      <c r="N555" s="10">
        <v>0.22</v>
      </c>
      <c r="O555" s="10">
        <v>0.47</v>
      </c>
      <c r="P555" s="9">
        <v>0</v>
      </c>
      <c r="Q555" s="10">
        <v>0.3175</v>
      </c>
      <c r="R555" s="9">
        <v>0.88759999999999994</v>
      </c>
      <c r="S555" s="9">
        <v>0.16392926829268395</v>
      </c>
      <c r="T555" s="11">
        <v>0.16962524600000001</v>
      </c>
      <c r="U555" s="9">
        <v>5.4494424999999998E-4</v>
      </c>
      <c r="V555" s="10">
        <v>1.5920719E-2</v>
      </c>
      <c r="W555" s="9">
        <v>2.4630565365612207E-2</v>
      </c>
      <c r="X555" s="9">
        <v>2.21323952882077E-2</v>
      </c>
      <c r="Y555" s="9">
        <v>1.5000000000000013E-2</v>
      </c>
      <c r="Z555" s="9">
        <v>0.83</v>
      </c>
      <c r="AA555" s="10">
        <v>3.0250067222371606E-2</v>
      </c>
      <c r="AB555" s="9">
        <v>0.81600000380000004</v>
      </c>
      <c r="AC555" s="9">
        <v>0.747</v>
      </c>
      <c r="AD555" s="10">
        <v>0.626629970221802</v>
      </c>
      <c r="AE555" s="10">
        <v>0.66259689896168805</v>
      </c>
      <c r="AF555" s="9">
        <v>0.24512256167718222</v>
      </c>
      <c r="AG555" s="9">
        <v>0.53272657142857149</v>
      </c>
    </row>
    <row r="556" spans="3:33">
      <c r="C556" t="s">
        <v>108</v>
      </c>
      <c r="D556">
        <v>2001</v>
      </c>
      <c r="E556" s="9">
        <v>9.0088050314465415E-2</v>
      </c>
      <c r="F556" s="9">
        <v>1.23E-2</v>
      </c>
      <c r="G556" s="9">
        <v>5.5999999999999939E-2</v>
      </c>
      <c r="H556" s="9">
        <v>0.15000000000000002</v>
      </c>
      <c r="I556" s="9">
        <v>6.6666666666666664E-4</v>
      </c>
      <c r="J556" s="9">
        <v>7.2000000000000064E-2</v>
      </c>
      <c r="K556" s="10">
        <v>0.505</v>
      </c>
      <c r="L556" s="9">
        <v>0.1376</v>
      </c>
      <c r="M556" s="9">
        <v>0.23370625317742733</v>
      </c>
      <c r="N556" s="10">
        <v>0.22</v>
      </c>
      <c r="O556" s="10">
        <v>0.35</v>
      </c>
      <c r="P556" s="9">
        <v>0</v>
      </c>
      <c r="Q556" s="10">
        <v>0.3175</v>
      </c>
      <c r="R556" s="9">
        <v>0.88759999999999994</v>
      </c>
      <c r="S556" s="9">
        <v>0.15622975609756196</v>
      </c>
      <c r="T556" s="11">
        <v>0.16962524600000001</v>
      </c>
      <c r="U556" s="9">
        <v>5.6824890000000002E-4</v>
      </c>
      <c r="V556" s="10">
        <v>1.527283525E-2</v>
      </c>
      <c r="W556" s="9">
        <v>2.4630565365612207E-2</v>
      </c>
      <c r="X556" s="9">
        <v>2.21323952882077E-2</v>
      </c>
      <c r="Y556" s="9">
        <v>1.5000000000000013E-2</v>
      </c>
      <c r="Z556" s="9">
        <v>0.83</v>
      </c>
      <c r="AA556" s="10">
        <v>3.0250067222371606E-2</v>
      </c>
      <c r="AB556" s="9">
        <v>0.79799999239999997</v>
      </c>
      <c r="AC556" s="9">
        <v>0.75099999999999989</v>
      </c>
      <c r="AD556" s="10">
        <v>0.66241519529852499</v>
      </c>
      <c r="AE556" s="10">
        <v>0.68506745403106706</v>
      </c>
      <c r="AF556" s="9">
        <v>0.36326027410488998</v>
      </c>
      <c r="AG556" s="9">
        <v>0.55928307142857148</v>
      </c>
    </row>
    <row r="557" spans="3:33">
      <c r="C557" t="s">
        <v>108</v>
      </c>
      <c r="D557">
        <v>2002</v>
      </c>
      <c r="E557" s="9">
        <v>9.0088050314465415E-2</v>
      </c>
      <c r="F557" s="9">
        <v>1.23E-2</v>
      </c>
      <c r="G557" s="9">
        <v>5.2000000000000046E-2</v>
      </c>
      <c r="H557" s="9">
        <v>0.15000000000000002</v>
      </c>
      <c r="I557" s="9">
        <v>6.6666666666666664E-4</v>
      </c>
      <c r="J557" s="9">
        <v>6.4000000000000057E-2</v>
      </c>
      <c r="K557" s="10">
        <v>0.505</v>
      </c>
      <c r="L557" s="9">
        <v>0.13419999999999999</v>
      </c>
      <c r="M557" s="9">
        <v>0.22433136140253584</v>
      </c>
      <c r="N557" s="10">
        <v>0.22</v>
      </c>
      <c r="O557" s="10">
        <v>0.38</v>
      </c>
      <c r="P557" s="9">
        <v>0</v>
      </c>
      <c r="Q557" s="10">
        <v>0.3175</v>
      </c>
      <c r="R557" s="9">
        <v>0.88759999999999994</v>
      </c>
      <c r="S557" s="9">
        <v>0.14927999999999997</v>
      </c>
      <c r="T557" s="11">
        <v>0.16962524600000001</v>
      </c>
      <c r="U557" s="9">
        <v>2.5331874000000001E-4</v>
      </c>
      <c r="V557" s="10">
        <v>1.46249515E-2</v>
      </c>
      <c r="W557" s="9">
        <v>2.4630565365612207E-2</v>
      </c>
      <c r="X557" s="9">
        <v>2.21323952882077E-2</v>
      </c>
      <c r="Y557" s="9">
        <v>1.5000000000000013E-2</v>
      </c>
      <c r="Z557" s="9">
        <v>0.83</v>
      </c>
      <c r="AA557" s="10">
        <v>3.0250067222371606E-2</v>
      </c>
      <c r="AB557" s="9">
        <v>0.80203999246169899</v>
      </c>
      <c r="AC557" s="9">
        <v>0.77800000000000002</v>
      </c>
      <c r="AD557" s="10">
        <v>0.69820042037524799</v>
      </c>
      <c r="AE557" s="10">
        <v>0.70753800910044595</v>
      </c>
      <c r="AF557" s="9">
        <v>0.43967397920008777</v>
      </c>
      <c r="AG557" s="9">
        <v>0.58583957142857146</v>
      </c>
    </row>
    <row r="558" spans="3:33">
      <c r="C558" t="s">
        <v>108</v>
      </c>
      <c r="D558">
        <v>2003</v>
      </c>
      <c r="E558" s="9">
        <v>9.0088050314465415E-2</v>
      </c>
      <c r="F558" s="9">
        <v>1.23E-2</v>
      </c>
      <c r="G558" s="9">
        <v>4.7999999999999932E-2</v>
      </c>
      <c r="H558" s="9">
        <v>0.15000000000000002</v>
      </c>
      <c r="I558" s="9">
        <v>6.6666666666666664E-4</v>
      </c>
      <c r="J558" s="9">
        <v>5.5999999999999939E-2</v>
      </c>
      <c r="K558" s="10">
        <v>0.505</v>
      </c>
      <c r="L558" s="9">
        <v>0.1308</v>
      </c>
      <c r="M558" s="9">
        <v>0.20795863412980831</v>
      </c>
      <c r="N558" s="10">
        <v>0.22</v>
      </c>
      <c r="O558" s="10">
        <v>0.38</v>
      </c>
      <c r="P558" s="9">
        <v>0</v>
      </c>
      <c r="Q558" s="10">
        <v>0.3175</v>
      </c>
      <c r="R558" s="9">
        <v>0.88759999999999994</v>
      </c>
      <c r="S558" s="9">
        <v>0.14338048780488011</v>
      </c>
      <c r="T558" s="11">
        <v>0.16962524600000001</v>
      </c>
      <c r="U558" s="9">
        <v>5.5984209999999999E-4</v>
      </c>
      <c r="V558" s="10">
        <v>1.3977067749999999E-2</v>
      </c>
      <c r="W558" s="9">
        <v>2.4630565365612207E-2</v>
      </c>
      <c r="X558" s="9">
        <v>2.21323952882077E-2</v>
      </c>
      <c r="Y558" s="9">
        <v>1.5000000000000013E-2</v>
      </c>
      <c r="Z558" s="9">
        <v>0.83</v>
      </c>
      <c r="AA558" s="10">
        <v>3.0250067222371606E-2</v>
      </c>
      <c r="AB558" s="9">
        <v>0.8060799925233979</v>
      </c>
      <c r="AC558" s="9">
        <v>0.76</v>
      </c>
      <c r="AD558" s="10">
        <v>0.67372342312470601</v>
      </c>
      <c r="AE558" s="10">
        <v>0.70711339398625805</v>
      </c>
      <c r="AF558" s="9">
        <v>0.50617484363715892</v>
      </c>
      <c r="AG558" s="9">
        <v>0.6177705714285715</v>
      </c>
    </row>
    <row r="559" spans="3:33">
      <c r="C559" t="s">
        <v>108</v>
      </c>
      <c r="D559">
        <v>2004</v>
      </c>
      <c r="E559" s="9">
        <v>9.0088050314465415E-2</v>
      </c>
      <c r="F559" s="9">
        <v>1.23E-2</v>
      </c>
      <c r="G559" s="9">
        <v>4.4000000000000039E-2</v>
      </c>
      <c r="H559" s="9">
        <v>0.15000000000000002</v>
      </c>
      <c r="I559" s="9">
        <v>6.6666666666666664E-4</v>
      </c>
      <c r="J559" s="9">
        <v>4.7999999999999932E-2</v>
      </c>
      <c r="K559" s="10">
        <v>0.505</v>
      </c>
      <c r="L559" s="9">
        <v>0.12740000000000001</v>
      </c>
      <c r="M559" s="9">
        <v>0.20789196746314187</v>
      </c>
      <c r="N559" s="10">
        <v>0.22</v>
      </c>
      <c r="O559" s="10">
        <v>0.3</v>
      </c>
      <c r="P559" s="9">
        <v>0</v>
      </c>
      <c r="Q559" s="10">
        <v>0.3175</v>
      </c>
      <c r="R559" s="9">
        <v>0.88759999999999994</v>
      </c>
      <c r="S559" s="9">
        <v>0.13866146341463603</v>
      </c>
      <c r="T559" s="11">
        <v>0.16962524600000001</v>
      </c>
      <c r="U559" s="9">
        <v>1.1165501999999999E-3</v>
      </c>
      <c r="V559" s="10">
        <v>1.3329183999999999E-2</v>
      </c>
      <c r="W559" s="9">
        <v>2.4630565365612207E-2</v>
      </c>
      <c r="X559" s="9">
        <v>2.21323952882077E-2</v>
      </c>
      <c r="Y559" s="9">
        <v>1.5000000000000013E-2</v>
      </c>
      <c r="Z559" s="9">
        <v>0.83</v>
      </c>
      <c r="AA559" s="10">
        <v>3.0250067222371606E-2</v>
      </c>
      <c r="AB559" s="9">
        <v>0.81011999258509682</v>
      </c>
      <c r="AC559" s="9">
        <v>0.76900000000000002</v>
      </c>
      <c r="AD559" s="10">
        <v>0.66308683942587399</v>
      </c>
      <c r="AE559" s="10">
        <v>0.73428559763061596</v>
      </c>
      <c r="AF559" s="9">
        <v>0.6380941619029834</v>
      </c>
      <c r="AG559" s="9">
        <v>0.61402185714285717</v>
      </c>
    </row>
    <row r="560" spans="3:33">
      <c r="C560" t="s">
        <v>108</v>
      </c>
      <c r="D560">
        <v>2005</v>
      </c>
      <c r="E560" s="9">
        <v>9.0088050314465415E-2</v>
      </c>
      <c r="F560" s="9">
        <v>1.23E-2</v>
      </c>
      <c r="G560" s="9">
        <v>4.0000000000000036E-2</v>
      </c>
      <c r="H560" s="9">
        <v>0.15000000000000002</v>
      </c>
      <c r="I560" s="9">
        <v>6.6666666666666664E-4</v>
      </c>
      <c r="J560" s="9">
        <v>4.0000000000000036E-2</v>
      </c>
      <c r="K560" s="10">
        <v>0.505</v>
      </c>
      <c r="L560" s="9">
        <v>0.124</v>
      </c>
      <c r="M560" s="9">
        <v>0.20163334677348688</v>
      </c>
      <c r="N560" s="10">
        <v>0.22</v>
      </c>
      <c r="O560" s="10">
        <v>0.31</v>
      </c>
      <c r="P560" s="9">
        <v>0</v>
      </c>
      <c r="Q560" s="10">
        <v>0.3175</v>
      </c>
      <c r="R560" s="9">
        <v>0.88759999999999994</v>
      </c>
      <c r="S560" s="9">
        <v>0.13501317073170815</v>
      </c>
      <c r="T560" s="11">
        <v>0.16962524600000001</v>
      </c>
      <c r="U560" s="9">
        <v>1.3101960200000002E-3</v>
      </c>
      <c r="V560" s="10">
        <v>1.2681300249999999E-2</v>
      </c>
      <c r="W560" s="9">
        <v>2.4630565365612207E-2</v>
      </c>
      <c r="X560" s="9">
        <v>2.21323952882077E-2</v>
      </c>
      <c r="Y560" s="9">
        <v>1.5000000000000013E-2</v>
      </c>
      <c r="Z560" s="9">
        <v>0.83</v>
      </c>
      <c r="AA560" s="10">
        <v>3.0250067222371606E-2</v>
      </c>
      <c r="AB560" s="9">
        <v>0.81415999264679584</v>
      </c>
      <c r="AC560" s="9">
        <v>0.77800000000000002</v>
      </c>
      <c r="AD560" s="10">
        <v>0.68335475052221606</v>
      </c>
      <c r="AE560" s="10">
        <v>0.74204590420883199</v>
      </c>
      <c r="AF560" s="9">
        <v>0.7205997197783055</v>
      </c>
      <c r="AG560" s="9">
        <v>0.68322771428571427</v>
      </c>
    </row>
    <row r="561" spans="3:33">
      <c r="C561" t="s">
        <v>108</v>
      </c>
      <c r="D561">
        <v>2006</v>
      </c>
      <c r="E561" s="9">
        <v>9.0088050314465415E-2</v>
      </c>
      <c r="F561" s="9">
        <v>1.23E-2</v>
      </c>
      <c r="G561" s="9">
        <v>4.0000000000000036E-2</v>
      </c>
      <c r="H561" s="9">
        <v>0.15000000000000002</v>
      </c>
      <c r="I561" s="9">
        <v>6.6666666666666664E-4</v>
      </c>
      <c r="J561" s="9">
        <v>4.0000000000000036E-2</v>
      </c>
      <c r="K561" s="10">
        <v>0.505</v>
      </c>
      <c r="L561" s="9">
        <v>0.12119999999999999</v>
      </c>
      <c r="M561" s="9">
        <v>0.18779937487054932</v>
      </c>
      <c r="N561" s="10">
        <v>0.22</v>
      </c>
      <c r="O561" s="10">
        <v>0.53</v>
      </c>
      <c r="P561" s="9">
        <v>0</v>
      </c>
      <c r="Q561" s="10">
        <v>0.3175</v>
      </c>
      <c r="R561" s="9">
        <v>0.88759999999999994</v>
      </c>
      <c r="S561" s="9">
        <v>0.13223560975609783</v>
      </c>
      <c r="T561" s="11">
        <v>0.16962524600000001</v>
      </c>
      <c r="U561" s="9">
        <v>1.2671189999999999E-3</v>
      </c>
      <c r="V561" s="10">
        <v>1.259826675E-2</v>
      </c>
      <c r="W561" s="9">
        <v>2.4630565365612207E-2</v>
      </c>
      <c r="X561" s="9">
        <v>2.21323952882077E-2</v>
      </c>
      <c r="Y561" s="9">
        <v>1.5000000000000013E-2</v>
      </c>
      <c r="Z561" s="9">
        <v>0.83</v>
      </c>
      <c r="AA561" s="10">
        <v>3.0250067222371606E-2</v>
      </c>
      <c r="AB561" s="9">
        <v>0.81819999270849475</v>
      </c>
      <c r="AC561" s="9">
        <v>0.78</v>
      </c>
      <c r="AD561" s="10">
        <v>0.62929357576328004</v>
      </c>
      <c r="AE561" s="10">
        <v>0.69245286349650004</v>
      </c>
      <c r="AF561" s="9">
        <v>0.84010495332879553</v>
      </c>
      <c r="AG561" s="9">
        <v>0.66532542857142862</v>
      </c>
    </row>
    <row r="562" spans="3:33">
      <c r="C562" t="s">
        <v>108</v>
      </c>
      <c r="D562">
        <v>2007</v>
      </c>
      <c r="E562" s="9">
        <v>9.0088050314465415E-2</v>
      </c>
      <c r="F562" s="9">
        <v>1.23E-2</v>
      </c>
      <c r="G562" s="9">
        <v>4.0000000000000036E-2</v>
      </c>
      <c r="H562" s="9">
        <v>0.15000000000000002</v>
      </c>
      <c r="I562" s="9">
        <v>6.6666666666666664E-4</v>
      </c>
      <c r="J562" s="9">
        <v>4.0000000000000036E-2</v>
      </c>
      <c r="K562" s="10">
        <v>0.505</v>
      </c>
      <c r="L562" s="9">
        <v>0.11840000000000001</v>
      </c>
      <c r="M562" s="9">
        <v>0.17445752828462691</v>
      </c>
      <c r="N562" s="10">
        <v>0.22</v>
      </c>
      <c r="O562" s="10">
        <v>0.57999999999999996</v>
      </c>
      <c r="P562" s="9">
        <v>0</v>
      </c>
      <c r="Q562" s="10">
        <v>0.3175</v>
      </c>
      <c r="R562" s="9">
        <v>0.88759999999999994</v>
      </c>
      <c r="S562" s="9">
        <v>0.12992829268292805</v>
      </c>
      <c r="T562" s="11">
        <v>0.16962524600000001</v>
      </c>
      <c r="U562" s="9">
        <v>4.0876372000000003E-4</v>
      </c>
      <c r="V562" s="10">
        <v>1.2515233249999999E-2</v>
      </c>
      <c r="W562" s="9">
        <v>2.4630565365612207E-2</v>
      </c>
      <c r="X562" s="9">
        <v>2.21323952882077E-2</v>
      </c>
      <c r="Y562" s="9">
        <v>1.5000000000000013E-2</v>
      </c>
      <c r="Z562" s="9">
        <v>0.83</v>
      </c>
      <c r="AA562" s="10">
        <v>3.0250067222371606E-2</v>
      </c>
      <c r="AB562" s="9">
        <v>0.82223999277019377</v>
      </c>
      <c r="AC562" s="9">
        <v>0.77700000000000002</v>
      </c>
      <c r="AD562" s="10">
        <v>0.60180483849000399</v>
      </c>
      <c r="AE562" s="10">
        <v>0.70619650455923599</v>
      </c>
      <c r="AF562" s="9">
        <v>0.93205423014420119</v>
      </c>
      <c r="AG562" s="9">
        <v>0.74376799999999998</v>
      </c>
    </row>
    <row r="563" spans="3:33">
      <c r="C563" t="s">
        <v>108</v>
      </c>
      <c r="D563">
        <v>2008</v>
      </c>
      <c r="E563" s="9">
        <v>9.0088050314465415E-2</v>
      </c>
      <c r="F563" s="9">
        <v>1.23E-2</v>
      </c>
      <c r="G563" s="9">
        <v>4.0000000000000036E-2</v>
      </c>
      <c r="H563" s="9">
        <v>0.15000000000000002</v>
      </c>
      <c r="I563" s="9">
        <v>6.6666666666666664E-4</v>
      </c>
      <c r="J563" s="9">
        <v>4.0000000000000036E-2</v>
      </c>
      <c r="K563" s="10">
        <v>0.505</v>
      </c>
      <c r="L563" s="9">
        <v>0.11560000000000001</v>
      </c>
      <c r="M563" s="9">
        <v>0.44369598373157093</v>
      </c>
      <c r="N563" s="10">
        <v>0.22</v>
      </c>
      <c r="O563" s="10">
        <v>0.59159999974071975</v>
      </c>
      <c r="P563" s="9">
        <v>0</v>
      </c>
      <c r="Q563" s="10">
        <v>0.3175</v>
      </c>
      <c r="R563" s="9">
        <v>0.88759999999999994</v>
      </c>
      <c r="S563" s="9">
        <v>0.12772097560975593</v>
      </c>
      <c r="T563" s="11">
        <v>0.16962524600000001</v>
      </c>
      <c r="U563" s="9">
        <v>4.9390740000000005E-4</v>
      </c>
      <c r="V563" s="10">
        <v>1.2432199749999999E-2</v>
      </c>
      <c r="W563" s="9">
        <v>2.4630565365612207E-2</v>
      </c>
      <c r="X563" s="9">
        <v>2.21323952882077E-2</v>
      </c>
      <c r="Y563" s="9">
        <v>1.5000000000000013E-2</v>
      </c>
      <c r="Z563" s="9">
        <v>0.83</v>
      </c>
      <c r="AA563" s="10">
        <v>3.0250067222371606E-2</v>
      </c>
      <c r="AB563" s="9">
        <v>0.82627999283189268</v>
      </c>
      <c r="AC563" s="9">
        <v>0.78599999999999992</v>
      </c>
      <c r="AD563" s="10">
        <v>0.60288324243373004</v>
      </c>
      <c r="AE563" s="10">
        <v>0.69302879420411001</v>
      </c>
      <c r="AF563" s="9">
        <v>0.97838049578390229</v>
      </c>
      <c r="AG563" s="9">
        <v>0.78277685714285705</v>
      </c>
    </row>
    <row r="564" spans="3:33">
      <c r="C564" t="s">
        <v>108</v>
      </c>
      <c r="D564">
        <v>2009</v>
      </c>
      <c r="E564" s="9">
        <v>9.0088050314465415E-2</v>
      </c>
      <c r="F564" s="9">
        <v>1.23E-2</v>
      </c>
      <c r="G564" s="9">
        <v>5.919999957084654E-2</v>
      </c>
      <c r="H564" s="9">
        <v>0.15000000000000002</v>
      </c>
      <c r="I564" s="9">
        <v>6.6666666666666664E-4</v>
      </c>
      <c r="J564" s="9">
        <v>5.919999957084654E-2</v>
      </c>
      <c r="K564" s="10">
        <v>0.505</v>
      </c>
      <c r="L564" s="9">
        <v>0.1128</v>
      </c>
      <c r="M564" s="9">
        <v>0.44369598373157093</v>
      </c>
      <c r="N564" s="10">
        <v>0.22</v>
      </c>
      <c r="O564" s="10">
        <v>0.60319999948143954</v>
      </c>
      <c r="P564" s="9">
        <v>0</v>
      </c>
      <c r="Q564" s="10">
        <v>0.3175</v>
      </c>
      <c r="R564" s="9">
        <v>0.88759999999999994</v>
      </c>
      <c r="S564" s="9">
        <v>0.15916655539469726</v>
      </c>
      <c r="T564" s="11">
        <v>0.16962524600000001</v>
      </c>
      <c r="U564" s="9">
        <v>2.3156610000000001E-4</v>
      </c>
      <c r="V564" s="10">
        <v>1.2680843739442373E-2</v>
      </c>
      <c r="W564" s="9">
        <v>2.4630565365612207E-2</v>
      </c>
      <c r="X564" s="9">
        <v>2.21323952882077E-2</v>
      </c>
      <c r="Y564" s="9">
        <v>1.5000000000000013E-2</v>
      </c>
      <c r="Z564" s="9">
        <v>0.83</v>
      </c>
      <c r="AA564" s="10">
        <v>3.0250067222371606E-2</v>
      </c>
      <c r="AB564" s="9">
        <v>0.83031999289359171</v>
      </c>
      <c r="AC564" s="9">
        <v>0.78299999999999992</v>
      </c>
      <c r="AD564" s="10">
        <v>0.625655039163034</v>
      </c>
      <c r="AE564" s="10">
        <v>0.692544446654768</v>
      </c>
      <c r="AF564" s="9">
        <v>1</v>
      </c>
      <c r="AG564" s="9">
        <v>0.76712132034992853</v>
      </c>
    </row>
    <row r="565" spans="3:33">
      <c r="C565" t="s">
        <v>108</v>
      </c>
      <c r="D565">
        <v>2010</v>
      </c>
      <c r="E565" s="9">
        <v>9.0088050314465415E-2</v>
      </c>
      <c r="F565" s="9">
        <v>1.23E-2</v>
      </c>
      <c r="G565" s="9">
        <v>7.8399999141693155E-2</v>
      </c>
      <c r="H565" s="9">
        <v>0.15000000000000002</v>
      </c>
      <c r="I565" s="9">
        <v>6.6666666666666664E-4</v>
      </c>
      <c r="J565" s="9">
        <v>7.8399999141693155E-2</v>
      </c>
      <c r="K565" s="10">
        <v>0.505</v>
      </c>
      <c r="L565" s="9">
        <v>0.11392799997478723</v>
      </c>
      <c r="M565" s="9">
        <v>0.44369598373157093</v>
      </c>
      <c r="N565" s="10">
        <v>0.22</v>
      </c>
      <c r="O565" s="10">
        <v>0.61479999922215933</v>
      </c>
      <c r="P565" s="9">
        <v>0</v>
      </c>
      <c r="Q565" s="10">
        <v>0.3175</v>
      </c>
      <c r="R565" s="9">
        <v>0.88759999999999994</v>
      </c>
      <c r="S565" s="9">
        <v>0.1906121351796386</v>
      </c>
      <c r="T565" s="11">
        <v>0.16962524600000001</v>
      </c>
      <c r="U565" s="9">
        <v>2.3388176094824096E-4</v>
      </c>
      <c r="V565" s="10">
        <v>1.2929487728884746E-2</v>
      </c>
      <c r="W565" s="9">
        <v>2.4630565365612207E-2</v>
      </c>
      <c r="X565" s="9">
        <v>2.21323952882077E-2</v>
      </c>
      <c r="Y565" s="9">
        <v>1.5000000000000013E-2</v>
      </c>
      <c r="Z565" s="9">
        <v>0.83</v>
      </c>
      <c r="AA565" s="10">
        <v>3.0250067222371606E-2</v>
      </c>
      <c r="AB565" s="9">
        <v>0.83435999295529062</v>
      </c>
      <c r="AC565" s="9">
        <v>0.77200000000000002</v>
      </c>
      <c r="AD565" s="10">
        <v>0.62439848879948978</v>
      </c>
      <c r="AE565" s="10">
        <v>0.69061900223125738</v>
      </c>
      <c r="AF565" s="9">
        <v>1</v>
      </c>
      <c r="AG565" s="9">
        <v>0.75146578355699989</v>
      </c>
    </row>
    <row r="566" spans="3:33">
      <c r="C566" t="s">
        <v>110</v>
      </c>
      <c r="D566">
        <v>1995</v>
      </c>
      <c r="E566" s="9">
        <v>1</v>
      </c>
      <c r="F566" s="9">
        <v>0.185</v>
      </c>
      <c r="G566" s="9">
        <v>0.26</v>
      </c>
      <c r="H566" s="9">
        <v>0.625</v>
      </c>
      <c r="I566" s="9">
        <v>3.7333333333333336E-2</v>
      </c>
      <c r="J566" s="9">
        <v>0.55000000000000004</v>
      </c>
      <c r="K566" s="10">
        <v>0.20825000000000002</v>
      </c>
      <c r="L566" s="9">
        <v>0.68599999999999994</v>
      </c>
      <c r="M566" s="9">
        <v>0.35423379334384908</v>
      </c>
      <c r="N566" s="10">
        <v>0.12</v>
      </c>
      <c r="O566" s="10">
        <v>0.08</v>
      </c>
      <c r="P566" s="9">
        <v>0.12</v>
      </c>
      <c r="Q566" s="10">
        <v>0.76749999999999996</v>
      </c>
      <c r="R566" s="9">
        <v>0.87680000000000002</v>
      </c>
      <c r="S566" s="9">
        <v>0.30764926829268402</v>
      </c>
      <c r="T566" s="11">
        <v>0.158469946</v>
      </c>
      <c r="U566" s="9">
        <v>1.6351328600000001E-3</v>
      </c>
      <c r="V566" s="10">
        <v>4.4902908749999998E-2</v>
      </c>
      <c r="W566" s="9">
        <v>1.9791169039169651E-2</v>
      </c>
      <c r="X566" s="9">
        <v>0.11397905071265001</v>
      </c>
      <c r="Y566" s="9">
        <v>5.9999999999998943E-3</v>
      </c>
      <c r="Z566" s="9">
        <v>0.22</v>
      </c>
      <c r="AA566" s="10">
        <v>1.2865198768929132E-2</v>
      </c>
      <c r="AB566" s="9">
        <v>0.6736000042560979</v>
      </c>
      <c r="AC566" s="9">
        <v>0.52</v>
      </c>
      <c r="AD566" s="10">
        <v>0.43117566758788861</v>
      </c>
      <c r="AE566" s="10">
        <v>0.17463295327649603</v>
      </c>
      <c r="AF566" s="9">
        <v>3.3466452164137776E-3</v>
      </c>
      <c r="AG566" s="9">
        <v>6.5824857142857143E-2</v>
      </c>
    </row>
    <row r="567" spans="3:33">
      <c r="C567" t="s">
        <v>110</v>
      </c>
      <c r="D567">
        <v>1996</v>
      </c>
      <c r="E567" s="9">
        <v>1</v>
      </c>
      <c r="F567" s="9">
        <v>0.18600999999999998</v>
      </c>
      <c r="G567" s="9">
        <v>0.248</v>
      </c>
      <c r="H567" s="9">
        <v>0.625</v>
      </c>
      <c r="I567" s="9">
        <v>3.7333333333333336E-2</v>
      </c>
      <c r="J567" s="9">
        <v>0.54200000000000004</v>
      </c>
      <c r="K567" s="10">
        <v>0.20825000000000002</v>
      </c>
      <c r="L567" s="9">
        <v>0.67720000000000002</v>
      </c>
      <c r="M567" s="9">
        <v>0.3539584761307597</v>
      </c>
      <c r="N567" s="10">
        <v>0.12</v>
      </c>
      <c r="O567" s="10">
        <v>0.05</v>
      </c>
      <c r="P567" s="9">
        <v>0.12</v>
      </c>
      <c r="Q567" s="10">
        <v>0.76749999999999996</v>
      </c>
      <c r="R567" s="9">
        <v>0.87680000000000002</v>
      </c>
      <c r="S567" s="9">
        <v>0.30096731707317192</v>
      </c>
      <c r="T567" s="11">
        <v>0.158469946</v>
      </c>
      <c r="U567" s="9">
        <v>8.1006085000000011E-4</v>
      </c>
      <c r="V567" s="10">
        <v>4.1574991399999997E-2</v>
      </c>
      <c r="W567" s="9">
        <v>1.9791169039169651E-2</v>
      </c>
      <c r="X567" s="9">
        <v>0.11397905071265001</v>
      </c>
      <c r="Y567" s="9">
        <v>5.9999999999998943E-3</v>
      </c>
      <c r="Z567" s="9">
        <v>0.22</v>
      </c>
      <c r="AA567" s="10">
        <v>1.2865198768929132E-2</v>
      </c>
      <c r="AB567" s="9">
        <v>0.66544000459048802</v>
      </c>
      <c r="AC567" s="9">
        <v>0.51300000000000001</v>
      </c>
      <c r="AD567" s="10">
        <v>0.42977108940743197</v>
      </c>
      <c r="AE567" s="10">
        <v>0.16799280961725999</v>
      </c>
      <c r="AF567" s="9">
        <v>6.2539069807765555E-3</v>
      </c>
      <c r="AG567" s="9">
        <v>7.3030571428571431E-2</v>
      </c>
    </row>
    <row r="568" spans="3:33">
      <c r="C568" t="s">
        <v>110</v>
      </c>
      <c r="D568">
        <v>1997</v>
      </c>
      <c r="E568" s="9">
        <v>1</v>
      </c>
      <c r="F568" s="9">
        <v>0.18702000000000002</v>
      </c>
      <c r="G568" s="9">
        <v>0.23599999999999999</v>
      </c>
      <c r="H568" s="9">
        <v>0.625</v>
      </c>
      <c r="I568" s="9">
        <v>3.7333333333333336E-2</v>
      </c>
      <c r="J568" s="9">
        <v>0.53400000000000003</v>
      </c>
      <c r="K568" s="10">
        <v>0.20825000000000002</v>
      </c>
      <c r="L568" s="9">
        <v>0.66839999999999999</v>
      </c>
      <c r="M568" s="9">
        <v>0.35183532038445753</v>
      </c>
      <c r="N568" s="10">
        <v>0.12</v>
      </c>
      <c r="O568" s="10">
        <v>0.03</v>
      </c>
      <c r="P568" s="9">
        <v>0.12</v>
      </c>
      <c r="Q568" s="10">
        <v>0.76749999999999996</v>
      </c>
      <c r="R568" s="9">
        <v>0.87680000000000002</v>
      </c>
      <c r="S568" s="9">
        <v>0.29416536585366004</v>
      </c>
      <c r="T568" s="11">
        <v>0.158469946</v>
      </c>
      <c r="U568" s="9">
        <v>1.3540783100000002E-3</v>
      </c>
      <c r="V568" s="10">
        <v>3.8247074049999996E-2</v>
      </c>
      <c r="W568" s="9">
        <v>1.9791169039169651E-2</v>
      </c>
      <c r="X568" s="9">
        <v>0.11397905071265001</v>
      </c>
      <c r="Y568" s="9">
        <v>5.9999999999998943E-3</v>
      </c>
      <c r="Z568" s="9">
        <v>0.22</v>
      </c>
      <c r="AA568" s="10">
        <v>1.2865198768929132E-2</v>
      </c>
      <c r="AB568" s="9">
        <v>0.65728000492487837</v>
      </c>
      <c r="AC568" s="9">
        <v>0.51700000000000002</v>
      </c>
      <c r="AD568" s="10">
        <v>0.44844351335697807</v>
      </c>
      <c r="AE568" s="10">
        <v>0.196288787380445</v>
      </c>
      <c r="AF568" s="9">
        <v>1.1953200685595E-2</v>
      </c>
      <c r="AG568" s="9">
        <v>7.9006285714285709E-2</v>
      </c>
    </row>
    <row r="569" spans="3:33">
      <c r="C569" t="s">
        <v>110</v>
      </c>
      <c r="D569">
        <v>1998</v>
      </c>
      <c r="E569" s="9">
        <v>1</v>
      </c>
      <c r="F569" s="9">
        <v>0.18803</v>
      </c>
      <c r="G569" s="9">
        <v>0.22400000000000009</v>
      </c>
      <c r="H569" s="9">
        <v>0.625</v>
      </c>
      <c r="I569" s="9">
        <v>3.7333333333333336E-2</v>
      </c>
      <c r="J569" s="9">
        <v>0.52600000000000002</v>
      </c>
      <c r="K569" s="10">
        <v>0.20825000000000002</v>
      </c>
      <c r="L569" s="9">
        <v>0.65959999999999996</v>
      </c>
      <c r="M569" s="9">
        <v>0.34962747126178018</v>
      </c>
      <c r="N569" s="10">
        <v>0.12</v>
      </c>
      <c r="O569" s="10">
        <v>0.03</v>
      </c>
      <c r="P569" s="9">
        <v>0.12</v>
      </c>
      <c r="Q569" s="10">
        <v>0.76749999999999996</v>
      </c>
      <c r="R569" s="9">
        <v>0.87680000000000002</v>
      </c>
      <c r="S569" s="9">
        <v>0.28730390243902604</v>
      </c>
      <c r="T569" s="11">
        <v>0.158469946</v>
      </c>
      <c r="U569" s="9">
        <v>5.2790075000000002E-4</v>
      </c>
      <c r="V569" s="10">
        <v>3.4919156700000002E-2</v>
      </c>
      <c r="W569" s="9">
        <v>1.9791169039169651E-2</v>
      </c>
      <c r="X569" s="9">
        <v>0.11397905071265001</v>
      </c>
      <c r="Y569" s="9">
        <v>5.9999999999998943E-3</v>
      </c>
      <c r="Z569" s="9">
        <v>0.22</v>
      </c>
      <c r="AA569" s="10">
        <v>1.2865198768929132E-2</v>
      </c>
      <c r="AB569" s="9">
        <v>0.6491200052592685</v>
      </c>
      <c r="AC569" s="9">
        <v>0.53100000000000003</v>
      </c>
      <c r="AD569" s="10">
        <v>0.46711593730652401</v>
      </c>
      <c r="AE569" s="10">
        <v>0.22458476514362999</v>
      </c>
      <c r="AF569" s="9">
        <v>2.1349301247202558E-2</v>
      </c>
      <c r="AG569" s="9">
        <v>8.6082857142857142E-2</v>
      </c>
    </row>
    <row r="570" spans="3:33">
      <c r="C570" t="s">
        <v>110</v>
      </c>
      <c r="D570">
        <v>1999</v>
      </c>
      <c r="E570" s="9">
        <v>1</v>
      </c>
      <c r="F570" s="9">
        <v>0.18903999999999999</v>
      </c>
      <c r="G570" s="9">
        <v>0.21200000000000008</v>
      </c>
      <c r="H570" s="9">
        <v>0.625</v>
      </c>
      <c r="I570" s="9">
        <v>3.7333333333333336E-2</v>
      </c>
      <c r="J570" s="9">
        <v>0.51800000000000002</v>
      </c>
      <c r="K570" s="10">
        <v>0.20825000000000002</v>
      </c>
      <c r="L570" s="9">
        <v>0.65079999999999993</v>
      </c>
      <c r="M570" s="9">
        <v>0.34439591149667248</v>
      </c>
      <c r="N570" s="10">
        <v>0.12</v>
      </c>
      <c r="O570" s="10">
        <v>0.03</v>
      </c>
      <c r="P570" s="9">
        <v>0.12</v>
      </c>
      <c r="Q570" s="10">
        <v>0.76749999999999996</v>
      </c>
      <c r="R570" s="9">
        <v>0.87680000000000002</v>
      </c>
      <c r="S570" s="9">
        <v>0.28050195121951194</v>
      </c>
      <c r="T570" s="11">
        <v>0.158469946</v>
      </c>
      <c r="U570" s="9">
        <v>1.1383310400000001E-3</v>
      </c>
      <c r="V570" s="10">
        <v>3.1591239350000001E-2</v>
      </c>
      <c r="W570" s="9">
        <v>1.9791169039169651E-2</v>
      </c>
      <c r="X570" s="9">
        <v>0.11397905071265001</v>
      </c>
      <c r="Y570" s="9">
        <v>5.9999999999998943E-3</v>
      </c>
      <c r="Z570" s="9">
        <v>0.22</v>
      </c>
      <c r="AA570" s="10">
        <v>1.2865198768929132E-2</v>
      </c>
      <c r="AB570" s="9">
        <v>0.64096000559365884</v>
      </c>
      <c r="AC570" s="9">
        <v>0.54799999999999993</v>
      </c>
      <c r="AD570" s="10">
        <v>0.46128321743530504</v>
      </c>
      <c r="AE570" s="10">
        <v>0.23371648825455599</v>
      </c>
      <c r="AF570" s="9">
        <v>3.8401311264287114E-2</v>
      </c>
      <c r="AG570" s="9">
        <v>9.3803714285714282E-2</v>
      </c>
    </row>
    <row r="571" spans="3:33">
      <c r="C571" t="s">
        <v>110</v>
      </c>
      <c r="D571">
        <v>2000</v>
      </c>
      <c r="E571" s="9">
        <v>1</v>
      </c>
      <c r="F571" s="9">
        <v>0.19005000000000002</v>
      </c>
      <c r="G571" s="9">
        <v>0.19999999999999996</v>
      </c>
      <c r="H571" s="9">
        <v>0.625</v>
      </c>
      <c r="I571" s="9">
        <v>3.7333333333333336E-2</v>
      </c>
      <c r="J571" s="9">
        <v>0.51</v>
      </c>
      <c r="K571" s="10">
        <v>0.20825000000000002</v>
      </c>
      <c r="L571" s="9">
        <v>0.64200000000000002</v>
      </c>
      <c r="M571" s="9">
        <v>0.32860832380367022</v>
      </c>
      <c r="N571" s="10">
        <v>0.12</v>
      </c>
      <c r="O571" s="10">
        <v>0.03</v>
      </c>
      <c r="P571" s="9">
        <v>0.12</v>
      </c>
      <c r="Q571" s="10">
        <v>0.76749999999999996</v>
      </c>
      <c r="R571" s="9">
        <v>0.87680000000000002</v>
      </c>
      <c r="S571" s="9">
        <v>0.27391999999999994</v>
      </c>
      <c r="T571" s="11">
        <v>0.158469946</v>
      </c>
      <c r="U571" s="9">
        <v>1.1918349E-3</v>
      </c>
      <c r="V571" s="10">
        <v>2.8263322E-2</v>
      </c>
      <c r="W571" s="9">
        <v>1.9791169039169651E-2</v>
      </c>
      <c r="X571" s="9">
        <v>0.11397905071265001</v>
      </c>
      <c r="Y571" s="9">
        <v>5.9999999999998943E-3</v>
      </c>
      <c r="Z571" s="9">
        <v>0.22</v>
      </c>
      <c r="AA571" s="10">
        <v>1.2865198768929132E-2</v>
      </c>
      <c r="AB571" s="9">
        <v>0.63280000592804897</v>
      </c>
      <c r="AC571" s="9">
        <v>0.56399999999999995</v>
      </c>
      <c r="AD571" s="10">
        <v>0.45545049756408601</v>
      </c>
      <c r="AE571" s="10">
        <v>0.24284821136548201</v>
      </c>
      <c r="AF571" s="9">
        <v>7.502768658913099E-2</v>
      </c>
      <c r="AG571" s="9">
        <v>0.11138614285714286</v>
      </c>
    </row>
    <row r="572" spans="3:33">
      <c r="C572" t="s">
        <v>110</v>
      </c>
      <c r="D572">
        <v>2001</v>
      </c>
      <c r="E572" s="9">
        <v>1</v>
      </c>
      <c r="F572" s="9">
        <v>0.19106000000000001</v>
      </c>
      <c r="G572" s="9">
        <v>0.18799999999999994</v>
      </c>
      <c r="H572" s="9">
        <v>0.625</v>
      </c>
      <c r="I572" s="9">
        <v>3.7333333333333336E-2</v>
      </c>
      <c r="J572" s="9">
        <v>0.502</v>
      </c>
      <c r="K572" s="10">
        <v>0.20825000000000002</v>
      </c>
      <c r="L572" s="9">
        <v>0.63280000000000003</v>
      </c>
      <c r="M572" s="9">
        <v>0.31579112150312971</v>
      </c>
      <c r="N572" s="10">
        <v>0.12</v>
      </c>
      <c r="O572" s="10">
        <v>0.03</v>
      </c>
      <c r="P572" s="9">
        <v>0.12</v>
      </c>
      <c r="Q572" s="10">
        <v>0.76749999999999996</v>
      </c>
      <c r="R572" s="9">
        <v>0.87680000000000002</v>
      </c>
      <c r="S572" s="9">
        <v>0.26776829268292801</v>
      </c>
      <c r="T572" s="11">
        <v>0.158469946</v>
      </c>
      <c r="U572" s="9">
        <v>3.2652685000000002E-4</v>
      </c>
      <c r="V572" s="10">
        <v>2.6387608700000002E-2</v>
      </c>
      <c r="W572" s="9">
        <v>1.9791169039169651E-2</v>
      </c>
      <c r="X572" s="9">
        <v>0.11397905071265001</v>
      </c>
      <c r="Y572" s="9">
        <v>5.9999999999998943E-3</v>
      </c>
      <c r="Z572" s="9">
        <v>0.22</v>
      </c>
      <c r="AA572" s="10">
        <v>1.2865198768929132E-2</v>
      </c>
      <c r="AB572" s="9">
        <v>0.6246400062624391</v>
      </c>
      <c r="AC572" s="9">
        <v>0.52600000000000002</v>
      </c>
      <c r="AD572" s="10">
        <v>0.459478006188483</v>
      </c>
      <c r="AE572" s="10">
        <v>0.21363909887217297</v>
      </c>
      <c r="AF572" s="9">
        <v>0.12651736534269889</v>
      </c>
      <c r="AG572" s="9">
        <v>0.14314685714285713</v>
      </c>
    </row>
    <row r="573" spans="3:33">
      <c r="C573" t="s">
        <v>110</v>
      </c>
      <c r="D573">
        <v>2002</v>
      </c>
      <c r="E573" s="9">
        <v>1</v>
      </c>
      <c r="F573" s="9">
        <v>0.19207000000000002</v>
      </c>
      <c r="G573" s="9">
        <v>0.17599999999999993</v>
      </c>
      <c r="H573" s="9">
        <v>0.625</v>
      </c>
      <c r="I573" s="9">
        <v>3.7333333333333336E-2</v>
      </c>
      <c r="J573" s="9">
        <v>0.49399999999999999</v>
      </c>
      <c r="K573" s="10">
        <v>0.20825000000000002</v>
      </c>
      <c r="L573" s="9">
        <v>0.62360000000000004</v>
      </c>
      <c r="M573" s="9">
        <v>0.33319878964287886</v>
      </c>
      <c r="N573" s="10">
        <v>0.12</v>
      </c>
      <c r="O573" s="10">
        <v>0.03</v>
      </c>
      <c r="P573" s="9">
        <v>0.12</v>
      </c>
      <c r="Q573" s="10">
        <v>0.76749999999999996</v>
      </c>
      <c r="R573" s="9">
        <v>0.86240000000000006</v>
      </c>
      <c r="S573" s="9">
        <v>0.26213707317073187</v>
      </c>
      <c r="T573" s="11">
        <v>0.158469946</v>
      </c>
      <c r="U573" s="9">
        <v>3.2854724000000001E-4</v>
      </c>
      <c r="V573" s="10">
        <v>2.4511895400000001E-2</v>
      </c>
      <c r="W573" s="9">
        <v>1.9791169039169651E-2</v>
      </c>
      <c r="X573" s="9">
        <v>0.11397905071265001</v>
      </c>
      <c r="Y573" s="9">
        <v>5.9999999999998943E-3</v>
      </c>
      <c r="Z573" s="9">
        <v>0.22</v>
      </c>
      <c r="AA573" s="10">
        <v>1.2865198768929132E-2</v>
      </c>
      <c r="AB573" s="9">
        <v>0.61648000659682933</v>
      </c>
      <c r="AC573" s="9">
        <v>0.52800000000000002</v>
      </c>
      <c r="AD573" s="10">
        <v>0.46350551481288005</v>
      </c>
      <c r="AE573" s="10">
        <v>0.18442998637886401</v>
      </c>
      <c r="AF573" s="9">
        <v>0.17876791280502669</v>
      </c>
      <c r="AG573" s="9">
        <v>0.18216000000000002</v>
      </c>
    </row>
    <row r="574" spans="3:33">
      <c r="C574" t="s">
        <v>110</v>
      </c>
      <c r="D574">
        <v>2003</v>
      </c>
      <c r="E574" s="9">
        <v>1</v>
      </c>
      <c r="F574" s="9">
        <v>0.19308</v>
      </c>
      <c r="G574" s="9">
        <v>0.16400000000000003</v>
      </c>
      <c r="H574" s="9">
        <v>0.625</v>
      </c>
      <c r="I574" s="9">
        <v>3.7333333333333336E-2</v>
      </c>
      <c r="J574" s="9">
        <v>0.48599999999999999</v>
      </c>
      <c r="K574" s="10">
        <v>0.20825000000000002</v>
      </c>
      <c r="L574" s="9">
        <v>0.61439999999999995</v>
      </c>
      <c r="M574" s="9">
        <v>0.32573969446839379</v>
      </c>
      <c r="N574" s="10">
        <v>0.12</v>
      </c>
      <c r="O574" s="10">
        <v>0.03</v>
      </c>
      <c r="P574" s="9">
        <v>0.12</v>
      </c>
      <c r="Q574" s="10">
        <v>0.76749999999999996</v>
      </c>
      <c r="R574" s="9">
        <v>0.84799999999999998</v>
      </c>
      <c r="S574" s="9">
        <v>0.25705658536585385</v>
      </c>
      <c r="T574" s="11">
        <v>0.158469946</v>
      </c>
      <c r="U574" s="9">
        <v>7.3097260999999993E-4</v>
      </c>
      <c r="V574" s="10">
        <v>2.2636182099999999E-2</v>
      </c>
      <c r="W574" s="9">
        <v>1.9791169039169651E-2</v>
      </c>
      <c r="X574" s="9">
        <v>0.11397905071265001</v>
      </c>
      <c r="Y574" s="9">
        <v>5.9999999999998943E-3</v>
      </c>
      <c r="Z574" s="9">
        <v>0.22</v>
      </c>
      <c r="AA574" s="10">
        <v>1.2865198768929132E-2</v>
      </c>
      <c r="AB574" s="9">
        <v>0.60832000693121957</v>
      </c>
      <c r="AC574" s="9">
        <v>0.52600000000000002</v>
      </c>
      <c r="AD574" s="10">
        <v>0.424489581255174</v>
      </c>
      <c r="AE574" s="10">
        <v>0.19335095104601999</v>
      </c>
      <c r="AF574" s="9">
        <v>0.23280640242850778</v>
      </c>
      <c r="AG574" s="9">
        <v>0.22021757142857143</v>
      </c>
    </row>
    <row r="575" spans="3:33">
      <c r="C575" t="s">
        <v>110</v>
      </c>
      <c r="D575">
        <v>2004</v>
      </c>
      <c r="E575" s="9">
        <v>1</v>
      </c>
      <c r="F575" s="9">
        <v>0.19409000000000001</v>
      </c>
      <c r="G575" s="9">
        <v>0.15200000000000002</v>
      </c>
      <c r="H575" s="9">
        <v>0.625</v>
      </c>
      <c r="I575" s="9">
        <v>3.7333333333333336E-2</v>
      </c>
      <c r="J575" s="9">
        <v>0.47799999999999998</v>
      </c>
      <c r="K575" s="10">
        <v>0.20825000000000002</v>
      </c>
      <c r="L575" s="9">
        <v>0.60520000000000007</v>
      </c>
      <c r="M575" s="9">
        <v>0.31390750201392803</v>
      </c>
      <c r="N575" s="10">
        <v>0.12</v>
      </c>
      <c r="O575" s="10">
        <v>0.05</v>
      </c>
      <c r="P575" s="9">
        <v>0.12</v>
      </c>
      <c r="Q575" s="10">
        <v>0.76749999999999996</v>
      </c>
      <c r="R575" s="9">
        <v>0.84526666666666661</v>
      </c>
      <c r="S575" s="9">
        <v>0.2525263414634159</v>
      </c>
      <c r="T575" s="11">
        <v>0.158469946</v>
      </c>
      <c r="U575" s="9">
        <v>9.5619660999999993E-4</v>
      </c>
      <c r="V575" s="10">
        <v>2.0760468800000001E-2</v>
      </c>
      <c r="W575" s="9">
        <v>1.9791169039169651E-2</v>
      </c>
      <c r="X575" s="9">
        <v>0.11397905071265001</v>
      </c>
      <c r="Y575" s="9">
        <v>5.9999999999998943E-3</v>
      </c>
      <c r="Z575" s="9">
        <v>0.22</v>
      </c>
      <c r="AA575" s="10">
        <v>1.2865198768929132E-2</v>
      </c>
      <c r="AB575" s="9">
        <v>0.60016000726560981</v>
      </c>
      <c r="AC575" s="9">
        <v>0.52500000000000002</v>
      </c>
      <c r="AD575" s="10">
        <v>0.45707836669845403</v>
      </c>
      <c r="AE575" s="10">
        <v>0.20775435536701398</v>
      </c>
      <c r="AF575" s="9">
        <v>0.28704100199962668</v>
      </c>
      <c r="AG575" s="9">
        <v>0.2510297142857143</v>
      </c>
    </row>
    <row r="576" spans="3:33">
      <c r="C576" t="s">
        <v>110</v>
      </c>
      <c r="D576">
        <v>2005</v>
      </c>
      <c r="E576" s="9">
        <v>1</v>
      </c>
      <c r="F576" s="9">
        <v>0.19510000000000002</v>
      </c>
      <c r="G576" s="9">
        <v>0.14000000000000001</v>
      </c>
      <c r="H576" s="9">
        <v>0.625</v>
      </c>
      <c r="I576" s="9">
        <v>3.7333333333333336E-2</v>
      </c>
      <c r="J576" s="9">
        <v>0.47</v>
      </c>
      <c r="K576" s="10">
        <v>0.20825000000000002</v>
      </c>
      <c r="L576" s="9">
        <v>0.59599999999999997</v>
      </c>
      <c r="M576" s="9">
        <v>0.28327283129398351</v>
      </c>
      <c r="N576" s="10">
        <v>0.12</v>
      </c>
      <c r="O576" s="10">
        <v>0.04</v>
      </c>
      <c r="P576" s="9">
        <v>0.12</v>
      </c>
      <c r="Q576" s="10">
        <v>0.76749999999999996</v>
      </c>
      <c r="R576" s="9">
        <v>0.84253333333333336</v>
      </c>
      <c r="S576" s="9">
        <v>0.248466829268294</v>
      </c>
      <c r="T576" s="11">
        <v>0.158469946</v>
      </c>
      <c r="U576" s="9">
        <v>1.4410328100000001E-3</v>
      </c>
      <c r="V576" s="10">
        <v>1.8884755499999999E-2</v>
      </c>
      <c r="W576" s="9">
        <v>1.9791169039169651E-2</v>
      </c>
      <c r="X576" s="9">
        <v>0.11397905071265001</v>
      </c>
      <c r="Y576" s="9">
        <v>5.9999999999998943E-3</v>
      </c>
      <c r="Z576" s="9">
        <v>0.22</v>
      </c>
      <c r="AA576" s="10">
        <v>1.2865198768929132E-2</v>
      </c>
      <c r="AB576" s="9">
        <v>0.59200000760000004</v>
      </c>
      <c r="AC576" s="9">
        <v>0.53700000000000003</v>
      </c>
      <c r="AD576" s="10">
        <v>0.42858042846140598</v>
      </c>
      <c r="AE576" s="10">
        <v>0.19656831026649399</v>
      </c>
      <c r="AF576" s="9">
        <v>0.3352850271189789</v>
      </c>
      <c r="AG576" s="9">
        <v>0.27359042857142857</v>
      </c>
    </row>
    <row r="577" spans="3:33">
      <c r="C577" t="s">
        <v>110</v>
      </c>
      <c r="D577">
        <v>2006</v>
      </c>
      <c r="E577" s="9">
        <v>1</v>
      </c>
      <c r="F577" s="9">
        <v>0.19900199991278353</v>
      </c>
      <c r="G577" s="9">
        <v>0.13</v>
      </c>
      <c r="H577" s="9">
        <v>0.625</v>
      </c>
      <c r="I577" s="9">
        <v>3.7333333333333336E-2</v>
      </c>
      <c r="J577" s="9">
        <v>0.46333333333333337</v>
      </c>
      <c r="K577" s="10">
        <v>0.20825000000000002</v>
      </c>
      <c r="L577" s="9">
        <v>0.58700000000000008</v>
      </c>
      <c r="M577" s="9">
        <v>0.25529834324048506</v>
      </c>
      <c r="N577" s="10">
        <v>0.12</v>
      </c>
      <c r="O577" s="10">
        <v>0.03</v>
      </c>
      <c r="P577" s="9">
        <v>0.12</v>
      </c>
      <c r="Q577" s="10">
        <v>0.76749999999999996</v>
      </c>
      <c r="R577" s="9">
        <v>0.83979999999999999</v>
      </c>
      <c r="S577" s="9">
        <v>0.24472780487805013</v>
      </c>
      <c r="T577" s="11">
        <v>0.158469946</v>
      </c>
      <c r="U577" s="9">
        <v>1.0352278800000001E-3</v>
      </c>
      <c r="V577" s="10">
        <v>1.8039310166666666E-2</v>
      </c>
      <c r="W577" s="9">
        <v>1.9791169039169651E-2</v>
      </c>
      <c r="X577" s="9">
        <v>0.11397905071265001</v>
      </c>
      <c r="Y577" s="9">
        <v>5.9999999999998943E-3</v>
      </c>
      <c r="Z577" s="9">
        <v>0.22</v>
      </c>
      <c r="AA577" s="10">
        <v>1.2865198768929132E-2</v>
      </c>
      <c r="AB577" s="9">
        <v>0.55900001529999999</v>
      </c>
      <c r="AC577" s="9">
        <v>0.53600000000000003</v>
      </c>
      <c r="AD577" s="10">
        <v>0.40846049828056002</v>
      </c>
      <c r="AE577" s="10">
        <v>0.16420542499209198</v>
      </c>
      <c r="AF577" s="9">
        <v>0.3907542591942833</v>
      </c>
      <c r="AG577" s="9">
        <v>0.29899771428571426</v>
      </c>
    </row>
    <row r="578" spans="3:33">
      <c r="C578" t="s">
        <v>110</v>
      </c>
      <c r="D578">
        <v>2007</v>
      </c>
      <c r="E578" s="9">
        <v>1</v>
      </c>
      <c r="F578" s="9">
        <v>0.20290399982556703</v>
      </c>
      <c r="G578" s="9">
        <v>0.12</v>
      </c>
      <c r="H578" s="9">
        <v>0.625</v>
      </c>
      <c r="I578" s="9">
        <v>3.7333333333333336E-2</v>
      </c>
      <c r="J578" s="9">
        <v>0.45666666666666667</v>
      </c>
      <c r="K578" s="10">
        <v>0.20825000000000002</v>
      </c>
      <c r="L578" s="9">
        <v>0.57799999999999996</v>
      </c>
      <c r="M578" s="9">
        <v>0.20980231321133702</v>
      </c>
      <c r="N578" s="10">
        <v>0.12</v>
      </c>
      <c r="O578" s="10">
        <v>0.02</v>
      </c>
      <c r="P578" s="9">
        <v>0.12</v>
      </c>
      <c r="Q578" s="10">
        <v>0.76749999999999996</v>
      </c>
      <c r="R578" s="9">
        <v>0.83706666666666663</v>
      </c>
      <c r="S578" s="9">
        <v>0.2411385365853661</v>
      </c>
      <c r="T578" s="11">
        <v>0.158469946</v>
      </c>
      <c r="U578" s="9">
        <v>1.4696592E-3</v>
      </c>
      <c r="V578" s="10">
        <v>1.7193864833333333E-2</v>
      </c>
      <c r="W578" s="9">
        <v>1.9791169039169651E-2</v>
      </c>
      <c r="X578" s="9">
        <v>0.11397905071265001</v>
      </c>
      <c r="Y578" s="9">
        <v>5.9999999999998943E-3</v>
      </c>
      <c r="Z578" s="9">
        <v>0.22</v>
      </c>
      <c r="AA578" s="10">
        <v>1.2865198768929132E-2</v>
      </c>
      <c r="AB578" s="9">
        <v>0.504</v>
      </c>
      <c r="AC578" s="9">
        <v>0.52</v>
      </c>
      <c r="AD578" s="10">
        <v>0.42118536969778803</v>
      </c>
      <c r="AE578" s="10">
        <v>0.15625162726772598</v>
      </c>
      <c r="AF578" s="9">
        <v>0.46143461682923775</v>
      </c>
      <c r="AG578" s="9">
        <v>0.31500942857142861</v>
      </c>
    </row>
    <row r="579" spans="3:33">
      <c r="C579" t="s">
        <v>110</v>
      </c>
      <c r="D579">
        <v>2008</v>
      </c>
      <c r="E579" s="9">
        <v>1</v>
      </c>
      <c r="F579" s="9">
        <v>0.20680599973835051</v>
      </c>
      <c r="G579" s="9">
        <v>0.10999999999999999</v>
      </c>
      <c r="H579" s="9">
        <v>0.625</v>
      </c>
      <c r="I579" s="9">
        <v>3.7333333333333336E-2</v>
      </c>
      <c r="J579" s="9">
        <v>0.44999999999999996</v>
      </c>
      <c r="K579" s="10">
        <v>0.20825000000000002</v>
      </c>
      <c r="L579" s="9">
        <v>0.56899999999999995</v>
      </c>
      <c r="M579" s="9">
        <v>0.15841057063168795</v>
      </c>
      <c r="N579" s="10">
        <v>0.12</v>
      </c>
      <c r="O579" s="10">
        <v>2.0399999991059303E-2</v>
      </c>
      <c r="P579" s="9">
        <v>0.12</v>
      </c>
      <c r="Q579" s="10">
        <v>0.76749999999999996</v>
      </c>
      <c r="R579" s="9">
        <v>0.83433333333333337</v>
      </c>
      <c r="S579" s="9">
        <v>0.2375087804878061</v>
      </c>
      <c r="T579" s="11">
        <v>0.158469946</v>
      </c>
      <c r="U579" s="9">
        <v>1.6009357299999998E-3</v>
      </c>
      <c r="V579" s="10">
        <v>1.6348419499999999E-2</v>
      </c>
      <c r="W579" s="9">
        <v>1.9791169039169651E-2</v>
      </c>
      <c r="X579" s="9">
        <v>0.11397905071265001</v>
      </c>
      <c r="Y579" s="9">
        <v>5.9999999999998943E-3</v>
      </c>
      <c r="Z579" s="9">
        <v>0.22</v>
      </c>
      <c r="AA579" s="10">
        <v>1.2865198768929132E-2</v>
      </c>
      <c r="AB579" s="9">
        <v>0.46499999999999997</v>
      </c>
      <c r="AC579" s="9">
        <v>0.53100000000000003</v>
      </c>
      <c r="AD579" s="10">
        <v>0.42226704739647197</v>
      </c>
      <c r="AE579" s="10">
        <v>0.16375871456141602</v>
      </c>
      <c r="AF579" s="9">
        <v>0.53785913732674218</v>
      </c>
      <c r="AG579" s="9">
        <v>0.324127</v>
      </c>
    </row>
    <row r="580" spans="3:33">
      <c r="C580" t="s">
        <v>110</v>
      </c>
      <c r="D580">
        <v>2009</v>
      </c>
      <c r="E580" s="9">
        <v>1</v>
      </c>
      <c r="F580" s="9">
        <v>0.21070799965113401</v>
      </c>
      <c r="G580" s="9">
        <v>0.12779999960213895</v>
      </c>
      <c r="H580" s="9">
        <v>0.625</v>
      </c>
      <c r="I580" s="9">
        <v>3.7333333333333336E-2</v>
      </c>
      <c r="J580" s="9">
        <v>0.46099999975413086</v>
      </c>
      <c r="K580" s="10">
        <v>0.20825000000000002</v>
      </c>
      <c r="L580" s="9">
        <v>0.56000000000000005</v>
      </c>
      <c r="M580" s="9">
        <v>0.39848461559326898</v>
      </c>
      <c r="N580" s="10">
        <v>0.12</v>
      </c>
      <c r="O580" s="10">
        <v>2.0799999982118608E-2</v>
      </c>
      <c r="P580" s="9">
        <v>0.12</v>
      </c>
      <c r="Q580" s="10">
        <v>0.76749999999999996</v>
      </c>
      <c r="R580" s="9">
        <v>0.83160000000000001</v>
      </c>
      <c r="S580" s="9">
        <v>0.26675860422426523</v>
      </c>
      <c r="T580" s="11">
        <v>0.158469946</v>
      </c>
      <c r="U580" s="9">
        <v>0</v>
      </c>
      <c r="V580" s="10">
        <v>1.6675387882691687E-2</v>
      </c>
      <c r="W580" s="9">
        <v>1.9791169039169651E-2</v>
      </c>
      <c r="X580" s="9">
        <v>0.11397905071265001</v>
      </c>
      <c r="Y580" s="9">
        <v>5.9999999999998943E-3</v>
      </c>
      <c r="Z580" s="9">
        <v>0.22</v>
      </c>
      <c r="AA580" s="10">
        <v>1.2865198768929132E-2</v>
      </c>
      <c r="AB580" s="9">
        <v>0.47569999976083632</v>
      </c>
      <c r="AC580" s="9">
        <v>0.53200000000000003</v>
      </c>
      <c r="AD580" s="10">
        <v>0.41214448749284999</v>
      </c>
      <c r="AE580" s="10">
        <v>0.16935513634155203</v>
      </c>
      <c r="AF580" s="9">
        <v>0.62337584305949889</v>
      </c>
      <c r="AG580" s="9">
        <v>0.35046085714285713</v>
      </c>
    </row>
    <row r="581" spans="3:33">
      <c r="C581" t="s">
        <v>110</v>
      </c>
      <c r="D581">
        <v>2010</v>
      </c>
      <c r="E581" s="9">
        <v>1</v>
      </c>
      <c r="F581" s="9">
        <v>0.21460999956391752</v>
      </c>
      <c r="G581" s="9">
        <v>0.14559999920427802</v>
      </c>
      <c r="H581" s="9">
        <v>0.625</v>
      </c>
      <c r="I581" s="9">
        <v>3.7333333333333336E-2</v>
      </c>
      <c r="J581" s="9">
        <v>0.47199999950826166</v>
      </c>
      <c r="K581" s="10">
        <v>0.20825000000000002</v>
      </c>
      <c r="L581" s="9">
        <v>0.56559999987483023</v>
      </c>
      <c r="M581" s="9">
        <v>0.39848461559326898</v>
      </c>
      <c r="N581" s="10">
        <v>0.12</v>
      </c>
      <c r="O581" s="10">
        <v>2.119999997317791E-2</v>
      </c>
      <c r="P581" s="9">
        <v>0.12</v>
      </c>
      <c r="Q581" s="10">
        <v>0.76749999999999996</v>
      </c>
      <c r="R581" s="9">
        <v>0.83160000000000001</v>
      </c>
      <c r="S581" s="9">
        <v>0.29600842796072468</v>
      </c>
      <c r="T581" s="11">
        <v>0.158469946</v>
      </c>
      <c r="U581" s="9">
        <v>0</v>
      </c>
      <c r="V581" s="10">
        <v>1.7002356265383375E-2</v>
      </c>
      <c r="W581" s="9">
        <v>1.9791169039169651E-2</v>
      </c>
      <c r="X581" s="9">
        <v>0.11397905071265001</v>
      </c>
      <c r="Y581" s="9">
        <v>5.9999999999998943E-3</v>
      </c>
      <c r="Z581" s="9">
        <v>0.22</v>
      </c>
      <c r="AA581" s="10">
        <v>1.2865198768929132E-2</v>
      </c>
      <c r="AB581" s="9">
        <v>0.48639999952167268</v>
      </c>
      <c r="AC581" s="9">
        <v>0.51</v>
      </c>
      <c r="AD581" s="10">
        <v>0.41302304259828426</v>
      </c>
      <c r="AE581" s="10">
        <v>0.17266158490423161</v>
      </c>
      <c r="AF581" s="9">
        <v>0.61714208476823917</v>
      </c>
      <c r="AG581" s="9">
        <v>0.34695624864976271</v>
      </c>
    </row>
    <row r="582" spans="3:33">
      <c r="C582" t="s">
        <v>112</v>
      </c>
      <c r="D582">
        <v>1995</v>
      </c>
      <c r="E582" s="9">
        <v>1</v>
      </c>
      <c r="F582" s="9">
        <v>4.1999999999999997E-3</v>
      </c>
      <c r="G582" s="9">
        <v>9.9999999999999978E-2</v>
      </c>
      <c r="H582" s="9">
        <v>0.27500000000000002</v>
      </c>
      <c r="I582" s="9">
        <v>2.1999999999999999E-2</v>
      </c>
      <c r="J582" s="9">
        <v>0.30000000000000004</v>
      </c>
      <c r="K582" s="10">
        <v>0.48833333333333334</v>
      </c>
      <c r="L582" s="9">
        <v>0.29499999999999998</v>
      </c>
      <c r="M582" s="9">
        <v>0.4520633597332222</v>
      </c>
      <c r="N582" s="10">
        <v>0.06</v>
      </c>
      <c r="O582" s="10">
        <v>0.48</v>
      </c>
      <c r="P582" s="9">
        <v>0.09</v>
      </c>
      <c r="Q582" s="10">
        <v>0.3175</v>
      </c>
      <c r="R582" s="9">
        <v>0.87</v>
      </c>
      <c r="S582" s="9">
        <v>0.31136390243902612</v>
      </c>
      <c r="T582" s="11">
        <v>0.22654867200000001</v>
      </c>
      <c r="U582" s="9">
        <v>1.1560941499999999E-3</v>
      </c>
      <c r="V582" s="10">
        <v>9.3884073999999998E-2</v>
      </c>
      <c r="W582" s="9">
        <v>1.4399118745604797E-2</v>
      </c>
      <c r="X582" s="9">
        <v>3.5307722344131397E-2</v>
      </c>
      <c r="Y582" s="9">
        <v>6.4000000000000057E-2</v>
      </c>
      <c r="Z582" s="9">
        <v>0.48</v>
      </c>
      <c r="AA582" s="10">
        <v>3.7854889589905363E-2</v>
      </c>
      <c r="AB582" s="9">
        <v>0.90800000190999997</v>
      </c>
      <c r="AC582" s="9">
        <v>0.64500000000000002</v>
      </c>
      <c r="AD582" s="10">
        <v>0.24070962959935685</v>
      </c>
      <c r="AE582" s="10">
        <v>0.41482911992252075</v>
      </c>
      <c r="AF582" s="9">
        <v>8.3683015976488886E-3</v>
      </c>
      <c r="AG582" s="9">
        <v>0.23358571428571429</v>
      </c>
    </row>
    <row r="583" spans="3:33">
      <c r="C583" t="s">
        <v>112</v>
      </c>
      <c r="D583">
        <v>1996</v>
      </c>
      <c r="E583" s="9">
        <v>1</v>
      </c>
      <c r="F583" s="9">
        <v>4.5466000000000005E-3</v>
      </c>
      <c r="G583" s="9">
        <v>9.7999999999999976E-2</v>
      </c>
      <c r="H583" s="9">
        <v>0.27500000000000002</v>
      </c>
      <c r="I583" s="9">
        <v>2.1999999999999999E-2</v>
      </c>
      <c r="J583" s="9">
        <v>0.29599999999999993</v>
      </c>
      <c r="K583" s="10">
        <v>0.48833333333333334</v>
      </c>
      <c r="L583" s="9">
        <v>0.2918</v>
      </c>
      <c r="M583" s="9">
        <v>0.45684340320591854</v>
      </c>
      <c r="N583" s="10">
        <v>0.06</v>
      </c>
      <c r="O583" s="10">
        <v>0.57999999999999996</v>
      </c>
      <c r="P583" s="9">
        <v>8.7999999999999995E-2</v>
      </c>
      <c r="Q583" s="10">
        <v>0.3175</v>
      </c>
      <c r="R583" s="9">
        <v>0.87</v>
      </c>
      <c r="S583" s="9">
        <v>0.30495512195121988</v>
      </c>
      <c r="T583" s="11">
        <v>0.22654867200000001</v>
      </c>
      <c r="U583" s="9">
        <v>3.0649186499999998E-3</v>
      </c>
      <c r="V583" s="10">
        <v>9.1248565449999999E-2</v>
      </c>
      <c r="W583" s="9">
        <v>1.4399118745604797E-2</v>
      </c>
      <c r="X583" s="9">
        <v>3.5307722344131397E-2</v>
      </c>
      <c r="Y583" s="9">
        <v>6.4000000000000057E-2</v>
      </c>
      <c r="Z583" s="9">
        <v>0.48</v>
      </c>
      <c r="AA583" s="10">
        <v>3.7854889589905363E-2</v>
      </c>
      <c r="AB583" s="9">
        <v>0.88100000379999999</v>
      </c>
      <c r="AC583" s="9">
        <v>0.64300000000000002</v>
      </c>
      <c r="AD583" s="10">
        <v>0.23541798950779</v>
      </c>
      <c r="AE583" s="10">
        <v>0.41309093873609398</v>
      </c>
      <c r="AF583" s="9">
        <v>1.565098436279411E-2</v>
      </c>
      <c r="AG583" s="9">
        <v>0.25190571428571429</v>
      </c>
    </row>
    <row r="584" spans="3:33">
      <c r="C584" t="s">
        <v>112</v>
      </c>
      <c r="D584">
        <v>1997</v>
      </c>
      <c r="E584" s="9">
        <v>1</v>
      </c>
      <c r="F584" s="9">
        <v>4.8932000000000003E-3</v>
      </c>
      <c r="G584" s="9">
        <v>9.5999999999999974E-2</v>
      </c>
      <c r="H584" s="9">
        <v>0.27500000000000002</v>
      </c>
      <c r="I584" s="9">
        <v>2.1999999999999999E-2</v>
      </c>
      <c r="J584" s="9">
        <v>0.29200000000000004</v>
      </c>
      <c r="K584" s="10">
        <v>0.48833333333333334</v>
      </c>
      <c r="L584" s="9">
        <v>0.28859999999999997</v>
      </c>
      <c r="M584" s="9">
        <v>0.45864513588026778</v>
      </c>
      <c r="N584" s="10">
        <v>0.06</v>
      </c>
      <c r="O584" s="10">
        <v>0.56000000000000005</v>
      </c>
      <c r="P584" s="9">
        <v>8.5999999999999993E-2</v>
      </c>
      <c r="Q584" s="10">
        <v>0.3175</v>
      </c>
      <c r="R584" s="9">
        <v>0.87</v>
      </c>
      <c r="S584" s="9">
        <v>0.29841268292682999</v>
      </c>
      <c r="T584" s="11">
        <v>0.22654867200000001</v>
      </c>
      <c r="U584" s="9">
        <v>2.5623518999999999E-3</v>
      </c>
      <c r="V584" s="10">
        <v>8.8613056900000001E-2</v>
      </c>
      <c r="W584" s="9">
        <v>1.4399118745604797E-2</v>
      </c>
      <c r="X584" s="9">
        <v>3.5307722344131397E-2</v>
      </c>
      <c r="Y584" s="9">
        <v>6.4000000000000057E-2</v>
      </c>
      <c r="Z584" s="9">
        <v>0.48</v>
      </c>
      <c r="AA584" s="10">
        <v>3.7854889589905363E-2</v>
      </c>
      <c r="AB584" s="9">
        <v>0.88</v>
      </c>
      <c r="AC584" s="9">
        <v>0.66400000000000003</v>
      </c>
      <c r="AD584" s="10">
        <v>0.21288137591028997</v>
      </c>
      <c r="AE584" s="10">
        <v>0.40200238616982897</v>
      </c>
      <c r="AF584" s="9">
        <v>3.7194370769615778E-2</v>
      </c>
      <c r="AG584" s="9">
        <v>0.29697771428571429</v>
      </c>
    </row>
    <row r="585" spans="3:33">
      <c r="C585" t="s">
        <v>112</v>
      </c>
      <c r="D585">
        <v>1998</v>
      </c>
      <c r="E585" s="9">
        <v>1</v>
      </c>
      <c r="F585" s="9">
        <v>5.2398000000000002E-3</v>
      </c>
      <c r="G585" s="9">
        <v>9.4000000000000083E-2</v>
      </c>
      <c r="H585" s="9">
        <v>0.27500000000000002</v>
      </c>
      <c r="I585" s="9">
        <v>2.1999999999999999E-2</v>
      </c>
      <c r="J585" s="9">
        <v>0.28799999999999992</v>
      </c>
      <c r="K585" s="10">
        <v>0.48833333333333334</v>
      </c>
      <c r="L585" s="9">
        <v>0.28539999999999999</v>
      </c>
      <c r="M585" s="9">
        <v>0.5</v>
      </c>
      <c r="N585" s="10">
        <v>0.06</v>
      </c>
      <c r="O585" s="10">
        <v>0.64</v>
      </c>
      <c r="P585" s="9">
        <v>8.4000000000000005E-2</v>
      </c>
      <c r="Q585" s="10">
        <v>0.3175</v>
      </c>
      <c r="R585" s="9">
        <v>0.87</v>
      </c>
      <c r="S585" s="9">
        <v>0.2920239024390261</v>
      </c>
      <c r="T585" s="11">
        <v>0.22654867200000001</v>
      </c>
      <c r="U585" s="9">
        <v>2.8499780200000003E-3</v>
      </c>
      <c r="V585" s="10">
        <v>8.5977548350000002E-2</v>
      </c>
      <c r="W585" s="9">
        <v>1.4399118745604797E-2</v>
      </c>
      <c r="X585" s="9">
        <v>3.5307722344131397E-2</v>
      </c>
      <c r="Y585" s="9">
        <v>6.4000000000000057E-2</v>
      </c>
      <c r="Z585" s="9">
        <v>0.48</v>
      </c>
      <c r="AA585" s="10">
        <v>3.7854889589905363E-2</v>
      </c>
      <c r="AB585" s="9">
        <v>0.85699999810000005</v>
      </c>
      <c r="AC585" s="9">
        <v>0.65500000000000003</v>
      </c>
      <c r="AD585" s="10">
        <v>0.19034476231278999</v>
      </c>
      <c r="AE585" s="10">
        <v>0.39091383360356396</v>
      </c>
      <c r="AF585" s="9">
        <v>5.2026259838850557E-2</v>
      </c>
      <c r="AG585" s="9">
        <v>0.33258442857142856</v>
      </c>
    </row>
    <row r="586" spans="3:33">
      <c r="C586" t="s">
        <v>112</v>
      </c>
      <c r="D586">
        <v>1999</v>
      </c>
      <c r="E586" s="9">
        <v>1</v>
      </c>
      <c r="F586" s="9">
        <v>5.5864E-3</v>
      </c>
      <c r="G586" s="9">
        <v>9.2000000000000082E-2</v>
      </c>
      <c r="H586" s="9">
        <v>0.27500000000000002</v>
      </c>
      <c r="I586" s="9">
        <v>2.1999999999999999E-2</v>
      </c>
      <c r="J586" s="9">
        <v>0.28400000000000003</v>
      </c>
      <c r="K586" s="10">
        <v>0.48833333333333334</v>
      </c>
      <c r="L586" s="9">
        <v>0.28220000000000001</v>
      </c>
      <c r="M586" s="9">
        <v>0.5</v>
      </c>
      <c r="N586" s="10">
        <v>0.06</v>
      </c>
      <c r="O586" s="10">
        <v>0.54</v>
      </c>
      <c r="P586" s="9">
        <v>8.2000000000000003E-2</v>
      </c>
      <c r="Q586" s="10">
        <v>0.3175</v>
      </c>
      <c r="R586" s="9">
        <v>0.87</v>
      </c>
      <c r="S586" s="9">
        <v>0.28590195121951412</v>
      </c>
      <c r="T586" s="11">
        <v>0.22654867200000001</v>
      </c>
      <c r="U586" s="9">
        <v>3.27683198E-3</v>
      </c>
      <c r="V586" s="10">
        <v>8.3342039800000003E-2</v>
      </c>
      <c r="W586" s="9">
        <v>1.4399118745604797E-2</v>
      </c>
      <c r="X586" s="9">
        <v>3.5307722344131397E-2</v>
      </c>
      <c r="Y586" s="9">
        <v>6.4000000000000057E-2</v>
      </c>
      <c r="Z586" s="9">
        <v>0.48</v>
      </c>
      <c r="AA586" s="10">
        <v>3.7854889589905363E-2</v>
      </c>
      <c r="AB586" s="9">
        <v>0.85600000379999996</v>
      </c>
      <c r="AC586" s="9">
        <v>0.65300000000000002</v>
      </c>
      <c r="AD586" s="10">
        <v>0.15787866056503203</v>
      </c>
      <c r="AE586" s="10">
        <v>0.385990880964105</v>
      </c>
      <c r="AF586" s="9">
        <v>5.5867587452667108E-2</v>
      </c>
      <c r="AG586" s="9">
        <v>0.32658485714285712</v>
      </c>
    </row>
    <row r="587" spans="3:33">
      <c r="C587" t="s">
        <v>112</v>
      </c>
      <c r="D587">
        <v>2000</v>
      </c>
      <c r="E587" s="9">
        <v>1</v>
      </c>
      <c r="F587" s="9">
        <v>5.9330000000000008E-3</v>
      </c>
      <c r="G587" s="9">
        <v>8.9999999999999969E-2</v>
      </c>
      <c r="H587" s="9">
        <v>0.27500000000000002</v>
      </c>
      <c r="I587" s="9">
        <v>2.1999999999999999E-2</v>
      </c>
      <c r="J587" s="9">
        <v>0.28000000000000003</v>
      </c>
      <c r="K587" s="10">
        <v>0.48833333333333334</v>
      </c>
      <c r="L587" s="9">
        <v>0.27899999999999997</v>
      </c>
      <c r="M587" s="9">
        <v>0.5</v>
      </c>
      <c r="N587" s="10">
        <v>0.06</v>
      </c>
      <c r="O587" s="10">
        <v>0.52</v>
      </c>
      <c r="P587" s="9">
        <v>0.08</v>
      </c>
      <c r="Q587" s="10">
        <v>0.3175</v>
      </c>
      <c r="R587" s="9">
        <v>0.87</v>
      </c>
      <c r="S587" s="9">
        <v>0.2801395121951219</v>
      </c>
      <c r="T587" s="11">
        <v>0.22654867200000001</v>
      </c>
      <c r="U587" s="9">
        <v>2.9256849299999998E-3</v>
      </c>
      <c r="V587" s="10">
        <v>8.0706531250000005E-2</v>
      </c>
      <c r="W587" s="9">
        <v>1.4399118745604797E-2</v>
      </c>
      <c r="X587" s="9">
        <v>3.5307722344131397E-2</v>
      </c>
      <c r="Y587" s="9">
        <v>6.4000000000000057E-2</v>
      </c>
      <c r="Z587" s="9">
        <v>0.48</v>
      </c>
      <c r="AA587" s="10">
        <v>3.7854889589905363E-2</v>
      </c>
      <c r="AB587" s="9">
        <v>0.85888000365962702</v>
      </c>
      <c r="AC587" s="9">
        <v>0.63300000000000001</v>
      </c>
      <c r="AD587" s="10">
        <v>0.12541255881727401</v>
      </c>
      <c r="AE587" s="10">
        <v>0.38106792832464598</v>
      </c>
      <c r="AF587" s="9">
        <v>6.3046857318233784E-2</v>
      </c>
      <c r="AG587" s="9">
        <v>0.34264057142857141</v>
      </c>
    </row>
    <row r="588" spans="3:33">
      <c r="C588" t="s">
        <v>112</v>
      </c>
      <c r="D588">
        <v>2001</v>
      </c>
      <c r="E588" s="9">
        <v>1</v>
      </c>
      <c r="F588" s="9">
        <v>6.0516599973477426E-3</v>
      </c>
      <c r="G588" s="9">
        <v>8.7999999999999967E-2</v>
      </c>
      <c r="H588" s="9">
        <v>0.27500000000000002</v>
      </c>
      <c r="I588" s="9">
        <v>2.1999999999999999E-2</v>
      </c>
      <c r="J588" s="9">
        <v>0.27599999999999991</v>
      </c>
      <c r="K588" s="10">
        <v>0.48833333333333334</v>
      </c>
      <c r="L588" s="9">
        <v>0.27600000000000002</v>
      </c>
      <c r="M588" s="9">
        <v>0.5</v>
      </c>
      <c r="N588" s="10">
        <v>0.06</v>
      </c>
      <c r="O588" s="10">
        <v>0.55000000000000004</v>
      </c>
      <c r="P588" s="9">
        <v>7.5999999999999998E-2</v>
      </c>
      <c r="Q588" s="10">
        <v>0.3175</v>
      </c>
      <c r="R588" s="9">
        <v>0.87</v>
      </c>
      <c r="S588" s="9">
        <v>0.2747063414634161</v>
      </c>
      <c r="T588" s="11">
        <v>0.22654867200000001</v>
      </c>
      <c r="U588" s="9">
        <v>1.59922524E-3</v>
      </c>
      <c r="V588" s="10">
        <v>7.5991948300000001E-2</v>
      </c>
      <c r="W588" s="9">
        <v>1.4399118745604797E-2</v>
      </c>
      <c r="X588" s="9">
        <v>3.5307722344131397E-2</v>
      </c>
      <c r="Y588" s="9">
        <v>6.4000000000000057E-2</v>
      </c>
      <c r="Z588" s="9">
        <v>0.48</v>
      </c>
      <c r="AA588" s="10">
        <v>3.7854889589905363E-2</v>
      </c>
      <c r="AB588" s="9">
        <v>0.86176000351925397</v>
      </c>
      <c r="AC588" s="9">
        <v>0.65599999999999992</v>
      </c>
      <c r="AD588" s="10">
        <v>0.11326000255550701</v>
      </c>
      <c r="AE588" s="10">
        <v>0.390895919209858</v>
      </c>
      <c r="AF588" s="9">
        <v>8.9733370427490106E-2</v>
      </c>
      <c r="AG588" s="9">
        <v>0.35438285714285711</v>
      </c>
    </row>
    <row r="589" spans="3:33">
      <c r="C589" t="s">
        <v>112</v>
      </c>
      <c r="D589">
        <v>2002</v>
      </c>
      <c r="E589" s="9">
        <v>1</v>
      </c>
      <c r="F589" s="9">
        <v>6.1703199946954853E-3</v>
      </c>
      <c r="G589" s="9">
        <v>8.5999999999999965E-2</v>
      </c>
      <c r="H589" s="9">
        <v>0.27500000000000002</v>
      </c>
      <c r="I589" s="9">
        <v>2.1999999999999999E-2</v>
      </c>
      <c r="J589" s="9">
        <v>0.27200000000000002</v>
      </c>
      <c r="K589" s="10">
        <v>0.48833333333333334</v>
      </c>
      <c r="L589" s="9">
        <v>0.27300000000000002</v>
      </c>
      <c r="M589" s="9">
        <v>0.5</v>
      </c>
      <c r="N589" s="10">
        <v>0.06</v>
      </c>
      <c r="O589" s="10">
        <v>0.55000000000000004</v>
      </c>
      <c r="P589" s="9">
        <v>7.1999999999999995E-2</v>
      </c>
      <c r="Q589" s="10">
        <v>0.3175</v>
      </c>
      <c r="R589" s="9">
        <v>0.87</v>
      </c>
      <c r="S589" s="9">
        <v>0.269509756097562</v>
      </c>
      <c r="T589" s="11">
        <v>0.22654867200000001</v>
      </c>
      <c r="U589" s="9">
        <v>3.7139956E-4</v>
      </c>
      <c r="V589" s="10">
        <v>7.127736535000001E-2</v>
      </c>
      <c r="W589" s="9">
        <v>1.4399118745604797E-2</v>
      </c>
      <c r="X589" s="9">
        <v>3.5307722344131397E-2</v>
      </c>
      <c r="Y589" s="9">
        <v>6.4000000000000057E-2</v>
      </c>
      <c r="Z589" s="9">
        <v>0.48</v>
      </c>
      <c r="AA589" s="10">
        <v>3.7854889589905363E-2</v>
      </c>
      <c r="AB589" s="9">
        <v>0.86464000337888103</v>
      </c>
      <c r="AC589" s="9">
        <v>0.64200000000000002</v>
      </c>
      <c r="AD589" s="10">
        <v>0.10110744629374002</v>
      </c>
      <c r="AE589" s="10">
        <v>0.40072391009507002</v>
      </c>
      <c r="AF589" s="9">
        <v>0.12430389081259222</v>
      </c>
      <c r="AG589" s="9">
        <v>0.35558914285714288</v>
      </c>
    </row>
    <row r="590" spans="3:33">
      <c r="C590" t="s">
        <v>112</v>
      </c>
      <c r="D590">
        <v>2003</v>
      </c>
      <c r="E590" s="9">
        <v>1</v>
      </c>
      <c r="F590" s="9">
        <v>6.288979992043228E-3</v>
      </c>
      <c r="G590" s="9">
        <v>8.4000000000000075E-2</v>
      </c>
      <c r="H590" s="9">
        <v>0.27500000000000002</v>
      </c>
      <c r="I590" s="9">
        <v>2.1999999999999999E-2</v>
      </c>
      <c r="J590" s="9">
        <v>0.26800000000000002</v>
      </c>
      <c r="K590" s="10">
        <v>0.48833333333333334</v>
      </c>
      <c r="L590" s="9">
        <v>0.27</v>
      </c>
      <c r="M590" s="9">
        <v>0.5</v>
      </c>
      <c r="N590" s="10">
        <v>0.06</v>
      </c>
      <c r="O590" s="10">
        <v>0.5</v>
      </c>
      <c r="P590" s="9">
        <v>6.8000000000000005E-2</v>
      </c>
      <c r="Q590" s="10">
        <v>0.3175</v>
      </c>
      <c r="R590" s="9">
        <v>0.87</v>
      </c>
      <c r="S590" s="9">
        <v>0.26443609756097597</v>
      </c>
      <c r="T590" s="11">
        <v>0.22654867200000001</v>
      </c>
      <c r="U590" s="9">
        <v>3.1074894E-4</v>
      </c>
      <c r="V590" s="10">
        <v>6.6562782400000006E-2</v>
      </c>
      <c r="W590" s="9">
        <v>1.4399118745604797E-2</v>
      </c>
      <c r="X590" s="9">
        <v>3.5307722344131397E-2</v>
      </c>
      <c r="Y590" s="9">
        <v>6.4000000000000057E-2</v>
      </c>
      <c r="Z590" s="9">
        <v>0.48</v>
      </c>
      <c r="AA590" s="10">
        <v>3.7854889589905363E-2</v>
      </c>
      <c r="AB590" s="9">
        <v>0.86752000323850798</v>
      </c>
      <c r="AC590" s="9">
        <v>0.64200000000000002</v>
      </c>
      <c r="AD590" s="10">
        <v>6.1010353787787963E-2</v>
      </c>
      <c r="AE590" s="10">
        <v>0.39597013425580402</v>
      </c>
      <c r="AF590" s="9">
        <v>0.16467057886550221</v>
      </c>
      <c r="AG590" s="9">
        <v>0.35164885714285715</v>
      </c>
    </row>
    <row r="591" spans="3:33">
      <c r="C591" t="s">
        <v>112</v>
      </c>
      <c r="D591">
        <v>2004</v>
      </c>
      <c r="E591" s="9">
        <v>1</v>
      </c>
      <c r="F591" s="9">
        <v>6.4076399893909699E-3</v>
      </c>
      <c r="G591" s="9">
        <v>8.2000000000000073E-2</v>
      </c>
      <c r="H591" s="9">
        <v>0.27500000000000002</v>
      </c>
      <c r="I591" s="9">
        <v>2.1999999999999999E-2</v>
      </c>
      <c r="J591" s="9">
        <v>0.26400000000000001</v>
      </c>
      <c r="K591" s="10">
        <v>0.48833333333333334</v>
      </c>
      <c r="L591" s="9">
        <v>0.26700000000000002</v>
      </c>
      <c r="M591" s="9">
        <v>0.5</v>
      </c>
      <c r="N591" s="10">
        <v>0.06</v>
      </c>
      <c r="O591" s="10">
        <v>0.49</v>
      </c>
      <c r="P591" s="9">
        <v>6.4000000000000001E-2</v>
      </c>
      <c r="Q591" s="10">
        <v>0.3175</v>
      </c>
      <c r="R591" s="9">
        <v>0.87</v>
      </c>
      <c r="S591" s="9">
        <v>0.25947512195121991</v>
      </c>
      <c r="T591" s="11">
        <v>0.22654867200000001</v>
      </c>
      <c r="U591" s="9">
        <v>6.0840725000000002E-4</v>
      </c>
      <c r="V591" s="10">
        <v>6.1848199450000002E-2</v>
      </c>
      <c r="W591" s="9">
        <v>1.4399118745604797E-2</v>
      </c>
      <c r="X591" s="9">
        <v>3.5307722344131397E-2</v>
      </c>
      <c r="Y591" s="9">
        <v>6.4000000000000057E-2</v>
      </c>
      <c r="Z591" s="9">
        <v>0.48</v>
      </c>
      <c r="AA591" s="10">
        <v>3.7854889589905363E-2</v>
      </c>
      <c r="AB591" s="9">
        <v>0.87040000309813492</v>
      </c>
      <c r="AC591" s="9">
        <v>0.61199999999999999</v>
      </c>
      <c r="AD591" s="10">
        <v>0.11439183304672999</v>
      </c>
      <c r="AE591" s="10">
        <v>0.44012580941161</v>
      </c>
      <c r="AF591" s="9">
        <v>0.27258459596412332</v>
      </c>
      <c r="AG591" s="9">
        <v>0.39333871428571426</v>
      </c>
    </row>
    <row r="592" spans="3:33">
      <c r="C592" t="s">
        <v>112</v>
      </c>
      <c r="D592">
        <v>2005</v>
      </c>
      <c r="E592" s="9">
        <v>1</v>
      </c>
      <c r="F592" s="9">
        <v>6.5262999867387126E-3</v>
      </c>
      <c r="G592" s="9">
        <v>7.999999999999996E-2</v>
      </c>
      <c r="H592" s="9">
        <v>0.27500000000000002</v>
      </c>
      <c r="I592" s="9">
        <v>2.1999999999999999E-2</v>
      </c>
      <c r="J592" s="9">
        <v>0.26</v>
      </c>
      <c r="K592" s="10">
        <v>0.48833333333333334</v>
      </c>
      <c r="L592" s="9">
        <v>0.26400000000000001</v>
      </c>
      <c r="M592" s="9">
        <v>0.5</v>
      </c>
      <c r="N592" s="10">
        <v>0.06</v>
      </c>
      <c r="O592" s="10">
        <v>0.54</v>
      </c>
      <c r="P592" s="9">
        <v>0.06</v>
      </c>
      <c r="Q592" s="10">
        <v>0.3175</v>
      </c>
      <c r="R592" s="9">
        <v>0.87</v>
      </c>
      <c r="S592" s="9">
        <v>0.25459512195121992</v>
      </c>
      <c r="T592" s="11">
        <v>0.22654867200000001</v>
      </c>
      <c r="U592" s="9">
        <v>3.0370758999999998E-4</v>
      </c>
      <c r="V592" s="10">
        <v>5.7133616499999998E-2</v>
      </c>
      <c r="W592" s="9">
        <v>1.4399118745604797E-2</v>
      </c>
      <c r="X592" s="9">
        <v>3.5307722344131397E-2</v>
      </c>
      <c r="Y592" s="9">
        <v>6.4000000000000057E-2</v>
      </c>
      <c r="Z592" s="9">
        <v>0.48</v>
      </c>
      <c r="AA592" s="10">
        <v>3.7854889589905363E-2</v>
      </c>
      <c r="AB592" s="9">
        <v>0.87328000295776187</v>
      </c>
      <c r="AC592" s="9">
        <v>0.59599999999999997</v>
      </c>
      <c r="AD592" s="10">
        <v>0.150570245034466</v>
      </c>
      <c r="AE592" s="10">
        <v>0.45135453638582995</v>
      </c>
      <c r="AF592" s="9">
        <v>0.56395341866945325</v>
      </c>
      <c r="AG592" s="9">
        <v>0.42875385714285713</v>
      </c>
    </row>
    <row r="593" spans="3:33">
      <c r="C593" t="s">
        <v>112</v>
      </c>
      <c r="D593">
        <v>2006</v>
      </c>
      <c r="E593" s="9">
        <v>1</v>
      </c>
      <c r="F593" s="9">
        <v>6.6449599840864544E-3</v>
      </c>
      <c r="G593" s="9">
        <v>7.999999999999996E-2</v>
      </c>
      <c r="H593" s="9">
        <v>0.27500000000000002</v>
      </c>
      <c r="I593" s="9">
        <v>2.1999999999999999E-2</v>
      </c>
      <c r="J593" s="9">
        <v>0.26</v>
      </c>
      <c r="K593" s="10">
        <v>0.48833333333333334</v>
      </c>
      <c r="L593" s="9">
        <v>0.26100000000000001</v>
      </c>
      <c r="M593" s="9">
        <v>0.5</v>
      </c>
      <c r="N593" s="10">
        <v>0.06</v>
      </c>
      <c r="O593" s="10">
        <v>0.62</v>
      </c>
      <c r="P593" s="9">
        <v>6.1199999973177911E-2</v>
      </c>
      <c r="Q593" s="10">
        <v>0.3175</v>
      </c>
      <c r="R593" s="9">
        <v>0.87</v>
      </c>
      <c r="S593" s="9">
        <v>0.24978487804878202</v>
      </c>
      <c r="T593" s="11">
        <v>0.22654867200000001</v>
      </c>
      <c r="U593" s="9">
        <v>4.6009274000000002E-4</v>
      </c>
      <c r="V593" s="10">
        <v>5.6394457583333335E-2</v>
      </c>
      <c r="W593" s="9">
        <v>1.4399118745604797E-2</v>
      </c>
      <c r="X593" s="9">
        <v>3.5307722344131397E-2</v>
      </c>
      <c r="Y593" s="9">
        <v>6.4000000000000057E-2</v>
      </c>
      <c r="Z593" s="9">
        <v>0.48</v>
      </c>
      <c r="AA593" s="10">
        <v>3.7854889589905363E-2</v>
      </c>
      <c r="AB593" s="9">
        <v>0.87616000281738893</v>
      </c>
      <c r="AC593" s="9">
        <v>0.60399999999999998</v>
      </c>
      <c r="AD593" s="10">
        <v>0.16736222596917399</v>
      </c>
      <c r="AE593" s="10">
        <v>0.46530638218262405</v>
      </c>
      <c r="AF593" s="9">
        <v>0.75666567602338231</v>
      </c>
      <c r="AG593" s="9">
        <v>0.45619114285714285</v>
      </c>
    </row>
    <row r="594" spans="3:33">
      <c r="C594" t="s">
        <v>112</v>
      </c>
      <c r="D594">
        <v>2007</v>
      </c>
      <c r="E594" s="9">
        <v>1</v>
      </c>
      <c r="F594" s="9">
        <v>6.7636199814341972E-3</v>
      </c>
      <c r="G594" s="9">
        <v>7.999999999999996E-2</v>
      </c>
      <c r="H594" s="9">
        <v>0.27500000000000002</v>
      </c>
      <c r="I594" s="9">
        <v>2.1999999999999999E-2</v>
      </c>
      <c r="J594" s="9">
        <v>0.26</v>
      </c>
      <c r="K594" s="10">
        <v>0.48833333333333334</v>
      </c>
      <c r="L594" s="9">
        <v>0.25800000000000001</v>
      </c>
      <c r="M594" s="9">
        <v>0.5</v>
      </c>
      <c r="N594" s="10">
        <v>0.06</v>
      </c>
      <c r="O594" s="10">
        <v>0.61</v>
      </c>
      <c r="P594" s="9">
        <v>6.2399999946355825E-2</v>
      </c>
      <c r="Q594" s="10">
        <v>0.3175</v>
      </c>
      <c r="R594" s="9">
        <v>0.87</v>
      </c>
      <c r="S594" s="9">
        <v>0.24505317073170796</v>
      </c>
      <c r="T594" s="11">
        <v>0.22654867200000001</v>
      </c>
      <c r="U594" s="9">
        <v>7.3810773000000001E-4</v>
      </c>
      <c r="V594" s="10">
        <v>5.5655298666666665E-2</v>
      </c>
      <c r="W594" s="9">
        <v>1.4399118745604797E-2</v>
      </c>
      <c r="X594" s="9">
        <v>3.5307722344131397E-2</v>
      </c>
      <c r="Y594" s="9">
        <v>6.4000000000000057E-2</v>
      </c>
      <c r="Z594" s="9">
        <v>0.48</v>
      </c>
      <c r="AA594" s="10">
        <v>3.7854889589905363E-2</v>
      </c>
      <c r="AB594" s="9">
        <v>0.87904000267701587</v>
      </c>
      <c r="AC594" s="9">
        <v>0.59899999999999998</v>
      </c>
      <c r="AD594" s="10">
        <v>0.17319650370444001</v>
      </c>
      <c r="AE594" s="10">
        <v>0.45012892985908604</v>
      </c>
      <c r="AF594" s="9">
        <v>0.85015390872351004</v>
      </c>
      <c r="AG594" s="9">
        <v>0.47117728571428574</v>
      </c>
    </row>
    <row r="595" spans="3:33">
      <c r="C595" t="s">
        <v>112</v>
      </c>
      <c r="D595">
        <v>2008</v>
      </c>
      <c r="E595" s="9">
        <v>1</v>
      </c>
      <c r="F595" s="9">
        <v>6.882279978781939E-3</v>
      </c>
      <c r="G595" s="9">
        <v>7.999999999999996E-2</v>
      </c>
      <c r="H595" s="9">
        <v>0.27500000000000002</v>
      </c>
      <c r="I595" s="9">
        <v>2.1999999999999999E-2</v>
      </c>
      <c r="J595" s="9">
        <v>0.26</v>
      </c>
      <c r="K595" s="10">
        <v>0.48833333333333334</v>
      </c>
      <c r="L595" s="9">
        <v>0.255</v>
      </c>
      <c r="M595" s="9">
        <v>0.5</v>
      </c>
      <c r="N595" s="10">
        <v>0.06</v>
      </c>
      <c r="O595" s="10">
        <v>0.62219999972730877</v>
      </c>
      <c r="P595" s="9">
        <v>6.3599999919533717E-2</v>
      </c>
      <c r="Q595" s="10">
        <v>0.3175</v>
      </c>
      <c r="R595" s="9">
        <v>0.87</v>
      </c>
      <c r="S595" s="9">
        <v>0.24039024390244013</v>
      </c>
      <c r="T595" s="11">
        <v>0.22654867200000001</v>
      </c>
      <c r="U595" s="9">
        <v>5.0883568000000001E-4</v>
      </c>
      <c r="V595" s="10">
        <v>5.4916139750000002E-2</v>
      </c>
      <c r="W595" s="9">
        <v>1.4399118745604797E-2</v>
      </c>
      <c r="X595" s="9">
        <v>3.5307722344131397E-2</v>
      </c>
      <c r="Y595" s="9">
        <v>6.4000000000000057E-2</v>
      </c>
      <c r="Z595" s="9">
        <v>0.48</v>
      </c>
      <c r="AA595" s="10">
        <v>3.7854889589905363E-2</v>
      </c>
      <c r="AB595" s="9">
        <v>0.88192000253664293</v>
      </c>
      <c r="AC595" s="9">
        <v>0.622</v>
      </c>
      <c r="AD595" s="10">
        <v>0.16351843112918801</v>
      </c>
      <c r="AE595" s="10">
        <v>0.45285542697281195</v>
      </c>
      <c r="AF595" s="9">
        <v>1</v>
      </c>
      <c r="AG595" s="9">
        <v>0.50511585714285723</v>
      </c>
    </row>
    <row r="596" spans="3:33">
      <c r="C596" t="s">
        <v>112</v>
      </c>
      <c r="D596">
        <v>2009</v>
      </c>
      <c r="E596" s="9">
        <v>1</v>
      </c>
      <c r="F596" s="9">
        <v>7.0009399761296817E-3</v>
      </c>
      <c r="G596" s="9">
        <v>9.8399999588727916E-2</v>
      </c>
      <c r="H596" s="9">
        <v>0.27500000000000002</v>
      </c>
      <c r="I596" s="9">
        <v>2.1999999999999999E-2</v>
      </c>
      <c r="J596" s="9">
        <v>0.27479999966919422</v>
      </c>
      <c r="K596" s="10">
        <v>0.48833333333333334</v>
      </c>
      <c r="L596" s="9">
        <v>0.252</v>
      </c>
      <c r="M596" s="9">
        <v>0.5</v>
      </c>
      <c r="N596" s="10">
        <v>0.06</v>
      </c>
      <c r="O596" s="10">
        <v>0.63439999945461745</v>
      </c>
      <c r="P596" s="9">
        <v>6.4799999892711638E-2</v>
      </c>
      <c r="Q596" s="10">
        <v>0.3175</v>
      </c>
      <c r="R596" s="9">
        <v>0.87</v>
      </c>
      <c r="S596" s="9">
        <v>0.26958243837189488</v>
      </c>
      <c r="T596" s="11">
        <v>0.22654867200000001</v>
      </c>
      <c r="U596" s="9">
        <v>5.3121256999999998E-4</v>
      </c>
      <c r="V596" s="10">
        <v>5.6014462520450573E-2</v>
      </c>
      <c r="W596" s="9">
        <v>1.4399118745604797E-2</v>
      </c>
      <c r="X596" s="9">
        <v>3.5307722344131397E-2</v>
      </c>
      <c r="Y596" s="9">
        <v>6.4000000000000057E-2</v>
      </c>
      <c r="Z596" s="9">
        <v>0.48</v>
      </c>
      <c r="AA596" s="10">
        <v>3.7854889589905363E-2</v>
      </c>
      <c r="AB596" s="9">
        <v>0.88480000239626988</v>
      </c>
      <c r="AC596" s="9">
        <v>0.623</v>
      </c>
      <c r="AD596" s="10">
        <v>0.1660343855717</v>
      </c>
      <c r="AE596" s="10">
        <v>0.45754238745110998</v>
      </c>
      <c r="AF596" s="9">
        <v>1</v>
      </c>
      <c r="AG596" s="9">
        <v>0.5283121428571429</v>
      </c>
    </row>
    <row r="597" spans="3:33">
      <c r="C597" t="s">
        <v>112</v>
      </c>
      <c r="D597">
        <v>2010</v>
      </c>
      <c r="E597" s="9">
        <v>1</v>
      </c>
      <c r="F597" s="9">
        <v>7.1195999734774244E-3</v>
      </c>
      <c r="G597" s="9">
        <v>0.11679999917745587</v>
      </c>
      <c r="H597" s="9">
        <v>0.27500000000000002</v>
      </c>
      <c r="I597" s="9">
        <v>2.1999999999999999E-2</v>
      </c>
      <c r="J597" s="9">
        <v>0.28959999933838843</v>
      </c>
      <c r="K597" s="10">
        <v>0.48833333333333334</v>
      </c>
      <c r="L597" s="9">
        <v>0.25451999994367364</v>
      </c>
      <c r="M597" s="9">
        <v>0.5</v>
      </c>
      <c r="N597" s="10">
        <v>0.06</v>
      </c>
      <c r="O597" s="10">
        <v>0.64659999918192623</v>
      </c>
      <c r="P597" s="9">
        <v>6.5999999865889544E-2</v>
      </c>
      <c r="Q597" s="10">
        <v>0.3175</v>
      </c>
      <c r="R597" s="9">
        <v>0.87</v>
      </c>
      <c r="S597" s="9">
        <v>0.29877463284134964</v>
      </c>
      <c r="T597" s="11">
        <v>0.22654867200000001</v>
      </c>
      <c r="U597" s="9">
        <v>5.3652469558126471E-4</v>
      </c>
      <c r="V597" s="10">
        <v>5.711278529090115E-2</v>
      </c>
      <c r="W597" s="9">
        <v>1.4399118745604797E-2</v>
      </c>
      <c r="X597" s="9">
        <v>3.5307722344131397E-2</v>
      </c>
      <c r="Y597" s="9">
        <v>6.4000000000000057E-2</v>
      </c>
      <c r="Z597" s="9">
        <v>0.48</v>
      </c>
      <c r="AA597" s="10">
        <v>3.7854889589905363E-2</v>
      </c>
      <c r="AB597" s="9">
        <v>0.88768000225589683</v>
      </c>
      <c r="AC597" s="9">
        <v>0.65500000000000003</v>
      </c>
      <c r="AD597" s="10">
        <v>0.1693740416413359</v>
      </c>
      <c r="AE597" s="10">
        <v>0.45796696356710892</v>
      </c>
      <c r="AF597" s="9">
        <v>1</v>
      </c>
      <c r="AG597" s="9">
        <v>0.52302902154665831</v>
      </c>
    </row>
    <row r="598" spans="3:33">
      <c r="C598" t="s">
        <v>114</v>
      </c>
      <c r="D598">
        <v>1995</v>
      </c>
      <c r="E598" s="9">
        <v>0.11008845200540784</v>
      </c>
      <c r="F598" s="9">
        <v>8.3330000000000001E-3</v>
      </c>
      <c r="G598" s="9">
        <v>9.9999999999999978E-2</v>
      </c>
      <c r="H598" s="9">
        <v>0.125</v>
      </c>
      <c r="I598" s="9">
        <v>0.11799999999999999</v>
      </c>
      <c r="J598" s="9">
        <v>0.78</v>
      </c>
      <c r="K598" s="10">
        <v>0.44466666666666665</v>
      </c>
      <c r="L598" s="9">
        <v>0.71700000000000008</v>
      </c>
      <c r="M598" s="9">
        <v>1</v>
      </c>
      <c r="N598" s="10">
        <v>0.06</v>
      </c>
      <c r="O598" s="10">
        <v>0.92</v>
      </c>
      <c r="P598" s="9">
        <v>0.80579999964684246</v>
      </c>
      <c r="Q598" s="10">
        <v>0.20749999999999999</v>
      </c>
      <c r="R598" s="9">
        <v>0.95840000000000003</v>
      </c>
      <c r="S598" s="9">
        <v>0.51294195121951403</v>
      </c>
      <c r="T598" s="11">
        <v>0.70605834000000001</v>
      </c>
      <c r="U598" s="9">
        <v>0.34366576979999996</v>
      </c>
      <c r="V598" s="10">
        <v>0.53319554999999996</v>
      </c>
      <c r="W598" s="9">
        <v>0.10385718663663485</v>
      </c>
      <c r="X598" s="9">
        <v>0.14288783379352599</v>
      </c>
      <c r="Y598" s="9">
        <v>0.59899999999999998</v>
      </c>
      <c r="Z598" s="9">
        <v>0.5</v>
      </c>
      <c r="AA598" s="10">
        <v>0.80645161290322576</v>
      </c>
      <c r="AB598" s="9">
        <v>0.23499999999999999</v>
      </c>
      <c r="AC598" s="9">
        <v>0.31176000270992515</v>
      </c>
      <c r="AD598" s="10">
        <v>0.70364289715227546</v>
      </c>
      <c r="AE598" s="10">
        <v>0.49203269107976633</v>
      </c>
      <c r="AF598" s="9">
        <v>3.2426548216203202E-3</v>
      </c>
      <c r="AG598" s="9">
        <v>1.0653440004859653E-2</v>
      </c>
    </row>
    <row r="599" spans="3:33">
      <c r="C599" t="s">
        <v>114</v>
      </c>
      <c r="D599">
        <v>1996</v>
      </c>
      <c r="E599" s="9">
        <v>0.11008845200540784</v>
      </c>
      <c r="F599" s="9">
        <v>8.3330000000000001E-3</v>
      </c>
      <c r="G599" s="9">
        <v>9.5999999999999974E-2</v>
      </c>
      <c r="H599" s="9">
        <v>0.125</v>
      </c>
      <c r="I599" s="9">
        <v>0.11799999999999999</v>
      </c>
      <c r="J599" s="9">
        <v>0.76800000000000002</v>
      </c>
      <c r="K599" s="10">
        <v>0.44466666666666665</v>
      </c>
      <c r="L599" s="9">
        <v>0.71739999999999993</v>
      </c>
      <c r="M599" s="9">
        <v>1</v>
      </c>
      <c r="N599" s="10">
        <v>0.06</v>
      </c>
      <c r="O599" s="10">
        <v>0.63</v>
      </c>
      <c r="P599" s="9">
        <v>0.79</v>
      </c>
      <c r="Q599" s="10">
        <v>0.20749999999999999</v>
      </c>
      <c r="R599" s="9">
        <v>0.95840000000000003</v>
      </c>
      <c r="S599" s="9">
        <v>0.50240097560975605</v>
      </c>
      <c r="T599" s="11">
        <v>0.70605834000000001</v>
      </c>
      <c r="U599" s="9">
        <v>0.32463611939999998</v>
      </c>
      <c r="V599" s="10">
        <v>0.51198437899999993</v>
      </c>
      <c r="W599" s="9">
        <v>0.10385718663663485</v>
      </c>
      <c r="X599" s="9">
        <v>0.14288783379352599</v>
      </c>
      <c r="Y599" s="9">
        <v>0.59899999999999998</v>
      </c>
      <c r="Z599" s="9">
        <v>0.5</v>
      </c>
      <c r="AA599" s="10">
        <v>0.80645161290322576</v>
      </c>
      <c r="AB599" s="9">
        <v>0.23499999999999999</v>
      </c>
      <c r="AC599" s="9">
        <v>0.32042000251635905</v>
      </c>
      <c r="AD599" s="10">
        <v>0.70779887455039003</v>
      </c>
      <c r="AE599" s="10">
        <v>0.4918700929422456</v>
      </c>
      <c r="AF599" s="9">
        <v>3.3198608867473635E-3</v>
      </c>
      <c r="AG599" s="9">
        <v>1.0870857142857142E-2</v>
      </c>
    </row>
    <row r="600" spans="3:33">
      <c r="C600" t="s">
        <v>114</v>
      </c>
      <c r="D600">
        <v>1997</v>
      </c>
      <c r="E600" s="9">
        <v>0.11008845200540784</v>
      </c>
      <c r="F600" s="9">
        <v>8.3330000000000001E-3</v>
      </c>
      <c r="G600" s="9">
        <v>9.2000000000000082E-2</v>
      </c>
      <c r="H600" s="9">
        <v>0.125</v>
      </c>
      <c r="I600" s="9">
        <v>0.11799999999999999</v>
      </c>
      <c r="J600" s="9">
        <v>0.75600000000000001</v>
      </c>
      <c r="K600" s="10">
        <v>0.44466666666666665</v>
      </c>
      <c r="L600" s="9">
        <v>0.71779999999999999</v>
      </c>
      <c r="M600" s="9">
        <v>1</v>
      </c>
      <c r="N600" s="10">
        <v>0.06</v>
      </c>
      <c r="O600" s="10">
        <v>0.73</v>
      </c>
      <c r="P600" s="9">
        <v>0.80500000000000005</v>
      </c>
      <c r="Q600" s="10">
        <v>0.20749999999999999</v>
      </c>
      <c r="R600" s="9">
        <v>0.95840000000000003</v>
      </c>
      <c r="S600" s="9">
        <v>0.49225170731707391</v>
      </c>
      <c r="T600" s="11">
        <v>0.70605834000000001</v>
      </c>
      <c r="U600" s="9">
        <v>0.33659472620000003</v>
      </c>
      <c r="V600" s="10">
        <v>0.49077320799999996</v>
      </c>
      <c r="W600" s="9">
        <v>0.10385718663663485</v>
      </c>
      <c r="X600" s="9">
        <v>0.14288783379352599</v>
      </c>
      <c r="Y600" s="9">
        <v>0.59899999999999998</v>
      </c>
      <c r="Z600" s="9">
        <v>0.5</v>
      </c>
      <c r="AA600" s="10">
        <v>0.80645161290322576</v>
      </c>
      <c r="AB600" s="9">
        <v>0.23499999999999999</v>
      </c>
      <c r="AC600" s="9">
        <v>0.329080002322793</v>
      </c>
      <c r="AD600" s="10">
        <v>0.650434013438416</v>
      </c>
      <c r="AE600" s="10">
        <v>0.43170902414724682</v>
      </c>
      <c r="AF600" s="9">
        <v>3.3970669518744068E-3</v>
      </c>
      <c r="AG600" s="9">
        <v>1.2962809523809524E-2</v>
      </c>
    </row>
    <row r="601" spans="3:33">
      <c r="C601" t="s">
        <v>114</v>
      </c>
      <c r="D601">
        <v>1998</v>
      </c>
      <c r="E601" s="9">
        <v>0.11008845200540784</v>
      </c>
      <c r="F601" s="9">
        <v>8.3330000000000001E-3</v>
      </c>
      <c r="G601" s="9">
        <v>8.7999999999999967E-2</v>
      </c>
      <c r="H601" s="9">
        <v>0.125</v>
      </c>
      <c r="I601" s="9">
        <v>0.11799999999999999</v>
      </c>
      <c r="J601" s="9">
        <v>0.74399999999999999</v>
      </c>
      <c r="K601" s="10">
        <v>0.44466666666666665</v>
      </c>
      <c r="L601" s="9">
        <v>0.71819999999999995</v>
      </c>
      <c r="M601" s="9">
        <v>1</v>
      </c>
      <c r="N601" s="10">
        <v>0.06</v>
      </c>
      <c r="O601" s="10">
        <v>0.69</v>
      </c>
      <c r="P601" s="9">
        <v>0.82</v>
      </c>
      <c r="Q601" s="10">
        <v>0.20749999999999999</v>
      </c>
      <c r="R601" s="9">
        <v>0.95840000000000003</v>
      </c>
      <c r="S601" s="9">
        <v>0.48240243902439206</v>
      </c>
      <c r="T601" s="11">
        <v>0.70605834000000001</v>
      </c>
      <c r="U601" s="9">
        <v>0.31554751479999998</v>
      </c>
      <c r="V601" s="10">
        <v>0.46956203699999999</v>
      </c>
      <c r="W601" s="9">
        <v>0.10385718663663485</v>
      </c>
      <c r="X601" s="9">
        <v>0.14288783379352599</v>
      </c>
      <c r="Y601" s="9">
        <v>0.59899999999999998</v>
      </c>
      <c r="Z601" s="9">
        <v>0.5</v>
      </c>
      <c r="AA601" s="10">
        <v>0.80645161290322576</v>
      </c>
      <c r="AB601" s="9">
        <v>0.23499999999999999</v>
      </c>
      <c r="AC601" s="9">
        <v>0.33774000212922689</v>
      </c>
      <c r="AD601" s="10">
        <v>0.59306915232644197</v>
      </c>
      <c r="AE601" s="10">
        <v>0.37154795535224799</v>
      </c>
      <c r="AF601" s="9">
        <v>3.4742730170014501E-3</v>
      </c>
      <c r="AG601" s="9">
        <v>1.5054761904761906E-2</v>
      </c>
    </row>
    <row r="602" spans="3:33">
      <c r="C602" t="s">
        <v>114</v>
      </c>
      <c r="D602">
        <v>1999</v>
      </c>
      <c r="E602" s="9">
        <v>0.11008845200540784</v>
      </c>
      <c r="F602" s="9">
        <v>8.3330000000000001E-3</v>
      </c>
      <c r="G602" s="9">
        <v>8.4000000000000075E-2</v>
      </c>
      <c r="H602" s="9">
        <v>0.125</v>
      </c>
      <c r="I602" s="9">
        <v>0.11799999999999999</v>
      </c>
      <c r="J602" s="9">
        <v>0.73199999999999998</v>
      </c>
      <c r="K602" s="10">
        <v>0.44466666666666665</v>
      </c>
      <c r="L602" s="9">
        <v>0.71860000000000002</v>
      </c>
      <c r="M602" s="9">
        <v>1</v>
      </c>
      <c r="N602" s="10">
        <v>0.06</v>
      </c>
      <c r="O602" s="10">
        <v>0.83</v>
      </c>
      <c r="P602" s="9">
        <v>0.83499999999999996</v>
      </c>
      <c r="Q602" s="10">
        <v>0.20749999999999999</v>
      </c>
      <c r="R602" s="9">
        <v>0.95840000000000003</v>
      </c>
      <c r="S602" s="9">
        <v>0.47281365853658597</v>
      </c>
      <c r="T602" s="11">
        <v>0.70605834000000001</v>
      </c>
      <c r="U602" s="9">
        <v>0.31439105280000001</v>
      </c>
      <c r="V602" s="10">
        <v>0.44835086599999996</v>
      </c>
      <c r="W602" s="9">
        <v>0.10385718663663485</v>
      </c>
      <c r="X602" s="9">
        <v>0.14288783379352599</v>
      </c>
      <c r="Y602" s="9">
        <v>0.59899999999999998</v>
      </c>
      <c r="Z602" s="9">
        <v>0.5</v>
      </c>
      <c r="AA602" s="10">
        <v>0.80645161290322576</v>
      </c>
      <c r="AB602" s="9">
        <v>0.23499999999999999</v>
      </c>
      <c r="AC602" s="9">
        <v>0.34640000193566078</v>
      </c>
      <c r="AD602" s="10">
        <v>0.52813093161975699</v>
      </c>
      <c r="AE602" s="10">
        <v>0.33418780905811996</v>
      </c>
      <c r="AF602" s="9">
        <v>3.5514790821284934E-3</v>
      </c>
      <c r="AG602" s="9">
        <v>1.7146714285714286E-2</v>
      </c>
    </row>
    <row r="603" spans="3:33">
      <c r="C603" t="s">
        <v>114</v>
      </c>
      <c r="D603">
        <v>2000</v>
      </c>
      <c r="E603" s="9">
        <v>0.11008845200540784</v>
      </c>
      <c r="F603" s="9">
        <v>8.3330000000000001E-3</v>
      </c>
      <c r="G603" s="9">
        <v>7.999999999999996E-2</v>
      </c>
      <c r="H603" s="9">
        <v>0.125</v>
      </c>
      <c r="I603" s="9">
        <v>0.11799999999999999</v>
      </c>
      <c r="J603" s="9">
        <v>0.72</v>
      </c>
      <c r="K603" s="10">
        <v>0.44466666666666665</v>
      </c>
      <c r="L603" s="9">
        <v>0.71900000000000008</v>
      </c>
      <c r="M603" s="9">
        <v>1</v>
      </c>
      <c r="N603" s="10">
        <v>0.06</v>
      </c>
      <c r="O603" s="10">
        <v>0.5</v>
      </c>
      <c r="P603" s="9">
        <v>0.85</v>
      </c>
      <c r="Q603" s="10">
        <v>0.20749999999999999</v>
      </c>
      <c r="R603" s="9">
        <v>0.95840000000000003</v>
      </c>
      <c r="S603" s="9">
        <v>0.46343414634146396</v>
      </c>
      <c r="T603" s="11">
        <v>0.70605834000000001</v>
      </c>
      <c r="U603" s="9">
        <v>0.26358759539999999</v>
      </c>
      <c r="V603" s="10">
        <v>0.42713969499999999</v>
      </c>
      <c r="W603" s="9">
        <v>0.10385718663663485</v>
      </c>
      <c r="X603" s="9">
        <v>0.14288783379352599</v>
      </c>
      <c r="Y603" s="9">
        <v>0.59899999999999998</v>
      </c>
      <c r="Z603" s="9">
        <v>0.5</v>
      </c>
      <c r="AA603" s="10">
        <v>0.80645161290322576</v>
      </c>
      <c r="AB603" s="9">
        <v>0.23499999999999999</v>
      </c>
      <c r="AC603" s="9">
        <v>0.35506000174209473</v>
      </c>
      <c r="AD603" s="10">
        <v>0.46319271091307196</v>
      </c>
      <c r="AE603" s="10">
        <v>0.29682766276399197</v>
      </c>
      <c r="AF603" s="9">
        <v>3.6286851472555367E-3</v>
      </c>
      <c r="AG603" s="9">
        <v>1.8094142857142857E-2</v>
      </c>
    </row>
    <row r="604" spans="3:33">
      <c r="C604" t="s">
        <v>114</v>
      </c>
      <c r="D604">
        <v>2001</v>
      </c>
      <c r="E604" s="9">
        <v>0.11008845200540784</v>
      </c>
      <c r="F604" s="9">
        <v>8.3330000000000001E-3</v>
      </c>
      <c r="G604" s="9">
        <v>7.4000000000000066E-2</v>
      </c>
      <c r="H604" s="9">
        <v>0.125</v>
      </c>
      <c r="I604" s="9">
        <v>0.11799999999999999</v>
      </c>
      <c r="J604" s="9">
        <v>0.70599999999999996</v>
      </c>
      <c r="K604" s="10">
        <v>0.44466666666666665</v>
      </c>
      <c r="L604" s="9">
        <v>0.71939999999999993</v>
      </c>
      <c r="M604" s="9">
        <v>1</v>
      </c>
      <c r="N604" s="10">
        <v>0.06</v>
      </c>
      <c r="O604" s="10">
        <v>0.63</v>
      </c>
      <c r="P604" s="9">
        <v>0.86699999962002039</v>
      </c>
      <c r="Q604" s="10">
        <v>0.20749999999999999</v>
      </c>
      <c r="R604" s="9">
        <v>0.95840000000000003</v>
      </c>
      <c r="S604" s="9">
        <v>0.4542541463414641</v>
      </c>
      <c r="T604" s="11">
        <v>0.70605834000000001</v>
      </c>
      <c r="U604" s="9">
        <v>0.24161820240000001</v>
      </c>
      <c r="V604" s="10">
        <v>0.41817443560000001</v>
      </c>
      <c r="W604" s="9">
        <v>0.10385718663663485</v>
      </c>
      <c r="X604" s="9">
        <v>0.14288783379352599</v>
      </c>
      <c r="Y604" s="9">
        <v>0.59899999999999998</v>
      </c>
      <c r="Z604" s="9">
        <v>0.5</v>
      </c>
      <c r="AA604" s="10">
        <v>0.80645161290322576</v>
      </c>
      <c r="AB604" s="9">
        <v>0.23499999999999999</v>
      </c>
      <c r="AC604" s="9">
        <v>0.36372000154852863</v>
      </c>
      <c r="AD604" s="10">
        <v>0.51575392103182993</v>
      </c>
      <c r="AE604" s="10">
        <v>0.34089671662305698</v>
      </c>
      <c r="AF604" s="9">
        <v>3.7058912123825801E-3</v>
      </c>
      <c r="AG604" s="9">
        <v>2.4830476190476191E-2</v>
      </c>
    </row>
    <row r="605" spans="3:33">
      <c r="C605" t="s">
        <v>114</v>
      </c>
      <c r="D605">
        <v>2002</v>
      </c>
      <c r="E605" s="9">
        <v>0.11008845200540784</v>
      </c>
      <c r="F605" s="9">
        <v>8.3330000000000001E-3</v>
      </c>
      <c r="G605" s="9">
        <v>6.7999999999999949E-2</v>
      </c>
      <c r="H605" s="9">
        <v>0.125</v>
      </c>
      <c r="I605" s="9">
        <v>0.11799999999999999</v>
      </c>
      <c r="J605" s="9">
        <v>0.69199999999999995</v>
      </c>
      <c r="K605" s="10">
        <v>0.44466666666666665</v>
      </c>
      <c r="L605" s="9">
        <v>0.7198</v>
      </c>
      <c r="M605" s="9">
        <v>1</v>
      </c>
      <c r="N605" s="10">
        <v>0.06</v>
      </c>
      <c r="O605" s="10">
        <v>1</v>
      </c>
      <c r="P605" s="9">
        <v>0.8839999992400408</v>
      </c>
      <c r="Q605" s="10">
        <v>0.20749999999999999</v>
      </c>
      <c r="R605" s="9">
        <v>0.95840000000000003</v>
      </c>
      <c r="S605" s="9">
        <v>0.44520439024390401</v>
      </c>
      <c r="T605" s="11">
        <v>0.70605834000000001</v>
      </c>
      <c r="U605" s="9">
        <v>0.30412415670000004</v>
      </c>
      <c r="V605" s="10">
        <v>0.40920917620000002</v>
      </c>
      <c r="W605" s="9">
        <v>0.10385718663663485</v>
      </c>
      <c r="X605" s="9">
        <v>0.14288783379352599</v>
      </c>
      <c r="Y605" s="9">
        <v>0.59899999999999998</v>
      </c>
      <c r="Z605" s="9">
        <v>0.5</v>
      </c>
      <c r="AA605" s="10">
        <v>0.80645161290322576</v>
      </c>
      <c r="AB605" s="9">
        <v>0.2502999996580183</v>
      </c>
      <c r="AC605" s="9">
        <v>0.37238000135496258</v>
      </c>
      <c r="AD605" s="10">
        <v>0.56831513115058807</v>
      </c>
      <c r="AE605" s="10">
        <v>0.38496577048212199</v>
      </c>
      <c r="AF605" s="9">
        <v>3.7830972775096234E-3</v>
      </c>
      <c r="AG605" s="9">
        <v>3.1566809523809525E-2</v>
      </c>
    </row>
    <row r="606" spans="3:33">
      <c r="C606" t="s">
        <v>114</v>
      </c>
      <c r="D606">
        <v>2003</v>
      </c>
      <c r="E606" s="9">
        <v>0.11008845200540784</v>
      </c>
      <c r="F606" s="9">
        <v>8.3330000000000001E-3</v>
      </c>
      <c r="G606" s="9">
        <v>6.2000000000000055E-2</v>
      </c>
      <c r="H606" s="9">
        <v>0.125</v>
      </c>
      <c r="I606" s="9">
        <v>0.11799999999999999</v>
      </c>
      <c r="J606" s="9">
        <v>0.67799999999999994</v>
      </c>
      <c r="K606" s="10">
        <v>0.44466666666666665</v>
      </c>
      <c r="L606" s="9">
        <v>0.72019999999999995</v>
      </c>
      <c r="M606" s="9">
        <v>1</v>
      </c>
      <c r="N606" s="10">
        <v>0.06</v>
      </c>
      <c r="O606" s="10">
        <v>0.48</v>
      </c>
      <c r="P606" s="9">
        <v>0.90099999886006121</v>
      </c>
      <c r="Q606" s="10">
        <v>0.20749999999999999</v>
      </c>
      <c r="R606" s="9">
        <v>0.95840000000000003</v>
      </c>
      <c r="S606" s="9">
        <v>0.43626439024390395</v>
      </c>
      <c r="T606" s="11">
        <v>0.70605834000000001</v>
      </c>
      <c r="U606" s="9">
        <v>0.49109916980000001</v>
      </c>
      <c r="V606" s="10">
        <v>0.40024391679999999</v>
      </c>
      <c r="W606" s="9">
        <v>0.10385718663663485</v>
      </c>
      <c r="X606" s="9">
        <v>0.14288783379352599</v>
      </c>
      <c r="Y606" s="9">
        <v>0.59899999999999998</v>
      </c>
      <c r="Z606" s="9">
        <v>0.5</v>
      </c>
      <c r="AA606" s="10">
        <v>0.80645161290322576</v>
      </c>
      <c r="AB606" s="9">
        <v>0.26559999931603673</v>
      </c>
      <c r="AC606" s="9">
        <v>0.38104000116139647</v>
      </c>
      <c r="AD606" s="10">
        <v>0.384094480616816</v>
      </c>
      <c r="AE606" s="10">
        <v>0.41503086256475202</v>
      </c>
      <c r="AF606" s="9">
        <v>3.8603033426366667E-3</v>
      </c>
      <c r="AG606" s="9">
        <v>3.8303142857142862E-2</v>
      </c>
    </row>
    <row r="607" spans="3:33">
      <c r="C607" t="s">
        <v>114</v>
      </c>
      <c r="D607">
        <v>2004</v>
      </c>
      <c r="E607" s="9">
        <v>0.11008845200540784</v>
      </c>
      <c r="F607" s="9">
        <v>8.3330000000000001E-3</v>
      </c>
      <c r="G607" s="9">
        <v>5.5999999999999939E-2</v>
      </c>
      <c r="H607" s="9">
        <v>0.125</v>
      </c>
      <c r="I607" s="9">
        <v>0.11799999999999999</v>
      </c>
      <c r="J607" s="9">
        <v>0.66399999999999992</v>
      </c>
      <c r="K607" s="10">
        <v>0.44466666666666665</v>
      </c>
      <c r="L607" s="9">
        <v>0.72060000000000002</v>
      </c>
      <c r="M607" s="9">
        <v>1</v>
      </c>
      <c r="N607" s="10">
        <v>0.06</v>
      </c>
      <c r="O607" s="10">
        <v>0.62</v>
      </c>
      <c r="P607" s="9">
        <v>0.91799999848008151</v>
      </c>
      <c r="Q607" s="10">
        <v>0.20749999999999999</v>
      </c>
      <c r="R607" s="9">
        <v>0.95840000000000003</v>
      </c>
      <c r="S607" s="9">
        <v>0.42743463414634209</v>
      </c>
      <c r="T607" s="11">
        <v>0.70605834000000001</v>
      </c>
      <c r="U607" s="9">
        <v>0.50503942570000004</v>
      </c>
      <c r="V607" s="10">
        <v>0.39127865740000001</v>
      </c>
      <c r="W607" s="9">
        <v>0.10385718663663485</v>
      </c>
      <c r="X607" s="9">
        <v>0.14288783379352599</v>
      </c>
      <c r="Y607" s="9">
        <v>0.59899999999999998</v>
      </c>
      <c r="Z607" s="9">
        <v>0.5</v>
      </c>
      <c r="AA607" s="10">
        <v>0.80645161290322576</v>
      </c>
      <c r="AB607" s="9">
        <v>0.28089999897405504</v>
      </c>
      <c r="AC607" s="9">
        <v>0.38970000096783042</v>
      </c>
      <c r="AD607" s="10">
        <v>0.51377482998005664</v>
      </c>
      <c r="AE607" s="10">
        <v>0.39630427988559597</v>
      </c>
      <c r="AF607" s="9">
        <v>1.5832959328107667E-2</v>
      </c>
      <c r="AG607" s="9">
        <v>3.8545000000000003E-2</v>
      </c>
    </row>
    <row r="608" spans="3:33">
      <c r="C608" t="s">
        <v>114</v>
      </c>
      <c r="D608">
        <v>2005</v>
      </c>
      <c r="E608" s="9">
        <v>0.11008845200540784</v>
      </c>
      <c r="F608" s="9">
        <v>8.3330000000000001E-3</v>
      </c>
      <c r="G608" s="9">
        <v>5.0000000000000044E-2</v>
      </c>
      <c r="H608" s="9">
        <v>0.125</v>
      </c>
      <c r="I608" s="9">
        <v>0.11799999999999999</v>
      </c>
      <c r="J608" s="9">
        <v>0.65</v>
      </c>
      <c r="K608" s="10">
        <v>0.44466666666666665</v>
      </c>
      <c r="L608" s="9">
        <v>0.72099999999999997</v>
      </c>
      <c r="M608" s="9">
        <v>1</v>
      </c>
      <c r="N608" s="10">
        <v>0.06</v>
      </c>
      <c r="O608" s="10">
        <v>0.81</v>
      </c>
      <c r="P608" s="9">
        <v>0.93499999810010193</v>
      </c>
      <c r="Q608" s="10">
        <v>0.20749999999999999</v>
      </c>
      <c r="R608" s="9">
        <v>0.95840000000000003</v>
      </c>
      <c r="S608" s="9">
        <v>0.41868487804878218</v>
      </c>
      <c r="T608" s="11">
        <v>0.70605834000000001</v>
      </c>
      <c r="U608" s="9">
        <v>0.36382509319999995</v>
      </c>
      <c r="V608" s="10">
        <v>0.38231339800000003</v>
      </c>
      <c r="W608" s="9">
        <v>0.10385718663663485</v>
      </c>
      <c r="X608" s="9">
        <v>0.14288783379352599</v>
      </c>
      <c r="Y608" s="9">
        <v>0.59899999999999998</v>
      </c>
      <c r="Z608" s="9">
        <v>0.5</v>
      </c>
      <c r="AA608" s="10">
        <v>0.80645161290322576</v>
      </c>
      <c r="AB608" s="9">
        <v>0.29619999863207336</v>
      </c>
      <c r="AC608" s="9">
        <v>0.39836000077426431</v>
      </c>
      <c r="AD608" s="10">
        <v>0.46662294303343199</v>
      </c>
      <c r="AE608" s="10">
        <v>0.38410015555906002</v>
      </c>
      <c r="AF608" s="9">
        <v>2.8722861264298669E-2</v>
      </c>
      <c r="AG608" s="9">
        <v>4.373133333333333E-2</v>
      </c>
    </row>
    <row r="609" spans="3:33">
      <c r="C609" t="s">
        <v>114</v>
      </c>
      <c r="D609">
        <v>2006</v>
      </c>
      <c r="E609" s="9">
        <v>0.11008845200540784</v>
      </c>
      <c r="F609" s="9">
        <v>8.3330000000000001E-3</v>
      </c>
      <c r="G609" s="9">
        <v>5.0000000000000044E-2</v>
      </c>
      <c r="H609" s="9">
        <v>0.125</v>
      </c>
      <c r="I609" s="9">
        <v>0.11799999999999999</v>
      </c>
      <c r="J609" s="9">
        <v>0.64666666666666672</v>
      </c>
      <c r="K609" s="10">
        <v>0.44466666666666665</v>
      </c>
      <c r="L609" s="9">
        <v>0.72040000000000004</v>
      </c>
      <c r="M609" s="9">
        <v>1</v>
      </c>
      <c r="N609" s="10">
        <v>0.06</v>
      </c>
      <c r="O609" s="10">
        <v>0.73</v>
      </c>
      <c r="P609" s="9">
        <v>0.95199999772012234</v>
      </c>
      <c r="Q609" s="10">
        <v>0.20749999999999999</v>
      </c>
      <c r="R609" s="9">
        <v>0.95840000000000003</v>
      </c>
      <c r="S609" s="9">
        <v>0.4100253658536599</v>
      </c>
      <c r="T609" s="11">
        <v>0.70605834000000001</v>
      </c>
      <c r="U609" s="9">
        <v>0.34046586019999997</v>
      </c>
      <c r="V609" s="10">
        <v>0.37255167108333337</v>
      </c>
      <c r="W609" s="9">
        <v>0.10385718663663485</v>
      </c>
      <c r="X609" s="9">
        <v>0.14288783379352599</v>
      </c>
      <c r="Y609" s="9">
        <v>0.59899999999999998</v>
      </c>
      <c r="Z609" s="9">
        <v>0.5</v>
      </c>
      <c r="AA609" s="10">
        <v>0.80645161290322576</v>
      </c>
      <c r="AB609" s="9">
        <v>0.31149999829009178</v>
      </c>
      <c r="AC609" s="9">
        <v>0.4070200005806982</v>
      </c>
      <c r="AD609" s="10">
        <v>0.46647620955996</v>
      </c>
      <c r="AE609" s="10">
        <v>0.45116731346188998</v>
      </c>
      <c r="AF609" s="9">
        <v>6.6776475388404671E-2</v>
      </c>
      <c r="AG609" s="9">
        <v>4.8917666666666672E-2</v>
      </c>
    </row>
    <row r="610" spans="3:33">
      <c r="C610" t="s">
        <v>114</v>
      </c>
      <c r="D610">
        <v>2007</v>
      </c>
      <c r="E610" s="9">
        <v>0.11008845200540784</v>
      </c>
      <c r="F610" s="9">
        <v>8.3330000000000001E-3</v>
      </c>
      <c r="G610" s="9">
        <v>5.0000000000000044E-2</v>
      </c>
      <c r="H610" s="9">
        <v>0.125</v>
      </c>
      <c r="I610" s="9">
        <v>0.11799999999999999</v>
      </c>
      <c r="J610" s="9">
        <v>0.64333333333333331</v>
      </c>
      <c r="K610" s="10">
        <v>0.44466666666666665</v>
      </c>
      <c r="L610" s="9">
        <v>0.7198</v>
      </c>
      <c r="M610" s="9">
        <v>1</v>
      </c>
      <c r="N610" s="10">
        <v>0.06</v>
      </c>
      <c r="O610" s="10">
        <v>0.75</v>
      </c>
      <c r="P610" s="9">
        <v>0.96899999734014275</v>
      </c>
      <c r="Q610" s="10">
        <v>0.20749999999999999</v>
      </c>
      <c r="R610" s="9">
        <v>0.95840000000000003</v>
      </c>
      <c r="S610" s="9">
        <v>0.40148536585366001</v>
      </c>
      <c r="T610" s="11">
        <v>0.70605834000000001</v>
      </c>
      <c r="U610" s="9">
        <v>0.2073952271</v>
      </c>
      <c r="V610" s="10">
        <v>0.36278994416666666</v>
      </c>
      <c r="W610" s="9">
        <v>0.10385718663663485</v>
      </c>
      <c r="X610" s="9">
        <v>0.14288783379352599</v>
      </c>
      <c r="Y610" s="9">
        <v>0.59899999999999998</v>
      </c>
      <c r="Z610" s="9">
        <v>0.5</v>
      </c>
      <c r="AA610" s="10">
        <v>0.80645161290322576</v>
      </c>
      <c r="AB610" s="9">
        <v>0.3267999979481101</v>
      </c>
      <c r="AC610" s="9">
        <v>0.41568000038713215</v>
      </c>
      <c r="AD610" s="10">
        <v>0.29702477356262402</v>
      </c>
      <c r="AE610" s="10">
        <v>0.41694986482160201</v>
      </c>
      <c r="AF610" s="9">
        <v>0.11669662521002779</v>
      </c>
      <c r="AG610" s="9">
        <v>5.4103999999999999E-2</v>
      </c>
    </row>
    <row r="611" spans="3:33">
      <c r="C611" t="s">
        <v>114</v>
      </c>
      <c r="D611">
        <v>2008</v>
      </c>
      <c r="E611" s="9">
        <v>0.11008845200540784</v>
      </c>
      <c r="F611" s="9">
        <v>8.3330000000000001E-3</v>
      </c>
      <c r="G611" s="9">
        <v>5.0000000000000044E-2</v>
      </c>
      <c r="H611" s="9">
        <v>0.125</v>
      </c>
      <c r="I611" s="9">
        <v>0.11799999999999999</v>
      </c>
      <c r="J611" s="9">
        <v>0.64</v>
      </c>
      <c r="K611" s="10">
        <v>0.44466666666666665</v>
      </c>
      <c r="L611" s="9">
        <v>0.71920000000000006</v>
      </c>
      <c r="M611" s="9">
        <v>1</v>
      </c>
      <c r="N611" s="10">
        <v>0.06</v>
      </c>
      <c r="O611" s="10">
        <v>0.76499999966472387</v>
      </c>
      <c r="P611" s="9">
        <v>0.98599999696016316</v>
      </c>
      <c r="Q611" s="10">
        <v>0.20749999999999999</v>
      </c>
      <c r="R611" s="9">
        <v>0.95840000000000003</v>
      </c>
      <c r="S611" s="9">
        <v>0.39308536585365994</v>
      </c>
      <c r="T611" s="11">
        <v>0.70605834000000001</v>
      </c>
      <c r="U611" s="9">
        <v>0.20297324729999999</v>
      </c>
      <c r="V611" s="10">
        <v>0.35302821725</v>
      </c>
      <c r="W611" s="9">
        <v>0.10385718663663485</v>
      </c>
      <c r="X611" s="9">
        <v>0.14288783379352599</v>
      </c>
      <c r="Y611" s="9">
        <v>0.59899999999999998</v>
      </c>
      <c r="Z611" s="9">
        <v>0.5</v>
      </c>
      <c r="AA611" s="10">
        <v>0.80645161290322576</v>
      </c>
      <c r="AB611" s="9">
        <v>0.34209999760612841</v>
      </c>
      <c r="AC611" s="9">
        <v>0.42434000019356605</v>
      </c>
      <c r="AD611" s="10">
        <v>0.291891396522236</v>
      </c>
      <c r="AE611" s="10">
        <v>0.44663656027196996</v>
      </c>
      <c r="AF611" s="9">
        <v>0.1699336845237478</v>
      </c>
      <c r="AG611" s="9">
        <v>6.4078857142857146E-2</v>
      </c>
    </row>
    <row r="612" spans="3:33">
      <c r="C612" t="s">
        <v>114</v>
      </c>
      <c r="D612">
        <v>2009</v>
      </c>
      <c r="E612" s="9">
        <v>0.11008845200540784</v>
      </c>
      <c r="F612" s="9">
        <v>8.3330000000000001E-3</v>
      </c>
      <c r="G612" s="9">
        <v>6.8999999575316884E-2</v>
      </c>
      <c r="H612" s="9">
        <v>0.125</v>
      </c>
      <c r="I612" s="9">
        <v>0.11799999999999999</v>
      </c>
      <c r="J612" s="9">
        <v>0.6471999998390674</v>
      </c>
      <c r="K612" s="10">
        <v>0.44466666666666665</v>
      </c>
      <c r="L612" s="9">
        <v>0.71860000000000002</v>
      </c>
      <c r="M612" s="9">
        <v>1</v>
      </c>
      <c r="N612" s="10">
        <v>0.06</v>
      </c>
      <c r="O612" s="10">
        <v>0.77999999932944775</v>
      </c>
      <c r="P612" s="9">
        <v>1</v>
      </c>
      <c r="Q612" s="10">
        <v>0.20749999999999999</v>
      </c>
      <c r="R612" s="9">
        <v>0.95840000000000003</v>
      </c>
      <c r="S612" s="9">
        <v>0.41922365795235039</v>
      </c>
      <c r="T612" s="11">
        <v>0.70605834000000001</v>
      </c>
      <c r="U612" s="9">
        <v>0.15306062880000001</v>
      </c>
      <c r="V612" s="10">
        <v>0.36008878143718409</v>
      </c>
      <c r="W612" s="9">
        <v>0.10385718663663485</v>
      </c>
      <c r="X612" s="9">
        <v>0.14288783379352599</v>
      </c>
      <c r="Y612" s="9">
        <v>0.59899999999999998</v>
      </c>
      <c r="Z612" s="9">
        <v>0.5</v>
      </c>
      <c r="AA612" s="10">
        <v>0.80645161290322576</v>
      </c>
      <c r="AB612" s="9">
        <v>0.35739999726414684</v>
      </c>
      <c r="AC612" s="9">
        <v>0.433</v>
      </c>
      <c r="AD612" s="10">
        <v>0.29761636340976</v>
      </c>
      <c r="AE612" s="10">
        <v>0.44122402697299601</v>
      </c>
      <c r="AF612" s="9">
        <v>0.16858047203198334</v>
      </c>
      <c r="AG612" s="9">
        <v>7.4053714285714292E-2</v>
      </c>
    </row>
    <row r="613" spans="3:33">
      <c r="C613" t="s">
        <v>114</v>
      </c>
      <c r="D613">
        <v>2010</v>
      </c>
      <c r="E613" s="9">
        <v>0.11008845200540784</v>
      </c>
      <c r="F613" s="9">
        <v>8.3330000000000001E-3</v>
      </c>
      <c r="G613" s="9">
        <v>8.7999999150633834E-2</v>
      </c>
      <c r="H613" s="9">
        <v>0.125</v>
      </c>
      <c r="I613" s="9">
        <v>0.11799999999999999</v>
      </c>
      <c r="J613" s="9">
        <v>0.65439999967813489</v>
      </c>
      <c r="K613" s="10">
        <v>0.44466666666666665</v>
      </c>
      <c r="L613" s="9">
        <v>0.7257859998393803</v>
      </c>
      <c r="M613" s="9">
        <v>1</v>
      </c>
      <c r="N613" s="10">
        <v>0.06</v>
      </c>
      <c r="O613" s="10">
        <v>0.79499999899417162</v>
      </c>
      <c r="P613" s="9">
        <v>1</v>
      </c>
      <c r="Q613" s="10">
        <v>0.20749999999999999</v>
      </c>
      <c r="R613" s="9">
        <v>0.95840000000000003</v>
      </c>
      <c r="S613" s="9">
        <v>0.44536195005104096</v>
      </c>
      <c r="T613" s="11">
        <v>0.70605834000000001</v>
      </c>
      <c r="U613" s="9">
        <v>0.1545912350537883</v>
      </c>
      <c r="V613" s="10">
        <v>0.36714934562436818</v>
      </c>
      <c r="W613" s="9">
        <v>0.10385718663663485</v>
      </c>
      <c r="X613" s="9">
        <v>0.14288783379352599</v>
      </c>
      <c r="Y613" s="9">
        <v>0.59899999999999998</v>
      </c>
      <c r="Z613" s="9">
        <v>0.5</v>
      </c>
      <c r="AA613" s="10">
        <v>0.80645161290322576</v>
      </c>
      <c r="AB613" s="9">
        <v>0.37269999692216516</v>
      </c>
      <c r="AC613" s="9">
        <v>0.44900000000000001</v>
      </c>
      <c r="AD613" s="10">
        <v>0.2996401997304261</v>
      </c>
      <c r="AE613" s="10">
        <v>0.44181178669012855</v>
      </c>
      <c r="AF613" s="9">
        <v>0.16689466734934419</v>
      </c>
      <c r="AG613" s="9">
        <v>7.3313177159409451E-2</v>
      </c>
    </row>
    <row r="614" spans="3:33">
      <c r="C614" t="s">
        <v>116</v>
      </c>
      <c r="D614">
        <v>1995</v>
      </c>
      <c r="E614" s="9">
        <v>0.36947381742738594</v>
      </c>
      <c r="F614" s="9">
        <v>5.4999999999999995E-5</v>
      </c>
      <c r="G614" s="9">
        <v>0.36999999843537812</v>
      </c>
      <c r="H614" s="9">
        <v>0.25</v>
      </c>
      <c r="I614" s="9">
        <v>0.14666666666666667</v>
      </c>
      <c r="J614" s="9">
        <v>0.7299999993294477</v>
      </c>
      <c r="K614" s="10">
        <v>1</v>
      </c>
      <c r="L614" s="9">
        <v>0.436</v>
      </c>
      <c r="M614" s="9">
        <v>1</v>
      </c>
      <c r="N614" s="10">
        <v>0.02</v>
      </c>
      <c r="O614" s="10">
        <v>1</v>
      </c>
      <c r="P614" s="9">
        <v>0.32399999946355817</v>
      </c>
      <c r="Q614" s="10">
        <v>0.40749999999999997</v>
      </c>
      <c r="R614" s="9">
        <v>0.9456</v>
      </c>
      <c r="S614" s="9">
        <v>0.57862878048780608</v>
      </c>
      <c r="T614" s="11">
        <v>0.84236153400000002</v>
      </c>
      <c r="U614" s="9">
        <v>6.3824128670000008E-2</v>
      </c>
      <c r="V614" s="10">
        <v>0.65863542949999998</v>
      </c>
      <c r="W614" s="9">
        <v>5.2343314521500583E-4</v>
      </c>
      <c r="X614" s="9">
        <v>2.9502723996677201E-2</v>
      </c>
      <c r="Y614" s="9">
        <v>0.7</v>
      </c>
      <c r="Z614" s="9">
        <v>0</v>
      </c>
      <c r="AA614" s="10">
        <v>1.7569546120058562E-2</v>
      </c>
      <c r="AB614" s="9">
        <v>0.90300000190999996</v>
      </c>
      <c r="AC614" s="9">
        <v>0.39494000018015496</v>
      </c>
      <c r="AD614" s="10">
        <v>0.33905447508910702</v>
      </c>
      <c r="AE614" s="10">
        <v>0.40796094991145748</v>
      </c>
      <c r="AF614" s="9">
        <v>3.8403590957044659E-4</v>
      </c>
      <c r="AG614" s="9">
        <v>4.9315942952994789E-2</v>
      </c>
    </row>
    <row r="615" spans="3:33">
      <c r="C615" t="s">
        <v>116</v>
      </c>
      <c r="D615">
        <v>1996</v>
      </c>
      <c r="E615" s="9">
        <v>0.36947381742738594</v>
      </c>
      <c r="F615" s="9">
        <v>5.4999999999999995E-5</v>
      </c>
      <c r="G615" s="9">
        <v>0.35599999874830246</v>
      </c>
      <c r="H615" s="9">
        <v>0.25</v>
      </c>
      <c r="I615" s="9">
        <v>0.14666666666666667</v>
      </c>
      <c r="J615" s="9">
        <v>0.7239999994635582</v>
      </c>
      <c r="K615" s="10">
        <v>1</v>
      </c>
      <c r="L615" s="9">
        <v>0.43219999999999997</v>
      </c>
      <c r="M615" s="9">
        <v>1</v>
      </c>
      <c r="N615" s="10">
        <v>0.02</v>
      </c>
      <c r="O615" s="10">
        <v>0.78</v>
      </c>
      <c r="P615" s="9">
        <v>0.31799999959766867</v>
      </c>
      <c r="Q615" s="10">
        <v>0.40749999999999997</v>
      </c>
      <c r="R615" s="9">
        <v>0.9456</v>
      </c>
      <c r="S615" s="9">
        <v>0.59218292682926998</v>
      </c>
      <c r="T615" s="11">
        <v>0.84236153400000002</v>
      </c>
      <c r="U615" s="9">
        <v>5.6503407799999995E-2</v>
      </c>
      <c r="V615" s="10">
        <v>0.66856794735000002</v>
      </c>
      <c r="W615" s="9">
        <v>5.2343314521500583E-4</v>
      </c>
      <c r="X615" s="9">
        <v>2.9502723996677201E-2</v>
      </c>
      <c r="Y615" s="9">
        <v>0.7</v>
      </c>
      <c r="Z615" s="9">
        <v>0</v>
      </c>
      <c r="AA615" s="10">
        <v>1.7569546120058562E-2</v>
      </c>
      <c r="AB615" s="9">
        <v>0.90300000190999996</v>
      </c>
      <c r="AC615" s="9">
        <v>0.40299999999999997</v>
      </c>
      <c r="AD615" s="10">
        <v>0.33576987261482005</v>
      </c>
      <c r="AE615" s="10">
        <v>0.40608260199330798</v>
      </c>
      <c r="AF615" s="9">
        <v>3.9187337693394445E-4</v>
      </c>
      <c r="AG615" s="9">
        <v>5.0388028643317519E-2</v>
      </c>
    </row>
    <row r="616" spans="3:33">
      <c r="C616" t="s">
        <v>116</v>
      </c>
      <c r="D616">
        <v>1997</v>
      </c>
      <c r="E616" s="9">
        <v>0.36947381742738594</v>
      </c>
      <c r="F616" s="9">
        <v>5.4999999999999995E-5</v>
      </c>
      <c r="G616" s="9">
        <v>0.3419999990612268</v>
      </c>
      <c r="H616" s="9">
        <v>0.25</v>
      </c>
      <c r="I616" s="9">
        <v>0.14666666666666667</v>
      </c>
      <c r="J616" s="9">
        <v>0.71799999959766869</v>
      </c>
      <c r="K616" s="10">
        <v>1</v>
      </c>
      <c r="L616" s="9">
        <v>0.42840000000000006</v>
      </c>
      <c r="M616" s="9">
        <v>1</v>
      </c>
      <c r="N616" s="10">
        <v>0.02</v>
      </c>
      <c r="O616" s="10">
        <v>0.97</v>
      </c>
      <c r="P616" s="9">
        <v>0.31199999973177911</v>
      </c>
      <c r="Q616" s="10">
        <v>0.40749999999999997</v>
      </c>
      <c r="R616" s="9">
        <v>0.9456</v>
      </c>
      <c r="S616" s="9">
        <v>0.60443024390244005</v>
      </c>
      <c r="T616" s="11">
        <v>0.84236153400000002</v>
      </c>
      <c r="U616" s="9">
        <v>5.9520577479999996E-2</v>
      </c>
      <c r="V616" s="10">
        <v>0.67850046519999996</v>
      </c>
      <c r="W616" s="9">
        <v>5.2343314521500583E-4</v>
      </c>
      <c r="X616" s="9">
        <v>2.9502723996677201E-2</v>
      </c>
      <c r="Y616" s="9">
        <v>0.7</v>
      </c>
      <c r="Z616" s="9">
        <v>0</v>
      </c>
      <c r="AA616" s="10">
        <v>1.7569546120058562E-2</v>
      </c>
      <c r="AB616" s="9">
        <v>0.90300000190999996</v>
      </c>
      <c r="AC616" s="9">
        <v>0.42200000000000004</v>
      </c>
      <c r="AD616" s="10">
        <v>0.19697986299718501</v>
      </c>
      <c r="AE616" s="10">
        <v>0.28572423140583902</v>
      </c>
      <c r="AF616" s="9">
        <v>8.3912196965563884E-4</v>
      </c>
      <c r="AG616" s="9">
        <v>5.1460114333640256E-2</v>
      </c>
    </row>
    <row r="617" spans="3:33">
      <c r="C617" t="s">
        <v>116</v>
      </c>
      <c r="D617">
        <v>1998</v>
      </c>
      <c r="E617" s="9">
        <v>0.36947381742738594</v>
      </c>
      <c r="F617" s="9">
        <v>5.4999999999999995E-5</v>
      </c>
      <c r="G617" s="9">
        <v>0.32799999937415125</v>
      </c>
      <c r="H617" s="9">
        <v>0.25</v>
      </c>
      <c r="I617" s="9">
        <v>0.14666666666666667</v>
      </c>
      <c r="J617" s="9">
        <v>0.71199999973177908</v>
      </c>
      <c r="K617" s="10">
        <v>1</v>
      </c>
      <c r="L617" s="9">
        <v>0.42460000000000003</v>
      </c>
      <c r="M617" s="9">
        <v>1</v>
      </c>
      <c r="N617" s="10">
        <v>0.02</v>
      </c>
      <c r="O617" s="10">
        <v>1</v>
      </c>
      <c r="P617" s="9">
        <v>0.30599999986588955</v>
      </c>
      <c r="Q617" s="10">
        <v>0.40749999999999997</v>
      </c>
      <c r="R617" s="9">
        <v>0.9456</v>
      </c>
      <c r="S617" s="9">
        <v>0.61486439024390405</v>
      </c>
      <c r="T617" s="11">
        <v>0.84236153400000002</v>
      </c>
      <c r="U617" s="9">
        <v>5.5941791659999997E-2</v>
      </c>
      <c r="V617" s="10">
        <v>0.68843298305</v>
      </c>
      <c r="W617" s="9">
        <v>5.2343314521500583E-4</v>
      </c>
      <c r="X617" s="9">
        <v>2.9502723996677201E-2</v>
      </c>
      <c r="Y617" s="9">
        <v>0.7</v>
      </c>
      <c r="Z617" s="9">
        <v>0</v>
      </c>
      <c r="AA617" s="10">
        <v>1.7569546120058562E-2</v>
      </c>
      <c r="AB617" s="9">
        <v>0.90300000190999996</v>
      </c>
      <c r="AC617" s="9">
        <v>0.33799999999999997</v>
      </c>
      <c r="AD617" s="10">
        <v>5.8189853379550002E-2</v>
      </c>
      <c r="AE617" s="10">
        <v>0.16536586081836999</v>
      </c>
      <c r="AF617" s="9">
        <v>1.2863705623773333E-3</v>
      </c>
      <c r="AG617" s="9">
        <v>5.2532200023962985E-2</v>
      </c>
    </row>
    <row r="618" spans="3:33">
      <c r="C618" t="s">
        <v>116</v>
      </c>
      <c r="D618">
        <v>1999</v>
      </c>
      <c r="E618" s="9">
        <v>0.36947381742738594</v>
      </c>
      <c r="F618" s="9">
        <v>5.4999999999999995E-5</v>
      </c>
      <c r="G618" s="9">
        <v>0.31399999968707559</v>
      </c>
      <c r="H618" s="9">
        <v>0.25</v>
      </c>
      <c r="I618" s="9">
        <v>0.14666666666666667</v>
      </c>
      <c r="J618" s="9">
        <v>0.70599999986588957</v>
      </c>
      <c r="K618" s="10">
        <v>1</v>
      </c>
      <c r="L618" s="9">
        <v>0.42080000000000001</v>
      </c>
      <c r="M618" s="9">
        <v>1</v>
      </c>
      <c r="N618" s="10">
        <v>0.02</v>
      </c>
      <c r="O618" s="10">
        <v>1</v>
      </c>
      <c r="P618" s="9">
        <v>0.3</v>
      </c>
      <c r="Q618" s="10">
        <v>0.40749999999999997</v>
      </c>
      <c r="R618" s="9">
        <v>0.9456</v>
      </c>
      <c r="S618" s="9">
        <v>0.62312682926829388</v>
      </c>
      <c r="T618" s="11">
        <v>0.84236153400000002</v>
      </c>
      <c r="U618" s="9">
        <v>5.3148640419999997E-2</v>
      </c>
      <c r="V618" s="10">
        <v>0.69836550089999994</v>
      </c>
      <c r="W618" s="9">
        <v>5.2343314521500583E-4</v>
      </c>
      <c r="X618" s="9">
        <v>2.9502723996677201E-2</v>
      </c>
      <c r="Y618" s="9">
        <v>0.7</v>
      </c>
      <c r="Z618" s="9">
        <v>0</v>
      </c>
      <c r="AA618" s="10">
        <v>1.7569546120058562E-2</v>
      </c>
      <c r="AB618" s="9">
        <v>0.90300000190999996</v>
      </c>
      <c r="AC618" s="9">
        <v>0.41600000000000004</v>
      </c>
      <c r="AD618" s="10">
        <v>0.14958845600232201</v>
      </c>
      <c r="AE618" s="10">
        <v>0.167282898405862</v>
      </c>
      <c r="AF618" s="9">
        <v>1.8656721290934446E-3</v>
      </c>
      <c r="AG618" s="9">
        <v>5.3604285714285715E-2</v>
      </c>
    </row>
    <row r="619" spans="3:33">
      <c r="C619" t="s">
        <v>116</v>
      </c>
      <c r="D619">
        <v>2000</v>
      </c>
      <c r="E619" s="9">
        <v>0.36947381742738594</v>
      </c>
      <c r="F619" s="9">
        <v>5.4999999999999995E-5</v>
      </c>
      <c r="G619" s="9">
        <v>0.30000000000000004</v>
      </c>
      <c r="H619" s="9">
        <v>0.25</v>
      </c>
      <c r="I619" s="9">
        <v>0.14666666666666667</v>
      </c>
      <c r="J619" s="9">
        <v>0.7</v>
      </c>
      <c r="K619" s="10">
        <v>1</v>
      </c>
      <c r="L619" s="9">
        <v>0.41700000000000004</v>
      </c>
      <c r="M619" s="9">
        <v>1</v>
      </c>
      <c r="N619" s="10">
        <v>0.02</v>
      </c>
      <c r="O619" s="10">
        <v>1</v>
      </c>
      <c r="P619" s="9">
        <v>0.29500000000000004</v>
      </c>
      <c r="Q619" s="10">
        <v>0.40749999999999997</v>
      </c>
      <c r="R619" s="9">
        <v>0.9456</v>
      </c>
      <c r="S619" s="9">
        <v>0.62909024390243995</v>
      </c>
      <c r="T619" s="11">
        <v>0.84236153400000002</v>
      </c>
      <c r="U619" s="9">
        <v>4.6225018829999999E-2</v>
      </c>
      <c r="V619" s="10">
        <v>0.70829801874999998</v>
      </c>
      <c r="W619" s="9">
        <v>5.2343314521500583E-4</v>
      </c>
      <c r="X619" s="9">
        <v>2.9502723996677201E-2</v>
      </c>
      <c r="Y619" s="9">
        <v>0.7</v>
      </c>
      <c r="Z619" s="9">
        <v>0</v>
      </c>
      <c r="AA619" s="10">
        <v>1.7569546120058562E-2</v>
      </c>
      <c r="AB619" s="9">
        <v>0.90300000190999996</v>
      </c>
      <c r="AC619" s="9">
        <v>0.40600000000000003</v>
      </c>
      <c r="AD619" s="10">
        <v>0.24098705862509401</v>
      </c>
      <c r="AE619" s="10">
        <v>0.16919993599335398</v>
      </c>
      <c r="AF619" s="9">
        <v>2.5622656167527111E-2</v>
      </c>
      <c r="AG619" s="9">
        <v>7.6379857142857138E-2</v>
      </c>
    </row>
    <row r="620" spans="3:33">
      <c r="C620" t="s">
        <v>116</v>
      </c>
      <c r="D620">
        <v>2001</v>
      </c>
      <c r="E620" s="9">
        <v>0.36947381742738594</v>
      </c>
      <c r="F620" s="9">
        <v>5.4999999999999995E-5</v>
      </c>
      <c r="G620" s="9">
        <v>0.29799999999999993</v>
      </c>
      <c r="H620" s="9">
        <v>0.25</v>
      </c>
      <c r="I620" s="9">
        <v>0.14666666666666667</v>
      </c>
      <c r="J620" s="9">
        <v>0.7</v>
      </c>
      <c r="K620" s="10">
        <v>1</v>
      </c>
      <c r="L620" s="9">
        <v>0.41320000000000001</v>
      </c>
      <c r="M620" s="9">
        <v>1</v>
      </c>
      <c r="N620" s="10">
        <v>0.02</v>
      </c>
      <c r="O620" s="10">
        <v>0.96</v>
      </c>
      <c r="P620" s="9">
        <v>0.28999999999999998</v>
      </c>
      <c r="Q620" s="10">
        <v>0.40749999999999997</v>
      </c>
      <c r="R620" s="9">
        <v>0.9456</v>
      </c>
      <c r="S620" s="9">
        <v>0.63287609756097596</v>
      </c>
      <c r="T620" s="11">
        <v>0.84236153400000002</v>
      </c>
      <c r="U620" s="9">
        <v>4.2966390160000006E-2</v>
      </c>
      <c r="V620" s="10">
        <v>0.70483563095000001</v>
      </c>
      <c r="W620" s="9">
        <v>5.2343314521500583E-4</v>
      </c>
      <c r="X620" s="9">
        <v>2.9502723996677201E-2</v>
      </c>
      <c r="Y620" s="9">
        <v>0.7</v>
      </c>
      <c r="Z620" s="9">
        <v>0</v>
      </c>
      <c r="AA620" s="10">
        <v>1.7569546120058562E-2</v>
      </c>
      <c r="AB620" s="9">
        <v>0.91475000143249996</v>
      </c>
      <c r="AC620" s="9">
        <v>0.44299999999999995</v>
      </c>
      <c r="AD620" s="10">
        <v>0.20348647690642299</v>
      </c>
      <c r="AE620" s="10">
        <v>0.247535877184862</v>
      </c>
      <c r="AF620" s="9">
        <v>5.3706027384488556E-2</v>
      </c>
      <c r="AG620" s="9">
        <v>6.3827999999999996E-2</v>
      </c>
    </row>
    <row r="621" spans="3:33">
      <c r="C621" t="s">
        <v>116</v>
      </c>
      <c r="D621">
        <v>2002</v>
      </c>
      <c r="E621" s="9">
        <v>0.36947381742738594</v>
      </c>
      <c r="F621" s="9">
        <v>5.4999999999999995E-5</v>
      </c>
      <c r="G621" s="9">
        <v>0.29599999999999993</v>
      </c>
      <c r="H621" s="9">
        <v>0.25</v>
      </c>
      <c r="I621" s="9">
        <v>0.14666666666666667</v>
      </c>
      <c r="J621" s="9">
        <v>0.7</v>
      </c>
      <c r="K621" s="10">
        <v>1</v>
      </c>
      <c r="L621" s="9">
        <v>0.40939999999999999</v>
      </c>
      <c r="M621" s="9">
        <v>1</v>
      </c>
      <c r="N621" s="10">
        <v>0.02</v>
      </c>
      <c r="O621" s="10">
        <v>1</v>
      </c>
      <c r="P621" s="9">
        <v>0.28500000000000003</v>
      </c>
      <c r="Q621" s="10">
        <v>0.40749999999999997</v>
      </c>
      <c r="R621" s="9">
        <v>0.9456</v>
      </c>
      <c r="S621" s="9">
        <v>0.63500487804878203</v>
      </c>
      <c r="T621" s="11">
        <v>0.84236153400000002</v>
      </c>
      <c r="U621" s="9">
        <v>4.4795860640000004E-2</v>
      </c>
      <c r="V621" s="10">
        <v>0.70137324315000005</v>
      </c>
      <c r="W621" s="9">
        <v>5.2343314521500583E-4</v>
      </c>
      <c r="X621" s="9">
        <v>2.9502723996677201E-2</v>
      </c>
      <c r="Y621" s="9">
        <v>0.7</v>
      </c>
      <c r="Z621" s="9">
        <v>0</v>
      </c>
      <c r="AA621" s="10">
        <v>1.7569546120058562E-2</v>
      </c>
      <c r="AB621" s="9">
        <v>0.92650000095499996</v>
      </c>
      <c r="AC621" s="9">
        <v>0.45299999999999996</v>
      </c>
      <c r="AD621" s="10">
        <v>0.16598589518775203</v>
      </c>
      <c r="AE621" s="10">
        <v>0.32587181837637003</v>
      </c>
      <c r="AF621" s="9">
        <v>7.750653983270045E-2</v>
      </c>
      <c r="AG621" s="9">
        <v>5.6284571428571427E-2</v>
      </c>
    </row>
    <row r="622" spans="3:33">
      <c r="C622" t="s">
        <v>116</v>
      </c>
      <c r="D622">
        <v>2003</v>
      </c>
      <c r="E622" s="9">
        <v>0.36947381742738594</v>
      </c>
      <c r="F622" s="9">
        <v>5.4999999999999995E-5</v>
      </c>
      <c r="G622" s="9">
        <v>0.29400000000000004</v>
      </c>
      <c r="H622" s="9">
        <v>0.25</v>
      </c>
      <c r="I622" s="9">
        <v>0.14666666666666667</v>
      </c>
      <c r="J622" s="9">
        <v>0.7</v>
      </c>
      <c r="K622" s="10">
        <v>1</v>
      </c>
      <c r="L622" s="9">
        <v>0.40560000000000002</v>
      </c>
      <c r="M622" s="9">
        <v>1</v>
      </c>
      <c r="N622" s="10">
        <v>0.02</v>
      </c>
      <c r="O622" s="10">
        <v>0.85</v>
      </c>
      <c r="P622" s="9">
        <v>0.28000000000000003</v>
      </c>
      <c r="Q622" s="10">
        <v>0.40749999999999997</v>
      </c>
      <c r="R622" s="9">
        <v>0.9456</v>
      </c>
      <c r="S622" s="9">
        <v>0.63594780487805003</v>
      </c>
      <c r="T622" s="11">
        <v>0.84236153400000002</v>
      </c>
      <c r="U622" s="9">
        <v>4.5433859219999997E-2</v>
      </c>
      <c r="V622" s="10">
        <v>0.69791085534999997</v>
      </c>
      <c r="W622" s="9">
        <v>5.2343314521500583E-4</v>
      </c>
      <c r="X622" s="9">
        <v>2.9502723996677201E-2</v>
      </c>
      <c r="Y622" s="9">
        <v>0.7</v>
      </c>
      <c r="Z622" s="9">
        <v>0</v>
      </c>
      <c r="AA622" s="10">
        <v>1.7569546120058562E-2</v>
      </c>
      <c r="AB622" s="9">
        <v>0.93825000047749996</v>
      </c>
      <c r="AC622" s="9">
        <v>0.47700000000000004</v>
      </c>
      <c r="AD622" s="10">
        <v>0.258874115922404</v>
      </c>
      <c r="AE622" s="10">
        <v>0.339908813472664</v>
      </c>
      <c r="AF622" s="9">
        <v>0.11244791233806112</v>
      </c>
      <c r="AG622" s="9">
        <v>5.589014285714286E-2</v>
      </c>
    </row>
    <row r="623" spans="3:33">
      <c r="C623" t="s">
        <v>116</v>
      </c>
      <c r="D623">
        <v>2004</v>
      </c>
      <c r="E623" s="9">
        <v>0.36947381742738594</v>
      </c>
      <c r="F623" s="9">
        <v>5.4999999999999995E-5</v>
      </c>
      <c r="G623" s="9">
        <v>0.29200000000000004</v>
      </c>
      <c r="H623" s="9">
        <v>0.25</v>
      </c>
      <c r="I623" s="9">
        <v>0.14666666666666667</v>
      </c>
      <c r="J623" s="9">
        <v>0.7</v>
      </c>
      <c r="K623" s="10">
        <v>1</v>
      </c>
      <c r="L623" s="9">
        <v>0.40179999999999999</v>
      </c>
      <c r="M623" s="9">
        <v>0.99558163265300004</v>
      </c>
      <c r="N623" s="10">
        <v>0.02</v>
      </c>
      <c r="O623" s="10">
        <v>0.79</v>
      </c>
      <c r="P623" s="9">
        <v>0.27500000000000002</v>
      </c>
      <c r="Q623" s="10">
        <v>0.40749999999999997</v>
      </c>
      <c r="R623" s="9">
        <v>0.9456</v>
      </c>
      <c r="S623" s="9">
        <v>0.63593609756097602</v>
      </c>
      <c r="T623" s="11">
        <v>0.84236153400000002</v>
      </c>
      <c r="U623" s="9">
        <v>8.357589767000001E-2</v>
      </c>
      <c r="V623" s="10">
        <v>0.69444846755</v>
      </c>
      <c r="W623" s="9">
        <v>5.2343314521500583E-4</v>
      </c>
      <c r="X623" s="9">
        <v>2.9502723996677201E-2</v>
      </c>
      <c r="Y623" s="9">
        <v>0.7</v>
      </c>
      <c r="Z623" s="9">
        <v>0</v>
      </c>
      <c r="AA623" s="10">
        <v>1.7569546120058562E-2</v>
      </c>
      <c r="AB623" s="9">
        <v>0.95</v>
      </c>
      <c r="AC623" s="9">
        <v>0.45899999999999996</v>
      </c>
      <c r="AD623" s="10">
        <v>0.29232743719784204</v>
      </c>
      <c r="AE623" s="10">
        <v>0.30877562105473599</v>
      </c>
      <c r="AF623" s="9">
        <v>0.12758888850311553</v>
      </c>
      <c r="AG623" s="9">
        <v>6.1919404761904759E-2</v>
      </c>
    </row>
    <row r="624" spans="3:33">
      <c r="C624" t="s">
        <v>116</v>
      </c>
      <c r="D624">
        <v>2005</v>
      </c>
      <c r="E624" s="9">
        <v>0.36947381742738594</v>
      </c>
      <c r="F624" s="9">
        <v>5.4999999999999995E-5</v>
      </c>
      <c r="G624" s="9">
        <v>0.29000000000000004</v>
      </c>
      <c r="H624" s="9">
        <v>0.25</v>
      </c>
      <c r="I624" s="9">
        <v>0.14666666666666667</v>
      </c>
      <c r="J624" s="9">
        <v>0.7</v>
      </c>
      <c r="K624" s="10">
        <v>1</v>
      </c>
      <c r="L624" s="9">
        <v>0.39799999999999996</v>
      </c>
      <c r="M624" s="9">
        <v>0.99989115646266669</v>
      </c>
      <c r="N624" s="10">
        <v>0.02</v>
      </c>
      <c r="O624" s="10">
        <v>0.89</v>
      </c>
      <c r="P624" s="9">
        <v>0.27</v>
      </c>
      <c r="Q624" s="10">
        <v>0.40749999999999997</v>
      </c>
      <c r="R624" s="9">
        <v>0.94786666666666664</v>
      </c>
      <c r="S624" s="9">
        <v>0.63515073170731795</v>
      </c>
      <c r="T624" s="11">
        <v>0.84236153400000002</v>
      </c>
      <c r="U624" s="9">
        <v>8.2688587840000008E-2</v>
      </c>
      <c r="V624" s="10">
        <v>0.69098607975000004</v>
      </c>
      <c r="W624" s="9">
        <v>5.2343314521500583E-4</v>
      </c>
      <c r="X624" s="9">
        <v>2.9502723996677201E-2</v>
      </c>
      <c r="Y624" s="9">
        <v>0.7</v>
      </c>
      <c r="Z624" s="9">
        <v>0</v>
      </c>
      <c r="AA624" s="10">
        <v>1.7569546120058562E-2</v>
      </c>
      <c r="AB624" s="9">
        <v>0.93935294117500001</v>
      </c>
      <c r="AC624" s="9">
        <v>0.46200000000000002</v>
      </c>
      <c r="AD624" s="10">
        <v>0.238355051830864</v>
      </c>
      <c r="AE624" s="10">
        <v>0.29334173822679399</v>
      </c>
      <c r="AF624" s="9">
        <v>0.1815265266349278</v>
      </c>
      <c r="AG624" s="9">
        <v>6.7948666666666671E-2</v>
      </c>
    </row>
    <row r="625" spans="3:33">
      <c r="C625" t="s">
        <v>116</v>
      </c>
      <c r="D625">
        <v>2006</v>
      </c>
      <c r="E625" s="9">
        <v>0.36947381742738594</v>
      </c>
      <c r="F625" s="9">
        <v>5.4999999999999995E-5</v>
      </c>
      <c r="G625" s="9">
        <v>0.29000000000000004</v>
      </c>
      <c r="H625" s="9">
        <v>0.25</v>
      </c>
      <c r="I625" s="9">
        <v>0.14666666666666667</v>
      </c>
      <c r="J625" s="9">
        <v>0.7</v>
      </c>
      <c r="K625" s="10">
        <v>1</v>
      </c>
      <c r="L625" s="9">
        <v>0.39419999999999999</v>
      </c>
      <c r="M625" s="9">
        <v>0.9999115646258333</v>
      </c>
      <c r="N625" s="10">
        <v>0.02</v>
      </c>
      <c r="O625" s="10">
        <v>1</v>
      </c>
      <c r="P625" s="9">
        <v>0.27539999987930058</v>
      </c>
      <c r="Q625" s="10">
        <v>0.40749999999999997</v>
      </c>
      <c r="R625" s="9">
        <v>0.95013333333333339</v>
      </c>
      <c r="S625" s="9">
        <v>0.63371219512195198</v>
      </c>
      <c r="T625" s="11">
        <v>0.84236153400000002</v>
      </c>
      <c r="U625" s="9">
        <v>5.9280236809999998E-2</v>
      </c>
      <c r="V625" s="10">
        <v>0.67622474891666673</v>
      </c>
      <c r="W625" s="9">
        <v>5.2343314521500583E-4</v>
      </c>
      <c r="X625" s="9">
        <v>2.9502723996677201E-2</v>
      </c>
      <c r="Y625" s="9">
        <v>0.7</v>
      </c>
      <c r="Z625" s="9">
        <v>0</v>
      </c>
      <c r="AA625" s="10">
        <v>1.7569546120058562E-2</v>
      </c>
      <c r="AB625" s="9">
        <v>0.92870588234999996</v>
      </c>
      <c r="AC625" s="9">
        <v>0.43799999999999994</v>
      </c>
      <c r="AD625" s="10">
        <v>0.29945363377978601</v>
      </c>
      <c r="AE625" s="10">
        <v>0.27397137451444797</v>
      </c>
      <c r="AF625" s="9">
        <v>0.29243315711786111</v>
      </c>
      <c r="AG625" s="9">
        <v>7.3977928571428583E-2</v>
      </c>
    </row>
    <row r="626" spans="3:33">
      <c r="C626" t="s">
        <v>116</v>
      </c>
      <c r="D626">
        <v>2007</v>
      </c>
      <c r="E626" s="9">
        <v>0.36947381742738594</v>
      </c>
      <c r="F626" s="9">
        <v>5.4999999999999995E-5</v>
      </c>
      <c r="G626" s="9">
        <v>0.29000000000000004</v>
      </c>
      <c r="H626" s="9">
        <v>0.25</v>
      </c>
      <c r="I626" s="9">
        <v>0.14666666666666667</v>
      </c>
      <c r="J626" s="9">
        <v>0.7</v>
      </c>
      <c r="K626" s="10">
        <v>1</v>
      </c>
      <c r="L626" s="9">
        <v>0.39039999999999997</v>
      </c>
      <c r="M626" s="9">
        <v>0.98604761904766669</v>
      </c>
      <c r="N626" s="10">
        <v>0.02</v>
      </c>
      <c r="O626" s="10">
        <v>0.84</v>
      </c>
      <c r="P626" s="9">
        <v>0.2807999997586012</v>
      </c>
      <c r="Q626" s="10">
        <v>0.40749999999999997</v>
      </c>
      <c r="R626" s="9">
        <v>0.95960000000000001</v>
      </c>
      <c r="S626" s="9">
        <v>0.63163951219512193</v>
      </c>
      <c r="T626" s="11">
        <v>0.84236153400000002</v>
      </c>
      <c r="U626" s="9">
        <v>6.728246160000001E-2</v>
      </c>
      <c r="V626" s="10">
        <v>0.66146341808333331</v>
      </c>
      <c r="W626" s="9">
        <v>5.2343314521500583E-4</v>
      </c>
      <c r="X626" s="9">
        <v>2.9502723996677201E-2</v>
      </c>
      <c r="Y626" s="9">
        <v>0.7</v>
      </c>
      <c r="Z626" s="9">
        <v>0</v>
      </c>
      <c r="AA626" s="10">
        <v>1.7569546120058562E-2</v>
      </c>
      <c r="AB626" s="9">
        <v>0.93013176467112901</v>
      </c>
      <c r="AC626" s="9">
        <v>0.44400000000000001</v>
      </c>
      <c r="AD626" s="10">
        <v>0.34014921715254198</v>
      </c>
      <c r="AE626" s="10">
        <v>0.2708152158264</v>
      </c>
      <c r="AF626" s="9">
        <v>0.40288899120445887</v>
      </c>
      <c r="AG626" s="9">
        <v>8.0007190476190482E-2</v>
      </c>
    </row>
    <row r="627" spans="3:33">
      <c r="C627" t="s">
        <v>116</v>
      </c>
      <c r="D627">
        <v>2008</v>
      </c>
      <c r="E627" s="9">
        <v>0.36947381742738594</v>
      </c>
      <c r="F627" s="9">
        <v>5.4999999999999995E-5</v>
      </c>
      <c r="G627" s="9">
        <v>0.29000000000000004</v>
      </c>
      <c r="H627" s="9">
        <v>0.25</v>
      </c>
      <c r="I627" s="9">
        <v>0.14666666666666667</v>
      </c>
      <c r="J627" s="9">
        <v>0.7</v>
      </c>
      <c r="K627" s="10">
        <v>1</v>
      </c>
      <c r="L627" s="9">
        <v>0.38659999999999994</v>
      </c>
      <c r="M627" s="9">
        <v>0.99815986394550005</v>
      </c>
      <c r="N627" s="10">
        <v>0.02</v>
      </c>
      <c r="O627" s="10">
        <v>0.85679999962449072</v>
      </c>
      <c r="P627" s="9">
        <v>0.28619999963790177</v>
      </c>
      <c r="Q627" s="10">
        <v>0.40749999999999997</v>
      </c>
      <c r="R627" s="9">
        <v>0.95960000000000001</v>
      </c>
      <c r="S627" s="9">
        <v>0.62896243902439197</v>
      </c>
      <c r="T627" s="11">
        <v>0.84236153400000002</v>
      </c>
      <c r="U627" s="9">
        <v>4.6928613809999999E-2</v>
      </c>
      <c r="V627" s="10">
        <v>0.64670208725</v>
      </c>
      <c r="W627" s="9">
        <v>5.2343314521500583E-4</v>
      </c>
      <c r="X627" s="9">
        <v>2.9502723996677201E-2</v>
      </c>
      <c r="Y627" s="9">
        <v>0.7</v>
      </c>
      <c r="Z627" s="9">
        <v>0</v>
      </c>
      <c r="AA627" s="10">
        <v>1.7569546120058562E-2</v>
      </c>
      <c r="AB627" s="9">
        <v>0.93155764699225807</v>
      </c>
      <c r="AC627" s="9">
        <v>0.45299999999999996</v>
      </c>
      <c r="AD627" s="10">
        <v>0.35013630727207801</v>
      </c>
      <c r="AE627" s="10">
        <v>0.27995090739690598</v>
      </c>
      <c r="AF627" s="9">
        <v>0.55537852288860223</v>
      </c>
      <c r="AG627" s="9">
        <v>8.603645238095238E-2</v>
      </c>
    </row>
    <row r="628" spans="3:33">
      <c r="C628" t="s">
        <v>116</v>
      </c>
      <c r="D628">
        <v>2009</v>
      </c>
      <c r="E628" s="9">
        <v>0.36947381742738594</v>
      </c>
      <c r="F628" s="9">
        <v>5.4999999999999995E-5</v>
      </c>
      <c r="G628" s="9">
        <v>0.30419999968260525</v>
      </c>
      <c r="H628" s="9">
        <v>0.25</v>
      </c>
      <c r="I628" s="9">
        <v>0.14666666666666667</v>
      </c>
      <c r="J628" s="9">
        <v>0.70599999986588957</v>
      </c>
      <c r="K628" s="10">
        <v>1</v>
      </c>
      <c r="L628" s="9">
        <v>0.38280000000000003</v>
      </c>
      <c r="M628" s="9">
        <v>0.99815986394550005</v>
      </c>
      <c r="N628" s="10">
        <v>0.02</v>
      </c>
      <c r="O628" s="10">
        <v>0.87359999924898146</v>
      </c>
      <c r="P628" s="9">
        <v>0.29159999951720239</v>
      </c>
      <c r="Q628" s="10">
        <v>0.40749999999999997</v>
      </c>
      <c r="R628" s="9">
        <v>0.95960000000000001</v>
      </c>
      <c r="S628" s="9">
        <v>0.65038318976511311</v>
      </c>
      <c r="T628" s="11">
        <v>0.84236153400000002</v>
      </c>
      <c r="U628" s="9">
        <v>7.1615171840000005E-2</v>
      </c>
      <c r="V628" s="10">
        <v>0.6596361287059016</v>
      </c>
      <c r="W628" s="9">
        <v>5.2343314521500583E-4</v>
      </c>
      <c r="X628" s="9">
        <v>2.9502723996677201E-2</v>
      </c>
      <c r="Y628" s="9">
        <v>0.7</v>
      </c>
      <c r="Z628" s="9">
        <v>0</v>
      </c>
      <c r="AA628" s="10">
        <v>1.7569546120058562E-2</v>
      </c>
      <c r="AB628" s="9">
        <v>0.93298352931338713</v>
      </c>
      <c r="AC628" s="9">
        <v>0.45399999999999996</v>
      </c>
      <c r="AD628" s="10">
        <v>0.41778753441611205</v>
      </c>
      <c r="AE628" s="10">
        <v>0.29266075329521002</v>
      </c>
      <c r="AF628" s="9">
        <v>0.65492886917405224</v>
      </c>
      <c r="AG628" s="9">
        <v>9.2065714285714292E-2</v>
      </c>
    </row>
    <row r="629" spans="3:33">
      <c r="C629" t="s">
        <v>116</v>
      </c>
      <c r="D629">
        <v>2010</v>
      </c>
      <c r="E629" s="9">
        <v>0.36947381742738594</v>
      </c>
      <c r="F629" s="9">
        <v>5.4999999999999995E-5</v>
      </c>
      <c r="G629" s="9">
        <v>0.31839999936521057</v>
      </c>
      <c r="H629" s="9">
        <v>0.25</v>
      </c>
      <c r="I629" s="9">
        <v>0.14666666666666667</v>
      </c>
      <c r="J629" s="9">
        <v>0.71199999973177908</v>
      </c>
      <c r="K629" s="10">
        <v>1</v>
      </c>
      <c r="L629" s="9">
        <v>0.38662799991443753</v>
      </c>
      <c r="M629" s="9">
        <v>0.99815986394550005</v>
      </c>
      <c r="N629" s="10">
        <v>0.02</v>
      </c>
      <c r="O629" s="10">
        <v>0.89039999887347221</v>
      </c>
      <c r="P629" s="9">
        <v>0.29699999939650301</v>
      </c>
      <c r="Q629" s="10">
        <v>0.40749999999999997</v>
      </c>
      <c r="R629" s="9">
        <v>0.95960000000000001</v>
      </c>
      <c r="S629" s="9">
        <v>0.67180394050583403</v>
      </c>
      <c r="T629" s="11">
        <v>0.84236153400000002</v>
      </c>
      <c r="U629" s="9">
        <v>7.2331323542392759E-2</v>
      </c>
      <c r="V629" s="10">
        <v>0.67257017016180332</v>
      </c>
      <c r="W629" s="9">
        <v>5.2343314521500583E-4</v>
      </c>
      <c r="X629" s="9">
        <v>2.9502723996677201E-2</v>
      </c>
      <c r="Y629" s="9">
        <v>0.7</v>
      </c>
      <c r="Z629" s="9">
        <v>0</v>
      </c>
      <c r="AA629" s="10">
        <v>1.7569546120058562E-2</v>
      </c>
      <c r="AB629" s="9">
        <v>0.93440941163451618</v>
      </c>
      <c r="AC629" s="9">
        <v>0.43200000000000005</v>
      </c>
      <c r="AD629" s="10">
        <v>0.41860965905357495</v>
      </c>
      <c r="AE629" s="10">
        <v>0.29473414571591394</v>
      </c>
      <c r="AF629" s="9">
        <v>0.64837958062869971</v>
      </c>
      <c r="AG629" s="9">
        <v>9.1145057163435433E-2</v>
      </c>
    </row>
    <row r="630" spans="3:33">
      <c r="C630" t="s">
        <v>431</v>
      </c>
      <c r="D630">
        <v>1995</v>
      </c>
      <c r="E630" s="9">
        <v>0.60429571788413083</v>
      </c>
      <c r="F630" s="9">
        <v>4.8500000000000003E-4</v>
      </c>
      <c r="G630" s="9">
        <v>0.75</v>
      </c>
      <c r="H630" s="9">
        <v>0.30000000000000004</v>
      </c>
      <c r="I630" s="9">
        <v>0.52400000000000002</v>
      </c>
      <c r="J630" s="9">
        <v>0.75</v>
      </c>
      <c r="K630" s="10">
        <v>1</v>
      </c>
      <c r="L630" s="9">
        <v>0.9</v>
      </c>
      <c r="M630" s="9">
        <v>1</v>
      </c>
      <c r="N630" s="10">
        <v>0.1</v>
      </c>
      <c r="O630" s="10">
        <v>0.24</v>
      </c>
      <c r="P630" s="9">
        <v>1</v>
      </c>
      <c r="Q630" s="10">
        <v>0.40749999999999997</v>
      </c>
      <c r="R630" s="9">
        <v>0.97</v>
      </c>
      <c r="S630" s="9">
        <v>0.67180394050583403</v>
      </c>
      <c r="T630" s="11">
        <v>0.968814968</v>
      </c>
      <c r="U630" s="9">
        <v>5.7815184589999999E-2</v>
      </c>
      <c r="V630" s="10">
        <v>1</v>
      </c>
      <c r="W630" s="9">
        <v>2.5902310534874307E-4</v>
      </c>
      <c r="X630" s="9">
        <v>3.69403006291977E-4</v>
      </c>
      <c r="Y630" s="9">
        <v>0.7</v>
      </c>
      <c r="Z630" s="9">
        <v>0</v>
      </c>
      <c r="AA630" s="10">
        <v>1.7569546120058562E-2</v>
      </c>
      <c r="AB630" s="9">
        <v>0.98179999947999996</v>
      </c>
      <c r="AC630" s="9">
        <v>0.41399999999999998</v>
      </c>
      <c r="AD630" s="10">
        <v>0.13319265700889082</v>
      </c>
      <c r="AE630" s="10">
        <v>0.18104435621414314</v>
      </c>
      <c r="AF630" s="9">
        <v>2.1024573472004445E-4</v>
      </c>
      <c r="AG630" s="9">
        <v>3.4026999999999995E-2</v>
      </c>
    </row>
    <row r="631" spans="3:33">
      <c r="C631" t="s">
        <v>431</v>
      </c>
      <c r="D631">
        <v>1996</v>
      </c>
      <c r="E631" s="9">
        <v>0.60429571788413083</v>
      </c>
      <c r="F631" s="9">
        <v>4.8500000000000003E-4</v>
      </c>
      <c r="G631" s="9">
        <v>0.75</v>
      </c>
      <c r="H631" s="9">
        <v>0.30000000000000004</v>
      </c>
      <c r="I631" s="9">
        <v>0.52400000000000002</v>
      </c>
      <c r="J631" s="9">
        <v>0.75</v>
      </c>
      <c r="K631" s="10">
        <v>1</v>
      </c>
      <c r="L631" s="9">
        <v>0.9</v>
      </c>
      <c r="M631" s="9">
        <v>1</v>
      </c>
      <c r="N631" s="10">
        <v>0.1</v>
      </c>
      <c r="O631" s="10">
        <v>0.18</v>
      </c>
      <c r="P631" s="9">
        <v>1</v>
      </c>
      <c r="Q631" s="10">
        <v>0.40749999999999997</v>
      </c>
      <c r="R631" s="9">
        <v>0.97</v>
      </c>
      <c r="S631" s="9">
        <v>0.67180394050583403</v>
      </c>
      <c r="T631" s="11">
        <v>0.968814968</v>
      </c>
      <c r="U631" s="9">
        <v>2.7189172920000001E-2</v>
      </c>
      <c r="V631" s="10">
        <v>1</v>
      </c>
      <c r="W631" s="9">
        <v>2.5902310534874307E-4</v>
      </c>
      <c r="X631" s="9">
        <v>3.69403006291977E-4</v>
      </c>
      <c r="Y631" s="9">
        <v>0.7</v>
      </c>
      <c r="Z631" s="9">
        <v>0</v>
      </c>
      <c r="AA631" s="10">
        <v>1.7569546120058562E-2</v>
      </c>
      <c r="AB631" s="9">
        <v>0.98179999947999996</v>
      </c>
      <c r="AC631" s="9">
        <v>0.39500000000000002</v>
      </c>
      <c r="AD631" s="10">
        <v>0.12570679303695198</v>
      </c>
      <c r="AE631" s="10">
        <v>0.17453505750983397</v>
      </c>
      <c r="AF631" s="9">
        <v>1.7313077090847778E-4</v>
      </c>
      <c r="AG631" s="9">
        <v>3.0398821428571424E-2</v>
      </c>
    </row>
    <row r="632" spans="3:33">
      <c r="C632" t="s">
        <v>431</v>
      </c>
      <c r="D632">
        <v>1997</v>
      </c>
      <c r="E632" s="9">
        <v>0.60429571788413083</v>
      </c>
      <c r="F632" s="9">
        <v>4.8500000000000003E-4</v>
      </c>
      <c r="G632" s="9">
        <v>0.75</v>
      </c>
      <c r="H632" s="9">
        <v>0.30000000000000004</v>
      </c>
      <c r="I632" s="9">
        <v>0.52400000000000002</v>
      </c>
      <c r="J632" s="9">
        <v>0.75</v>
      </c>
      <c r="K632" s="10">
        <v>1</v>
      </c>
      <c r="L632" s="9">
        <v>0.9</v>
      </c>
      <c r="M632" s="9">
        <v>1</v>
      </c>
      <c r="N632" s="10">
        <v>0.1</v>
      </c>
      <c r="O632" s="10">
        <v>0.22</v>
      </c>
      <c r="P632" s="9">
        <v>0.9933333333333334</v>
      </c>
      <c r="Q632" s="10">
        <v>0.40749999999999997</v>
      </c>
      <c r="R632" s="9">
        <v>0.97</v>
      </c>
      <c r="S632" s="9">
        <v>0.67180394050583403</v>
      </c>
      <c r="T632" s="11">
        <v>0.968814968</v>
      </c>
      <c r="U632" s="9">
        <v>7.9015508540000001E-2</v>
      </c>
      <c r="V632" s="10">
        <v>1</v>
      </c>
      <c r="W632" s="9">
        <v>2.5902310534874307E-4</v>
      </c>
      <c r="X632" s="9">
        <v>3.69403006291977E-4</v>
      </c>
      <c r="Y632" s="9">
        <v>0.7</v>
      </c>
      <c r="Z632" s="9">
        <v>0</v>
      </c>
      <c r="AA632" s="10">
        <v>1.7569546120058562E-2</v>
      </c>
      <c r="AB632" s="9">
        <v>0.98179999947999996</v>
      </c>
      <c r="AC632" s="9">
        <v>0.39500000000000002</v>
      </c>
      <c r="AD632" s="10">
        <v>7.2095852218850174E-3</v>
      </c>
      <c r="AE632" s="10">
        <v>0.146897309226839</v>
      </c>
      <c r="AF632" s="9">
        <v>2.088664164583111E-4</v>
      </c>
      <c r="AG632" s="9">
        <v>2.6770642857142857E-2</v>
      </c>
    </row>
    <row r="633" spans="3:33">
      <c r="C633" t="s">
        <v>431</v>
      </c>
      <c r="D633">
        <v>1998</v>
      </c>
      <c r="E633" s="9">
        <v>0.60429571788413083</v>
      </c>
      <c r="F633" s="9">
        <v>4.8500000000000003E-4</v>
      </c>
      <c r="G633" s="9">
        <v>0.75</v>
      </c>
      <c r="H633" s="9">
        <v>0.30000000000000004</v>
      </c>
      <c r="I633" s="9">
        <v>0.52400000000000002</v>
      </c>
      <c r="J633" s="9">
        <v>0.75</v>
      </c>
      <c r="K633" s="10">
        <v>1</v>
      </c>
      <c r="L633" s="9">
        <v>0.9</v>
      </c>
      <c r="M633" s="9">
        <v>1</v>
      </c>
      <c r="N633" s="10">
        <v>0.1</v>
      </c>
      <c r="O633" s="10">
        <v>0.22</v>
      </c>
      <c r="P633" s="9">
        <v>0.98000000000000009</v>
      </c>
      <c r="Q633" s="10">
        <v>0.40749999999999997</v>
      </c>
      <c r="R633" s="9">
        <v>0.97</v>
      </c>
      <c r="S633" s="9">
        <v>0.67180394050583403</v>
      </c>
      <c r="T633" s="11">
        <v>0.968814968</v>
      </c>
      <c r="U633" s="9">
        <v>5.0826546280000003E-2</v>
      </c>
      <c r="V633" s="10">
        <v>1</v>
      </c>
      <c r="W633" s="9">
        <v>2.5902310534874307E-4</v>
      </c>
      <c r="X633" s="9">
        <v>3.69403006291977E-4</v>
      </c>
      <c r="Y633" s="9">
        <v>0.7</v>
      </c>
      <c r="Z633" s="9">
        <v>0</v>
      </c>
      <c r="AA633" s="10">
        <v>1.7569546120058562E-2</v>
      </c>
      <c r="AB633" s="9">
        <v>0.98179999947999996</v>
      </c>
      <c r="AC633" s="9">
        <v>0.40600000000000003</v>
      </c>
      <c r="AD633" s="10">
        <v>0</v>
      </c>
      <c r="AE633" s="10">
        <v>0.119259560943844</v>
      </c>
      <c r="AF633" s="9">
        <v>2.2948064926225556E-4</v>
      </c>
      <c r="AG633" s="9">
        <v>2.3142464285714287E-2</v>
      </c>
    </row>
    <row r="634" spans="3:33">
      <c r="C634" t="s">
        <v>431</v>
      </c>
      <c r="D634">
        <v>1999</v>
      </c>
      <c r="E634" s="9">
        <v>0.60429571788413083</v>
      </c>
      <c r="F634" s="9">
        <v>4.8500000000000003E-4</v>
      </c>
      <c r="G634" s="9">
        <v>0.75</v>
      </c>
      <c r="H634" s="9">
        <v>0.30000000000000004</v>
      </c>
      <c r="I634" s="9">
        <v>0.52400000000000002</v>
      </c>
      <c r="J634" s="9">
        <v>0.75</v>
      </c>
      <c r="K634" s="10">
        <v>1</v>
      </c>
      <c r="L634" s="9">
        <v>0.9</v>
      </c>
      <c r="M634" s="9">
        <v>1</v>
      </c>
      <c r="N634" s="10">
        <v>0.1</v>
      </c>
      <c r="O634" s="10">
        <v>0.19</v>
      </c>
      <c r="P634" s="9">
        <v>0.96666666666666656</v>
      </c>
      <c r="Q634" s="10">
        <v>0.40749999999999997</v>
      </c>
      <c r="R634" s="9">
        <v>0.97</v>
      </c>
      <c r="S634" s="9">
        <v>0.67180394050583403</v>
      </c>
      <c r="T634" s="11">
        <v>0.968814968</v>
      </c>
      <c r="U634" s="9">
        <v>3.9886127760000001E-2</v>
      </c>
      <c r="V634" s="10">
        <v>1</v>
      </c>
      <c r="W634" s="9">
        <v>2.5902310534874307E-4</v>
      </c>
      <c r="X634" s="9">
        <v>3.69403006291977E-4</v>
      </c>
      <c r="Y634" s="9">
        <v>0.7</v>
      </c>
      <c r="Z634" s="9">
        <v>0</v>
      </c>
      <c r="AA634" s="10">
        <v>1.7569546120058562E-2</v>
      </c>
      <c r="AB634" s="9">
        <v>0.98179999947999996</v>
      </c>
      <c r="AC634" s="9">
        <v>0.34</v>
      </c>
      <c r="AD634" s="10">
        <v>0</v>
      </c>
      <c r="AE634" s="10">
        <v>0.12573577870480598</v>
      </c>
      <c r="AF634" s="9">
        <v>2.6908696941305556E-4</v>
      </c>
      <c r="AG634" s="9">
        <v>1.9514285714285717E-2</v>
      </c>
    </row>
    <row r="635" spans="3:33">
      <c r="C635" t="s">
        <v>431</v>
      </c>
      <c r="D635">
        <v>2000</v>
      </c>
      <c r="E635" s="9">
        <v>0.60429571788413083</v>
      </c>
      <c r="F635" s="9">
        <v>4.8500000000000003E-4</v>
      </c>
      <c r="G635" s="9">
        <v>0.75</v>
      </c>
      <c r="H635" s="9">
        <v>0.30000000000000004</v>
      </c>
      <c r="I635" s="9">
        <v>0.52400000000000002</v>
      </c>
      <c r="J635" s="9">
        <v>0.75</v>
      </c>
      <c r="K635" s="10">
        <v>1</v>
      </c>
      <c r="L635" s="9">
        <v>0.9</v>
      </c>
      <c r="M635" s="9">
        <v>1</v>
      </c>
      <c r="N635" s="10">
        <v>0.1</v>
      </c>
      <c r="O635" s="10">
        <v>0.19</v>
      </c>
      <c r="P635" s="9">
        <v>0.95333333333333337</v>
      </c>
      <c r="Q635" s="10">
        <v>0.40749999999999997</v>
      </c>
      <c r="R635" s="9">
        <v>0.97</v>
      </c>
      <c r="S635" s="9">
        <v>0.67180394050583403</v>
      </c>
      <c r="T635" s="11">
        <v>0.968814968</v>
      </c>
      <c r="U635" s="9">
        <v>3.2141985540000001E-2</v>
      </c>
      <c r="V635" s="10">
        <v>1</v>
      </c>
      <c r="W635" s="9">
        <v>2.5902310534874307E-4</v>
      </c>
      <c r="X635" s="9">
        <v>3.69403006291977E-4</v>
      </c>
      <c r="Y635" s="9">
        <v>0.7</v>
      </c>
      <c r="Z635" s="9">
        <v>0</v>
      </c>
      <c r="AA635" s="10">
        <v>1.7569546120058562E-2</v>
      </c>
      <c r="AB635" s="9">
        <v>0.98179999947999996</v>
      </c>
      <c r="AC635" s="9">
        <v>0.34799999999999998</v>
      </c>
      <c r="AD635" s="10">
        <v>0</v>
      </c>
      <c r="AE635" s="10">
        <v>0.13221199646576798</v>
      </c>
      <c r="AF635" s="9">
        <v>3.2789520448279997E-4</v>
      </c>
      <c r="AG635" s="9">
        <v>2.4327464285714289E-2</v>
      </c>
    </row>
    <row r="636" spans="3:33">
      <c r="C636" t="s">
        <v>431</v>
      </c>
      <c r="D636">
        <v>2001</v>
      </c>
      <c r="E636" s="9">
        <v>0.60429571788413083</v>
      </c>
      <c r="F636" s="9">
        <v>4.8500000000000003E-4</v>
      </c>
      <c r="G636" s="9">
        <v>0.75</v>
      </c>
      <c r="H636" s="9">
        <v>0.30000000000000004</v>
      </c>
      <c r="I636" s="9">
        <v>0.52400000000000002</v>
      </c>
      <c r="J636" s="9">
        <v>0.75</v>
      </c>
      <c r="K636" s="10">
        <v>1</v>
      </c>
      <c r="L636" s="9">
        <v>0.9</v>
      </c>
      <c r="M636" s="9">
        <v>1</v>
      </c>
      <c r="N636" s="10">
        <v>0.1</v>
      </c>
      <c r="O636" s="10">
        <v>0.23</v>
      </c>
      <c r="P636" s="9">
        <v>0.94000000000000006</v>
      </c>
      <c r="Q636" s="10">
        <v>0.40749999999999997</v>
      </c>
      <c r="R636" s="9">
        <v>0.97</v>
      </c>
      <c r="S636" s="9">
        <v>0.67180394050583403</v>
      </c>
      <c r="T636" s="11">
        <v>0.968814968</v>
      </c>
      <c r="U636" s="9">
        <v>4.2374661849999995E-2</v>
      </c>
      <c r="V636" s="10">
        <v>1</v>
      </c>
      <c r="W636" s="9">
        <v>2.5902310534874307E-4</v>
      </c>
      <c r="X636" s="9">
        <v>3.69403006291977E-4</v>
      </c>
      <c r="Y636" s="9">
        <v>0.7</v>
      </c>
      <c r="Z636" s="9">
        <v>0</v>
      </c>
      <c r="AA636" s="10">
        <v>1.7569546120058562E-2</v>
      </c>
      <c r="AB636" s="9">
        <v>0.98179999947999996</v>
      </c>
      <c r="AC636" s="9">
        <v>0.35688888888888881</v>
      </c>
      <c r="AD636" s="10">
        <v>3.418501100158E-3</v>
      </c>
      <c r="AE636" s="10">
        <v>0.14669860094521597</v>
      </c>
      <c r="AF636" s="9">
        <v>3.1877172002914445E-3</v>
      </c>
      <c r="AG636" s="9">
        <v>2.9140642857142858E-2</v>
      </c>
    </row>
    <row r="637" spans="3:33">
      <c r="C637" t="s">
        <v>431</v>
      </c>
      <c r="D637">
        <v>2002</v>
      </c>
      <c r="E637" s="9">
        <v>0.60429571788413083</v>
      </c>
      <c r="F637" s="9">
        <v>4.8500000000000003E-4</v>
      </c>
      <c r="G637" s="9">
        <v>0.75</v>
      </c>
      <c r="H637" s="9">
        <v>0.30000000000000004</v>
      </c>
      <c r="I637" s="9">
        <v>0.52400000000000002</v>
      </c>
      <c r="J637" s="9">
        <v>0.75</v>
      </c>
      <c r="K637" s="10">
        <v>1</v>
      </c>
      <c r="L637" s="9">
        <v>0.9</v>
      </c>
      <c r="M637" s="9">
        <v>1</v>
      </c>
      <c r="N637" s="10">
        <v>0.1</v>
      </c>
      <c r="O637" s="10">
        <v>0.25</v>
      </c>
      <c r="P637" s="9">
        <v>0.91833333333333333</v>
      </c>
      <c r="Q637" s="10">
        <v>0.40749999999999997</v>
      </c>
      <c r="R637" s="9">
        <v>0.97</v>
      </c>
      <c r="S637" s="9">
        <v>0.67180394050583403</v>
      </c>
      <c r="T637" s="11">
        <v>0.968814968</v>
      </c>
      <c r="U637" s="9">
        <v>8.0999418680000004E-2</v>
      </c>
      <c r="V637" s="10">
        <v>1</v>
      </c>
      <c r="W637" s="9">
        <v>2.5902310534874307E-4</v>
      </c>
      <c r="X637" s="9">
        <v>3.69403006291977E-4</v>
      </c>
      <c r="Y637" s="9">
        <v>0.7</v>
      </c>
      <c r="Z637" s="9">
        <v>0</v>
      </c>
      <c r="AA637" s="10">
        <v>1.7569546120058562E-2</v>
      </c>
      <c r="AB637" s="9">
        <v>0.98179999947999996</v>
      </c>
      <c r="AC637" s="9">
        <v>0.36577777777777776</v>
      </c>
      <c r="AD637" s="10">
        <v>3.4507569033613981E-2</v>
      </c>
      <c r="AE637" s="10">
        <v>0.161185205424664</v>
      </c>
      <c r="AF637" s="9">
        <v>1.1547287417330668E-2</v>
      </c>
      <c r="AG637" s="9">
        <v>3.3953821428571423E-2</v>
      </c>
    </row>
    <row r="638" spans="3:33">
      <c r="C638" t="s">
        <v>431</v>
      </c>
      <c r="D638">
        <v>2003</v>
      </c>
      <c r="E638" s="9">
        <v>0.60429571788413083</v>
      </c>
      <c r="F638" s="9">
        <v>4.8500000000000003E-4</v>
      </c>
      <c r="G638" s="9">
        <v>0.75</v>
      </c>
      <c r="H638" s="9">
        <v>0.30000000000000004</v>
      </c>
      <c r="I638" s="9">
        <v>0.52400000000000002</v>
      </c>
      <c r="J638" s="9">
        <v>0.75</v>
      </c>
      <c r="K638" s="10">
        <v>1</v>
      </c>
      <c r="L638" s="9">
        <v>0.9</v>
      </c>
      <c r="M638" s="9">
        <v>1</v>
      </c>
      <c r="N638" s="10">
        <v>0.1</v>
      </c>
      <c r="O638" s="10">
        <v>0.33</v>
      </c>
      <c r="P638" s="9">
        <v>0.89666666666666672</v>
      </c>
      <c r="Q638" s="10">
        <v>0.40749999999999997</v>
      </c>
      <c r="R638" s="9">
        <v>0.97</v>
      </c>
      <c r="S638" s="9">
        <v>0.67180394050583403</v>
      </c>
      <c r="T638" s="11">
        <v>0.968814968</v>
      </c>
      <c r="U638" s="9">
        <v>0.15349632390000001</v>
      </c>
      <c r="V638" s="10">
        <v>1</v>
      </c>
      <c r="W638" s="9">
        <v>2.5902310534874307E-4</v>
      </c>
      <c r="X638" s="9">
        <v>3.69403006291977E-4</v>
      </c>
      <c r="Y638" s="9">
        <v>0.7</v>
      </c>
      <c r="Z638" s="9">
        <v>0</v>
      </c>
      <c r="AA638" s="10">
        <v>1.7569546120058562E-2</v>
      </c>
      <c r="AB638" s="9">
        <v>0.98179999947999996</v>
      </c>
      <c r="AC638" s="9">
        <v>0.37466666666666659</v>
      </c>
      <c r="AD638" s="10">
        <v>3.9409292599632016E-2</v>
      </c>
      <c r="AE638" s="10">
        <v>0.18377433640618598</v>
      </c>
      <c r="AF638" s="9">
        <v>2.4908776783013668E-2</v>
      </c>
      <c r="AG638" s="9">
        <v>3.8766999999999996E-2</v>
      </c>
    </row>
    <row r="639" spans="3:33">
      <c r="C639" t="s">
        <v>431</v>
      </c>
      <c r="D639">
        <v>2004</v>
      </c>
      <c r="E639" s="9">
        <v>0.60429571788413083</v>
      </c>
      <c r="F639" s="9">
        <v>4.8500000000000003E-4</v>
      </c>
      <c r="G639" s="9">
        <v>0.75</v>
      </c>
      <c r="H639" s="9">
        <v>0.30000000000000004</v>
      </c>
      <c r="I639" s="9">
        <v>0.52400000000000002</v>
      </c>
      <c r="J639" s="9">
        <v>0.75</v>
      </c>
      <c r="K639" s="10">
        <v>1</v>
      </c>
      <c r="L639" s="9">
        <v>0.9</v>
      </c>
      <c r="M639" s="9">
        <v>1</v>
      </c>
      <c r="N639" s="10">
        <v>0.1</v>
      </c>
      <c r="O639" s="10">
        <v>0.28999999999999998</v>
      </c>
      <c r="P639" s="9">
        <v>0.875</v>
      </c>
      <c r="Q639" s="10">
        <v>0.40749999999999997</v>
      </c>
      <c r="R639" s="9">
        <v>0.97</v>
      </c>
      <c r="S639" s="9">
        <v>0.67180394050583403</v>
      </c>
      <c r="T639" s="11">
        <v>0.968814968</v>
      </c>
      <c r="U639" s="9">
        <v>0.2126715116</v>
      </c>
      <c r="V639" s="10">
        <v>1</v>
      </c>
      <c r="W639" s="9">
        <v>2.5902310534874307E-4</v>
      </c>
      <c r="X639" s="9">
        <v>3.69403006291977E-4</v>
      </c>
      <c r="Y639" s="9">
        <v>0.7</v>
      </c>
      <c r="Z639" s="9">
        <v>0</v>
      </c>
      <c r="AA639" s="10">
        <v>1.7569546120058562E-2</v>
      </c>
      <c r="AB639" s="9">
        <v>0.98179999947999996</v>
      </c>
      <c r="AC639" s="9">
        <v>0.38355555555555554</v>
      </c>
      <c r="AD639" s="10">
        <v>3.3848797525572037E-2</v>
      </c>
      <c r="AE639" s="10">
        <v>0.15884392141743203</v>
      </c>
      <c r="AF639" s="9">
        <v>3.8577415214931111E-2</v>
      </c>
      <c r="AG639" s="9">
        <v>4.3580178571428568E-2</v>
      </c>
    </row>
    <row r="640" spans="3:33">
      <c r="C640" t="s">
        <v>431</v>
      </c>
      <c r="D640">
        <v>2005</v>
      </c>
      <c r="E640" s="9">
        <v>0.60429571788413083</v>
      </c>
      <c r="F640" s="9">
        <v>4.8500000000000003E-4</v>
      </c>
      <c r="G640" s="9">
        <v>0.75</v>
      </c>
      <c r="H640" s="9">
        <v>0.30000000000000004</v>
      </c>
      <c r="I640" s="9">
        <v>0.52400000000000002</v>
      </c>
      <c r="J640" s="9">
        <v>0.75</v>
      </c>
      <c r="K640" s="10">
        <v>1</v>
      </c>
      <c r="L640" s="9">
        <v>0.9</v>
      </c>
      <c r="M640" s="9">
        <v>1</v>
      </c>
      <c r="N640" s="10">
        <v>0.1</v>
      </c>
      <c r="O640" s="10">
        <v>0.26</v>
      </c>
      <c r="P640" s="9">
        <v>0.85333333333333328</v>
      </c>
      <c r="Q640" s="10">
        <v>0.40749999999999997</v>
      </c>
      <c r="R640" s="9">
        <v>0.97</v>
      </c>
      <c r="S640" s="9">
        <v>0.67180394050583403</v>
      </c>
      <c r="T640" s="11">
        <v>0.968814968</v>
      </c>
      <c r="U640" s="9">
        <v>0.20843779500000001</v>
      </c>
      <c r="V640" s="10">
        <v>1</v>
      </c>
      <c r="W640" s="9">
        <v>2.5902310534874307E-4</v>
      </c>
      <c r="X640" s="9">
        <v>3.69403006291977E-4</v>
      </c>
      <c r="Y640" s="9">
        <v>0.7</v>
      </c>
      <c r="Z640" s="9">
        <v>0</v>
      </c>
      <c r="AA640" s="10">
        <v>1.7569546120058562E-2</v>
      </c>
      <c r="AB640" s="9">
        <v>0.98179999947999996</v>
      </c>
      <c r="AC640" s="9">
        <v>0.39244444444444437</v>
      </c>
      <c r="AD640" s="10">
        <v>2.5202252337154007E-2</v>
      </c>
      <c r="AE640" s="10">
        <v>0.16995445214508198</v>
      </c>
      <c r="AF640" s="9">
        <v>5.1648329541806107E-2</v>
      </c>
      <c r="AG640" s="9">
        <v>4.8393357142857141E-2</v>
      </c>
    </row>
    <row r="641" spans="3:33">
      <c r="C641" t="s">
        <v>431</v>
      </c>
      <c r="D641">
        <v>2006</v>
      </c>
      <c r="E641" s="9">
        <v>0.60429571788413083</v>
      </c>
      <c r="F641" s="9">
        <v>4.8500000000000003E-4</v>
      </c>
      <c r="G641" s="9">
        <v>0.75</v>
      </c>
      <c r="H641" s="9">
        <v>0.30000000000000004</v>
      </c>
      <c r="I641" s="9">
        <v>0.52400000000000002</v>
      </c>
      <c r="J641" s="9">
        <v>0.75</v>
      </c>
      <c r="K641" s="10">
        <v>1</v>
      </c>
      <c r="L641" s="9">
        <v>0.9</v>
      </c>
      <c r="M641" s="9">
        <v>1</v>
      </c>
      <c r="N641" s="10">
        <v>0.1</v>
      </c>
      <c r="O641" s="10">
        <v>0.41</v>
      </c>
      <c r="P641" s="9">
        <v>0.83166666666666667</v>
      </c>
      <c r="Q641" s="10">
        <v>0.40749999999999997</v>
      </c>
      <c r="R641" s="9">
        <v>0.97</v>
      </c>
      <c r="S641" s="9">
        <v>0.67180394050583403</v>
      </c>
      <c r="T641" s="11">
        <v>0.968814968</v>
      </c>
      <c r="U641" s="9">
        <v>0.32444619650000001</v>
      </c>
      <c r="V641" s="10">
        <v>1</v>
      </c>
      <c r="W641" s="9">
        <v>2.5902310534874307E-4</v>
      </c>
      <c r="X641" s="9">
        <v>3.69403006291977E-4</v>
      </c>
      <c r="Y641" s="9">
        <v>0.7</v>
      </c>
      <c r="Z641" s="9">
        <v>0</v>
      </c>
      <c r="AA641" s="10">
        <v>1.7569546120058562E-2</v>
      </c>
      <c r="AB641" s="9">
        <v>0.98179999947999996</v>
      </c>
      <c r="AC641" s="9">
        <v>0.40133333333333332</v>
      </c>
      <c r="AD641" s="10">
        <v>3.7362044820659968E-3</v>
      </c>
      <c r="AE641" s="10">
        <v>0.21377327796121798</v>
      </c>
      <c r="AF641" s="9">
        <v>8.0692335475940888E-2</v>
      </c>
      <c r="AG641" s="9">
        <v>5.3206535714285713E-2</v>
      </c>
    </row>
    <row r="642" spans="3:33">
      <c r="C642" t="s">
        <v>431</v>
      </c>
      <c r="D642">
        <v>2007</v>
      </c>
      <c r="E642" s="9">
        <v>0.60429571788413083</v>
      </c>
      <c r="F642" s="9">
        <v>4.8500000000000003E-4</v>
      </c>
      <c r="G642" s="9">
        <v>0.75</v>
      </c>
      <c r="H642" s="9">
        <v>0.30000000000000004</v>
      </c>
      <c r="I642" s="9">
        <v>0.52400000000000002</v>
      </c>
      <c r="J642" s="9">
        <v>0.75</v>
      </c>
      <c r="K642" s="10">
        <v>1</v>
      </c>
      <c r="L642" s="9">
        <v>0.9</v>
      </c>
      <c r="M642" s="9">
        <v>1</v>
      </c>
      <c r="N642" s="10">
        <v>0.1</v>
      </c>
      <c r="O642" s="10">
        <v>0.28000000000000003</v>
      </c>
      <c r="P642" s="9">
        <v>0.80999999999999994</v>
      </c>
      <c r="Q642" s="10">
        <v>0.40749999999999997</v>
      </c>
      <c r="R642" s="9">
        <v>0.97</v>
      </c>
      <c r="S642" s="9">
        <v>0.67180394050583403</v>
      </c>
      <c r="T642" s="11">
        <v>0.968814968</v>
      </c>
      <c r="U642" s="9">
        <v>0.24536228930000001</v>
      </c>
      <c r="V642" s="10">
        <v>1</v>
      </c>
      <c r="W642" s="9">
        <v>2.5902310534874307E-4</v>
      </c>
      <c r="X642" s="9">
        <v>3.69403006291977E-4</v>
      </c>
      <c r="Y642" s="9">
        <v>0.7</v>
      </c>
      <c r="Z642" s="9">
        <v>0</v>
      </c>
      <c r="AA642" s="10">
        <v>1.7569546120058562E-2</v>
      </c>
      <c r="AB642" s="9">
        <v>0.98179999947999996</v>
      </c>
      <c r="AC642" s="9">
        <v>0.41022222222222221</v>
      </c>
      <c r="AD642" s="10">
        <v>2.5333109995172E-2</v>
      </c>
      <c r="AE642" s="10">
        <v>0.22613742244389398</v>
      </c>
      <c r="AF642" s="9">
        <v>0.11714839974175223</v>
      </c>
      <c r="AG642" s="9">
        <v>5.8019714285714286E-2</v>
      </c>
    </row>
    <row r="643" spans="3:33">
      <c r="C643" t="s">
        <v>431</v>
      </c>
      <c r="D643">
        <v>2008</v>
      </c>
      <c r="E643" s="9">
        <v>0.60429571788413083</v>
      </c>
      <c r="F643" s="9">
        <v>4.8500000000000003E-4</v>
      </c>
      <c r="G643" s="9">
        <v>0.75</v>
      </c>
      <c r="H643" s="9">
        <v>0.30000000000000004</v>
      </c>
      <c r="I643" s="9">
        <v>0.52400000000000002</v>
      </c>
      <c r="J643" s="9">
        <v>0.75</v>
      </c>
      <c r="K643" s="10">
        <v>1</v>
      </c>
      <c r="L643" s="9">
        <v>0.9</v>
      </c>
      <c r="M643" s="9">
        <v>1</v>
      </c>
      <c r="N643" s="10">
        <v>0.1</v>
      </c>
      <c r="O643" s="10">
        <v>0.28559999987483026</v>
      </c>
      <c r="P643" s="9">
        <v>0.82619999963790181</v>
      </c>
      <c r="Q643" s="10">
        <v>0.40749999999999997</v>
      </c>
      <c r="R643" s="9">
        <v>0.97</v>
      </c>
      <c r="S643" s="9">
        <v>0.67180394050583403</v>
      </c>
      <c r="T643" s="11">
        <v>0.968814968</v>
      </c>
      <c r="U643" s="9">
        <v>0.1884566624</v>
      </c>
      <c r="V643" s="10">
        <v>1</v>
      </c>
      <c r="W643" s="9">
        <v>2.5902310534874307E-4</v>
      </c>
      <c r="X643" s="9">
        <v>3.69403006291977E-4</v>
      </c>
      <c r="Y643" s="9">
        <v>0.7</v>
      </c>
      <c r="Z643" s="9">
        <v>0</v>
      </c>
      <c r="AA643" s="10">
        <v>1.7569546120058562E-2</v>
      </c>
      <c r="AB643" s="9">
        <v>0.98179999947999996</v>
      </c>
      <c r="AC643" s="9">
        <v>0.4191111111111111</v>
      </c>
      <c r="AD643" s="10">
        <v>4.4425019922296013E-2</v>
      </c>
      <c r="AE643" s="10">
        <v>0.21130416507113398</v>
      </c>
      <c r="AF643" s="9">
        <v>0.16017114635537444</v>
      </c>
      <c r="AG643" s="9">
        <v>7.2631428571428569E-2</v>
      </c>
    </row>
    <row r="644" spans="3:33">
      <c r="C644" t="s">
        <v>431</v>
      </c>
      <c r="D644">
        <v>2009</v>
      </c>
      <c r="E644" s="9">
        <v>0.60429571788413083</v>
      </c>
      <c r="F644" s="9">
        <v>4.8500000000000003E-4</v>
      </c>
      <c r="G644" s="9">
        <v>0.75</v>
      </c>
      <c r="H644" s="9">
        <v>0.30000000000000004</v>
      </c>
      <c r="I644" s="9">
        <v>0.52400000000000002</v>
      </c>
      <c r="J644" s="9">
        <v>0.75</v>
      </c>
      <c r="K644" s="10">
        <v>1</v>
      </c>
      <c r="L644" s="9">
        <v>0.9</v>
      </c>
      <c r="M644" s="9">
        <v>1</v>
      </c>
      <c r="N644" s="10">
        <v>0.1</v>
      </c>
      <c r="O644" s="10">
        <v>0.29119999974966054</v>
      </c>
      <c r="P644" s="9">
        <v>0.84239999927580345</v>
      </c>
      <c r="Q644" s="10">
        <v>0.40749999999999997</v>
      </c>
      <c r="R644" s="9">
        <v>0.97</v>
      </c>
      <c r="S644" s="9">
        <v>0.67180394050583403</v>
      </c>
      <c r="T644" s="11">
        <v>0.968814968</v>
      </c>
      <c r="U644" s="9">
        <v>0.35796614580000002</v>
      </c>
      <c r="V644" s="10">
        <v>1</v>
      </c>
      <c r="W644" s="9">
        <v>2.5902310534874307E-4</v>
      </c>
      <c r="X644" s="9">
        <v>3.69403006291977E-4</v>
      </c>
      <c r="Y644" s="9">
        <v>0.7</v>
      </c>
      <c r="Z644" s="9">
        <v>0</v>
      </c>
      <c r="AA644" s="10">
        <v>1.7569546120058562E-2</v>
      </c>
      <c r="AB644" s="9">
        <v>0.98179999947999996</v>
      </c>
      <c r="AC644" s="9">
        <v>0.42799999999999999</v>
      </c>
      <c r="AD644" s="10">
        <v>7.395205169672199E-2</v>
      </c>
      <c r="AE644" s="10">
        <v>0.21098494537686002</v>
      </c>
      <c r="AF644" s="9">
        <v>0.17104807988666335</v>
      </c>
      <c r="AG644" s="9">
        <v>8.6245999999999989E-2</v>
      </c>
    </row>
    <row r="645" spans="3:33">
      <c r="C645" t="s">
        <v>431</v>
      </c>
      <c r="D645">
        <v>2010</v>
      </c>
      <c r="E645" s="9">
        <v>0.60429571788413083</v>
      </c>
      <c r="F645" s="9">
        <v>4.8500000000000003E-4</v>
      </c>
      <c r="G645" s="9">
        <v>0.75</v>
      </c>
      <c r="H645" s="9">
        <v>0.30000000000000004</v>
      </c>
      <c r="I645" s="9">
        <v>0.52400000000000002</v>
      </c>
      <c r="J645" s="9">
        <v>0.75</v>
      </c>
      <c r="K645" s="10">
        <v>1</v>
      </c>
      <c r="L645" s="9">
        <v>0.9</v>
      </c>
      <c r="M645" s="9">
        <v>1</v>
      </c>
      <c r="N645" s="10">
        <v>0.1</v>
      </c>
      <c r="O645" s="10">
        <v>0.29679999962449077</v>
      </c>
      <c r="P645" s="9">
        <v>0.8585999989137052</v>
      </c>
      <c r="Q645" s="10">
        <v>0.40749999999999997</v>
      </c>
      <c r="R645" s="9">
        <v>0.97</v>
      </c>
      <c r="S645" s="9">
        <v>0.67180394050583403</v>
      </c>
      <c r="T645" s="11">
        <v>0.968814968</v>
      </c>
      <c r="U645" s="9">
        <v>0.36154580717798834</v>
      </c>
      <c r="V645" s="10">
        <v>1</v>
      </c>
      <c r="W645" s="9">
        <v>2.5902310534874307E-4</v>
      </c>
      <c r="X645" s="9">
        <v>3.69403006291977E-4</v>
      </c>
      <c r="Y645" s="9">
        <v>0.7</v>
      </c>
      <c r="Z645" s="9">
        <v>0</v>
      </c>
      <c r="AA645" s="10">
        <v>1.7569546120058562E-2</v>
      </c>
      <c r="AB645" s="9">
        <v>0.98179999947999996</v>
      </c>
      <c r="AC645" s="9">
        <v>0.41399999999999998</v>
      </c>
      <c r="AD645" s="10">
        <v>7.8212531084525597E-2</v>
      </c>
      <c r="AE645" s="10">
        <v>0.21387509585849154</v>
      </c>
      <c r="AF645" s="9">
        <v>0.16933759912602891</v>
      </c>
      <c r="AG645" s="9">
        <v>8.5383540019277476E-2</v>
      </c>
    </row>
    <row r="646" spans="3:33">
      <c r="C646" t="s">
        <v>120</v>
      </c>
      <c r="D646">
        <v>1995</v>
      </c>
      <c r="E646" s="9">
        <v>0.10794467213114751</v>
      </c>
      <c r="F646" s="9">
        <v>5.135E-2</v>
      </c>
      <c r="G646" s="9">
        <v>6.0000000000000053E-2</v>
      </c>
      <c r="H646" s="9">
        <v>0.22499999999999998</v>
      </c>
      <c r="I646" s="9">
        <v>2.6666666666666666E-3</v>
      </c>
      <c r="J646" s="9">
        <v>6.0000000000000053E-2</v>
      </c>
      <c r="K646" s="10">
        <v>0.49525000000000002</v>
      </c>
      <c r="L646" s="9">
        <v>0.442</v>
      </c>
      <c r="M646" s="9">
        <v>0.5</v>
      </c>
      <c r="N646" s="10">
        <v>1</v>
      </c>
      <c r="O646" s="10">
        <v>0.81</v>
      </c>
      <c r="P646" s="9">
        <v>0.04</v>
      </c>
      <c r="Q646" s="10">
        <v>0.3175</v>
      </c>
      <c r="R646" s="9">
        <v>0.85719999999999996</v>
      </c>
      <c r="S646" s="9">
        <v>0.16400146341463395</v>
      </c>
      <c r="T646" s="11">
        <v>0.128772636</v>
      </c>
      <c r="U646" s="9">
        <v>1.0398474380042665E-2</v>
      </c>
      <c r="V646" s="10">
        <v>3.2275639250000002E-2</v>
      </c>
      <c r="W646" s="9">
        <v>3.509733604268795E-2</v>
      </c>
      <c r="X646" s="9">
        <v>2.3556027702306501E-2</v>
      </c>
      <c r="Y646" s="9">
        <v>9.000000000000008E-3</v>
      </c>
      <c r="Z646" s="9">
        <v>0.88</v>
      </c>
      <c r="AA646" s="10">
        <v>0.41128084606345483</v>
      </c>
      <c r="AB646" s="9">
        <v>0.8329999924</v>
      </c>
      <c r="AC646" s="9">
        <v>0.68</v>
      </c>
      <c r="AD646" s="10">
        <v>0.66425981159879499</v>
      </c>
      <c r="AE646" s="10">
        <v>0.72131584610928368</v>
      </c>
      <c r="AF646" s="9">
        <v>5.9889253750193333E-3</v>
      </c>
      <c r="AG646" s="9">
        <v>0.2275165209686458</v>
      </c>
    </row>
    <row r="647" spans="3:33">
      <c r="C647" t="s">
        <v>120</v>
      </c>
      <c r="D647">
        <v>1996</v>
      </c>
      <c r="E647" s="9">
        <v>0.10794467213114751</v>
      </c>
      <c r="F647" s="9">
        <v>4.5847999999999993E-2</v>
      </c>
      <c r="G647" s="9">
        <v>5.799999999999994E-2</v>
      </c>
      <c r="H647" s="9">
        <v>0.22499999999999998</v>
      </c>
      <c r="I647" s="9">
        <v>2.6666666666666666E-3</v>
      </c>
      <c r="J647" s="9">
        <v>5.799999999999994E-2</v>
      </c>
      <c r="K647" s="10">
        <v>0.49525000000000002</v>
      </c>
      <c r="L647" s="9">
        <v>0.43560000000000004</v>
      </c>
      <c r="M647" s="9">
        <v>0.5</v>
      </c>
      <c r="N647" s="10">
        <v>1</v>
      </c>
      <c r="O647" s="10">
        <v>0.88</v>
      </c>
      <c r="P647" s="9">
        <v>0.04</v>
      </c>
      <c r="Q647" s="10">
        <v>0.3175</v>
      </c>
      <c r="R647" s="9">
        <v>0.85719999999999996</v>
      </c>
      <c r="S647" s="9">
        <v>0.15978439024390412</v>
      </c>
      <c r="T647" s="11">
        <v>0.128772636</v>
      </c>
      <c r="U647" s="9">
        <v>1.0194582729999999E-2</v>
      </c>
      <c r="V647" s="10">
        <v>3.1175166600000002E-2</v>
      </c>
      <c r="W647" s="9">
        <v>3.509733604268795E-2</v>
      </c>
      <c r="X647" s="9">
        <v>2.3556027702306501E-2</v>
      </c>
      <c r="Y647" s="9">
        <v>9.000000000000008E-3</v>
      </c>
      <c r="Z647" s="9">
        <v>0.88</v>
      </c>
      <c r="AA647" s="10">
        <v>0.41128084606345483</v>
      </c>
      <c r="AB647" s="9">
        <v>0.83</v>
      </c>
      <c r="AC647" s="9">
        <v>0.66400000000000003</v>
      </c>
      <c r="AD647" s="10">
        <v>0.66761205257537404</v>
      </c>
      <c r="AE647" s="10">
        <v>0.72583249592686605</v>
      </c>
      <c r="AF647" s="9">
        <v>1.4494527833692445E-2</v>
      </c>
      <c r="AG647" s="9">
        <v>0.23293358084756507</v>
      </c>
    </row>
    <row r="648" spans="3:33">
      <c r="C648" t="s">
        <v>120</v>
      </c>
      <c r="D648">
        <v>1997</v>
      </c>
      <c r="E648" s="9">
        <v>0.10794467213114751</v>
      </c>
      <c r="F648" s="9">
        <v>4.0346E-2</v>
      </c>
      <c r="G648" s="9">
        <v>5.5999999999999939E-2</v>
      </c>
      <c r="H648" s="9">
        <v>0.22499999999999998</v>
      </c>
      <c r="I648" s="9">
        <v>2.6666666666666666E-3</v>
      </c>
      <c r="J648" s="9">
        <v>5.5999999999999939E-2</v>
      </c>
      <c r="K648" s="10">
        <v>0.49525000000000002</v>
      </c>
      <c r="L648" s="9">
        <v>0.42920000000000003</v>
      </c>
      <c r="M648" s="9">
        <v>0.5</v>
      </c>
      <c r="N648" s="10">
        <v>1</v>
      </c>
      <c r="O648" s="10">
        <v>0.83</v>
      </c>
      <c r="P648" s="9">
        <v>0.04</v>
      </c>
      <c r="Q648" s="10">
        <v>0.3175</v>
      </c>
      <c r="R648" s="9">
        <v>0.85719999999999996</v>
      </c>
      <c r="S648" s="9">
        <v>0.15566731707317194</v>
      </c>
      <c r="T648" s="11">
        <v>0.128772636</v>
      </c>
      <c r="U648" s="9">
        <v>1.8797049830000002E-2</v>
      </c>
      <c r="V648" s="10">
        <v>3.0074693950000002E-2</v>
      </c>
      <c r="W648" s="9">
        <v>3.509733604268795E-2</v>
      </c>
      <c r="X648" s="9">
        <v>2.3556027702306501E-2</v>
      </c>
      <c r="Y648" s="9">
        <v>9.000000000000008E-3</v>
      </c>
      <c r="Z648" s="9">
        <v>0.88</v>
      </c>
      <c r="AA648" s="10">
        <v>0.41128084606345483</v>
      </c>
      <c r="AB648" s="9">
        <v>0.83</v>
      </c>
      <c r="AC648" s="9">
        <v>0.65599999999999992</v>
      </c>
      <c r="AD648" s="10">
        <v>0.65921864616942594</v>
      </c>
      <c r="AE648" s="10">
        <v>0.72973042039691105</v>
      </c>
      <c r="AF648" s="9">
        <v>1.9557208898613555E-2</v>
      </c>
      <c r="AG648" s="9">
        <v>0.23835064072648438</v>
      </c>
    </row>
    <row r="649" spans="3:33">
      <c r="C649" t="s">
        <v>120</v>
      </c>
      <c r="D649">
        <v>1998</v>
      </c>
      <c r="E649" s="9">
        <v>0.10794467213114751</v>
      </c>
      <c r="F649" s="9">
        <v>3.4844E-2</v>
      </c>
      <c r="G649" s="9">
        <v>5.4000000000000048E-2</v>
      </c>
      <c r="H649" s="9">
        <v>0.22499999999999998</v>
      </c>
      <c r="I649" s="9">
        <v>2.6666666666666666E-3</v>
      </c>
      <c r="J649" s="9">
        <v>5.4000000000000048E-2</v>
      </c>
      <c r="K649" s="10">
        <v>0.49525000000000002</v>
      </c>
      <c r="L649" s="9">
        <v>0.42280000000000001</v>
      </c>
      <c r="M649" s="9">
        <v>0.5</v>
      </c>
      <c r="N649" s="10">
        <v>1</v>
      </c>
      <c r="O649" s="10">
        <v>0.86</v>
      </c>
      <c r="P649" s="9">
        <v>0.04</v>
      </c>
      <c r="Q649" s="10">
        <v>0.3175</v>
      </c>
      <c r="R649" s="9">
        <v>0.85719999999999996</v>
      </c>
      <c r="S649" s="9">
        <v>0.15171024390244015</v>
      </c>
      <c r="T649" s="11">
        <v>0.128772636</v>
      </c>
      <c r="U649" s="9">
        <v>1.095601113E-2</v>
      </c>
      <c r="V649" s="10">
        <v>2.8974221299999998E-2</v>
      </c>
      <c r="W649" s="9">
        <v>3.509733604268795E-2</v>
      </c>
      <c r="X649" s="9">
        <v>2.3556027702306501E-2</v>
      </c>
      <c r="Y649" s="9">
        <v>9.000000000000008E-3</v>
      </c>
      <c r="Z649" s="9">
        <v>0.88</v>
      </c>
      <c r="AA649" s="10">
        <v>0.41128084606345483</v>
      </c>
      <c r="AB649" s="9">
        <v>0.79</v>
      </c>
      <c r="AC649" s="9">
        <v>0.65599999999999992</v>
      </c>
      <c r="AD649" s="10">
        <v>0.65082523976347795</v>
      </c>
      <c r="AE649" s="10">
        <v>0.73362834486695605</v>
      </c>
      <c r="AF649" s="9">
        <v>3.2224667884016664E-2</v>
      </c>
      <c r="AG649" s="9">
        <v>0.24376770060540365</v>
      </c>
    </row>
    <row r="650" spans="3:33">
      <c r="C650" t="s">
        <v>120</v>
      </c>
      <c r="D650">
        <v>1999</v>
      </c>
      <c r="E650" s="9">
        <v>0.10794467213114751</v>
      </c>
      <c r="F650" s="9">
        <v>2.9341999999999997E-2</v>
      </c>
      <c r="G650" s="9">
        <v>5.2000000000000046E-2</v>
      </c>
      <c r="H650" s="9">
        <v>0.22499999999999998</v>
      </c>
      <c r="I650" s="9">
        <v>2.6666666666666666E-3</v>
      </c>
      <c r="J650" s="9">
        <v>5.2000000000000046E-2</v>
      </c>
      <c r="K650" s="10">
        <v>0.49525000000000002</v>
      </c>
      <c r="L650" s="9">
        <v>0.41639999999999999</v>
      </c>
      <c r="M650" s="9">
        <v>0.5</v>
      </c>
      <c r="N650" s="10">
        <v>1</v>
      </c>
      <c r="O650" s="10">
        <v>0.84</v>
      </c>
      <c r="P650" s="9">
        <v>0.04</v>
      </c>
      <c r="Q650" s="10">
        <v>0.3175</v>
      </c>
      <c r="R650" s="9">
        <v>0.85719999999999996</v>
      </c>
      <c r="S650" s="9">
        <v>0.14791317073170807</v>
      </c>
      <c r="T650" s="11">
        <v>0.128772636</v>
      </c>
      <c r="U650" s="9">
        <v>9.4938079900000003E-3</v>
      </c>
      <c r="V650" s="10">
        <v>2.7873748649999999E-2</v>
      </c>
      <c r="W650" s="9">
        <v>3.509733604268795E-2</v>
      </c>
      <c r="X650" s="9">
        <v>2.3556027702306501E-2</v>
      </c>
      <c r="Y650" s="9">
        <v>9.000000000000008E-3</v>
      </c>
      <c r="Z650" s="9">
        <v>0.88</v>
      </c>
      <c r="AA650" s="10">
        <v>0.41128084606345483</v>
      </c>
      <c r="AB650" s="9">
        <v>0.78</v>
      </c>
      <c r="AC650" s="9">
        <v>0.67400000000000004</v>
      </c>
      <c r="AD650" s="10">
        <v>0.6641426755631199</v>
      </c>
      <c r="AE650" s="10">
        <v>0.72364509980626501</v>
      </c>
      <c r="AF650" s="9">
        <v>3.9962339187070782E-2</v>
      </c>
      <c r="AG650" s="9">
        <v>0.24918476048432292</v>
      </c>
    </row>
    <row r="651" spans="3:33">
      <c r="C651" t="s">
        <v>120</v>
      </c>
      <c r="D651">
        <v>2000</v>
      </c>
      <c r="E651" s="9">
        <v>0.10794467213114751</v>
      </c>
      <c r="F651" s="9">
        <v>2.384E-2</v>
      </c>
      <c r="G651" s="9">
        <v>5.0000000000000044E-2</v>
      </c>
      <c r="H651" s="9">
        <v>0.22499999999999998</v>
      </c>
      <c r="I651" s="9">
        <v>2.6666666666666666E-3</v>
      </c>
      <c r="J651" s="9">
        <v>5.0000000000000044E-2</v>
      </c>
      <c r="K651" s="10">
        <v>0.49525000000000002</v>
      </c>
      <c r="L651" s="9">
        <v>0.41</v>
      </c>
      <c r="M651" s="9">
        <v>0.5</v>
      </c>
      <c r="N651" s="10">
        <v>1</v>
      </c>
      <c r="O651" s="10">
        <v>0.88</v>
      </c>
      <c r="P651" s="9">
        <v>0.04</v>
      </c>
      <c r="Q651" s="10">
        <v>0.3175</v>
      </c>
      <c r="R651" s="9">
        <v>0.85719999999999996</v>
      </c>
      <c r="S651" s="9">
        <v>0.14431609756097596</v>
      </c>
      <c r="T651" s="11">
        <v>0.128772636</v>
      </c>
      <c r="U651" s="9">
        <v>9.8938243500000002E-3</v>
      </c>
      <c r="V651" s="10">
        <v>2.6773275999999999E-2</v>
      </c>
      <c r="W651" s="9">
        <v>3.509733604268795E-2</v>
      </c>
      <c r="X651" s="9">
        <v>2.3556027702306501E-2</v>
      </c>
      <c r="Y651" s="9">
        <v>9.000000000000008E-3</v>
      </c>
      <c r="Z651" s="9">
        <v>0.88</v>
      </c>
      <c r="AA651" s="10">
        <v>0.41128084606345483</v>
      </c>
      <c r="AB651" s="9">
        <v>0.78</v>
      </c>
      <c r="AC651" s="9">
        <v>0.68400000000000005</v>
      </c>
      <c r="AD651" s="10">
        <v>0.67746011136276196</v>
      </c>
      <c r="AE651" s="10">
        <v>0.71366185474557398</v>
      </c>
      <c r="AF651" s="9">
        <v>5.9815533298073889E-2</v>
      </c>
      <c r="AG651" s="9">
        <v>0.25460182036324219</v>
      </c>
    </row>
    <row r="652" spans="3:33">
      <c r="C652" t="s">
        <v>120</v>
      </c>
      <c r="D652">
        <v>2001</v>
      </c>
      <c r="E652" s="9">
        <v>0.10794467213114751</v>
      </c>
      <c r="F652" s="9">
        <v>2.4316799989342691E-2</v>
      </c>
      <c r="G652" s="9">
        <v>4.7999999999999932E-2</v>
      </c>
      <c r="H652" s="9">
        <v>0.22499999999999998</v>
      </c>
      <c r="I652" s="9">
        <v>2.6666666666666666E-3</v>
      </c>
      <c r="J652" s="9">
        <v>5.0000000000000044E-2</v>
      </c>
      <c r="K652" s="10">
        <v>0.49525000000000002</v>
      </c>
      <c r="L652" s="9">
        <v>0.40460000000000002</v>
      </c>
      <c r="M652" s="9">
        <v>0.5</v>
      </c>
      <c r="N652" s="10">
        <v>1</v>
      </c>
      <c r="O652" s="10">
        <v>0.85</v>
      </c>
      <c r="P652" s="9">
        <v>0.04</v>
      </c>
      <c r="Q652" s="10">
        <v>0.3175</v>
      </c>
      <c r="R652" s="9">
        <v>0.85719999999999996</v>
      </c>
      <c r="S652" s="9">
        <v>0.14095902439024399</v>
      </c>
      <c r="T652" s="11">
        <v>0.128772636</v>
      </c>
      <c r="U652" s="9">
        <v>1.84850997E-2</v>
      </c>
      <c r="V652" s="10">
        <v>2.63458185E-2</v>
      </c>
      <c r="W652" s="9">
        <v>3.509733604268795E-2</v>
      </c>
      <c r="X652" s="9">
        <v>2.3556027702306501E-2</v>
      </c>
      <c r="Y652" s="9">
        <v>9.000000000000008E-3</v>
      </c>
      <c r="Z652" s="9">
        <v>0.88</v>
      </c>
      <c r="AA652" s="10">
        <v>0.41128084606345483</v>
      </c>
      <c r="AB652" s="9">
        <v>0.78</v>
      </c>
      <c r="AC652" s="9">
        <v>0.67599999999999993</v>
      </c>
      <c r="AD652" s="10">
        <v>0.69304940264643</v>
      </c>
      <c r="AE652" s="10">
        <v>0.71692268289071803</v>
      </c>
      <c r="AF652" s="9">
        <v>9.0434471271294448E-2</v>
      </c>
      <c r="AG652" s="9">
        <v>0.26001888024216147</v>
      </c>
    </row>
    <row r="653" spans="3:33">
      <c r="C653" t="s">
        <v>120</v>
      </c>
      <c r="D653">
        <v>2002</v>
      </c>
      <c r="E653" s="9">
        <v>0.10794467213114751</v>
      </c>
      <c r="F653" s="9">
        <v>2.4793599978685375E-2</v>
      </c>
      <c r="G653" s="9">
        <v>4.599999999999993E-2</v>
      </c>
      <c r="H653" s="9">
        <v>0.22499999999999998</v>
      </c>
      <c r="I653" s="9">
        <v>2.6666666666666666E-3</v>
      </c>
      <c r="J653" s="9">
        <v>5.0000000000000044E-2</v>
      </c>
      <c r="K653" s="10">
        <v>0.49525000000000002</v>
      </c>
      <c r="L653" s="9">
        <v>0.3992</v>
      </c>
      <c r="M653" s="9">
        <v>0.5</v>
      </c>
      <c r="N653" s="10">
        <v>1</v>
      </c>
      <c r="O653" s="10">
        <v>0.91</v>
      </c>
      <c r="P653" s="9">
        <v>0.04</v>
      </c>
      <c r="Q653" s="10">
        <v>0.3175</v>
      </c>
      <c r="R653" s="9">
        <v>0.85719999999999996</v>
      </c>
      <c r="S653" s="9">
        <v>0.13778195121951198</v>
      </c>
      <c r="T653" s="11">
        <v>0.128772636</v>
      </c>
      <c r="U653" s="9">
        <v>1.5331095320000002E-2</v>
      </c>
      <c r="V653" s="10">
        <v>2.5918361000000001E-2</v>
      </c>
      <c r="W653" s="9">
        <v>3.509733604268795E-2</v>
      </c>
      <c r="X653" s="9">
        <v>2.3556027702306501E-2</v>
      </c>
      <c r="Y653" s="9">
        <v>9.000000000000008E-3</v>
      </c>
      <c r="Z653" s="9">
        <v>0.88</v>
      </c>
      <c r="AA653" s="10">
        <v>0.41128084606345483</v>
      </c>
      <c r="AB653" s="9">
        <v>0.78</v>
      </c>
      <c r="AC653" s="9">
        <v>0.67500000000000004</v>
      </c>
      <c r="AD653" s="10">
        <v>0.70863869393009804</v>
      </c>
      <c r="AE653" s="10">
        <v>0.72018351103586198</v>
      </c>
      <c r="AF653" s="9">
        <v>0.13616353433468445</v>
      </c>
      <c r="AG653" s="9">
        <v>0.26543594012108074</v>
      </c>
    </row>
    <row r="654" spans="3:33">
      <c r="C654" t="s">
        <v>120</v>
      </c>
      <c r="D654">
        <v>2003</v>
      </c>
      <c r="E654" s="9">
        <v>0.10794467213114751</v>
      </c>
      <c r="F654" s="9">
        <v>2.5270399968028066E-2</v>
      </c>
      <c r="G654" s="9">
        <v>4.4000000000000039E-2</v>
      </c>
      <c r="H654" s="9">
        <v>0.22499999999999998</v>
      </c>
      <c r="I654" s="9">
        <v>2.6666666666666666E-3</v>
      </c>
      <c r="J654" s="9">
        <v>5.0000000000000044E-2</v>
      </c>
      <c r="K654" s="10">
        <v>0.49525000000000002</v>
      </c>
      <c r="L654" s="9">
        <v>0.39380000000000004</v>
      </c>
      <c r="M654" s="9">
        <v>0.5</v>
      </c>
      <c r="N654" s="10">
        <v>1</v>
      </c>
      <c r="O654" s="10">
        <v>0.94</v>
      </c>
      <c r="P654" s="9">
        <v>0.04</v>
      </c>
      <c r="Q654" s="10">
        <v>0.3175</v>
      </c>
      <c r="R654" s="9">
        <v>0.85719999999999996</v>
      </c>
      <c r="S654" s="9">
        <v>0.13478487804878203</v>
      </c>
      <c r="T654" s="11">
        <v>0.128772636</v>
      </c>
      <c r="U654" s="9">
        <v>8.0084136999999996E-3</v>
      </c>
      <c r="V654" s="10">
        <v>2.5490903499999999E-2</v>
      </c>
      <c r="W654" s="9">
        <v>3.509733604268795E-2</v>
      </c>
      <c r="X654" s="9">
        <v>2.3556027702306501E-2</v>
      </c>
      <c r="Y654" s="9">
        <v>9.000000000000008E-3</v>
      </c>
      <c r="Z654" s="9">
        <v>0.88</v>
      </c>
      <c r="AA654" s="10">
        <v>0.41128084606345483</v>
      </c>
      <c r="AB654" s="9">
        <v>0.75399999620000002</v>
      </c>
      <c r="AC654" s="9">
        <v>0.67</v>
      </c>
      <c r="AD654" s="10">
        <v>0.66442220333596802</v>
      </c>
      <c r="AE654" s="10">
        <v>0.70596799907126795</v>
      </c>
      <c r="AF654" s="9">
        <v>0.20687100753460111</v>
      </c>
      <c r="AG654" s="9">
        <v>0.27085300000000001</v>
      </c>
    </row>
    <row r="655" spans="3:33">
      <c r="C655" t="s">
        <v>120</v>
      </c>
      <c r="D655">
        <v>2004</v>
      </c>
      <c r="E655" s="9">
        <v>0.10794467213114751</v>
      </c>
      <c r="F655" s="9">
        <v>2.5747199957370757E-2</v>
      </c>
      <c r="G655" s="9">
        <v>4.2000000000000037E-2</v>
      </c>
      <c r="H655" s="9">
        <v>0.22499999999999998</v>
      </c>
      <c r="I655" s="9">
        <v>2.6666666666666666E-3</v>
      </c>
      <c r="J655" s="9">
        <v>5.0000000000000044E-2</v>
      </c>
      <c r="K655" s="10">
        <v>0.49525000000000002</v>
      </c>
      <c r="L655" s="9">
        <v>0.38840000000000002</v>
      </c>
      <c r="M655" s="9">
        <v>0.5</v>
      </c>
      <c r="N655" s="10">
        <v>1</v>
      </c>
      <c r="O655" s="10">
        <v>1</v>
      </c>
      <c r="P655" s="9">
        <v>0.04</v>
      </c>
      <c r="Q655" s="10">
        <v>0.3175</v>
      </c>
      <c r="R655" s="9">
        <v>0.85719999999999996</v>
      </c>
      <c r="S655" s="9">
        <v>0.13194780487804991</v>
      </c>
      <c r="T655" s="11">
        <v>0.128772636</v>
      </c>
      <c r="U655" s="9">
        <v>6.8569837099999994E-3</v>
      </c>
      <c r="V655" s="10">
        <v>2.5063446E-2</v>
      </c>
      <c r="W655" s="9">
        <v>3.509733604268795E-2</v>
      </c>
      <c r="X655" s="9">
        <v>2.3556027702306501E-2</v>
      </c>
      <c r="Y655" s="9">
        <v>9.000000000000008E-3</v>
      </c>
      <c r="Z655" s="9">
        <v>0.88</v>
      </c>
      <c r="AA655" s="10">
        <v>0.41128084606345483</v>
      </c>
      <c r="AB655" s="9">
        <v>0.75600000379999999</v>
      </c>
      <c r="AC655" s="9">
        <v>0.66400000000000003</v>
      </c>
      <c r="AD655" s="10">
        <v>0.65943900163314395</v>
      </c>
      <c r="AE655" s="10">
        <v>0.69927677042020808</v>
      </c>
      <c r="AF655" s="9">
        <v>0.24096730248574666</v>
      </c>
      <c r="AG655" s="9">
        <v>0.36197099999999999</v>
      </c>
    </row>
    <row r="656" spans="3:33">
      <c r="C656" t="s">
        <v>120</v>
      </c>
      <c r="D656">
        <v>2005</v>
      </c>
      <c r="E656" s="9">
        <v>0.10794467213114751</v>
      </c>
      <c r="F656" s="9">
        <v>2.6223999946713445E-2</v>
      </c>
      <c r="G656" s="9">
        <v>4.0000000000000036E-2</v>
      </c>
      <c r="H656" s="9">
        <v>0.22499999999999998</v>
      </c>
      <c r="I656" s="9">
        <v>2.6666666666666666E-3</v>
      </c>
      <c r="J656" s="9">
        <v>5.0000000000000044E-2</v>
      </c>
      <c r="K656" s="10">
        <v>0.49525000000000002</v>
      </c>
      <c r="L656" s="9">
        <v>0.38299999999999995</v>
      </c>
      <c r="M656" s="9">
        <v>0.5</v>
      </c>
      <c r="N656" s="10">
        <v>1</v>
      </c>
      <c r="O656" s="10">
        <v>0.85</v>
      </c>
      <c r="P656" s="9">
        <v>0.04</v>
      </c>
      <c r="Q656" s="10">
        <v>0.3175</v>
      </c>
      <c r="R656" s="9">
        <v>0.85719999999999996</v>
      </c>
      <c r="S656" s="9">
        <v>0.12925073170731793</v>
      </c>
      <c r="T656" s="11">
        <v>0.128772636</v>
      </c>
      <c r="U656" s="9">
        <v>1.49384509E-3</v>
      </c>
      <c r="V656" s="10">
        <v>2.4635988500000001E-2</v>
      </c>
      <c r="W656" s="9">
        <v>3.509733604268795E-2</v>
      </c>
      <c r="X656" s="9">
        <v>2.3556027702306501E-2</v>
      </c>
      <c r="Y656" s="9">
        <v>9.000000000000008E-3</v>
      </c>
      <c r="Z656" s="9">
        <v>0.88</v>
      </c>
      <c r="AA656" s="10">
        <v>0.41128084606345483</v>
      </c>
      <c r="AB656" s="9">
        <v>0.75199999810000007</v>
      </c>
      <c r="AC656" s="9">
        <v>0.66099999999999992</v>
      </c>
      <c r="AD656" s="10">
        <v>0.66245172375263195</v>
      </c>
      <c r="AE656" s="10">
        <v>0.66226067239605202</v>
      </c>
      <c r="AF656" s="9">
        <v>0.28271023131203443</v>
      </c>
      <c r="AG656" s="9">
        <v>0.36196757142857144</v>
      </c>
    </row>
    <row r="657" spans="3:33">
      <c r="C657" t="s">
        <v>120</v>
      </c>
      <c r="D657">
        <v>2006</v>
      </c>
      <c r="E657" s="9">
        <v>0.10794467213114751</v>
      </c>
      <c r="F657" s="9">
        <v>2.6700799936056136E-2</v>
      </c>
      <c r="G657" s="9">
        <v>3.6666666666666736E-2</v>
      </c>
      <c r="H657" s="9">
        <v>0.22499999999999998</v>
      </c>
      <c r="I657" s="9">
        <v>2.6666666666666666E-3</v>
      </c>
      <c r="J657" s="9">
        <v>5.0000000000000044E-2</v>
      </c>
      <c r="K657" s="10">
        <v>0.49525000000000002</v>
      </c>
      <c r="L657" s="9">
        <v>0.37780000000000002</v>
      </c>
      <c r="M657" s="9">
        <v>0.5</v>
      </c>
      <c r="N657" s="10">
        <v>1</v>
      </c>
      <c r="O657" s="10">
        <v>0.98</v>
      </c>
      <c r="P657" s="9">
        <v>0.04</v>
      </c>
      <c r="Q657" s="10">
        <v>0.3175</v>
      </c>
      <c r="R657" s="9">
        <v>0.85719999999999996</v>
      </c>
      <c r="S657" s="9">
        <v>0.12665365853658617</v>
      </c>
      <c r="T657" s="11">
        <v>0.128772636</v>
      </c>
      <c r="U657" s="9">
        <v>6.6917041999999991E-4</v>
      </c>
      <c r="V657" s="10">
        <v>2.4273084166666667E-2</v>
      </c>
      <c r="W657" s="9">
        <v>3.509733604268795E-2</v>
      </c>
      <c r="X657" s="9">
        <v>2.3556027702306501E-2</v>
      </c>
      <c r="Y657" s="9">
        <v>9.000000000000008E-3</v>
      </c>
      <c r="Z657" s="9">
        <v>0.88</v>
      </c>
      <c r="AA657" s="10">
        <v>0.41128084606345483</v>
      </c>
      <c r="AB657" s="9">
        <v>0.74799999240000004</v>
      </c>
      <c r="AC657" s="9">
        <v>0.65900000000000003</v>
      </c>
      <c r="AD657" s="10">
        <v>0.66575506121008599</v>
      </c>
      <c r="AE657" s="10">
        <v>0.67804530090682802</v>
      </c>
      <c r="AF657" s="9">
        <v>0.36492989432222889</v>
      </c>
      <c r="AG657" s="9">
        <v>0.3547282201618121</v>
      </c>
    </row>
    <row r="658" spans="3:33">
      <c r="C658" t="s">
        <v>120</v>
      </c>
      <c r="D658">
        <v>2007</v>
      </c>
      <c r="E658" s="9">
        <v>0.10794467213114751</v>
      </c>
      <c r="F658" s="9">
        <v>2.7177599925398824E-2</v>
      </c>
      <c r="G658" s="9">
        <v>3.3333333333333326E-2</v>
      </c>
      <c r="H658" s="9">
        <v>0.22499999999999998</v>
      </c>
      <c r="I658" s="9">
        <v>2.6666666666666666E-3</v>
      </c>
      <c r="J658" s="9">
        <v>5.0000000000000044E-2</v>
      </c>
      <c r="K658" s="10">
        <v>0.49525000000000002</v>
      </c>
      <c r="L658" s="9">
        <v>0.37259999999999999</v>
      </c>
      <c r="M658" s="9">
        <v>0.5</v>
      </c>
      <c r="N658" s="10">
        <v>1</v>
      </c>
      <c r="O658" s="10">
        <v>0.97</v>
      </c>
      <c r="P658" s="9">
        <v>0.04</v>
      </c>
      <c r="Q658" s="10">
        <v>0.3175</v>
      </c>
      <c r="R658" s="9">
        <v>0.85719999999999996</v>
      </c>
      <c r="S658" s="9">
        <v>0.12411658536585402</v>
      </c>
      <c r="T658" s="11">
        <v>0.128772636</v>
      </c>
      <c r="U658" s="9">
        <v>1.3215630900000001E-3</v>
      </c>
      <c r="V658" s="10">
        <v>2.3910179833333333E-2</v>
      </c>
      <c r="W658" s="9">
        <v>3.509733604268795E-2</v>
      </c>
      <c r="X658" s="9">
        <v>2.3556027702306501E-2</v>
      </c>
      <c r="Y658" s="9">
        <v>9.000000000000008E-3</v>
      </c>
      <c r="Z658" s="9">
        <v>0.88</v>
      </c>
      <c r="AA658" s="10">
        <v>0.41128084606345483</v>
      </c>
      <c r="AB658" s="9">
        <v>0.74466633929999992</v>
      </c>
      <c r="AC658" s="9">
        <v>0.64</v>
      </c>
      <c r="AD658" s="10">
        <v>0.64445040270597198</v>
      </c>
      <c r="AE658" s="10">
        <v>0.68382965616065405</v>
      </c>
      <c r="AF658" s="9">
        <v>0.37584230152738779</v>
      </c>
      <c r="AG658" s="9">
        <v>0.34748886889505282</v>
      </c>
    </row>
    <row r="659" spans="3:33">
      <c r="C659" t="s">
        <v>120</v>
      </c>
      <c r="D659">
        <v>2008</v>
      </c>
      <c r="E659" s="9">
        <v>0.10794467213114751</v>
      </c>
      <c r="F659" s="9">
        <v>2.7654399914741515E-2</v>
      </c>
      <c r="G659" s="9">
        <v>3.0000000000000027E-2</v>
      </c>
      <c r="H659" s="9">
        <v>0.22499999999999998</v>
      </c>
      <c r="I659" s="9">
        <v>2.6666666666666666E-3</v>
      </c>
      <c r="J659" s="9">
        <v>5.0000000000000044E-2</v>
      </c>
      <c r="K659" s="10">
        <v>0.49525000000000002</v>
      </c>
      <c r="L659" s="9">
        <v>0.3674</v>
      </c>
      <c r="M659" s="9">
        <v>0.5</v>
      </c>
      <c r="N659" s="10">
        <v>1</v>
      </c>
      <c r="O659" s="10">
        <v>0.98939999956637614</v>
      </c>
      <c r="P659" s="9">
        <v>0.04</v>
      </c>
      <c r="Q659" s="10">
        <v>0.3175</v>
      </c>
      <c r="R659" s="9">
        <v>0.85719999999999996</v>
      </c>
      <c r="S659" s="9">
        <v>0.12163951219512203</v>
      </c>
      <c r="T659" s="11">
        <v>0.128772636</v>
      </c>
      <c r="U659" s="9">
        <v>1.19976299E-3</v>
      </c>
      <c r="V659" s="10">
        <v>2.3547275499999999E-2</v>
      </c>
      <c r="W659" s="9">
        <v>3.509733604268795E-2</v>
      </c>
      <c r="X659" s="9">
        <v>2.3556027702306501E-2</v>
      </c>
      <c r="Y659" s="9">
        <v>9.000000000000008E-3</v>
      </c>
      <c r="Z659" s="9">
        <v>0.88</v>
      </c>
      <c r="AA659" s="10">
        <v>0.41128084606345483</v>
      </c>
      <c r="AB659" s="9">
        <v>0.74719999999999998</v>
      </c>
      <c r="AC659" s="9">
        <v>0.64200000000000002</v>
      </c>
      <c r="AD659" s="10">
        <v>0.59684315990646997</v>
      </c>
      <c r="AE659" s="10">
        <v>0.69245177538676594</v>
      </c>
      <c r="AF659" s="9">
        <v>0.46384829475630662</v>
      </c>
      <c r="AG659" s="9">
        <v>0.34024951762829347</v>
      </c>
    </row>
    <row r="660" spans="3:33">
      <c r="C660" t="s">
        <v>120</v>
      </c>
      <c r="D660">
        <v>2009</v>
      </c>
      <c r="E660" s="9">
        <v>0.10794467213114751</v>
      </c>
      <c r="F660" s="9">
        <v>2.8131199904084202E-2</v>
      </c>
      <c r="G660" s="9">
        <v>4.9399999566376196E-2</v>
      </c>
      <c r="H660" s="9">
        <v>0.22499999999999998</v>
      </c>
      <c r="I660" s="9">
        <v>2.6666666666666666E-3</v>
      </c>
      <c r="J660" s="9">
        <v>6.8999999575316884E-2</v>
      </c>
      <c r="K660" s="10">
        <v>0.49525000000000002</v>
      </c>
      <c r="L660" s="9">
        <v>0.36219999999999997</v>
      </c>
      <c r="M660" s="9">
        <v>0.5</v>
      </c>
      <c r="N660" s="10">
        <v>1</v>
      </c>
      <c r="O660" s="10">
        <v>1</v>
      </c>
      <c r="P660" s="9">
        <v>0.04</v>
      </c>
      <c r="Q660" s="10">
        <v>0.3175</v>
      </c>
      <c r="R660" s="9">
        <v>0.85719999999999996</v>
      </c>
      <c r="S660" s="9">
        <v>0.15320672124563739</v>
      </c>
      <c r="T660" s="11">
        <v>0.128772636</v>
      </c>
      <c r="U660" s="9">
        <v>1.55855622E-3</v>
      </c>
      <c r="V660" s="10">
        <v>2.4018220999473545E-2</v>
      </c>
      <c r="W660" s="9">
        <v>3.509733604268795E-2</v>
      </c>
      <c r="X660" s="9">
        <v>2.3556027702306501E-2</v>
      </c>
      <c r="Y660" s="9">
        <v>9.000000000000008E-3</v>
      </c>
      <c r="Z660" s="9">
        <v>0.88</v>
      </c>
      <c r="AA660" s="10">
        <v>0.41128084606345483</v>
      </c>
      <c r="AB660" s="9">
        <v>0.75225599988698955</v>
      </c>
      <c r="AC660" s="9">
        <v>0.66400000000000003</v>
      </c>
      <c r="AD660" s="10">
        <v>0.63020812986116803</v>
      </c>
      <c r="AE660" s="10">
        <v>0.6939725626067339</v>
      </c>
      <c r="AF660" s="9">
        <v>0.47325748616766555</v>
      </c>
      <c r="AG660" s="9">
        <v>0.33301016636153419</v>
      </c>
    </row>
    <row r="661" spans="3:33">
      <c r="C661" t="s">
        <v>120</v>
      </c>
      <c r="D661">
        <v>2010</v>
      </c>
      <c r="E661" s="9">
        <v>0.10794467213114751</v>
      </c>
      <c r="F661" s="9">
        <v>2.8607999893426894E-2</v>
      </c>
      <c r="G661" s="9">
        <v>6.8799999132752365E-2</v>
      </c>
      <c r="H661" s="9">
        <v>0.22499999999999998</v>
      </c>
      <c r="I661" s="9">
        <v>2.6666666666666666E-3</v>
      </c>
      <c r="J661" s="9">
        <v>8.7999999150633834E-2</v>
      </c>
      <c r="K661" s="10">
        <v>0.49525000000000002</v>
      </c>
      <c r="L661" s="9">
        <v>0.36582199991904196</v>
      </c>
      <c r="M661" s="9">
        <v>0.5</v>
      </c>
      <c r="N661" s="10">
        <v>1</v>
      </c>
      <c r="O661" s="10">
        <v>1</v>
      </c>
      <c r="P661" s="9">
        <v>0.04</v>
      </c>
      <c r="Q661" s="10">
        <v>0.3175</v>
      </c>
      <c r="R661" s="9">
        <v>0.85719999999999996</v>
      </c>
      <c r="S661" s="9">
        <v>0.18477393029615286</v>
      </c>
      <c r="T661" s="11">
        <v>0.128772636</v>
      </c>
      <c r="U661" s="9">
        <v>1.5741417818516358E-3</v>
      </c>
      <c r="V661" s="10">
        <v>2.4489166498947095E-2</v>
      </c>
      <c r="W661" s="9">
        <v>3.509733604268795E-2</v>
      </c>
      <c r="X661" s="9">
        <v>2.3556027702306501E-2</v>
      </c>
      <c r="Y661" s="9">
        <v>9.000000000000008E-3</v>
      </c>
      <c r="Z661" s="9">
        <v>0.88</v>
      </c>
      <c r="AA661" s="10">
        <v>0.41128084606345483</v>
      </c>
      <c r="AB661" s="9">
        <v>0.75731199977397923</v>
      </c>
      <c r="AC661" s="9">
        <v>0.65900000000000003</v>
      </c>
      <c r="AD661" s="10">
        <v>0.62890604859166011</v>
      </c>
      <c r="AE661" s="10">
        <v>0.69203283702402296</v>
      </c>
      <c r="AF661" s="9">
        <v>0.46852491141177016</v>
      </c>
      <c r="AG661" s="9">
        <v>0.32577081509477485</v>
      </c>
    </row>
    <row r="662" spans="3:33">
      <c r="C662" t="s">
        <v>122</v>
      </c>
      <c r="D662">
        <v>1995</v>
      </c>
      <c r="E662" s="9">
        <v>0.82539500670241284</v>
      </c>
      <c r="F662" s="9">
        <v>1.5180000000000001E-2</v>
      </c>
      <c r="G662" s="9">
        <v>0.22999999999999998</v>
      </c>
      <c r="H662" s="9">
        <v>0.27500000000000002</v>
      </c>
      <c r="I662" s="9">
        <v>0.374</v>
      </c>
      <c r="J662" s="9">
        <v>0.79</v>
      </c>
      <c r="K662" s="10">
        <v>0.36491666666666667</v>
      </c>
      <c r="L662" s="9">
        <v>0.58599999999999997</v>
      </c>
      <c r="M662" s="9">
        <v>0.93941845238099997</v>
      </c>
      <c r="N662" s="10">
        <v>0.16</v>
      </c>
      <c r="O662" s="10">
        <v>0.41</v>
      </c>
      <c r="P662" s="9">
        <v>0.50759999915957454</v>
      </c>
      <c r="Q662" s="10">
        <v>0.40749999999999997</v>
      </c>
      <c r="R662" s="9">
        <v>0.96640000000000004</v>
      </c>
      <c r="S662" s="9">
        <v>0.55989414634146395</v>
      </c>
      <c r="T662" s="11">
        <v>0.89593657000000004</v>
      </c>
      <c r="U662" s="9">
        <v>3.0204141450000003E-2</v>
      </c>
      <c r="V662" s="10">
        <v>0.86152001249999999</v>
      </c>
      <c r="W662" s="9">
        <v>3.4615097838185433E-3</v>
      </c>
      <c r="X662" s="9">
        <v>6.3369439124179597E-2</v>
      </c>
      <c r="Y662" s="9">
        <v>0.52700000000000002</v>
      </c>
      <c r="Z662" s="9">
        <v>0.25</v>
      </c>
      <c r="AA662" s="10">
        <v>4.7169811320754715E-3</v>
      </c>
      <c r="AB662" s="9">
        <v>0.90399999619000004</v>
      </c>
      <c r="AC662" s="9">
        <v>0.53400000000000003</v>
      </c>
      <c r="AD662" s="10">
        <v>0.49717738524313948</v>
      </c>
      <c r="AE662" s="10">
        <v>0.34275698906038254</v>
      </c>
      <c r="AF662" s="9">
        <v>9.5440363322449686E-4</v>
      </c>
      <c r="AG662" s="9">
        <v>5.7070999999999997E-2</v>
      </c>
    </row>
    <row r="663" spans="3:33">
      <c r="C663" t="s">
        <v>122</v>
      </c>
      <c r="D663">
        <v>1996</v>
      </c>
      <c r="E663" s="9">
        <v>0.82539500670241284</v>
      </c>
      <c r="F663" s="9">
        <v>1.5618E-2</v>
      </c>
      <c r="G663" s="9">
        <v>0.22799999999999998</v>
      </c>
      <c r="H663" s="9">
        <v>0.27500000000000002</v>
      </c>
      <c r="I663" s="9">
        <v>0.374</v>
      </c>
      <c r="J663" s="9">
        <v>0.78800000000000003</v>
      </c>
      <c r="K663" s="10">
        <v>0.36491666666666667</v>
      </c>
      <c r="L663" s="9">
        <v>0.58179999999999998</v>
      </c>
      <c r="M663" s="9">
        <v>0.93838511904766664</v>
      </c>
      <c r="N663" s="10">
        <v>0.16</v>
      </c>
      <c r="O663" s="10">
        <v>0.31</v>
      </c>
      <c r="P663" s="9">
        <v>0.49819999936968096</v>
      </c>
      <c r="Q663" s="10">
        <v>0.40749999999999997</v>
      </c>
      <c r="R663" s="9">
        <v>0.96640000000000004</v>
      </c>
      <c r="S663" s="9">
        <v>0.56522634146341599</v>
      </c>
      <c r="T663" s="11">
        <v>0.89593657000000004</v>
      </c>
      <c r="U663" s="9">
        <v>4.1382675889999998E-2</v>
      </c>
      <c r="V663" s="10">
        <v>0.8352839957</v>
      </c>
      <c r="W663" s="9">
        <v>3.4615097838185433E-3</v>
      </c>
      <c r="X663" s="9">
        <v>6.3369439124179597E-2</v>
      </c>
      <c r="Y663" s="9">
        <v>0.52700000000000002</v>
      </c>
      <c r="Z663" s="9">
        <v>0.25</v>
      </c>
      <c r="AA663" s="10">
        <v>4.7169811320754715E-3</v>
      </c>
      <c r="AB663" s="9">
        <v>0.90300000190999996</v>
      </c>
      <c r="AC663" s="9">
        <v>0.499</v>
      </c>
      <c r="AD663" s="10">
        <v>0.4971197808616602</v>
      </c>
      <c r="AE663" s="10">
        <v>0.33954794809399003</v>
      </c>
      <c r="AF663" s="9">
        <v>9.7388125794809995E-4</v>
      </c>
      <c r="AG663" s="9">
        <v>6.4773107142857139E-2</v>
      </c>
    </row>
    <row r="664" spans="3:33">
      <c r="C664" t="s">
        <v>122</v>
      </c>
      <c r="D664">
        <v>1997</v>
      </c>
      <c r="E664" s="9">
        <v>0.82539500670241284</v>
      </c>
      <c r="F664" s="9">
        <v>1.6056000000000001E-2</v>
      </c>
      <c r="G664" s="9">
        <v>0.22599999999999998</v>
      </c>
      <c r="H664" s="9">
        <v>0.27500000000000002</v>
      </c>
      <c r="I664" s="9">
        <v>0.374</v>
      </c>
      <c r="J664" s="9">
        <v>0.78600000000000003</v>
      </c>
      <c r="K664" s="10">
        <v>0.36491666666666667</v>
      </c>
      <c r="L664" s="9">
        <v>0.5776</v>
      </c>
      <c r="M664" s="9">
        <v>0.93657764778329877</v>
      </c>
      <c r="N664" s="10">
        <v>0.16</v>
      </c>
      <c r="O664" s="10">
        <v>0.45</v>
      </c>
      <c r="P664" s="9">
        <v>0.48879999957978726</v>
      </c>
      <c r="Q664" s="10">
        <v>0.40749999999999997</v>
      </c>
      <c r="R664" s="9">
        <v>0.96640000000000004</v>
      </c>
      <c r="S664" s="9">
        <v>0.57120975609756197</v>
      </c>
      <c r="T664" s="11">
        <v>0.89593657000000004</v>
      </c>
      <c r="U664" s="9">
        <v>3.7053482050000003E-2</v>
      </c>
      <c r="V664" s="10">
        <v>0.80904797890000002</v>
      </c>
      <c r="W664" s="9">
        <v>3.4615097838185433E-3</v>
      </c>
      <c r="X664" s="9">
        <v>6.3369439124179597E-2</v>
      </c>
      <c r="Y664" s="9">
        <v>0.52700000000000002</v>
      </c>
      <c r="Z664" s="9">
        <v>0.25</v>
      </c>
      <c r="AA664" s="10">
        <v>4.7169811320754715E-3</v>
      </c>
      <c r="AB664" s="9">
        <v>0.90300000190999996</v>
      </c>
      <c r="AC664" s="9">
        <v>0.505</v>
      </c>
      <c r="AD664" s="10">
        <v>0.47800074606383208</v>
      </c>
      <c r="AE664" s="10">
        <v>0.34823431297850499</v>
      </c>
      <c r="AF664" s="9">
        <v>2.5104481714836669E-3</v>
      </c>
      <c r="AG664" s="9">
        <v>7.2475214285714282E-2</v>
      </c>
    </row>
    <row r="665" spans="3:33">
      <c r="C665" t="s">
        <v>122</v>
      </c>
      <c r="D665">
        <v>1998</v>
      </c>
      <c r="E665" s="9">
        <v>0.82539500670241284</v>
      </c>
      <c r="F665" s="9">
        <v>1.6493999999999998E-2</v>
      </c>
      <c r="G665" s="9">
        <v>0.22400000000000009</v>
      </c>
      <c r="H665" s="9">
        <v>0.27500000000000002</v>
      </c>
      <c r="I665" s="9">
        <v>0.374</v>
      </c>
      <c r="J665" s="9">
        <v>0.78400000000000003</v>
      </c>
      <c r="K665" s="10">
        <v>0.36491666666666667</v>
      </c>
      <c r="L665" s="9">
        <v>0.57340000000000002</v>
      </c>
      <c r="M665" s="9">
        <v>0.93519833743847125</v>
      </c>
      <c r="N665" s="10">
        <v>0.16</v>
      </c>
      <c r="O665" s="10">
        <v>0.49</v>
      </c>
      <c r="P665" s="9">
        <v>0.47939999978989362</v>
      </c>
      <c r="Q665" s="10">
        <v>0.40749999999999997</v>
      </c>
      <c r="R665" s="9">
        <v>0.96640000000000004</v>
      </c>
      <c r="S665" s="9">
        <v>0.57731512195121992</v>
      </c>
      <c r="T665" s="11">
        <v>0.89593657000000004</v>
      </c>
      <c r="U665" s="9">
        <v>3.1640826169999997E-2</v>
      </c>
      <c r="V665" s="10">
        <v>0.78281196209999993</v>
      </c>
      <c r="W665" s="9">
        <v>3.4615097838185433E-3</v>
      </c>
      <c r="X665" s="9">
        <v>6.3369439124179597E-2</v>
      </c>
      <c r="Y665" s="9">
        <v>0.52700000000000002</v>
      </c>
      <c r="Z665" s="9">
        <v>0.25</v>
      </c>
      <c r="AA665" s="10">
        <v>4.7169811320754715E-3</v>
      </c>
      <c r="AB665" s="9">
        <v>0.90300000190999996</v>
      </c>
      <c r="AC665" s="9">
        <v>0.51300000000000001</v>
      </c>
      <c r="AD665" s="10">
        <v>0.45888171126600402</v>
      </c>
      <c r="AE665" s="10">
        <v>0.35692067786301995</v>
      </c>
      <c r="AF665" s="9">
        <v>6.1795561040545559E-3</v>
      </c>
      <c r="AG665" s="9">
        <v>8.0177321428571424E-2</v>
      </c>
    </row>
    <row r="666" spans="3:33">
      <c r="C666" t="s">
        <v>122</v>
      </c>
      <c r="D666">
        <v>1999</v>
      </c>
      <c r="E666" s="9">
        <v>0.82539500670241284</v>
      </c>
      <c r="F666" s="9">
        <v>1.6931999999999999E-2</v>
      </c>
      <c r="G666" s="9">
        <v>0.22199999999999998</v>
      </c>
      <c r="H666" s="9">
        <v>0.27500000000000002</v>
      </c>
      <c r="I666" s="9">
        <v>0.374</v>
      </c>
      <c r="J666" s="9">
        <v>0.78200000000000003</v>
      </c>
      <c r="K666" s="10">
        <v>0.36491666666666667</v>
      </c>
      <c r="L666" s="9">
        <v>0.56920000000000004</v>
      </c>
      <c r="M666" s="9">
        <v>0.93356964285719046</v>
      </c>
      <c r="N666" s="10">
        <v>0.16</v>
      </c>
      <c r="O666" s="10">
        <v>0.42</v>
      </c>
      <c r="P666" s="9">
        <v>0.47000000000000003</v>
      </c>
      <c r="Q666" s="10">
        <v>0.40749999999999997</v>
      </c>
      <c r="R666" s="9">
        <v>0.96640000000000004</v>
      </c>
      <c r="S666" s="9">
        <v>0.58300341463414795</v>
      </c>
      <c r="T666" s="11">
        <v>0.89593657000000004</v>
      </c>
      <c r="U666" s="9">
        <v>3.5588463950000003E-2</v>
      </c>
      <c r="V666" s="10">
        <v>0.75657594529999994</v>
      </c>
      <c r="W666" s="9">
        <v>3.4615097838185433E-3</v>
      </c>
      <c r="X666" s="9">
        <v>6.3369439124179597E-2</v>
      </c>
      <c r="Y666" s="9">
        <v>0.52700000000000002</v>
      </c>
      <c r="Z666" s="9">
        <v>0.25</v>
      </c>
      <c r="AA666" s="10">
        <v>4.7169811320754715E-3</v>
      </c>
      <c r="AB666" s="9">
        <v>0.90300000190999996</v>
      </c>
      <c r="AC666" s="9">
        <v>0.51700000000000002</v>
      </c>
      <c r="AD666" s="10">
        <v>0.39903940764731199</v>
      </c>
      <c r="AE666" s="10">
        <v>0.30085647862678599</v>
      </c>
      <c r="AF666" s="9">
        <v>1.6954546940217443E-2</v>
      </c>
      <c r="AG666" s="9">
        <v>8.7879428571428567E-2</v>
      </c>
    </row>
    <row r="667" spans="3:33">
      <c r="C667" t="s">
        <v>122</v>
      </c>
      <c r="D667">
        <v>2000</v>
      </c>
      <c r="E667" s="9">
        <v>0.82539500670241284</v>
      </c>
      <c r="F667" s="9">
        <v>1.737E-2</v>
      </c>
      <c r="G667" s="9">
        <v>0.21999999999999997</v>
      </c>
      <c r="H667" s="9">
        <v>0.27500000000000002</v>
      </c>
      <c r="I667" s="9">
        <v>0.374</v>
      </c>
      <c r="J667" s="9">
        <v>0.78</v>
      </c>
      <c r="K667" s="10">
        <v>0.36491666666666667</v>
      </c>
      <c r="L667" s="9">
        <v>0.56499999999999995</v>
      </c>
      <c r="M667" s="9">
        <v>0.93330178571433331</v>
      </c>
      <c r="N667" s="10">
        <v>0.16</v>
      </c>
      <c r="O667" s="10">
        <v>0.42</v>
      </c>
      <c r="P667" s="9">
        <v>0.46799999999999997</v>
      </c>
      <c r="Q667" s="10">
        <v>0.40749999999999997</v>
      </c>
      <c r="R667" s="9">
        <v>0.96640000000000004</v>
      </c>
      <c r="S667" s="9">
        <v>0.58756585365853797</v>
      </c>
      <c r="T667" s="11">
        <v>0.89593657000000004</v>
      </c>
      <c r="U667" s="9">
        <v>5.3765318979999997E-2</v>
      </c>
      <c r="V667" s="10">
        <v>0.73033992849999996</v>
      </c>
      <c r="W667" s="9">
        <v>3.4615097838185433E-3</v>
      </c>
      <c r="X667" s="9">
        <v>6.3369439124179597E-2</v>
      </c>
      <c r="Y667" s="9">
        <v>0.52700000000000002</v>
      </c>
      <c r="Z667" s="9">
        <v>0.25</v>
      </c>
      <c r="AA667" s="10">
        <v>4.7169811320754715E-3</v>
      </c>
      <c r="AB667" s="9">
        <v>0.90300000190999996</v>
      </c>
      <c r="AC667" s="9">
        <v>0.502</v>
      </c>
      <c r="AD667" s="10">
        <v>0.33919710402862002</v>
      </c>
      <c r="AE667" s="10">
        <v>0.24479227939055201</v>
      </c>
      <c r="AF667" s="9">
        <v>3.0408405566573447E-2</v>
      </c>
      <c r="AG667" s="9">
        <v>9.1248428571428564E-2</v>
      </c>
    </row>
    <row r="668" spans="3:33">
      <c r="C668" t="s">
        <v>122</v>
      </c>
      <c r="D668">
        <v>2001</v>
      </c>
      <c r="E668" s="9">
        <v>0.82539500670241284</v>
      </c>
      <c r="F668" s="9">
        <v>1.7717399992235004E-2</v>
      </c>
      <c r="G668" s="9">
        <v>0.21799999999999997</v>
      </c>
      <c r="H668" s="9">
        <v>0.27500000000000002</v>
      </c>
      <c r="I668" s="9">
        <v>0.374</v>
      </c>
      <c r="J668" s="9">
        <v>0.77800000000000002</v>
      </c>
      <c r="K668" s="10">
        <v>0.36491666666666667</v>
      </c>
      <c r="L668" s="9">
        <v>0.55840000000000001</v>
      </c>
      <c r="M668" s="9">
        <v>0.93226428571433329</v>
      </c>
      <c r="N668" s="10">
        <v>0.16</v>
      </c>
      <c r="O668" s="10">
        <v>0.52</v>
      </c>
      <c r="P668" s="9">
        <v>0.46600000000000003</v>
      </c>
      <c r="Q668" s="10">
        <v>0.40749999999999997</v>
      </c>
      <c r="R668" s="9">
        <v>0.96640000000000004</v>
      </c>
      <c r="S668" s="9">
        <v>0.59028439024390389</v>
      </c>
      <c r="T668" s="11">
        <v>0.89593657000000004</v>
      </c>
      <c r="U668" s="9">
        <v>4.4047679940000001E-2</v>
      </c>
      <c r="V668" s="10">
        <v>0.71470498874999999</v>
      </c>
      <c r="W668" s="9">
        <v>3.4615097838185433E-3</v>
      </c>
      <c r="X668" s="9">
        <v>6.3369439124179597E-2</v>
      </c>
      <c r="Y668" s="9">
        <v>0.52700000000000002</v>
      </c>
      <c r="Z668" s="9">
        <v>0.25</v>
      </c>
      <c r="AA668" s="10">
        <v>4.7169811320754715E-3</v>
      </c>
      <c r="AB668" s="9">
        <v>0.90695000171749995</v>
      </c>
      <c r="AC668" s="9">
        <v>0.54799999999999993</v>
      </c>
      <c r="AD668" s="10">
        <v>0.24031883450260202</v>
      </c>
      <c r="AE668" s="10">
        <v>0.24495845047463699</v>
      </c>
      <c r="AF668" s="9">
        <v>4.5765080910020996E-2</v>
      </c>
      <c r="AG668" s="9">
        <v>9.5394119047619033E-2</v>
      </c>
    </row>
    <row r="669" spans="3:33">
      <c r="C669" t="s">
        <v>122</v>
      </c>
      <c r="D669">
        <v>2002</v>
      </c>
      <c r="E669" s="9">
        <v>0.82539500670241284</v>
      </c>
      <c r="F669" s="9">
        <v>1.8064799984470012E-2</v>
      </c>
      <c r="G669" s="9">
        <v>0.21599999999999997</v>
      </c>
      <c r="H669" s="9">
        <v>0.27500000000000002</v>
      </c>
      <c r="I669" s="9">
        <v>0.374</v>
      </c>
      <c r="J669" s="9">
        <v>0.77600000000000002</v>
      </c>
      <c r="K669" s="10">
        <v>0.36491666666666667</v>
      </c>
      <c r="L669" s="9">
        <v>0.55179999999999996</v>
      </c>
      <c r="M669" s="9">
        <v>0.94830178571433332</v>
      </c>
      <c r="N669" s="10">
        <v>0.16</v>
      </c>
      <c r="O669" s="10">
        <v>0.56999999999999995</v>
      </c>
      <c r="P669" s="9">
        <v>0.46399999999999997</v>
      </c>
      <c r="Q669" s="10">
        <v>0.40749999999999997</v>
      </c>
      <c r="R669" s="9">
        <v>0.96640000000000004</v>
      </c>
      <c r="S669" s="9">
        <v>0.59085219512195197</v>
      </c>
      <c r="T669" s="11">
        <v>0.89593657000000004</v>
      </c>
      <c r="U669" s="9">
        <v>8.0007776069999995E-2</v>
      </c>
      <c r="V669" s="10">
        <v>0.69907004900000003</v>
      </c>
      <c r="W669" s="9">
        <v>3.4615097838185433E-3</v>
      </c>
      <c r="X669" s="9">
        <v>6.3369439124179597E-2</v>
      </c>
      <c r="Y669" s="9">
        <v>0.52700000000000002</v>
      </c>
      <c r="Z669" s="9">
        <v>0.25</v>
      </c>
      <c r="AA669" s="10">
        <v>4.7169811320754715E-3</v>
      </c>
      <c r="AB669" s="9">
        <v>0.91090000152499995</v>
      </c>
      <c r="AC669" s="9">
        <v>0.57299999999999995</v>
      </c>
      <c r="AD669" s="10">
        <v>0.14144056497658403</v>
      </c>
      <c r="AE669" s="10">
        <v>0.245124621558722</v>
      </c>
      <c r="AF669" s="9">
        <v>6.3136090542786447E-2</v>
      </c>
      <c r="AG669" s="9">
        <v>9.9539809523809517E-2</v>
      </c>
    </row>
    <row r="670" spans="3:33">
      <c r="C670" t="s">
        <v>122</v>
      </c>
      <c r="D670">
        <v>2003</v>
      </c>
      <c r="E670" s="9">
        <v>0.82539500670241284</v>
      </c>
      <c r="F670" s="9">
        <v>1.8412199976705016E-2</v>
      </c>
      <c r="G670" s="9">
        <v>0.21400000000000008</v>
      </c>
      <c r="H670" s="9">
        <v>0.27500000000000002</v>
      </c>
      <c r="I670" s="9">
        <v>0.374</v>
      </c>
      <c r="J670" s="9">
        <v>0.77400000000000002</v>
      </c>
      <c r="K670" s="10">
        <v>0.36491666666666667</v>
      </c>
      <c r="L670" s="9">
        <v>0.54520000000000002</v>
      </c>
      <c r="M670" s="9">
        <v>0.94927962962966661</v>
      </c>
      <c r="N670" s="10">
        <v>0.16</v>
      </c>
      <c r="O670" s="10">
        <v>0.53</v>
      </c>
      <c r="P670" s="9">
        <v>0.46200000000000002</v>
      </c>
      <c r="Q670" s="10">
        <v>0.40749999999999997</v>
      </c>
      <c r="R670" s="9">
        <v>0.96640000000000004</v>
      </c>
      <c r="S670" s="9">
        <v>0.58910195121951403</v>
      </c>
      <c r="T670" s="11">
        <v>0.89593657000000004</v>
      </c>
      <c r="U670" s="9">
        <v>0.11368852049999999</v>
      </c>
      <c r="V670" s="10">
        <v>0.68343510924999995</v>
      </c>
      <c r="W670" s="9">
        <v>3.4615097838185433E-3</v>
      </c>
      <c r="X670" s="9">
        <v>6.3369439124179597E-2</v>
      </c>
      <c r="Y670" s="9">
        <v>0.52700000000000002</v>
      </c>
      <c r="Z670" s="9">
        <v>0.25</v>
      </c>
      <c r="AA670" s="10">
        <v>4.7169811320754715E-3</v>
      </c>
      <c r="AB670" s="9">
        <v>0.91485000133250005</v>
      </c>
      <c r="AC670" s="9">
        <v>0.56700000000000006</v>
      </c>
      <c r="AD670" s="10">
        <v>0.12244396461004001</v>
      </c>
      <c r="AE670" s="10">
        <v>0.24890654758984598</v>
      </c>
      <c r="AF670" s="9">
        <v>7.7113107917533438E-2</v>
      </c>
      <c r="AG670" s="9">
        <v>0.1036855</v>
      </c>
    </row>
    <row r="671" spans="3:33">
      <c r="C671" t="s">
        <v>122</v>
      </c>
      <c r="D671">
        <v>2004</v>
      </c>
      <c r="E671" s="9">
        <v>0.82539500670241284</v>
      </c>
      <c r="F671" s="9">
        <v>1.875959996894002E-2</v>
      </c>
      <c r="G671" s="9">
        <v>0.21200000000000008</v>
      </c>
      <c r="H671" s="9">
        <v>0.27500000000000002</v>
      </c>
      <c r="I671" s="9">
        <v>0.374</v>
      </c>
      <c r="J671" s="9">
        <v>0.77200000000000002</v>
      </c>
      <c r="K671" s="10">
        <v>0.36491666666666667</v>
      </c>
      <c r="L671" s="9">
        <v>0.53859999999999997</v>
      </c>
      <c r="M671" s="9">
        <v>0.95463511904766662</v>
      </c>
      <c r="N671" s="10">
        <v>0.16</v>
      </c>
      <c r="O671" s="10">
        <v>0.51</v>
      </c>
      <c r="P671" s="9">
        <v>0.45999999999999996</v>
      </c>
      <c r="Q671" s="10">
        <v>0.40749999999999997</v>
      </c>
      <c r="R671" s="9">
        <v>0.96640000000000004</v>
      </c>
      <c r="S671" s="9">
        <v>0.58500536585366003</v>
      </c>
      <c r="T671" s="11">
        <v>0.89593657000000004</v>
      </c>
      <c r="U671" s="9">
        <v>5.2016164319999995E-2</v>
      </c>
      <c r="V671" s="10">
        <v>0.66780016949999998</v>
      </c>
      <c r="W671" s="9">
        <v>3.4615097838185433E-3</v>
      </c>
      <c r="X671" s="9">
        <v>6.3369439124179597E-2</v>
      </c>
      <c r="Y671" s="9">
        <v>0.52700000000000002</v>
      </c>
      <c r="Z671" s="9">
        <v>0.25</v>
      </c>
      <c r="AA671" s="10">
        <v>4.7169811320754715E-3</v>
      </c>
      <c r="AB671" s="9">
        <v>0.91880000113999993</v>
      </c>
      <c r="AC671" s="9">
        <v>0.57799999999999996</v>
      </c>
      <c r="AD671" s="10">
        <v>4.214097814549804E-2</v>
      </c>
      <c r="AE671" s="10">
        <v>0.224470067497648</v>
      </c>
      <c r="AF671" s="9">
        <v>9.8748661392316237E-2</v>
      </c>
      <c r="AG671" s="9">
        <v>0.10783119047619047</v>
      </c>
    </row>
    <row r="672" spans="3:33">
      <c r="C672" t="s">
        <v>122</v>
      </c>
      <c r="D672">
        <v>2005</v>
      </c>
      <c r="E672" s="9">
        <v>0.82539500670241284</v>
      </c>
      <c r="F672" s="9">
        <v>1.9106999961175028E-2</v>
      </c>
      <c r="G672" s="9">
        <v>0.20999999999999996</v>
      </c>
      <c r="H672" s="9">
        <v>0.27500000000000002</v>
      </c>
      <c r="I672" s="9">
        <v>0.374</v>
      </c>
      <c r="J672" s="9">
        <v>0.77</v>
      </c>
      <c r="K672" s="10">
        <v>0.36491666666666667</v>
      </c>
      <c r="L672" s="9">
        <v>0.53200000000000003</v>
      </c>
      <c r="M672" s="9">
        <v>0.97036607142849995</v>
      </c>
      <c r="N672" s="10">
        <v>0.16</v>
      </c>
      <c r="O672" s="10">
        <v>0.56999999999999995</v>
      </c>
      <c r="P672" s="9">
        <v>0.44499999999999995</v>
      </c>
      <c r="Q672" s="10">
        <v>0.40749999999999997</v>
      </c>
      <c r="R672" s="9">
        <v>0.96967999999999999</v>
      </c>
      <c r="S672" s="9">
        <v>0.57868487804878199</v>
      </c>
      <c r="T672" s="11">
        <v>0.89593657000000004</v>
      </c>
      <c r="U672" s="9">
        <v>5.3363883059999999E-2</v>
      </c>
      <c r="V672" s="10">
        <v>0.65216522975000002</v>
      </c>
      <c r="W672" s="9">
        <v>3.4615097838185433E-3</v>
      </c>
      <c r="X672" s="9">
        <v>6.3369439124179597E-2</v>
      </c>
      <c r="Y672" s="9">
        <v>0.52700000000000002</v>
      </c>
      <c r="Z672" s="9">
        <v>0.25</v>
      </c>
      <c r="AA672" s="10">
        <v>4.7169811320754715E-3</v>
      </c>
      <c r="AB672" s="9">
        <v>0.91943448374333336</v>
      </c>
      <c r="AC672" s="9">
        <v>0.56600000000000006</v>
      </c>
      <c r="AD672" s="10">
        <v>0</v>
      </c>
      <c r="AE672" s="10">
        <v>0.20253838772421201</v>
      </c>
      <c r="AF672" s="9">
        <v>0.13564593163588556</v>
      </c>
      <c r="AG672" s="9">
        <v>0.11197688095238094</v>
      </c>
    </row>
    <row r="673" spans="3:33">
      <c r="C673" t="s">
        <v>122</v>
      </c>
      <c r="D673">
        <v>2006</v>
      </c>
      <c r="E673" s="9">
        <v>0.82539500670241284</v>
      </c>
      <c r="F673" s="9">
        <v>1.9454399953410032E-2</v>
      </c>
      <c r="G673" s="9">
        <v>0.20666666666666667</v>
      </c>
      <c r="H673" s="9">
        <v>0.27500000000000002</v>
      </c>
      <c r="I673" s="9">
        <v>0.374</v>
      </c>
      <c r="J673" s="9">
        <v>0.77</v>
      </c>
      <c r="K673" s="10">
        <v>0.36491666666666667</v>
      </c>
      <c r="L673" s="9">
        <v>0.52539999999999998</v>
      </c>
      <c r="M673" s="9">
        <v>0.96204583333333338</v>
      </c>
      <c r="N673" s="10">
        <v>0.16</v>
      </c>
      <c r="O673" s="10">
        <v>0.59</v>
      </c>
      <c r="P673" s="9">
        <v>0.43</v>
      </c>
      <c r="Q673" s="10">
        <v>0.40749999999999997</v>
      </c>
      <c r="R673" s="9">
        <v>0.96954666666666667</v>
      </c>
      <c r="S673" s="9">
        <v>0.57050097560975799</v>
      </c>
      <c r="T673" s="11">
        <v>0.89593657000000004</v>
      </c>
      <c r="U673" s="9">
        <v>4.8510282410000001E-2</v>
      </c>
      <c r="V673" s="10">
        <v>0.62216531208333337</v>
      </c>
      <c r="W673" s="9">
        <v>3.4615097838185433E-3</v>
      </c>
      <c r="X673" s="9">
        <v>6.3369439124179597E-2</v>
      </c>
      <c r="Y673" s="9">
        <v>0.52700000000000002</v>
      </c>
      <c r="Z673" s="9">
        <v>0.25</v>
      </c>
      <c r="AA673" s="10">
        <v>4.7169811320754715E-3</v>
      </c>
      <c r="AB673" s="9">
        <v>0.92006896634666668</v>
      </c>
      <c r="AC673" s="9">
        <v>0.56200000000000006</v>
      </c>
      <c r="AD673" s="10">
        <v>6.2835025480640017E-2</v>
      </c>
      <c r="AE673" s="10">
        <v>0.226304007301456</v>
      </c>
      <c r="AF673" s="9">
        <v>0.22960606294680888</v>
      </c>
      <c r="AG673" s="9">
        <v>0.11612257142857142</v>
      </c>
    </row>
    <row r="674" spans="3:33">
      <c r="C674" t="s">
        <v>122</v>
      </c>
      <c r="D674">
        <v>2007</v>
      </c>
      <c r="E674" s="9">
        <v>0.82539500670241284</v>
      </c>
      <c r="F674" s="9">
        <v>1.9801799945645036E-2</v>
      </c>
      <c r="G674" s="9">
        <v>0.20333333333333325</v>
      </c>
      <c r="H674" s="9">
        <v>0.27500000000000002</v>
      </c>
      <c r="I674" s="9">
        <v>0.374</v>
      </c>
      <c r="J674" s="9">
        <v>0.77</v>
      </c>
      <c r="K674" s="10">
        <v>0.36491666666666667</v>
      </c>
      <c r="L674" s="9">
        <v>0.51880000000000004</v>
      </c>
      <c r="M674" s="9">
        <v>0.95858869047616668</v>
      </c>
      <c r="N674" s="10">
        <v>0.16</v>
      </c>
      <c r="O674" s="10">
        <v>0.53</v>
      </c>
      <c r="P674" s="9">
        <v>0.43859999980777503</v>
      </c>
      <c r="Q674" s="10">
        <v>0.40749999999999997</v>
      </c>
      <c r="R674" s="9">
        <v>0.96941333333333335</v>
      </c>
      <c r="S674" s="9">
        <v>0.56111317073170797</v>
      </c>
      <c r="T674" s="11">
        <v>0.89593657000000004</v>
      </c>
      <c r="U674" s="9">
        <v>4.084647575E-2</v>
      </c>
      <c r="V674" s="10">
        <v>0.5921653944166666</v>
      </c>
      <c r="W674" s="9">
        <v>3.4615097838185433E-3</v>
      </c>
      <c r="X674" s="9">
        <v>6.3369439124179597E-2</v>
      </c>
      <c r="Y674" s="9">
        <v>0.52700000000000002</v>
      </c>
      <c r="Z674" s="9">
        <v>0.25</v>
      </c>
      <c r="AA674" s="10">
        <v>4.7169811320754715E-3</v>
      </c>
      <c r="AB674" s="9">
        <v>0.92070344895</v>
      </c>
      <c r="AC674" s="9">
        <v>0.54899999999999993</v>
      </c>
      <c r="AD674" s="10">
        <v>6.9436042291230043E-2</v>
      </c>
      <c r="AE674" s="10">
        <v>0.24584122301486203</v>
      </c>
      <c r="AF674" s="9">
        <v>0.41234097554501553</v>
      </c>
      <c r="AG674" s="9">
        <v>0.11959714285714286</v>
      </c>
    </row>
    <row r="675" spans="3:33">
      <c r="C675" t="s">
        <v>122</v>
      </c>
      <c r="D675">
        <v>2008</v>
      </c>
      <c r="E675" s="9">
        <v>0.82539500670241284</v>
      </c>
      <c r="F675" s="9">
        <v>2.0149199937880044E-2</v>
      </c>
      <c r="G675" s="9">
        <v>0.19999999999999996</v>
      </c>
      <c r="H675" s="9">
        <v>0.27500000000000002</v>
      </c>
      <c r="I675" s="9">
        <v>0.374</v>
      </c>
      <c r="J675" s="9">
        <v>0.77</v>
      </c>
      <c r="K675" s="10">
        <v>0.36491666666666667</v>
      </c>
      <c r="L675" s="9">
        <v>0.51219999999999999</v>
      </c>
      <c r="M675" s="9">
        <v>0.96856369047616664</v>
      </c>
      <c r="N675" s="10">
        <v>0.16</v>
      </c>
      <c r="O675" s="10">
        <v>0.5405999997630716</v>
      </c>
      <c r="P675" s="9">
        <v>0.44719999961554996</v>
      </c>
      <c r="Q675" s="10">
        <v>0.40749999999999997</v>
      </c>
      <c r="R675" s="9">
        <v>0.96928000000000003</v>
      </c>
      <c r="S675" s="9">
        <v>0.55115121951219614</v>
      </c>
      <c r="T675" s="11">
        <v>0.89593657000000004</v>
      </c>
      <c r="U675" s="9">
        <v>5.8704411939999999E-2</v>
      </c>
      <c r="V675" s="10">
        <v>0.56216547674999995</v>
      </c>
      <c r="W675" s="9">
        <v>3.4615097838185433E-3</v>
      </c>
      <c r="X675" s="9">
        <v>6.3369439124179597E-2</v>
      </c>
      <c r="Y675" s="9">
        <v>0.52700000000000002</v>
      </c>
      <c r="Z675" s="9">
        <v>0.25</v>
      </c>
      <c r="AA675" s="10">
        <v>4.7169811320754715E-3</v>
      </c>
      <c r="AB675" s="9">
        <v>0.92228937993555171</v>
      </c>
      <c r="AC675" s="9">
        <v>0.53900000000000003</v>
      </c>
      <c r="AD675" s="10">
        <v>8.3939406566176003E-2</v>
      </c>
      <c r="AE675" s="10">
        <v>0.248397573498012</v>
      </c>
      <c r="AF675" s="9">
        <v>0.56383224334235893</v>
      </c>
      <c r="AG675" s="9">
        <v>0.1172052000534641</v>
      </c>
    </row>
    <row r="676" spans="3:33">
      <c r="C676" t="s">
        <v>122</v>
      </c>
      <c r="D676">
        <v>2009</v>
      </c>
      <c r="E676" s="9">
        <v>0.82539500670241284</v>
      </c>
      <c r="F676" s="9">
        <v>2.0496599930115048E-2</v>
      </c>
      <c r="G676" s="9">
        <v>0.21599999964237215</v>
      </c>
      <c r="H676" s="9">
        <v>0.27500000000000002</v>
      </c>
      <c r="I676" s="9">
        <v>0.374</v>
      </c>
      <c r="J676" s="9">
        <v>0.77459999989718198</v>
      </c>
      <c r="K676" s="10">
        <v>0.36491666666666667</v>
      </c>
      <c r="L676" s="9">
        <v>0.50560000000000005</v>
      </c>
      <c r="M676" s="9">
        <v>0.96856369047616664</v>
      </c>
      <c r="N676" s="10">
        <v>0.16</v>
      </c>
      <c r="O676" s="10">
        <v>0.55119999952614307</v>
      </c>
      <c r="P676" s="9">
        <v>0.455799999423325</v>
      </c>
      <c r="Q676" s="10">
        <v>0.40749999999999997</v>
      </c>
      <c r="R676" s="9">
        <v>0.96928000000000003</v>
      </c>
      <c r="S676" s="9">
        <v>0.57412819460837683</v>
      </c>
      <c r="T676" s="11">
        <v>0.89593657000000004</v>
      </c>
      <c r="U676" s="9">
        <v>0.1063180961</v>
      </c>
      <c r="V676" s="10">
        <v>0.57340878603369239</v>
      </c>
      <c r="W676" s="9">
        <v>3.4615097838185433E-3</v>
      </c>
      <c r="X676" s="9">
        <v>6.3369439124179597E-2</v>
      </c>
      <c r="Y676" s="9">
        <v>0.52700000000000002</v>
      </c>
      <c r="Z676" s="9">
        <v>0.25</v>
      </c>
      <c r="AA676" s="10">
        <v>4.7169811320754715E-3</v>
      </c>
      <c r="AB676" s="9">
        <v>0.92387531092110331</v>
      </c>
      <c r="AC676" s="9">
        <v>0.55000000000000004</v>
      </c>
      <c r="AD676" s="10">
        <v>0.194253148050446</v>
      </c>
      <c r="AE676" s="10">
        <v>0.267804638650394</v>
      </c>
      <c r="AF676" s="9">
        <v>0.70361848780459213</v>
      </c>
      <c r="AG676" s="9">
        <v>0.11481325724978532</v>
      </c>
    </row>
    <row r="677" spans="3:33">
      <c r="C677" t="s">
        <v>122</v>
      </c>
      <c r="D677">
        <v>2010</v>
      </c>
      <c r="E677" s="9">
        <v>0.82539500670241284</v>
      </c>
      <c r="F677" s="9">
        <v>2.0843999922350052E-2</v>
      </c>
      <c r="G677" s="9">
        <v>0.23199999928474424</v>
      </c>
      <c r="H677" s="9">
        <v>0.27500000000000002</v>
      </c>
      <c r="I677" s="9">
        <v>0.374</v>
      </c>
      <c r="J677" s="9">
        <v>0.77919999979436394</v>
      </c>
      <c r="K677" s="10">
        <v>0.36491666666666667</v>
      </c>
      <c r="L677" s="9">
        <v>0.51065599988698962</v>
      </c>
      <c r="M677" s="9">
        <v>0.96856369047616664</v>
      </c>
      <c r="N677" s="10">
        <v>0.16</v>
      </c>
      <c r="O677" s="10">
        <v>0.56179999928921465</v>
      </c>
      <c r="P677" s="9">
        <v>0.46439999923110004</v>
      </c>
      <c r="Q677" s="10">
        <v>0.40749999999999997</v>
      </c>
      <c r="R677" s="9">
        <v>0.96928000000000003</v>
      </c>
      <c r="S677" s="9">
        <v>0.5971051697045574</v>
      </c>
      <c r="T677" s="11">
        <v>0.89593657000000004</v>
      </c>
      <c r="U677" s="9">
        <v>0.10738127703723606</v>
      </c>
      <c r="V677" s="10">
        <v>0.58465209531738482</v>
      </c>
      <c r="W677" s="9">
        <v>3.4615097838185433E-3</v>
      </c>
      <c r="X677" s="9">
        <v>6.3369439124179597E-2</v>
      </c>
      <c r="Y677" s="9">
        <v>0.52700000000000002</v>
      </c>
      <c r="Z677" s="9">
        <v>0.25</v>
      </c>
      <c r="AA677" s="10">
        <v>4.7169811320754715E-3</v>
      </c>
      <c r="AB677" s="9">
        <v>0.92546124190665502</v>
      </c>
      <c r="AC677" s="9">
        <v>0.54100000000000004</v>
      </c>
      <c r="AD677" s="10">
        <v>0.19731061650160181</v>
      </c>
      <c r="AE677" s="10">
        <v>0.27012659221199031</v>
      </c>
      <c r="AF677" s="9">
        <v>0.69658230308381719</v>
      </c>
      <c r="AG677" s="9">
        <v>0.11242131444610656</v>
      </c>
    </row>
    <row r="678" spans="3:33">
      <c r="C678" t="s">
        <v>124</v>
      </c>
      <c r="D678">
        <v>1995</v>
      </c>
      <c r="E678" s="9">
        <v>0.14696972814107276</v>
      </c>
      <c r="F678" s="9">
        <v>5.9809999999999993E-3</v>
      </c>
      <c r="G678" s="9">
        <v>1.0000000000000009E-2</v>
      </c>
      <c r="H678" s="9">
        <v>0.57499999999999996</v>
      </c>
      <c r="I678" s="9">
        <v>0</v>
      </c>
      <c r="J678" s="9">
        <v>1.0000000000000009E-2</v>
      </c>
      <c r="K678" s="10">
        <v>0.28591666666666671</v>
      </c>
      <c r="L678" s="9">
        <v>0.45100000000000001</v>
      </c>
      <c r="M678" s="9">
        <v>0.54090181524095848</v>
      </c>
      <c r="N678" s="10">
        <v>0.32</v>
      </c>
      <c r="O678" s="10">
        <v>0.04</v>
      </c>
      <c r="P678" s="9">
        <v>0</v>
      </c>
      <c r="Q678" s="10">
        <v>6.7499999999999991E-2</v>
      </c>
      <c r="R678" s="9">
        <v>0.58640000000000003</v>
      </c>
      <c r="S678" s="9">
        <v>0.25831219512195192</v>
      </c>
      <c r="T678" s="11">
        <v>6.3694267999999998E-2</v>
      </c>
      <c r="U678" s="9">
        <v>8.8635440999999999E-4</v>
      </c>
      <c r="V678" s="10">
        <v>4.9911864999999996E-3</v>
      </c>
      <c r="W678" s="9">
        <v>2.2483917506110417E-2</v>
      </c>
      <c r="X678" s="9">
        <v>3.0071427716422398E-2</v>
      </c>
      <c r="Y678" s="9">
        <v>0</v>
      </c>
      <c r="Z678" s="9">
        <v>0.75</v>
      </c>
      <c r="AA678" s="10">
        <v>8.347245409015025E-2</v>
      </c>
      <c r="AB678" s="9">
        <v>0.20129999963566658</v>
      </c>
      <c r="AC678" s="9">
        <v>0.47040000021457673</v>
      </c>
      <c r="AD678" s="10">
        <v>0.47992144247073715</v>
      </c>
      <c r="AE678" s="10">
        <v>0.43379539286698199</v>
      </c>
      <c r="AF678" s="9">
        <v>8.0169439089978894E-3</v>
      </c>
      <c r="AG678" s="9">
        <v>0.37888042857142856</v>
      </c>
    </row>
    <row r="679" spans="3:33">
      <c r="C679" t="s">
        <v>124</v>
      </c>
      <c r="D679">
        <v>1996</v>
      </c>
      <c r="E679" s="9">
        <v>0.14696972814107276</v>
      </c>
      <c r="F679" s="9">
        <v>5.9809999999999993E-3</v>
      </c>
      <c r="G679" s="9">
        <v>1.0000000000000009E-2</v>
      </c>
      <c r="H679" s="9">
        <v>0.57499999999999996</v>
      </c>
      <c r="I679" s="9">
        <v>0</v>
      </c>
      <c r="J679" s="9">
        <v>1.0000000000000009E-2</v>
      </c>
      <c r="K679" s="10">
        <v>0.28591666666666671</v>
      </c>
      <c r="L679" s="9">
        <v>0.4496</v>
      </c>
      <c r="M679" s="9">
        <v>0.54115925103409457</v>
      </c>
      <c r="N679" s="10">
        <v>0.32</v>
      </c>
      <c r="O679" s="10">
        <v>0.04</v>
      </c>
      <c r="P679" s="9">
        <v>0</v>
      </c>
      <c r="Q679" s="10">
        <v>6.7499999999999991E-2</v>
      </c>
      <c r="R679" s="9">
        <v>0.58640000000000003</v>
      </c>
      <c r="S679" s="9">
        <v>0.25269268292682989</v>
      </c>
      <c r="T679" s="11">
        <v>6.3694267999999998E-2</v>
      </c>
      <c r="U679" s="9">
        <v>6.8784426700000002E-3</v>
      </c>
      <c r="V679" s="10">
        <v>4.7450369999999997E-3</v>
      </c>
      <c r="W679" s="9">
        <v>2.2483917506110417E-2</v>
      </c>
      <c r="X679" s="9">
        <v>3.0071427716422398E-2</v>
      </c>
      <c r="Y679" s="9">
        <v>0</v>
      </c>
      <c r="Z679" s="9">
        <v>0.75</v>
      </c>
      <c r="AA679" s="10">
        <v>8.347245409015025E-2</v>
      </c>
      <c r="AB679" s="9">
        <v>0.18500000000000005</v>
      </c>
      <c r="AC679" s="9">
        <v>0.48</v>
      </c>
      <c r="AD679" s="10">
        <v>0.47951167599989403</v>
      </c>
      <c r="AE679" s="10">
        <v>0.43244427846651201</v>
      </c>
      <c r="AF679" s="9">
        <v>1.6056717598773664E-2</v>
      </c>
      <c r="AG679" s="9">
        <v>0.39528214285714286</v>
      </c>
    </row>
    <row r="680" spans="3:33">
      <c r="C680" t="s">
        <v>124</v>
      </c>
      <c r="D680">
        <v>1997</v>
      </c>
      <c r="E680" s="9">
        <v>0.14696972814107276</v>
      </c>
      <c r="F680" s="9">
        <v>5.9809999999999993E-3</v>
      </c>
      <c r="G680" s="9">
        <v>1.0000000000000009E-2</v>
      </c>
      <c r="H680" s="9">
        <v>0.57499999999999996</v>
      </c>
      <c r="I680" s="9">
        <v>0</v>
      </c>
      <c r="J680" s="9">
        <v>1.0000000000000009E-2</v>
      </c>
      <c r="K680" s="10">
        <v>0.28591666666666671</v>
      </c>
      <c r="L680" s="9">
        <v>0.44819999999999999</v>
      </c>
      <c r="M680" s="9">
        <v>0.54145281154245273</v>
      </c>
      <c r="N680" s="10">
        <v>0.32</v>
      </c>
      <c r="O680" s="10">
        <v>0.08</v>
      </c>
      <c r="P680" s="9">
        <v>0</v>
      </c>
      <c r="Q680" s="10">
        <v>6.7499999999999991E-2</v>
      </c>
      <c r="R680" s="9">
        <v>0.58640000000000003</v>
      </c>
      <c r="S680" s="9">
        <v>0.25009756097560998</v>
      </c>
      <c r="T680" s="11">
        <v>6.3694267999999998E-2</v>
      </c>
      <c r="U680" s="9">
        <v>7.2926727499999996E-3</v>
      </c>
      <c r="V680" s="10">
        <v>4.4988874999999998E-3</v>
      </c>
      <c r="W680" s="9">
        <v>2.2483917506110417E-2</v>
      </c>
      <c r="X680" s="9">
        <v>3.0071427716422398E-2</v>
      </c>
      <c r="Y680" s="9">
        <v>0</v>
      </c>
      <c r="Z680" s="9">
        <v>0.75</v>
      </c>
      <c r="AA680" s="10">
        <v>8.347245409015025E-2</v>
      </c>
      <c r="AB680" s="9">
        <v>0.18500000000000005</v>
      </c>
      <c r="AC680" s="9">
        <v>0.46700000000000003</v>
      </c>
      <c r="AD680" s="10">
        <v>0.50135353050513198</v>
      </c>
      <c r="AE680" s="10">
        <v>0.43565803943990905</v>
      </c>
      <c r="AF680" s="9">
        <v>2.9265091863517112E-2</v>
      </c>
      <c r="AG680" s="9">
        <v>0.39086100000000001</v>
      </c>
    </row>
    <row r="681" spans="3:33">
      <c r="C681" t="s">
        <v>124</v>
      </c>
      <c r="D681">
        <v>1998</v>
      </c>
      <c r="E681" s="9">
        <v>0.14696972814107276</v>
      </c>
      <c r="F681" s="9">
        <v>5.9809999999999993E-3</v>
      </c>
      <c r="G681" s="9">
        <v>1.0000000000000009E-2</v>
      </c>
      <c r="H681" s="9">
        <v>0.57499999999999996</v>
      </c>
      <c r="I681" s="9">
        <v>0</v>
      </c>
      <c r="J681" s="9">
        <v>1.0000000000000009E-2</v>
      </c>
      <c r="K681" s="10">
        <v>0.28591666666666671</v>
      </c>
      <c r="L681" s="9">
        <v>0.44679999999999997</v>
      </c>
      <c r="M681" s="9">
        <v>0.54446879865859699</v>
      </c>
      <c r="N681" s="10">
        <v>0.32</v>
      </c>
      <c r="O681" s="10">
        <v>0.04</v>
      </c>
      <c r="P681" s="9">
        <v>0</v>
      </c>
      <c r="Q681" s="10">
        <v>6.7499999999999991E-2</v>
      </c>
      <c r="R681" s="9">
        <v>0.58640000000000003</v>
      </c>
      <c r="S681" s="9">
        <v>0.25365853658536597</v>
      </c>
      <c r="T681" s="11">
        <v>6.3694267999999998E-2</v>
      </c>
      <c r="U681" s="9">
        <v>5.8162671200000004E-3</v>
      </c>
      <c r="V681" s="10">
        <v>4.2527379999999998E-3</v>
      </c>
      <c r="W681" s="9">
        <v>2.2483917506110417E-2</v>
      </c>
      <c r="X681" s="9">
        <v>3.0071427716422398E-2</v>
      </c>
      <c r="Y681" s="9">
        <v>0</v>
      </c>
      <c r="Z681" s="9">
        <v>0.75</v>
      </c>
      <c r="AA681" s="10">
        <v>8.347245409015025E-2</v>
      </c>
      <c r="AB681" s="9">
        <v>0.15599998469999998</v>
      </c>
      <c r="AC681" s="9">
        <v>0.51700000000000002</v>
      </c>
      <c r="AD681" s="10">
        <v>0.52319538501037</v>
      </c>
      <c r="AE681" s="10">
        <v>0.43887180041330598</v>
      </c>
      <c r="AF681" s="9">
        <v>4.5051716902416779E-2</v>
      </c>
      <c r="AG681" s="9">
        <v>0.40939057142857144</v>
      </c>
    </row>
    <row r="682" spans="3:33">
      <c r="C682" t="s">
        <v>124</v>
      </c>
      <c r="D682">
        <v>1999</v>
      </c>
      <c r="E682" s="9">
        <v>0.14696972814107276</v>
      </c>
      <c r="F682" s="9">
        <v>5.9809999999999993E-3</v>
      </c>
      <c r="G682" s="9">
        <v>1.0000000000000009E-2</v>
      </c>
      <c r="H682" s="9">
        <v>0.57499999999999996</v>
      </c>
      <c r="I682" s="9">
        <v>0</v>
      </c>
      <c r="J682" s="9">
        <v>1.0000000000000009E-2</v>
      </c>
      <c r="K682" s="10">
        <v>0.28591666666666671</v>
      </c>
      <c r="L682" s="9">
        <v>0.44540000000000002</v>
      </c>
      <c r="M682" s="9">
        <v>0.54575109300141234</v>
      </c>
      <c r="N682" s="10">
        <v>0.32</v>
      </c>
      <c r="O682" s="10">
        <v>0.06</v>
      </c>
      <c r="P682" s="9">
        <v>0</v>
      </c>
      <c r="Q682" s="10">
        <v>6.7499999999999991E-2</v>
      </c>
      <c r="R682" s="9">
        <v>0.58640000000000003</v>
      </c>
      <c r="S682" s="9">
        <v>0.24716097560975814</v>
      </c>
      <c r="T682" s="11">
        <v>6.3694267999999998E-2</v>
      </c>
      <c r="U682" s="9">
        <v>5.3125044200000001E-3</v>
      </c>
      <c r="V682" s="10">
        <v>4.0065884999999999E-3</v>
      </c>
      <c r="W682" s="9">
        <v>2.2483917506110417E-2</v>
      </c>
      <c r="X682" s="9">
        <v>3.0071427716422398E-2</v>
      </c>
      <c r="Y682" s="9">
        <v>0</v>
      </c>
      <c r="Z682" s="9">
        <v>0.75</v>
      </c>
      <c r="AA682" s="10">
        <v>8.347245409015025E-2</v>
      </c>
      <c r="AB682" s="9">
        <v>0.15400001529999996</v>
      </c>
      <c r="AC682" s="9">
        <v>0.53100000000000003</v>
      </c>
      <c r="AD682" s="10">
        <v>0.54374781750475998</v>
      </c>
      <c r="AE682" s="10">
        <v>0.51083628595760899</v>
      </c>
      <c r="AF682" s="9">
        <v>7.1975796613477777E-2</v>
      </c>
      <c r="AG682" s="9">
        <v>0.43585871428571432</v>
      </c>
    </row>
    <row r="683" spans="3:33">
      <c r="C683" t="s">
        <v>124</v>
      </c>
      <c r="D683">
        <v>2000</v>
      </c>
      <c r="E683" s="9">
        <v>0.14696972814107276</v>
      </c>
      <c r="F683" s="9">
        <v>5.9809999999999993E-3</v>
      </c>
      <c r="G683" s="9">
        <v>1.0000000000000009E-2</v>
      </c>
      <c r="H683" s="9">
        <v>0.57499999999999996</v>
      </c>
      <c r="I683" s="9">
        <v>0</v>
      </c>
      <c r="J683" s="9">
        <v>1.0000000000000009E-2</v>
      </c>
      <c r="K683" s="10">
        <v>0.28591666666666671</v>
      </c>
      <c r="L683" s="9">
        <v>0.44400000000000001</v>
      </c>
      <c r="M683" s="9">
        <v>0.54297796721743086</v>
      </c>
      <c r="N683" s="10">
        <v>0.32</v>
      </c>
      <c r="O683" s="10">
        <v>0.04</v>
      </c>
      <c r="P683" s="9">
        <v>0</v>
      </c>
      <c r="Q683" s="10">
        <v>6.7499999999999991E-2</v>
      </c>
      <c r="R683" s="9">
        <v>0.58640000000000003</v>
      </c>
      <c r="S683" s="9">
        <v>0.24384390243902598</v>
      </c>
      <c r="T683" s="11">
        <v>6.3694267999999998E-2</v>
      </c>
      <c r="U683" s="9">
        <v>4.3431302500000005E-3</v>
      </c>
      <c r="V683" s="10">
        <v>3.760439E-3</v>
      </c>
      <c r="W683" s="9">
        <v>2.2483917506110417E-2</v>
      </c>
      <c r="X683" s="9">
        <v>3.0071427716422398E-2</v>
      </c>
      <c r="Y683" s="9">
        <v>0</v>
      </c>
      <c r="Z683" s="9">
        <v>0.75</v>
      </c>
      <c r="AA683" s="10">
        <v>8.347245409015025E-2</v>
      </c>
      <c r="AB683" s="9">
        <v>0.14599999999999991</v>
      </c>
      <c r="AC683" s="9">
        <v>0.53600000000000003</v>
      </c>
      <c r="AD683" s="10">
        <v>0.56430024999914996</v>
      </c>
      <c r="AE683" s="10">
        <v>0.58280077150191201</v>
      </c>
      <c r="AF683" s="9">
        <v>0.25932620374554444</v>
      </c>
      <c r="AG683" s="9">
        <v>0.44033242857142857</v>
      </c>
    </row>
    <row r="684" spans="3:33">
      <c r="C684" t="s">
        <v>124</v>
      </c>
      <c r="D684">
        <v>2001</v>
      </c>
      <c r="E684" s="9">
        <v>0.14696972814107276</v>
      </c>
      <c r="F684" s="9">
        <v>5.9809999999999993E-3</v>
      </c>
      <c r="G684" s="9">
        <v>1.0000000000000009E-2</v>
      </c>
      <c r="H684" s="9">
        <v>0.57499999999999996</v>
      </c>
      <c r="I684" s="9">
        <v>0</v>
      </c>
      <c r="J684" s="9">
        <v>1.0000000000000009E-2</v>
      </c>
      <c r="K684" s="10">
        <v>0.28591666666666671</v>
      </c>
      <c r="L684" s="9">
        <v>0.44219999999999998</v>
      </c>
      <c r="M684" s="9">
        <v>0.54264999245739709</v>
      </c>
      <c r="N684" s="10">
        <v>0.32</v>
      </c>
      <c r="O684" s="10">
        <v>0.11</v>
      </c>
      <c r="P684" s="9">
        <v>0</v>
      </c>
      <c r="Q684" s="10">
        <v>6.7499999999999991E-2</v>
      </c>
      <c r="R684" s="9">
        <v>0.58640000000000003</v>
      </c>
      <c r="S684" s="9">
        <v>0.20974146341463407</v>
      </c>
      <c r="T684" s="11">
        <v>6.3694267999999998E-2</v>
      </c>
      <c r="U684" s="9">
        <v>4.3122654899999998E-3</v>
      </c>
      <c r="V684" s="10">
        <v>3.9350177500000003E-3</v>
      </c>
      <c r="W684" s="9">
        <v>2.2483917506110417E-2</v>
      </c>
      <c r="X684" s="9">
        <v>3.0071427716422398E-2</v>
      </c>
      <c r="Y684" s="9">
        <v>0</v>
      </c>
      <c r="Z684" s="9">
        <v>0.75</v>
      </c>
      <c r="AA684" s="10">
        <v>8.347245409015025E-2</v>
      </c>
      <c r="AB684" s="9">
        <v>0.15072254639999993</v>
      </c>
      <c r="AC684" s="9">
        <v>0.50700000000000001</v>
      </c>
      <c r="AD684" s="10">
        <v>0.58039952705781306</v>
      </c>
      <c r="AE684" s="10">
        <v>0.59456703108506503</v>
      </c>
      <c r="AF684" s="9">
        <v>0.43918918918918892</v>
      </c>
      <c r="AG684" s="9">
        <v>0.47469571428571433</v>
      </c>
    </row>
    <row r="685" spans="3:33">
      <c r="C685" t="s">
        <v>124</v>
      </c>
      <c r="D685">
        <v>2002</v>
      </c>
      <c r="E685" s="9">
        <v>0.14696972814107276</v>
      </c>
      <c r="F685" s="9">
        <v>5.9809999999999993E-3</v>
      </c>
      <c r="G685" s="9">
        <v>1.0000000000000009E-2</v>
      </c>
      <c r="H685" s="9">
        <v>0.57499999999999996</v>
      </c>
      <c r="I685" s="9">
        <v>0</v>
      </c>
      <c r="J685" s="9">
        <v>1.0000000000000009E-2</v>
      </c>
      <c r="K685" s="10">
        <v>0.28591666666666671</v>
      </c>
      <c r="L685" s="9">
        <v>0.44040000000000001</v>
      </c>
      <c r="M685" s="9">
        <v>0.53191564474180675</v>
      </c>
      <c r="N685" s="10">
        <v>0.32</v>
      </c>
      <c r="O685" s="10">
        <v>0.05</v>
      </c>
      <c r="P685" s="9">
        <v>0</v>
      </c>
      <c r="Q685" s="10">
        <v>6.7499999999999991E-2</v>
      </c>
      <c r="R685" s="9">
        <v>0.58640000000000003</v>
      </c>
      <c r="S685" s="9">
        <v>0.2056536585365859</v>
      </c>
      <c r="T685" s="11">
        <v>6.3694267999999998E-2</v>
      </c>
      <c r="U685" s="9">
        <v>5.1919639699999996E-3</v>
      </c>
      <c r="V685" s="10">
        <v>4.1095964999999998E-3</v>
      </c>
      <c r="W685" s="9">
        <v>2.2483917506110417E-2</v>
      </c>
      <c r="X685" s="9">
        <v>3.0071427716422398E-2</v>
      </c>
      <c r="Y685" s="9">
        <v>0</v>
      </c>
      <c r="Z685" s="9">
        <v>0.75</v>
      </c>
      <c r="AA685" s="10">
        <v>8.347245409015025E-2</v>
      </c>
      <c r="AB685" s="9">
        <v>0.1437163172</v>
      </c>
      <c r="AC685" s="9">
        <v>0.51100000000000001</v>
      </c>
      <c r="AD685" s="10">
        <v>0.59649880411647604</v>
      </c>
      <c r="AE685" s="10">
        <v>0.60633329066821795</v>
      </c>
      <c r="AF685" s="9">
        <v>0.57872872872872883</v>
      </c>
      <c r="AG685" s="9">
        <v>0.51413242857142849</v>
      </c>
    </row>
    <row r="686" spans="3:33">
      <c r="C686" t="s">
        <v>124</v>
      </c>
      <c r="D686">
        <v>2003</v>
      </c>
      <c r="E686" s="9">
        <v>0.14696972814107276</v>
      </c>
      <c r="F686" s="9">
        <v>5.9809999999999993E-3</v>
      </c>
      <c r="G686" s="9">
        <v>1.0000000000000009E-2</v>
      </c>
      <c r="H686" s="9">
        <v>0.57499999999999996</v>
      </c>
      <c r="I686" s="9">
        <v>0</v>
      </c>
      <c r="J686" s="9">
        <v>1.0000000000000009E-2</v>
      </c>
      <c r="K686" s="10">
        <v>0.28591666666666671</v>
      </c>
      <c r="L686" s="9">
        <v>0.43859999999999999</v>
      </c>
      <c r="M686" s="9">
        <v>0.50447144416579326</v>
      </c>
      <c r="N686" s="10">
        <v>0.32</v>
      </c>
      <c r="O686" s="10">
        <v>0.08</v>
      </c>
      <c r="P686" s="9">
        <v>0</v>
      </c>
      <c r="Q686" s="10">
        <v>6.7499999999999991E-2</v>
      </c>
      <c r="R686" s="9">
        <v>0.58640000000000003</v>
      </c>
      <c r="S686" s="9">
        <v>0.20772195121951198</v>
      </c>
      <c r="T686" s="11">
        <v>6.3694267999999998E-2</v>
      </c>
      <c r="U686" s="9">
        <v>4.20380753E-3</v>
      </c>
      <c r="V686" s="10">
        <v>4.2841752500000002E-3</v>
      </c>
      <c r="W686" s="9">
        <v>2.2483917506110417E-2</v>
      </c>
      <c r="X686" s="9">
        <v>3.0071427716422398E-2</v>
      </c>
      <c r="Y686" s="9">
        <v>0</v>
      </c>
      <c r="Z686" s="9">
        <v>0.75</v>
      </c>
      <c r="AA686" s="10">
        <v>8.347245409015025E-2</v>
      </c>
      <c r="AB686" s="9">
        <v>0.13671008799999995</v>
      </c>
      <c r="AC686" s="9">
        <v>0.53299999999999992</v>
      </c>
      <c r="AD686" s="10">
        <v>0.58605479014186801</v>
      </c>
      <c r="AE686" s="10">
        <v>0.62190763971632401</v>
      </c>
      <c r="AF686" s="9">
        <v>0.63495995995996002</v>
      </c>
      <c r="AG686" s="9">
        <v>0.55813657142857143</v>
      </c>
    </row>
    <row r="687" spans="3:33">
      <c r="C687" t="s">
        <v>124</v>
      </c>
      <c r="D687">
        <v>2004</v>
      </c>
      <c r="E687" s="9">
        <v>0.14696972814107276</v>
      </c>
      <c r="F687" s="9">
        <v>5.9809999999999993E-3</v>
      </c>
      <c r="G687" s="9">
        <v>1.0000000000000009E-2</v>
      </c>
      <c r="H687" s="9">
        <v>0.57499999999999996</v>
      </c>
      <c r="I687" s="9">
        <v>0</v>
      </c>
      <c r="J687" s="9">
        <v>1.0000000000000009E-2</v>
      </c>
      <c r="K687" s="10">
        <v>0.28591666666666671</v>
      </c>
      <c r="L687" s="9">
        <v>0.43680000000000002</v>
      </c>
      <c r="M687" s="9">
        <v>0.48979591836734693</v>
      </c>
      <c r="N687" s="10">
        <v>0.32</v>
      </c>
      <c r="O687" s="10">
        <v>0.1</v>
      </c>
      <c r="P687" s="9">
        <v>0</v>
      </c>
      <c r="Q687" s="10">
        <v>6.7499999999999991E-2</v>
      </c>
      <c r="R687" s="9">
        <v>0.58064000000000004</v>
      </c>
      <c r="S687" s="9">
        <v>0.18959512195121986</v>
      </c>
      <c r="T687" s="11">
        <v>6.3694267999999998E-2</v>
      </c>
      <c r="U687" s="9">
        <v>6.6882153000000005E-4</v>
      </c>
      <c r="V687" s="10">
        <v>4.4587539999999997E-3</v>
      </c>
      <c r="W687" s="9">
        <v>2.2483917506110417E-2</v>
      </c>
      <c r="X687" s="9">
        <v>3.0071427716422398E-2</v>
      </c>
      <c r="Y687" s="9">
        <v>0</v>
      </c>
      <c r="Z687" s="9">
        <v>0.75</v>
      </c>
      <c r="AA687" s="10">
        <v>8.347245409015025E-2</v>
      </c>
      <c r="AB687" s="9">
        <v>0.12970385880000013</v>
      </c>
      <c r="AC687" s="9">
        <v>0.53100000000000003</v>
      </c>
      <c r="AD687" s="10">
        <v>0.60150309985297601</v>
      </c>
      <c r="AE687" s="10">
        <v>0.642652125805102</v>
      </c>
      <c r="AF687" s="9">
        <v>0.70974443693524547</v>
      </c>
      <c r="AG687" s="9">
        <v>0.59772921431142856</v>
      </c>
    </row>
    <row r="688" spans="3:33">
      <c r="C688" t="s">
        <v>124</v>
      </c>
      <c r="D688">
        <v>2005</v>
      </c>
      <c r="E688" s="9">
        <v>0.14696972814107276</v>
      </c>
      <c r="F688" s="9">
        <v>5.9809999999999993E-3</v>
      </c>
      <c r="G688" s="9">
        <v>1.0000000000000009E-2</v>
      </c>
      <c r="H688" s="9">
        <v>0.57499999999999996</v>
      </c>
      <c r="I688" s="9">
        <v>0</v>
      </c>
      <c r="J688" s="9">
        <v>1.0000000000000009E-2</v>
      </c>
      <c r="K688" s="10">
        <v>0.28591666666666671</v>
      </c>
      <c r="L688" s="9">
        <v>0.435</v>
      </c>
      <c r="M688" s="9">
        <v>0.49594012691979306</v>
      </c>
      <c r="N688" s="10">
        <v>0.32</v>
      </c>
      <c r="O688" s="10">
        <v>0.08</v>
      </c>
      <c r="P688" s="9">
        <v>0</v>
      </c>
      <c r="Q688" s="10">
        <v>6.7499999999999991E-2</v>
      </c>
      <c r="R688" s="9">
        <v>0.58647999999999989</v>
      </c>
      <c r="S688" s="9">
        <v>0.19510731707317208</v>
      </c>
      <c r="T688" s="11">
        <v>6.3694267999999998E-2</v>
      </c>
      <c r="U688" s="9">
        <v>2.1473922999999998E-4</v>
      </c>
      <c r="V688" s="10">
        <v>4.63333275E-3</v>
      </c>
      <c r="W688" s="9">
        <v>2.2483917506110417E-2</v>
      </c>
      <c r="X688" s="9">
        <v>3.0071427716422398E-2</v>
      </c>
      <c r="Y688" s="9">
        <v>0</v>
      </c>
      <c r="Z688" s="9">
        <v>0.75</v>
      </c>
      <c r="AA688" s="10">
        <v>8.347245409015025E-2</v>
      </c>
      <c r="AB688" s="9">
        <v>0.12269762960000008</v>
      </c>
      <c r="AC688" s="9">
        <v>0.51900000000000002</v>
      </c>
      <c r="AD688" s="10">
        <v>0.582661356222826</v>
      </c>
      <c r="AE688" s="10">
        <v>0.59761664216813204</v>
      </c>
      <c r="AF688" s="9">
        <v>0.91292710991045112</v>
      </c>
      <c r="AG688" s="9">
        <v>0.62658728571428568</v>
      </c>
    </row>
    <row r="689" spans="3:33">
      <c r="C689" t="s">
        <v>124</v>
      </c>
      <c r="D689">
        <v>2006</v>
      </c>
      <c r="E689" s="9">
        <v>0.14696972814107276</v>
      </c>
      <c r="F689" s="9">
        <v>5.9809999999999993E-3</v>
      </c>
      <c r="G689" s="9">
        <v>1.0000000000000009E-2</v>
      </c>
      <c r="H689" s="9">
        <v>0.57499999999999996</v>
      </c>
      <c r="I689" s="9">
        <v>0</v>
      </c>
      <c r="J689" s="9">
        <v>1.0000000000000009E-2</v>
      </c>
      <c r="K689" s="10">
        <v>0.28591666666666671</v>
      </c>
      <c r="L689" s="9">
        <v>0.43240000000000001</v>
      </c>
      <c r="M689" s="9">
        <v>0.50817437686300804</v>
      </c>
      <c r="N689" s="10">
        <v>0.32</v>
      </c>
      <c r="O689" s="10">
        <v>7.0000000000000007E-2</v>
      </c>
      <c r="P689" s="9">
        <v>0</v>
      </c>
      <c r="Q689" s="10">
        <v>6.7499999999999991E-2</v>
      </c>
      <c r="R689" s="9">
        <v>0.58406400000000003</v>
      </c>
      <c r="S689" s="9">
        <v>0.18326341463414597</v>
      </c>
      <c r="T689" s="11">
        <v>6.3694267999999998E-2</v>
      </c>
      <c r="U689" s="9">
        <v>8.3037975000000005E-4</v>
      </c>
      <c r="V689" s="10">
        <v>4.6914579999999999E-3</v>
      </c>
      <c r="W689" s="9">
        <v>2.2483917506110417E-2</v>
      </c>
      <c r="X689" s="9">
        <v>3.0071427716422398E-2</v>
      </c>
      <c r="Y689" s="9">
        <v>0</v>
      </c>
      <c r="Z689" s="9">
        <v>0.75</v>
      </c>
      <c r="AA689" s="10">
        <v>8.347245409015025E-2</v>
      </c>
      <c r="AB689" s="9">
        <v>0.11569140040000003</v>
      </c>
      <c r="AC689" s="9">
        <v>0.53600000000000003</v>
      </c>
      <c r="AD689" s="10">
        <v>0.60648394115362203</v>
      </c>
      <c r="AE689" s="10">
        <v>0.59766031536677799</v>
      </c>
      <c r="AF689" s="9">
        <v>1</v>
      </c>
      <c r="AG689" s="9">
        <v>0.64418900000000001</v>
      </c>
    </row>
    <row r="690" spans="3:33">
      <c r="C690" t="s">
        <v>124</v>
      </c>
      <c r="D690">
        <v>2007</v>
      </c>
      <c r="E690" s="9">
        <v>0.14696972814107276</v>
      </c>
      <c r="F690" s="9">
        <v>5.9809999999999993E-3</v>
      </c>
      <c r="G690" s="9">
        <v>1.0000000000000009E-2</v>
      </c>
      <c r="H690" s="9">
        <v>0.57499999999999996</v>
      </c>
      <c r="I690" s="9">
        <v>0</v>
      </c>
      <c r="J690" s="9">
        <v>1.0000000000000009E-2</v>
      </c>
      <c r="K690" s="10">
        <v>0.28591666666666671</v>
      </c>
      <c r="L690" s="9">
        <v>0.42979999999999996</v>
      </c>
      <c r="M690" s="9">
        <v>0.49334442595673877</v>
      </c>
      <c r="N690" s="10">
        <v>0.32</v>
      </c>
      <c r="O690" s="10">
        <v>0.11</v>
      </c>
      <c r="P690" s="9">
        <v>0</v>
      </c>
      <c r="Q690" s="10">
        <v>6.7499999999999991E-2</v>
      </c>
      <c r="R690" s="9">
        <v>0.5696</v>
      </c>
      <c r="S690" s="9">
        <v>0.18588780487805001</v>
      </c>
      <c r="T690" s="11">
        <v>6.3694267999999998E-2</v>
      </c>
      <c r="U690" s="9">
        <v>4.5851243999999998E-4</v>
      </c>
      <c r="V690" s="10">
        <v>4.7495832499999998E-3</v>
      </c>
      <c r="W690" s="9">
        <v>2.2483917506110417E-2</v>
      </c>
      <c r="X690" s="9">
        <v>3.0071427716422398E-2</v>
      </c>
      <c r="Y690" s="9">
        <v>0</v>
      </c>
      <c r="Z690" s="9">
        <v>0.75</v>
      </c>
      <c r="AA690" s="10">
        <v>8.347245409015025E-2</v>
      </c>
      <c r="AB690" s="9">
        <v>0.1086851712000001</v>
      </c>
      <c r="AC690" s="9">
        <v>0.53400000000000003</v>
      </c>
      <c r="AD690" s="10">
        <v>0.62094179669726601</v>
      </c>
      <c r="AE690" s="10">
        <v>0.59932182969602599</v>
      </c>
      <c r="AF690" s="9">
        <v>1</v>
      </c>
      <c r="AG690" s="9">
        <v>0.67186128571428572</v>
      </c>
    </row>
    <row r="691" spans="3:33">
      <c r="C691" t="s">
        <v>124</v>
      </c>
      <c r="D691">
        <v>2008</v>
      </c>
      <c r="E691" s="9">
        <v>0.14696972814107276</v>
      </c>
      <c r="F691" s="9">
        <v>5.9809999999999993E-3</v>
      </c>
      <c r="G691" s="9">
        <v>1.0000000000000009E-2</v>
      </c>
      <c r="H691" s="9">
        <v>0.57499999999999996</v>
      </c>
      <c r="I691" s="9">
        <v>0</v>
      </c>
      <c r="J691" s="9">
        <v>1.0000000000000009E-2</v>
      </c>
      <c r="K691" s="10">
        <v>0.28591666666666671</v>
      </c>
      <c r="L691" s="9">
        <v>0.42719999999999997</v>
      </c>
      <c r="M691" s="9">
        <v>0.49334442595673877</v>
      </c>
      <c r="N691" s="10">
        <v>0.32</v>
      </c>
      <c r="O691" s="10">
        <v>0.11219999995082616</v>
      </c>
      <c r="P691" s="9">
        <v>0</v>
      </c>
      <c r="Q691" s="10">
        <v>6.7499999999999991E-2</v>
      </c>
      <c r="R691" s="9">
        <v>0.5696</v>
      </c>
      <c r="S691" s="9">
        <v>0.18175609756097599</v>
      </c>
      <c r="T691" s="11">
        <v>6.3694267999999998E-2</v>
      </c>
      <c r="U691" s="9">
        <v>1.4932358999999998E-4</v>
      </c>
      <c r="V691" s="10">
        <v>4.8077084999999997E-3</v>
      </c>
      <c r="W691" s="9">
        <v>2.2483917506110417E-2</v>
      </c>
      <c r="X691" s="9">
        <v>3.0071427716422398E-2</v>
      </c>
      <c r="Y691" s="9">
        <v>0</v>
      </c>
      <c r="Z691" s="9">
        <v>0.75</v>
      </c>
      <c r="AA691" s="10">
        <v>8.347245409015025E-2</v>
      </c>
      <c r="AB691" s="9">
        <v>0.13120000000000009</v>
      </c>
      <c r="AC691" s="9">
        <v>0.54100000000000004</v>
      </c>
      <c r="AD691" s="10">
        <v>0.61480172219974594</v>
      </c>
      <c r="AE691" s="10">
        <v>0.60601322685245396</v>
      </c>
      <c r="AF691" s="9">
        <v>1</v>
      </c>
      <c r="AG691" s="9">
        <v>0.70364828571428573</v>
      </c>
    </row>
    <row r="692" spans="3:33">
      <c r="C692" t="s">
        <v>124</v>
      </c>
      <c r="D692">
        <v>2009</v>
      </c>
      <c r="E692" s="9">
        <v>0.14696972814107276</v>
      </c>
      <c r="F692" s="9">
        <v>5.9809999999999993E-3</v>
      </c>
      <c r="G692" s="9">
        <v>2.9799999557435508E-2</v>
      </c>
      <c r="H692" s="9">
        <v>0.57499999999999996</v>
      </c>
      <c r="I692" s="9">
        <v>0</v>
      </c>
      <c r="J692" s="9">
        <v>2.9799999557435508E-2</v>
      </c>
      <c r="K692" s="10">
        <v>0.28591666666666671</v>
      </c>
      <c r="L692" s="9">
        <v>0.42460000000000003</v>
      </c>
      <c r="M692" s="9">
        <v>0.49334442595673877</v>
      </c>
      <c r="N692" s="10">
        <v>0.32</v>
      </c>
      <c r="O692" s="10">
        <v>0.11439999990165234</v>
      </c>
      <c r="P692" s="9">
        <v>0</v>
      </c>
      <c r="Q692" s="10">
        <v>6.7499999999999991E-2</v>
      </c>
      <c r="R692" s="9">
        <v>0.5696</v>
      </c>
      <c r="S692" s="9">
        <v>0.21212097493104864</v>
      </c>
      <c r="T692" s="11">
        <v>6.3694267999999998E-2</v>
      </c>
      <c r="U692" s="9">
        <v>0</v>
      </c>
      <c r="V692" s="10">
        <v>4.903862667850787E-3</v>
      </c>
      <c r="W692" s="9">
        <v>2.2483917506110417E-2</v>
      </c>
      <c r="X692" s="9">
        <v>3.0071427716422398E-2</v>
      </c>
      <c r="Y692" s="9">
        <v>0</v>
      </c>
      <c r="Z692" s="9">
        <v>0.75</v>
      </c>
      <c r="AA692" s="10">
        <v>8.347245409015025E-2</v>
      </c>
      <c r="AB692" s="9">
        <v>0.14857599961161616</v>
      </c>
      <c r="AC692" s="9">
        <v>0.55100000000000005</v>
      </c>
      <c r="AD692" s="10">
        <v>0.61979571672393408</v>
      </c>
      <c r="AE692" s="10">
        <v>0.61176393806306195</v>
      </c>
      <c r="AF692" s="9">
        <v>1</v>
      </c>
      <c r="AG692" s="9">
        <v>0.72282951607285706</v>
      </c>
    </row>
    <row r="693" spans="3:33">
      <c r="C693" t="s">
        <v>124</v>
      </c>
      <c r="D693">
        <v>2010</v>
      </c>
      <c r="E693" s="9">
        <v>0.14696972814107276</v>
      </c>
      <c r="F693" s="9">
        <v>5.9809999999999993E-3</v>
      </c>
      <c r="G693" s="9">
        <v>4.9599999114871007E-2</v>
      </c>
      <c r="H693" s="9">
        <v>0.57499999999999996</v>
      </c>
      <c r="I693" s="9">
        <v>0</v>
      </c>
      <c r="J693" s="9">
        <v>4.9599999114871007E-2</v>
      </c>
      <c r="K693" s="10">
        <v>0.28591666666666671</v>
      </c>
      <c r="L693" s="9">
        <v>0.42884599990509448</v>
      </c>
      <c r="M693" s="9">
        <v>0.49334442595673877</v>
      </c>
      <c r="N693" s="10">
        <v>0.32</v>
      </c>
      <c r="O693" s="10">
        <v>0.1165999998524785</v>
      </c>
      <c r="P693" s="9">
        <v>0</v>
      </c>
      <c r="Q693" s="10">
        <v>6.7499999999999991E-2</v>
      </c>
      <c r="R693" s="9">
        <v>0.5696</v>
      </c>
      <c r="S693" s="9">
        <v>0.2424858523011213</v>
      </c>
      <c r="T693" s="11">
        <v>6.3694267999999998E-2</v>
      </c>
      <c r="U693" s="9">
        <v>0</v>
      </c>
      <c r="V693" s="10">
        <v>5.0000168357015734E-3</v>
      </c>
      <c r="W693" s="9">
        <v>2.2483917506110417E-2</v>
      </c>
      <c r="X693" s="9">
        <v>3.0071427716422398E-2</v>
      </c>
      <c r="Y693" s="9">
        <v>0</v>
      </c>
      <c r="Z693" s="9">
        <v>0.75</v>
      </c>
      <c r="AA693" s="10">
        <v>8.347245409015025E-2</v>
      </c>
      <c r="AB693" s="9">
        <v>0.16595199922323234</v>
      </c>
      <c r="AC693" s="9">
        <v>0.59200000000000008</v>
      </c>
      <c r="AD693" s="10">
        <v>0.61859775958347107</v>
      </c>
      <c r="AE693" s="10">
        <v>0.6106462987074126</v>
      </c>
      <c r="AF693" s="9">
        <v>1</v>
      </c>
      <c r="AG693" s="9">
        <v>0.71560122107369351</v>
      </c>
    </row>
    <row r="694" spans="3:33">
      <c r="C694" t="s">
        <v>126</v>
      </c>
      <c r="D694">
        <v>1995</v>
      </c>
      <c r="E694" s="9">
        <v>0.42513732186732189</v>
      </c>
      <c r="F694" s="9">
        <v>0.13650000000000001</v>
      </c>
      <c r="G694" s="9">
        <v>0.14000000000000001</v>
      </c>
      <c r="H694" s="9">
        <v>0.15000000000000002</v>
      </c>
      <c r="I694" s="9">
        <v>6.6666666666666664E-4</v>
      </c>
      <c r="J694" s="9">
        <v>0.17000000000000004</v>
      </c>
      <c r="K694" s="10">
        <v>0.71158333333333335</v>
      </c>
      <c r="L694" s="9">
        <v>0.25700000000000001</v>
      </c>
      <c r="M694" s="9">
        <v>0.83294288196139732</v>
      </c>
      <c r="N694" s="10">
        <v>0.26</v>
      </c>
      <c r="O694" s="10">
        <v>0.81</v>
      </c>
      <c r="P694" s="9">
        <v>0.04</v>
      </c>
      <c r="Q694" s="10">
        <v>0.92499999999999993</v>
      </c>
      <c r="R694" s="9">
        <v>0.22959999999999992</v>
      </c>
      <c r="S694" s="9">
        <v>0.19158097560975595</v>
      </c>
      <c r="T694" s="11">
        <v>0.16696269999999999</v>
      </c>
      <c r="U694" s="9">
        <v>4.4412842000000002E-4</v>
      </c>
      <c r="V694" s="10">
        <v>2.7319157E-2</v>
      </c>
      <c r="W694" s="9">
        <v>0.21099075596255706</v>
      </c>
      <c r="X694" s="9">
        <v>0.133394075491963</v>
      </c>
      <c r="Y694" s="9">
        <v>3.0000000000000027E-2</v>
      </c>
      <c r="Z694" s="9">
        <v>0.57999999999999996</v>
      </c>
      <c r="AA694" s="10">
        <v>0.13658714259697688</v>
      </c>
      <c r="AB694" s="9">
        <v>0.44200000760000002</v>
      </c>
      <c r="AC694" s="9">
        <v>0.27800000000000002</v>
      </c>
      <c r="AD694" s="10">
        <v>0.42811709622052463</v>
      </c>
      <c r="AE694" s="10">
        <v>0.15176534516788348</v>
      </c>
      <c r="AF694" s="9">
        <v>1.9747209443822221E-4</v>
      </c>
      <c r="AG694" s="9">
        <v>0.21077385714285715</v>
      </c>
    </row>
    <row r="695" spans="3:33">
      <c r="C695" t="s">
        <v>126</v>
      </c>
      <c r="D695">
        <v>1996</v>
      </c>
      <c r="E695" s="9">
        <v>0.42513732186732189</v>
      </c>
      <c r="F695" s="9">
        <v>0.14880000000000002</v>
      </c>
      <c r="G695" s="9">
        <v>0.13200000000000001</v>
      </c>
      <c r="H695" s="9">
        <v>0.15000000000000002</v>
      </c>
      <c r="I695" s="9">
        <v>6.6666666666666664E-4</v>
      </c>
      <c r="J695" s="9">
        <v>0.16400000000000003</v>
      </c>
      <c r="K695" s="10">
        <v>0.71158333333333335</v>
      </c>
      <c r="L695" s="9">
        <v>0.25440000000000002</v>
      </c>
      <c r="M695" s="9">
        <v>0.82714768048524034</v>
      </c>
      <c r="N695" s="10">
        <v>0.26</v>
      </c>
      <c r="O695" s="10">
        <v>0.76</v>
      </c>
      <c r="P695" s="9">
        <v>0.04</v>
      </c>
      <c r="Q695" s="10">
        <v>0.92499999999999993</v>
      </c>
      <c r="R695" s="9">
        <v>0.22959999999999992</v>
      </c>
      <c r="S695" s="9">
        <v>0.18623853658536604</v>
      </c>
      <c r="T695" s="11">
        <v>0.16696269999999999</v>
      </c>
      <c r="U695" s="9">
        <v>2.0767303E-4</v>
      </c>
      <c r="V695" s="10">
        <v>2.7098464799999999E-2</v>
      </c>
      <c r="W695" s="9">
        <v>0.21099075596255706</v>
      </c>
      <c r="X695" s="9">
        <v>0.133394075491963</v>
      </c>
      <c r="Y695" s="9">
        <v>3.0000000000000027E-2</v>
      </c>
      <c r="Z695" s="9">
        <v>0.57999999999999996</v>
      </c>
      <c r="AA695" s="10">
        <v>0.13658714259697688</v>
      </c>
      <c r="AB695" s="9">
        <v>0.44099998470000001</v>
      </c>
      <c r="AC695" s="9">
        <v>0.27800000000000002</v>
      </c>
      <c r="AD695" s="10">
        <v>0.42665009821766803</v>
      </c>
      <c r="AE695" s="10">
        <v>0.144658515639524</v>
      </c>
      <c r="AF695" s="9">
        <v>2.4615944858093333E-4</v>
      </c>
      <c r="AG695" s="9">
        <v>0.19351114285714285</v>
      </c>
    </row>
    <row r="696" spans="3:33">
      <c r="C696" t="s">
        <v>126</v>
      </c>
      <c r="D696">
        <v>1997</v>
      </c>
      <c r="E696" s="9">
        <v>0.42513732186732189</v>
      </c>
      <c r="F696" s="9">
        <v>0.16109999999999999</v>
      </c>
      <c r="G696" s="9">
        <v>0.12400000000000011</v>
      </c>
      <c r="H696" s="9">
        <v>0.15000000000000002</v>
      </c>
      <c r="I696" s="9">
        <v>6.6666666666666664E-4</v>
      </c>
      <c r="J696" s="9">
        <v>0.15799999999999992</v>
      </c>
      <c r="K696" s="10">
        <v>0.71158333333333335</v>
      </c>
      <c r="L696" s="9">
        <v>0.25180000000000002</v>
      </c>
      <c r="M696" s="9">
        <v>0.83156919084860226</v>
      </c>
      <c r="N696" s="10">
        <v>0.26</v>
      </c>
      <c r="O696" s="10">
        <v>0.72</v>
      </c>
      <c r="P696" s="9">
        <v>0.04</v>
      </c>
      <c r="Q696" s="10">
        <v>0.92499999999999993</v>
      </c>
      <c r="R696" s="9">
        <v>0.22959999999999992</v>
      </c>
      <c r="S696" s="9">
        <v>0.18089219512195198</v>
      </c>
      <c r="T696" s="11">
        <v>0.16696269999999999</v>
      </c>
      <c r="U696" s="9">
        <v>1.44456388E-3</v>
      </c>
      <c r="V696" s="10">
        <v>2.6877772599999999E-2</v>
      </c>
      <c r="W696" s="9">
        <v>0.21099075596255706</v>
      </c>
      <c r="X696" s="9">
        <v>0.133394075491963</v>
      </c>
      <c r="Y696" s="9">
        <v>3.0000000000000027E-2</v>
      </c>
      <c r="Z696" s="9">
        <v>0.57999999999999996</v>
      </c>
      <c r="AA696" s="10">
        <v>0.13658714259697688</v>
      </c>
      <c r="AB696" s="9">
        <v>0.51</v>
      </c>
      <c r="AC696" s="9">
        <v>0.27800000000000002</v>
      </c>
      <c r="AD696" s="10">
        <v>0.442401082965452</v>
      </c>
      <c r="AE696" s="10">
        <v>0.16103323319059801</v>
      </c>
      <c r="AF696" s="9">
        <v>3.025945481376556E-4</v>
      </c>
      <c r="AG696" s="9">
        <v>0.18751200000000001</v>
      </c>
    </row>
    <row r="697" spans="3:33">
      <c r="C697" t="s">
        <v>126</v>
      </c>
      <c r="D697">
        <v>1998</v>
      </c>
      <c r="E697" s="9">
        <v>0.42513732186732189</v>
      </c>
      <c r="F697" s="9">
        <v>0.1734</v>
      </c>
      <c r="G697" s="9">
        <v>0.11599999999999999</v>
      </c>
      <c r="H697" s="9">
        <v>0.15000000000000002</v>
      </c>
      <c r="I697" s="9">
        <v>6.6666666666666664E-4</v>
      </c>
      <c r="J697" s="9">
        <v>0.15200000000000002</v>
      </c>
      <c r="K697" s="10">
        <v>0.71158333333333335</v>
      </c>
      <c r="L697" s="9">
        <v>0.2492</v>
      </c>
      <c r="M697" s="9">
        <v>0.83009861658599626</v>
      </c>
      <c r="N697" s="10">
        <v>0.26</v>
      </c>
      <c r="O697" s="10">
        <v>0.78</v>
      </c>
      <c r="P697" s="9">
        <v>0.04</v>
      </c>
      <c r="Q697" s="10">
        <v>0.92499999999999993</v>
      </c>
      <c r="R697" s="9">
        <v>0.22959999999999992</v>
      </c>
      <c r="S697" s="9">
        <v>0.17586097560975789</v>
      </c>
      <c r="T697" s="11">
        <v>0.16696269999999999</v>
      </c>
      <c r="U697" s="9">
        <v>9.8456066999999992E-4</v>
      </c>
      <c r="V697" s="10">
        <v>2.6657080400000002E-2</v>
      </c>
      <c r="W697" s="9">
        <v>0.21099075596255706</v>
      </c>
      <c r="X697" s="9">
        <v>0.133394075491963</v>
      </c>
      <c r="Y697" s="9">
        <v>3.0000000000000027E-2</v>
      </c>
      <c r="Z697" s="9">
        <v>0.57999999999999996</v>
      </c>
      <c r="AA697" s="10">
        <v>0.13658714259697688</v>
      </c>
      <c r="AB697" s="9">
        <v>0.51</v>
      </c>
      <c r="AC697" s="9">
        <v>0.28199999999999997</v>
      </c>
      <c r="AD697" s="10">
        <v>0.45815206771323602</v>
      </c>
      <c r="AE697" s="10">
        <v>0.17740795074167201</v>
      </c>
      <c r="AF697" s="9">
        <v>4.0866308923240003E-4</v>
      </c>
      <c r="AG697" s="9">
        <v>0.18754057142857145</v>
      </c>
    </row>
    <row r="698" spans="3:33">
      <c r="C698" t="s">
        <v>126</v>
      </c>
      <c r="D698">
        <v>1999</v>
      </c>
      <c r="E698" s="9">
        <v>0.42513732186732189</v>
      </c>
      <c r="F698" s="9">
        <v>0.1857</v>
      </c>
      <c r="G698" s="9">
        <v>0.10799999999999998</v>
      </c>
      <c r="H698" s="9">
        <v>0.15000000000000002</v>
      </c>
      <c r="I698" s="9">
        <v>6.6666666666666664E-4</v>
      </c>
      <c r="J698" s="9">
        <v>0.14599999999999991</v>
      </c>
      <c r="K698" s="10">
        <v>0.71158333333333335</v>
      </c>
      <c r="L698" s="9">
        <v>0.24660000000000001</v>
      </c>
      <c r="M698" s="9">
        <v>0.83127317677523638</v>
      </c>
      <c r="N698" s="10">
        <v>0.26</v>
      </c>
      <c r="O698" s="10">
        <v>0.73</v>
      </c>
      <c r="P698" s="9">
        <v>0.04</v>
      </c>
      <c r="Q698" s="10">
        <v>0.92499999999999993</v>
      </c>
      <c r="R698" s="9">
        <v>0.22959999999999992</v>
      </c>
      <c r="S698" s="9">
        <v>0.17120536585366009</v>
      </c>
      <c r="T698" s="11">
        <v>0.16696269999999999</v>
      </c>
      <c r="U698" s="9">
        <v>2.0815112299999998E-3</v>
      </c>
      <c r="V698" s="10">
        <v>2.6436388200000001E-2</v>
      </c>
      <c r="W698" s="9">
        <v>0.21099075596255706</v>
      </c>
      <c r="X698" s="9">
        <v>0.133394075491963</v>
      </c>
      <c r="Y698" s="9">
        <v>3.0000000000000027E-2</v>
      </c>
      <c r="Z698" s="9">
        <v>0.57999999999999996</v>
      </c>
      <c r="AA698" s="10">
        <v>0.13658714259697688</v>
      </c>
      <c r="AB698" s="9">
        <v>0.51</v>
      </c>
      <c r="AC698" s="9">
        <v>0.29699999999999999</v>
      </c>
      <c r="AD698" s="10">
        <v>0.44379854900496502</v>
      </c>
      <c r="AE698" s="10">
        <v>0.17438667841479</v>
      </c>
      <c r="AF698" s="9">
        <v>5.1604425911462224E-4</v>
      </c>
      <c r="AG698" s="9">
        <v>0.29298242857142853</v>
      </c>
    </row>
    <row r="699" spans="3:33">
      <c r="C699" t="s">
        <v>126</v>
      </c>
      <c r="D699">
        <v>2000</v>
      </c>
      <c r="E699" s="9">
        <v>0.42513732186732189</v>
      </c>
      <c r="F699" s="9">
        <v>0.19800000000000001</v>
      </c>
      <c r="G699" s="9">
        <v>9.9999999999999978E-2</v>
      </c>
      <c r="H699" s="9">
        <v>0.15000000000000002</v>
      </c>
      <c r="I699" s="9">
        <v>6.6666666666666664E-4</v>
      </c>
      <c r="J699" s="9">
        <v>0.14000000000000001</v>
      </c>
      <c r="K699" s="10">
        <v>0.71158333333333335</v>
      </c>
      <c r="L699" s="9">
        <v>0.24399999999999999</v>
      </c>
      <c r="M699" s="9">
        <v>0.82820576904809584</v>
      </c>
      <c r="N699" s="10">
        <v>0.26</v>
      </c>
      <c r="O699" s="10">
        <v>0.72</v>
      </c>
      <c r="P699" s="9">
        <v>0.04</v>
      </c>
      <c r="Q699" s="10">
        <v>0.92499999999999993</v>
      </c>
      <c r="R699" s="9">
        <v>0.22959999999999992</v>
      </c>
      <c r="S699" s="9">
        <v>0.16678731707317207</v>
      </c>
      <c r="T699" s="11">
        <v>0.16696269999999999</v>
      </c>
      <c r="U699" s="9">
        <v>1.4691223500000001E-3</v>
      </c>
      <c r="V699" s="10">
        <v>2.6215696E-2</v>
      </c>
      <c r="W699" s="9">
        <v>0.21099075596255706</v>
      </c>
      <c r="X699" s="9">
        <v>0.133394075491963</v>
      </c>
      <c r="Y699" s="9">
        <v>3.0000000000000027E-2</v>
      </c>
      <c r="Z699" s="9">
        <v>0.57999999999999996</v>
      </c>
      <c r="AA699" s="10">
        <v>0.13658714259697688</v>
      </c>
      <c r="AB699" s="9">
        <v>0.51</v>
      </c>
      <c r="AC699" s="9">
        <v>0.313</v>
      </c>
      <c r="AD699" s="10">
        <v>0.42944503029669401</v>
      </c>
      <c r="AE699" s="10">
        <v>0.17136540608790801</v>
      </c>
      <c r="AF699" s="9">
        <v>6.5503132204242228E-4</v>
      </c>
      <c r="AG699" s="9">
        <v>0.31865185714285715</v>
      </c>
    </row>
    <row r="700" spans="3:33">
      <c r="C700" t="s">
        <v>126</v>
      </c>
      <c r="D700">
        <v>2001</v>
      </c>
      <c r="E700" s="9">
        <v>0.42513732186732189</v>
      </c>
      <c r="F700" s="9">
        <v>0.20195999991148711</v>
      </c>
      <c r="G700" s="9">
        <v>9.5999999999999974E-2</v>
      </c>
      <c r="H700" s="9">
        <v>0.15000000000000002</v>
      </c>
      <c r="I700" s="9">
        <v>6.6666666666666664E-4</v>
      </c>
      <c r="J700" s="9">
        <v>0.13400000000000001</v>
      </c>
      <c r="K700" s="10">
        <v>0.71158333333333335</v>
      </c>
      <c r="L700" s="9">
        <v>0.24399999999999999</v>
      </c>
      <c r="M700" s="9">
        <v>0.82969291500277331</v>
      </c>
      <c r="N700" s="10">
        <v>0.26</v>
      </c>
      <c r="O700" s="10">
        <v>0.73</v>
      </c>
      <c r="P700" s="9">
        <v>0.04</v>
      </c>
      <c r="Q700" s="10">
        <v>0.92499999999999993</v>
      </c>
      <c r="R700" s="9">
        <v>0.22959999999999992</v>
      </c>
      <c r="S700" s="9">
        <v>0.16234000000000004</v>
      </c>
      <c r="T700" s="11">
        <v>0.16696269999999999</v>
      </c>
      <c r="U700" s="9">
        <v>2.9432324799999999E-3</v>
      </c>
      <c r="V700" s="10">
        <v>2.48039314E-2</v>
      </c>
      <c r="W700" s="9">
        <v>0.21099075596255706</v>
      </c>
      <c r="X700" s="9">
        <v>0.133394075491963</v>
      </c>
      <c r="Y700" s="9">
        <v>3.0000000000000027E-2</v>
      </c>
      <c r="Z700" s="9">
        <v>0.57999999999999996</v>
      </c>
      <c r="AA700" s="10">
        <v>0.13658714259697688</v>
      </c>
      <c r="AB700" s="9">
        <v>0.51</v>
      </c>
      <c r="AC700" s="9">
        <v>0.316</v>
      </c>
      <c r="AD700" s="10">
        <v>0.44335174345205103</v>
      </c>
      <c r="AE700" s="10">
        <v>0.169810009214069</v>
      </c>
      <c r="AF700" s="9">
        <v>8.5770277982281115E-4</v>
      </c>
      <c r="AG700" s="9">
        <v>0.36836000000000002</v>
      </c>
    </row>
    <row r="701" spans="3:33">
      <c r="C701" t="s">
        <v>126</v>
      </c>
      <c r="D701">
        <v>2002</v>
      </c>
      <c r="E701" s="9">
        <v>0.42513732186732189</v>
      </c>
      <c r="F701" s="9">
        <v>0.20591999982297421</v>
      </c>
      <c r="G701" s="9">
        <v>9.2000000000000082E-2</v>
      </c>
      <c r="H701" s="9">
        <v>0.15000000000000002</v>
      </c>
      <c r="I701" s="9">
        <v>6.6666666666666664E-4</v>
      </c>
      <c r="J701" s="9">
        <v>0.128</v>
      </c>
      <c r="K701" s="10">
        <v>0.71158333333333335</v>
      </c>
      <c r="L701" s="9">
        <v>0.24399999999999999</v>
      </c>
      <c r="M701" s="9">
        <v>0.83680138669473036</v>
      </c>
      <c r="N701" s="10">
        <v>0.26</v>
      </c>
      <c r="O701" s="10">
        <v>0.7</v>
      </c>
      <c r="P701" s="9">
        <v>0.04</v>
      </c>
      <c r="Q701" s="10">
        <v>0.92499999999999993</v>
      </c>
      <c r="R701" s="9">
        <v>0.22959999999999992</v>
      </c>
      <c r="S701" s="9">
        <v>0.15754634146341606</v>
      </c>
      <c r="T701" s="11">
        <v>0.16696269999999999</v>
      </c>
      <c r="U701" s="9">
        <v>1.68326554E-3</v>
      </c>
      <c r="V701" s="10">
        <v>2.3392166800000003E-2</v>
      </c>
      <c r="W701" s="9">
        <v>0.21099075596255706</v>
      </c>
      <c r="X701" s="9">
        <v>0.133394075491963</v>
      </c>
      <c r="Y701" s="9">
        <v>3.0000000000000027E-2</v>
      </c>
      <c r="Z701" s="9">
        <v>0.57999999999999996</v>
      </c>
      <c r="AA701" s="10">
        <v>0.13658714259697688</v>
      </c>
      <c r="AB701" s="9">
        <v>0.51979999978095293</v>
      </c>
      <c r="AC701" s="9">
        <v>0.32400000000000001</v>
      </c>
      <c r="AD701" s="10">
        <v>0.45725845660740799</v>
      </c>
      <c r="AE701" s="10">
        <v>0.16825461234022998</v>
      </c>
      <c r="AF701" s="9">
        <v>1.7806537965027779E-3</v>
      </c>
      <c r="AG701" s="9">
        <v>0.39741885714285718</v>
      </c>
    </row>
    <row r="702" spans="3:33">
      <c r="C702" t="s">
        <v>126</v>
      </c>
      <c r="D702">
        <v>2003</v>
      </c>
      <c r="E702" s="9">
        <v>0.42513732186732189</v>
      </c>
      <c r="F702" s="9">
        <v>0.20987999973446134</v>
      </c>
      <c r="G702" s="9">
        <v>8.7999999999999967E-2</v>
      </c>
      <c r="H702" s="9">
        <v>0.15000000000000002</v>
      </c>
      <c r="I702" s="9">
        <v>6.6666666666666664E-4</v>
      </c>
      <c r="J702" s="9">
        <v>0.122</v>
      </c>
      <c r="K702" s="10">
        <v>0.71158333333333335</v>
      </c>
      <c r="L702" s="9">
        <v>0.24399999999999999</v>
      </c>
      <c r="M702" s="9">
        <v>0.87169198649609514</v>
      </c>
      <c r="N702" s="10">
        <v>0.26</v>
      </c>
      <c r="O702" s="10">
        <v>0.7</v>
      </c>
      <c r="P702" s="9">
        <v>0.04</v>
      </c>
      <c r="Q702" s="10">
        <v>0.92499999999999993</v>
      </c>
      <c r="R702" s="9">
        <v>0.21217599999999992</v>
      </c>
      <c r="S702" s="9">
        <v>0.15225756097561005</v>
      </c>
      <c r="T702" s="11">
        <v>0.16696269999999999</v>
      </c>
      <c r="U702" s="9">
        <v>1.7735999599999999E-3</v>
      </c>
      <c r="V702" s="10">
        <v>2.1980402200000002E-2</v>
      </c>
      <c r="W702" s="9">
        <v>0.21099075596255706</v>
      </c>
      <c r="X702" s="9">
        <v>0.133394075491963</v>
      </c>
      <c r="Y702" s="9">
        <v>3.0000000000000027E-2</v>
      </c>
      <c r="Z702" s="9">
        <v>0.57999999999999996</v>
      </c>
      <c r="AA702" s="10">
        <v>0.13658714259697688</v>
      </c>
      <c r="AB702" s="9">
        <v>0.52959999956190584</v>
      </c>
      <c r="AC702" s="9">
        <v>0.35100000000000003</v>
      </c>
      <c r="AD702" s="10">
        <v>0.47308477090418599</v>
      </c>
      <c r="AE702" s="10">
        <v>0.16474063154711799</v>
      </c>
      <c r="AF702" s="9">
        <v>3.5196639821912221E-3</v>
      </c>
      <c r="AG702" s="9">
        <v>0.48121342857142851</v>
      </c>
    </row>
    <row r="703" spans="3:33">
      <c r="C703" t="s">
        <v>126</v>
      </c>
      <c r="D703">
        <v>2004</v>
      </c>
      <c r="E703" s="9">
        <v>0.42513732186732189</v>
      </c>
      <c r="F703" s="9">
        <v>0.21383999964594844</v>
      </c>
      <c r="G703" s="9">
        <v>8.4000000000000075E-2</v>
      </c>
      <c r="H703" s="9">
        <v>0.15000000000000002</v>
      </c>
      <c r="I703" s="9">
        <v>6.6666666666666664E-4</v>
      </c>
      <c r="J703" s="9">
        <v>0.11599999999999999</v>
      </c>
      <c r="K703" s="10">
        <v>0.71158333333333335</v>
      </c>
      <c r="L703" s="9">
        <v>0.24399999999999999</v>
      </c>
      <c r="M703" s="9">
        <v>0.86717080410148539</v>
      </c>
      <c r="N703" s="10">
        <v>0.26</v>
      </c>
      <c r="O703" s="10">
        <v>0.67</v>
      </c>
      <c r="P703" s="9">
        <v>0.04</v>
      </c>
      <c r="Q703" s="10">
        <v>0.92499999999999993</v>
      </c>
      <c r="R703" s="9">
        <v>0.19475200000000004</v>
      </c>
      <c r="S703" s="9">
        <v>0.146534146341464</v>
      </c>
      <c r="T703" s="11">
        <v>0.16696269999999999</v>
      </c>
      <c r="U703" s="9">
        <v>4.7524410299999995E-3</v>
      </c>
      <c r="V703" s="10">
        <v>2.0568637600000002E-2</v>
      </c>
      <c r="W703" s="9">
        <v>0.21099075596255706</v>
      </c>
      <c r="X703" s="9">
        <v>0.133394075491963</v>
      </c>
      <c r="Y703" s="9">
        <v>3.0000000000000027E-2</v>
      </c>
      <c r="Z703" s="9">
        <v>0.57999999999999996</v>
      </c>
      <c r="AA703" s="10">
        <v>0.13658714259697688</v>
      </c>
      <c r="AB703" s="9">
        <v>0.53939999934285887</v>
      </c>
      <c r="AC703" s="9">
        <v>0.34399999999999997</v>
      </c>
      <c r="AD703" s="10">
        <v>0.49086110724068355</v>
      </c>
      <c r="AE703" s="10">
        <v>0.14015905495317399</v>
      </c>
      <c r="AF703" s="9">
        <v>7.5330971723222215E-3</v>
      </c>
      <c r="AG703" s="9">
        <v>0.78193571428571429</v>
      </c>
    </row>
    <row r="704" spans="3:33">
      <c r="C704" t="s">
        <v>126</v>
      </c>
      <c r="D704">
        <v>2005</v>
      </c>
      <c r="E704" s="9">
        <v>0.42513732186732189</v>
      </c>
      <c r="F704" s="9">
        <v>0.21779999955743551</v>
      </c>
      <c r="G704" s="9">
        <v>7.999999999999996E-2</v>
      </c>
      <c r="H704" s="9">
        <v>0.15000000000000002</v>
      </c>
      <c r="I704" s="9">
        <v>6.6666666666666664E-4</v>
      </c>
      <c r="J704" s="9">
        <v>0.10999999999999999</v>
      </c>
      <c r="K704" s="10">
        <v>0.71158333333333335</v>
      </c>
      <c r="L704" s="9">
        <v>0.24399999999999999</v>
      </c>
      <c r="M704" s="9">
        <v>0.85992193173572207</v>
      </c>
      <c r="N704" s="10">
        <v>0.26</v>
      </c>
      <c r="O704" s="10">
        <v>0.77</v>
      </c>
      <c r="P704" s="9">
        <v>0.04</v>
      </c>
      <c r="Q704" s="10">
        <v>0.92499999999999993</v>
      </c>
      <c r="R704" s="9">
        <v>0.17732799999999993</v>
      </c>
      <c r="S704" s="9">
        <v>0.14065560975609803</v>
      </c>
      <c r="T704" s="11">
        <v>0.16696269999999999</v>
      </c>
      <c r="U704" s="9">
        <v>3.0206157000000002E-3</v>
      </c>
      <c r="V704" s="10">
        <v>1.9156873000000001E-2</v>
      </c>
      <c r="W704" s="9">
        <v>0.21099075596255706</v>
      </c>
      <c r="X704" s="9">
        <v>0.133394075491963</v>
      </c>
      <c r="Y704" s="9">
        <v>3.0000000000000027E-2</v>
      </c>
      <c r="Z704" s="9">
        <v>0.57999999999999996</v>
      </c>
      <c r="AA704" s="10">
        <v>0.13658714259697688</v>
      </c>
      <c r="AB704" s="9">
        <v>0.54919999912381168</v>
      </c>
      <c r="AC704" s="9">
        <v>0.35499999999999998</v>
      </c>
      <c r="AD704" s="10">
        <v>0.47141055672830401</v>
      </c>
      <c r="AE704" s="10">
        <v>0.13401909999072997</v>
      </c>
      <c r="AF704" s="9">
        <v>1.3454011450293445E-2</v>
      </c>
      <c r="AG704" s="9">
        <v>0.897173</v>
      </c>
    </row>
    <row r="705" spans="3:33">
      <c r="C705" t="s">
        <v>126</v>
      </c>
      <c r="D705">
        <v>2006</v>
      </c>
      <c r="E705" s="9">
        <v>0.42513732186732189</v>
      </c>
      <c r="F705" s="9">
        <v>0.22175999946892261</v>
      </c>
      <c r="G705" s="9">
        <v>7.333333333333325E-2</v>
      </c>
      <c r="H705" s="9">
        <v>0.15000000000000002</v>
      </c>
      <c r="I705" s="9">
        <v>6.6666666666666664E-4</v>
      </c>
      <c r="J705" s="9">
        <v>0.10333333333333328</v>
      </c>
      <c r="K705" s="10">
        <v>0.71158333333333335</v>
      </c>
      <c r="L705" s="9">
        <v>0.24379999999999999</v>
      </c>
      <c r="M705" s="9">
        <v>0.84886396991382018</v>
      </c>
      <c r="N705" s="10">
        <v>0.26</v>
      </c>
      <c r="O705" s="10">
        <v>0.76</v>
      </c>
      <c r="P705" s="9">
        <v>0.04</v>
      </c>
      <c r="Q705" s="10">
        <v>0.92499999999999993</v>
      </c>
      <c r="R705" s="9">
        <v>0.15990399999999994</v>
      </c>
      <c r="S705" s="9">
        <v>0.13498926829268409</v>
      </c>
      <c r="T705" s="11">
        <v>0.16696269999999999</v>
      </c>
      <c r="U705" s="9">
        <v>1.72839506E-3</v>
      </c>
      <c r="V705" s="10">
        <v>1.8806717333333334E-2</v>
      </c>
      <c r="W705" s="9">
        <v>0.21099075596255706</v>
      </c>
      <c r="X705" s="9">
        <v>0.133394075491963</v>
      </c>
      <c r="Y705" s="9">
        <v>3.0000000000000027E-2</v>
      </c>
      <c r="Z705" s="9">
        <v>0.57999999999999996</v>
      </c>
      <c r="AA705" s="10">
        <v>0.13658714259697688</v>
      </c>
      <c r="AB705" s="9">
        <v>0.55899999890476471</v>
      </c>
      <c r="AC705" s="9">
        <v>0.29299999999999998</v>
      </c>
      <c r="AD705" s="10">
        <v>0.52251591676110798</v>
      </c>
      <c r="AE705" s="10">
        <v>0.11871165259155</v>
      </c>
      <c r="AF705" s="9">
        <v>1.5148786798078554E-2</v>
      </c>
      <c r="AG705" s="9">
        <v>1</v>
      </c>
    </row>
    <row r="706" spans="3:33">
      <c r="C706" t="s">
        <v>126</v>
      </c>
      <c r="D706">
        <v>2007</v>
      </c>
      <c r="E706" s="9">
        <v>0.42513732186732189</v>
      </c>
      <c r="F706" s="9">
        <v>0.22571999938040971</v>
      </c>
      <c r="G706" s="9">
        <v>6.6666666666666763E-2</v>
      </c>
      <c r="H706" s="9">
        <v>0.15000000000000002</v>
      </c>
      <c r="I706" s="9">
        <v>6.6666666666666664E-4</v>
      </c>
      <c r="J706" s="9">
        <v>9.6666666666666679E-2</v>
      </c>
      <c r="K706" s="10">
        <v>0.71158333333333335</v>
      </c>
      <c r="L706" s="9">
        <v>0.24359999999999998</v>
      </c>
      <c r="M706" s="9">
        <v>0.8440213639332752</v>
      </c>
      <c r="N706" s="10">
        <v>0.26</v>
      </c>
      <c r="O706" s="10">
        <v>0.75</v>
      </c>
      <c r="P706" s="9">
        <v>0.04</v>
      </c>
      <c r="Q706" s="10">
        <v>0.92499999999999993</v>
      </c>
      <c r="R706" s="9">
        <v>0.14247999999999994</v>
      </c>
      <c r="S706" s="9">
        <v>0.12987268292683007</v>
      </c>
      <c r="T706" s="11">
        <v>0.16696269999999999</v>
      </c>
      <c r="U706" s="9">
        <v>1.3067624999999999E-3</v>
      </c>
      <c r="V706" s="10">
        <v>1.8456561666666666E-2</v>
      </c>
      <c r="W706" s="9">
        <v>0.21099075596255706</v>
      </c>
      <c r="X706" s="9">
        <v>0.133394075491963</v>
      </c>
      <c r="Y706" s="9">
        <v>3.0000000000000027E-2</v>
      </c>
      <c r="Z706" s="9">
        <v>0.57999999999999996</v>
      </c>
      <c r="AA706" s="10">
        <v>0.13658714259697688</v>
      </c>
      <c r="AB706" s="9">
        <v>0.56879999868571751</v>
      </c>
      <c r="AC706" s="9">
        <v>0.28600000000000003</v>
      </c>
      <c r="AD706" s="10">
        <v>0.50541494862896585</v>
      </c>
      <c r="AE706" s="10">
        <v>0.12054195081925401</v>
      </c>
      <c r="AF706" s="9">
        <v>1.9660066841371223E-2</v>
      </c>
      <c r="AG706" s="9">
        <v>1</v>
      </c>
    </row>
    <row r="707" spans="3:33">
      <c r="C707" t="s">
        <v>126</v>
      </c>
      <c r="D707">
        <v>2008</v>
      </c>
      <c r="E707" s="9">
        <v>0.42513732186732189</v>
      </c>
      <c r="F707" s="9">
        <v>0.22967999929189684</v>
      </c>
      <c r="G707" s="9">
        <v>6.0000000000000053E-2</v>
      </c>
      <c r="H707" s="9">
        <v>0.15000000000000002</v>
      </c>
      <c r="I707" s="9">
        <v>6.6666666666666664E-4</v>
      </c>
      <c r="J707" s="9">
        <v>8.9999999999999969E-2</v>
      </c>
      <c r="K707" s="10">
        <v>0.71158333333333335</v>
      </c>
      <c r="L707" s="9">
        <v>0.24340000000000001</v>
      </c>
      <c r="M707" s="9">
        <v>0.93384033613450002</v>
      </c>
      <c r="N707" s="10">
        <v>0.26</v>
      </c>
      <c r="O707" s="10">
        <v>0.76499999966472387</v>
      </c>
      <c r="P707" s="9">
        <v>0.04</v>
      </c>
      <c r="Q707" s="10">
        <v>0.92499999999999993</v>
      </c>
      <c r="R707" s="9">
        <v>0.14247999999999994</v>
      </c>
      <c r="S707" s="9">
        <v>0.12557317073170793</v>
      </c>
      <c r="T707" s="11">
        <v>0.16696269999999999</v>
      </c>
      <c r="U707" s="9">
        <v>1.7278043600000002E-3</v>
      </c>
      <c r="V707" s="10">
        <v>1.8106405999999999E-2</v>
      </c>
      <c r="W707" s="9">
        <v>0.21099075596255706</v>
      </c>
      <c r="X707" s="9">
        <v>0.133394075491963</v>
      </c>
      <c r="Y707" s="9">
        <v>3.0000000000000027E-2</v>
      </c>
      <c r="Z707" s="9">
        <v>0.57999999999999996</v>
      </c>
      <c r="AA707" s="10">
        <v>0.13658714259697688</v>
      </c>
      <c r="AB707" s="9">
        <v>0.57859999846667054</v>
      </c>
      <c r="AC707" s="9">
        <v>0.27500000000000002</v>
      </c>
      <c r="AD707" s="10">
        <v>0.52432748140781804</v>
      </c>
      <c r="AE707" s="10">
        <v>0.14285408796127999</v>
      </c>
      <c r="AF707" s="9">
        <v>3.2896409915589779E-2</v>
      </c>
      <c r="AG707" s="9">
        <v>1</v>
      </c>
    </row>
    <row r="708" spans="3:33">
      <c r="C708" t="s">
        <v>126</v>
      </c>
      <c r="D708">
        <v>2009</v>
      </c>
      <c r="E708" s="9">
        <v>0.42513732186732189</v>
      </c>
      <c r="F708" s="9">
        <v>0.23363999920338394</v>
      </c>
      <c r="G708" s="9">
        <v>7.8799999579787228E-2</v>
      </c>
      <c r="H708" s="9">
        <v>0.15000000000000002</v>
      </c>
      <c r="I708" s="9">
        <v>6.6666666666666664E-4</v>
      </c>
      <c r="J708" s="9">
        <v>0.10819999959319826</v>
      </c>
      <c r="K708" s="10">
        <v>0.71158333333333335</v>
      </c>
      <c r="L708" s="9">
        <v>0.2432</v>
      </c>
      <c r="M708" s="9">
        <v>0.93384033613450002</v>
      </c>
      <c r="N708" s="10">
        <v>0.26</v>
      </c>
      <c r="O708" s="10">
        <v>0.77999999932944775</v>
      </c>
      <c r="P708" s="9">
        <v>0.04</v>
      </c>
      <c r="Q708" s="10">
        <v>0.92499999999999993</v>
      </c>
      <c r="R708" s="9">
        <v>0.14247999999999994</v>
      </c>
      <c r="S708" s="9">
        <v>0.15706170661325014</v>
      </c>
      <c r="T708" s="11">
        <v>0.16696269999999999</v>
      </c>
      <c r="U708" s="9">
        <v>1.1355320600000001E-3</v>
      </c>
      <c r="V708" s="10">
        <v>1.8468534111905806E-2</v>
      </c>
      <c r="W708" s="9">
        <v>0.21099075596255706</v>
      </c>
      <c r="X708" s="9">
        <v>0.133394075491963</v>
      </c>
      <c r="Y708" s="9">
        <v>3.0000000000000027E-2</v>
      </c>
      <c r="Z708" s="9">
        <v>0.57999999999999996</v>
      </c>
      <c r="AA708" s="10">
        <v>0.13658714259697688</v>
      </c>
      <c r="AB708" s="9">
        <v>0.58839999824762346</v>
      </c>
      <c r="AC708" s="9">
        <v>0.27899999999999997</v>
      </c>
      <c r="AD708" s="10">
        <v>0.50515117819764377</v>
      </c>
      <c r="AE708" s="10">
        <v>0.157210277293724</v>
      </c>
      <c r="AF708" s="9">
        <v>4.3932016642201553E-2</v>
      </c>
      <c r="AG708" s="9">
        <v>1</v>
      </c>
    </row>
    <row r="709" spans="3:33">
      <c r="C709" t="s">
        <v>126</v>
      </c>
      <c r="D709">
        <v>2010</v>
      </c>
      <c r="E709" s="9">
        <v>0.42513732186732189</v>
      </c>
      <c r="F709" s="9">
        <v>0.23759999911487104</v>
      </c>
      <c r="G709" s="9">
        <v>9.7599999159574513E-2</v>
      </c>
      <c r="H709" s="9">
        <v>0.15000000000000002</v>
      </c>
      <c r="I709" s="9">
        <v>6.6666666666666664E-4</v>
      </c>
      <c r="J709" s="9">
        <v>0.12639999918639655</v>
      </c>
      <c r="K709" s="10">
        <v>0.71158333333333335</v>
      </c>
      <c r="L709" s="9">
        <v>0.24563199994564058</v>
      </c>
      <c r="M709" s="9">
        <v>0.93384033613450002</v>
      </c>
      <c r="N709" s="10">
        <v>0.26</v>
      </c>
      <c r="O709" s="10">
        <v>0.79499999899417162</v>
      </c>
      <c r="P709" s="9">
        <v>0.04</v>
      </c>
      <c r="Q709" s="10">
        <v>0.92499999999999993</v>
      </c>
      <c r="R709" s="9">
        <v>0.14247999999999994</v>
      </c>
      <c r="S709" s="9">
        <v>0.18855024249479246</v>
      </c>
      <c r="T709" s="11">
        <v>0.16696269999999999</v>
      </c>
      <c r="U709" s="9">
        <v>1.1468873803461887E-3</v>
      </c>
      <c r="V709" s="10">
        <v>1.883066222381161E-2</v>
      </c>
      <c r="W709" s="9">
        <v>0.21099075596255706</v>
      </c>
      <c r="X709" s="9">
        <v>0.133394075491963</v>
      </c>
      <c r="Y709" s="9">
        <v>3.0000000000000027E-2</v>
      </c>
      <c r="Z709" s="9">
        <v>0.57999999999999996</v>
      </c>
      <c r="AA709" s="10">
        <v>0.13658714259697688</v>
      </c>
      <c r="AB709" s="9">
        <v>0.59819999802857637</v>
      </c>
      <c r="AC709" s="9">
        <v>0.26700000000000002</v>
      </c>
      <c r="AD709" s="10">
        <v>0.5050996664168188</v>
      </c>
      <c r="AE709" s="10">
        <v>0.16063817444416731</v>
      </c>
      <c r="AF709" s="9">
        <v>4.3492696485599107E-2</v>
      </c>
      <c r="AG709" s="9">
        <v>1</v>
      </c>
    </row>
    <row r="710" spans="3:33">
      <c r="C710" t="s">
        <v>128</v>
      </c>
      <c r="D710">
        <v>1995</v>
      </c>
      <c r="E710" s="9">
        <v>0.70532148562300312</v>
      </c>
      <c r="F710" s="9">
        <v>0.26669999999999999</v>
      </c>
      <c r="G710" s="9">
        <v>0</v>
      </c>
      <c r="H710" s="9">
        <v>0.4</v>
      </c>
      <c r="I710" s="9">
        <v>9.3333333333333341E-3</v>
      </c>
      <c r="J710" s="9">
        <v>0</v>
      </c>
      <c r="K710" s="10">
        <v>0.23600000000000002</v>
      </c>
      <c r="L710" s="9">
        <v>0.32</v>
      </c>
      <c r="M710" s="9">
        <v>0</v>
      </c>
      <c r="N710" s="10">
        <v>0.3</v>
      </c>
      <c r="O710" s="10">
        <v>0.74</v>
      </c>
      <c r="P710" s="9">
        <v>0</v>
      </c>
      <c r="Q710" s="10">
        <v>6.7499999999999991E-2</v>
      </c>
      <c r="R710" s="9">
        <v>0.65359999999999996</v>
      </c>
      <c r="S710" s="9">
        <v>0.15242682926829387</v>
      </c>
      <c r="T710" s="11">
        <v>8.1145584000000007E-2</v>
      </c>
      <c r="U710" s="9">
        <v>0</v>
      </c>
      <c r="V710" s="10">
        <v>9.1314392499999997E-3</v>
      </c>
      <c r="W710" s="9">
        <v>5.8787831093118748E-2</v>
      </c>
      <c r="X710" s="9">
        <v>8.1660770395557095E-2</v>
      </c>
      <c r="Y710" s="9">
        <v>0</v>
      </c>
      <c r="Z710" s="9">
        <v>0.97</v>
      </c>
      <c r="AA710" s="10">
        <v>0.16233766233766234</v>
      </c>
      <c r="AB710" s="9">
        <v>0.43000000000000005</v>
      </c>
      <c r="AC710" s="9">
        <v>0.66346000030264263</v>
      </c>
      <c r="AD710" s="10">
        <v>0.60430555576018252</v>
      </c>
      <c r="AE710" s="10">
        <v>0.71711385012000317</v>
      </c>
      <c r="AF710" s="9">
        <v>6.7522573346287112E-2</v>
      </c>
      <c r="AG710" s="9">
        <v>0.24309385714285717</v>
      </c>
    </row>
    <row r="711" spans="3:33">
      <c r="C711" t="s">
        <v>128</v>
      </c>
      <c r="D711">
        <v>1996</v>
      </c>
      <c r="E711" s="9">
        <v>0.70532148562300312</v>
      </c>
      <c r="F711" s="9">
        <v>0.25464000000000003</v>
      </c>
      <c r="G711" s="9">
        <v>0</v>
      </c>
      <c r="H711" s="9">
        <v>0.4</v>
      </c>
      <c r="I711" s="9">
        <v>9.3333333333333341E-3</v>
      </c>
      <c r="J711" s="9">
        <v>0</v>
      </c>
      <c r="K711" s="10">
        <v>0.23600000000000002</v>
      </c>
      <c r="L711" s="9">
        <v>0.31879999999999997</v>
      </c>
      <c r="M711" s="9">
        <v>0</v>
      </c>
      <c r="N711" s="10">
        <v>0.3</v>
      </c>
      <c r="O711" s="10">
        <v>0.83</v>
      </c>
      <c r="P711" s="9">
        <v>0</v>
      </c>
      <c r="Q711" s="10">
        <v>6.7499999999999991E-2</v>
      </c>
      <c r="R711" s="9">
        <v>0.65359999999999996</v>
      </c>
      <c r="S711" s="9">
        <v>0.14822585365853802</v>
      </c>
      <c r="T711" s="11">
        <v>8.1145584000000007E-2</v>
      </c>
      <c r="U711" s="9">
        <v>0</v>
      </c>
      <c r="V711" s="10">
        <v>8.5331226999999996E-3</v>
      </c>
      <c r="W711" s="9">
        <v>5.8787831093118748E-2</v>
      </c>
      <c r="X711" s="9">
        <v>8.1660770395557095E-2</v>
      </c>
      <c r="Y711" s="9">
        <v>0</v>
      </c>
      <c r="Z711" s="9">
        <v>0.97</v>
      </c>
      <c r="AA711" s="10">
        <v>0.16233766233766234</v>
      </c>
      <c r="AB711" s="9">
        <v>0.42799999239999997</v>
      </c>
      <c r="AC711" s="9">
        <v>0.67700000000000005</v>
      </c>
      <c r="AD711" s="10">
        <v>0.60643424052306405</v>
      </c>
      <c r="AE711" s="10">
        <v>0.72154474491935194</v>
      </c>
      <c r="AF711" s="9">
        <v>0.10591095375820711</v>
      </c>
      <c r="AG711" s="9">
        <v>0.27399371428571428</v>
      </c>
    </row>
    <row r="712" spans="3:33">
      <c r="C712" t="s">
        <v>128</v>
      </c>
      <c r="D712">
        <v>1997</v>
      </c>
      <c r="E712" s="9">
        <v>0.70532148562300312</v>
      </c>
      <c r="F712" s="9">
        <v>0.24258000000000002</v>
      </c>
      <c r="G712" s="9">
        <v>0</v>
      </c>
      <c r="H712" s="9">
        <v>0.4</v>
      </c>
      <c r="I712" s="9">
        <v>9.3333333333333341E-3</v>
      </c>
      <c r="J712" s="9">
        <v>0</v>
      </c>
      <c r="K712" s="10">
        <v>0.23600000000000002</v>
      </c>
      <c r="L712" s="9">
        <v>0.31759999999999999</v>
      </c>
      <c r="M712" s="9">
        <v>0</v>
      </c>
      <c r="N712" s="10">
        <v>0.3</v>
      </c>
      <c r="O712" s="10">
        <v>0.93</v>
      </c>
      <c r="P712" s="9">
        <v>0</v>
      </c>
      <c r="Q712" s="10">
        <v>6.7499999999999991E-2</v>
      </c>
      <c r="R712" s="9">
        <v>0.65359999999999996</v>
      </c>
      <c r="S712" s="9">
        <v>0.14380780487805001</v>
      </c>
      <c r="T712" s="11">
        <v>8.1145584000000007E-2</v>
      </c>
      <c r="U712" s="9">
        <v>0</v>
      </c>
      <c r="V712" s="10">
        <v>7.9348061499999994E-3</v>
      </c>
      <c r="W712" s="9">
        <v>5.8787831093118748E-2</v>
      </c>
      <c r="X712" s="9">
        <v>8.1660770395557095E-2</v>
      </c>
      <c r="Y712" s="9">
        <v>0</v>
      </c>
      <c r="Z712" s="9">
        <v>0.97</v>
      </c>
      <c r="AA712" s="10">
        <v>0.16233766233766234</v>
      </c>
      <c r="AB712" s="9">
        <v>0.42700000760000001</v>
      </c>
      <c r="AC712" s="9">
        <v>0.67900000000000005</v>
      </c>
      <c r="AD712" s="10">
        <v>0.58218404893828402</v>
      </c>
      <c r="AE712" s="10">
        <v>0.71135697191437897</v>
      </c>
      <c r="AF712" s="9">
        <v>0.13557607004527777</v>
      </c>
      <c r="AG712" s="9">
        <v>0.29907714285714287</v>
      </c>
    </row>
    <row r="713" spans="3:33">
      <c r="C713" t="s">
        <v>128</v>
      </c>
      <c r="D713">
        <v>1998</v>
      </c>
      <c r="E713" s="9">
        <v>0.70532148562300312</v>
      </c>
      <c r="F713" s="9">
        <v>0.23052</v>
      </c>
      <c r="G713" s="9">
        <v>0</v>
      </c>
      <c r="H713" s="9">
        <v>0.4</v>
      </c>
      <c r="I713" s="9">
        <v>9.3333333333333341E-3</v>
      </c>
      <c r="J713" s="9">
        <v>0</v>
      </c>
      <c r="K713" s="10">
        <v>0.23600000000000002</v>
      </c>
      <c r="L713" s="9">
        <v>0.31640000000000001</v>
      </c>
      <c r="M713" s="9">
        <v>0</v>
      </c>
      <c r="N713" s="10">
        <v>0.3</v>
      </c>
      <c r="O713" s="10">
        <v>0.93</v>
      </c>
      <c r="P713" s="9">
        <v>0</v>
      </c>
      <c r="Q713" s="10">
        <v>6.7499999999999991E-2</v>
      </c>
      <c r="R713" s="9">
        <v>0.65359999999999996</v>
      </c>
      <c r="S713" s="9">
        <v>0.13929121951219603</v>
      </c>
      <c r="T713" s="11">
        <v>8.1145584000000007E-2</v>
      </c>
      <c r="U713" s="9">
        <v>2.2045746666666663E-5</v>
      </c>
      <c r="V713" s="10">
        <v>7.3364895999999992E-3</v>
      </c>
      <c r="W713" s="9">
        <v>5.8787831093118748E-2</v>
      </c>
      <c r="X713" s="9">
        <v>8.1660770395557095E-2</v>
      </c>
      <c r="Y713" s="9">
        <v>0</v>
      </c>
      <c r="Z713" s="9">
        <v>0.97</v>
      </c>
      <c r="AA713" s="10">
        <v>0.16233766233766234</v>
      </c>
      <c r="AB713" s="9">
        <v>0.40799999239999996</v>
      </c>
      <c r="AC713" s="9">
        <v>0.68200000000000005</v>
      </c>
      <c r="AD713" s="10">
        <v>0.55793385735350398</v>
      </c>
      <c r="AE713" s="10">
        <v>0.70116919890940599</v>
      </c>
      <c r="AF713" s="9">
        <v>0.16913669668821554</v>
      </c>
      <c r="AG713" s="9">
        <v>0.29977014285714287</v>
      </c>
    </row>
    <row r="714" spans="3:33">
      <c r="C714" t="s">
        <v>128</v>
      </c>
      <c r="D714">
        <v>1999</v>
      </c>
      <c r="E714" s="9">
        <v>0.70532148562300312</v>
      </c>
      <c r="F714" s="9">
        <v>0.21845999999999999</v>
      </c>
      <c r="G714" s="9">
        <v>0</v>
      </c>
      <c r="H714" s="9">
        <v>0.4</v>
      </c>
      <c r="I714" s="9">
        <v>9.3333333333333341E-3</v>
      </c>
      <c r="J714" s="9">
        <v>0</v>
      </c>
      <c r="K714" s="10">
        <v>0.23600000000000002</v>
      </c>
      <c r="L714" s="9">
        <v>0.31519999999999998</v>
      </c>
      <c r="M714" s="9">
        <v>0</v>
      </c>
      <c r="N714" s="10">
        <v>0.3</v>
      </c>
      <c r="O714" s="10">
        <v>0.85</v>
      </c>
      <c r="P714" s="9">
        <v>0</v>
      </c>
      <c r="Q714" s="10">
        <v>6.7499999999999991E-2</v>
      </c>
      <c r="R714" s="9">
        <v>0.65359999999999996</v>
      </c>
      <c r="S714" s="9">
        <v>0.13474585365853808</v>
      </c>
      <c r="T714" s="11">
        <v>8.1145584000000007E-2</v>
      </c>
      <c r="U714" s="9">
        <v>4.4091493333333327E-5</v>
      </c>
      <c r="V714" s="10">
        <v>6.7381730499999999E-3</v>
      </c>
      <c r="W714" s="9">
        <v>5.8787831093118748E-2</v>
      </c>
      <c r="X714" s="9">
        <v>8.1660770395557095E-2</v>
      </c>
      <c r="Y714" s="9">
        <v>0</v>
      </c>
      <c r="Z714" s="9">
        <v>0.97</v>
      </c>
      <c r="AA714" s="10">
        <v>0.16233766233766234</v>
      </c>
      <c r="AB714" s="9">
        <v>0.40400001529999996</v>
      </c>
      <c r="AC714" s="9">
        <v>0.67799999999999994</v>
      </c>
      <c r="AD714" s="10">
        <v>0.57693154520729206</v>
      </c>
      <c r="AE714" s="10">
        <v>0.71522959599806002</v>
      </c>
      <c r="AF714" s="9">
        <v>0.21717972403027555</v>
      </c>
      <c r="AG714" s="9">
        <v>0.30046314285714282</v>
      </c>
    </row>
    <row r="715" spans="3:33">
      <c r="C715" t="s">
        <v>128</v>
      </c>
      <c r="D715">
        <v>2000</v>
      </c>
      <c r="E715" s="9">
        <v>0.70532148562300312</v>
      </c>
      <c r="F715" s="9">
        <v>0.2064</v>
      </c>
      <c r="G715" s="9">
        <v>0</v>
      </c>
      <c r="H715" s="9">
        <v>0.4</v>
      </c>
      <c r="I715" s="9">
        <v>9.3333333333333341E-3</v>
      </c>
      <c r="J715" s="9">
        <v>0</v>
      </c>
      <c r="K715" s="10">
        <v>0.23600000000000002</v>
      </c>
      <c r="L715" s="9">
        <v>0.314</v>
      </c>
      <c r="M715" s="9">
        <v>0</v>
      </c>
      <c r="N715" s="10">
        <v>0.3</v>
      </c>
      <c r="O715" s="10">
        <v>1</v>
      </c>
      <c r="P715" s="9">
        <v>0</v>
      </c>
      <c r="Q715" s="10">
        <v>6.7499999999999991E-2</v>
      </c>
      <c r="R715" s="9">
        <v>0.65359999999999996</v>
      </c>
      <c r="S715" s="9">
        <v>0.13034390243902605</v>
      </c>
      <c r="T715" s="11">
        <v>8.1145584000000007E-2</v>
      </c>
      <c r="U715" s="9">
        <v>6.6137239999999997E-5</v>
      </c>
      <c r="V715" s="10">
        <v>6.1398564999999997E-3</v>
      </c>
      <c r="W715" s="9">
        <v>5.8787831093118748E-2</v>
      </c>
      <c r="X715" s="9">
        <v>8.1660770395557095E-2</v>
      </c>
      <c r="Y715" s="9">
        <v>0</v>
      </c>
      <c r="Z715" s="9">
        <v>0.97</v>
      </c>
      <c r="AA715" s="10">
        <v>0.16233766233766234</v>
      </c>
      <c r="AB715" s="9">
        <v>0.39400001529999995</v>
      </c>
      <c r="AC715" s="9">
        <v>0.67200000000000004</v>
      </c>
      <c r="AD715" s="10">
        <v>0.59592923306107992</v>
      </c>
      <c r="AE715" s="10">
        <v>0.72928999308671405</v>
      </c>
      <c r="AF715" s="9">
        <v>0.30839062228307446</v>
      </c>
      <c r="AG715" s="9">
        <v>0.27946171428571426</v>
      </c>
    </row>
    <row r="716" spans="3:33">
      <c r="C716" t="s">
        <v>128</v>
      </c>
      <c r="D716">
        <v>2001</v>
      </c>
      <c r="E716" s="9">
        <v>0.70532148562300312</v>
      </c>
      <c r="F716" s="9">
        <v>0.21192</v>
      </c>
      <c r="G716" s="9">
        <v>0</v>
      </c>
      <c r="H716" s="9">
        <v>0.4</v>
      </c>
      <c r="I716" s="9">
        <v>9.3333333333333341E-3</v>
      </c>
      <c r="J716" s="9">
        <v>0</v>
      </c>
      <c r="K716" s="10">
        <v>0.23600000000000002</v>
      </c>
      <c r="L716" s="9">
        <v>0.31259999999999999</v>
      </c>
      <c r="M716" s="9">
        <v>0</v>
      </c>
      <c r="N716" s="10">
        <v>0.3</v>
      </c>
      <c r="O716" s="10">
        <v>1</v>
      </c>
      <c r="P716" s="9">
        <v>0</v>
      </c>
      <c r="Q716" s="10">
        <v>6.7499999999999991E-2</v>
      </c>
      <c r="R716" s="9">
        <v>0.65359999999999996</v>
      </c>
      <c r="S716" s="9">
        <v>0.12619804878048801</v>
      </c>
      <c r="T716" s="11">
        <v>8.1145584000000007E-2</v>
      </c>
      <c r="U716" s="9">
        <v>1.6395189059999999E-2</v>
      </c>
      <c r="V716" s="10">
        <v>5.7601684999999993E-3</v>
      </c>
      <c r="W716" s="9">
        <v>5.8787831093118748E-2</v>
      </c>
      <c r="X716" s="9">
        <v>8.1660770395557095E-2</v>
      </c>
      <c r="Y716" s="9">
        <v>0</v>
      </c>
      <c r="Z716" s="9">
        <v>0.97</v>
      </c>
      <c r="AA716" s="10">
        <v>0.16233766233766234</v>
      </c>
      <c r="AB716" s="9">
        <v>0.38799999239999994</v>
      </c>
      <c r="AC716" s="9">
        <v>0.71</v>
      </c>
      <c r="AD716" s="10">
        <v>0.57067631928482099</v>
      </c>
      <c r="AE716" s="10">
        <v>0.73309743705133901</v>
      </c>
      <c r="AF716" s="9">
        <v>0.43820525913222108</v>
      </c>
      <c r="AG716" s="9">
        <v>0.3087502857142857</v>
      </c>
    </row>
    <row r="717" spans="3:33">
      <c r="C717" t="s">
        <v>128</v>
      </c>
      <c r="D717">
        <v>2002</v>
      </c>
      <c r="E717" s="9">
        <v>0.70532148562300312</v>
      </c>
      <c r="F717" s="9">
        <v>0.21743999999999999</v>
      </c>
      <c r="G717" s="9">
        <v>0</v>
      </c>
      <c r="H717" s="9">
        <v>0.4</v>
      </c>
      <c r="I717" s="9">
        <v>9.3333333333333341E-3</v>
      </c>
      <c r="J717" s="9">
        <v>0</v>
      </c>
      <c r="K717" s="10">
        <v>0.23600000000000002</v>
      </c>
      <c r="L717" s="9">
        <v>0.31120000000000003</v>
      </c>
      <c r="M717" s="9">
        <v>0</v>
      </c>
      <c r="N717" s="10">
        <v>0.3</v>
      </c>
      <c r="O717" s="10">
        <v>1</v>
      </c>
      <c r="P717" s="9">
        <v>0</v>
      </c>
      <c r="Q717" s="10">
        <v>6.7499999999999991E-2</v>
      </c>
      <c r="R717" s="9">
        <v>0.65359999999999996</v>
      </c>
      <c r="S717" s="9">
        <v>0.12241268292683005</v>
      </c>
      <c r="T717" s="11">
        <v>8.1145584000000007E-2</v>
      </c>
      <c r="U717" s="9">
        <v>1.4992451819999999E-2</v>
      </c>
      <c r="V717" s="10">
        <v>5.3804804999999997E-3</v>
      </c>
      <c r="W717" s="9">
        <v>5.8787831093118748E-2</v>
      </c>
      <c r="X717" s="9">
        <v>8.1660770395557095E-2</v>
      </c>
      <c r="Y717" s="9">
        <v>0</v>
      </c>
      <c r="Z717" s="9">
        <v>0.97</v>
      </c>
      <c r="AA717" s="10">
        <v>0.16233766233766234</v>
      </c>
      <c r="AB717" s="9">
        <v>0.37799999239999993</v>
      </c>
      <c r="AC717" s="9">
        <v>0.73</v>
      </c>
      <c r="AD717" s="10">
        <v>0.54542340550856205</v>
      </c>
      <c r="AE717" s="10">
        <v>0.73690488101596396</v>
      </c>
      <c r="AF717" s="9">
        <v>0.57525429145870555</v>
      </c>
      <c r="AG717" s="9">
        <v>0.35860414285714287</v>
      </c>
    </row>
    <row r="718" spans="3:33">
      <c r="C718" t="s">
        <v>128</v>
      </c>
      <c r="D718">
        <v>2003</v>
      </c>
      <c r="E718" s="9">
        <v>0.70532148562300312</v>
      </c>
      <c r="F718" s="9">
        <v>0.22295999999999999</v>
      </c>
      <c r="G718" s="9">
        <v>0</v>
      </c>
      <c r="H718" s="9">
        <v>0.4</v>
      </c>
      <c r="I718" s="9">
        <v>9.3333333333333341E-3</v>
      </c>
      <c r="J718" s="9">
        <v>0</v>
      </c>
      <c r="K718" s="10">
        <v>0.23600000000000002</v>
      </c>
      <c r="L718" s="9">
        <v>0.30980000000000002</v>
      </c>
      <c r="M718" s="9">
        <v>0</v>
      </c>
      <c r="N718" s="10">
        <v>0.3</v>
      </c>
      <c r="O718" s="10">
        <v>1</v>
      </c>
      <c r="P718" s="9">
        <v>0</v>
      </c>
      <c r="Q718" s="10">
        <v>6.7499999999999991E-2</v>
      </c>
      <c r="R718" s="9">
        <v>0.64992399999999995</v>
      </c>
      <c r="S718" s="9">
        <v>0.11901121951219606</v>
      </c>
      <c r="T718" s="11">
        <v>8.1145584000000007E-2</v>
      </c>
      <c r="U718" s="9">
        <v>1.3317389180000002E-2</v>
      </c>
      <c r="V718" s="10">
        <v>5.0007925000000002E-3</v>
      </c>
      <c r="W718" s="9">
        <v>5.8787831093118748E-2</v>
      </c>
      <c r="X718" s="9">
        <v>8.1660770395557095E-2</v>
      </c>
      <c r="Y718" s="9">
        <v>0</v>
      </c>
      <c r="Z718" s="9">
        <v>0.97</v>
      </c>
      <c r="AA718" s="10">
        <v>0.16233766233766234</v>
      </c>
      <c r="AB718" s="9">
        <v>0.37049999239999998</v>
      </c>
      <c r="AC718" s="9">
        <v>0.73299999999999998</v>
      </c>
      <c r="AD718" s="10">
        <v>0.58111892528179598</v>
      </c>
      <c r="AE718" s="10">
        <v>0.70916778278465598</v>
      </c>
      <c r="AF718" s="9">
        <v>0.75028120995341774</v>
      </c>
      <c r="AG718" s="9">
        <v>0.456623</v>
      </c>
    </row>
    <row r="719" spans="3:33">
      <c r="C719" t="s">
        <v>128</v>
      </c>
      <c r="D719">
        <v>2004</v>
      </c>
      <c r="E719" s="9">
        <v>0.70532148562300312</v>
      </c>
      <c r="F719" s="9">
        <v>0.22847999999999999</v>
      </c>
      <c r="G719" s="9">
        <v>0</v>
      </c>
      <c r="H719" s="9">
        <v>0.4</v>
      </c>
      <c r="I719" s="9">
        <v>9.3333333333333341E-3</v>
      </c>
      <c r="J719" s="9">
        <v>0</v>
      </c>
      <c r="K719" s="10">
        <v>0.23600000000000002</v>
      </c>
      <c r="L719" s="9">
        <v>0.30840000000000001</v>
      </c>
      <c r="M719" s="9">
        <v>0.50239051508961541</v>
      </c>
      <c r="N719" s="10">
        <v>0.3</v>
      </c>
      <c r="O719" s="10">
        <v>1</v>
      </c>
      <c r="P719" s="9">
        <v>0</v>
      </c>
      <c r="Q719" s="10">
        <v>6.7499999999999991E-2</v>
      </c>
      <c r="R719" s="9">
        <v>0.64624799999999993</v>
      </c>
      <c r="S719" s="9">
        <v>0.11601414634146412</v>
      </c>
      <c r="T719" s="11">
        <v>8.1145584000000007E-2</v>
      </c>
      <c r="U719" s="9">
        <v>1.278982257E-2</v>
      </c>
      <c r="V719" s="10">
        <v>4.6211044999999997E-3</v>
      </c>
      <c r="W719" s="9">
        <v>5.8787831093118748E-2</v>
      </c>
      <c r="X719" s="9">
        <v>8.1660770395557095E-2</v>
      </c>
      <c r="Y719" s="9">
        <v>0</v>
      </c>
      <c r="Z719" s="9">
        <v>0.97</v>
      </c>
      <c r="AA719" s="10">
        <v>0.16233766233766234</v>
      </c>
      <c r="AB719" s="9">
        <v>0.37</v>
      </c>
      <c r="AC719" s="9">
        <v>0.74099999999999999</v>
      </c>
      <c r="AD719" s="10">
        <v>0.56579610258821</v>
      </c>
      <c r="AE719" s="10">
        <v>0.69811176545544595</v>
      </c>
      <c r="AF719" s="9">
        <v>0.88470777858824778</v>
      </c>
      <c r="AG719" s="9">
        <v>0.51233842857142853</v>
      </c>
    </row>
    <row r="720" spans="3:33">
      <c r="C720" t="s">
        <v>128</v>
      </c>
      <c r="D720">
        <v>2005</v>
      </c>
      <c r="E720" s="9">
        <v>0.70532148562300312</v>
      </c>
      <c r="F720" s="9">
        <v>0.23399999999999999</v>
      </c>
      <c r="G720" s="9">
        <v>0</v>
      </c>
      <c r="H720" s="9">
        <v>0.4</v>
      </c>
      <c r="I720" s="9">
        <v>9.3333333333333341E-3</v>
      </c>
      <c r="J720" s="9">
        <v>0</v>
      </c>
      <c r="K720" s="10">
        <v>0.23600000000000002</v>
      </c>
      <c r="L720" s="9">
        <v>0.307</v>
      </c>
      <c r="M720" s="9">
        <v>0.55624685588171763</v>
      </c>
      <c r="N720" s="10">
        <v>0.3</v>
      </c>
      <c r="O720" s="10">
        <v>1</v>
      </c>
      <c r="P720" s="9">
        <v>0</v>
      </c>
      <c r="Q720" s="10">
        <v>6.7499999999999991E-2</v>
      </c>
      <c r="R720" s="9">
        <v>0.65148800000000007</v>
      </c>
      <c r="S720" s="9">
        <v>0.11340195121951213</v>
      </c>
      <c r="T720" s="11">
        <v>8.1145584000000007E-2</v>
      </c>
      <c r="U720" s="9">
        <v>1.2858775650000001E-2</v>
      </c>
      <c r="V720" s="10">
        <v>4.2414165000000002E-3</v>
      </c>
      <c r="W720" s="9">
        <v>5.8787831093118748E-2</v>
      </c>
      <c r="X720" s="9">
        <v>8.1660770395557095E-2</v>
      </c>
      <c r="Y720" s="9">
        <v>0</v>
      </c>
      <c r="Z720" s="9">
        <v>0.97</v>
      </c>
      <c r="AA720" s="10">
        <v>0.16233766233766234</v>
      </c>
      <c r="AB720" s="9">
        <v>0.3541000366</v>
      </c>
      <c r="AC720" s="9">
        <v>0.71900000000000008</v>
      </c>
      <c r="AD720" s="10">
        <v>0.56873860880125393</v>
      </c>
      <c r="AE720" s="10">
        <v>0.69427312223130799</v>
      </c>
      <c r="AF720" s="9">
        <v>1</v>
      </c>
      <c r="AG720" s="9">
        <v>0.47458314285714293</v>
      </c>
    </row>
    <row r="721" spans="3:33">
      <c r="C721" t="s">
        <v>128</v>
      </c>
      <c r="D721">
        <v>2006</v>
      </c>
      <c r="E721" s="9">
        <v>0.70532148562300312</v>
      </c>
      <c r="F721" s="9">
        <v>0.18719999999999998</v>
      </c>
      <c r="G721" s="9">
        <v>0</v>
      </c>
      <c r="H721" s="9">
        <v>0.4</v>
      </c>
      <c r="I721" s="9">
        <v>9.3333333333333341E-3</v>
      </c>
      <c r="J721" s="9">
        <v>0</v>
      </c>
      <c r="K721" s="10">
        <v>0.23600000000000002</v>
      </c>
      <c r="L721" s="9">
        <v>0.30499999999999999</v>
      </c>
      <c r="M721" s="9">
        <v>0.46689587371911867</v>
      </c>
      <c r="N721" s="10">
        <v>0.3</v>
      </c>
      <c r="O721" s="10">
        <v>1</v>
      </c>
      <c r="P721" s="9">
        <v>0</v>
      </c>
      <c r="Q721" s="10">
        <v>6.7499999999999991E-2</v>
      </c>
      <c r="R721" s="9">
        <v>0.65680000000000005</v>
      </c>
      <c r="S721" s="9">
        <v>0.11106390243902609</v>
      </c>
      <c r="T721" s="11">
        <v>8.1145584000000007E-2</v>
      </c>
      <c r="U721" s="9">
        <v>0</v>
      </c>
      <c r="V721" s="10">
        <v>4.0856022500000005E-3</v>
      </c>
      <c r="W721" s="9">
        <v>5.8787831093118748E-2</v>
      </c>
      <c r="X721" s="9">
        <v>8.1660770395557095E-2</v>
      </c>
      <c r="Y721" s="9">
        <v>0</v>
      </c>
      <c r="Z721" s="9">
        <v>0.97</v>
      </c>
      <c r="AA721" s="10">
        <v>0.16233766233766234</v>
      </c>
      <c r="AB721" s="9">
        <v>0.34949996949999995</v>
      </c>
      <c r="AC721" s="9">
        <v>0.71799999999999997</v>
      </c>
      <c r="AD721" s="10">
        <v>0.59655579419159799</v>
      </c>
      <c r="AE721" s="10">
        <v>0.71569638035064198</v>
      </c>
      <c r="AF721" s="9">
        <v>1</v>
      </c>
      <c r="AG721" s="9">
        <v>0.47742728571428572</v>
      </c>
    </row>
    <row r="722" spans="3:33">
      <c r="C722" t="s">
        <v>128</v>
      </c>
      <c r="D722">
        <v>2007</v>
      </c>
      <c r="E722" s="9">
        <v>0.70532148562300312</v>
      </c>
      <c r="F722" s="9">
        <v>0.1404</v>
      </c>
      <c r="G722" s="9">
        <v>0</v>
      </c>
      <c r="H722" s="9">
        <v>0.4</v>
      </c>
      <c r="I722" s="9">
        <v>9.3333333333333341E-3</v>
      </c>
      <c r="J722" s="9">
        <v>0</v>
      </c>
      <c r="K722" s="10">
        <v>0.23600000000000002</v>
      </c>
      <c r="L722" s="9">
        <v>0.30299999999999999</v>
      </c>
      <c r="M722" s="9">
        <v>0.50532671391994965</v>
      </c>
      <c r="N722" s="10">
        <v>0.3</v>
      </c>
      <c r="O722" s="10">
        <v>1</v>
      </c>
      <c r="P722" s="9">
        <v>0</v>
      </c>
      <c r="Q722" s="10">
        <v>6.7499999999999991E-2</v>
      </c>
      <c r="R722" s="9">
        <v>0.65680000000000005</v>
      </c>
      <c r="S722" s="9">
        <v>0.10889707317073205</v>
      </c>
      <c r="T722" s="11">
        <v>8.1145584000000007E-2</v>
      </c>
      <c r="U722" s="9">
        <v>0</v>
      </c>
      <c r="V722" s="10">
        <v>3.929788E-3</v>
      </c>
      <c r="W722" s="9">
        <v>5.8787831093118748E-2</v>
      </c>
      <c r="X722" s="9">
        <v>8.1660770395557095E-2</v>
      </c>
      <c r="Y722" s="9">
        <v>0</v>
      </c>
      <c r="Z722" s="9">
        <v>0.97</v>
      </c>
      <c r="AA722" s="10">
        <v>0.16233766233766234</v>
      </c>
      <c r="AB722" s="9">
        <v>0.35962763350000004</v>
      </c>
      <c r="AC722" s="9">
        <v>0.71700000000000008</v>
      </c>
      <c r="AD722" s="10">
        <v>0.60024155146804603</v>
      </c>
      <c r="AE722" s="10">
        <v>0.70537464843850606</v>
      </c>
      <c r="AF722" s="9">
        <v>1</v>
      </c>
      <c r="AG722" s="9">
        <v>0.51676871428571436</v>
      </c>
    </row>
    <row r="723" spans="3:33">
      <c r="C723" t="s">
        <v>128</v>
      </c>
      <c r="D723">
        <v>2008</v>
      </c>
      <c r="E723" s="9">
        <v>0.70532148562300312</v>
      </c>
      <c r="F723" s="9">
        <v>9.3599999999999989E-2</v>
      </c>
      <c r="G723" s="9">
        <v>0</v>
      </c>
      <c r="H723" s="9">
        <v>0.4</v>
      </c>
      <c r="I723" s="9">
        <v>9.3333333333333341E-3</v>
      </c>
      <c r="J723" s="9">
        <v>0</v>
      </c>
      <c r="K723" s="10">
        <v>0.23600000000000002</v>
      </c>
      <c r="L723" s="9">
        <v>0.30099999999999999</v>
      </c>
      <c r="M723" s="9">
        <v>0.59970954972509505</v>
      </c>
      <c r="N723" s="10">
        <v>0.3</v>
      </c>
      <c r="O723" s="10">
        <v>1</v>
      </c>
      <c r="P723" s="9">
        <v>0</v>
      </c>
      <c r="Q723" s="10">
        <v>6.7499999999999991E-2</v>
      </c>
      <c r="R723" s="9">
        <v>0.65680000000000005</v>
      </c>
      <c r="S723" s="9">
        <v>0.10677024390243983</v>
      </c>
      <c r="T723" s="11">
        <v>8.1145584000000007E-2</v>
      </c>
      <c r="U723" s="9">
        <v>0</v>
      </c>
      <c r="V723" s="10">
        <v>3.7739737499999999E-3</v>
      </c>
      <c r="W723" s="9">
        <v>5.8787831093118748E-2</v>
      </c>
      <c r="X723" s="9">
        <v>8.1660770395557095E-2</v>
      </c>
      <c r="Y723" s="9">
        <v>0</v>
      </c>
      <c r="Z723" s="9">
        <v>0.97</v>
      </c>
      <c r="AA723" s="10">
        <v>0.16233766233766234</v>
      </c>
      <c r="AB723" s="9">
        <v>0.35389999999999999</v>
      </c>
      <c r="AC723" s="9">
        <v>0.71299999999999997</v>
      </c>
      <c r="AD723" s="10">
        <v>0.62530353776867997</v>
      </c>
      <c r="AE723" s="10">
        <v>0.70501779896599392</v>
      </c>
      <c r="AF723" s="9">
        <v>1</v>
      </c>
      <c r="AG723" s="9">
        <v>0.6088285714285715</v>
      </c>
    </row>
    <row r="724" spans="3:33">
      <c r="C724" t="s">
        <v>128</v>
      </c>
      <c r="D724">
        <v>2009</v>
      </c>
      <c r="E724" s="9">
        <v>0.70532148562300312</v>
      </c>
      <c r="F724" s="9">
        <v>4.6799999999999994E-2</v>
      </c>
      <c r="G724" s="9">
        <v>1.9999999552965164E-2</v>
      </c>
      <c r="H724" s="9">
        <v>0.4</v>
      </c>
      <c r="I724" s="9">
        <v>9.3333333333333341E-3</v>
      </c>
      <c r="J724" s="9">
        <v>1.9999999552965164E-2</v>
      </c>
      <c r="K724" s="10">
        <v>0.23600000000000002</v>
      </c>
      <c r="L724" s="9">
        <v>0.29899999999999999</v>
      </c>
      <c r="M724" s="9">
        <v>0.59970954972509505</v>
      </c>
      <c r="N724" s="10">
        <v>0.3</v>
      </c>
      <c r="O724" s="10">
        <v>1</v>
      </c>
      <c r="P724" s="9">
        <v>0</v>
      </c>
      <c r="Q724" s="10">
        <v>6.7499999999999991E-2</v>
      </c>
      <c r="R724" s="9">
        <v>0.65680000000000005</v>
      </c>
      <c r="S724" s="9">
        <v>0.13863483831216172</v>
      </c>
      <c r="T724" s="11">
        <v>8.1145584000000007E-2</v>
      </c>
      <c r="U724" s="9">
        <v>0</v>
      </c>
      <c r="V724" s="10">
        <v>3.8494532233129021E-3</v>
      </c>
      <c r="W724" s="9">
        <v>5.8787831093118748E-2</v>
      </c>
      <c r="X724" s="9">
        <v>8.1660770395557095E-2</v>
      </c>
      <c r="Y724" s="9">
        <v>0</v>
      </c>
      <c r="Z724" s="9">
        <v>0.97</v>
      </c>
      <c r="AA724" s="10">
        <v>0.16233766233766234</v>
      </c>
      <c r="AB724" s="9">
        <v>0.3668219997111708</v>
      </c>
      <c r="AC724" s="9">
        <v>0.70799999999999996</v>
      </c>
      <c r="AD724" s="10">
        <v>0.57410854461484795</v>
      </c>
      <c r="AE724" s="10">
        <v>0.71240571772073191</v>
      </c>
      <c r="AF724" s="9">
        <v>1</v>
      </c>
      <c r="AG724" s="9">
        <v>0.59665200027216758</v>
      </c>
    </row>
    <row r="725" spans="3:33">
      <c r="C725" t="s">
        <v>128</v>
      </c>
      <c r="D725">
        <v>2010</v>
      </c>
      <c r="E725" s="9">
        <v>0.70532148562300312</v>
      </c>
      <c r="F725" s="9">
        <v>0</v>
      </c>
      <c r="G725" s="9">
        <v>3.9999999105930328E-2</v>
      </c>
      <c r="H725" s="9">
        <v>0.4</v>
      </c>
      <c r="I725" s="9">
        <v>9.3333333333333341E-3</v>
      </c>
      <c r="J725" s="9">
        <v>3.9999999105930328E-2</v>
      </c>
      <c r="K725" s="10">
        <v>0.23600000000000002</v>
      </c>
      <c r="L725" s="9">
        <v>0.30198999993316827</v>
      </c>
      <c r="M725" s="9">
        <v>0.59970954972509505</v>
      </c>
      <c r="N725" s="10">
        <v>0.3</v>
      </c>
      <c r="O725" s="10">
        <v>1</v>
      </c>
      <c r="P725" s="9">
        <v>0</v>
      </c>
      <c r="Q725" s="10">
        <v>6.7499999999999991E-2</v>
      </c>
      <c r="R725" s="9">
        <v>0.65680000000000005</v>
      </c>
      <c r="S725" s="9">
        <v>0.17049943272188384</v>
      </c>
      <c r="T725" s="11">
        <v>8.1145584000000007E-2</v>
      </c>
      <c r="U725" s="9">
        <v>0</v>
      </c>
      <c r="V725" s="10">
        <v>3.9249326966258047E-3</v>
      </c>
      <c r="W725" s="9">
        <v>5.8787831093118748E-2</v>
      </c>
      <c r="X725" s="9">
        <v>8.1660770395557095E-2</v>
      </c>
      <c r="Y725" s="9">
        <v>0</v>
      </c>
      <c r="Z725" s="9">
        <v>0.97</v>
      </c>
      <c r="AA725" s="10">
        <v>0.16233766233766234</v>
      </c>
      <c r="AB725" s="9">
        <v>0.3797439994223416</v>
      </c>
      <c r="AC725" s="9">
        <v>0.70900000000000007</v>
      </c>
      <c r="AD725" s="10">
        <v>0.57336745918526399</v>
      </c>
      <c r="AE725" s="10">
        <v>0.71028166059100106</v>
      </c>
      <c r="AF725" s="9">
        <v>1</v>
      </c>
      <c r="AG725" s="9">
        <v>0.58447542911576378</v>
      </c>
    </row>
    <row r="726" spans="3:33">
      <c r="C726" t="s">
        <v>130</v>
      </c>
      <c r="D726">
        <v>1995</v>
      </c>
      <c r="E726" s="9">
        <v>0.38817651245551604</v>
      </c>
      <c r="F726" s="9">
        <v>0.18960000000000002</v>
      </c>
      <c r="G726" s="9">
        <v>0</v>
      </c>
      <c r="H726" s="9">
        <v>0.55000000000000004</v>
      </c>
      <c r="I726" s="9">
        <v>6.6666666666666664E-4</v>
      </c>
      <c r="J726" s="9">
        <v>1.0000000000000009E-2</v>
      </c>
      <c r="K726" s="10">
        <v>0.23600000000000002</v>
      </c>
      <c r="L726" s="9">
        <v>0.254</v>
      </c>
      <c r="M726" s="9">
        <v>0.55509220231675116</v>
      </c>
      <c r="N726" s="10">
        <v>0.56000000000000005</v>
      </c>
      <c r="O726" s="10">
        <v>0.05</v>
      </c>
      <c r="P726" s="9">
        <v>0</v>
      </c>
      <c r="Q726" s="10">
        <v>6.7499999999999991E-2</v>
      </c>
      <c r="R726" s="9">
        <v>0.36199999999999999</v>
      </c>
      <c r="S726" s="9">
        <v>0.23850243902438995</v>
      </c>
      <c r="T726" s="11">
        <v>8.8652482000000005E-2</v>
      </c>
      <c r="U726" s="9">
        <v>0</v>
      </c>
      <c r="V726" s="10">
        <v>2.9432977500000001E-3</v>
      </c>
      <c r="W726" s="9">
        <v>0</v>
      </c>
      <c r="X726" s="9">
        <v>0</v>
      </c>
      <c r="Y726" s="9">
        <v>0</v>
      </c>
      <c r="Z726" s="9">
        <v>0.3</v>
      </c>
      <c r="AA726" s="10">
        <v>3.8834951456310683E-2</v>
      </c>
      <c r="AB726" s="9">
        <v>0</v>
      </c>
      <c r="AC726" s="9">
        <v>0.67799999999999994</v>
      </c>
      <c r="AD726" s="10">
        <v>0.71411097151365177</v>
      </c>
      <c r="AE726" s="10">
        <v>0.69064225853027128</v>
      </c>
      <c r="AF726" s="9">
        <v>5.2592520891814442E-3</v>
      </c>
      <c r="AG726" s="9">
        <v>0.29649357142857141</v>
      </c>
    </row>
    <row r="727" spans="3:33">
      <c r="C727" t="s">
        <v>130</v>
      </c>
      <c r="D727">
        <v>1996</v>
      </c>
      <c r="E727" s="9">
        <v>0.38817651245551604</v>
      </c>
      <c r="F727" s="9">
        <v>0.17826</v>
      </c>
      <c r="G727" s="9">
        <v>0</v>
      </c>
      <c r="H727" s="9">
        <v>0.55000000000000004</v>
      </c>
      <c r="I727" s="9">
        <v>6.6666666666666664E-4</v>
      </c>
      <c r="J727" s="9">
        <v>1.2000000000000011E-2</v>
      </c>
      <c r="K727" s="10">
        <v>0.23600000000000002</v>
      </c>
      <c r="L727" s="9">
        <v>0.25519999999999998</v>
      </c>
      <c r="M727" s="9">
        <v>0.55484774236219014</v>
      </c>
      <c r="N727" s="10">
        <v>0.56000000000000005</v>
      </c>
      <c r="O727" s="10">
        <v>0.09</v>
      </c>
      <c r="P727" s="9">
        <v>0</v>
      </c>
      <c r="Q727" s="10">
        <v>6.7499999999999991E-2</v>
      </c>
      <c r="R727" s="9">
        <v>0.36199999999999999</v>
      </c>
      <c r="S727" s="9">
        <v>0.22570731707317204</v>
      </c>
      <c r="T727" s="11">
        <v>8.8652482000000005E-2</v>
      </c>
      <c r="U727" s="9">
        <v>0</v>
      </c>
      <c r="V727" s="10">
        <v>2.7981928E-3</v>
      </c>
      <c r="W727" s="9">
        <v>0</v>
      </c>
      <c r="X727" s="9">
        <v>0</v>
      </c>
      <c r="Y727" s="9">
        <v>0</v>
      </c>
      <c r="Z727" s="9">
        <v>0.3</v>
      </c>
      <c r="AA727" s="10">
        <v>3.8834951456310683E-2</v>
      </c>
      <c r="AB727" s="9">
        <v>0</v>
      </c>
      <c r="AC727" s="9">
        <v>0.68099999999999994</v>
      </c>
      <c r="AD727" s="10">
        <v>0.71848058307753404</v>
      </c>
      <c r="AE727" s="10">
        <v>0.69453291677888607</v>
      </c>
      <c r="AF727" s="9">
        <v>2.157753002639089E-2</v>
      </c>
      <c r="AG727" s="9">
        <v>0.31210771428571427</v>
      </c>
    </row>
    <row r="728" spans="3:33">
      <c r="C728" t="s">
        <v>130</v>
      </c>
      <c r="D728">
        <v>1997</v>
      </c>
      <c r="E728" s="9">
        <v>0.38817651245551604</v>
      </c>
      <c r="F728" s="9">
        <v>0.16692000000000001</v>
      </c>
      <c r="G728" s="9">
        <v>0</v>
      </c>
      <c r="H728" s="9">
        <v>0.55000000000000004</v>
      </c>
      <c r="I728" s="9">
        <v>6.6666666666666664E-4</v>
      </c>
      <c r="J728" s="9">
        <v>1.4000000000000012E-2</v>
      </c>
      <c r="K728" s="10">
        <v>0.23600000000000002</v>
      </c>
      <c r="L728" s="9">
        <v>0.25640000000000002</v>
      </c>
      <c r="M728" s="9">
        <v>0.55615466666960367</v>
      </c>
      <c r="N728" s="10">
        <v>0.56000000000000005</v>
      </c>
      <c r="O728" s="10">
        <v>0.1</v>
      </c>
      <c r="P728" s="9">
        <v>0</v>
      </c>
      <c r="Q728" s="10">
        <v>6.7499999999999991E-2</v>
      </c>
      <c r="R728" s="9">
        <v>0.36199999999999999</v>
      </c>
      <c r="S728" s="9">
        <v>0.22350243902438993</v>
      </c>
      <c r="T728" s="11">
        <v>8.8652482000000005E-2</v>
      </c>
      <c r="U728" s="9">
        <v>0</v>
      </c>
      <c r="V728" s="10">
        <v>2.6530878500000002E-3</v>
      </c>
      <c r="W728" s="9">
        <v>0</v>
      </c>
      <c r="X728" s="9">
        <v>0</v>
      </c>
      <c r="Y728" s="9">
        <v>0</v>
      </c>
      <c r="Z728" s="9">
        <v>0.3</v>
      </c>
      <c r="AA728" s="10">
        <v>3.8834951456310683E-2</v>
      </c>
      <c r="AB728" s="9">
        <v>0</v>
      </c>
      <c r="AC728" s="9">
        <v>0.68799999999999994</v>
      </c>
      <c r="AD728" s="10">
        <v>0.69196839285840905</v>
      </c>
      <c r="AE728" s="10">
        <v>0.69195405770122198</v>
      </c>
      <c r="AF728" s="9">
        <v>5.6756156395135114E-2</v>
      </c>
      <c r="AG728" s="9">
        <v>0.33829328571428574</v>
      </c>
    </row>
    <row r="729" spans="3:33">
      <c r="C729" t="s">
        <v>130</v>
      </c>
      <c r="D729">
        <v>1998</v>
      </c>
      <c r="E729" s="9">
        <v>0.38817651245551604</v>
      </c>
      <c r="F729" s="9">
        <v>0.15558</v>
      </c>
      <c r="G729" s="9">
        <v>0</v>
      </c>
      <c r="H729" s="9">
        <v>0.55000000000000004</v>
      </c>
      <c r="I729" s="9">
        <v>6.6666666666666664E-4</v>
      </c>
      <c r="J729" s="9">
        <v>1.5999999999999903E-2</v>
      </c>
      <c r="K729" s="10">
        <v>0.23600000000000002</v>
      </c>
      <c r="L729" s="9">
        <v>0.2576</v>
      </c>
      <c r="M729" s="9">
        <v>0.55820522570384723</v>
      </c>
      <c r="N729" s="10">
        <v>0.56000000000000005</v>
      </c>
      <c r="O729" s="10">
        <v>0.06</v>
      </c>
      <c r="P729" s="9">
        <v>0</v>
      </c>
      <c r="Q729" s="10">
        <v>6.7499999999999991E-2</v>
      </c>
      <c r="R729" s="9">
        <v>0.36199999999999999</v>
      </c>
      <c r="S729" s="9">
        <v>0.21159024390244019</v>
      </c>
      <c r="T729" s="11">
        <v>8.8652482000000005E-2</v>
      </c>
      <c r="U729" s="9">
        <v>0</v>
      </c>
      <c r="V729" s="10">
        <v>2.5079829000000001E-3</v>
      </c>
      <c r="W729" s="9">
        <v>0</v>
      </c>
      <c r="X729" s="9">
        <v>0</v>
      </c>
      <c r="Y729" s="9">
        <v>0</v>
      </c>
      <c r="Z729" s="9">
        <v>0.3</v>
      </c>
      <c r="AA729" s="10">
        <v>3.8834951456310683E-2</v>
      </c>
      <c r="AB729" s="9">
        <v>0</v>
      </c>
      <c r="AC729" s="9">
        <v>0.68400000000000005</v>
      </c>
      <c r="AD729" s="10">
        <v>0.66545620263928407</v>
      </c>
      <c r="AE729" s="10">
        <v>0.68937519862355801</v>
      </c>
      <c r="AF729" s="9">
        <v>0.10420218857017656</v>
      </c>
      <c r="AG729" s="9">
        <v>0.34918571428571432</v>
      </c>
    </row>
    <row r="730" spans="3:33">
      <c r="C730" t="s">
        <v>130</v>
      </c>
      <c r="D730">
        <v>1999</v>
      </c>
      <c r="E730" s="9">
        <v>0.38817651245551604</v>
      </c>
      <c r="F730" s="9">
        <v>0.14424000000000001</v>
      </c>
      <c r="G730" s="9">
        <v>0</v>
      </c>
      <c r="H730" s="9">
        <v>0.55000000000000004</v>
      </c>
      <c r="I730" s="9">
        <v>6.6666666666666664E-4</v>
      </c>
      <c r="J730" s="9">
        <v>1.8000000000000016E-2</v>
      </c>
      <c r="K730" s="10">
        <v>0.23600000000000002</v>
      </c>
      <c r="L730" s="9">
        <v>0.25879999999999997</v>
      </c>
      <c r="M730" s="9">
        <v>0.56395808778801271</v>
      </c>
      <c r="N730" s="10">
        <v>0.56000000000000005</v>
      </c>
      <c r="O730" s="10">
        <v>0.05</v>
      </c>
      <c r="P730" s="9">
        <v>0</v>
      </c>
      <c r="Q730" s="10">
        <v>6.7499999999999991E-2</v>
      </c>
      <c r="R730" s="9">
        <v>0.36199999999999999</v>
      </c>
      <c r="S730" s="9">
        <v>0.20794146341463604</v>
      </c>
      <c r="T730" s="11">
        <v>8.8652482000000005E-2</v>
      </c>
      <c r="U730" s="9">
        <v>0</v>
      </c>
      <c r="V730" s="10">
        <v>2.3628779500000003E-3</v>
      </c>
      <c r="W730" s="9">
        <v>0</v>
      </c>
      <c r="X730" s="9">
        <v>0</v>
      </c>
      <c r="Y730" s="9">
        <v>0</v>
      </c>
      <c r="Z730" s="9">
        <v>0.3</v>
      </c>
      <c r="AA730" s="10">
        <v>3.8834951456310683E-2</v>
      </c>
      <c r="AB730" s="9">
        <v>0</v>
      </c>
      <c r="AC730" s="9">
        <v>0.69700000000000006</v>
      </c>
      <c r="AD730" s="10">
        <v>0.64709924935443297</v>
      </c>
      <c r="AE730" s="10">
        <v>0.66662913344694508</v>
      </c>
      <c r="AF730" s="9">
        <v>0.21011518471695442</v>
      </c>
      <c r="AG730" s="9">
        <v>0.37735628571428576</v>
      </c>
    </row>
    <row r="731" spans="3:33">
      <c r="C731" t="s">
        <v>130</v>
      </c>
      <c r="D731">
        <v>2000</v>
      </c>
      <c r="E731" s="9">
        <v>0.38817651245551604</v>
      </c>
      <c r="F731" s="9">
        <v>0.13289999999999999</v>
      </c>
      <c r="G731" s="9">
        <v>0</v>
      </c>
      <c r="H731" s="9">
        <v>0.55000000000000004</v>
      </c>
      <c r="I731" s="9">
        <v>6.6666666666666664E-4</v>
      </c>
      <c r="J731" s="9">
        <v>2.0000000000000018E-2</v>
      </c>
      <c r="K731" s="10">
        <v>0.23600000000000002</v>
      </c>
      <c r="L731" s="9">
        <v>0.26</v>
      </c>
      <c r="M731" s="9">
        <v>0.53512841579073611</v>
      </c>
      <c r="N731" s="10">
        <v>0.56000000000000005</v>
      </c>
      <c r="O731" s="10">
        <v>0.05</v>
      </c>
      <c r="P731" s="9">
        <v>0</v>
      </c>
      <c r="Q731" s="10">
        <v>6.7499999999999991E-2</v>
      </c>
      <c r="R731" s="9">
        <v>0.36199999999999999</v>
      </c>
      <c r="S731" s="9">
        <v>0.20063414634146393</v>
      </c>
      <c r="T731" s="11">
        <v>8.8652482000000005E-2</v>
      </c>
      <c r="U731" s="9">
        <v>0</v>
      </c>
      <c r="V731" s="10">
        <v>2.2177730000000001E-3</v>
      </c>
      <c r="W731" s="9">
        <v>0</v>
      </c>
      <c r="X731" s="9">
        <v>0</v>
      </c>
      <c r="Y731" s="9">
        <v>0</v>
      </c>
      <c r="Z731" s="9">
        <v>0.3</v>
      </c>
      <c r="AA731" s="10">
        <v>3.8834951456310683E-2</v>
      </c>
      <c r="AB731" s="9">
        <v>0</v>
      </c>
      <c r="AC731" s="9">
        <v>0.68599999999999994</v>
      </c>
      <c r="AD731" s="10">
        <v>0.62874229606958199</v>
      </c>
      <c r="AE731" s="10">
        <v>0.64388306827033204</v>
      </c>
      <c r="AF731" s="9">
        <v>0.47004359737269336</v>
      </c>
      <c r="AG731" s="9">
        <v>0.42031328571428572</v>
      </c>
    </row>
    <row r="732" spans="3:33">
      <c r="C732" t="s">
        <v>130</v>
      </c>
      <c r="D732">
        <v>2001</v>
      </c>
      <c r="E732" s="9">
        <v>0.38817651245551604</v>
      </c>
      <c r="F732" s="9">
        <v>0.11961000000000001</v>
      </c>
      <c r="G732" s="9">
        <v>0</v>
      </c>
      <c r="H732" s="9">
        <v>0.55000000000000004</v>
      </c>
      <c r="I732" s="9">
        <v>6.6666666666666664E-4</v>
      </c>
      <c r="J732" s="9">
        <v>2.0000000000000018E-2</v>
      </c>
      <c r="K732" s="10">
        <v>0.23600000000000002</v>
      </c>
      <c r="L732" s="9">
        <v>0.26100000000000001</v>
      </c>
      <c r="M732" s="9">
        <v>0.53797255504808772</v>
      </c>
      <c r="N732" s="10">
        <v>0.56000000000000005</v>
      </c>
      <c r="O732" s="10">
        <v>0.05</v>
      </c>
      <c r="P732" s="9">
        <v>0</v>
      </c>
      <c r="Q732" s="10">
        <v>6.7499999999999991E-2</v>
      </c>
      <c r="R732" s="9">
        <v>0.36199999999999999</v>
      </c>
      <c r="S732" s="9">
        <v>0.19587804878048787</v>
      </c>
      <c r="T732" s="11">
        <v>8.8652482000000005E-2</v>
      </c>
      <c r="U732" s="9">
        <v>0</v>
      </c>
      <c r="V732" s="10">
        <v>2.27124235E-3</v>
      </c>
      <c r="W732" s="9">
        <v>0</v>
      </c>
      <c r="X732" s="9">
        <v>0</v>
      </c>
      <c r="Y732" s="9">
        <v>0</v>
      </c>
      <c r="Z732" s="9">
        <v>0.3</v>
      </c>
      <c r="AA732" s="10">
        <v>3.8834951456310683E-2</v>
      </c>
      <c r="AB732" s="9">
        <v>0</v>
      </c>
      <c r="AC732" s="9">
        <v>0.70200000000000007</v>
      </c>
      <c r="AD732" s="10">
        <v>0.66465177566037703</v>
      </c>
      <c r="AE732" s="10">
        <v>0.67239766054959005</v>
      </c>
      <c r="AF732" s="9">
        <v>0.75499380542514338</v>
      </c>
      <c r="AG732" s="9">
        <v>0.44154371428571426</v>
      </c>
    </row>
    <row r="733" spans="3:33">
      <c r="C733" t="s">
        <v>130</v>
      </c>
      <c r="D733">
        <v>2002</v>
      </c>
      <c r="E733" s="9">
        <v>0.38817651245551604</v>
      </c>
      <c r="F733" s="9">
        <v>0.10632</v>
      </c>
      <c r="G733" s="9">
        <v>0</v>
      </c>
      <c r="H733" s="9">
        <v>0.55000000000000004</v>
      </c>
      <c r="I733" s="9">
        <v>6.6666666666666664E-4</v>
      </c>
      <c r="J733" s="9">
        <v>2.0000000000000018E-2</v>
      </c>
      <c r="K733" s="10">
        <v>0.23600000000000002</v>
      </c>
      <c r="L733" s="9">
        <v>0.26200000000000001</v>
      </c>
      <c r="M733" s="9">
        <v>0.53817183061765972</v>
      </c>
      <c r="N733" s="10">
        <v>0.56000000000000005</v>
      </c>
      <c r="O733" s="10">
        <v>0.04</v>
      </c>
      <c r="P733" s="9">
        <v>0</v>
      </c>
      <c r="Q733" s="10">
        <v>6.7499999999999991E-2</v>
      </c>
      <c r="R733" s="9">
        <v>0.36199999999999999</v>
      </c>
      <c r="S733" s="9">
        <v>0.19360975609756192</v>
      </c>
      <c r="T733" s="11">
        <v>8.8652482000000005E-2</v>
      </c>
      <c r="U733" s="9">
        <v>0</v>
      </c>
      <c r="V733" s="10">
        <v>2.3247116999999999E-3</v>
      </c>
      <c r="W733" s="9">
        <v>0</v>
      </c>
      <c r="X733" s="9">
        <v>0</v>
      </c>
      <c r="Y733" s="9">
        <v>0</v>
      </c>
      <c r="Z733" s="9">
        <v>0.3</v>
      </c>
      <c r="AA733" s="10">
        <v>3.8834951456310683E-2</v>
      </c>
      <c r="AB733" s="9">
        <v>0</v>
      </c>
      <c r="AC733" s="9">
        <v>0.66500000000000004</v>
      </c>
      <c r="AD733" s="10">
        <v>0.70056125525117197</v>
      </c>
      <c r="AE733" s="10">
        <v>0.70091225282884806</v>
      </c>
      <c r="AF733" s="9">
        <v>0.93748173867211337</v>
      </c>
      <c r="AG733" s="9">
        <v>0.50094928571428576</v>
      </c>
    </row>
    <row r="734" spans="3:33">
      <c r="C734" t="s">
        <v>130</v>
      </c>
      <c r="D734">
        <v>2003</v>
      </c>
      <c r="E734" s="9">
        <v>0.38817651245551604</v>
      </c>
      <c r="F734" s="9">
        <v>9.3029999999999988E-2</v>
      </c>
      <c r="G734" s="9">
        <v>0</v>
      </c>
      <c r="H734" s="9">
        <v>0.55000000000000004</v>
      </c>
      <c r="I734" s="9">
        <v>6.6666666666666664E-4</v>
      </c>
      <c r="J734" s="9">
        <v>2.0000000000000018E-2</v>
      </c>
      <c r="K734" s="10">
        <v>0.23600000000000002</v>
      </c>
      <c r="L734" s="9">
        <v>0.26300000000000001</v>
      </c>
      <c r="M734" s="9">
        <v>0.55591487351435798</v>
      </c>
      <c r="N734" s="10">
        <v>0.56000000000000005</v>
      </c>
      <c r="O734" s="10">
        <v>0.05</v>
      </c>
      <c r="P734" s="9">
        <v>0</v>
      </c>
      <c r="Q734" s="10">
        <v>6.7499999999999991E-2</v>
      </c>
      <c r="R734" s="9">
        <v>0.36199999999999999</v>
      </c>
      <c r="S734" s="9">
        <v>0.19360975609756192</v>
      </c>
      <c r="T734" s="11">
        <v>8.8652482000000005E-2</v>
      </c>
      <c r="U734" s="9">
        <v>0</v>
      </c>
      <c r="V734" s="10">
        <v>2.3781810500000003E-3</v>
      </c>
      <c r="W734" s="9">
        <v>0</v>
      </c>
      <c r="X734" s="9">
        <v>0</v>
      </c>
      <c r="Y734" s="9">
        <v>0</v>
      </c>
      <c r="Z734" s="9">
        <v>0.3</v>
      </c>
      <c r="AA734" s="10">
        <v>3.8834951456310683E-2</v>
      </c>
      <c r="AB734" s="9">
        <v>0</v>
      </c>
      <c r="AC734" s="9">
        <v>0.67500000000000004</v>
      </c>
      <c r="AD734" s="10">
        <v>0.68414722368206804</v>
      </c>
      <c r="AE734" s="10">
        <v>0.70845687571181393</v>
      </c>
      <c r="AF734" s="9">
        <v>1</v>
      </c>
      <c r="AG734" s="9">
        <v>0.53035214285714294</v>
      </c>
    </row>
    <row r="735" spans="3:33">
      <c r="C735" t="s">
        <v>130</v>
      </c>
      <c r="D735">
        <v>2004</v>
      </c>
      <c r="E735" s="9">
        <v>0.38817651245551604</v>
      </c>
      <c r="F735" s="9">
        <v>7.9740000000000005E-2</v>
      </c>
      <c r="G735" s="9">
        <v>0</v>
      </c>
      <c r="H735" s="9">
        <v>0.55000000000000004</v>
      </c>
      <c r="I735" s="9">
        <v>6.6666666666666664E-4</v>
      </c>
      <c r="J735" s="9">
        <v>2.0000000000000018E-2</v>
      </c>
      <c r="K735" s="10">
        <v>0.23600000000000002</v>
      </c>
      <c r="L735" s="9">
        <v>0.26400000000000001</v>
      </c>
      <c r="M735" s="9">
        <v>0.59160092840070577</v>
      </c>
      <c r="N735" s="10">
        <v>0.56000000000000005</v>
      </c>
      <c r="O735" s="10">
        <v>0.05</v>
      </c>
      <c r="P735" s="9">
        <v>0</v>
      </c>
      <c r="Q735" s="10">
        <v>6.7499999999999991E-2</v>
      </c>
      <c r="R735" s="9">
        <v>0.36527200000000004</v>
      </c>
      <c r="S735" s="9">
        <v>0.18556097560975582</v>
      </c>
      <c r="T735" s="11">
        <v>8.8652482000000005E-2</v>
      </c>
      <c r="U735" s="9">
        <v>0</v>
      </c>
      <c r="V735" s="10">
        <v>2.4316504000000002E-3</v>
      </c>
      <c r="W735" s="9">
        <v>0</v>
      </c>
      <c r="X735" s="9">
        <v>0</v>
      </c>
      <c r="Y735" s="9">
        <v>0</v>
      </c>
      <c r="Z735" s="9">
        <v>0.3</v>
      </c>
      <c r="AA735" s="10">
        <v>3.8834951456310683E-2</v>
      </c>
      <c r="AB735" s="9">
        <v>0</v>
      </c>
      <c r="AC735" s="9">
        <v>0.67</v>
      </c>
      <c r="AD735" s="10">
        <v>0.65010153814358795</v>
      </c>
      <c r="AE735" s="10">
        <v>0.693600507739074</v>
      </c>
      <c r="AF735" s="9">
        <v>1</v>
      </c>
      <c r="AG735" s="9">
        <v>0.62154299999999996</v>
      </c>
    </row>
    <row r="736" spans="3:33">
      <c r="C736" t="s">
        <v>130</v>
      </c>
      <c r="D736">
        <v>2005</v>
      </c>
      <c r="E736" s="9">
        <v>0.38817651245551604</v>
      </c>
      <c r="F736" s="9">
        <v>6.6449999999999995E-2</v>
      </c>
      <c r="G736" s="9">
        <v>0</v>
      </c>
      <c r="H736" s="9">
        <v>0.55000000000000004</v>
      </c>
      <c r="I736" s="9">
        <v>6.6666666666666664E-4</v>
      </c>
      <c r="J736" s="9">
        <v>2.0000000000000018E-2</v>
      </c>
      <c r="K736" s="10">
        <v>0.23600000000000002</v>
      </c>
      <c r="L736" s="9">
        <v>0.26500000000000001</v>
      </c>
      <c r="M736" s="9">
        <v>0.59504775539324362</v>
      </c>
      <c r="N736" s="10">
        <v>0.56000000000000005</v>
      </c>
      <c r="O736" s="10">
        <v>0.06</v>
      </c>
      <c r="P736" s="9">
        <v>0</v>
      </c>
      <c r="Q736" s="10">
        <v>6.7499999999999991E-2</v>
      </c>
      <c r="R736" s="9">
        <v>0.35802400000000001</v>
      </c>
      <c r="S736" s="9">
        <v>0.17984390243902593</v>
      </c>
      <c r="T736" s="11">
        <v>8.8652482000000005E-2</v>
      </c>
      <c r="U736" s="9">
        <v>0</v>
      </c>
      <c r="V736" s="10">
        <v>2.4851197500000001E-3</v>
      </c>
      <c r="W736" s="9">
        <v>0</v>
      </c>
      <c r="X736" s="9">
        <v>0</v>
      </c>
      <c r="Y736" s="9">
        <v>0</v>
      </c>
      <c r="Z736" s="9">
        <v>0.3</v>
      </c>
      <c r="AA736" s="10">
        <v>3.8834951456310683E-2</v>
      </c>
      <c r="AB736" s="9">
        <v>1.9999999552965164E-2</v>
      </c>
      <c r="AC736" s="9">
        <v>0.64599999999999991</v>
      </c>
      <c r="AD736" s="10">
        <v>0.6739874109166839</v>
      </c>
      <c r="AE736" s="10">
        <v>0.684299864746304</v>
      </c>
      <c r="AF736" s="9">
        <v>1</v>
      </c>
      <c r="AG736" s="9">
        <v>0.68746042857142864</v>
      </c>
    </row>
    <row r="737" spans="3:33">
      <c r="C737" t="s">
        <v>130</v>
      </c>
      <c r="D737">
        <v>2006</v>
      </c>
      <c r="E737" s="9">
        <v>0.38817651245551604</v>
      </c>
      <c r="F737" s="9">
        <v>5.3159999999999999E-2</v>
      </c>
      <c r="G737" s="9">
        <v>0</v>
      </c>
      <c r="H737" s="9">
        <v>0.55000000000000004</v>
      </c>
      <c r="I737" s="9">
        <v>6.6666666666666664E-4</v>
      </c>
      <c r="J737" s="9">
        <v>2.0000000000000018E-2</v>
      </c>
      <c r="K737" s="10">
        <v>0.23600000000000002</v>
      </c>
      <c r="L737" s="9">
        <v>0.26500000000000001</v>
      </c>
      <c r="M737" s="9">
        <v>0.65803352351203548</v>
      </c>
      <c r="N737" s="10">
        <v>0.56000000000000005</v>
      </c>
      <c r="O737" s="10">
        <v>0.12</v>
      </c>
      <c r="P737" s="9">
        <v>0</v>
      </c>
      <c r="Q737" s="10">
        <v>6.7499999999999991E-2</v>
      </c>
      <c r="R737" s="9">
        <v>0.35604000000000002</v>
      </c>
      <c r="S737" s="9">
        <v>0.16747317073170787</v>
      </c>
      <c r="T737" s="11">
        <v>8.8652482000000005E-2</v>
      </c>
      <c r="U737" s="9">
        <v>0</v>
      </c>
      <c r="V737" s="10">
        <v>2.6368549166666667E-3</v>
      </c>
      <c r="W737" s="9">
        <v>0</v>
      </c>
      <c r="X737" s="9">
        <v>0</v>
      </c>
      <c r="Y737" s="9">
        <v>0</v>
      </c>
      <c r="Z737" s="9">
        <v>0.3</v>
      </c>
      <c r="AA737" s="10">
        <v>3.8834951456310683E-2</v>
      </c>
      <c r="AB737" s="9">
        <v>3.9999999105930328E-2</v>
      </c>
      <c r="AC737" s="9">
        <v>0.66400000000000003</v>
      </c>
      <c r="AD737" s="10">
        <v>0.70055738070556006</v>
      </c>
      <c r="AE737" s="10">
        <v>0.69994398376633193</v>
      </c>
      <c r="AF737" s="9">
        <v>1</v>
      </c>
      <c r="AG737" s="9">
        <v>0.71363328571428575</v>
      </c>
    </row>
    <row r="738" spans="3:33">
      <c r="C738" t="s">
        <v>130</v>
      </c>
      <c r="D738">
        <v>2007</v>
      </c>
      <c r="E738" s="9">
        <v>0.38817651245551604</v>
      </c>
      <c r="F738" s="9">
        <v>3.9870000000000003E-2</v>
      </c>
      <c r="G738" s="9">
        <v>0</v>
      </c>
      <c r="H738" s="9">
        <v>0.55000000000000004</v>
      </c>
      <c r="I738" s="9">
        <v>6.6666666666666664E-4</v>
      </c>
      <c r="J738" s="9">
        <v>2.0000000000000018E-2</v>
      </c>
      <c r="K738" s="10">
        <v>0.23600000000000002</v>
      </c>
      <c r="L738" s="9">
        <v>0.26500000000000001</v>
      </c>
      <c r="M738" s="9">
        <v>0.58063549253563029</v>
      </c>
      <c r="N738" s="10">
        <v>0.56000000000000005</v>
      </c>
      <c r="O738" s="10">
        <v>0.12</v>
      </c>
      <c r="P738" s="9">
        <v>0</v>
      </c>
      <c r="Q738" s="10">
        <v>6.7499999999999991E-2</v>
      </c>
      <c r="R738" s="9">
        <v>0.35304000000000002</v>
      </c>
      <c r="S738" s="9">
        <v>0.16187804878048806</v>
      </c>
      <c r="T738" s="11">
        <v>8.8652482000000005E-2</v>
      </c>
      <c r="U738" s="9">
        <v>0</v>
      </c>
      <c r="V738" s="10">
        <v>2.7885900833333334E-3</v>
      </c>
      <c r="W738" s="9">
        <v>0</v>
      </c>
      <c r="X738" s="9">
        <v>0</v>
      </c>
      <c r="Y738" s="9">
        <v>0</v>
      </c>
      <c r="Z738" s="9">
        <v>0.3</v>
      </c>
      <c r="AA738" s="10">
        <v>3.8834951456310683E-2</v>
      </c>
      <c r="AB738" s="9">
        <v>5.9999998658895493E-2</v>
      </c>
      <c r="AC738" s="9">
        <v>0.67400000000000004</v>
      </c>
      <c r="AD738" s="10">
        <v>0.69472746250027195</v>
      </c>
      <c r="AE738" s="10">
        <v>0.69978880508426999</v>
      </c>
      <c r="AF738" s="9">
        <v>1</v>
      </c>
      <c r="AG738" s="9">
        <v>0.77572871428571422</v>
      </c>
    </row>
    <row r="739" spans="3:33">
      <c r="C739" t="s">
        <v>130</v>
      </c>
      <c r="D739">
        <v>2008</v>
      </c>
      <c r="E739" s="9">
        <v>0.38817651245551604</v>
      </c>
      <c r="F739" s="9">
        <v>2.6579999999999999E-2</v>
      </c>
      <c r="G739" s="9">
        <v>0</v>
      </c>
      <c r="H739" s="9">
        <v>0.55000000000000004</v>
      </c>
      <c r="I739" s="9">
        <v>6.6666666666666664E-4</v>
      </c>
      <c r="J739" s="9">
        <v>2.0000000000000018E-2</v>
      </c>
      <c r="K739" s="10">
        <v>0.23600000000000002</v>
      </c>
      <c r="L739" s="9">
        <v>0.26500000000000001</v>
      </c>
      <c r="M739" s="9">
        <v>0.7725231153326042</v>
      </c>
      <c r="N739" s="10">
        <v>0.56000000000000005</v>
      </c>
      <c r="O739" s="10">
        <v>0.12239999994635582</v>
      </c>
      <c r="P739" s="9">
        <v>0</v>
      </c>
      <c r="Q739" s="10">
        <v>6.7499999999999991E-2</v>
      </c>
      <c r="R739" s="9">
        <v>0.36799999999999999</v>
      </c>
      <c r="S739" s="9">
        <v>0.15577560975609794</v>
      </c>
      <c r="T739" s="11">
        <v>8.8652482000000005E-2</v>
      </c>
      <c r="U739" s="9">
        <v>0</v>
      </c>
      <c r="V739" s="10">
        <v>2.94032525E-3</v>
      </c>
      <c r="W739" s="9">
        <v>0</v>
      </c>
      <c r="X739" s="9">
        <v>0</v>
      </c>
      <c r="Y739" s="9">
        <v>0</v>
      </c>
      <c r="Z739" s="9">
        <v>0.3</v>
      </c>
      <c r="AA739" s="10">
        <v>3.8834951456310683E-2</v>
      </c>
      <c r="AB739" s="9">
        <v>7.9999998211860657E-2</v>
      </c>
      <c r="AC739" s="9">
        <v>0.68099999999999994</v>
      </c>
      <c r="AD739" s="10">
        <v>0.70605325233180594</v>
      </c>
      <c r="AE739" s="10">
        <v>0.70838319268278394</v>
      </c>
      <c r="AF739" s="9">
        <v>1</v>
      </c>
      <c r="AG739" s="9">
        <v>0.83239785714285719</v>
      </c>
    </row>
    <row r="740" spans="3:33">
      <c r="C740" t="s">
        <v>130</v>
      </c>
      <c r="D740">
        <v>2009</v>
      </c>
      <c r="E740" s="9">
        <v>0.38817651245551604</v>
      </c>
      <c r="F740" s="9">
        <v>1.329E-2</v>
      </c>
      <c r="G740" s="9">
        <v>1.9999999552965164E-2</v>
      </c>
      <c r="H740" s="9">
        <v>0.55000000000000004</v>
      </c>
      <c r="I740" s="9">
        <v>6.6666666666666664E-4</v>
      </c>
      <c r="J740" s="9">
        <v>3.9599999561905852E-2</v>
      </c>
      <c r="K740" s="10">
        <v>0.23600000000000002</v>
      </c>
      <c r="L740" s="9">
        <v>0.26500000000000001</v>
      </c>
      <c r="M740" s="9">
        <v>0.7725231153326042</v>
      </c>
      <c r="N740" s="10">
        <v>0.56000000000000005</v>
      </c>
      <c r="O740" s="10">
        <v>0.12479999989271164</v>
      </c>
      <c r="P740" s="9">
        <v>0</v>
      </c>
      <c r="Q740" s="10">
        <v>6.7499999999999991E-2</v>
      </c>
      <c r="R740" s="9">
        <v>0.36799999999999999</v>
      </c>
      <c r="S740" s="9">
        <v>0.1866600968706541</v>
      </c>
      <c r="T740" s="11">
        <v>8.8652482000000005E-2</v>
      </c>
      <c r="U740" s="9">
        <v>0</v>
      </c>
      <c r="V740" s="10">
        <v>2.9991317536855722E-3</v>
      </c>
      <c r="W740" s="9">
        <v>0</v>
      </c>
      <c r="X740" s="9">
        <v>0</v>
      </c>
      <c r="Y740" s="9">
        <v>0</v>
      </c>
      <c r="Z740" s="9">
        <v>0.3</v>
      </c>
      <c r="AA740" s="10">
        <v>3.8834951456310683E-2</v>
      </c>
      <c r="AB740" s="9">
        <v>9.9999997764825821E-2</v>
      </c>
      <c r="AC740" s="9">
        <v>0.69400000000000006</v>
      </c>
      <c r="AD740" s="10">
        <v>0.68386534797867804</v>
      </c>
      <c r="AE740" s="10">
        <v>0.71166434677507806</v>
      </c>
      <c r="AF740" s="9">
        <v>1</v>
      </c>
      <c r="AG740" s="9">
        <v>0.81574990037211081</v>
      </c>
    </row>
    <row r="741" spans="3:33">
      <c r="C741" t="s">
        <v>130</v>
      </c>
      <c r="D741">
        <v>2010</v>
      </c>
      <c r="E741" s="9">
        <v>0.38817651245551604</v>
      </c>
      <c r="F741" s="9">
        <v>0</v>
      </c>
      <c r="G741" s="9">
        <v>3.9999999105930328E-2</v>
      </c>
      <c r="H741" s="9">
        <v>0.55000000000000004</v>
      </c>
      <c r="I741" s="9">
        <v>6.6666666666666664E-4</v>
      </c>
      <c r="J741" s="9">
        <v>5.9199999123811686E-2</v>
      </c>
      <c r="K741" s="10">
        <v>0.23600000000000002</v>
      </c>
      <c r="L741" s="9">
        <v>0.26764999994076788</v>
      </c>
      <c r="M741" s="9">
        <v>0.7725231153326042</v>
      </c>
      <c r="N741" s="10">
        <v>0.56000000000000005</v>
      </c>
      <c r="O741" s="10">
        <v>0.12719999983906746</v>
      </c>
      <c r="P741" s="9">
        <v>0</v>
      </c>
      <c r="Q741" s="10">
        <v>6.7499999999999991E-2</v>
      </c>
      <c r="R741" s="9">
        <v>0.36799999999999999</v>
      </c>
      <c r="S741" s="9">
        <v>0.21754458398520993</v>
      </c>
      <c r="T741" s="11">
        <v>8.8652482000000005E-2</v>
      </c>
      <c r="U741" s="9">
        <v>0</v>
      </c>
      <c r="V741" s="10">
        <v>3.0579382573711444E-3</v>
      </c>
      <c r="W741" s="9">
        <v>0</v>
      </c>
      <c r="X741" s="9">
        <v>0</v>
      </c>
      <c r="Y741" s="9">
        <v>0</v>
      </c>
      <c r="Z741" s="9">
        <v>0.3</v>
      </c>
      <c r="AA741" s="10">
        <v>3.8834951456310683E-2</v>
      </c>
      <c r="AB741" s="9">
        <v>0.11999999731779099</v>
      </c>
      <c r="AC741" s="9">
        <v>0.69799999999999995</v>
      </c>
      <c r="AD741" s="10">
        <v>0.68202669453998832</v>
      </c>
      <c r="AE741" s="10">
        <v>0.7095477033546379</v>
      </c>
      <c r="AF741" s="9">
        <v>1</v>
      </c>
      <c r="AG741" s="9">
        <v>0.79910194360136455</v>
      </c>
    </row>
    <row r="742" spans="3:33">
      <c r="C742" t="s">
        <v>132</v>
      </c>
      <c r="D742">
        <v>1995</v>
      </c>
      <c r="E742" s="9">
        <v>0.67252222914072235</v>
      </c>
      <c r="F742" s="9">
        <v>0.12264999975077809</v>
      </c>
      <c r="G742" s="9">
        <v>0</v>
      </c>
      <c r="H742" s="9">
        <v>0.47499999999999998</v>
      </c>
      <c r="I742" s="9">
        <v>6.6666666666666664E-4</v>
      </c>
      <c r="J742" s="9">
        <v>0</v>
      </c>
      <c r="K742" s="10">
        <v>1.5499999999999995E-2</v>
      </c>
      <c r="L742" s="9">
        <v>0.15</v>
      </c>
      <c r="M742" s="9">
        <v>0.35919238408970133</v>
      </c>
      <c r="N742" s="10">
        <v>0.16</v>
      </c>
      <c r="O742" s="10">
        <v>0.11</v>
      </c>
      <c r="P742" s="9">
        <v>0</v>
      </c>
      <c r="Q742" s="10">
        <v>6.7499999999999991E-2</v>
      </c>
      <c r="R742" s="9">
        <v>0.36319999999999997</v>
      </c>
      <c r="S742" s="9">
        <v>0.19574634146341596</v>
      </c>
      <c r="T742" s="11">
        <v>0.108</v>
      </c>
      <c r="U742" s="9">
        <v>0</v>
      </c>
      <c r="V742" s="10">
        <v>4.8135935000000003E-3</v>
      </c>
      <c r="W742" s="9">
        <v>0.26090374567946506</v>
      </c>
      <c r="X742" s="9">
        <v>0.27046939186906199</v>
      </c>
      <c r="Y742" s="9">
        <v>0</v>
      </c>
      <c r="Z742" s="9">
        <v>0</v>
      </c>
      <c r="AA742" s="10">
        <v>0</v>
      </c>
      <c r="AB742" s="9">
        <v>0</v>
      </c>
      <c r="AC742" s="9">
        <v>0.65954000030085436</v>
      </c>
      <c r="AD742" s="10">
        <v>0.73348880698931984</v>
      </c>
      <c r="AE742" s="10">
        <v>0.78521320466690014</v>
      </c>
      <c r="AF742" s="9">
        <v>0.17475643968375446</v>
      </c>
      <c r="AG742" s="9">
        <v>0.64938814285714286</v>
      </c>
    </row>
    <row r="743" spans="3:33">
      <c r="C743" t="s">
        <v>132</v>
      </c>
      <c r="D743">
        <v>1996</v>
      </c>
      <c r="E743" s="9">
        <v>0.67252222914072235</v>
      </c>
      <c r="F743" s="9">
        <v>0.12041999980062247</v>
      </c>
      <c r="G743" s="9">
        <v>0</v>
      </c>
      <c r="H743" s="9">
        <v>0.47499999999999998</v>
      </c>
      <c r="I743" s="9">
        <v>6.6666666666666664E-4</v>
      </c>
      <c r="J743" s="9">
        <v>0</v>
      </c>
      <c r="K743" s="10">
        <v>1.5499999999999995E-2</v>
      </c>
      <c r="L743" s="9">
        <v>0.14980000000000002</v>
      </c>
      <c r="M743" s="9">
        <v>0.38429239768372769</v>
      </c>
      <c r="N743" s="10">
        <v>0.16</v>
      </c>
      <c r="O743" s="10">
        <v>0.09</v>
      </c>
      <c r="P743" s="9">
        <v>0</v>
      </c>
      <c r="Q743" s="10">
        <v>6.7499999999999991E-2</v>
      </c>
      <c r="R743" s="9">
        <v>0.36319999999999997</v>
      </c>
      <c r="S743" s="9">
        <v>0.18817073170731791</v>
      </c>
      <c r="T743" s="11">
        <v>0.108</v>
      </c>
      <c r="U743" s="9">
        <v>0</v>
      </c>
      <c r="V743" s="10">
        <v>4.2653142999999998E-3</v>
      </c>
      <c r="W743" s="9">
        <v>0.26090374567946506</v>
      </c>
      <c r="X743" s="9">
        <v>0.27046939186906199</v>
      </c>
      <c r="Y743" s="9">
        <v>0</v>
      </c>
      <c r="Z743" s="9">
        <v>0</v>
      </c>
      <c r="AA743" s="10">
        <v>0</v>
      </c>
      <c r="AB743" s="9">
        <v>0</v>
      </c>
      <c r="AC743" s="9">
        <v>0.67299999999999993</v>
      </c>
      <c r="AD743" s="10">
        <v>0.73825388457429797</v>
      </c>
      <c r="AE743" s="10">
        <v>0.79103388218040593</v>
      </c>
      <c r="AF743" s="9">
        <v>0.27800836183960442</v>
      </c>
      <c r="AG743" s="9">
        <v>0.68238271428571429</v>
      </c>
    </row>
    <row r="744" spans="3:33">
      <c r="C744" t="s">
        <v>132</v>
      </c>
      <c r="D744">
        <v>1997</v>
      </c>
      <c r="E744" s="9">
        <v>0.67252222914072235</v>
      </c>
      <c r="F744" s="9">
        <v>0.11818999985046685</v>
      </c>
      <c r="G744" s="9">
        <v>0</v>
      </c>
      <c r="H744" s="9">
        <v>0.47499999999999998</v>
      </c>
      <c r="I744" s="9">
        <v>6.6666666666666664E-4</v>
      </c>
      <c r="J744" s="9">
        <v>0</v>
      </c>
      <c r="K744" s="10">
        <v>1.5499999999999995E-2</v>
      </c>
      <c r="L744" s="9">
        <v>0.14960000000000001</v>
      </c>
      <c r="M744" s="9">
        <v>0.38621953729691372</v>
      </c>
      <c r="N744" s="10">
        <v>0.16</v>
      </c>
      <c r="O744" s="10">
        <v>0.1</v>
      </c>
      <c r="P744" s="9">
        <v>0</v>
      </c>
      <c r="Q744" s="10">
        <v>6.7499999999999991E-2</v>
      </c>
      <c r="R744" s="9">
        <v>0.36319999999999997</v>
      </c>
      <c r="S744" s="9">
        <v>0.18109756097560992</v>
      </c>
      <c r="T744" s="11">
        <v>0.108</v>
      </c>
      <c r="U744" s="9">
        <v>0</v>
      </c>
      <c r="V744" s="10">
        <v>3.7170351000000001E-3</v>
      </c>
      <c r="W744" s="9">
        <v>0.26090374567946506</v>
      </c>
      <c r="X744" s="9">
        <v>0.27046939186906199</v>
      </c>
      <c r="Y744" s="9">
        <v>0</v>
      </c>
      <c r="Z744" s="9">
        <v>0</v>
      </c>
      <c r="AA744" s="10">
        <v>0</v>
      </c>
      <c r="AB744" s="9">
        <v>0</v>
      </c>
      <c r="AC744" s="9">
        <v>0.67500000000000004</v>
      </c>
      <c r="AD744" s="10">
        <v>0.74725884147281096</v>
      </c>
      <c r="AE744" s="10">
        <v>0.79493721064355594</v>
      </c>
      <c r="AF744" s="9">
        <v>0.30363274470446444</v>
      </c>
      <c r="AG744" s="9">
        <v>0.71673500000000001</v>
      </c>
    </row>
    <row r="745" spans="3:33">
      <c r="C745" t="s">
        <v>132</v>
      </c>
      <c r="D745">
        <v>1998</v>
      </c>
      <c r="E745" s="9">
        <v>0.67252222914072235</v>
      </c>
      <c r="F745" s="9">
        <v>0.11595999990031122</v>
      </c>
      <c r="G745" s="9">
        <v>0</v>
      </c>
      <c r="H745" s="9">
        <v>0.47499999999999998</v>
      </c>
      <c r="I745" s="9">
        <v>6.6666666666666664E-4</v>
      </c>
      <c r="J745" s="9">
        <v>0</v>
      </c>
      <c r="K745" s="10">
        <v>1.5499999999999995E-2</v>
      </c>
      <c r="L745" s="9">
        <v>0.14940000000000001</v>
      </c>
      <c r="M745" s="9">
        <v>0.41021096447438721</v>
      </c>
      <c r="N745" s="10">
        <v>0.16</v>
      </c>
      <c r="O745" s="10">
        <v>0.11</v>
      </c>
      <c r="P745" s="9">
        <v>0</v>
      </c>
      <c r="Q745" s="10">
        <v>6.7499999999999991E-2</v>
      </c>
      <c r="R745" s="9">
        <v>0.36319999999999997</v>
      </c>
      <c r="S745" s="9">
        <v>0.17300487804878206</v>
      </c>
      <c r="T745" s="11">
        <v>0.108</v>
      </c>
      <c r="U745" s="9">
        <v>0</v>
      </c>
      <c r="V745" s="10">
        <v>3.1687559000000004E-3</v>
      </c>
      <c r="W745" s="9">
        <v>0.26090374567946506</v>
      </c>
      <c r="X745" s="9">
        <v>0.27046939186906199</v>
      </c>
      <c r="Y745" s="9">
        <v>0</v>
      </c>
      <c r="Z745" s="9">
        <v>0</v>
      </c>
      <c r="AA745" s="10">
        <v>0</v>
      </c>
      <c r="AB745" s="9">
        <v>0</v>
      </c>
      <c r="AC745" s="9">
        <v>0.67500000000000004</v>
      </c>
      <c r="AD745" s="10">
        <v>0.75626379837132396</v>
      </c>
      <c r="AE745" s="10">
        <v>0.79884053910670594</v>
      </c>
      <c r="AF745" s="9">
        <v>0.40476660588148999</v>
      </c>
      <c r="AG745" s="9">
        <v>0.75108728571428574</v>
      </c>
    </row>
    <row r="746" spans="3:33">
      <c r="C746" t="s">
        <v>132</v>
      </c>
      <c r="D746">
        <v>1999</v>
      </c>
      <c r="E746" s="9">
        <v>0.67252222914072235</v>
      </c>
      <c r="F746" s="9">
        <v>0.11372999995015562</v>
      </c>
      <c r="G746" s="9">
        <v>0</v>
      </c>
      <c r="H746" s="9">
        <v>0.47499999999999998</v>
      </c>
      <c r="I746" s="9">
        <v>6.6666666666666664E-4</v>
      </c>
      <c r="J746" s="9">
        <v>0</v>
      </c>
      <c r="K746" s="10">
        <v>1.5499999999999995E-2</v>
      </c>
      <c r="L746" s="9">
        <v>0.1492</v>
      </c>
      <c r="M746" s="9">
        <v>0.40294626535484979</v>
      </c>
      <c r="N746" s="10">
        <v>0.16</v>
      </c>
      <c r="O746" s="10">
        <v>0.13</v>
      </c>
      <c r="P746" s="9">
        <v>0</v>
      </c>
      <c r="Q746" s="10">
        <v>6.7499999999999991E-2</v>
      </c>
      <c r="R746" s="9">
        <v>0.36319999999999997</v>
      </c>
      <c r="S746" s="9">
        <v>0.17034146341463408</v>
      </c>
      <c r="T746" s="11">
        <v>0.108</v>
      </c>
      <c r="U746" s="9">
        <v>0</v>
      </c>
      <c r="V746" s="10">
        <v>2.6204767000000003E-3</v>
      </c>
      <c r="W746" s="9">
        <v>0.26090374567946506</v>
      </c>
      <c r="X746" s="9">
        <v>0.27046939186906199</v>
      </c>
      <c r="Y746" s="9">
        <v>0</v>
      </c>
      <c r="Z746" s="9">
        <v>0</v>
      </c>
      <c r="AA746" s="10">
        <v>0</v>
      </c>
      <c r="AB746" s="9">
        <v>0</v>
      </c>
      <c r="AC746" s="9">
        <v>0.68099999999999994</v>
      </c>
      <c r="AD746" s="10">
        <v>0.75876597015346392</v>
      </c>
      <c r="AE746" s="10">
        <v>0.80662731539278298</v>
      </c>
      <c r="AF746" s="9">
        <v>0.54908611608218005</v>
      </c>
      <c r="AG746" s="9">
        <v>0.80128771428571421</v>
      </c>
    </row>
    <row r="747" spans="3:33">
      <c r="C747" t="s">
        <v>132</v>
      </c>
      <c r="D747">
        <v>2000</v>
      </c>
      <c r="E747" s="9">
        <v>0.67252222914072235</v>
      </c>
      <c r="F747" s="9">
        <v>0.1115</v>
      </c>
      <c r="G747" s="9">
        <v>0</v>
      </c>
      <c r="H747" s="9">
        <v>0.47499999999999998</v>
      </c>
      <c r="I747" s="9">
        <v>6.6666666666666664E-4</v>
      </c>
      <c r="J747" s="9">
        <v>0</v>
      </c>
      <c r="K747" s="10">
        <v>1.5499999999999995E-2</v>
      </c>
      <c r="L747" s="9">
        <v>0.14899999999999999</v>
      </c>
      <c r="M747" s="9">
        <v>0.41483321421062225</v>
      </c>
      <c r="N747" s="10">
        <v>0.16</v>
      </c>
      <c r="O747" s="10">
        <v>0.12</v>
      </c>
      <c r="P747" s="9">
        <v>0</v>
      </c>
      <c r="Q747" s="10">
        <v>6.7499999999999991E-2</v>
      </c>
      <c r="R747" s="9">
        <v>0.36319999999999997</v>
      </c>
      <c r="S747" s="9">
        <v>0.16492682926829394</v>
      </c>
      <c r="T747" s="11">
        <v>0.108</v>
      </c>
      <c r="U747" s="9">
        <v>0</v>
      </c>
      <c r="V747" s="10">
        <v>2.0721975000000002E-3</v>
      </c>
      <c r="W747" s="9">
        <v>0.26090374567946506</v>
      </c>
      <c r="X747" s="9">
        <v>0.27046939186906199</v>
      </c>
      <c r="Y747" s="9">
        <v>0</v>
      </c>
      <c r="Z747" s="9">
        <v>0</v>
      </c>
      <c r="AA747" s="10">
        <v>0</v>
      </c>
      <c r="AB747" s="9">
        <v>0</v>
      </c>
      <c r="AC747" s="9">
        <v>0.68299999999999994</v>
      </c>
      <c r="AD747" s="10">
        <v>0.76126814193560399</v>
      </c>
      <c r="AE747" s="10">
        <v>0.81441409167886003</v>
      </c>
      <c r="AF747" s="9">
        <v>0.70021343949350112</v>
      </c>
      <c r="AG747" s="9">
        <v>0.82231442857142856</v>
      </c>
    </row>
    <row r="748" spans="3:33">
      <c r="C748" t="s">
        <v>132</v>
      </c>
      <c r="D748">
        <v>2001</v>
      </c>
      <c r="E748" s="9">
        <v>0.67252222914072235</v>
      </c>
      <c r="F748" s="9">
        <v>0.10769999999999999</v>
      </c>
      <c r="G748" s="9">
        <v>0</v>
      </c>
      <c r="H748" s="9">
        <v>0.47499999999999998</v>
      </c>
      <c r="I748" s="9">
        <v>6.6666666666666664E-4</v>
      </c>
      <c r="J748" s="9">
        <v>0</v>
      </c>
      <c r="K748" s="10">
        <v>1.5499999999999995E-2</v>
      </c>
      <c r="L748" s="9">
        <v>0.1474</v>
      </c>
      <c r="M748" s="9">
        <v>0.42041835089250679</v>
      </c>
      <c r="N748" s="10">
        <v>0.16</v>
      </c>
      <c r="O748" s="10">
        <v>0.15</v>
      </c>
      <c r="P748" s="9">
        <v>0</v>
      </c>
      <c r="Q748" s="10">
        <v>6.7499999999999991E-2</v>
      </c>
      <c r="R748" s="9">
        <v>0.36319999999999997</v>
      </c>
      <c r="S748" s="9">
        <v>0.161121951219514</v>
      </c>
      <c r="T748" s="11">
        <v>0.108</v>
      </c>
      <c r="U748" s="9">
        <v>0</v>
      </c>
      <c r="V748" s="10">
        <v>1.994951E-3</v>
      </c>
      <c r="W748" s="9">
        <v>0.26090374567946506</v>
      </c>
      <c r="X748" s="9">
        <v>0.27046939186906199</v>
      </c>
      <c r="Y748" s="9">
        <v>0</v>
      </c>
      <c r="Z748" s="9">
        <v>0</v>
      </c>
      <c r="AA748" s="10">
        <v>0</v>
      </c>
      <c r="AB748" s="9">
        <v>0</v>
      </c>
      <c r="AC748" s="9">
        <v>0.68299999999999994</v>
      </c>
      <c r="AD748" s="10">
        <v>0.76661206093691003</v>
      </c>
      <c r="AE748" s="10">
        <v>0.81074768863909308</v>
      </c>
      <c r="AF748" s="9">
        <v>0.82168365177850344</v>
      </c>
      <c r="AG748" s="9">
        <v>0.86042200000000002</v>
      </c>
    </row>
    <row r="749" spans="3:33">
      <c r="C749" t="s">
        <v>132</v>
      </c>
      <c r="D749">
        <v>2002</v>
      </c>
      <c r="E749" s="9">
        <v>0.67252222914072235</v>
      </c>
      <c r="F749" s="9">
        <v>0.10390000000000001</v>
      </c>
      <c r="G749" s="9">
        <v>0</v>
      </c>
      <c r="H749" s="9">
        <v>0.47499999999999998</v>
      </c>
      <c r="I749" s="9">
        <v>6.6666666666666664E-4</v>
      </c>
      <c r="J749" s="9">
        <v>0</v>
      </c>
      <c r="K749" s="10">
        <v>1.5499999999999995E-2</v>
      </c>
      <c r="L749" s="9">
        <v>0.14580000000000001</v>
      </c>
      <c r="M749" s="9">
        <v>0.42224628942073683</v>
      </c>
      <c r="N749" s="10">
        <v>0.16</v>
      </c>
      <c r="O749" s="10">
        <v>0.18</v>
      </c>
      <c r="P749" s="9">
        <v>0</v>
      </c>
      <c r="Q749" s="10">
        <v>6.7499999999999991E-2</v>
      </c>
      <c r="R749" s="9">
        <v>0.36319999999999997</v>
      </c>
      <c r="S749" s="9">
        <v>0.158146341463416</v>
      </c>
      <c r="T749" s="11">
        <v>0.108</v>
      </c>
      <c r="U749" s="9">
        <v>0</v>
      </c>
      <c r="V749" s="10">
        <v>1.9177045000000001E-3</v>
      </c>
      <c r="W749" s="9">
        <v>0.26090374567946506</v>
      </c>
      <c r="X749" s="9">
        <v>0.27046939186906199</v>
      </c>
      <c r="Y749" s="9">
        <v>0</v>
      </c>
      <c r="Z749" s="9">
        <v>0</v>
      </c>
      <c r="AA749" s="10">
        <v>0</v>
      </c>
      <c r="AB749" s="9">
        <v>0</v>
      </c>
      <c r="AC749" s="9">
        <v>0.71099999999999997</v>
      </c>
      <c r="AD749" s="10">
        <v>0.77195597993821596</v>
      </c>
      <c r="AE749" s="10">
        <v>0.80708128559932601</v>
      </c>
      <c r="AF749" s="9">
        <v>0.92576180326389446</v>
      </c>
      <c r="AG749" s="9">
        <v>0.90647300000000008</v>
      </c>
    </row>
    <row r="750" spans="3:33">
      <c r="C750" t="s">
        <v>132</v>
      </c>
      <c r="D750">
        <v>2003</v>
      </c>
      <c r="E750" s="9">
        <v>0.67252222914072235</v>
      </c>
      <c r="F750" s="9">
        <v>0.10009999999999999</v>
      </c>
      <c r="G750" s="9">
        <v>0</v>
      </c>
      <c r="H750" s="9">
        <v>0.47499999999999998</v>
      </c>
      <c r="I750" s="9">
        <v>6.6666666666666664E-4</v>
      </c>
      <c r="J750" s="9">
        <v>0</v>
      </c>
      <c r="K750" s="10">
        <v>1.5499999999999995E-2</v>
      </c>
      <c r="L750" s="9">
        <v>0.14419999999999999</v>
      </c>
      <c r="M750" s="9">
        <v>0.36028606541420649</v>
      </c>
      <c r="N750" s="10">
        <v>0.16</v>
      </c>
      <c r="O750" s="10">
        <v>0.16</v>
      </c>
      <c r="P750" s="9">
        <v>0</v>
      </c>
      <c r="Q750" s="10">
        <v>6.7499999999999991E-2</v>
      </c>
      <c r="R750" s="9">
        <v>0.33687199999999995</v>
      </c>
      <c r="S750" s="9">
        <v>0.15117073170731798</v>
      </c>
      <c r="T750" s="11">
        <v>0.108</v>
      </c>
      <c r="U750" s="9">
        <v>0</v>
      </c>
      <c r="V750" s="10">
        <v>1.8404580000000001E-3</v>
      </c>
      <c r="W750" s="9">
        <v>0.26090374567946506</v>
      </c>
      <c r="X750" s="9">
        <v>0.27046939186906199</v>
      </c>
      <c r="Y750" s="9">
        <v>0</v>
      </c>
      <c r="Z750" s="9">
        <v>0</v>
      </c>
      <c r="AA750" s="10">
        <v>0</v>
      </c>
      <c r="AB750" s="9">
        <v>0</v>
      </c>
      <c r="AC750" s="9">
        <v>0.73199999999999998</v>
      </c>
      <c r="AD750" s="10">
        <v>0.74687683520444204</v>
      </c>
      <c r="AE750" s="10">
        <v>0.81977090429940402</v>
      </c>
      <c r="AF750" s="9">
        <v>0.98322010348612765</v>
      </c>
      <c r="AG750" s="9">
        <v>0.96053828571428568</v>
      </c>
    </row>
    <row r="751" spans="3:33">
      <c r="C751" t="s">
        <v>132</v>
      </c>
      <c r="D751">
        <v>2004</v>
      </c>
      <c r="E751" s="9">
        <v>0.67252222914072235</v>
      </c>
      <c r="F751" s="9">
        <v>9.6300000000000011E-2</v>
      </c>
      <c r="G751" s="9">
        <v>0</v>
      </c>
      <c r="H751" s="9">
        <v>0.47499999999999998</v>
      </c>
      <c r="I751" s="9">
        <v>6.6666666666666664E-4</v>
      </c>
      <c r="J751" s="9">
        <v>0</v>
      </c>
      <c r="K751" s="10">
        <v>1.5499999999999995E-2</v>
      </c>
      <c r="L751" s="9">
        <v>0.1426</v>
      </c>
      <c r="M751" s="9">
        <v>0.35028860846520038</v>
      </c>
      <c r="N751" s="10">
        <v>0.16</v>
      </c>
      <c r="O751" s="10">
        <v>0.16</v>
      </c>
      <c r="P751" s="9">
        <v>0</v>
      </c>
      <c r="Q751" s="10">
        <v>6.7499999999999991E-2</v>
      </c>
      <c r="R751" s="9">
        <v>0.31054400000000004</v>
      </c>
      <c r="S751" s="9">
        <v>0.15014634146341588</v>
      </c>
      <c r="T751" s="11">
        <v>0.108</v>
      </c>
      <c r="U751" s="9">
        <v>0</v>
      </c>
      <c r="V751" s="10">
        <v>1.7632114999999999E-3</v>
      </c>
      <c r="W751" s="9">
        <v>0.26090374567946506</v>
      </c>
      <c r="X751" s="9">
        <v>0.27046939186906199</v>
      </c>
      <c r="Y751" s="9">
        <v>0</v>
      </c>
      <c r="Z751" s="9">
        <v>0</v>
      </c>
      <c r="AA751" s="10">
        <v>0</v>
      </c>
      <c r="AB751" s="9">
        <v>0</v>
      </c>
      <c r="AC751" s="9">
        <v>0.72400000000000009</v>
      </c>
      <c r="AD751" s="10">
        <v>0.72230886507459202</v>
      </c>
      <c r="AE751" s="10">
        <v>0.86533724404895196</v>
      </c>
      <c r="AF751" s="9">
        <v>1</v>
      </c>
      <c r="AG751" s="9">
        <v>1</v>
      </c>
    </row>
    <row r="752" spans="3:33">
      <c r="C752" t="s">
        <v>132</v>
      </c>
      <c r="D752">
        <v>2005</v>
      </c>
      <c r="E752" s="9">
        <v>0.67252222914072235</v>
      </c>
      <c r="F752" s="9">
        <v>9.2499999999999999E-2</v>
      </c>
      <c r="G752" s="9">
        <v>0</v>
      </c>
      <c r="H752" s="9">
        <v>0.47499999999999998</v>
      </c>
      <c r="I752" s="9">
        <v>6.6666666666666664E-4</v>
      </c>
      <c r="J752" s="9">
        <v>0</v>
      </c>
      <c r="K752" s="10">
        <v>1.5499999999999995E-2</v>
      </c>
      <c r="L752" s="9">
        <v>0.14099999999999999</v>
      </c>
      <c r="M752" s="9">
        <v>0.33475611030457508</v>
      </c>
      <c r="N752" s="10">
        <v>0.16</v>
      </c>
      <c r="O752" s="10">
        <v>0.14000000000000001</v>
      </c>
      <c r="P752" s="9">
        <v>0</v>
      </c>
      <c r="Q752" s="10">
        <v>6.7499999999999991E-2</v>
      </c>
      <c r="R752" s="9">
        <v>0.33363199999999993</v>
      </c>
      <c r="S752" s="9">
        <v>0.13650731707317187</v>
      </c>
      <c r="T752" s="11">
        <v>0.108</v>
      </c>
      <c r="U752" s="9">
        <v>0</v>
      </c>
      <c r="V752" s="10">
        <v>1.685965E-3</v>
      </c>
      <c r="W752" s="9">
        <v>0.26090374567946506</v>
      </c>
      <c r="X752" s="9">
        <v>0.27046939186906199</v>
      </c>
      <c r="Y752" s="9">
        <v>0</v>
      </c>
      <c r="Z752" s="9">
        <v>0</v>
      </c>
      <c r="AA752" s="10">
        <v>0</v>
      </c>
      <c r="AB752" s="9">
        <v>0</v>
      </c>
      <c r="AC752" s="9">
        <v>0.753</v>
      </c>
      <c r="AD752" s="10">
        <v>0.71297940216608602</v>
      </c>
      <c r="AE752" s="10">
        <v>0.85636020535878399</v>
      </c>
      <c r="AF752" s="9">
        <v>1</v>
      </c>
      <c r="AG752" s="9">
        <v>1</v>
      </c>
    </row>
    <row r="753" spans="3:33">
      <c r="C753" t="s">
        <v>132</v>
      </c>
      <c r="D753">
        <v>2006</v>
      </c>
      <c r="E753" s="9">
        <v>0.67252222914072235</v>
      </c>
      <c r="F753" s="9">
        <v>7.400000000000001E-2</v>
      </c>
      <c r="G753" s="9">
        <v>0</v>
      </c>
      <c r="H753" s="9">
        <v>0.47499999999999998</v>
      </c>
      <c r="I753" s="9">
        <v>6.6666666666666664E-4</v>
      </c>
      <c r="J753" s="9">
        <v>0</v>
      </c>
      <c r="K753" s="10">
        <v>1.5499999999999995E-2</v>
      </c>
      <c r="L753" s="9">
        <v>0.1384</v>
      </c>
      <c r="M753" s="9">
        <v>0.68676372600966551</v>
      </c>
      <c r="N753" s="10">
        <v>0.16</v>
      </c>
      <c r="O753" s="10">
        <v>0.12</v>
      </c>
      <c r="P753" s="9">
        <v>0</v>
      </c>
      <c r="Q753" s="10">
        <v>6.7499999999999991E-2</v>
      </c>
      <c r="R753" s="9">
        <v>0.35671999999999993</v>
      </c>
      <c r="S753" s="9">
        <v>0.13293658536585407</v>
      </c>
      <c r="T753" s="11">
        <v>0.108</v>
      </c>
      <c r="U753" s="9">
        <v>0</v>
      </c>
      <c r="V753" s="10">
        <v>1.8864109166666667E-3</v>
      </c>
      <c r="W753" s="9">
        <v>0.26090374567946506</v>
      </c>
      <c r="X753" s="9">
        <v>0.27046939186906199</v>
      </c>
      <c r="Y753" s="9">
        <v>0</v>
      </c>
      <c r="Z753" s="9">
        <v>0</v>
      </c>
      <c r="AA753" s="10">
        <v>0</v>
      </c>
      <c r="AB753" s="9">
        <v>0</v>
      </c>
      <c r="AC753" s="9">
        <v>0.754</v>
      </c>
      <c r="AD753" s="10">
        <v>0.70799591456917399</v>
      </c>
      <c r="AE753" s="10">
        <v>0.82445501016709</v>
      </c>
      <c r="AF753" s="9">
        <v>1</v>
      </c>
      <c r="AG753" s="9">
        <v>1</v>
      </c>
    </row>
    <row r="754" spans="3:33">
      <c r="C754" t="s">
        <v>132</v>
      </c>
      <c r="D754">
        <v>2007</v>
      </c>
      <c r="E754" s="9">
        <v>0.67252222914072235</v>
      </c>
      <c r="F754" s="9">
        <v>5.5500000000000008E-2</v>
      </c>
      <c r="G754" s="9">
        <v>0</v>
      </c>
      <c r="H754" s="9">
        <v>0.47499999999999998</v>
      </c>
      <c r="I754" s="9">
        <v>6.6666666666666664E-4</v>
      </c>
      <c r="J754" s="9">
        <v>0</v>
      </c>
      <c r="K754" s="10">
        <v>1.5499999999999995E-2</v>
      </c>
      <c r="L754" s="9">
        <v>0.1358</v>
      </c>
      <c r="M754" s="9">
        <v>0.68206103074084834</v>
      </c>
      <c r="N754" s="10">
        <v>0.16</v>
      </c>
      <c r="O754" s="10">
        <v>0.14000000000000001</v>
      </c>
      <c r="P754" s="9">
        <v>0</v>
      </c>
      <c r="Q754" s="10">
        <v>6.7499999999999991E-2</v>
      </c>
      <c r="R754" s="9">
        <v>0.14488000000000001</v>
      </c>
      <c r="S754" s="9">
        <v>0.13347804878048808</v>
      </c>
      <c r="T754" s="11">
        <v>0.108</v>
      </c>
      <c r="U754" s="9">
        <v>0</v>
      </c>
      <c r="V754" s="10">
        <v>2.0868568333333335E-3</v>
      </c>
      <c r="W754" s="9">
        <v>0.26090374567946506</v>
      </c>
      <c r="X754" s="9">
        <v>0.27046939186906199</v>
      </c>
      <c r="Y754" s="9">
        <v>0</v>
      </c>
      <c r="Z754" s="9">
        <v>0</v>
      </c>
      <c r="AA754" s="10">
        <v>0</v>
      </c>
      <c r="AB754" s="9">
        <v>0</v>
      </c>
      <c r="AC754" s="9">
        <v>0.77</v>
      </c>
      <c r="AD754" s="10">
        <v>0.71074470935733591</v>
      </c>
      <c r="AE754" s="10">
        <v>0.79775196747885802</v>
      </c>
      <c r="AF754" s="9">
        <v>1</v>
      </c>
      <c r="AG754" s="9">
        <v>1</v>
      </c>
    </row>
    <row r="755" spans="3:33">
      <c r="C755" t="s">
        <v>132</v>
      </c>
      <c r="D755">
        <v>2008</v>
      </c>
      <c r="E755" s="9">
        <v>0.67252222914072235</v>
      </c>
      <c r="F755" s="9">
        <v>3.7000000000000005E-2</v>
      </c>
      <c r="G755" s="9">
        <v>0</v>
      </c>
      <c r="H755" s="9">
        <v>0.47499999999999998</v>
      </c>
      <c r="I755" s="9">
        <v>6.6666666666666664E-4</v>
      </c>
      <c r="J755" s="9">
        <v>0</v>
      </c>
      <c r="K755" s="10">
        <v>1.5499999999999995E-2</v>
      </c>
      <c r="L755" s="9">
        <v>0.13320000000000001</v>
      </c>
      <c r="M755" s="9">
        <v>0.69095801786606703</v>
      </c>
      <c r="N755" s="10">
        <v>0.16</v>
      </c>
      <c r="O755" s="10">
        <v>0.14279999993741513</v>
      </c>
      <c r="P755" s="9">
        <v>0</v>
      </c>
      <c r="Q755" s="10">
        <v>6.7499999999999991E-2</v>
      </c>
      <c r="R755" s="9">
        <v>0.14488000000000001</v>
      </c>
      <c r="S755" s="9">
        <v>0.12599024390244007</v>
      </c>
      <c r="T755" s="11">
        <v>0.108</v>
      </c>
      <c r="U755" s="9">
        <v>0</v>
      </c>
      <c r="V755" s="10">
        <v>2.2873027500000002E-3</v>
      </c>
      <c r="W755" s="9">
        <v>0.26090374567946506</v>
      </c>
      <c r="X755" s="9">
        <v>0.27046939186906199</v>
      </c>
      <c r="Y755" s="9">
        <v>0</v>
      </c>
      <c r="Z755" s="9">
        <v>0</v>
      </c>
      <c r="AA755" s="10">
        <v>0</v>
      </c>
      <c r="AB755" s="9">
        <v>0</v>
      </c>
      <c r="AC755" s="9">
        <v>0.79200000000000004</v>
      </c>
      <c r="AD755" s="10">
        <v>0.70699463878024393</v>
      </c>
      <c r="AE755" s="10">
        <v>0.8184852185823599</v>
      </c>
      <c r="AF755" s="9">
        <v>1</v>
      </c>
      <c r="AG755" s="9">
        <v>1</v>
      </c>
    </row>
    <row r="756" spans="3:33">
      <c r="C756" t="s">
        <v>132</v>
      </c>
      <c r="D756">
        <v>2009</v>
      </c>
      <c r="E756" s="9">
        <v>0.67252222914072235</v>
      </c>
      <c r="F756" s="9">
        <v>1.8500000000000003E-2</v>
      </c>
      <c r="G756" s="9">
        <v>1.9999999552965164E-2</v>
      </c>
      <c r="H756" s="9">
        <v>0.47499999999999998</v>
      </c>
      <c r="I756" s="9">
        <v>6.6666666666666664E-4</v>
      </c>
      <c r="J756" s="9">
        <v>1.9999999552965164E-2</v>
      </c>
      <c r="K756" s="10">
        <v>1.5499999999999995E-2</v>
      </c>
      <c r="L756" s="9">
        <v>0.13059999999999999</v>
      </c>
      <c r="M756" s="9">
        <v>0.69095801786606703</v>
      </c>
      <c r="N756" s="10">
        <v>0.16</v>
      </c>
      <c r="O756" s="10">
        <v>0.14559999987483027</v>
      </c>
      <c r="P756" s="9">
        <v>0</v>
      </c>
      <c r="Q756" s="10">
        <v>6.7499999999999991E-2</v>
      </c>
      <c r="R756" s="9">
        <v>0.14488000000000001</v>
      </c>
      <c r="S756" s="9">
        <v>0.15747043832075402</v>
      </c>
      <c r="T756" s="11">
        <v>0.108</v>
      </c>
      <c r="U756" s="9">
        <v>0</v>
      </c>
      <c r="V756" s="10">
        <v>2.3330488039774964E-3</v>
      </c>
      <c r="W756" s="9">
        <v>0.26090374567946506</v>
      </c>
      <c r="X756" s="9">
        <v>0.27046939186906199</v>
      </c>
      <c r="Y756" s="9">
        <v>0</v>
      </c>
      <c r="Z756" s="9">
        <v>0</v>
      </c>
      <c r="AA756" s="10">
        <v>0</v>
      </c>
      <c r="AB756" s="9">
        <v>1.9999999552965164E-2</v>
      </c>
      <c r="AC756" s="9">
        <v>0.79599999999999993</v>
      </c>
      <c r="AD756" s="10">
        <v>0.70712441517115399</v>
      </c>
      <c r="AE756" s="10">
        <v>0.81203050164173196</v>
      </c>
      <c r="AF756" s="9">
        <v>1</v>
      </c>
      <c r="AG756" s="9">
        <v>1</v>
      </c>
    </row>
    <row r="757" spans="3:33">
      <c r="C757" t="s">
        <v>132</v>
      </c>
      <c r="D757">
        <v>2010</v>
      </c>
      <c r="E757" s="9">
        <v>0.67252222914072235</v>
      </c>
      <c r="F757" s="9">
        <v>0</v>
      </c>
      <c r="G757" s="9">
        <v>3.9999999105930328E-2</v>
      </c>
      <c r="H757" s="9">
        <v>0.47499999999999998</v>
      </c>
      <c r="I757" s="9">
        <v>6.6666666666666664E-4</v>
      </c>
      <c r="J757" s="9">
        <v>3.9999999105930328E-2</v>
      </c>
      <c r="K757" s="10">
        <v>1.5499999999999995E-2</v>
      </c>
      <c r="L757" s="9">
        <v>0.13190599997080862</v>
      </c>
      <c r="M757" s="9">
        <v>0.69095801786606703</v>
      </c>
      <c r="N757" s="10">
        <v>0.16</v>
      </c>
      <c r="O757" s="10">
        <v>0.14839999981224539</v>
      </c>
      <c r="P757" s="9">
        <v>0</v>
      </c>
      <c r="Q757" s="10">
        <v>6.7499999999999991E-2</v>
      </c>
      <c r="R757" s="9">
        <v>0.14488000000000001</v>
      </c>
      <c r="S757" s="9">
        <v>0.18895063273906798</v>
      </c>
      <c r="T757" s="11">
        <v>0.108</v>
      </c>
      <c r="U757" s="9">
        <v>0</v>
      </c>
      <c r="V757" s="10">
        <v>2.3787948579549923E-3</v>
      </c>
      <c r="W757" s="9">
        <v>0.26090374567946506</v>
      </c>
      <c r="X757" s="9">
        <v>0.27046939186906199</v>
      </c>
      <c r="Y757" s="9">
        <v>0</v>
      </c>
      <c r="Z757" s="9">
        <v>0</v>
      </c>
      <c r="AA757" s="10">
        <v>0</v>
      </c>
      <c r="AB757" s="9">
        <v>3.9999999105930328E-2</v>
      </c>
      <c r="AC757" s="9">
        <v>0.77900000000000003</v>
      </c>
      <c r="AD757" s="10">
        <v>0.70505317106573839</v>
      </c>
      <c r="AE757" s="10">
        <v>0.80891019669505904</v>
      </c>
      <c r="AF757" s="9">
        <v>1</v>
      </c>
      <c r="AG757" s="9">
        <v>1</v>
      </c>
    </row>
    <row r="758" spans="3:33">
      <c r="C758" t="s">
        <v>134</v>
      </c>
      <c r="D758">
        <v>1995</v>
      </c>
      <c r="E758" s="9">
        <v>0.31926553846153854</v>
      </c>
      <c r="F758" s="9">
        <v>6.3E-2</v>
      </c>
      <c r="G758" s="9">
        <v>0.21999999999999997</v>
      </c>
      <c r="H758" s="9">
        <v>0.35</v>
      </c>
      <c r="I758" s="9">
        <v>0.30266666666666664</v>
      </c>
      <c r="J758" s="9">
        <v>0.33999999999999997</v>
      </c>
      <c r="K758" s="10">
        <v>0.39683333333333337</v>
      </c>
      <c r="L758" s="9">
        <v>0.20300000000000001</v>
      </c>
      <c r="M758" s="9">
        <v>0.96</v>
      </c>
      <c r="N758" s="10">
        <v>0.14000000000000001</v>
      </c>
      <c r="O758" s="10">
        <v>1</v>
      </c>
      <c r="P758" s="9">
        <v>0.60179999973624942</v>
      </c>
      <c r="Q758" s="10">
        <v>0.78249999999999997</v>
      </c>
      <c r="R758" s="9">
        <v>0.96879999999999999</v>
      </c>
      <c r="S758" s="9">
        <v>0.65009365853658596</v>
      </c>
      <c r="T758" s="11">
        <v>0.69168506200000002</v>
      </c>
      <c r="U758" s="9">
        <v>0.49125141759999996</v>
      </c>
      <c r="V758" s="10">
        <v>0.46526310625</v>
      </c>
      <c r="W758" s="9">
        <v>1.8642547827821387E-2</v>
      </c>
      <c r="X758" s="9">
        <v>0.40578297067453101</v>
      </c>
      <c r="Y758" s="9">
        <v>0.50299999999999989</v>
      </c>
      <c r="Z758" s="9">
        <v>0.5</v>
      </c>
      <c r="AA758" s="10">
        <v>0.25884383088869717</v>
      </c>
      <c r="AB758" s="9">
        <v>0.59499999899417166</v>
      </c>
      <c r="AC758" s="9">
        <v>0.523200000487268</v>
      </c>
      <c r="AD758" s="10">
        <v>0.54167851844936332</v>
      </c>
      <c r="AE758" s="10">
        <v>0.35928362232289002</v>
      </c>
      <c r="AF758" s="9">
        <v>1.8665115288975934E-4</v>
      </c>
      <c r="AG758" s="9">
        <v>3.070760001400752E-3</v>
      </c>
    </row>
    <row r="759" spans="3:33">
      <c r="C759" t="s">
        <v>134</v>
      </c>
      <c r="D759">
        <v>1996</v>
      </c>
      <c r="E759" s="9">
        <v>0.31926553846153854</v>
      </c>
      <c r="F759" s="9">
        <v>6.3E-2</v>
      </c>
      <c r="G759" s="9">
        <v>0.20799999999999996</v>
      </c>
      <c r="H759" s="9">
        <v>0.35</v>
      </c>
      <c r="I759" s="9">
        <v>0.30266666666666664</v>
      </c>
      <c r="J759" s="9">
        <v>0.34599999999999997</v>
      </c>
      <c r="K759" s="10">
        <v>0.39683333333333337</v>
      </c>
      <c r="L759" s="9">
        <v>0.19579999999999997</v>
      </c>
      <c r="M759" s="9">
        <v>0.96</v>
      </c>
      <c r="N759" s="10">
        <v>0.14000000000000001</v>
      </c>
      <c r="O759" s="10">
        <v>0.82</v>
      </c>
      <c r="P759" s="9">
        <v>0.59000000000000008</v>
      </c>
      <c r="Q759" s="10">
        <v>0.78249999999999997</v>
      </c>
      <c r="R759" s="9">
        <v>0.96879999999999999</v>
      </c>
      <c r="S759" s="9">
        <v>0.64416682926829394</v>
      </c>
      <c r="T759" s="11">
        <v>0.69168506200000002</v>
      </c>
      <c r="U759" s="9">
        <v>0.50585966829999995</v>
      </c>
      <c r="V759" s="10">
        <v>0.44538154634999999</v>
      </c>
      <c r="W759" s="9">
        <v>1.8642547827821387E-2</v>
      </c>
      <c r="X759" s="9">
        <v>0.40578297067453101</v>
      </c>
      <c r="Y759" s="9">
        <v>0.50299999999999989</v>
      </c>
      <c r="Z759" s="9">
        <v>0.5</v>
      </c>
      <c r="AA759" s="10">
        <v>0.25884383088869717</v>
      </c>
      <c r="AB759" s="9">
        <v>0.5859999991953373</v>
      </c>
      <c r="AC759" s="9">
        <v>0.53410000024363402</v>
      </c>
      <c r="AD759" s="10">
        <v>0.54252910043913405</v>
      </c>
      <c r="AE759" s="10">
        <v>0.35641185957865201</v>
      </c>
      <c r="AF759" s="9">
        <v>1.9046036000471112E-4</v>
      </c>
      <c r="AG759" s="9">
        <v>3.1334285714285717E-3</v>
      </c>
    </row>
    <row r="760" spans="3:33">
      <c r="C760" t="s">
        <v>134</v>
      </c>
      <c r="D760">
        <v>1997</v>
      </c>
      <c r="E760" s="9">
        <v>0.31926553846153854</v>
      </c>
      <c r="F760" s="9">
        <v>6.3E-2</v>
      </c>
      <c r="G760" s="9">
        <v>0.19599999999999995</v>
      </c>
      <c r="H760" s="9">
        <v>0.35</v>
      </c>
      <c r="I760" s="9">
        <v>0.30266666666666664</v>
      </c>
      <c r="J760" s="9">
        <v>0.35199999999999998</v>
      </c>
      <c r="K760" s="10">
        <v>0.39683333333333337</v>
      </c>
      <c r="L760" s="9">
        <v>0.18859999999999999</v>
      </c>
      <c r="M760" s="9">
        <v>0.96</v>
      </c>
      <c r="N760" s="10">
        <v>0.14000000000000001</v>
      </c>
      <c r="O760" s="10">
        <v>0.87</v>
      </c>
      <c r="P760" s="9">
        <v>0.63000000000000012</v>
      </c>
      <c r="Q760" s="10">
        <v>0.78249999999999997</v>
      </c>
      <c r="R760" s="9">
        <v>0.96879999999999999</v>
      </c>
      <c r="S760" s="9">
        <v>0.63911658536585403</v>
      </c>
      <c r="T760" s="11">
        <v>0.69168506200000002</v>
      </c>
      <c r="U760" s="9">
        <v>0.4463030355</v>
      </c>
      <c r="V760" s="10">
        <v>0.42549998644999998</v>
      </c>
      <c r="W760" s="9">
        <v>1.8642547827821387E-2</v>
      </c>
      <c r="X760" s="9">
        <v>0.40578297067453101</v>
      </c>
      <c r="Y760" s="9">
        <v>0.50299999999999989</v>
      </c>
      <c r="Z760" s="9">
        <v>0.5</v>
      </c>
      <c r="AA760" s="10">
        <v>0.25884383088869717</v>
      </c>
      <c r="AB760" s="9">
        <v>0.57699999939650293</v>
      </c>
      <c r="AC760" s="9">
        <v>0.54500000000000004</v>
      </c>
      <c r="AD760" s="10">
        <v>0.41442572700783398</v>
      </c>
      <c r="AE760" s="10">
        <v>0.32242826122613799</v>
      </c>
      <c r="AF760" s="9">
        <v>3.4014391941638889E-4</v>
      </c>
      <c r="AG760" s="9">
        <v>3.7730000000000003E-3</v>
      </c>
    </row>
    <row r="761" spans="3:33">
      <c r="C761" t="s">
        <v>134</v>
      </c>
      <c r="D761">
        <v>1998</v>
      </c>
      <c r="E761" s="9">
        <v>0.31926553846153854</v>
      </c>
      <c r="F761" s="9">
        <v>6.3E-2</v>
      </c>
      <c r="G761" s="9">
        <v>0.18400000000000005</v>
      </c>
      <c r="H761" s="9">
        <v>0.35</v>
      </c>
      <c r="I761" s="9">
        <v>0.30266666666666664</v>
      </c>
      <c r="J761" s="9">
        <v>0.35799999999999998</v>
      </c>
      <c r="K761" s="10">
        <v>0.39683333333333337</v>
      </c>
      <c r="L761" s="9">
        <v>0.18140000000000001</v>
      </c>
      <c r="M761" s="9">
        <v>0.96</v>
      </c>
      <c r="N761" s="10">
        <v>0.14000000000000001</v>
      </c>
      <c r="O761" s="10">
        <v>1</v>
      </c>
      <c r="P761" s="9">
        <v>0.67</v>
      </c>
      <c r="Q761" s="10">
        <v>0.78249999999999997</v>
      </c>
      <c r="R761" s="9">
        <v>0.96879999999999999</v>
      </c>
      <c r="S761" s="9">
        <v>0.63500292682926995</v>
      </c>
      <c r="T761" s="11">
        <v>0.69168506200000002</v>
      </c>
      <c r="U761" s="9">
        <v>0.37584131079999999</v>
      </c>
      <c r="V761" s="10">
        <v>0.40561842655000002</v>
      </c>
      <c r="W761" s="9">
        <v>1.8642547827821387E-2</v>
      </c>
      <c r="X761" s="9">
        <v>0.40578297067453101</v>
      </c>
      <c r="Y761" s="9">
        <v>0.50299999999999989</v>
      </c>
      <c r="Z761" s="9">
        <v>0.5</v>
      </c>
      <c r="AA761" s="10">
        <v>0.25884383088869717</v>
      </c>
      <c r="AB761" s="9">
        <v>0.56799999959766867</v>
      </c>
      <c r="AC761" s="9">
        <v>0.55899999999999994</v>
      </c>
      <c r="AD761" s="10">
        <v>0.28632235357653402</v>
      </c>
      <c r="AE761" s="10">
        <v>0.28844466287362402</v>
      </c>
      <c r="AF761" s="9">
        <v>3.5612172434786672E-4</v>
      </c>
      <c r="AG761" s="9">
        <v>3.7992142857142855E-3</v>
      </c>
    </row>
    <row r="762" spans="3:33">
      <c r="C762" t="s">
        <v>134</v>
      </c>
      <c r="D762">
        <v>1999</v>
      </c>
      <c r="E762" s="9">
        <v>0.31926553846153854</v>
      </c>
      <c r="F762" s="9">
        <v>6.3E-2</v>
      </c>
      <c r="G762" s="9">
        <v>0.17200000000000004</v>
      </c>
      <c r="H762" s="9">
        <v>0.35</v>
      </c>
      <c r="I762" s="9">
        <v>0.30266666666666664</v>
      </c>
      <c r="J762" s="9">
        <v>0.36399999999999999</v>
      </c>
      <c r="K762" s="10">
        <v>0.39683333333333337</v>
      </c>
      <c r="L762" s="9">
        <v>0.17420000000000002</v>
      </c>
      <c r="M762" s="9">
        <v>0.96</v>
      </c>
      <c r="N762" s="10">
        <v>0.14000000000000001</v>
      </c>
      <c r="O762" s="10">
        <v>1</v>
      </c>
      <c r="P762" s="9">
        <v>0.71000000000000008</v>
      </c>
      <c r="Q762" s="10">
        <v>0.78249999999999997</v>
      </c>
      <c r="R762" s="9">
        <v>0.96879999999999999</v>
      </c>
      <c r="S762" s="9">
        <v>0.63174536585366003</v>
      </c>
      <c r="T762" s="11">
        <v>0.69168506200000002</v>
      </c>
      <c r="U762" s="9">
        <v>0.30924065820000002</v>
      </c>
      <c r="V762" s="10">
        <v>0.38573686665000001</v>
      </c>
      <c r="W762" s="9">
        <v>1.8642547827821387E-2</v>
      </c>
      <c r="X762" s="9">
        <v>0.40578297067453101</v>
      </c>
      <c r="Y762" s="9">
        <v>0.50299999999999989</v>
      </c>
      <c r="Z762" s="9">
        <v>0.5</v>
      </c>
      <c r="AA762" s="10">
        <v>0.25884383088869717</v>
      </c>
      <c r="AB762" s="9">
        <v>0.5589999997988343</v>
      </c>
      <c r="AC762" s="9">
        <v>0.57100000000000006</v>
      </c>
      <c r="AD762" s="10">
        <v>0.34337859666703902</v>
      </c>
      <c r="AE762" s="10">
        <v>0.332440619626303</v>
      </c>
      <c r="AF762" s="9">
        <v>4.3871606609571112E-4</v>
      </c>
      <c r="AG762" s="9">
        <v>3.8254285714285716E-3</v>
      </c>
    </row>
    <row r="763" spans="3:33">
      <c r="C763" t="s">
        <v>134</v>
      </c>
      <c r="D763">
        <v>2000</v>
      </c>
      <c r="E763" s="9">
        <v>0.31926553846153854</v>
      </c>
      <c r="F763" s="9">
        <v>6.3E-2</v>
      </c>
      <c r="G763" s="9">
        <v>0.16000000000000003</v>
      </c>
      <c r="H763" s="9">
        <v>0.35</v>
      </c>
      <c r="I763" s="9">
        <v>0.30266666666666664</v>
      </c>
      <c r="J763" s="9">
        <v>0.37</v>
      </c>
      <c r="K763" s="10">
        <v>0.39683333333333337</v>
      </c>
      <c r="L763" s="9">
        <v>0.16699999999999998</v>
      </c>
      <c r="M763" s="9">
        <v>0.96</v>
      </c>
      <c r="N763" s="10">
        <v>0.14000000000000001</v>
      </c>
      <c r="O763" s="10">
        <v>0.73</v>
      </c>
      <c r="P763" s="9">
        <v>0.75000000000000011</v>
      </c>
      <c r="Q763" s="10">
        <v>0.78249999999999997</v>
      </c>
      <c r="R763" s="9">
        <v>0.96879999999999999</v>
      </c>
      <c r="S763" s="9">
        <v>0.62909512195121997</v>
      </c>
      <c r="T763" s="11">
        <v>0.69168506200000002</v>
      </c>
      <c r="U763" s="9">
        <v>0.32572379480000002</v>
      </c>
      <c r="V763" s="10">
        <v>0.36585530675</v>
      </c>
      <c r="W763" s="9">
        <v>1.8642547827821387E-2</v>
      </c>
      <c r="X763" s="9">
        <v>0.40578297067453101</v>
      </c>
      <c r="Y763" s="9">
        <v>0.50299999999999989</v>
      </c>
      <c r="Z763" s="9">
        <v>0.5</v>
      </c>
      <c r="AA763" s="10">
        <v>0.25884383088869717</v>
      </c>
      <c r="AB763" s="9">
        <v>0.55000000000000004</v>
      </c>
      <c r="AC763" s="9">
        <v>0.55100000000000005</v>
      </c>
      <c r="AD763" s="10">
        <v>0.40043483975754401</v>
      </c>
      <c r="AE763" s="10">
        <v>0.37643657637898198</v>
      </c>
      <c r="AF763" s="9">
        <v>3.5028675539886667E-4</v>
      </c>
      <c r="AG763" s="9">
        <v>4.0068571428571427E-3</v>
      </c>
    </row>
    <row r="764" spans="3:33">
      <c r="C764" t="s">
        <v>134</v>
      </c>
      <c r="D764">
        <v>2001</v>
      </c>
      <c r="E764" s="9">
        <v>0.31926553846153854</v>
      </c>
      <c r="F764" s="9">
        <v>6.3E-2</v>
      </c>
      <c r="G764" s="9">
        <v>0.15000000000000002</v>
      </c>
      <c r="H764" s="9">
        <v>0.35</v>
      </c>
      <c r="I764" s="9">
        <v>0.30266666666666664</v>
      </c>
      <c r="J764" s="9">
        <v>0.38</v>
      </c>
      <c r="K764" s="10">
        <v>0.39683333333333337</v>
      </c>
      <c r="L764" s="9">
        <v>0.16140000000000002</v>
      </c>
      <c r="M764" s="9">
        <v>0.96</v>
      </c>
      <c r="N764" s="10">
        <v>0.14000000000000001</v>
      </c>
      <c r="O764" s="10">
        <v>0.56000000000000005</v>
      </c>
      <c r="P764" s="9">
        <v>0.79</v>
      </c>
      <c r="Q764" s="10">
        <v>0.78249999999999997</v>
      </c>
      <c r="R764" s="9">
        <v>0.96879999999999999</v>
      </c>
      <c r="S764" s="9">
        <v>0.62663268292683005</v>
      </c>
      <c r="T764" s="11">
        <v>0.69168506200000002</v>
      </c>
      <c r="U764" s="9">
        <v>0.33936179649999998</v>
      </c>
      <c r="V764" s="10">
        <v>0.35387255455</v>
      </c>
      <c r="W764" s="9">
        <v>1.8642547827821387E-2</v>
      </c>
      <c r="X764" s="9">
        <v>0.40578297067453101</v>
      </c>
      <c r="Y764" s="9">
        <v>0.50299999999999989</v>
      </c>
      <c r="Z764" s="9">
        <v>0.5</v>
      </c>
      <c r="AA764" s="10">
        <v>0.25884383088869717</v>
      </c>
      <c r="AB764" s="9">
        <v>0.55000000000000004</v>
      </c>
      <c r="AC764" s="9">
        <v>0.58299999999999996</v>
      </c>
      <c r="AD764" s="10">
        <v>0.41102107256489695</v>
      </c>
      <c r="AE764" s="10">
        <v>0.37829822140624303</v>
      </c>
      <c r="AF764" s="9">
        <v>4.4608007137281113E-3</v>
      </c>
      <c r="AG764" s="9">
        <v>1.0115285714285714E-2</v>
      </c>
    </row>
    <row r="765" spans="3:33">
      <c r="C765" t="s">
        <v>134</v>
      </c>
      <c r="D765">
        <v>2002</v>
      </c>
      <c r="E765" s="9">
        <v>0.31926553846153854</v>
      </c>
      <c r="F765" s="9">
        <v>6.3E-2</v>
      </c>
      <c r="G765" s="9">
        <v>0.14000000000000001</v>
      </c>
      <c r="H765" s="9">
        <v>0.35</v>
      </c>
      <c r="I765" s="9">
        <v>0.30266666666666664</v>
      </c>
      <c r="J765" s="9">
        <v>0.39</v>
      </c>
      <c r="K765" s="10">
        <v>0.39683333333333337</v>
      </c>
      <c r="L765" s="9">
        <v>0.15579999999999999</v>
      </c>
      <c r="M765" s="9">
        <v>0.96</v>
      </c>
      <c r="N765" s="10">
        <v>0.14000000000000001</v>
      </c>
      <c r="O765" s="10">
        <v>1</v>
      </c>
      <c r="P765" s="9">
        <v>0.83000000000000007</v>
      </c>
      <c r="Q765" s="10">
        <v>0.78249999999999997</v>
      </c>
      <c r="R765" s="9">
        <v>0.96879999999999999</v>
      </c>
      <c r="S765" s="9">
        <v>0.62393951219512211</v>
      </c>
      <c r="T765" s="11">
        <v>0.69168506200000002</v>
      </c>
      <c r="U765" s="9">
        <v>0.32782536000000001</v>
      </c>
      <c r="V765" s="10">
        <v>0.34188980234999999</v>
      </c>
      <c r="W765" s="9">
        <v>1.8642547827821387E-2</v>
      </c>
      <c r="X765" s="9">
        <v>0.40578297067453101</v>
      </c>
      <c r="Y765" s="9">
        <v>0.50299999999999989</v>
      </c>
      <c r="Z765" s="9">
        <v>0.5</v>
      </c>
      <c r="AA765" s="10">
        <v>0.25884383088869717</v>
      </c>
      <c r="AB765" s="9">
        <v>0.5589999997988343</v>
      </c>
      <c r="AC765" s="9">
        <v>0.57799999999999996</v>
      </c>
      <c r="AD765" s="10">
        <v>0.42160730537225</v>
      </c>
      <c r="AE765" s="10">
        <v>0.38015986643350397</v>
      </c>
      <c r="AF765" s="9">
        <v>2.1847093069490335E-2</v>
      </c>
      <c r="AG765" s="9">
        <v>1.4395999999999999E-2</v>
      </c>
    </row>
    <row r="766" spans="3:33">
      <c r="C766" t="s">
        <v>134</v>
      </c>
      <c r="D766">
        <v>2003</v>
      </c>
      <c r="E766" s="9">
        <v>0.31926553846153854</v>
      </c>
      <c r="F766" s="9">
        <v>6.3E-2</v>
      </c>
      <c r="G766" s="9">
        <v>0.13</v>
      </c>
      <c r="H766" s="9">
        <v>0.35</v>
      </c>
      <c r="I766" s="9">
        <v>0.30266666666666664</v>
      </c>
      <c r="J766" s="9">
        <v>0.4</v>
      </c>
      <c r="K766" s="10">
        <v>0.39683333333333337</v>
      </c>
      <c r="L766" s="9">
        <v>0.1502</v>
      </c>
      <c r="M766" s="9">
        <v>0.96</v>
      </c>
      <c r="N766" s="10">
        <v>0.14000000000000001</v>
      </c>
      <c r="O766" s="10">
        <v>1</v>
      </c>
      <c r="P766" s="9">
        <v>0.88000000000000012</v>
      </c>
      <c r="Q766" s="10">
        <v>0.78249999999999997</v>
      </c>
      <c r="R766" s="9">
        <v>0.96879999999999999</v>
      </c>
      <c r="S766" s="9">
        <v>0.620617073170732</v>
      </c>
      <c r="T766" s="11">
        <v>0.69168506200000002</v>
      </c>
      <c r="U766" s="9">
        <v>0.29620252380000001</v>
      </c>
      <c r="V766" s="10">
        <v>0.32990705014999999</v>
      </c>
      <c r="W766" s="9">
        <v>1.8642547827821387E-2</v>
      </c>
      <c r="X766" s="9">
        <v>0.40578297067453101</v>
      </c>
      <c r="Y766" s="9">
        <v>0.50299999999999989</v>
      </c>
      <c r="Z766" s="9">
        <v>0.5</v>
      </c>
      <c r="AA766" s="10">
        <v>0.25884383088869717</v>
      </c>
      <c r="AB766" s="9">
        <v>0.56799999959766867</v>
      </c>
      <c r="AC766" s="9">
        <v>0.55700000000000005</v>
      </c>
      <c r="AD766" s="10">
        <v>0.316035838386788</v>
      </c>
      <c r="AE766" s="10">
        <v>0.37554704534634398</v>
      </c>
      <c r="AF766" s="9">
        <v>3.2887027769091332E-2</v>
      </c>
      <c r="AG766" s="9">
        <v>1.7404571428571429E-2</v>
      </c>
    </row>
    <row r="767" spans="3:33">
      <c r="C767" t="s">
        <v>134</v>
      </c>
      <c r="D767">
        <v>2004</v>
      </c>
      <c r="E767" s="9">
        <v>0.31926553846153854</v>
      </c>
      <c r="F767" s="9">
        <v>6.3E-2</v>
      </c>
      <c r="G767" s="9">
        <v>0.12</v>
      </c>
      <c r="H767" s="9">
        <v>0.35</v>
      </c>
      <c r="I767" s="9">
        <v>0.30266666666666664</v>
      </c>
      <c r="J767" s="9">
        <v>0.41000000000000003</v>
      </c>
      <c r="K767" s="10">
        <v>0.39683333333333337</v>
      </c>
      <c r="L767" s="9">
        <v>0.14460000000000001</v>
      </c>
      <c r="M767" s="9">
        <v>0.97</v>
      </c>
      <c r="N767" s="10">
        <v>0.14000000000000001</v>
      </c>
      <c r="O767" s="10">
        <v>0.91</v>
      </c>
      <c r="P767" s="9">
        <v>0.93</v>
      </c>
      <c r="Q767" s="10">
        <v>0.78249999999999997</v>
      </c>
      <c r="R767" s="9">
        <v>0.96879999999999999</v>
      </c>
      <c r="S767" s="9">
        <v>0.61648536585365998</v>
      </c>
      <c r="T767" s="11">
        <v>0.69168506200000002</v>
      </c>
      <c r="U767" s="9">
        <v>0.3512143989</v>
      </c>
      <c r="V767" s="10">
        <v>0.31792429794999999</v>
      </c>
      <c r="W767" s="9">
        <v>1.8642547827821387E-2</v>
      </c>
      <c r="X767" s="9">
        <v>0.40578297067453101</v>
      </c>
      <c r="Y767" s="9">
        <v>0.50299999999999989</v>
      </c>
      <c r="Z767" s="9">
        <v>0.5</v>
      </c>
      <c r="AA767" s="10">
        <v>0.25884383088869717</v>
      </c>
      <c r="AB767" s="9">
        <v>0.57699999939650293</v>
      </c>
      <c r="AC767" s="9">
        <v>0.55600000000000005</v>
      </c>
      <c r="AD767" s="10">
        <v>0.45366387007388403</v>
      </c>
      <c r="AE767" s="10">
        <v>0.36395546506397397</v>
      </c>
      <c r="AF767" s="9">
        <v>4.8446132654902004E-2</v>
      </c>
      <c r="AG767" s="9">
        <v>2.1184714285714286E-2</v>
      </c>
    </row>
    <row r="768" spans="3:33">
      <c r="C768" t="s">
        <v>134</v>
      </c>
      <c r="D768">
        <v>2005</v>
      </c>
      <c r="E768" s="9">
        <v>0.31926553846153854</v>
      </c>
      <c r="F768" s="9">
        <v>6.3E-2</v>
      </c>
      <c r="G768" s="9">
        <v>0.10999999999999999</v>
      </c>
      <c r="H768" s="9">
        <v>0.35</v>
      </c>
      <c r="I768" s="9">
        <v>0.30266666666666664</v>
      </c>
      <c r="J768" s="9">
        <v>0.42000000000000004</v>
      </c>
      <c r="K768" s="10">
        <v>0.39683333333333337</v>
      </c>
      <c r="L768" s="9">
        <v>0.13900000000000001</v>
      </c>
      <c r="M768" s="9">
        <v>0.97</v>
      </c>
      <c r="N768" s="10">
        <v>0.14000000000000001</v>
      </c>
      <c r="O768" s="10">
        <v>1</v>
      </c>
      <c r="P768" s="9">
        <v>0.98000000000000009</v>
      </c>
      <c r="Q768" s="10">
        <v>0.78249999999999997</v>
      </c>
      <c r="R768" s="9">
        <v>0.96316000000000002</v>
      </c>
      <c r="S768" s="9">
        <v>0.61145560975609792</v>
      </c>
      <c r="T768" s="11">
        <v>0.69168506200000002</v>
      </c>
      <c r="U768" s="9">
        <v>0.29171038690000001</v>
      </c>
      <c r="V768" s="10">
        <v>0.30594154574999999</v>
      </c>
      <c r="W768" s="9">
        <v>1.8642547827821387E-2</v>
      </c>
      <c r="X768" s="9">
        <v>0.40578297067453101</v>
      </c>
      <c r="Y768" s="9">
        <v>0.50299999999999989</v>
      </c>
      <c r="Z768" s="9">
        <v>0.5</v>
      </c>
      <c r="AA768" s="10">
        <v>0.25884383088869717</v>
      </c>
      <c r="AB768" s="9">
        <v>0.5859999991953373</v>
      </c>
      <c r="AC768" s="9">
        <v>0.55200000000000005</v>
      </c>
      <c r="AD768" s="10">
        <v>0.37437963889055398</v>
      </c>
      <c r="AE768" s="10">
        <v>0.29037974628859203</v>
      </c>
      <c r="AF768" s="9">
        <v>6.0809225256264782E-2</v>
      </c>
      <c r="AG768" s="9">
        <v>3.0806714285714288E-2</v>
      </c>
    </row>
    <row r="769" spans="3:33">
      <c r="C769" t="s">
        <v>134</v>
      </c>
      <c r="D769">
        <v>2006</v>
      </c>
      <c r="E769" s="9">
        <v>0.31926553846153854</v>
      </c>
      <c r="F769" s="9">
        <v>6.3E-2</v>
      </c>
      <c r="G769" s="9">
        <v>9.9999999999999978E-2</v>
      </c>
      <c r="H769" s="9">
        <v>0.35</v>
      </c>
      <c r="I769" s="9">
        <v>0.30266666666666664</v>
      </c>
      <c r="J769" s="9">
        <v>0.42666666666666664</v>
      </c>
      <c r="K769" s="10">
        <v>0.39683333333333337</v>
      </c>
      <c r="L769" s="9">
        <v>0.13500000000000001</v>
      </c>
      <c r="M769" s="9">
        <v>0.97692307692307689</v>
      </c>
      <c r="N769" s="10">
        <v>0.14000000000000001</v>
      </c>
      <c r="O769" s="10">
        <v>1</v>
      </c>
      <c r="P769" s="9">
        <v>1</v>
      </c>
      <c r="Q769" s="10">
        <v>0.78249999999999997</v>
      </c>
      <c r="R769" s="9">
        <v>0.95586666666666664</v>
      </c>
      <c r="S769" s="9">
        <v>0.60557756097561</v>
      </c>
      <c r="T769" s="11">
        <v>0.69168506200000002</v>
      </c>
      <c r="U769" s="9">
        <v>0.28779895779999998</v>
      </c>
      <c r="V769" s="10">
        <v>0.293559236</v>
      </c>
      <c r="W769" s="9">
        <v>1.8642547827821387E-2</v>
      </c>
      <c r="X769" s="9">
        <v>0.40578297067453101</v>
      </c>
      <c r="Y769" s="9">
        <v>0.50299999999999989</v>
      </c>
      <c r="Z769" s="9">
        <v>0.5</v>
      </c>
      <c r="AA769" s="10">
        <v>0.25884383088869717</v>
      </c>
      <c r="AB769" s="9">
        <v>0.59499999899417166</v>
      </c>
      <c r="AC769" s="9">
        <v>0.53200000000000003</v>
      </c>
      <c r="AD769" s="10">
        <v>0.45330093780276803</v>
      </c>
      <c r="AE769" s="10">
        <v>0.28278663683549798</v>
      </c>
      <c r="AF769" s="9">
        <v>6.0764619770649002E-2</v>
      </c>
      <c r="AG769" s="9">
        <v>3.4028714285714287E-2</v>
      </c>
    </row>
    <row r="770" spans="3:33">
      <c r="C770" t="s">
        <v>134</v>
      </c>
      <c r="D770">
        <v>2007</v>
      </c>
      <c r="E770" s="9">
        <v>0.31926553846153854</v>
      </c>
      <c r="F770" s="9">
        <v>6.3E-2</v>
      </c>
      <c r="G770" s="9">
        <v>8.9999999999999969E-2</v>
      </c>
      <c r="H770" s="9">
        <v>0.35</v>
      </c>
      <c r="I770" s="9">
        <v>0.30266666666666664</v>
      </c>
      <c r="J770" s="9">
        <v>0.43333333333333335</v>
      </c>
      <c r="K770" s="10">
        <v>0.39683333333333337</v>
      </c>
      <c r="L770" s="9">
        <v>0.13100000000000001</v>
      </c>
      <c r="M770" s="9">
        <v>1</v>
      </c>
      <c r="N770" s="10">
        <v>0.14000000000000001</v>
      </c>
      <c r="O770" s="10">
        <v>1</v>
      </c>
      <c r="P770" s="9">
        <v>0.80999999999999994</v>
      </c>
      <c r="Q770" s="10">
        <v>0.78249999999999997</v>
      </c>
      <c r="R770" s="9">
        <v>0.95277333333333336</v>
      </c>
      <c r="S770" s="9">
        <v>0.59909073170731797</v>
      </c>
      <c r="T770" s="11">
        <v>0.69168506200000002</v>
      </c>
      <c r="U770" s="9">
        <v>0.2361521275</v>
      </c>
      <c r="V770" s="10">
        <v>0.28117692625000001</v>
      </c>
      <c r="W770" s="9">
        <v>1.8642547827821387E-2</v>
      </c>
      <c r="X770" s="9">
        <v>0.40578297067453101</v>
      </c>
      <c r="Y770" s="9">
        <v>0.50299999999999989</v>
      </c>
      <c r="Z770" s="9">
        <v>0.5</v>
      </c>
      <c r="AA770" s="10">
        <v>0.25884383088869717</v>
      </c>
      <c r="AB770" s="9">
        <v>0.60399999879300592</v>
      </c>
      <c r="AC770" s="9">
        <v>0.52400000000000002</v>
      </c>
      <c r="AD770" s="10">
        <v>0.48608289071272581</v>
      </c>
      <c r="AE770" s="10">
        <v>0.26153749590085196</v>
      </c>
      <c r="AF770" s="9">
        <v>9.2612236684269114E-2</v>
      </c>
      <c r="AG770" s="9">
        <v>3.7562857142857141E-2</v>
      </c>
    </row>
    <row r="771" spans="3:33">
      <c r="C771" t="s">
        <v>134</v>
      </c>
      <c r="D771">
        <v>2008</v>
      </c>
      <c r="E771" s="9">
        <v>0.31926553846153854</v>
      </c>
      <c r="F771" s="9">
        <v>6.3E-2</v>
      </c>
      <c r="G771" s="9">
        <v>7.999999999999996E-2</v>
      </c>
      <c r="H771" s="9">
        <v>0.35</v>
      </c>
      <c r="I771" s="9">
        <v>0.30266666666666664</v>
      </c>
      <c r="J771" s="9">
        <v>0.43999999999999995</v>
      </c>
      <c r="K771" s="10">
        <v>0.39683333333333337</v>
      </c>
      <c r="L771" s="9">
        <v>0.127</v>
      </c>
      <c r="M771" s="9">
        <v>1</v>
      </c>
      <c r="N771" s="10">
        <v>0.14000000000000001</v>
      </c>
      <c r="O771" s="10">
        <v>1</v>
      </c>
      <c r="P771" s="9">
        <v>0.82619999963790181</v>
      </c>
      <c r="Q771" s="10">
        <v>0.78249999999999997</v>
      </c>
      <c r="R771" s="9">
        <v>0.94967999999999997</v>
      </c>
      <c r="S771" s="9">
        <v>0.59221512195121995</v>
      </c>
      <c r="T771" s="11">
        <v>0.69168506200000002</v>
      </c>
      <c r="U771" s="9">
        <v>0.3313311411</v>
      </c>
      <c r="V771" s="10">
        <v>0.26879461650000003</v>
      </c>
      <c r="W771" s="9">
        <v>1.8642547827821387E-2</v>
      </c>
      <c r="X771" s="9">
        <v>0.40578297067453101</v>
      </c>
      <c r="Y771" s="9">
        <v>0.50299999999999989</v>
      </c>
      <c r="Z771" s="9">
        <v>0.5</v>
      </c>
      <c r="AA771" s="10">
        <v>0.25884383088869717</v>
      </c>
      <c r="AB771" s="9">
        <v>0.61299999859184029</v>
      </c>
      <c r="AC771" s="9">
        <v>0.51200000000000001</v>
      </c>
      <c r="AD771" s="10">
        <v>0.56840220325064394</v>
      </c>
      <c r="AE771" s="10">
        <v>0.27422007934873199</v>
      </c>
      <c r="AF771" s="9">
        <v>0.14764486887372555</v>
      </c>
      <c r="AG771" s="9">
        <v>4.3554214285714286E-2</v>
      </c>
    </row>
    <row r="772" spans="3:33">
      <c r="C772" t="s">
        <v>134</v>
      </c>
      <c r="D772">
        <v>2009</v>
      </c>
      <c r="E772" s="9">
        <v>0.31926553846153854</v>
      </c>
      <c r="F772" s="9">
        <v>6.3E-2</v>
      </c>
      <c r="G772" s="9">
        <v>9.8399999588727916E-2</v>
      </c>
      <c r="H772" s="9">
        <v>0.35</v>
      </c>
      <c r="I772" s="9">
        <v>0.30266666666666664</v>
      </c>
      <c r="J772" s="9">
        <v>0.45119999974966052</v>
      </c>
      <c r="K772" s="10">
        <v>0.39683333333333337</v>
      </c>
      <c r="L772" s="9">
        <v>0.12300000000000001</v>
      </c>
      <c r="M772" s="9">
        <v>1</v>
      </c>
      <c r="N772" s="10">
        <v>0.14000000000000001</v>
      </c>
      <c r="O772" s="10">
        <v>1</v>
      </c>
      <c r="P772" s="9">
        <v>0.84239999927580345</v>
      </c>
      <c r="Q772" s="10">
        <v>0.78249999999999997</v>
      </c>
      <c r="R772" s="9">
        <v>0.94967999999999997</v>
      </c>
      <c r="S772" s="9">
        <v>0.61437081901697721</v>
      </c>
      <c r="T772" s="11">
        <v>0.69168506200000002</v>
      </c>
      <c r="U772" s="9">
        <v>0.30229725680000002</v>
      </c>
      <c r="V772" s="10">
        <v>0.2741705087098395</v>
      </c>
      <c r="W772" s="9">
        <v>1.8642547827821387E-2</v>
      </c>
      <c r="X772" s="9">
        <v>0.40578297067453101</v>
      </c>
      <c r="Y772" s="9">
        <v>0.50299999999999989</v>
      </c>
      <c r="Z772" s="9">
        <v>0.5</v>
      </c>
      <c r="AA772" s="10">
        <v>0.25884383088869717</v>
      </c>
      <c r="AB772" s="9">
        <v>0.62199999839067455</v>
      </c>
      <c r="AC772" s="9">
        <v>0.51300000000000001</v>
      </c>
      <c r="AD772" s="10">
        <v>0.59502568479560403</v>
      </c>
      <c r="AE772" s="10">
        <v>0.27890741687852599</v>
      </c>
      <c r="AF772" s="9">
        <v>0.16556828663257445</v>
      </c>
      <c r="AG772" s="9">
        <v>4.9545571428571425E-2</v>
      </c>
    </row>
    <row r="773" spans="3:33">
      <c r="C773" t="s">
        <v>134</v>
      </c>
      <c r="D773">
        <v>2010</v>
      </c>
      <c r="E773" s="9">
        <v>0.31926553846153854</v>
      </c>
      <c r="F773" s="9">
        <v>6.3E-2</v>
      </c>
      <c r="G773" s="9">
        <v>0.11679999917745587</v>
      </c>
      <c r="H773" s="9">
        <v>0.35</v>
      </c>
      <c r="I773" s="9">
        <v>0.30266666666666664</v>
      </c>
      <c r="J773" s="9">
        <v>0.46239999949932098</v>
      </c>
      <c r="K773" s="10">
        <v>0.39683333333333337</v>
      </c>
      <c r="L773" s="9">
        <v>0.12422999997250736</v>
      </c>
      <c r="M773" s="9">
        <v>1</v>
      </c>
      <c r="N773" s="10">
        <v>0.14000000000000001</v>
      </c>
      <c r="O773" s="10">
        <v>1</v>
      </c>
      <c r="P773" s="9">
        <v>0.8585999989137052</v>
      </c>
      <c r="Q773" s="10">
        <v>0.78249999999999997</v>
      </c>
      <c r="R773" s="9">
        <v>0.94967999999999997</v>
      </c>
      <c r="S773" s="9">
        <v>0.63652651608273425</v>
      </c>
      <c r="T773" s="11">
        <v>0.69168506200000002</v>
      </c>
      <c r="U773" s="9">
        <v>0.30532022930043135</v>
      </c>
      <c r="V773" s="10">
        <v>0.27954640091967892</v>
      </c>
      <c r="W773" s="9">
        <v>1.8642547827821387E-2</v>
      </c>
      <c r="X773" s="9">
        <v>0.40578297067453101</v>
      </c>
      <c r="Y773" s="9">
        <v>0.50299999999999989</v>
      </c>
      <c r="Z773" s="9">
        <v>0.5</v>
      </c>
      <c r="AA773" s="10">
        <v>0.25884383088869717</v>
      </c>
      <c r="AB773" s="9">
        <v>0.63099999818950891</v>
      </c>
      <c r="AC773" s="9">
        <v>0.51</v>
      </c>
      <c r="AD773" s="10">
        <v>0.59407542796888779</v>
      </c>
      <c r="AE773" s="10">
        <v>0.28111834266032265</v>
      </c>
      <c r="AF773" s="9">
        <v>0.16391260380325612</v>
      </c>
      <c r="AG773" s="9">
        <v>4.9050115725360013E-2</v>
      </c>
    </row>
    <row r="774" spans="3:33">
      <c r="C774" t="s">
        <v>136</v>
      </c>
      <c r="D774">
        <v>1995</v>
      </c>
      <c r="E774" s="9">
        <v>0.76711554941915816</v>
      </c>
      <c r="F774" s="9">
        <v>0.5</v>
      </c>
      <c r="G774" s="9">
        <v>5.0000000000000044E-2</v>
      </c>
      <c r="H774" s="9">
        <v>0.125</v>
      </c>
      <c r="I774" s="9">
        <v>0</v>
      </c>
      <c r="J774" s="9">
        <v>0.18999999999999995</v>
      </c>
      <c r="K774" s="10">
        <v>0.71158333333333335</v>
      </c>
      <c r="L774" s="9">
        <v>0.30599999999999999</v>
      </c>
      <c r="M774" s="9">
        <v>0.85566666666666669</v>
      </c>
      <c r="N774" s="10">
        <v>0.08</v>
      </c>
      <c r="O774" s="10">
        <v>1</v>
      </c>
      <c r="P774" s="9">
        <v>0.3</v>
      </c>
      <c r="Q774" s="10">
        <v>0.3175</v>
      </c>
      <c r="R774" s="9">
        <v>0.79320000000000002</v>
      </c>
      <c r="S774" s="9">
        <v>0.19697560975609807</v>
      </c>
      <c r="T774" s="11">
        <v>0.20995962400000001</v>
      </c>
      <c r="U774" s="9">
        <v>5.0126415999999997E-4</v>
      </c>
      <c r="V774" s="10">
        <v>0.5</v>
      </c>
      <c r="W774" s="9">
        <v>4.5390711380742771E-2</v>
      </c>
      <c r="X774" s="9">
        <v>6.7322767800189906E-2</v>
      </c>
      <c r="Y774" s="9">
        <v>1.0000000000000009E-2</v>
      </c>
      <c r="Z774" s="9">
        <v>1</v>
      </c>
      <c r="AA774" s="10">
        <v>1</v>
      </c>
      <c r="AB774" s="9">
        <v>0.49700000760000007</v>
      </c>
      <c r="AC774" s="9">
        <v>0.45072000391781331</v>
      </c>
      <c r="AD774" s="10">
        <v>0.62156408317644851</v>
      </c>
      <c r="AE774" s="10">
        <v>0.73710789493861562</v>
      </c>
      <c r="AF774" s="9">
        <v>6.9542382279311841E-3</v>
      </c>
      <c r="AG774" s="9">
        <v>4.9477142857142858E-2</v>
      </c>
    </row>
    <row r="775" spans="3:33">
      <c r="C775" t="s">
        <v>136</v>
      </c>
      <c r="D775">
        <v>1996</v>
      </c>
      <c r="E775" s="9">
        <v>0.76711554941915816</v>
      </c>
      <c r="F775" s="9">
        <v>0.5</v>
      </c>
      <c r="G775" s="9">
        <v>5.0000000000000044E-2</v>
      </c>
      <c r="H775" s="9">
        <v>0.125</v>
      </c>
      <c r="I775" s="9">
        <v>0</v>
      </c>
      <c r="J775" s="9">
        <v>0.18999999999999995</v>
      </c>
      <c r="K775" s="10">
        <v>0.71158333333333335</v>
      </c>
      <c r="L775" s="9">
        <v>0.30260000000000004</v>
      </c>
      <c r="M775" s="9">
        <v>0.85566666666666669</v>
      </c>
      <c r="N775" s="10">
        <v>0.08</v>
      </c>
      <c r="O775" s="10">
        <v>1</v>
      </c>
      <c r="P775" s="9">
        <v>0.3</v>
      </c>
      <c r="Q775" s="10">
        <v>0.3175</v>
      </c>
      <c r="R775" s="9">
        <v>0.79320000000000002</v>
      </c>
      <c r="S775" s="9">
        <v>0.18897560975609795</v>
      </c>
      <c r="T775" s="11">
        <v>0.20995962400000001</v>
      </c>
      <c r="U775" s="9">
        <v>4.7092064990000002E-2</v>
      </c>
      <c r="V775" s="10">
        <v>0.5</v>
      </c>
      <c r="W775" s="9">
        <v>4.5390711380742771E-2</v>
      </c>
      <c r="X775" s="9">
        <v>6.7322767800189906E-2</v>
      </c>
      <c r="Y775" s="9">
        <v>1.0000000000000009E-2</v>
      </c>
      <c r="Z775" s="9">
        <v>1</v>
      </c>
      <c r="AA775" s="10">
        <v>1</v>
      </c>
      <c r="AB775" s="9">
        <v>0.49599998470000006</v>
      </c>
      <c r="AC775" s="9">
        <v>0.46324000363796947</v>
      </c>
      <c r="AD775" s="10">
        <v>0.62415055296976441</v>
      </c>
      <c r="AE775" s="10">
        <v>0.74194683145965001</v>
      </c>
      <c r="AF775" s="9">
        <v>7.0961614538356662E-3</v>
      </c>
      <c r="AG775" s="9">
        <v>4.9477142857142858E-2</v>
      </c>
    </row>
    <row r="776" spans="3:33">
      <c r="C776" t="s">
        <v>136</v>
      </c>
      <c r="D776">
        <v>1997</v>
      </c>
      <c r="E776" s="9">
        <v>0.76711554941915816</v>
      </c>
      <c r="F776" s="9">
        <v>0.5</v>
      </c>
      <c r="G776" s="9">
        <v>5.0000000000000044E-2</v>
      </c>
      <c r="H776" s="9">
        <v>0.125</v>
      </c>
      <c r="I776" s="9">
        <v>0</v>
      </c>
      <c r="J776" s="9">
        <v>0.18999999999999995</v>
      </c>
      <c r="K776" s="10">
        <v>0.71158333333333335</v>
      </c>
      <c r="L776" s="9">
        <v>0.29920000000000002</v>
      </c>
      <c r="M776" s="9">
        <v>0.85566666666666669</v>
      </c>
      <c r="N776" s="10">
        <v>0.08</v>
      </c>
      <c r="O776" s="10">
        <v>1</v>
      </c>
      <c r="P776" s="9">
        <v>0.3</v>
      </c>
      <c r="Q776" s="10">
        <v>0.3175</v>
      </c>
      <c r="R776" s="9">
        <v>0.79320000000000002</v>
      </c>
      <c r="S776" s="9">
        <v>0.18097560975609805</v>
      </c>
      <c r="T776" s="11">
        <v>0.20995962400000001</v>
      </c>
      <c r="U776" s="9">
        <v>6.1425061430000004E-2</v>
      </c>
      <c r="V776" s="10">
        <v>0.5</v>
      </c>
      <c r="W776" s="9">
        <v>4.5390711380742771E-2</v>
      </c>
      <c r="X776" s="9">
        <v>6.7322767800189906E-2</v>
      </c>
      <c r="Y776" s="9">
        <v>1.0000000000000009E-2</v>
      </c>
      <c r="Z776" s="9">
        <v>1</v>
      </c>
      <c r="AA776" s="10">
        <v>1</v>
      </c>
      <c r="AB776" s="9">
        <v>0.49599998470000006</v>
      </c>
      <c r="AC776" s="9">
        <v>0.47576000335812568</v>
      </c>
      <c r="AD776" s="10">
        <v>0.62673702276308019</v>
      </c>
      <c r="AE776" s="10">
        <v>0.72401048870407403</v>
      </c>
      <c r="AF776" s="9">
        <v>8.5752446875125565E-3</v>
      </c>
      <c r="AG776" s="9">
        <v>4.9477142857142858E-2</v>
      </c>
    </row>
    <row r="777" spans="3:33">
      <c r="C777" t="s">
        <v>136</v>
      </c>
      <c r="D777">
        <v>1998</v>
      </c>
      <c r="E777" s="9">
        <v>0.76711554941915816</v>
      </c>
      <c r="F777" s="9">
        <v>0.5</v>
      </c>
      <c r="G777" s="9">
        <v>5.0000000000000044E-2</v>
      </c>
      <c r="H777" s="9">
        <v>0.125</v>
      </c>
      <c r="I777" s="9">
        <v>0</v>
      </c>
      <c r="J777" s="9">
        <v>0.18999999999999995</v>
      </c>
      <c r="K777" s="10">
        <v>0.71158333333333335</v>
      </c>
      <c r="L777" s="9">
        <v>0.29580000000000001</v>
      </c>
      <c r="M777" s="9">
        <v>0.85566666666666669</v>
      </c>
      <c r="N777" s="10">
        <v>0.08</v>
      </c>
      <c r="O777" s="10">
        <v>0.97</v>
      </c>
      <c r="P777" s="9">
        <v>0.3</v>
      </c>
      <c r="Q777" s="10">
        <v>0.3175</v>
      </c>
      <c r="R777" s="9">
        <v>0.79320000000000002</v>
      </c>
      <c r="S777" s="9">
        <v>0.1783902439024394</v>
      </c>
      <c r="T777" s="11">
        <v>0.20995962400000001</v>
      </c>
      <c r="U777" s="9">
        <v>3.892944039E-2</v>
      </c>
      <c r="V777" s="10">
        <v>0.5</v>
      </c>
      <c r="W777" s="9">
        <v>4.5390711380742771E-2</v>
      </c>
      <c r="X777" s="9">
        <v>6.7322767800189906E-2</v>
      </c>
      <c r="Y777" s="9">
        <v>1.0000000000000009E-2</v>
      </c>
      <c r="Z777" s="9">
        <v>1</v>
      </c>
      <c r="AA777" s="10">
        <v>1</v>
      </c>
      <c r="AB777" s="9">
        <v>0.49599998470000006</v>
      </c>
      <c r="AC777" s="9">
        <v>0.4882800030782819</v>
      </c>
      <c r="AD777" s="10">
        <v>0.62932349255639597</v>
      </c>
      <c r="AE777" s="10">
        <v>0.70607414594849804</v>
      </c>
      <c r="AF777" s="9">
        <v>1.0057824755556222E-2</v>
      </c>
      <c r="AG777" s="9">
        <v>4.9477142857142858E-2</v>
      </c>
    </row>
    <row r="778" spans="3:33">
      <c r="C778" t="s">
        <v>136</v>
      </c>
      <c r="D778">
        <v>1999</v>
      </c>
      <c r="E778" s="9">
        <v>0.76711554941915816</v>
      </c>
      <c r="F778" s="9">
        <v>0.5</v>
      </c>
      <c r="G778" s="9">
        <v>5.0000000000000044E-2</v>
      </c>
      <c r="H778" s="9">
        <v>0.125</v>
      </c>
      <c r="I778" s="9">
        <v>0</v>
      </c>
      <c r="J778" s="9">
        <v>0.18999999999999995</v>
      </c>
      <c r="K778" s="10">
        <v>0.71158333333333335</v>
      </c>
      <c r="L778" s="9">
        <v>0.29239999999999999</v>
      </c>
      <c r="M778" s="9">
        <v>0.85566666666666669</v>
      </c>
      <c r="N778" s="10">
        <v>0.08</v>
      </c>
      <c r="O778" s="10">
        <v>0.9</v>
      </c>
      <c r="P778" s="9">
        <v>0.3</v>
      </c>
      <c r="Q778" s="10">
        <v>0.3175</v>
      </c>
      <c r="R778" s="9">
        <v>0.79320000000000002</v>
      </c>
      <c r="S778" s="9">
        <v>0.17580487804878064</v>
      </c>
      <c r="T778" s="11">
        <v>0.20995962400000001</v>
      </c>
      <c r="U778" s="9">
        <v>3.2634032629999997E-2</v>
      </c>
      <c r="V778" s="10">
        <v>0.5</v>
      </c>
      <c r="W778" s="9">
        <v>4.5390711380742771E-2</v>
      </c>
      <c r="X778" s="9">
        <v>6.7322767800189906E-2</v>
      </c>
      <c r="Y778" s="9">
        <v>1.0000000000000009E-2</v>
      </c>
      <c r="Z778" s="9">
        <v>1</v>
      </c>
      <c r="AA778" s="10">
        <v>1</v>
      </c>
      <c r="AB778" s="9">
        <v>0.49599998470000006</v>
      </c>
      <c r="AC778" s="9">
        <v>0.50080000279843806</v>
      </c>
      <c r="AD778" s="10">
        <v>0.60710817203482192</v>
      </c>
      <c r="AE778" s="10">
        <v>0.70607940672592007</v>
      </c>
      <c r="AF778" s="9">
        <v>1.2426798390729557E-2</v>
      </c>
      <c r="AG778" s="9">
        <v>4.9477142857142858E-2</v>
      </c>
    </row>
    <row r="779" spans="3:33">
      <c r="C779" t="s">
        <v>136</v>
      </c>
      <c r="D779">
        <v>2000</v>
      </c>
      <c r="E779" s="9">
        <v>0.76711554941915816</v>
      </c>
      <c r="F779" s="9">
        <v>0.5</v>
      </c>
      <c r="G779" s="9">
        <v>5.0000000000000044E-2</v>
      </c>
      <c r="H779" s="9">
        <v>0.125</v>
      </c>
      <c r="I779" s="9">
        <v>0</v>
      </c>
      <c r="J779" s="9">
        <v>0.18999999999999995</v>
      </c>
      <c r="K779" s="10">
        <v>0.71158333333333335</v>
      </c>
      <c r="L779" s="9">
        <v>0.28899999999999998</v>
      </c>
      <c r="M779" s="9">
        <v>0.85566666666666669</v>
      </c>
      <c r="N779" s="10">
        <v>0.08</v>
      </c>
      <c r="O779" s="10">
        <v>1</v>
      </c>
      <c r="P779" s="9">
        <v>0.3</v>
      </c>
      <c r="Q779" s="10">
        <v>0.3175</v>
      </c>
      <c r="R779" s="9">
        <v>0.79320000000000002</v>
      </c>
      <c r="S779" s="9">
        <v>0.17321951219512188</v>
      </c>
      <c r="T779" s="11">
        <v>0.20995962400000001</v>
      </c>
      <c r="U779" s="9">
        <v>3.6781609199999996E-2</v>
      </c>
      <c r="V779" s="10">
        <v>0.5</v>
      </c>
      <c r="W779" s="9">
        <v>4.5390711380742771E-2</v>
      </c>
      <c r="X779" s="9">
        <v>6.7322767800189906E-2</v>
      </c>
      <c r="Y779" s="9">
        <v>1.0000000000000009E-2</v>
      </c>
      <c r="Z779" s="9">
        <v>1</v>
      </c>
      <c r="AA779" s="10">
        <v>1</v>
      </c>
      <c r="AB779" s="9">
        <v>0.49599998470000006</v>
      </c>
      <c r="AC779" s="9">
        <v>0.51332000251859422</v>
      </c>
      <c r="AD779" s="10">
        <v>0.58489285151324799</v>
      </c>
      <c r="AE779" s="10">
        <v>0.70608466750334198</v>
      </c>
      <c r="AF779" s="9">
        <v>1.8693510547813333E-2</v>
      </c>
      <c r="AG779" s="9">
        <v>4.9477142857142858E-2</v>
      </c>
    </row>
    <row r="780" spans="3:33">
      <c r="C780" t="s">
        <v>136</v>
      </c>
      <c r="D780">
        <v>2001</v>
      </c>
      <c r="E780" s="9">
        <v>0.76711554941915816</v>
      </c>
      <c r="F780" s="9">
        <v>0.5</v>
      </c>
      <c r="G780" s="9">
        <v>4.0000000000000036E-2</v>
      </c>
      <c r="H780" s="9">
        <v>0.125</v>
      </c>
      <c r="I780" s="9">
        <v>0</v>
      </c>
      <c r="J780" s="9">
        <v>0.18000000000000005</v>
      </c>
      <c r="K780" s="10">
        <v>0.71158333333333335</v>
      </c>
      <c r="L780" s="9">
        <v>0.28539999999999999</v>
      </c>
      <c r="M780" s="9">
        <v>0.85566666666666669</v>
      </c>
      <c r="N780" s="10">
        <v>0.08</v>
      </c>
      <c r="O780" s="10">
        <v>0.95</v>
      </c>
      <c r="P780" s="9">
        <v>0.3</v>
      </c>
      <c r="Q780" s="10">
        <v>0.3175</v>
      </c>
      <c r="R780" s="9">
        <v>0.79320000000000002</v>
      </c>
      <c r="S780" s="9">
        <v>0.17063414634146401</v>
      </c>
      <c r="T780" s="11">
        <v>0.20995962400000001</v>
      </c>
      <c r="U780" s="9">
        <v>3.6117381489999996E-2</v>
      </c>
      <c r="V780" s="10">
        <v>0.5</v>
      </c>
      <c r="W780" s="9">
        <v>4.5390711380742771E-2</v>
      </c>
      <c r="X780" s="9">
        <v>6.7322767800189906E-2</v>
      </c>
      <c r="Y780" s="9">
        <v>1.0000000000000009E-2</v>
      </c>
      <c r="Z780" s="9">
        <v>1</v>
      </c>
      <c r="AA780" s="10">
        <v>1</v>
      </c>
      <c r="AB780" s="9">
        <v>0.49599998470000006</v>
      </c>
      <c r="AC780" s="9">
        <v>0.52584000223875049</v>
      </c>
      <c r="AD780" s="10">
        <v>0.58848808940755304</v>
      </c>
      <c r="AE780" s="10">
        <v>0.71325371308801699</v>
      </c>
      <c r="AF780" s="9">
        <v>0.12052317374564445</v>
      </c>
      <c r="AG780" s="9">
        <v>4.9477142857142858E-2</v>
      </c>
    </row>
    <row r="781" spans="3:33">
      <c r="C781" t="s">
        <v>136</v>
      </c>
      <c r="D781">
        <v>2002</v>
      </c>
      <c r="E781" s="9">
        <v>0.76711554941915816</v>
      </c>
      <c r="F781" s="9">
        <v>0.5</v>
      </c>
      <c r="G781" s="9">
        <v>3.0000000000000027E-2</v>
      </c>
      <c r="H781" s="9">
        <v>0.125</v>
      </c>
      <c r="I781" s="9">
        <v>0</v>
      </c>
      <c r="J781" s="9">
        <v>0.17000000000000004</v>
      </c>
      <c r="K781" s="10">
        <v>0.71158333333333335</v>
      </c>
      <c r="L781" s="9">
        <v>0.28179999999999999</v>
      </c>
      <c r="M781" s="9">
        <v>0.85566666666666669</v>
      </c>
      <c r="N781" s="10">
        <v>0.08</v>
      </c>
      <c r="O781" s="10">
        <v>0.98</v>
      </c>
      <c r="P781" s="9">
        <v>0.3</v>
      </c>
      <c r="Q781" s="10">
        <v>0.3175</v>
      </c>
      <c r="R781" s="9">
        <v>0.79320000000000002</v>
      </c>
      <c r="S781" s="9">
        <v>0.16804878048780614</v>
      </c>
      <c r="T781" s="11">
        <v>0.20995962400000001</v>
      </c>
      <c r="U781" s="9">
        <v>2.69058296E-2</v>
      </c>
      <c r="V781" s="10">
        <v>0.5</v>
      </c>
      <c r="W781" s="9">
        <v>4.5390711380742771E-2</v>
      </c>
      <c r="X781" s="9">
        <v>6.7322767800189906E-2</v>
      </c>
      <c r="Y781" s="9">
        <v>1.0000000000000009E-2</v>
      </c>
      <c r="Z781" s="9">
        <v>1</v>
      </c>
      <c r="AA781" s="10">
        <v>1</v>
      </c>
      <c r="AB781" s="9">
        <v>0.50607998478069449</v>
      </c>
      <c r="AC781" s="9">
        <v>0.53836000195890665</v>
      </c>
      <c r="AD781" s="10">
        <v>0.59208332730185798</v>
      </c>
      <c r="AE781" s="10">
        <v>0.72042275867269201</v>
      </c>
      <c r="AF781" s="9">
        <v>0.19028905240022445</v>
      </c>
      <c r="AG781" s="9">
        <v>4.9477142857142858E-2</v>
      </c>
    </row>
    <row r="782" spans="3:33">
      <c r="C782" t="s">
        <v>136</v>
      </c>
      <c r="D782">
        <v>2003</v>
      </c>
      <c r="E782" s="9">
        <v>0.76711554941915816</v>
      </c>
      <c r="F782" s="9">
        <v>0.5</v>
      </c>
      <c r="G782" s="9">
        <v>3.0000000000000027E-2</v>
      </c>
      <c r="H782" s="9">
        <v>0.125</v>
      </c>
      <c r="I782" s="9">
        <v>0</v>
      </c>
      <c r="J782" s="9">
        <v>0.16500000000000004</v>
      </c>
      <c r="K782" s="10">
        <v>0.71158333333333335</v>
      </c>
      <c r="L782" s="9">
        <v>0.2782</v>
      </c>
      <c r="M782" s="9">
        <v>0.753</v>
      </c>
      <c r="N782" s="10">
        <v>0.08</v>
      </c>
      <c r="O782" s="10">
        <v>0.94</v>
      </c>
      <c r="P782" s="9">
        <v>0.3</v>
      </c>
      <c r="Q782" s="10">
        <v>0.3175</v>
      </c>
      <c r="R782" s="9">
        <v>0.79320000000000002</v>
      </c>
      <c r="S782" s="9">
        <v>0.19868780419321441</v>
      </c>
      <c r="T782" s="11">
        <v>0.20995962400000001</v>
      </c>
      <c r="U782" s="9">
        <v>3.3039647579999998E-2</v>
      </c>
      <c r="V782" s="10">
        <v>0.5</v>
      </c>
      <c r="W782" s="9">
        <v>4.5390711380742771E-2</v>
      </c>
      <c r="X782" s="9">
        <v>6.7322767800189906E-2</v>
      </c>
      <c r="Y782" s="9">
        <v>1.0000000000000009E-2</v>
      </c>
      <c r="Z782" s="9">
        <v>1</v>
      </c>
      <c r="AA782" s="10">
        <v>1</v>
      </c>
      <c r="AB782" s="9">
        <v>0.51615998486138892</v>
      </c>
      <c r="AC782" s="9">
        <v>0.55088000167906293</v>
      </c>
      <c r="AD782" s="10">
        <v>0.63324192373630006</v>
      </c>
      <c r="AE782" s="10">
        <v>0.71769047435043798</v>
      </c>
      <c r="AF782" s="9">
        <v>0.37112539301846004</v>
      </c>
      <c r="AG782" s="9">
        <v>4.9477142857142858E-2</v>
      </c>
    </row>
    <row r="783" spans="3:33">
      <c r="C783" t="s">
        <v>136</v>
      </c>
      <c r="D783">
        <v>2004</v>
      </c>
      <c r="E783" s="9">
        <v>0.76711554941915816</v>
      </c>
      <c r="F783" s="9">
        <v>0.5</v>
      </c>
      <c r="G783" s="9">
        <v>3.0000000000000027E-2</v>
      </c>
      <c r="H783" s="9">
        <v>0.125</v>
      </c>
      <c r="I783" s="9">
        <v>0</v>
      </c>
      <c r="J783" s="9">
        <v>0.16000000000000003</v>
      </c>
      <c r="K783" s="10">
        <v>0.71158333333333335</v>
      </c>
      <c r="L783" s="9">
        <v>0.27460000000000001</v>
      </c>
      <c r="M783" s="9">
        <v>0.66900000000000004</v>
      </c>
      <c r="N783" s="10">
        <v>0.08</v>
      </c>
      <c r="O783" s="10">
        <v>0.93</v>
      </c>
      <c r="P783" s="9">
        <v>0.3</v>
      </c>
      <c r="Q783" s="10">
        <v>0.3175</v>
      </c>
      <c r="R783" s="9">
        <v>0.79320000000000002</v>
      </c>
      <c r="S783" s="9">
        <v>0.22932682789862269</v>
      </c>
      <c r="T783" s="11">
        <v>0.20995962400000001</v>
      </c>
      <c r="U783" s="9">
        <v>3.0310903260000001E-2</v>
      </c>
      <c r="V783" s="10">
        <v>0.5</v>
      </c>
      <c r="W783" s="9">
        <v>4.5390711380742771E-2</v>
      </c>
      <c r="X783" s="9">
        <v>6.7322767800189906E-2</v>
      </c>
      <c r="Y783" s="9">
        <v>1.0000000000000009E-2</v>
      </c>
      <c r="Z783" s="9">
        <v>1</v>
      </c>
      <c r="AA783" s="10">
        <v>1</v>
      </c>
      <c r="AB783" s="9">
        <v>0.52623998494208335</v>
      </c>
      <c r="AC783" s="9">
        <v>0.56340000139921909</v>
      </c>
      <c r="AD783" s="10">
        <v>0.72249765584168801</v>
      </c>
      <c r="AE783" s="10">
        <v>0.69829565417967598</v>
      </c>
      <c r="AF783" s="9">
        <v>0.65042697970738661</v>
      </c>
      <c r="AG783" s="9">
        <v>4.9477142857142858E-2</v>
      </c>
    </row>
    <row r="784" spans="3:33">
      <c r="C784" t="s">
        <v>136</v>
      </c>
      <c r="D784">
        <v>2005</v>
      </c>
      <c r="E784" s="9">
        <v>0.76711554941915816</v>
      </c>
      <c r="F784" s="9">
        <v>0.5</v>
      </c>
      <c r="G784" s="9">
        <v>5.0000000000000044E-2</v>
      </c>
      <c r="H784" s="9">
        <v>0.125</v>
      </c>
      <c r="I784" s="9">
        <v>0</v>
      </c>
      <c r="J784" s="9">
        <v>0.18999999999999995</v>
      </c>
      <c r="K784" s="10">
        <v>0.71158333333333335</v>
      </c>
      <c r="L784" s="9">
        <v>0.27100000000000002</v>
      </c>
      <c r="M784" s="9">
        <v>0.65366666666666662</v>
      </c>
      <c r="N784" s="10">
        <v>0.08</v>
      </c>
      <c r="O784" s="10">
        <v>0.99</v>
      </c>
      <c r="P784" s="9">
        <v>0.3</v>
      </c>
      <c r="Q784" s="10">
        <v>0.3175</v>
      </c>
      <c r="R784" s="9">
        <v>0.79320000000000002</v>
      </c>
      <c r="S784" s="9">
        <v>0.25996585160403096</v>
      </c>
      <c r="T784" s="11">
        <v>0.20995962400000001</v>
      </c>
      <c r="U784" s="9">
        <v>2.4697964479999997E-2</v>
      </c>
      <c r="V784" s="10">
        <v>0.5</v>
      </c>
      <c r="W784" s="9">
        <v>4.5390711380742771E-2</v>
      </c>
      <c r="X784" s="9">
        <v>6.7322767800189906E-2</v>
      </c>
      <c r="Y784" s="9">
        <v>1.0000000000000009E-2</v>
      </c>
      <c r="Z784" s="9">
        <v>1</v>
      </c>
      <c r="AA784" s="10">
        <v>1</v>
      </c>
      <c r="AB784" s="9">
        <v>0.53631998502277778</v>
      </c>
      <c r="AC784" s="9">
        <v>0.57592000111937525</v>
      </c>
      <c r="AD784" s="10">
        <v>0.680790997484372</v>
      </c>
      <c r="AE784" s="10">
        <v>0.69135587258600606</v>
      </c>
      <c r="AF784" s="9">
        <v>0.80246913580246892</v>
      </c>
      <c r="AG784" s="9">
        <v>4.9477142857142858E-2</v>
      </c>
    </row>
    <row r="785" spans="3:33">
      <c r="C785" t="s">
        <v>136</v>
      </c>
      <c r="D785">
        <v>2006</v>
      </c>
      <c r="E785" s="9">
        <v>0.76711554941915816</v>
      </c>
      <c r="F785" s="9">
        <v>0.5</v>
      </c>
      <c r="G785" s="9">
        <v>6.8999999575316884E-2</v>
      </c>
      <c r="H785" s="9">
        <v>0.125</v>
      </c>
      <c r="I785" s="9">
        <v>0</v>
      </c>
      <c r="J785" s="9">
        <v>0.20619999963790181</v>
      </c>
      <c r="K785" s="10">
        <v>0.71158333333333335</v>
      </c>
      <c r="L785" s="9">
        <v>0.2676</v>
      </c>
      <c r="M785" s="9">
        <v>0.77633333333333332</v>
      </c>
      <c r="N785" s="10">
        <v>0.08</v>
      </c>
      <c r="O785" s="10">
        <v>0.98</v>
      </c>
      <c r="P785" s="9">
        <v>0.3</v>
      </c>
      <c r="Q785" s="10">
        <v>0.3175</v>
      </c>
      <c r="R785" s="9">
        <v>0.79320000000000002</v>
      </c>
      <c r="S785" s="9">
        <v>0.29060487530943935</v>
      </c>
      <c r="T785" s="11">
        <v>0.20995962400000001</v>
      </c>
      <c r="U785" s="9">
        <v>7.73142633E-3</v>
      </c>
      <c r="V785" s="10">
        <v>0.5</v>
      </c>
      <c r="W785" s="9">
        <v>4.5390711380742771E-2</v>
      </c>
      <c r="X785" s="9">
        <v>6.7322767800189906E-2</v>
      </c>
      <c r="Y785" s="9">
        <v>1.0000000000000009E-2</v>
      </c>
      <c r="Z785" s="9">
        <v>1</v>
      </c>
      <c r="AA785" s="10">
        <v>1</v>
      </c>
      <c r="AB785" s="9">
        <v>0.54639998510347221</v>
      </c>
      <c r="AC785" s="9">
        <v>0.58844000083953141</v>
      </c>
      <c r="AD785" s="10">
        <v>0.6946226177114101</v>
      </c>
      <c r="AE785" s="10">
        <v>0.70624187388120796</v>
      </c>
      <c r="AF785" s="9">
        <v>1</v>
      </c>
      <c r="AG785" s="9">
        <v>4.9477142857142858E-2</v>
      </c>
    </row>
    <row r="786" spans="3:33">
      <c r="C786" t="s">
        <v>136</v>
      </c>
      <c r="D786">
        <v>2007</v>
      </c>
      <c r="E786" s="9">
        <v>0.76711554941915816</v>
      </c>
      <c r="F786" s="9">
        <v>0.5</v>
      </c>
      <c r="G786" s="9">
        <v>8.7999999150633834E-2</v>
      </c>
      <c r="H786" s="9">
        <v>0.125</v>
      </c>
      <c r="I786" s="9">
        <v>0</v>
      </c>
      <c r="J786" s="9">
        <v>0.22239999927580356</v>
      </c>
      <c r="K786" s="10">
        <v>0.71158333333333335</v>
      </c>
      <c r="L786" s="9">
        <v>0.26419999999999999</v>
      </c>
      <c r="M786" s="9">
        <v>0.54</v>
      </c>
      <c r="N786" s="10">
        <v>0.08</v>
      </c>
      <c r="O786" s="10">
        <v>0.98</v>
      </c>
      <c r="P786" s="9">
        <v>0.3</v>
      </c>
      <c r="Q786" s="10">
        <v>0.3175</v>
      </c>
      <c r="R786" s="9">
        <v>0.79320000000000002</v>
      </c>
      <c r="S786" s="9">
        <v>0.32124389901484762</v>
      </c>
      <c r="T786" s="11">
        <v>0.20995962400000001</v>
      </c>
      <c r="U786" s="9">
        <v>3.8574624830000001E-2</v>
      </c>
      <c r="V786" s="10">
        <v>0.5</v>
      </c>
      <c r="W786" s="9">
        <v>4.5390711380742771E-2</v>
      </c>
      <c r="X786" s="9">
        <v>6.7322767800189906E-2</v>
      </c>
      <c r="Y786" s="9">
        <v>1.0000000000000009E-2</v>
      </c>
      <c r="Z786" s="9">
        <v>1</v>
      </c>
      <c r="AA786" s="10">
        <v>1</v>
      </c>
      <c r="AB786" s="9">
        <v>0.55647998518416664</v>
      </c>
      <c r="AC786" s="9">
        <v>0.60096000055968768</v>
      </c>
      <c r="AD786" s="10">
        <v>0.66788944886599</v>
      </c>
      <c r="AE786" s="10">
        <v>0.70862111863395205</v>
      </c>
      <c r="AF786" s="9">
        <v>1</v>
      </c>
      <c r="AG786" s="9">
        <v>4.9477142857142858E-2</v>
      </c>
    </row>
    <row r="787" spans="3:33">
      <c r="C787" t="s">
        <v>136</v>
      </c>
      <c r="D787">
        <v>2008</v>
      </c>
      <c r="E787" s="9">
        <v>0.76711554941915816</v>
      </c>
      <c r="F787" s="9">
        <v>0.5</v>
      </c>
      <c r="G787" s="9">
        <v>0.10699999872595067</v>
      </c>
      <c r="H787" s="9">
        <v>0.125</v>
      </c>
      <c r="I787" s="9">
        <v>0</v>
      </c>
      <c r="J787" s="9">
        <v>0.23859999891370531</v>
      </c>
      <c r="K787" s="10">
        <v>0.71158333333333335</v>
      </c>
      <c r="L787" s="9">
        <v>0.26079999999999998</v>
      </c>
      <c r="M787" s="9">
        <v>0.92600000000000005</v>
      </c>
      <c r="N787" s="10">
        <v>0.08</v>
      </c>
      <c r="O787" s="10">
        <v>0.99959999956190582</v>
      </c>
      <c r="P787" s="9">
        <v>0.3</v>
      </c>
      <c r="Q787" s="10">
        <v>0.3175</v>
      </c>
      <c r="R787" s="9">
        <v>0.79320000000000002</v>
      </c>
      <c r="S787" s="9">
        <v>0.3518829227202559</v>
      </c>
      <c r="T787" s="11">
        <v>0.20995962400000001</v>
      </c>
      <c r="U787" s="9">
        <v>4.9368900899999998E-3</v>
      </c>
      <c r="V787" s="10">
        <v>0.5</v>
      </c>
      <c r="W787" s="9">
        <v>4.5390711380742771E-2</v>
      </c>
      <c r="X787" s="9">
        <v>6.7322767800189906E-2</v>
      </c>
      <c r="Y787" s="9">
        <v>1.0000000000000009E-2</v>
      </c>
      <c r="Z787" s="9">
        <v>1</v>
      </c>
      <c r="AA787" s="10">
        <v>1</v>
      </c>
      <c r="AB787" s="9">
        <v>0.56655998526486107</v>
      </c>
      <c r="AC787" s="9">
        <v>0.61348000027984384</v>
      </c>
      <c r="AD787" s="10">
        <v>0.7016915794149361</v>
      </c>
      <c r="AE787" s="10">
        <v>0.70156701338584193</v>
      </c>
      <c r="AF787" s="9">
        <v>1</v>
      </c>
      <c r="AG787" s="9">
        <v>4.9477142857142858E-2</v>
      </c>
    </row>
    <row r="788" spans="3:33">
      <c r="C788" t="s">
        <v>136</v>
      </c>
      <c r="D788">
        <v>2009</v>
      </c>
      <c r="E788" s="9">
        <v>0.76711554941915816</v>
      </c>
      <c r="F788" s="9">
        <v>0.5</v>
      </c>
      <c r="G788" s="9">
        <v>0.12599999830126762</v>
      </c>
      <c r="H788" s="9">
        <v>0.125</v>
      </c>
      <c r="I788" s="9">
        <v>0</v>
      </c>
      <c r="J788" s="9">
        <v>0.25479999855160718</v>
      </c>
      <c r="K788" s="10">
        <v>0.71158333333333335</v>
      </c>
      <c r="L788" s="9">
        <v>0.25739999999999996</v>
      </c>
      <c r="M788" s="9">
        <v>0.92600000000000005</v>
      </c>
      <c r="N788" s="10">
        <v>0.08</v>
      </c>
      <c r="O788" s="10">
        <v>1</v>
      </c>
      <c r="P788" s="9">
        <v>0.3</v>
      </c>
      <c r="Q788" s="10">
        <v>0.3175</v>
      </c>
      <c r="R788" s="9">
        <v>0.79320000000000002</v>
      </c>
      <c r="S788" s="9">
        <v>0.38252194642566417</v>
      </c>
      <c r="T788" s="11">
        <v>0.20995962400000001</v>
      </c>
      <c r="U788" s="9">
        <v>4.6153368600000003E-3</v>
      </c>
      <c r="V788" s="10">
        <v>0.5</v>
      </c>
      <c r="W788" s="9">
        <v>4.5390711380742771E-2</v>
      </c>
      <c r="X788" s="9">
        <v>6.7322767800189906E-2</v>
      </c>
      <c r="Y788" s="9">
        <v>1.0000000000000009E-2</v>
      </c>
      <c r="Z788" s="9">
        <v>1</v>
      </c>
      <c r="AA788" s="10">
        <v>1</v>
      </c>
      <c r="AB788" s="9">
        <v>0.57663998534555549</v>
      </c>
      <c r="AC788" s="9">
        <v>0.626</v>
      </c>
      <c r="AD788" s="10">
        <v>0.65013102636249998</v>
      </c>
      <c r="AE788" s="10">
        <v>0.69712895048156409</v>
      </c>
      <c r="AF788" s="9">
        <v>1</v>
      </c>
      <c r="AG788" s="9">
        <v>4.9477142857142858E-2</v>
      </c>
    </row>
    <row r="789" spans="3:33">
      <c r="C789" t="s">
        <v>136</v>
      </c>
      <c r="D789">
        <v>2010</v>
      </c>
      <c r="E789" s="9">
        <v>0.76711554941915816</v>
      </c>
      <c r="F789" s="9">
        <v>0.5</v>
      </c>
      <c r="G789" s="9">
        <v>0.14499999787658457</v>
      </c>
      <c r="H789" s="9">
        <v>0.125</v>
      </c>
      <c r="I789" s="9">
        <v>0</v>
      </c>
      <c r="J789" s="9">
        <v>0.27099999818950893</v>
      </c>
      <c r="K789" s="10">
        <v>0.71158333333333335</v>
      </c>
      <c r="L789" s="9">
        <v>0.25997399994246662</v>
      </c>
      <c r="M789" s="9">
        <v>0.92600000000000005</v>
      </c>
      <c r="N789" s="10">
        <v>0.08</v>
      </c>
      <c r="O789" s="10">
        <v>1</v>
      </c>
      <c r="P789" s="9">
        <v>0.3</v>
      </c>
      <c r="Q789" s="10">
        <v>0.3175</v>
      </c>
      <c r="R789" s="9">
        <v>0.79320000000000002</v>
      </c>
      <c r="S789" s="9">
        <v>0.41316097013107256</v>
      </c>
      <c r="T789" s="11">
        <v>0.20995962400000001</v>
      </c>
      <c r="U789" s="9">
        <v>4.661490227568392E-3</v>
      </c>
      <c r="V789" s="10">
        <v>0.5</v>
      </c>
      <c r="W789" s="9">
        <v>4.5390711380742771E-2</v>
      </c>
      <c r="X789" s="9">
        <v>6.7322767800189906E-2</v>
      </c>
      <c r="Y789" s="9">
        <v>1.0000000000000009E-2</v>
      </c>
      <c r="Z789" s="9">
        <v>1</v>
      </c>
      <c r="AA789" s="10">
        <v>1</v>
      </c>
      <c r="AB789" s="9">
        <v>0.58671998542624992</v>
      </c>
      <c r="AC789" s="9">
        <v>0.63200000000000001</v>
      </c>
      <c r="AD789" s="10">
        <v>0.64862971613243192</v>
      </c>
      <c r="AE789" s="10">
        <v>0.69515766102081011</v>
      </c>
      <c r="AF789" s="9">
        <v>1</v>
      </c>
      <c r="AG789" s="9">
        <v>4.9477142857142858E-2</v>
      </c>
    </row>
    <row r="790" spans="3:33">
      <c r="C790" t="s">
        <v>432</v>
      </c>
      <c r="D790">
        <v>1995</v>
      </c>
      <c r="E790" s="9">
        <v>9.3121022019110947E-2</v>
      </c>
      <c r="F790" s="9">
        <v>0.39710000000000001</v>
      </c>
      <c r="G790" s="9">
        <v>0.12</v>
      </c>
      <c r="H790" s="9">
        <v>0.15000000000000002</v>
      </c>
      <c r="I790" s="9">
        <v>4.8666666666666664E-2</v>
      </c>
      <c r="J790" s="9">
        <v>0.24</v>
      </c>
      <c r="K790" s="10">
        <v>0.71158333333333335</v>
      </c>
      <c r="L790" s="9">
        <v>0.42200000000000004</v>
      </c>
      <c r="M790" s="9">
        <v>0.8996653412856197</v>
      </c>
      <c r="N790" s="10">
        <v>0.06</v>
      </c>
      <c r="O790" s="10">
        <v>0.72</v>
      </c>
      <c r="P790" s="9">
        <v>9.179999995976687E-2</v>
      </c>
      <c r="Q790" s="10">
        <v>0.3175</v>
      </c>
      <c r="R790" s="9">
        <v>0.77600000000000002</v>
      </c>
      <c r="S790" s="9">
        <v>0.30693804878048814</v>
      </c>
      <c r="T790" s="11">
        <v>0.37309644600000003</v>
      </c>
      <c r="U790" s="9">
        <v>9.2712680400000008E-3</v>
      </c>
      <c r="V790" s="10">
        <v>0.15158194024999999</v>
      </c>
      <c r="W790" s="9">
        <v>4.7492985867917337E-2</v>
      </c>
      <c r="X790" s="9">
        <v>3.2537844220995198E-2</v>
      </c>
      <c r="Y790" s="9">
        <v>4.0999999999999925E-2</v>
      </c>
      <c r="Z790" s="9">
        <v>0.82</v>
      </c>
      <c r="AA790" s="10">
        <v>0.18625827814569537</v>
      </c>
      <c r="AB790" s="9">
        <v>0.50700000760000008</v>
      </c>
      <c r="AC790" s="9">
        <v>0.55799999999999994</v>
      </c>
      <c r="AD790" s="10">
        <v>0.40577689617838369</v>
      </c>
      <c r="AE790" s="10">
        <v>0.54526163083298429</v>
      </c>
      <c r="AF790" s="9">
        <v>7.6565058860611108E-3</v>
      </c>
      <c r="AG790" s="9">
        <v>0.30277124599626343</v>
      </c>
    </row>
    <row r="791" spans="3:33">
      <c r="C791" t="s">
        <v>432</v>
      </c>
      <c r="D791">
        <v>1996</v>
      </c>
      <c r="E791" s="9">
        <v>9.3121022019110947E-2</v>
      </c>
      <c r="F791" s="9">
        <v>0.35088000000000003</v>
      </c>
      <c r="G791" s="9">
        <v>0.122</v>
      </c>
      <c r="H791" s="9">
        <v>0.15000000000000002</v>
      </c>
      <c r="I791" s="9">
        <v>4.8666666666666664E-2</v>
      </c>
      <c r="J791" s="9">
        <v>0.2340000000000001</v>
      </c>
      <c r="K791" s="10">
        <v>0.71158333333333335</v>
      </c>
      <c r="L791" s="9">
        <v>0.4128</v>
      </c>
      <c r="M791" s="9">
        <v>0.89994311906339741</v>
      </c>
      <c r="N791" s="10">
        <v>0.06</v>
      </c>
      <c r="O791" s="10">
        <v>0.73</v>
      </c>
      <c r="P791" s="9">
        <v>0.09</v>
      </c>
      <c r="Q791" s="10">
        <v>0.3175</v>
      </c>
      <c r="R791" s="9">
        <v>0.77600000000000002</v>
      </c>
      <c r="S791" s="9">
        <v>0.30133073170731794</v>
      </c>
      <c r="T791" s="11">
        <v>0.37309644600000003</v>
      </c>
      <c r="U791" s="9">
        <v>1.6023804960000002E-2</v>
      </c>
      <c r="V791" s="10">
        <v>0.14108278489999998</v>
      </c>
      <c r="W791" s="9">
        <v>4.7492985867917337E-2</v>
      </c>
      <c r="X791" s="9">
        <v>3.2537844220995198E-2</v>
      </c>
      <c r="Y791" s="9">
        <v>4.0999999999999925E-2</v>
      </c>
      <c r="Z791" s="9">
        <v>0.82</v>
      </c>
      <c r="AA791" s="10">
        <v>0.18625827814569537</v>
      </c>
      <c r="AB791" s="9">
        <v>0.50599998470000007</v>
      </c>
      <c r="AC791" s="9">
        <v>0.58099999999999996</v>
      </c>
      <c r="AD791" s="10">
        <v>0.40385397573608606</v>
      </c>
      <c r="AE791" s="10">
        <v>0.54618533756360998</v>
      </c>
      <c r="AF791" s="9">
        <v>1.1093111530769889E-2</v>
      </c>
      <c r="AG791" s="9">
        <v>0.30907898014098883</v>
      </c>
    </row>
    <row r="792" spans="3:33">
      <c r="C792" t="s">
        <v>432</v>
      </c>
      <c r="D792">
        <v>1997</v>
      </c>
      <c r="E792" s="9">
        <v>9.3121022019110947E-2</v>
      </c>
      <c r="F792" s="9">
        <v>0.30465999999999999</v>
      </c>
      <c r="G792" s="9">
        <v>0.12400000000000011</v>
      </c>
      <c r="H792" s="9">
        <v>0.15000000000000002</v>
      </c>
      <c r="I792" s="9">
        <v>4.8666666666666664E-2</v>
      </c>
      <c r="J792" s="9">
        <v>0.22799999999999998</v>
      </c>
      <c r="K792" s="10">
        <v>0.71158333333333335</v>
      </c>
      <c r="L792" s="9">
        <v>0.40360000000000001</v>
      </c>
      <c r="M792" s="9">
        <v>0.8997041009755421</v>
      </c>
      <c r="N792" s="10">
        <v>0.06</v>
      </c>
      <c r="O792" s="10">
        <v>0.77</v>
      </c>
      <c r="P792" s="9">
        <v>9.2499999999999999E-2</v>
      </c>
      <c r="Q792" s="10">
        <v>0.3175</v>
      </c>
      <c r="R792" s="9">
        <v>0.77600000000000002</v>
      </c>
      <c r="S792" s="9">
        <v>0.29595317073170802</v>
      </c>
      <c r="T792" s="11">
        <v>0.37309644600000003</v>
      </c>
      <c r="U792" s="9">
        <v>1.2035460710000001E-2</v>
      </c>
      <c r="V792" s="10">
        <v>0.13058362955</v>
      </c>
      <c r="W792" s="9">
        <v>4.7492985867917337E-2</v>
      </c>
      <c r="X792" s="9">
        <v>3.2537844220995198E-2</v>
      </c>
      <c r="Y792" s="9">
        <v>4.0999999999999925E-2</v>
      </c>
      <c r="Z792" s="9">
        <v>0.82</v>
      </c>
      <c r="AA792" s="10">
        <v>0.18625827814569537</v>
      </c>
      <c r="AB792" s="9">
        <v>0.50599998470000007</v>
      </c>
      <c r="AC792" s="9">
        <v>0.53500000000000003</v>
      </c>
      <c r="AD792" s="10">
        <v>0.41682670920166098</v>
      </c>
      <c r="AE792" s="10">
        <v>0.51860061285702608</v>
      </c>
      <c r="AF792" s="9">
        <v>1.8706868306921001E-2</v>
      </c>
      <c r="AG792" s="9">
        <v>0.3153867142857143</v>
      </c>
    </row>
    <row r="793" spans="3:33">
      <c r="C793" t="s">
        <v>432</v>
      </c>
      <c r="D793">
        <v>1998</v>
      </c>
      <c r="E793" s="9">
        <v>9.3121022019110947E-2</v>
      </c>
      <c r="F793" s="9">
        <v>0.25844</v>
      </c>
      <c r="G793" s="9">
        <v>0.12599999999999989</v>
      </c>
      <c r="H793" s="9">
        <v>0.15000000000000002</v>
      </c>
      <c r="I793" s="9">
        <v>4.8666666666666664E-2</v>
      </c>
      <c r="J793" s="9">
        <v>0.22199999999999998</v>
      </c>
      <c r="K793" s="10">
        <v>0.71158333333333335</v>
      </c>
      <c r="L793" s="9">
        <v>0.39439999999999997</v>
      </c>
      <c r="M793" s="9">
        <v>0.89999479864996068</v>
      </c>
      <c r="N793" s="10">
        <v>0.06</v>
      </c>
      <c r="O793" s="10">
        <v>0.7</v>
      </c>
      <c r="P793" s="9">
        <v>9.5000000000000001E-2</v>
      </c>
      <c r="Q793" s="10">
        <v>0.3175</v>
      </c>
      <c r="R793" s="9">
        <v>0.77600000000000002</v>
      </c>
      <c r="S793" s="9">
        <v>0.29061707317073204</v>
      </c>
      <c r="T793" s="11">
        <v>0.37309644600000003</v>
      </c>
      <c r="U793" s="9">
        <v>2.5017086380000001E-2</v>
      </c>
      <c r="V793" s="10">
        <v>0.1200844742</v>
      </c>
      <c r="W793" s="9">
        <v>4.7492985867917337E-2</v>
      </c>
      <c r="X793" s="9">
        <v>3.2537844220995198E-2</v>
      </c>
      <c r="Y793" s="9">
        <v>4.0999999999999925E-2</v>
      </c>
      <c r="Z793" s="9">
        <v>0.82</v>
      </c>
      <c r="AA793" s="10">
        <v>0.18625827814569537</v>
      </c>
      <c r="AB793" s="9">
        <v>0.50599998470000007</v>
      </c>
      <c r="AC793" s="9">
        <v>0.58099999999999996</v>
      </c>
      <c r="AD793" s="10">
        <v>0.42979944266723596</v>
      </c>
      <c r="AE793" s="10">
        <v>0.49101588815044223</v>
      </c>
      <c r="AF793" s="9">
        <v>2.7209938088632112E-2</v>
      </c>
      <c r="AG793" s="9">
        <v>0.34142111904761907</v>
      </c>
    </row>
    <row r="794" spans="3:33">
      <c r="C794" t="s">
        <v>432</v>
      </c>
      <c r="D794">
        <v>1999</v>
      </c>
      <c r="E794" s="9">
        <v>9.3121022019110947E-2</v>
      </c>
      <c r="F794" s="9">
        <v>0.21222000000000002</v>
      </c>
      <c r="G794" s="9">
        <v>0.128</v>
      </c>
      <c r="H794" s="9">
        <v>0.15000000000000002</v>
      </c>
      <c r="I794" s="9">
        <v>4.8666666666666664E-2</v>
      </c>
      <c r="J794" s="9">
        <v>0.21599999999999997</v>
      </c>
      <c r="K794" s="10">
        <v>0.71158333333333335</v>
      </c>
      <c r="L794" s="9">
        <v>0.38520000000000004</v>
      </c>
      <c r="M794" s="9">
        <v>0.89981685643713483</v>
      </c>
      <c r="N794" s="10">
        <v>0.06</v>
      </c>
      <c r="O794" s="10">
        <v>0.82</v>
      </c>
      <c r="P794" s="9">
        <v>9.7500000000000003E-2</v>
      </c>
      <c r="Q794" s="10">
        <v>0.3175</v>
      </c>
      <c r="R794" s="9">
        <v>0.77600000000000002</v>
      </c>
      <c r="S794" s="9">
        <v>0.285263902439026</v>
      </c>
      <c r="T794" s="11">
        <v>0.37309644600000003</v>
      </c>
      <c r="U794" s="9">
        <v>2.4605452739999999E-2</v>
      </c>
      <c r="V794" s="10">
        <v>0.10958531885</v>
      </c>
      <c r="W794" s="9">
        <v>4.7492985867917337E-2</v>
      </c>
      <c r="X794" s="9">
        <v>3.2537844220995198E-2</v>
      </c>
      <c r="Y794" s="9">
        <v>4.0999999999999925E-2</v>
      </c>
      <c r="Z794" s="9">
        <v>0.82</v>
      </c>
      <c r="AA794" s="10">
        <v>0.18625827814569537</v>
      </c>
      <c r="AB794" s="9">
        <v>0.50599998470000007</v>
      </c>
      <c r="AC794" s="9">
        <v>0.58099999999999996</v>
      </c>
      <c r="AD794" s="10">
        <v>0.47436259719468199</v>
      </c>
      <c r="AE794" s="10">
        <v>0.51250288662172705</v>
      </c>
      <c r="AF794" s="9">
        <v>5.4269775615395116E-2</v>
      </c>
      <c r="AG794" s="9">
        <v>0.36745552380952379</v>
      </c>
    </row>
    <row r="795" spans="3:33">
      <c r="C795" t="s">
        <v>432</v>
      </c>
      <c r="D795">
        <v>2000</v>
      </c>
      <c r="E795" s="9">
        <v>9.3121022019110947E-2</v>
      </c>
      <c r="F795" s="9">
        <v>0.16600000000000001</v>
      </c>
      <c r="G795" s="9">
        <v>0.13</v>
      </c>
      <c r="H795" s="9">
        <v>0.15000000000000002</v>
      </c>
      <c r="I795" s="9">
        <v>4.8666666666666664E-2</v>
      </c>
      <c r="J795" s="9">
        <v>0.20999999999999996</v>
      </c>
      <c r="K795" s="10">
        <v>0.71158333333333335</v>
      </c>
      <c r="L795" s="9">
        <v>0.376</v>
      </c>
      <c r="M795" s="9">
        <v>0.89991391504275087</v>
      </c>
      <c r="N795" s="10">
        <v>0.06</v>
      </c>
      <c r="O795" s="10">
        <v>0.78</v>
      </c>
      <c r="P795" s="9">
        <v>0.1</v>
      </c>
      <c r="Q795" s="10">
        <v>0.3175</v>
      </c>
      <c r="R795" s="9">
        <v>0.77600000000000002</v>
      </c>
      <c r="S795" s="9">
        <v>0.27991512195122004</v>
      </c>
      <c r="T795" s="11">
        <v>0.37309644600000003</v>
      </c>
      <c r="U795" s="9">
        <v>1.982150664E-2</v>
      </c>
      <c r="V795" s="10">
        <v>9.9086163500000005E-2</v>
      </c>
      <c r="W795" s="9">
        <v>4.7492985867917337E-2</v>
      </c>
      <c r="X795" s="9">
        <v>3.2537844220995198E-2</v>
      </c>
      <c r="Y795" s="9">
        <v>4.0999999999999925E-2</v>
      </c>
      <c r="Z795" s="9">
        <v>0.82</v>
      </c>
      <c r="AA795" s="10">
        <v>0.18625827814569537</v>
      </c>
      <c r="AB795" s="9">
        <v>0.50599998470000007</v>
      </c>
      <c r="AC795" s="9">
        <v>0.59</v>
      </c>
      <c r="AD795" s="10">
        <v>0.51892575172212796</v>
      </c>
      <c r="AE795" s="10">
        <v>0.53398988509301204</v>
      </c>
      <c r="AF795" s="9">
        <v>8.876867516032555E-2</v>
      </c>
      <c r="AG795" s="9">
        <v>0.39348992857142856</v>
      </c>
    </row>
    <row r="796" spans="3:33">
      <c r="C796" t="s">
        <v>432</v>
      </c>
      <c r="D796">
        <v>2001</v>
      </c>
      <c r="E796" s="9">
        <v>9.3121022019110947E-2</v>
      </c>
      <c r="F796" s="9">
        <v>0.16931999992579222</v>
      </c>
      <c r="G796" s="9">
        <v>0.13</v>
      </c>
      <c r="H796" s="9">
        <v>0.15000000000000002</v>
      </c>
      <c r="I796" s="9">
        <v>4.8666666666666664E-2</v>
      </c>
      <c r="J796" s="9">
        <v>0.20599999999999996</v>
      </c>
      <c r="K796" s="10">
        <v>0.71158333333333335</v>
      </c>
      <c r="L796" s="9">
        <v>0.36719999999999997</v>
      </c>
      <c r="M796" s="9">
        <v>0.9113320079522863</v>
      </c>
      <c r="N796" s="10">
        <v>0.06</v>
      </c>
      <c r="O796" s="10">
        <v>0.81</v>
      </c>
      <c r="P796" s="9">
        <v>7.4999999999999997E-2</v>
      </c>
      <c r="Q796" s="10">
        <v>0.3175</v>
      </c>
      <c r="R796" s="9">
        <v>0.77600000000000002</v>
      </c>
      <c r="S796" s="9">
        <v>0.27471170731707384</v>
      </c>
      <c r="T796" s="11">
        <v>0.37309644600000003</v>
      </c>
      <c r="U796" s="9">
        <v>1.5248382009999999E-2</v>
      </c>
      <c r="V796" s="10">
        <v>9.523081080000001E-2</v>
      </c>
      <c r="W796" s="9">
        <v>4.7492985867917337E-2</v>
      </c>
      <c r="X796" s="9">
        <v>3.2537844220995198E-2</v>
      </c>
      <c r="Y796" s="9">
        <v>4.0999999999999925E-2</v>
      </c>
      <c r="Z796" s="9">
        <v>0.82</v>
      </c>
      <c r="AA796" s="10">
        <v>0.18625827814569537</v>
      </c>
      <c r="AB796" s="9">
        <v>0.50599998470000007</v>
      </c>
      <c r="AC796" s="9">
        <v>0.59099999999999997</v>
      </c>
      <c r="AD796" s="10">
        <v>0.52617651119243503</v>
      </c>
      <c r="AE796" s="10">
        <v>0.539002457923901</v>
      </c>
      <c r="AF796" s="9">
        <v>0.15731806807454002</v>
      </c>
      <c r="AG796" s="9">
        <v>0.41952433333333328</v>
      </c>
    </row>
    <row r="797" spans="3:33">
      <c r="C797" t="s">
        <v>432</v>
      </c>
      <c r="D797">
        <v>2002</v>
      </c>
      <c r="E797" s="9">
        <v>9.3121022019110947E-2</v>
      </c>
      <c r="F797" s="9">
        <v>0.17263999985158446</v>
      </c>
      <c r="G797" s="9">
        <v>0.13</v>
      </c>
      <c r="H797" s="9">
        <v>0.15000000000000002</v>
      </c>
      <c r="I797" s="9">
        <v>4.8666666666666664E-2</v>
      </c>
      <c r="J797" s="9">
        <v>0.20200000000000007</v>
      </c>
      <c r="K797" s="10">
        <v>0.71158333333333335</v>
      </c>
      <c r="L797" s="9">
        <v>0.35840000000000005</v>
      </c>
      <c r="M797" s="9">
        <v>0.92087475149105369</v>
      </c>
      <c r="N797" s="10">
        <v>0.06</v>
      </c>
      <c r="O797" s="10">
        <v>0.76</v>
      </c>
      <c r="P797" s="9">
        <v>0.05</v>
      </c>
      <c r="Q797" s="10">
        <v>0.3175</v>
      </c>
      <c r="R797" s="9">
        <v>0.77600000000000002</v>
      </c>
      <c r="S797" s="9">
        <v>0.26980292682926998</v>
      </c>
      <c r="T797" s="11">
        <v>0.37309644600000003</v>
      </c>
      <c r="U797" s="9">
        <v>3.2688631429999997E-2</v>
      </c>
      <c r="V797" s="10">
        <v>9.1375458100000001E-2</v>
      </c>
      <c r="W797" s="9">
        <v>4.7492985867917337E-2</v>
      </c>
      <c r="X797" s="9">
        <v>3.2537844220995198E-2</v>
      </c>
      <c r="Y797" s="9">
        <v>4.0999999999999925E-2</v>
      </c>
      <c r="Z797" s="9">
        <v>0.82</v>
      </c>
      <c r="AA797" s="10">
        <v>0.18625827814569537</v>
      </c>
      <c r="AB797" s="9">
        <v>0.51587998478516484</v>
      </c>
      <c r="AC797" s="9">
        <v>0.58599999999999997</v>
      </c>
      <c r="AD797" s="10">
        <v>0.53342727066274198</v>
      </c>
      <c r="AE797" s="10">
        <v>0.54401503075478996</v>
      </c>
      <c r="AF797" s="9">
        <v>0.20739075217017999</v>
      </c>
      <c r="AG797" s="9">
        <v>0.4455587380952381</v>
      </c>
    </row>
    <row r="798" spans="3:33">
      <c r="C798" t="s">
        <v>432</v>
      </c>
      <c r="D798">
        <v>2003</v>
      </c>
      <c r="E798" s="9">
        <v>9.3121022019110947E-2</v>
      </c>
      <c r="F798" s="9">
        <v>0.17595999977737667</v>
      </c>
      <c r="G798" s="9">
        <v>0.13</v>
      </c>
      <c r="H798" s="9">
        <v>0.15000000000000002</v>
      </c>
      <c r="I798" s="9">
        <v>4.8666666666666664E-2</v>
      </c>
      <c r="J798" s="9">
        <v>0.19799999999999995</v>
      </c>
      <c r="K798" s="10">
        <v>0.71158333333333335</v>
      </c>
      <c r="L798" s="9">
        <v>0.34960000000000002</v>
      </c>
      <c r="M798" s="9">
        <v>0.92491060786650781</v>
      </c>
      <c r="N798" s="10">
        <v>0.06</v>
      </c>
      <c r="O798" s="10">
        <v>0.69</v>
      </c>
      <c r="P798" s="9">
        <v>5.2500000000000005E-2</v>
      </c>
      <c r="Q798" s="10">
        <v>0.3175</v>
      </c>
      <c r="R798" s="9">
        <v>0.77600000000000002</v>
      </c>
      <c r="S798" s="9">
        <v>0.26532829268292801</v>
      </c>
      <c r="T798" s="11">
        <v>0.37309644600000003</v>
      </c>
      <c r="U798" s="9">
        <v>8.7929129750000001E-2</v>
      </c>
      <c r="V798" s="10">
        <v>8.7520105400000006E-2</v>
      </c>
      <c r="W798" s="9">
        <v>4.7492985867917337E-2</v>
      </c>
      <c r="X798" s="9">
        <v>3.2537844220995198E-2</v>
      </c>
      <c r="Y798" s="9">
        <v>4.0999999999999925E-2</v>
      </c>
      <c r="Z798" s="9">
        <v>0.82</v>
      </c>
      <c r="AA798" s="10">
        <v>0.18625827814569537</v>
      </c>
      <c r="AB798" s="9">
        <v>0.5257599848703296</v>
      </c>
      <c r="AC798" s="9">
        <v>0.57799999999999996</v>
      </c>
      <c r="AD798" s="10">
        <v>0.444571817653726</v>
      </c>
      <c r="AE798" s="10">
        <v>0.49794871984592814</v>
      </c>
      <c r="AF798" s="9">
        <v>0.25122571846243663</v>
      </c>
      <c r="AG798" s="9">
        <v>0.47159314285714282</v>
      </c>
    </row>
    <row r="799" spans="3:33">
      <c r="C799" t="s">
        <v>432</v>
      </c>
      <c r="D799">
        <v>2004</v>
      </c>
      <c r="E799" s="9">
        <v>9.3121022019110947E-2</v>
      </c>
      <c r="F799" s="9">
        <v>0.17927999970316891</v>
      </c>
      <c r="G799" s="9">
        <v>0.13</v>
      </c>
      <c r="H799" s="9">
        <v>0.15000000000000002</v>
      </c>
      <c r="I799" s="9">
        <v>4.8666666666666664E-2</v>
      </c>
      <c r="J799" s="9">
        <v>0.19400000000000006</v>
      </c>
      <c r="K799" s="10">
        <v>0.71158333333333335</v>
      </c>
      <c r="L799" s="9">
        <v>0.34079999999999999</v>
      </c>
      <c r="M799" s="9">
        <v>0.91140246324990071</v>
      </c>
      <c r="N799" s="10">
        <v>0.06</v>
      </c>
      <c r="O799" s="10">
        <v>0.73</v>
      </c>
      <c r="P799" s="9">
        <v>5.5000000000000007E-2</v>
      </c>
      <c r="Q799" s="10">
        <v>0.3175</v>
      </c>
      <c r="R799" s="9">
        <v>0.77600000000000002</v>
      </c>
      <c r="S799" s="9">
        <v>0.26128731707317199</v>
      </c>
      <c r="T799" s="11">
        <v>0.37309644600000003</v>
      </c>
      <c r="U799" s="9">
        <v>6.8446940979999996E-2</v>
      </c>
      <c r="V799" s="10">
        <v>8.3664752699999997E-2</v>
      </c>
      <c r="W799" s="9">
        <v>4.7492985867917337E-2</v>
      </c>
      <c r="X799" s="9">
        <v>3.2537844220995198E-2</v>
      </c>
      <c r="Y799" s="9">
        <v>4.0999999999999925E-2</v>
      </c>
      <c r="Z799" s="9">
        <v>0.82</v>
      </c>
      <c r="AA799" s="10">
        <v>0.18625827814569537</v>
      </c>
      <c r="AB799" s="9">
        <v>0.53563998495549447</v>
      </c>
      <c r="AC799" s="9">
        <v>0.54600000000000004</v>
      </c>
      <c r="AD799" s="10">
        <v>0.46610736202042002</v>
      </c>
      <c r="AE799" s="10">
        <v>0.50880114312375802</v>
      </c>
      <c r="AF799" s="9">
        <v>0.29976197432665225</v>
      </c>
      <c r="AG799" s="9">
        <v>0.4750227142857143</v>
      </c>
    </row>
    <row r="800" spans="3:33">
      <c r="C800" t="s">
        <v>432</v>
      </c>
      <c r="D800">
        <v>2005</v>
      </c>
      <c r="E800" s="9">
        <v>9.3121022019110947E-2</v>
      </c>
      <c r="F800" s="9">
        <v>0.18259999962896109</v>
      </c>
      <c r="G800" s="9">
        <v>0.13</v>
      </c>
      <c r="H800" s="9">
        <v>0.15000000000000002</v>
      </c>
      <c r="I800" s="9">
        <v>4.8666666666666664E-2</v>
      </c>
      <c r="J800" s="9">
        <v>0.18999999999999995</v>
      </c>
      <c r="K800" s="10">
        <v>0.71158333333333335</v>
      </c>
      <c r="L800" s="9">
        <v>0.33200000000000002</v>
      </c>
      <c r="M800" s="9">
        <v>0.91140246324990071</v>
      </c>
      <c r="N800" s="10">
        <v>0.06</v>
      </c>
      <c r="O800" s="10">
        <v>0.82</v>
      </c>
      <c r="P800" s="9">
        <v>5.7499999999999996E-2</v>
      </c>
      <c r="Q800" s="10">
        <v>0.3175</v>
      </c>
      <c r="R800" s="9">
        <v>0.77600000000000002</v>
      </c>
      <c r="S800" s="9">
        <v>0.25766926829268411</v>
      </c>
      <c r="T800" s="11">
        <v>0.37309644600000003</v>
      </c>
      <c r="U800" s="9">
        <v>2.556505462E-2</v>
      </c>
      <c r="V800" s="10">
        <v>7.9809400000000003E-2</v>
      </c>
      <c r="W800" s="9">
        <v>4.7492985867917337E-2</v>
      </c>
      <c r="X800" s="9">
        <v>3.2537844220995198E-2</v>
      </c>
      <c r="Y800" s="9">
        <v>4.0999999999999925E-2</v>
      </c>
      <c r="Z800" s="9">
        <v>0.82</v>
      </c>
      <c r="AA800" s="10">
        <v>0.18625827814569537</v>
      </c>
      <c r="AB800" s="9">
        <v>0.54551998504065913</v>
      </c>
      <c r="AC800" s="9">
        <v>0.55100000000000005</v>
      </c>
      <c r="AD800" s="10">
        <v>0.47576341110731801</v>
      </c>
      <c r="AE800" s="10">
        <v>0.487775201607825</v>
      </c>
      <c r="AF800" s="9">
        <v>0.42228994173003448</v>
      </c>
      <c r="AG800" s="9">
        <v>0.46552226021235166</v>
      </c>
    </row>
    <row r="801" spans="3:33">
      <c r="C801" t="s">
        <v>432</v>
      </c>
      <c r="D801">
        <v>2006</v>
      </c>
      <c r="E801" s="9">
        <v>9.3121022019110947E-2</v>
      </c>
      <c r="F801" s="9">
        <v>0.1859199995547533</v>
      </c>
      <c r="G801" s="9">
        <v>0.1333333333333333</v>
      </c>
      <c r="H801" s="9">
        <v>0.15000000000000002</v>
      </c>
      <c r="I801" s="9">
        <v>4.8666666666666664E-2</v>
      </c>
      <c r="J801" s="9">
        <v>0.18333333333333324</v>
      </c>
      <c r="K801" s="10">
        <v>0.71158333333333335</v>
      </c>
      <c r="L801" s="9">
        <v>0.3246</v>
      </c>
      <c r="M801" s="9">
        <v>0.91140246324990071</v>
      </c>
      <c r="N801" s="10">
        <v>0.06</v>
      </c>
      <c r="O801" s="10">
        <v>0.83</v>
      </c>
      <c r="P801" s="9">
        <v>0.06</v>
      </c>
      <c r="Q801" s="10">
        <v>0.3175</v>
      </c>
      <c r="R801" s="9">
        <v>0.77600000000000002</v>
      </c>
      <c r="S801" s="9">
        <v>0.25443365853658606</v>
      </c>
      <c r="T801" s="11">
        <v>0.37309644600000003</v>
      </c>
      <c r="U801" s="9">
        <v>3.6326865729999998E-2</v>
      </c>
      <c r="V801" s="10">
        <v>7.8973072249999998E-2</v>
      </c>
      <c r="W801" s="9">
        <v>4.7492985867917337E-2</v>
      </c>
      <c r="X801" s="9">
        <v>3.2537844220995198E-2</v>
      </c>
      <c r="Y801" s="9">
        <v>4.0999999999999925E-2</v>
      </c>
      <c r="Z801" s="9">
        <v>0.82</v>
      </c>
      <c r="AA801" s="10">
        <v>0.18625827814569537</v>
      </c>
      <c r="AB801" s="9">
        <v>0.555399985125824</v>
      </c>
      <c r="AC801" s="9">
        <v>0.56299999999999994</v>
      </c>
      <c r="AD801" s="10">
        <v>0.49749050831304442</v>
      </c>
      <c r="AE801" s="10">
        <v>0.53587347115863804</v>
      </c>
      <c r="AF801" s="9">
        <v>0.52899819034996109</v>
      </c>
      <c r="AG801" s="9">
        <v>0.45602180613898913</v>
      </c>
    </row>
    <row r="802" spans="3:33">
      <c r="C802" t="s">
        <v>432</v>
      </c>
      <c r="D802">
        <v>2007</v>
      </c>
      <c r="E802" s="9">
        <v>9.3121022019110947E-2</v>
      </c>
      <c r="F802" s="9">
        <v>0.18923999948054554</v>
      </c>
      <c r="G802" s="9">
        <v>0.13666666666666671</v>
      </c>
      <c r="H802" s="9">
        <v>0.15000000000000002</v>
      </c>
      <c r="I802" s="9">
        <v>4.8666666666666664E-2</v>
      </c>
      <c r="J802" s="9">
        <v>0.17666666666666675</v>
      </c>
      <c r="K802" s="10">
        <v>0.71158333333333335</v>
      </c>
      <c r="L802" s="9">
        <v>0.31719999999999998</v>
      </c>
      <c r="M802" s="9">
        <v>0.91140246324990071</v>
      </c>
      <c r="N802" s="10">
        <v>0.06</v>
      </c>
      <c r="O802" s="10">
        <v>0.81</v>
      </c>
      <c r="P802" s="9">
        <v>0.03</v>
      </c>
      <c r="Q802" s="10">
        <v>0.3175</v>
      </c>
      <c r="R802" s="9">
        <v>0.77600000000000002</v>
      </c>
      <c r="S802" s="9">
        <v>0.25142926829268386</v>
      </c>
      <c r="T802" s="11">
        <v>0.37309644600000003</v>
      </c>
      <c r="U802" s="9">
        <v>3.2413944219999997E-2</v>
      </c>
      <c r="V802" s="10">
        <v>7.8136744500000008E-2</v>
      </c>
      <c r="W802" s="9">
        <v>4.7492985867917337E-2</v>
      </c>
      <c r="X802" s="9">
        <v>3.2537844220995198E-2</v>
      </c>
      <c r="Y802" s="9">
        <v>4.0999999999999925E-2</v>
      </c>
      <c r="Z802" s="9">
        <v>0.82</v>
      </c>
      <c r="AA802" s="10">
        <v>0.18625827814569537</v>
      </c>
      <c r="AB802" s="9">
        <v>0.56527998521098866</v>
      </c>
      <c r="AC802" s="9">
        <v>0.56799999999999995</v>
      </c>
      <c r="AD802" s="10">
        <v>0.49596065635201958</v>
      </c>
      <c r="AE802" s="10">
        <v>0.54301761464849196</v>
      </c>
      <c r="AF802" s="9">
        <v>0.62416903178773886</v>
      </c>
      <c r="AG802" s="9">
        <v>0.44652135206562654</v>
      </c>
    </row>
    <row r="803" spans="3:33">
      <c r="C803" t="s">
        <v>432</v>
      </c>
      <c r="D803">
        <v>2008</v>
      </c>
      <c r="E803" s="9">
        <v>9.3121022019110947E-2</v>
      </c>
      <c r="F803" s="9">
        <v>0.19255999940633775</v>
      </c>
      <c r="G803" s="9">
        <v>0.14000000000000001</v>
      </c>
      <c r="H803" s="9">
        <v>0.15000000000000002</v>
      </c>
      <c r="I803" s="9">
        <v>4.8666666666666664E-2</v>
      </c>
      <c r="J803" s="9">
        <v>0.17000000000000004</v>
      </c>
      <c r="K803" s="10">
        <v>0.71158333333333335</v>
      </c>
      <c r="L803" s="9">
        <v>0.30980000000000002</v>
      </c>
      <c r="M803" s="9">
        <v>0.91140246324990071</v>
      </c>
      <c r="N803" s="10">
        <v>0.06</v>
      </c>
      <c r="O803" s="10">
        <v>0.82619999963790181</v>
      </c>
      <c r="P803" s="9">
        <v>3.0599999986588956E-2</v>
      </c>
      <c r="Q803" s="10">
        <v>0.3175</v>
      </c>
      <c r="R803" s="9">
        <v>0.77600000000000002</v>
      </c>
      <c r="S803" s="9">
        <v>0.24858487804878193</v>
      </c>
      <c r="T803" s="11">
        <v>0.37309644600000003</v>
      </c>
      <c r="U803" s="9">
        <v>1.5766197480000001E-2</v>
      </c>
      <c r="V803" s="10">
        <v>7.7300416750000003E-2</v>
      </c>
      <c r="W803" s="9">
        <v>4.7492985867917337E-2</v>
      </c>
      <c r="X803" s="9">
        <v>3.2537844220995198E-2</v>
      </c>
      <c r="Y803" s="9">
        <v>4.0999999999999925E-2</v>
      </c>
      <c r="Z803" s="9">
        <v>0.82</v>
      </c>
      <c r="AA803" s="10">
        <v>0.18625827814569537</v>
      </c>
      <c r="AB803" s="9">
        <v>0.57515998529615353</v>
      </c>
      <c r="AC803" s="9">
        <v>0.57700000000000007</v>
      </c>
      <c r="AD803" s="10">
        <v>0.50307549410484564</v>
      </c>
      <c r="AE803" s="10">
        <v>0.52824711080780795</v>
      </c>
      <c r="AF803" s="9">
        <v>0.80497140706464565</v>
      </c>
      <c r="AG803" s="9">
        <v>0.43702089799226396</v>
      </c>
    </row>
    <row r="804" spans="3:33">
      <c r="C804" t="s">
        <v>432</v>
      </c>
      <c r="D804">
        <v>2009</v>
      </c>
      <c r="E804" s="9">
        <v>9.3121022019110947E-2</v>
      </c>
      <c r="F804" s="9">
        <v>0.19587999933212999</v>
      </c>
      <c r="G804" s="9">
        <v>0.15719999961555009</v>
      </c>
      <c r="H804" s="9">
        <v>0.15000000000000002</v>
      </c>
      <c r="I804" s="9">
        <v>4.8666666666666664E-2</v>
      </c>
      <c r="J804" s="9">
        <v>0.18659999962896112</v>
      </c>
      <c r="K804" s="10">
        <v>0.71158333333333335</v>
      </c>
      <c r="L804" s="9">
        <v>0.3024</v>
      </c>
      <c r="M804" s="9">
        <v>0.91140246324990071</v>
      </c>
      <c r="N804" s="10">
        <v>0.06</v>
      </c>
      <c r="O804" s="10">
        <v>0.84239999927580367</v>
      </c>
      <c r="P804" s="9">
        <v>3.1199999973177905E-2</v>
      </c>
      <c r="Q804" s="10">
        <v>0.3175</v>
      </c>
      <c r="R804" s="9">
        <v>0.77600000000000002</v>
      </c>
      <c r="S804" s="9">
        <v>0.27761317983897305</v>
      </c>
      <c r="T804" s="11">
        <v>0.37309644600000003</v>
      </c>
      <c r="U804" s="9">
        <v>1.380296028E-2</v>
      </c>
      <c r="V804" s="10">
        <v>7.8846425050444022E-2</v>
      </c>
      <c r="W804" s="9">
        <v>4.7492985867917337E-2</v>
      </c>
      <c r="X804" s="9">
        <v>3.2537844220995198E-2</v>
      </c>
      <c r="Y804" s="9">
        <v>4.0999999999999925E-2</v>
      </c>
      <c r="Z804" s="9">
        <v>0.82</v>
      </c>
      <c r="AA804" s="10">
        <v>0.18625827814569537</v>
      </c>
      <c r="AB804" s="9">
        <v>0.58503998538131829</v>
      </c>
      <c r="AC804" s="9">
        <v>0.59200000000000008</v>
      </c>
      <c r="AD804" s="10">
        <v>0.52472528376767602</v>
      </c>
      <c r="AE804" s="10">
        <v>0.52307659545360008</v>
      </c>
      <c r="AF804" s="9">
        <v>0.95030127233312334</v>
      </c>
      <c r="AG804" s="9">
        <v>0.42752044391890137</v>
      </c>
    </row>
    <row r="805" spans="3:33">
      <c r="C805" t="s">
        <v>432</v>
      </c>
      <c r="D805">
        <v>2010</v>
      </c>
      <c r="E805" s="9">
        <v>9.3121022019110947E-2</v>
      </c>
      <c r="F805" s="9">
        <v>0.1991999992579222</v>
      </c>
      <c r="G805" s="9">
        <v>0.17439999923110006</v>
      </c>
      <c r="H805" s="9">
        <v>0.15000000000000002</v>
      </c>
      <c r="I805" s="9">
        <v>4.8666666666666664E-2</v>
      </c>
      <c r="J805" s="9">
        <v>0.2031999992579222</v>
      </c>
      <c r="K805" s="10">
        <v>0.71158333333333335</v>
      </c>
      <c r="L805" s="9">
        <v>0.30542399993240832</v>
      </c>
      <c r="M805" s="9">
        <v>0.91140246324990071</v>
      </c>
      <c r="N805" s="10">
        <v>0.06</v>
      </c>
      <c r="O805" s="10">
        <v>0.85859999891370542</v>
      </c>
      <c r="P805" s="9">
        <v>3.1799999959766859E-2</v>
      </c>
      <c r="Q805" s="10">
        <v>0.3175</v>
      </c>
      <c r="R805" s="9">
        <v>0.77600000000000002</v>
      </c>
      <c r="S805" s="9">
        <v>0.30664148162916438</v>
      </c>
      <c r="T805" s="11">
        <v>0.37309644600000003</v>
      </c>
      <c r="U805" s="9">
        <v>1.3940989879714798E-2</v>
      </c>
      <c r="V805" s="10">
        <v>8.039243335088804E-2</v>
      </c>
      <c r="W805" s="9">
        <v>4.7492985867917337E-2</v>
      </c>
      <c r="X805" s="9">
        <v>3.2537844220995198E-2</v>
      </c>
      <c r="Y805" s="9">
        <v>4.0999999999999925E-2</v>
      </c>
      <c r="Z805" s="9">
        <v>0.82</v>
      </c>
      <c r="AA805" s="10">
        <v>0.18625827814569537</v>
      </c>
      <c r="AB805" s="9">
        <v>0.59491998546648306</v>
      </c>
      <c r="AC805" s="9">
        <v>0.60299999999999998</v>
      </c>
      <c r="AD805" s="10">
        <v>0.5244780309355257</v>
      </c>
      <c r="AE805" s="10">
        <v>0.52284582950422198</v>
      </c>
      <c r="AF805" s="9">
        <v>0.940798259822201</v>
      </c>
      <c r="AG805" s="9">
        <v>0.41801998984553879</v>
      </c>
    </row>
    <row r="806" spans="3:33">
      <c r="C806" t="s">
        <v>140</v>
      </c>
      <c r="D806">
        <v>1995</v>
      </c>
      <c r="E806" s="9">
        <v>0.21469053635280091</v>
      </c>
      <c r="F806" s="9">
        <v>4.0030000000000003E-2</v>
      </c>
      <c r="G806" s="9">
        <v>0.20999999999999996</v>
      </c>
      <c r="H806" s="9">
        <v>0.19999999999999996</v>
      </c>
      <c r="I806" s="9">
        <v>4.2000000000000003E-2</v>
      </c>
      <c r="J806" s="9">
        <v>0.24</v>
      </c>
      <c r="K806" s="10">
        <v>0.56600000000000006</v>
      </c>
      <c r="L806" s="9">
        <v>0.42200000000000004</v>
      </c>
      <c r="M806" s="9">
        <v>0.54456609473289874</v>
      </c>
      <c r="N806" s="10">
        <v>0.12</v>
      </c>
      <c r="O806" s="10">
        <v>0.21</v>
      </c>
      <c r="P806" s="9">
        <v>0.20519999966025351</v>
      </c>
      <c r="Q806" s="10">
        <v>0.22499999999999998</v>
      </c>
      <c r="R806" s="9">
        <v>0.81520000000000004</v>
      </c>
      <c r="S806" s="9">
        <v>0.27514780487805013</v>
      </c>
      <c r="T806" s="11">
        <v>0.35836177400000002</v>
      </c>
      <c r="U806" s="9">
        <v>5.0800649600000001E-3</v>
      </c>
      <c r="V806" s="10">
        <v>0.16979165225000001</v>
      </c>
      <c r="W806" s="9">
        <v>3.1503549813468812E-2</v>
      </c>
      <c r="X806" s="9">
        <v>0.14018808640081201</v>
      </c>
      <c r="Y806" s="9">
        <v>7.7999999999999958E-2</v>
      </c>
      <c r="Z806" s="9">
        <v>0</v>
      </c>
      <c r="AA806" s="10">
        <v>4.3346337234503679E-2</v>
      </c>
      <c r="AB806" s="9">
        <v>0.87300000190000004</v>
      </c>
      <c r="AC806" s="9">
        <v>0.57700000000000007</v>
      </c>
      <c r="AD806" s="10">
        <v>0.3479365830802833</v>
      </c>
      <c r="AE806" s="10">
        <v>0.52652452044207254</v>
      </c>
      <c r="AF806" s="9">
        <v>5.2970520142454442E-3</v>
      </c>
      <c r="AG806" s="9">
        <v>0.25535157142857146</v>
      </c>
    </row>
    <row r="807" spans="3:33">
      <c r="C807" t="s">
        <v>140</v>
      </c>
      <c r="D807">
        <v>1996</v>
      </c>
      <c r="E807" s="9">
        <v>0.21469053635280091</v>
      </c>
      <c r="F807" s="9">
        <v>3.9210000000000002E-2</v>
      </c>
      <c r="G807" s="9">
        <v>0.19599999999999995</v>
      </c>
      <c r="H807" s="9">
        <v>0.19999999999999996</v>
      </c>
      <c r="I807" s="9">
        <v>4.2000000000000003E-2</v>
      </c>
      <c r="J807" s="9">
        <v>0.22599999999999998</v>
      </c>
      <c r="K807" s="10">
        <v>0.56600000000000006</v>
      </c>
      <c r="L807" s="9">
        <v>0.41700000000000004</v>
      </c>
      <c r="M807" s="9">
        <v>0.54579641728140604</v>
      </c>
      <c r="N807" s="10">
        <v>0.12</v>
      </c>
      <c r="O807" s="10">
        <v>0.25</v>
      </c>
      <c r="P807" s="9">
        <v>0.20139999974519013</v>
      </c>
      <c r="Q807" s="10">
        <v>0.22499999999999998</v>
      </c>
      <c r="R807" s="9">
        <v>0.81520000000000004</v>
      </c>
      <c r="S807" s="9">
        <v>0.26604829268292807</v>
      </c>
      <c r="T807" s="11">
        <v>0.35836177400000002</v>
      </c>
      <c r="U807" s="9">
        <v>5.4598661699999992E-3</v>
      </c>
      <c r="V807" s="10">
        <v>0.16377705250000002</v>
      </c>
      <c r="W807" s="9">
        <v>3.1503549813468812E-2</v>
      </c>
      <c r="X807" s="9">
        <v>0.14018808640081201</v>
      </c>
      <c r="Y807" s="9">
        <v>7.7999999999999958E-2</v>
      </c>
      <c r="Z807" s="9">
        <v>0</v>
      </c>
      <c r="AA807" s="10">
        <v>4.3346337234503679E-2</v>
      </c>
      <c r="AB807" s="9">
        <v>0.86699999810000006</v>
      </c>
      <c r="AC807" s="9">
        <v>0.60099999999999998</v>
      </c>
      <c r="AD807" s="10">
        <v>0.34483324811188598</v>
      </c>
      <c r="AE807" s="10">
        <v>0.52706583717344202</v>
      </c>
      <c r="AF807" s="9">
        <v>5.722927662879778E-3</v>
      </c>
      <c r="AG807" s="9">
        <v>0.25795878571428571</v>
      </c>
    </row>
    <row r="808" spans="3:33">
      <c r="C808" t="s">
        <v>140</v>
      </c>
      <c r="D808">
        <v>1997</v>
      </c>
      <c r="E808" s="9">
        <v>0.21469053635280091</v>
      </c>
      <c r="F808" s="9">
        <v>3.8390000000000001E-2</v>
      </c>
      <c r="G808" s="9">
        <v>0.18200000000000005</v>
      </c>
      <c r="H808" s="9">
        <v>0.19999999999999996</v>
      </c>
      <c r="I808" s="9">
        <v>4.2000000000000003E-2</v>
      </c>
      <c r="J808" s="9">
        <v>0.21200000000000008</v>
      </c>
      <c r="K808" s="10">
        <v>0.56600000000000006</v>
      </c>
      <c r="L808" s="9">
        <v>0.41200000000000003</v>
      </c>
      <c r="M808" s="9">
        <v>0.54466401913052542</v>
      </c>
      <c r="N808" s="10">
        <v>0.12</v>
      </c>
      <c r="O808" s="10">
        <v>0.36</v>
      </c>
      <c r="P808" s="9">
        <v>0.19759999983012674</v>
      </c>
      <c r="Q808" s="10">
        <v>0.22499999999999998</v>
      </c>
      <c r="R808" s="9">
        <v>0.81520000000000004</v>
      </c>
      <c r="S808" s="9">
        <v>0.25712926829268412</v>
      </c>
      <c r="T808" s="11">
        <v>0.35836177400000002</v>
      </c>
      <c r="U808" s="9">
        <v>2.057001717E-2</v>
      </c>
      <c r="V808" s="10">
        <v>0.15776245275</v>
      </c>
      <c r="W808" s="9">
        <v>3.1503549813468812E-2</v>
      </c>
      <c r="X808" s="9">
        <v>0.14018808640081201</v>
      </c>
      <c r="Y808" s="9">
        <v>7.7999999999999958E-2</v>
      </c>
      <c r="Z808" s="9">
        <v>0</v>
      </c>
      <c r="AA808" s="10">
        <v>4.3346337234503679E-2</v>
      </c>
      <c r="AB808" s="9">
        <v>0.81100000380000004</v>
      </c>
      <c r="AC808" s="9">
        <v>0.61</v>
      </c>
      <c r="AD808" s="10">
        <v>0.389557082217941</v>
      </c>
      <c r="AE808" s="10">
        <v>0.50931590940828808</v>
      </c>
      <c r="AF808" s="9">
        <v>1.1917199106548778E-2</v>
      </c>
      <c r="AG808" s="9">
        <v>0.26056599999999996</v>
      </c>
    </row>
    <row r="809" spans="3:33">
      <c r="C809" t="s">
        <v>140</v>
      </c>
      <c r="D809">
        <v>1998</v>
      </c>
      <c r="E809" s="9">
        <v>0.21469053635280091</v>
      </c>
      <c r="F809" s="9">
        <v>3.7569999999999999E-2</v>
      </c>
      <c r="G809" s="9">
        <v>0.16799999999999993</v>
      </c>
      <c r="H809" s="9">
        <v>0.19999999999999996</v>
      </c>
      <c r="I809" s="9">
        <v>4.2000000000000003E-2</v>
      </c>
      <c r="J809" s="9">
        <v>0.19799999999999995</v>
      </c>
      <c r="K809" s="10">
        <v>0.56600000000000006</v>
      </c>
      <c r="L809" s="9">
        <v>0.40700000000000003</v>
      </c>
      <c r="M809" s="9">
        <v>0.54395813486062972</v>
      </c>
      <c r="N809" s="10">
        <v>0.12</v>
      </c>
      <c r="O809" s="10">
        <v>0.5</v>
      </c>
      <c r="P809" s="9">
        <v>0.19379999991506339</v>
      </c>
      <c r="Q809" s="10">
        <v>0.22499999999999998</v>
      </c>
      <c r="R809" s="9">
        <v>0.81520000000000004</v>
      </c>
      <c r="S809" s="9">
        <v>0.24849121951219588</v>
      </c>
      <c r="T809" s="11">
        <v>0.35836177400000002</v>
      </c>
      <c r="U809" s="9">
        <v>2.4055845059999997E-2</v>
      </c>
      <c r="V809" s="10">
        <v>0.15174785300000002</v>
      </c>
      <c r="W809" s="9">
        <v>3.1503549813468812E-2</v>
      </c>
      <c r="X809" s="9">
        <v>0.14018808640081201</v>
      </c>
      <c r="Y809" s="9">
        <v>7.7999999999999958E-2</v>
      </c>
      <c r="Z809" s="9">
        <v>0</v>
      </c>
      <c r="AA809" s="10">
        <v>4.3346337234503679E-2</v>
      </c>
      <c r="AB809" s="9">
        <v>0.81100000380000004</v>
      </c>
      <c r="AC809" s="9">
        <v>0.628</v>
      </c>
      <c r="AD809" s="10">
        <v>0.43428091632399601</v>
      </c>
      <c r="AE809" s="10">
        <v>0.4915659816431342</v>
      </c>
      <c r="AF809" s="9">
        <v>2.2531653390212E-2</v>
      </c>
      <c r="AG809" s="9">
        <v>0.28496838571428568</v>
      </c>
    </row>
    <row r="810" spans="3:33">
      <c r="C810" t="s">
        <v>140</v>
      </c>
      <c r="D810">
        <v>1999</v>
      </c>
      <c r="E810" s="9">
        <v>0.21469053635280091</v>
      </c>
      <c r="F810" s="9">
        <v>3.6749999999999998E-2</v>
      </c>
      <c r="G810" s="9">
        <v>0.15400000000000003</v>
      </c>
      <c r="H810" s="9">
        <v>0.19999999999999996</v>
      </c>
      <c r="I810" s="9">
        <v>4.2000000000000003E-2</v>
      </c>
      <c r="J810" s="9">
        <v>0.18400000000000005</v>
      </c>
      <c r="K810" s="10">
        <v>0.56600000000000006</v>
      </c>
      <c r="L810" s="9">
        <v>0.40200000000000002</v>
      </c>
      <c r="M810" s="9">
        <v>0.54409887508441845</v>
      </c>
      <c r="N810" s="10">
        <v>0.12</v>
      </c>
      <c r="O810" s="10">
        <v>0.38</v>
      </c>
      <c r="P810" s="9">
        <v>0.19</v>
      </c>
      <c r="Q810" s="10">
        <v>0.22499999999999998</v>
      </c>
      <c r="R810" s="9">
        <v>0.81520000000000004</v>
      </c>
      <c r="S810" s="9">
        <v>0.24023365853658585</v>
      </c>
      <c r="T810" s="11">
        <v>0.35836177400000002</v>
      </c>
      <c r="U810" s="9">
        <v>3.1705578139999996E-2</v>
      </c>
      <c r="V810" s="10">
        <v>0.14573325325</v>
      </c>
      <c r="W810" s="9">
        <v>3.1503549813468812E-2</v>
      </c>
      <c r="X810" s="9">
        <v>0.14018808640081201</v>
      </c>
      <c r="Y810" s="9">
        <v>7.7999999999999958E-2</v>
      </c>
      <c r="Z810" s="9">
        <v>0</v>
      </c>
      <c r="AA810" s="10">
        <v>4.3346337234503679E-2</v>
      </c>
      <c r="AB810" s="9">
        <v>0.81100000380000004</v>
      </c>
      <c r="AC810" s="9">
        <v>0.629</v>
      </c>
      <c r="AD810" s="10">
        <v>0.37608191604058999</v>
      </c>
      <c r="AE810" s="10">
        <v>0.45831098875162513</v>
      </c>
      <c r="AF810" s="9">
        <v>3.5055962191360111E-2</v>
      </c>
      <c r="AG810" s="9">
        <v>0.30937077142857139</v>
      </c>
    </row>
    <row r="811" spans="3:33">
      <c r="C811" t="s">
        <v>140</v>
      </c>
      <c r="D811">
        <v>2000</v>
      </c>
      <c r="E811" s="9">
        <v>0.21469053635280091</v>
      </c>
      <c r="F811" s="9">
        <v>3.5929999999999997E-2</v>
      </c>
      <c r="G811" s="9">
        <v>0.14000000000000001</v>
      </c>
      <c r="H811" s="9">
        <v>0.19999999999999996</v>
      </c>
      <c r="I811" s="9">
        <v>4.2000000000000003E-2</v>
      </c>
      <c r="J811" s="9">
        <v>0.17000000000000004</v>
      </c>
      <c r="K811" s="10">
        <v>0.56600000000000006</v>
      </c>
      <c r="L811" s="9">
        <v>0.39700000000000002</v>
      </c>
      <c r="M811" s="9">
        <v>0.54411378806639976</v>
      </c>
      <c r="N811" s="10">
        <v>0.12</v>
      </c>
      <c r="O811" s="10">
        <v>0.32</v>
      </c>
      <c r="P811" s="9">
        <v>0.17799999999999999</v>
      </c>
      <c r="Q811" s="10">
        <v>0.22499999999999998</v>
      </c>
      <c r="R811" s="9">
        <v>0.81520000000000004</v>
      </c>
      <c r="S811" s="9">
        <v>0.23253512195121995</v>
      </c>
      <c r="T811" s="11">
        <v>0.35836177400000002</v>
      </c>
      <c r="U811" s="9">
        <v>4.0818854389999999E-2</v>
      </c>
      <c r="V811" s="10">
        <v>0.13971865350000001</v>
      </c>
      <c r="W811" s="9">
        <v>3.1503549813468812E-2</v>
      </c>
      <c r="X811" s="9">
        <v>0.14018808640081201</v>
      </c>
      <c r="Y811" s="9">
        <v>7.7999999999999958E-2</v>
      </c>
      <c r="Z811" s="9">
        <v>0</v>
      </c>
      <c r="AA811" s="10">
        <v>4.3346337234503679E-2</v>
      </c>
      <c r="AB811" s="9">
        <v>0.81100000380000004</v>
      </c>
      <c r="AC811" s="9">
        <v>0.59799999999999998</v>
      </c>
      <c r="AD811" s="10">
        <v>0.31788291575718397</v>
      </c>
      <c r="AE811" s="10">
        <v>0.425055995860116</v>
      </c>
      <c r="AF811" s="9">
        <v>4.3523846932110893E-2</v>
      </c>
      <c r="AG811" s="9">
        <v>0.3337731571428571</v>
      </c>
    </row>
    <row r="812" spans="3:33">
      <c r="C812" t="s">
        <v>140</v>
      </c>
      <c r="D812">
        <v>2001</v>
      </c>
      <c r="E812" s="9">
        <v>0.21469053635280091</v>
      </c>
      <c r="F812" s="9">
        <v>3.6648599983938039E-2</v>
      </c>
      <c r="G812" s="9">
        <v>0.128</v>
      </c>
      <c r="H812" s="9">
        <v>0.19999999999999996</v>
      </c>
      <c r="I812" s="9">
        <v>4.2000000000000003E-2</v>
      </c>
      <c r="J812" s="9">
        <v>0.15599999999999992</v>
      </c>
      <c r="K812" s="10">
        <v>0.56600000000000006</v>
      </c>
      <c r="L812" s="9">
        <v>0.39039999999999997</v>
      </c>
      <c r="M812" s="9">
        <v>0.63478210489808307</v>
      </c>
      <c r="N812" s="10">
        <v>0.12</v>
      </c>
      <c r="O812" s="10">
        <v>0.43</v>
      </c>
      <c r="P812" s="9">
        <v>0.16599999999999998</v>
      </c>
      <c r="Q812" s="10">
        <v>0.22499999999999998</v>
      </c>
      <c r="R812" s="9">
        <v>0.81520000000000004</v>
      </c>
      <c r="S812" s="9">
        <v>0.22560390243902584</v>
      </c>
      <c r="T812" s="11">
        <v>0.35836177400000002</v>
      </c>
      <c r="U812" s="9">
        <v>1.8327882479999998E-2</v>
      </c>
      <c r="V812" s="10">
        <v>0.13293072265</v>
      </c>
      <c r="W812" s="9">
        <v>3.1503549813468812E-2</v>
      </c>
      <c r="X812" s="9">
        <v>0.14018808640081201</v>
      </c>
      <c r="Y812" s="9">
        <v>7.7999999999999958E-2</v>
      </c>
      <c r="Z812" s="9">
        <v>0</v>
      </c>
      <c r="AA812" s="10">
        <v>4.3346337234503679E-2</v>
      </c>
      <c r="AB812" s="9">
        <v>0.83129999160000001</v>
      </c>
      <c r="AC812" s="9">
        <v>0.55100000000000005</v>
      </c>
      <c r="AD812" s="10">
        <v>0.33205458149845202</v>
      </c>
      <c r="AE812" s="10">
        <v>0.45391676516277479</v>
      </c>
      <c r="AF812" s="9">
        <v>7.6553787894705114E-2</v>
      </c>
      <c r="AG812" s="9">
        <v>0.35817554285714281</v>
      </c>
    </row>
    <row r="813" spans="3:33">
      <c r="C813" t="s">
        <v>140</v>
      </c>
      <c r="D813">
        <v>2002</v>
      </c>
      <c r="E813" s="9">
        <v>0.21469053635280091</v>
      </c>
      <c r="F813" s="9">
        <v>3.7367199967876075E-2</v>
      </c>
      <c r="G813" s="9">
        <v>0.11599999999999999</v>
      </c>
      <c r="H813" s="9">
        <v>0.19999999999999996</v>
      </c>
      <c r="I813" s="9">
        <v>4.2000000000000003E-2</v>
      </c>
      <c r="J813" s="9">
        <v>0.14200000000000002</v>
      </c>
      <c r="K813" s="10">
        <v>0.56600000000000006</v>
      </c>
      <c r="L813" s="9">
        <v>0.38380000000000003</v>
      </c>
      <c r="M813" s="9">
        <v>0.63478210489808307</v>
      </c>
      <c r="N813" s="10">
        <v>0.12</v>
      </c>
      <c r="O813" s="10">
        <v>0.37</v>
      </c>
      <c r="P813" s="9">
        <v>0.154</v>
      </c>
      <c r="Q813" s="10">
        <v>0.22499999999999998</v>
      </c>
      <c r="R813" s="9">
        <v>0.81520000000000004</v>
      </c>
      <c r="S813" s="9">
        <v>0.21951951219512211</v>
      </c>
      <c r="T813" s="11">
        <v>0.35836177400000002</v>
      </c>
      <c r="U813" s="9">
        <v>1.103587818E-2</v>
      </c>
      <c r="V813" s="10">
        <v>0.12614279180000001</v>
      </c>
      <c r="W813" s="9">
        <v>3.1503549813468812E-2</v>
      </c>
      <c r="X813" s="9">
        <v>0.14018808640081201</v>
      </c>
      <c r="Y813" s="9">
        <v>7.7999999999999958E-2</v>
      </c>
      <c r="Z813" s="9">
        <v>0</v>
      </c>
      <c r="AA813" s="10">
        <v>4.3346337234503679E-2</v>
      </c>
      <c r="AB813" s="9">
        <v>0.83129999160000001</v>
      </c>
      <c r="AC813" s="9">
        <v>0.53100000000000003</v>
      </c>
      <c r="AD813" s="10">
        <v>0.34622624723972001</v>
      </c>
      <c r="AE813" s="10">
        <v>0.48277753446543359</v>
      </c>
      <c r="AF813" s="9">
        <v>0.13738089804358444</v>
      </c>
      <c r="AG813" s="9">
        <v>0.38257792857142853</v>
      </c>
    </row>
    <row r="814" spans="3:33">
      <c r="C814" t="s">
        <v>140</v>
      </c>
      <c r="D814">
        <v>2003</v>
      </c>
      <c r="E814" s="9">
        <v>0.21469053635280091</v>
      </c>
      <c r="F814" s="9">
        <v>3.8085799951814117E-2</v>
      </c>
      <c r="G814" s="9">
        <v>0.10400000000000009</v>
      </c>
      <c r="H814" s="9">
        <v>0.19999999999999996</v>
      </c>
      <c r="I814" s="9">
        <v>4.2000000000000003E-2</v>
      </c>
      <c r="J814" s="9">
        <v>0.128</v>
      </c>
      <c r="K814" s="10">
        <v>0.56600000000000006</v>
      </c>
      <c r="L814" s="9">
        <v>0.37719999999999998</v>
      </c>
      <c r="M814" s="9">
        <v>0.64594005999308624</v>
      </c>
      <c r="N814" s="10">
        <v>0.12</v>
      </c>
      <c r="O814" s="10">
        <v>0.37</v>
      </c>
      <c r="P814" s="9">
        <v>0.14199999999999999</v>
      </c>
      <c r="Q814" s="10">
        <v>0.22499999999999998</v>
      </c>
      <c r="R814" s="9">
        <v>0.81520000000000004</v>
      </c>
      <c r="S814" s="9">
        <v>0.21431073170731796</v>
      </c>
      <c r="T814" s="11">
        <v>0.35836177400000002</v>
      </c>
      <c r="U814" s="9">
        <v>1.038356478E-2</v>
      </c>
      <c r="V814" s="10">
        <v>0.11935486095</v>
      </c>
      <c r="W814" s="9">
        <v>3.1503549813468812E-2</v>
      </c>
      <c r="X814" s="9">
        <v>0.14018808640081201</v>
      </c>
      <c r="Y814" s="9">
        <v>7.7999999999999958E-2</v>
      </c>
      <c r="Z814" s="9">
        <v>0</v>
      </c>
      <c r="AA814" s="10">
        <v>4.3346337234503679E-2</v>
      </c>
      <c r="AB814" s="9">
        <v>0.85060000420000004</v>
      </c>
      <c r="AC814" s="9">
        <v>0.54100000000000004</v>
      </c>
      <c r="AD814" s="10">
        <v>0.31569697420453602</v>
      </c>
      <c r="AE814" s="10">
        <v>0.47936145285130599</v>
      </c>
      <c r="AF814" s="9">
        <v>0.20860567463634666</v>
      </c>
      <c r="AG814" s="9">
        <v>0.4069803142857143</v>
      </c>
    </row>
    <row r="815" spans="3:33">
      <c r="C815" t="s">
        <v>140</v>
      </c>
      <c r="D815">
        <v>2004</v>
      </c>
      <c r="E815" s="9">
        <v>0.21469053635280091</v>
      </c>
      <c r="F815" s="9">
        <v>3.8804399935752153E-2</v>
      </c>
      <c r="G815" s="9">
        <v>9.2000000000000082E-2</v>
      </c>
      <c r="H815" s="9">
        <v>0.19999999999999996</v>
      </c>
      <c r="I815" s="9">
        <v>4.2000000000000003E-2</v>
      </c>
      <c r="J815" s="9">
        <v>0.1140000000000001</v>
      </c>
      <c r="K815" s="10">
        <v>0.56600000000000006</v>
      </c>
      <c r="L815" s="9">
        <v>0.37060000000000004</v>
      </c>
      <c r="M815" s="9">
        <v>0.54219398263348073</v>
      </c>
      <c r="N815" s="10">
        <v>0.12</v>
      </c>
      <c r="O815" s="10">
        <v>0.34</v>
      </c>
      <c r="P815" s="9">
        <v>0.13</v>
      </c>
      <c r="Q815" s="10">
        <v>0.22499999999999998</v>
      </c>
      <c r="R815" s="9">
        <v>0.81520000000000004</v>
      </c>
      <c r="S815" s="9">
        <v>0.20992780487804996</v>
      </c>
      <c r="T815" s="11">
        <v>0.35836177400000002</v>
      </c>
      <c r="U815" s="9">
        <v>7.7897077400000004E-3</v>
      </c>
      <c r="V815" s="10">
        <v>0.1125669301</v>
      </c>
      <c r="W815" s="9">
        <v>3.1503549813468812E-2</v>
      </c>
      <c r="X815" s="9">
        <v>0.14018808640081201</v>
      </c>
      <c r="Y815" s="9">
        <v>7.7999999999999958E-2</v>
      </c>
      <c r="Z815" s="9">
        <v>0</v>
      </c>
      <c r="AA815" s="10">
        <v>4.3346337234503679E-2</v>
      </c>
      <c r="AB815" s="9">
        <v>0.85029999730000005</v>
      </c>
      <c r="AC815" s="9">
        <v>0.54400000000000004</v>
      </c>
      <c r="AD815" s="10">
        <v>0.331527271188648</v>
      </c>
      <c r="AE815" s="10">
        <v>0.44223597896460998</v>
      </c>
      <c r="AF815" s="9">
        <v>0.30481164824904333</v>
      </c>
      <c r="AG815" s="9">
        <v>0.43138269999999995</v>
      </c>
    </row>
    <row r="816" spans="3:33">
      <c r="C816" t="s">
        <v>140</v>
      </c>
      <c r="D816">
        <v>2005</v>
      </c>
      <c r="E816" s="9">
        <v>0.21469053635280091</v>
      </c>
      <c r="F816" s="9">
        <v>3.9522999919690188E-2</v>
      </c>
      <c r="G816" s="9">
        <v>7.999999999999996E-2</v>
      </c>
      <c r="H816" s="9">
        <v>0.19999999999999996</v>
      </c>
      <c r="I816" s="9">
        <v>4.2000000000000003E-2</v>
      </c>
      <c r="J816" s="9">
        <v>9.9999999999999978E-2</v>
      </c>
      <c r="K816" s="10">
        <v>0.56600000000000006</v>
      </c>
      <c r="L816" s="9">
        <v>0.36399999999999999</v>
      </c>
      <c r="M816" s="9">
        <v>0.64835087448566631</v>
      </c>
      <c r="N816" s="10">
        <v>0.12</v>
      </c>
      <c r="O816" s="10">
        <v>0.36</v>
      </c>
      <c r="P816" s="9">
        <v>0.13259999994188548</v>
      </c>
      <c r="Q816" s="10">
        <v>0.22499999999999998</v>
      </c>
      <c r="R816" s="9">
        <v>0.81520000000000004</v>
      </c>
      <c r="S816" s="9">
        <v>0.20622097560975594</v>
      </c>
      <c r="T816" s="11">
        <v>0.35836177400000002</v>
      </c>
      <c r="U816" s="9">
        <v>4.1517841399999998E-3</v>
      </c>
      <c r="V816" s="10">
        <v>0.10577899925000001</v>
      </c>
      <c r="W816" s="9">
        <v>3.1503549813468812E-2</v>
      </c>
      <c r="X816" s="9">
        <v>0.14018808640081201</v>
      </c>
      <c r="Y816" s="9">
        <v>7.7999999999999958E-2</v>
      </c>
      <c r="Z816" s="9">
        <v>0</v>
      </c>
      <c r="AA816" s="10">
        <v>4.3346337234503679E-2</v>
      </c>
      <c r="AB816" s="9">
        <v>0.85107168194999994</v>
      </c>
      <c r="AC816" s="9">
        <v>0.52900000000000003</v>
      </c>
      <c r="AD816" s="10">
        <v>0.32925448972581595</v>
      </c>
      <c r="AE816" s="10">
        <v>0.42101948427508595</v>
      </c>
      <c r="AF816" s="9">
        <v>0.53131982160001112</v>
      </c>
      <c r="AG816" s="9">
        <v>0.45578508571428572</v>
      </c>
    </row>
    <row r="817" spans="3:33">
      <c r="C817" t="s">
        <v>140</v>
      </c>
      <c r="D817">
        <v>2006</v>
      </c>
      <c r="E817" s="9">
        <v>0.21469053635280091</v>
      </c>
      <c r="F817" s="9">
        <v>4.0241599903628231E-2</v>
      </c>
      <c r="G817" s="9">
        <v>7.333333333333325E-2</v>
      </c>
      <c r="H817" s="9">
        <v>0.19999999999999996</v>
      </c>
      <c r="I817" s="9">
        <v>4.2000000000000003E-2</v>
      </c>
      <c r="J817" s="9">
        <v>9.3333333333333268E-2</v>
      </c>
      <c r="K817" s="10">
        <v>0.56600000000000006</v>
      </c>
      <c r="L817" s="9">
        <v>0.3574</v>
      </c>
      <c r="M817" s="9">
        <v>0.55145344407386498</v>
      </c>
      <c r="N817" s="10">
        <v>0.12</v>
      </c>
      <c r="O817" s="10">
        <v>0.43</v>
      </c>
      <c r="P817" s="9">
        <v>0.13519999988377093</v>
      </c>
      <c r="Q817" s="10">
        <v>0.22499999999999998</v>
      </c>
      <c r="R817" s="9">
        <v>0.81520000000000004</v>
      </c>
      <c r="S817" s="9">
        <v>0.20304097560975809</v>
      </c>
      <c r="T817" s="11">
        <v>0.35836177400000002</v>
      </c>
      <c r="U817" s="9">
        <v>7.2818000599999995E-3</v>
      </c>
      <c r="V817" s="10">
        <v>0.10185604550000001</v>
      </c>
      <c r="W817" s="9">
        <v>3.1503549813468812E-2</v>
      </c>
      <c r="X817" s="9">
        <v>0.14018808640081201</v>
      </c>
      <c r="Y817" s="9">
        <v>7.7999999999999958E-2</v>
      </c>
      <c r="Z817" s="9">
        <v>0</v>
      </c>
      <c r="AA817" s="10">
        <v>4.3346337234503679E-2</v>
      </c>
      <c r="AB817" s="9">
        <v>0.85184336660000004</v>
      </c>
      <c r="AC817" s="9">
        <v>0.54600000000000004</v>
      </c>
      <c r="AD817" s="10">
        <v>0.32187587367206805</v>
      </c>
      <c r="AE817" s="10">
        <v>0.43922540005814198</v>
      </c>
      <c r="AF817" s="9">
        <v>0.71406545473347338</v>
      </c>
      <c r="AG817" s="9">
        <v>0.48018747142857138</v>
      </c>
    </row>
    <row r="818" spans="3:33">
      <c r="C818" t="s">
        <v>140</v>
      </c>
      <c r="D818">
        <v>2007</v>
      </c>
      <c r="E818" s="9">
        <v>0.21469053635280091</v>
      </c>
      <c r="F818" s="9">
        <v>4.0960199887566266E-2</v>
      </c>
      <c r="G818" s="9">
        <v>6.6666666666666763E-2</v>
      </c>
      <c r="H818" s="9">
        <v>0.19999999999999996</v>
      </c>
      <c r="I818" s="9">
        <v>4.2000000000000003E-2</v>
      </c>
      <c r="J818" s="9">
        <v>8.666666666666667E-2</v>
      </c>
      <c r="K818" s="10">
        <v>0.56600000000000006</v>
      </c>
      <c r="L818" s="9">
        <v>0.3508</v>
      </c>
      <c r="M818" s="9">
        <v>0.56063066338194234</v>
      </c>
      <c r="N818" s="10">
        <v>0.12</v>
      </c>
      <c r="O818" s="10">
        <v>0.37</v>
      </c>
      <c r="P818" s="9">
        <v>0.13779999982565641</v>
      </c>
      <c r="Q818" s="10">
        <v>0.22499999999999998</v>
      </c>
      <c r="R818" s="9">
        <v>0.81520000000000004</v>
      </c>
      <c r="S818" s="9">
        <v>0.20013902439024411</v>
      </c>
      <c r="T818" s="11">
        <v>0.35836177400000002</v>
      </c>
      <c r="U818" s="9">
        <v>8.60239753E-3</v>
      </c>
      <c r="V818" s="10">
        <v>9.7933091749999993E-2</v>
      </c>
      <c r="W818" s="9">
        <v>3.1503549813468812E-2</v>
      </c>
      <c r="X818" s="9">
        <v>0.14018808640081201</v>
      </c>
      <c r="Y818" s="9">
        <v>7.7999999999999958E-2</v>
      </c>
      <c r="Z818" s="9">
        <v>0</v>
      </c>
      <c r="AA818" s="10">
        <v>4.3346337234503679E-2</v>
      </c>
      <c r="AB818" s="9">
        <v>0.85184337069999994</v>
      </c>
      <c r="AC818" s="9">
        <v>0.55299999999999994</v>
      </c>
      <c r="AD818" s="10">
        <v>0.32526871105702199</v>
      </c>
      <c r="AE818" s="10">
        <v>0.45980826775511802</v>
      </c>
      <c r="AF818" s="9">
        <v>0.82780470522784777</v>
      </c>
      <c r="AG818" s="9">
        <v>0.50458985714285709</v>
      </c>
    </row>
    <row r="819" spans="3:33">
      <c r="C819" t="s">
        <v>140</v>
      </c>
      <c r="D819">
        <v>2008</v>
      </c>
      <c r="E819" s="9">
        <v>0.21469053635280091</v>
      </c>
      <c r="F819" s="9">
        <v>4.1678799871504302E-2</v>
      </c>
      <c r="G819" s="9">
        <v>6.0000000000000053E-2</v>
      </c>
      <c r="H819" s="9">
        <v>0.19999999999999996</v>
      </c>
      <c r="I819" s="9">
        <v>4.2000000000000003E-2</v>
      </c>
      <c r="J819" s="9">
        <v>7.999999999999996E-2</v>
      </c>
      <c r="K819" s="10">
        <v>0.56600000000000006</v>
      </c>
      <c r="L819" s="9">
        <v>0.34420000000000001</v>
      </c>
      <c r="M819" s="9">
        <v>0.54132316418938897</v>
      </c>
      <c r="N819" s="10">
        <v>0.12</v>
      </c>
      <c r="O819" s="10">
        <v>0.3773999998345971</v>
      </c>
      <c r="P819" s="9">
        <v>0.14039999976754189</v>
      </c>
      <c r="Q819" s="10">
        <v>0.22499999999999998</v>
      </c>
      <c r="R819" s="9">
        <v>0.81520000000000004</v>
      </c>
      <c r="S819" s="9">
        <v>0.19730731707317206</v>
      </c>
      <c r="T819" s="11">
        <v>0.35836177400000002</v>
      </c>
      <c r="U819" s="9">
        <v>1.099429671E-2</v>
      </c>
      <c r="V819" s="10">
        <v>9.4010137999999993E-2</v>
      </c>
      <c r="W819" s="9">
        <v>3.1503549813468812E-2</v>
      </c>
      <c r="X819" s="9">
        <v>0.14018808640081201</v>
      </c>
      <c r="Y819" s="9">
        <v>7.7999999999999958E-2</v>
      </c>
      <c r="Z819" s="9">
        <v>0</v>
      </c>
      <c r="AA819" s="10">
        <v>4.3346337234503679E-2</v>
      </c>
      <c r="AB819" s="9">
        <v>0.85480650321976881</v>
      </c>
      <c r="AC819" s="9">
        <v>0.55200000000000005</v>
      </c>
      <c r="AD819" s="10">
        <v>0.34044229566411799</v>
      </c>
      <c r="AE819" s="10">
        <v>0.45544978726491597</v>
      </c>
      <c r="AF819" s="9">
        <v>0.96365092194019442</v>
      </c>
      <c r="AG819" s="9">
        <v>0.60587671428571421</v>
      </c>
    </row>
    <row r="820" spans="3:33">
      <c r="C820" t="s">
        <v>140</v>
      </c>
      <c r="D820">
        <v>2009</v>
      </c>
      <c r="E820" s="9">
        <v>0.21469053635280091</v>
      </c>
      <c r="F820" s="9">
        <v>4.2397399855442337E-2</v>
      </c>
      <c r="G820" s="9">
        <v>7.8799999579787228E-2</v>
      </c>
      <c r="H820" s="9">
        <v>0.19999999999999996</v>
      </c>
      <c r="I820" s="9">
        <v>4.2000000000000003E-2</v>
      </c>
      <c r="J820" s="9">
        <v>9.8399999588727916E-2</v>
      </c>
      <c r="K820" s="10">
        <v>0.56600000000000006</v>
      </c>
      <c r="L820" s="9">
        <v>0.33759999999999996</v>
      </c>
      <c r="M820" s="9">
        <v>0.54132316418938897</v>
      </c>
      <c r="N820" s="10">
        <v>0.12</v>
      </c>
      <c r="O820" s="10">
        <v>0.3847999996691942</v>
      </c>
      <c r="P820" s="9">
        <v>0.14299999970942737</v>
      </c>
      <c r="Q820" s="10">
        <v>0.22499999999999998</v>
      </c>
      <c r="R820" s="9">
        <v>0.81520000000000004</v>
      </c>
      <c r="S820" s="9">
        <v>0.22736117005995249</v>
      </c>
      <c r="T820" s="11">
        <v>0.35836177400000002</v>
      </c>
      <c r="U820" s="9">
        <v>8.9049693200000009E-3</v>
      </c>
      <c r="V820" s="10">
        <v>9.5890340717974185E-2</v>
      </c>
      <c r="W820" s="9">
        <v>3.1503549813468812E-2</v>
      </c>
      <c r="X820" s="9">
        <v>0.14018808640081201</v>
      </c>
      <c r="Y820" s="9">
        <v>7.7999999999999958E-2</v>
      </c>
      <c r="Z820" s="9">
        <v>0</v>
      </c>
      <c r="AA820" s="10">
        <v>4.3346337234503679E-2</v>
      </c>
      <c r="AB820" s="9">
        <v>0.85776963573953768</v>
      </c>
      <c r="AC820" s="9">
        <v>0.52500000000000002</v>
      </c>
      <c r="AD820" s="10">
        <v>0.35024557301307002</v>
      </c>
      <c r="AE820" s="10">
        <v>0.44749197031515403</v>
      </c>
      <c r="AF820" s="9">
        <v>1</v>
      </c>
      <c r="AG820" s="9">
        <v>0.59375918027084806</v>
      </c>
    </row>
    <row r="821" spans="3:33">
      <c r="C821" t="s">
        <v>140</v>
      </c>
      <c r="D821">
        <v>2010</v>
      </c>
      <c r="E821" s="9">
        <v>0.21469053635280091</v>
      </c>
      <c r="F821" s="9">
        <v>4.311599983938038E-2</v>
      </c>
      <c r="G821" s="9">
        <v>9.7599999159574513E-2</v>
      </c>
      <c r="H821" s="9">
        <v>0.19999999999999996</v>
      </c>
      <c r="I821" s="9">
        <v>4.2000000000000003E-2</v>
      </c>
      <c r="J821" s="9">
        <v>0.11679999917745587</v>
      </c>
      <c r="K821" s="10">
        <v>0.56600000000000006</v>
      </c>
      <c r="L821" s="9">
        <v>0.34097599992454053</v>
      </c>
      <c r="M821" s="9">
        <v>0.54132316418938897</v>
      </c>
      <c r="N821" s="10">
        <v>0.12</v>
      </c>
      <c r="O821" s="10">
        <v>0.39219999950379131</v>
      </c>
      <c r="P821" s="9">
        <v>0.14559999965131282</v>
      </c>
      <c r="Q821" s="10">
        <v>0.22499999999999998</v>
      </c>
      <c r="R821" s="9">
        <v>0.81520000000000004</v>
      </c>
      <c r="S821" s="9">
        <v>0.25741502304673336</v>
      </c>
      <c r="T821" s="11">
        <v>0.35836177400000002</v>
      </c>
      <c r="U821" s="9">
        <v>8.9940190112095843E-3</v>
      </c>
      <c r="V821" s="10">
        <v>9.7770543435948376E-2</v>
      </c>
      <c r="W821" s="9">
        <v>3.1503549813468812E-2</v>
      </c>
      <c r="X821" s="9">
        <v>0.14018808640081201</v>
      </c>
      <c r="Y821" s="9">
        <v>7.7999999999999958E-2</v>
      </c>
      <c r="Z821" s="9">
        <v>0</v>
      </c>
      <c r="AA821" s="10">
        <v>4.3346337234503679E-2</v>
      </c>
      <c r="AB821" s="9">
        <v>0.86073276825930645</v>
      </c>
      <c r="AC821" s="9">
        <v>0.49299999999999999</v>
      </c>
      <c r="AD821" s="10">
        <v>0.35174311724946661</v>
      </c>
      <c r="AE821" s="10">
        <v>0.44801705060026598</v>
      </c>
      <c r="AF821" s="9">
        <v>1</v>
      </c>
      <c r="AG821" s="9">
        <v>0.58164164625598169</v>
      </c>
    </row>
    <row r="822" spans="3:33">
      <c r="C822" t="s">
        <v>142</v>
      </c>
      <c r="D822">
        <v>1995</v>
      </c>
      <c r="E822" s="9">
        <v>0.19544250000000005</v>
      </c>
      <c r="F822" s="9">
        <v>1</v>
      </c>
      <c r="G822" s="9">
        <v>6.9999999999999951E-2</v>
      </c>
      <c r="H822" s="9">
        <v>0.5</v>
      </c>
      <c r="I822" s="9">
        <v>5.7333333333333333E-2</v>
      </c>
      <c r="J822" s="9">
        <v>0.20999999999999996</v>
      </c>
      <c r="K822" s="10">
        <v>9.9999999999999933E-3</v>
      </c>
      <c r="L822" s="9">
        <v>0.57200000000000006</v>
      </c>
      <c r="M822" s="9">
        <v>0.34188853390131357</v>
      </c>
      <c r="N822" s="10">
        <v>0.16</v>
      </c>
      <c r="O822" s="10">
        <v>0.36</v>
      </c>
      <c r="P822" s="9">
        <v>0.26</v>
      </c>
      <c r="Q822" s="10">
        <v>0.78249999999999997</v>
      </c>
      <c r="R822" s="9">
        <v>0.82279999999999998</v>
      </c>
      <c r="S822" s="9">
        <v>0.38416195121951402</v>
      </c>
      <c r="T822" s="11">
        <v>0.176949942</v>
      </c>
      <c r="U822" s="9">
        <v>2.7263459449999999E-2</v>
      </c>
      <c r="V822" s="10">
        <v>0.1511630675</v>
      </c>
      <c r="W822" s="9">
        <v>2.5178027340616502E-2</v>
      </c>
      <c r="X822" s="9">
        <v>0.38190865236555699</v>
      </c>
      <c r="Y822" s="9">
        <v>5.9999999999998943E-3</v>
      </c>
      <c r="Z822" s="9">
        <v>0</v>
      </c>
      <c r="AA822" s="10">
        <v>6.0274247827615656E-3</v>
      </c>
      <c r="AB822" s="9">
        <v>0.21999999999999997</v>
      </c>
      <c r="AC822" s="9">
        <v>0.45700000000000002</v>
      </c>
      <c r="AD822" s="10">
        <v>0.31439178159796277</v>
      </c>
      <c r="AE822" s="10">
        <v>0.30414472684401422</v>
      </c>
      <c r="AF822" s="9">
        <v>1.2820171918296667E-4</v>
      </c>
      <c r="AG822" s="9">
        <v>0.46238845232728343</v>
      </c>
    </row>
    <row r="823" spans="3:33">
      <c r="C823" t="s">
        <v>142</v>
      </c>
      <c r="D823">
        <v>1996</v>
      </c>
      <c r="E823" s="9">
        <v>0.19544250000000005</v>
      </c>
      <c r="F823" s="9">
        <v>1</v>
      </c>
      <c r="G823" s="9">
        <v>6.4000000000000057E-2</v>
      </c>
      <c r="H823" s="9">
        <v>0.5</v>
      </c>
      <c r="I823" s="9">
        <v>5.7333333333333333E-2</v>
      </c>
      <c r="J823" s="9">
        <v>0.19599999999999995</v>
      </c>
      <c r="K823" s="10">
        <v>9.9999999999999933E-3</v>
      </c>
      <c r="L823" s="9">
        <v>0.57240000000000002</v>
      </c>
      <c r="M823" s="9">
        <v>0.34397163120567398</v>
      </c>
      <c r="N823" s="10">
        <v>0.16</v>
      </c>
      <c r="O823" s="10">
        <v>0.37</v>
      </c>
      <c r="P823" s="9">
        <v>0.38</v>
      </c>
      <c r="Q823" s="10">
        <v>0.78249999999999997</v>
      </c>
      <c r="R823" s="9">
        <v>0.82279999999999998</v>
      </c>
      <c r="S823" s="9">
        <v>0.37261170731707405</v>
      </c>
      <c r="T823" s="11">
        <v>0.176949942</v>
      </c>
      <c r="U823" s="9">
        <v>2.1480587729999997E-2</v>
      </c>
      <c r="V823" s="10">
        <v>0.14094568285</v>
      </c>
      <c r="W823" s="9">
        <v>2.5178027340616502E-2</v>
      </c>
      <c r="X823" s="9">
        <v>0.38190865236555699</v>
      </c>
      <c r="Y823" s="9">
        <v>5.9999999999998943E-3</v>
      </c>
      <c r="Z823" s="9">
        <v>0</v>
      </c>
      <c r="AA823" s="10">
        <v>6.0274247827615656E-3</v>
      </c>
      <c r="AB823" s="9">
        <v>0.21900001530000002</v>
      </c>
      <c r="AC823" s="9">
        <v>0.52</v>
      </c>
      <c r="AD823" s="10">
        <v>0.310603858859826</v>
      </c>
      <c r="AE823" s="10">
        <v>0.30014768054424001</v>
      </c>
      <c r="AF823" s="9">
        <v>1.2581932729792221E-4</v>
      </c>
      <c r="AG823" s="9">
        <v>0.47244037495974833</v>
      </c>
    </row>
    <row r="824" spans="3:33">
      <c r="C824" t="s">
        <v>142</v>
      </c>
      <c r="D824">
        <v>1997</v>
      </c>
      <c r="E824" s="9">
        <v>0.19544250000000005</v>
      </c>
      <c r="F824" s="9">
        <v>1</v>
      </c>
      <c r="G824" s="9">
        <v>5.799999999999994E-2</v>
      </c>
      <c r="H824" s="9">
        <v>0.5</v>
      </c>
      <c r="I824" s="9">
        <v>5.7333333333333333E-2</v>
      </c>
      <c r="J824" s="9">
        <v>0.18200000000000005</v>
      </c>
      <c r="K824" s="10">
        <v>9.9999999999999933E-3</v>
      </c>
      <c r="L824" s="9">
        <v>0.57279999999999998</v>
      </c>
      <c r="M824" s="9">
        <v>0.34827099505998604</v>
      </c>
      <c r="N824" s="10">
        <v>0.16</v>
      </c>
      <c r="O824" s="10">
        <v>0.41</v>
      </c>
      <c r="P824" s="9">
        <v>0.27999999999999997</v>
      </c>
      <c r="Q824" s="10">
        <v>0.78249999999999997</v>
      </c>
      <c r="R824" s="9">
        <v>0.82279999999999998</v>
      </c>
      <c r="S824" s="9">
        <v>0.36175219512195211</v>
      </c>
      <c r="T824" s="11">
        <v>0.176949942</v>
      </c>
      <c r="U824" s="9">
        <v>1.606871009E-2</v>
      </c>
      <c r="V824" s="10">
        <v>0.13072829819999998</v>
      </c>
      <c r="W824" s="9">
        <v>2.5178027340616502E-2</v>
      </c>
      <c r="X824" s="9">
        <v>0.38190865236555699</v>
      </c>
      <c r="Y824" s="9">
        <v>5.9999999999998943E-3</v>
      </c>
      <c r="Z824" s="9">
        <v>0</v>
      </c>
      <c r="AA824" s="10">
        <v>6.0274247827615656E-3</v>
      </c>
      <c r="AB824" s="9">
        <v>0.21900001530000002</v>
      </c>
      <c r="AC824" s="9">
        <v>0.54500000000000004</v>
      </c>
      <c r="AD824" s="10">
        <v>0.36124316504466003</v>
      </c>
      <c r="AE824" s="10">
        <v>0.31539361322388898</v>
      </c>
      <c r="AF824" s="9">
        <v>1.0954476738150667E-3</v>
      </c>
      <c r="AG824" s="9">
        <v>0.48249229759221307</v>
      </c>
    </row>
    <row r="825" spans="3:33">
      <c r="C825" t="s">
        <v>142</v>
      </c>
      <c r="D825">
        <v>1998</v>
      </c>
      <c r="E825" s="9">
        <v>0.19544250000000005</v>
      </c>
      <c r="F825" s="9">
        <v>1</v>
      </c>
      <c r="G825" s="9">
        <v>5.2000000000000046E-2</v>
      </c>
      <c r="H825" s="9">
        <v>0.5</v>
      </c>
      <c r="I825" s="9">
        <v>5.7333333333333333E-2</v>
      </c>
      <c r="J825" s="9">
        <v>0.16799999999999993</v>
      </c>
      <c r="K825" s="10">
        <v>9.9999999999999933E-3</v>
      </c>
      <c r="L825" s="9">
        <v>0.57320000000000004</v>
      </c>
      <c r="M825" s="9">
        <v>0.34827099505998604</v>
      </c>
      <c r="N825" s="10">
        <v>0.16</v>
      </c>
      <c r="O825" s="10">
        <v>0.35</v>
      </c>
      <c r="P825" s="9">
        <v>0.26</v>
      </c>
      <c r="Q825" s="10">
        <v>0.78249999999999997</v>
      </c>
      <c r="R825" s="9">
        <v>0.82279999999999998</v>
      </c>
      <c r="S825" s="9">
        <v>0.35184243902439194</v>
      </c>
      <c r="T825" s="11">
        <v>0.176949942</v>
      </c>
      <c r="U825" s="9">
        <v>1.3719052690000001E-2</v>
      </c>
      <c r="V825" s="10">
        <v>0.12051091355</v>
      </c>
      <c r="W825" s="9">
        <v>2.5178027340616502E-2</v>
      </c>
      <c r="X825" s="9">
        <v>0.38190865236555699</v>
      </c>
      <c r="Y825" s="9">
        <v>5.9999999999998943E-3</v>
      </c>
      <c r="Z825" s="9">
        <v>0</v>
      </c>
      <c r="AA825" s="10">
        <v>6.0274247827615656E-3</v>
      </c>
      <c r="AB825" s="9">
        <v>0.21900001530000002</v>
      </c>
      <c r="AC825" s="9">
        <v>0.55799999999999994</v>
      </c>
      <c r="AD825" s="10">
        <v>0.41188247122949395</v>
      </c>
      <c r="AE825" s="10">
        <v>0.33063954590353795</v>
      </c>
      <c r="AF825" s="9">
        <v>1.4927979994553333E-3</v>
      </c>
      <c r="AG825" s="9">
        <v>0.49254422022467798</v>
      </c>
    </row>
    <row r="826" spans="3:33">
      <c r="C826" t="s">
        <v>142</v>
      </c>
      <c r="D826">
        <v>1999</v>
      </c>
      <c r="E826" s="9">
        <v>0.19544250000000005</v>
      </c>
      <c r="F826" s="9">
        <v>1</v>
      </c>
      <c r="G826" s="9">
        <v>4.599999999999993E-2</v>
      </c>
      <c r="H826" s="9">
        <v>0.5</v>
      </c>
      <c r="I826" s="9">
        <v>5.7333333333333333E-2</v>
      </c>
      <c r="J826" s="9">
        <v>0.15400000000000003</v>
      </c>
      <c r="K826" s="10">
        <v>9.9999999999999933E-3</v>
      </c>
      <c r="L826" s="9">
        <v>0.5736</v>
      </c>
      <c r="M826" s="9">
        <v>0.35637942551770196</v>
      </c>
      <c r="N826" s="10">
        <v>0.16</v>
      </c>
      <c r="O826" s="10">
        <v>0.35</v>
      </c>
      <c r="P826" s="9">
        <v>0.23200000000000004</v>
      </c>
      <c r="Q826" s="10">
        <v>0.78249999999999997</v>
      </c>
      <c r="R826" s="9">
        <v>0.82279999999999998</v>
      </c>
      <c r="S826" s="9">
        <v>0.34302097560975597</v>
      </c>
      <c r="T826" s="11">
        <v>0.176949942</v>
      </c>
      <c r="U826" s="9">
        <v>1.1868287609999998E-2</v>
      </c>
      <c r="V826" s="10">
        <v>0.11029352889999999</v>
      </c>
      <c r="W826" s="9">
        <v>2.5178027340616502E-2</v>
      </c>
      <c r="X826" s="9">
        <v>0.38190865236555699</v>
      </c>
      <c r="Y826" s="9">
        <v>5.9999999999998943E-3</v>
      </c>
      <c r="Z826" s="9">
        <v>0</v>
      </c>
      <c r="AA826" s="10">
        <v>6.0274247827615656E-3</v>
      </c>
      <c r="AB826" s="9">
        <v>0.21900001530000002</v>
      </c>
      <c r="AC826" s="9">
        <v>0.57999999999999996</v>
      </c>
      <c r="AD826" s="10">
        <v>0.42912467001943899</v>
      </c>
      <c r="AE826" s="10">
        <v>0.33178249456149</v>
      </c>
      <c r="AF826" s="9">
        <v>7.7609237384884443E-3</v>
      </c>
      <c r="AG826" s="9">
        <v>0.50259614285714294</v>
      </c>
    </row>
    <row r="827" spans="3:33">
      <c r="C827" t="s">
        <v>142</v>
      </c>
      <c r="D827">
        <v>2000</v>
      </c>
      <c r="E827" s="9">
        <v>0.19544250000000005</v>
      </c>
      <c r="F827" s="9">
        <v>1</v>
      </c>
      <c r="G827" s="9">
        <v>4.0000000000000036E-2</v>
      </c>
      <c r="H827" s="9">
        <v>0.5</v>
      </c>
      <c r="I827" s="9">
        <v>5.7333333333333333E-2</v>
      </c>
      <c r="J827" s="9">
        <v>0.14000000000000001</v>
      </c>
      <c r="K827" s="10">
        <v>9.9999999999999933E-3</v>
      </c>
      <c r="L827" s="9">
        <v>0.57399999999999995</v>
      </c>
      <c r="M827" s="9">
        <v>0.34602820421278102</v>
      </c>
      <c r="N827" s="10">
        <v>0.16</v>
      </c>
      <c r="O827" s="10">
        <v>0.37</v>
      </c>
      <c r="P827" s="9">
        <v>0.20400000000000001</v>
      </c>
      <c r="Q827" s="10">
        <v>0.78249999999999997</v>
      </c>
      <c r="R827" s="9">
        <v>0.82279999999999998</v>
      </c>
      <c r="S827" s="9">
        <v>0.33532731707317198</v>
      </c>
      <c r="T827" s="11">
        <v>0.176949942</v>
      </c>
      <c r="U827" s="9">
        <v>1.0296754239999999E-2</v>
      </c>
      <c r="V827" s="10">
        <v>0.10007614425</v>
      </c>
      <c r="W827" s="9">
        <v>2.5178027340616502E-2</v>
      </c>
      <c r="X827" s="9">
        <v>0.38190865236555699</v>
      </c>
      <c r="Y827" s="9">
        <v>5.9999999999998943E-3</v>
      </c>
      <c r="Z827" s="9">
        <v>0</v>
      </c>
      <c r="AA827" s="10">
        <v>6.0274247827615656E-3</v>
      </c>
      <c r="AB827" s="9">
        <v>0.21900001530000002</v>
      </c>
      <c r="AC827" s="9">
        <v>0.51700000000000002</v>
      </c>
      <c r="AD827" s="10">
        <v>0.44636686880938398</v>
      </c>
      <c r="AE827" s="10">
        <v>0.33292544321944201</v>
      </c>
      <c r="AF827" s="9">
        <v>2.1532254925995E-2</v>
      </c>
      <c r="AG827" s="9">
        <v>0.47210221428571436</v>
      </c>
    </row>
    <row r="828" spans="3:33">
      <c r="C828" t="s">
        <v>142</v>
      </c>
      <c r="D828">
        <v>2001</v>
      </c>
      <c r="E828" s="9">
        <v>0.19544250000000005</v>
      </c>
      <c r="F828" s="9">
        <v>1</v>
      </c>
      <c r="G828" s="9">
        <v>3.5999999999999921E-2</v>
      </c>
      <c r="H828" s="9">
        <v>0.5</v>
      </c>
      <c r="I828" s="9">
        <v>5.7333333333333333E-2</v>
      </c>
      <c r="J828" s="9">
        <v>0.12599999999999989</v>
      </c>
      <c r="K828" s="10">
        <v>9.9999999999999933E-3</v>
      </c>
      <c r="L828" s="9">
        <v>0.57399999999999995</v>
      </c>
      <c r="M828" s="9">
        <v>0.33886228591401601</v>
      </c>
      <c r="N828" s="10">
        <v>0.16</v>
      </c>
      <c r="O828" s="10">
        <v>0.35</v>
      </c>
      <c r="P828" s="9">
        <v>0.17599999999999999</v>
      </c>
      <c r="Q828" s="10">
        <v>0.78249999999999997</v>
      </c>
      <c r="R828" s="9">
        <v>0.82279999999999998</v>
      </c>
      <c r="S828" s="9">
        <v>0.32876146341463397</v>
      </c>
      <c r="T828" s="11">
        <v>0.176949942</v>
      </c>
      <c r="U828" s="9">
        <v>8.9447314399999991E-3</v>
      </c>
      <c r="V828" s="10">
        <v>9.5052119850000005E-2</v>
      </c>
      <c r="W828" s="9">
        <v>2.5178027340616502E-2</v>
      </c>
      <c r="X828" s="9">
        <v>0.38190865236555699</v>
      </c>
      <c r="Y828" s="9">
        <v>5.9999999999998943E-3</v>
      </c>
      <c r="Z828" s="9">
        <v>0</v>
      </c>
      <c r="AA828" s="10">
        <v>6.0274247827615656E-3</v>
      </c>
      <c r="AB828" s="9">
        <v>0.21175001147499994</v>
      </c>
      <c r="AC828" s="9">
        <v>0.51500000000000001</v>
      </c>
      <c r="AD828" s="10">
        <v>0.41149577107889196</v>
      </c>
      <c r="AE828" s="10">
        <v>0.31080580172876598</v>
      </c>
      <c r="AF828" s="9">
        <v>4.3404560173076444E-2</v>
      </c>
      <c r="AG828" s="9">
        <v>0.44160828571428568</v>
      </c>
    </row>
    <row r="829" spans="3:33">
      <c r="C829" t="s">
        <v>142</v>
      </c>
      <c r="D829">
        <v>2002</v>
      </c>
      <c r="E829" s="9">
        <v>0.19544250000000005</v>
      </c>
      <c r="F829" s="9">
        <v>1</v>
      </c>
      <c r="G829" s="9">
        <v>3.2000000000000028E-2</v>
      </c>
      <c r="H829" s="9">
        <v>0.5</v>
      </c>
      <c r="I829" s="9">
        <v>5.7333333333333333E-2</v>
      </c>
      <c r="J829" s="9">
        <v>0.11199999999999999</v>
      </c>
      <c r="K829" s="10">
        <v>9.9999999999999933E-3</v>
      </c>
      <c r="L829" s="9">
        <v>0.57399999999999995</v>
      </c>
      <c r="M829" s="9">
        <v>0.34104223433242498</v>
      </c>
      <c r="N829" s="10">
        <v>0.16</v>
      </c>
      <c r="O829" s="10">
        <v>0.38</v>
      </c>
      <c r="P829" s="9">
        <v>0.14799999999999999</v>
      </c>
      <c r="Q829" s="10">
        <v>0.78249999999999997</v>
      </c>
      <c r="R829" s="9">
        <v>0.82279999999999998</v>
      </c>
      <c r="S829" s="9">
        <v>0.32307317073170794</v>
      </c>
      <c r="T829" s="11">
        <v>0.176949942</v>
      </c>
      <c r="U829" s="9">
        <v>7.7928273399999999E-3</v>
      </c>
      <c r="V829" s="10">
        <v>9.0028095449999998E-2</v>
      </c>
      <c r="W829" s="9">
        <v>2.5178027340616502E-2</v>
      </c>
      <c r="X829" s="9">
        <v>0.38190865236555699</v>
      </c>
      <c r="Y829" s="9">
        <v>5.9999999999998943E-3</v>
      </c>
      <c r="Z829" s="9">
        <v>0</v>
      </c>
      <c r="AA829" s="10">
        <v>6.0274247827615656E-3</v>
      </c>
      <c r="AB829" s="9">
        <v>0.20450000764999998</v>
      </c>
      <c r="AC829" s="9">
        <v>0.54100000000000004</v>
      </c>
      <c r="AD829" s="10">
        <v>0.3766246733484</v>
      </c>
      <c r="AE829" s="10">
        <v>0.28868616023809002</v>
      </c>
      <c r="AF829" s="9">
        <v>6.8511950001808888E-2</v>
      </c>
      <c r="AG829" s="9">
        <v>0.41111435714285716</v>
      </c>
    </row>
    <row r="830" spans="3:33">
      <c r="C830" t="s">
        <v>142</v>
      </c>
      <c r="D830">
        <v>2003</v>
      </c>
      <c r="E830" s="9">
        <v>0.19544250000000005</v>
      </c>
      <c r="F830" s="9">
        <v>1</v>
      </c>
      <c r="G830" s="9">
        <v>2.8000000000000025E-2</v>
      </c>
      <c r="H830" s="9">
        <v>0.5</v>
      </c>
      <c r="I830" s="9">
        <v>5.7333333333333333E-2</v>
      </c>
      <c r="J830" s="9">
        <v>9.7999999999999976E-2</v>
      </c>
      <c r="K830" s="10">
        <v>9.9999999999999933E-3</v>
      </c>
      <c r="L830" s="9">
        <v>0.57399999999999995</v>
      </c>
      <c r="M830" s="9">
        <v>0.33743633860977296</v>
      </c>
      <c r="N830" s="10">
        <v>0.16</v>
      </c>
      <c r="O830" s="10">
        <v>0.3</v>
      </c>
      <c r="P830" s="9">
        <v>0.12</v>
      </c>
      <c r="Q830" s="10">
        <v>0.78249999999999997</v>
      </c>
      <c r="R830" s="9">
        <v>0.82279999999999998</v>
      </c>
      <c r="S830" s="9">
        <v>0.31801317073170798</v>
      </c>
      <c r="T830" s="11">
        <v>0.176949942</v>
      </c>
      <c r="U830" s="9">
        <v>6.2565433699999992E-3</v>
      </c>
      <c r="V830" s="10">
        <v>8.5004071050000005E-2</v>
      </c>
      <c r="W830" s="9">
        <v>2.5178027340616502E-2</v>
      </c>
      <c r="X830" s="9">
        <v>0.38190865236555699</v>
      </c>
      <c r="Y830" s="9">
        <v>5.9999999999998943E-3</v>
      </c>
      <c r="Z830" s="9">
        <v>0</v>
      </c>
      <c r="AA830" s="10">
        <v>6.0274247827615656E-3</v>
      </c>
      <c r="AB830" s="9">
        <v>0.19725000382500002</v>
      </c>
      <c r="AC830" s="9">
        <v>0.55299999999999994</v>
      </c>
      <c r="AD830" s="10">
        <v>0.343453637964446</v>
      </c>
      <c r="AE830" s="10">
        <v>0.29509428420512596</v>
      </c>
      <c r="AF830" s="9">
        <v>8.6702814980645221E-2</v>
      </c>
      <c r="AG830" s="9">
        <v>0.38062042857142853</v>
      </c>
    </row>
    <row r="831" spans="3:33">
      <c r="C831" t="s">
        <v>142</v>
      </c>
      <c r="D831">
        <v>2004</v>
      </c>
      <c r="E831" s="9">
        <v>0.19544250000000005</v>
      </c>
      <c r="F831" s="9">
        <v>1</v>
      </c>
      <c r="G831" s="9">
        <v>2.4000000000000021E-2</v>
      </c>
      <c r="H831" s="9">
        <v>0.5</v>
      </c>
      <c r="I831" s="9">
        <v>5.7333333333333333E-2</v>
      </c>
      <c r="J831" s="9">
        <v>8.4000000000000075E-2</v>
      </c>
      <c r="K831" s="10">
        <v>9.9999999999999933E-3</v>
      </c>
      <c r="L831" s="9">
        <v>0.57399999999999995</v>
      </c>
      <c r="M831" s="9">
        <v>0.33766441821247906</v>
      </c>
      <c r="N831" s="10">
        <v>0.16</v>
      </c>
      <c r="O831" s="10">
        <v>0.25</v>
      </c>
      <c r="P831" s="9">
        <v>0.11000000000000001</v>
      </c>
      <c r="Q831" s="10">
        <v>0.78249999999999997</v>
      </c>
      <c r="R831" s="9">
        <v>0.74720399999999998</v>
      </c>
      <c r="S831" s="9">
        <v>0.31344146341463386</v>
      </c>
      <c r="T831" s="11">
        <v>0.176949942</v>
      </c>
      <c r="U831" s="9">
        <v>1.0014654940000001E-2</v>
      </c>
      <c r="V831" s="10">
        <v>7.9980046649999997E-2</v>
      </c>
      <c r="W831" s="9">
        <v>2.5178027340616502E-2</v>
      </c>
      <c r="X831" s="9">
        <v>0.38190865236555699</v>
      </c>
      <c r="Y831" s="9">
        <v>5.9999999999998943E-3</v>
      </c>
      <c r="Z831" s="9">
        <v>0</v>
      </c>
      <c r="AA831" s="10">
        <v>6.0274247827615656E-3</v>
      </c>
      <c r="AB831" s="9">
        <v>0.18999999999999995</v>
      </c>
      <c r="AC831" s="9">
        <v>0.55500000000000005</v>
      </c>
      <c r="AD831" s="10">
        <v>0.32261818391689601</v>
      </c>
      <c r="AE831" s="10">
        <v>0.30257505287657599</v>
      </c>
      <c r="AF831" s="9">
        <v>0.11215627080260222</v>
      </c>
      <c r="AG831" s="9">
        <v>0.3909015714285714</v>
      </c>
    </row>
    <row r="832" spans="3:33">
      <c r="C832" t="s">
        <v>142</v>
      </c>
      <c r="D832">
        <v>2005</v>
      </c>
      <c r="E832" s="9">
        <v>0.19544250000000005</v>
      </c>
      <c r="F832" s="9">
        <v>1</v>
      </c>
      <c r="G832" s="9">
        <v>2.0000000000000018E-2</v>
      </c>
      <c r="H832" s="9">
        <v>0.5</v>
      </c>
      <c r="I832" s="9">
        <v>5.7333333333333333E-2</v>
      </c>
      <c r="J832" s="9">
        <v>6.9999999999999951E-2</v>
      </c>
      <c r="K832" s="10">
        <v>9.9999999999999933E-3</v>
      </c>
      <c r="L832" s="9">
        <v>0.57399999999999995</v>
      </c>
      <c r="M832" s="9">
        <v>0.32731419513913351</v>
      </c>
      <c r="N832" s="10">
        <v>0.16</v>
      </c>
      <c r="O832" s="10">
        <v>0.37</v>
      </c>
      <c r="P832" s="9">
        <v>0.1</v>
      </c>
      <c r="Q832" s="10">
        <v>0.78249999999999997</v>
      </c>
      <c r="R832" s="9">
        <v>0.67160799999999998</v>
      </c>
      <c r="S832" s="9">
        <v>0.30917853658536587</v>
      </c>
      <c r="T832" s="11">
        <v>0.176949942</v>
      </c>
      <c r="U832" s="9">
        <v>1.3091623379999999E-2</v>
      </c>
      <c r="V832" s="10">
        <v>7.4956022250000004E-2</v>
      </c>
      <c r="W832" s="9">
        <v>2.5178027340616502E-2</v>
      </c>
      <c r="X832" s="9">
        <v>0.38190865236555699</v>
      </c>
      <c r="Y832" s="9">
        <v>5.9999999999998943E-3</v>
      </c>
      <c r="Z832" s="9">
        <v>0</v>
      </c>
      <c r="AA832" s="10">
        <v>6.0274247827615656E-3</v>
      </c>
      <c r="AB832" s="9">
        <v>0.17527500000000007</v>
      </c>
      <c r="AC832" s="9">
        <v>0.55799999999999994</v>
      </c>
      <c r="AD832" s="10">
        <v>0.33333693348283799</v>
      </c>
      <c r="AE832" s="10">
        <v>0.313872381712264</v>
      </c>
      <c r="AF832" s="9">
        <v>0.19628174745298332</v>
      </c>
      <c r="AG832" s="9">
        <v>0.41247028571428573</v>
      </c>
    </row>
    <row r="833" spans="3:33">
      <c r="C833" t="s">
        <v>142</v>
      </c>
      <c r="D833">
        <v>2006</v>
      </c>
      <c r="E833" s="9">
        <v>0.19544250000000005</v>
      </c>
      <c r="F833" s="9">
        <v>1</v>
      </c>
      <c r="G833" s="9">
        <v>1.6666666666666718E-2</v>
      </c>
      <c r="H833" s="9">
        <v>0.5</v>
      </c>
      <c r="I833" s="9">
        <v>5.7333333333333333E-2</v>
      </c>
      <c r="J833" s="9">
        <v>6.6666666666666763E-2</v>
      </c>
      <c r="K833" s="10">
        <v>9.9999999999999933E-3</v>
      </c>
      <c r="L833" s="9">
        <v>0.5736</v>
      </c>
      <c r="M833" s="9">
        <v>0.32319880155093395</v>
      </c>
      <c r="N833" s="10">
        <v>0.16</v>
      </c>
      <c r="O833" s="10">
        <v>0.35</v>
      </c>
      <c r="P833" s="9">
        <v>0.11000000000000001</v>
      </c>
      <c r="Q833" s="10">
        <v>0.78249999999999997</v>
      </c>
      <c r="R833" s="9">
        <v>0.66190400000000005</v>
      </c>
      <c r="S833" s="9">
        <v>0.30511463414634188</v>
      </c>
      <c r="T833" s="11">
        <v>0.176949942</v>
      </c>
      <c r="U833" s="9">
        <v>1.5246255600000001E-2</v>
      </c>
      <c r="V833" s="10">
        <v>7.1796955583333336E-2</v>
      </c>
      <c r="W833" s="9">
        <v>2.5178027340616502E-2</v>
      </c>
      <c r="X833" s="9">
        <v>0.38190865236555699</v>
      </c>
      <c r="Y833" s="9">
        <v>5.9999999999998943E-3</v>
      </c>
      <c r="Z833" s="9">
        <v>0</v>
      </c>
      <c r="AA833" s="10">
        <v>6.0274247827615656E-3</v>
      </c>
      <c r="AB833" s="9">
        <v>0.16055000000000008</v>
      </c>
      <c r="AC833" s="9">
        <v>0.53200000000000003</v>
      </c>
      <c r="AD833" s="10">
        <v>0.32441537917845398</v>
      </c>
      <c r="AE833" s="10">
        <v>0.25489999484212</v>
      </c>
      <c r="AF833" s="9">
        <v>0.25446182384012112</v>
      </c>
      <c r="AG833" s="9">
        <v>0.41026971428571429</v>
      </c>
    </row>
    <row r="834" spans="3:33">
      <c r="C834" t="s">
        <v>142</v>
      </c>
      <c r="D834">
        <v>2007</v>
      </c>
      <c r="E834" s="9">
        <v>0.19544250000000005</v>
      </c>
      <c r="F834" s="9">
        <v>1</v>
      </c>
      <c r="G834" s="9">
        <v>1.3333333333333308E-2</v>
      </c>
      <c r="H834" s="9">
        <v>0.5</v>
      </c>
      <c r="I834" s="9">
        <v>5.7333333333333333E-2</v>
      </c>
      <c r="J834" s="9">
        <v>6.3333333333333242E-2</v>
      </c>
      <c r="K834" s="10">
        <v>9.9999999999999933E-3</v>
      </c>
      <c r="L834" s="9">
        <v>0.57320000000000004</v>
      </c>
      <c r="M834" s="9">
        <v>0.31720598717034898</v>
      </c>
      <c r="N834" s="10">
        <v>0.16</v>
      </c>
      <c r="O834" s="10">
        <v>0.37</v>
      </c>
      <c r="P834" s="9">
        <v>0.12</v>
      </c>
      <c r="Q834" s="10">
        <v>0.78249999999999997</v>
      </c>
      <c r="R834" s="9">
        <v>0.6522</v>
      </c>
      <c r="S834" s="9">
        <v>0.30116000000000009</v>
      </c>
      <c r="T834" s="11">
        <v>0.176949942</v>
      </c>
      <c r="U834" s="9">
        <v>2.0192696460000003E-2</v>
      </c>
      <c r="V834" s="10">
        <v>6.8637888916666667E-2</v>
      </c>
      <c r="W834" s="9">
        <v>2.5178027340616502E-2</v>
      </c>
      <c r="X834" s="9">
        <v>0.38190865236555699</v>
      </c>
      <c r="Y834" s="9">
        <v>5.9999999999998943E-3</v>
      </c>
      <c r="Z834" s="9">
        <v>0</v>
      </c>
      <c r="AA834" s="10">
        <v>6.0274247827615656E-3</v>
      </c>
      <c r="AB834" s="9">
        <v>0.14582499999999998</v>
      </c>
      <c r="AC834" s="9">
        <v>0.54400000000000004</v>
      </c>
      <c r="AD834" s="10">
        <v>0.37534912920220204</v>
      </c>
      <c r="AE834" s="10">
        <v>0.25943358525729199</v>
      </c>
      <c r="AF834" s="9">
        <v>0.41725704628577892</v>
      </c>
      <c r="AG834" s="9">
        <v>0.4133242857142857</v>
      </c>
    </row>
    <row r="835" spans="3:33">
      <c r="C835" t="s">
        <v>142</v>
      </c>
      <c r="D835">
        <v>2008</v>
      </c>
      <c r="E835" s="9">
        <v>0.19544250000000005</v>
      </c>
      <c r="F835" s="9">
        <v>1</v>
      </c>
      <c r="G835" s="9">
        <v>1.0000000000000009E-2</v>
      </c>
      <c r="H835" s="9">
        <v>0.5</v>
      </c>
      <c r="I835" s="9">
        <v>5.7333333333333333E-2</v>
      </c>
      <c r="J835" s="9">
        <v>6.0000000000000053E-2</v>
      </c>
      <c r="K835" s="10">
        <v>9.9999999999999933E-3</v>
      </c>
      <c r="L835" s="9">
        <v>0.57279999999999998</v>
      </c>
      <c r="M835" s="9">
        <v>0.31394157951676904</v>
      </c>
      <c r="N835" s="10">
        <v>0.16</v>
      </c>
      <c r="O835" s="10">
        <v>0.3773999998345971</v>
      </c>
      <c r="P835" s="9">
        <v>0.13</v>
      </c>
      <c r="Q835" s="10">
        <v>0.78249999999999997</v>
      </c>
      <c r="R835" s="9">
        <v>0.64250000000000007</v>
      </c>
      <c r="S835" s="9">
        <v>0.29723512195121993</v>
      </c>
      <c r="T835" s="11">
        <v>0.176949942</v>
      </c>
      <c r="U835" s="9">
        <v>6.1779819300000005E-3</v>
      </c>
      <c r="V835" s="10">
        <v>6.5478822249999999E-2</v>
      </c>
      <c r="W835" s="9">
        <v>2.5178027340616502E-2</v>
      </c>
      <c r="X835" s="9">
        <v>0.38190865236555699</v>
      </c>
      <c r="Y835" s="9">
        <v>5.9999999999998943E-3</v>
      </c>
      <c r="Z835" s="9">
        <v>0</v>
      </c>
      <c r="AA835" s="10">
        <v>6.0274247827615656E-3</v>
      </c>
      <c r="AB835" s="9">
        <v>0.13109999999999999</v>
      </c>
      <c r="AC835" s="9">
        <v>0.58499999999999996</v>
      </c>
      <c r="AD835" s="10">
        <v>0.39814170290147199</v>
      </c>
      <c r="AE835" s="10">
        <v>0.26761495060266399</v>
      </c>
      <c r="AF835" s="9">
        <v>0.56249102105764437</v>
      </c>
      <c r="AG835" s="9">
        <v>0.40646685714285713</v>
      </c>
    </row>
    <row r="836" spans="3:33">
      <c r="C836" t="s">
        <v>142</v>
      </c>
      <c r="D836">
        <v>2009</v>
      </c>
      <c r="E836" s="9">
        <v>0.19544250000000005</v>
      </c>
      <c r="F836" s="9">
        <v>1</v>
      </c>
      <c r="G836" s="9">
        <v>2.9799999557435508E-2</v>
      </c>
      <c r="H836" s="9">
        <v>0.5</v>
      </c>
      <c r="I836" s="9">
        <v>5.7333333333333333E-2</v>
      </c>
      <c r="J836" s="9">
        <v>7.8799999579787228E-2</v>
      </c>
      <c r="K836" s="10">
        <v>9.9999999999999933E-3</v>
      </c>
      <c r="L836" s="9">
        <v>0.57240000000000002</v>
      </c>
      <c r="M836" s="9">
        <v>0.5</v>
      </c>
      <c r="N836" s="10">
        <v>0.16</v>
      </c>
      <c r="O836" s="10">
        <v>0.3847999996691942</v>
      </c>
      <c r="P836" s="9">
        <v>0.13259999994188548</v>
      </c>
      <c r="Q836" s="10">
        <v>0.78249999999999997</v>
      </c>
      <c r="R836" s="9">
        <v>0.63280000000000003</v>
      </c>
      <c r="S836" s="9">
        <v>0.32529041888511079</v>
      </c>
      <c r="T836" s="11">
        <v>0.176949942</v>
      </c>
      <c r="U836" s="9">
        <v>1.4595680829999999E-2</v>
      </c>
      <c r="V836" s="10">
        <v>6.6788398665728693E-2</v>
      </c>
      <c r="W836" s="9">
        <v>2.5178027340616502E-2</v>
      </c>
      <c r="X836" s="9">
        <v>0.38190865236555699</v>
      </c>
      <c r="Y836" s="9">
        <v>5.9999999999998943E-3</v>
      </c>
      <c r="Z836" s="9">
        <v>0</v>
      </c>
      <c r="AA836" s="10">
        <v>6.0274247827615656E-3</v>
      </c>
      <c r="AB836" s="9">
        <v>0.14847799961157138</v>
      </c>
      <c r="AC836" s="9">
        <v>0.57999999999999996</v>
      </c>
      <c r="AD836" s="10">
        <v>0.37422610482892199</v>
      </c>
      <c r="AE836" s="10">
        <v>0.276451625268686</v>
      </c>
      <c r="AF836" s="9">
        <v>0.74099915405405437</v>
      </c>
      <c r="AG836" s="9">
        <v>0.39833752018170482</v>
      </c>
    </row>
    <row r="837" spans="3:33">
      <c r="C837" t="s">
        <v>142</v>
      </c>
      <c r="D837">
        <v>2010</v>
      </c>
      <c r="E837" s="9">
        <v>0.19544250000000005</v>
      </c>
      <c r="F837" s="9">
        <v>1</v>
      </c>
      <c r="G837" s="9">
        <v>4.9599999114871007E-2</v>
      </c>
      <c r="H837" s="9">
        <v>0.5</v>
      </c>
      <c r="I837" s="9">
        <v>5.7333333333333333E-2</v>
      </c>
      <c r="J837" s="9">
        <v>9.7599999159574513E-2</v>
      </c>
      <c r="K837" s="10">
        <v>9.9999999999999933E-3</v>
      </c>
      <c r="L837" s="9">
        <v>0.57812399987205865</v>
      </c>
      <c r="M837" s="9">
        <v>0.5</v>
      </c>
      <c r="N837" s="10">
        <v>0.16</v>
      </c>
      <c r="O837" s="10">
        <v>0.39219999950379131</v>
      </c>
      <c r="P837" s="9">
        <v>0.13519999988377093</v>
      </c>
      <c r="Q837" s="10">
        <v>0.78249999999999997</v>
      </c>
      <c r="R837" s="9">
        <v>0.63280000000000003</v>
      </c>
      <c r="S837" s="9">
        <v>0.35334571581900176</v>
      </c>
      <c r="T837" s="11">
        <v>0.176949942</v>
      </c>
      <c r="U837" s="9">
        <v>1.4741637635037609E-2</v>
      </c>
      <c r="V837" s="10">
        <v>6.8097975081457374E-2</v>
      </c>
      <c r="W837" s="9">
        <v>2.5178027340616502E-2</v>
      </c>
      <c r="X837" s="9">
        <v>0.38190865236555699</v>
      </c>
      <c r="Y837" s="9">
        <v>5.9999999999998943E-3</v>
      </c>
      <c r="Z837" s="9">
        <v>0</v>
      </c>
      <c r="AA837" s="10">
        <v>6.0274247827615656E-3</v>
      </c>
      <c r="AB837" s="9">
        <v>0.16585599922314287</v>
      </c>
      <c r="AC837" s="9">
        <v>0.59</v>
      </c>
      <c r="AD837" s="10">
        <v>0.37548384375252014</v>
      </c>
      <c r="AE837" s="10">
        <v>0.27868710896603216</v>
      </c>
      <c r="AF837" s="9">
        <v>0.73358916267913998</v>
      </c>
      <c r="AG837" s="9">
        <v>0.39020818322055256</v>
      </c>
    </row>
    <row r="838" spans="3:33">
      <c r="C838" t="s">
        <v>144</v>
      </c>
      <c r="D838">
        <v>1995</v>
      </c>
      <c r="E838" s="9">
        <v>0.36271567919075143</v>
      </c>
      <c r="F838" s="9">
        <v>5.4539999999999998E-2</v>
      </c>
      <c r="G838" s="9">
        <v>0.21999999999999997</v>
      </c>
      <c r="H838" s="9">
        <v>0.27500000000000002</v>
      </c>
      <c r="I838" s="9">
        <v>5.4666666666666669E-2</v>
      </c>
      <c r="J838" s="9">
        <v>0.20999999999999996</v>
      </c>
      <c r="K838" s="10">
        <v>0.49525000000000002</v>
      </c>
      <c r="L838" s="9">
        <v>0.46</v>
      </c>
      <c r="M838" s="9">
        <v>0.8578449844983993</v>
      </c>
      <c r="N838" s="10">
        <v>0.08</v>
      </c>
      <c r="O838" s="10">
        <v>0.34</v>
      </c>
      <c r="P838" s="9">
        <v>8.4799999892711642E-2</v>
      </c>
      <c r="Q838" s="10">
        <v>0.3175</v>
      </c>
      <c r="R838" s="9">
        <v>0.87271999999999994</v>
      </c>
      <c r="S838" s="9">
        <v>0.32222146341463398</v>
      </c>
      <c r="T838" s="11">
        <v>0.32944228199999998</v>
      </c>
      <c r="U838" s="9">
        <v>3.2673267329999998E-2</v>
      </c>
      <c r="V838" s="10">
        <v>0.16796252075000001</v>
      </c>
      <c r="W838" s="9">
        <v>4.3472853616803676E-2</v>
      </c>
      <c r="X838" s="9">
        <v>2.62202474048286E-2</v>
      </c>
      <c r="Y838" s="9">
        <v>0.1359999999999999</v>
      </c>
      <c r="Z838" s="9">
        <v>0.59</v>
      </c>
      <c r="AA838" s="10">
        <v>0.36196911196911197</v>
      </c>
      <c r="AB838" s="9">
        <v>0.8</v>
      </c>
      <c r="AC838" s="9">
        <v>0.69099999999999995</v>
      </c>
      <c r="AD838" s="10">
        <v>0.44289602809155298</v>
      </c>
      <c r="AE838" s="10">
        <v>0.49746148270360091</v>
      </c>
      <c r="AF838" s="9">
        <v>2.6137104679928888E-3</v>
      </c>
      <c r="AG838" s="9">
        <v>0.30477271428571429</v>
      </c>
    </row>
    <row r="839" spans="3:33">
      <c r="C839" t="s">
        <v>144</v>
      </c>
      <c r="D839">
        <v>1996</v>
      </c>
      <c r="E839" s="9">
        <v>0.36271567919075143</v>
      </c>
      <c r="F839" s="9">
        <v>5.4539999999999998E-2</v>
      </c>
      <c r="G839" s="9">
        <v>0.21200000000000008</v>
      </c>
      <c r="H839" s="9">
        <v>0.27500000000000002</v>
      </c>
      <c r="I839" s="9">
        <v>5.4666666666666669E-2</v>
      </c>
      <c r="J839" s="9">
        <v>0.20200000000000007</v>
      </c>
      <c r="K839" s="10">
        <v>0.49525000000000002</v>
      </c>
      <c r="L839" s="9">
        <v>0.45119999999999999</v>
      </c>
      <c r="M839" s="9">
        <v>0.8578449844983993</v>
      </c>
      <c r="N839" s="10">
        <v>0.08</v>
      </c>
      <c r="O839" s="10">
        <v>0.31</v>
      </c>
      <c r="P839" s="9">
        <v>8.3199999928474433E-2</v>
      </c>
      <c r="Q839" s="10">
        <v>0.3175</v>
      </c>
      <c r="R839" s="9">
        <v>0.87271999999999994</v>
      </c>
      <c r="S839" s="9">
        <v>0.31831073170731794</v>
      </c>
      <c r="T839" s="11">
        <v>0.32944228199999998</v>
      </c>
      <c r="U839" s="9">
        <v>4.8867852120000006E-2</v>
      </c>
      <c r="V839" s="10">
        <v>0.15738712545</v>
      </c>
      <c r="W839" s="9">
        <v>4.3472853616803676E-2</v>
      </c>
      <c r="X839" s="9">
        <v>2.62202474048286E-2</v>
      </c>
      <c r="Y839" s="9">
        <v>0.1359999999999999</v>
      </c>
      <c r="Z839" s="9">
        <v>0.59</v>
      </c>
      <c r="AA839" s="10">
        <v>0.36196911196911197</v>
      </c>
      <c r="AB839" s="9">
        <v>0.80100000380000003</v>
      </c>
      <c r="AC839" s="9">
        <v>0.70099999999999996</v>
      </c>
      <c r="AD839" s="10">
        <v>0.44173064093632802</v>
      </c>
      <c r="AE839" s="10">
        <v>0.49740967622934579</v>
      </c>
      <c r="AF839" s="9">
        <v>4.4673012077358892E-3</v>
      </c>
      <c r="AG839" s="9">
        <v>0.2956192857142857</v>
      </c>
    </row>
    <row r="840" spans="3:33">
      <c r="C840" t="s">
        <v>144</v>
      </c>
      <c r="D840">
        <v>1997</v>
      </c>
      <c r="E840" s="9">
        <v>0.36271567919075143</v>
      </c>
      <c r="F840" s="9">
        <v>5.4539999999999998E-2</v>
      </c>
      <c r="G840" s="9">
        <v>0.20400000000000007</v>
      </c>
      <c r="H840" s="9">
        <v>0.27500000000000002</v>
      </c>
      <c r="I840" s="9">
        <v>5.4666666666666669E-2</v>
      </c>
      <c r="J840" s="9">
        <v>0.19400000000000006</v>
      </c>
      <c r="K840" s="10">
        <v>0.49525000000000002</v>
      </c>
      <c r="L840" s="9">
        <v>0.44240000000000002</v>
      </c>
      <c r="M840" s="9">
        <v>0.8578449844983993</v>
      </c>
      <c r="N840" s="10">
        <v>0.08</v>
      </c>
      <c r="O840" s="10">
        <v>0.45</v>
      </c>
      <c r="P840" s="9">
        <v>8.159999996423721E-2</v>
      </c>
      <c r="Q840" s="10">
        <v>0.3175</v>
      </c>
      <c r="R840" s="9">
        <v>0.87271999999999994</v>
      </c>
      <c r="S840" s="9">
        <v>0.31545707317073213</v>
      </c>
      <c r="T840" s="11">
        <v>0.32944228199999998</v>
      </c>
      <c r="U840" s="9">
        <v>3.4189919489999998E-2</v>
      </c>
      <c r="V840" s="10">
        <v>0.14681173015000001</v>
      </c>
      <c r="W840" s="9">
        <v>4.3472853616803676E-2</v>
      </c>
      <c r="X840" s="9">
        <v>2.62202474048286E-2</v>
      </c>
      <c r="Y840" s="9">
        <v>0.1359999999999999</v>
      </c>
      <c r="Z840" s="9">
        <v>0.59</v>
      </c>
      <c r="AA840" s="10">
        <v>0.36196911196911197</v>
      </c>
      <c r="AB840" s="9">
        <v>0.80200000760000001</v>
      </c>
      <c r="AC840" s="9">
        <v>0.70499999999999996</v>
      </c>
      <c r="AD840" s="10">
        <v>0.45495998656276404</v>
      </c>
      <c r="AE840" s="10">
        <v>0.49272109198438485</v>
      </c>
      <c r="AF840" s="9">
        <v>7.6446753816688884E-3</v>
      </c>
      <c r="AG840" s="9">
        <v>0.30440671428571431</v>
      </c>
    </row>
    <row r="841" spans="3:33">
      <c r="C841" t="s">
        <v>144</v>
      </c>
      <c r="D841">
        <v>1998</v>
      </c>
      <c r="E841" s="9">
        <v>0.36271567919075143</v>
      </c>
      <c r="F841" s="9">
        <v>5.4539999999999998E-2</v>
      </c>
      <c r="G841" s="9">
        <v>0.19599999999999995</v>
      </c>
      <c r="H841" s="9">
        <v>0.27500000000000002</v>
      </c>
      <c r="I841" s="9">
        <v>5.4666666666666669E-2</v>
      </c>
      <c r="J841" s="9">
        <v>0.18599999999999994</v>
      </c>
      <c r="K841" s="10">
        <v>0.49525000000000002</v>
      </c>
      <c r="L841" s="9">
        <v>0.43359999999999999</v>
      </c>
      <c r="M841" s="9">
        <v>0.8578449844983993</v>
      </c>
      <c r="N841" s="10">
        <v>0.08</v>
      </c>
      <c r="O841" s="10">
        <v>0.32</v>
      </c>
      <c r="P841" s="9">
        <v>0.08</v>
      </c>
      <c r="Q841" s="10">
        <v>0.3175</v>
      </c>
      <c r="R841" s="9">
        <v>0.87271999999999994</v>
      </c>
      <c r="S841" s="9">
        <v>0.31284439024390398</v>
      </c>
      <c r="T841" s="11">
        <v>0.32944228199999998</v>
      </c>
      <c r="U841" s="9">
        <v>2.8975265019999998E-2</v>
      </c>
      <c r="V841" s="10">
        <v>0.13623633485</v>
      </c>
      <c r="W841" s="9">
        <v>4.3472853616803676E-2</v>
      </c>
      <c r="X841" s="9">
        <v>2.62202474048286E-2</v>
      </c>
      <c r="Y841" s="9">
        <v>0.1359999999999999</v>
      </c>
      <c r="Z841" s="9">
        <v>0.59</v>
      </c>
      <c r="AA841" s="10">
        <v>0.36196911196911197</v>
      </c>
      <c r="AB841" s="9">
        <v>0.80200000760000001</v>
      </c>
      <c r="AC841" s="9">
        <v>0.70200000000000007</v>
      </c>
      <c r="AD841" s="10">
        <v>0.4681893321892</v>
      </c>
      <c r="AE841" s="10">
        <v>0.48803250773942403</v>
      </c>
      <c r="AF841" s="9">
        <v>2.5914769789585998E-2</v>
      </c>
      <c r="AG841" s="9">
        <v>0.31319414285714287</v>
      </c>
    </row>
    <row r="842" spans="3:33">
      <c r="C842" t="s">
        <v>144</v>
      </c>
      <c r="D842">
        <v>1999</v>
      </c>
      <c r="E842" s="9">
        <v>0.36271567919075143</v>
      </c>
      <c r="F842" s="9">
        <v>5.4539999999999998E-2</v>
      </c>
      <c r="G842" s="9">
        <v>0.18799999999999994</v>
      </c>
      <c r="H842" s="9">
        <v>0.27500000000000002</v>
      </c>
      <c r="I842" s="9">
        <v>5.4666666666666669E-2</v>
      </c>
      <c r="J842" s="9">
        <v>0.17799999999999994</v>
      </c>
      <c r="K842" s="10">
        <v>0.49525000000000002</v>
      </c>
      <c r="L842" s="9">
        <v>0.42479999999999996</v>
      </c>
      <c r="M842" s="9">
        <v>0.8578449844983993</v>
      </c>
      <c r="N842" s="10">
        <v>0.08</v>
      </c>
      <c r="O842" s="10">
        <v>0.28999999999999998</v>
      </c>
      <c r="P842" s="9">
        <v>7.5999999999999998E-2</v>
      </c>
      <c r="Q842" s="10">
        <v>0.3175</v>
      </c>
      <c r="R842" s="9">
        <v>0.87271999999999994</v>
      </c>
      <c r="S842" s="9">
        <v>0.31001024390244003</v>
      </c>
      <c r="T842" s="11">
        <v>0.32944228199999998</v>
      </c>
      <c r="U842" s="9">
        <v>1.5099657740000001E-2</v>
      </c>
      <c r="V842" s="10">
        <v>0.12566093955000002</v>
      </c>
      <c r="W842" s="9">
        <v>4.3472853616803676E-2</v>
      </c>
      <c r="X842" s="9">
        <v>2.62202474048286E-2</v>
      </c>
      <c r="Y842" s="9">
        <v>0.1359999999999999</v>
      </c>
      <c r="Z842" s="9">
        <v>0.59</v>
      </c>
      <c r="AA842" s="10">
        <v>0.36196911196911197</v>
      </c>
      <c r="AB842" s="9">
        <v>0.80200000760000001</v>
      </c>
      <c r="AC842" s="9">
        <v>0.75099999999999989</v>
      </c>
      <c r="AD842" s="10">
        <v>0.50683118929703896</v>
      </c>
      <c r="AE842" s="10">
        <v>0.48455640380147791</v>
      </c>
      <c r="AF842" s="9">
        <v>9.6071704080552003E-2</v>
      </c>
      <c r="AG842" s="9">
        <v>0.31785585714285713</v>
      </c>
    </row>
    <row r="843" spans="3:33">
      <c r="C843" t="s">
        <v>144</v>
      </c>
      <c r="D843">
        <v>2000</v>
      </c>
      <c r="E843" s="9">
        <v>0.36271567919075143</v>
      </c>
      <c r="F843" s="9">
        <v>5.4539999999999998E-2</v>
      </c>
      <c r="G843" s="9">
        <v>0.18000000000000005</v>
      </c>
      <c r="H843" s="9">
        <v>0.27500000000000002</v>
      </c>
      <c r="I843" s="9">
        <v>5.4666666666666669E-2</v>
      </c>
      <c r="J843" s="9">
        <v>0.17000000000000004</v>
      </c>
      <c r="K843" s="10">
        <v>0.49525000000000002</v>
      </c>
      <c r="L843" s="9">
        <v>0.41600000000000004</v>
      </c>
      <c r="M843" s="9">
        <v>0.8578449844983993</v>
      </c>
      <c r="N843" s="10">
        <v>0.08</v>
      </c>
      <c r="O843" s="10">
        <v>0.52</v>
      </c>
      <c r="P843" s="9">
        <v>7.1999999999999995E-2</v>
      </c>
      <c r="Q843" s="10">
        <v>0.3175</v>
      </c>
      <c r="R843" s="9">
        <v>0.87141333333333337</v>
      </c>
      <c r="S843" s="9">
        <v>0.30666243902439194</v>
      </c>
      <c r="T843" s="11">
        <v>0.32944228199999998</v>
      </c>
      <c r="U843" s="9">
        <v>9.0588347499999996E-3</v>
      </c>
      <c r="V843" s="10">
        <v>0.11508554425</v>
      </c>
      <c r="W843" s="9">
        <v>4.3472853616803676E-2</v>
      </c>
      <c r="X843" s="9">
        <v>2.62202474048286E-2</v>
      </c>
      <c r="Y843" s="9">
        <v>0.1359999999999999</v>
      </c>
      <c r="Z843" s="9">
        <v>0.59</v>
      </c>
      <c r="AA843" s="10">
        <v>0.36196911196911197</v>
      </c>
      <c r="AB843" s="9">
        <v>0.80200000760000001</v>
      </c>
      <c r="AC843" s="9">
        <v>0.76300000000000001</v>
      </c>
      <c r="AD843" s="10">
        <v>0.54547304640487804</v>
      </c>
      <c r="AE843" s="10">
        <v>0.48108029986353185</v>
      </c>
      <c r="AF843" s="9">
        <v>0.13897548832691889</v>
      </c>
      <c r="AG843" s="9">
        <v>0.30941985714285714</v>
      </c>
    </row>
    <row r="844" spans="3:33">
      <c r="C844" t="s">
        <v>144</v>
      </c>
      <c r="D844">
        <v>2001</v>
      </c>
      <c r="E844" s="9">
        <v>0.36271567919075143</v>
      </c>
      <c r="F844" s="9">
        <v>5.4539999999999998E-2</v>
      </c>
      <c r="G844" s="9">
        <v>0.17200000000000004</v>
      </c>
      <c r="H844" s="9">
        <v>0.27500000000000002</v>
      </c>
      <c r="I844" s="9">
        <v>5.4666666666666669E-2</v>
      </c>
      <c r="J844" s="9">
        <v>0.16599999999999993</v>
      </c>
      <c r="K844" s="10">
        <v>0.49525000000000002</v>
      </c>
      <c r="L844" s="9">
        <v>0.41320000000000001</v>
      </c>
      <c r="M844" s="9">
        <v>0.8578449844983993</v>
      </c>
      <c r="N844" s="10">
        <v>0.08</v>
      </c>
      <c r="O844" s="10">
        <v>0.54</v>
      </c>
      <c r="P844" s="9">
        <v>6.8000000000000005E-2</v>
      </c>
      <c r="Q844" s="10">
        <v>0.3175</v>
      </c>
      <c r="R844" s="9">
        <v>0.87010666666666669</v>
      </c>
      <c r="S844" s="9">
        <v>0.30281073170731787</v>
      </c>
      <c r="T844" s="11">
        <v>0.32944228199999998</v>
      </c>
      <c r="U844" s="9">
        <v>2.1574074070000001E-2</v>
      </c>
      <c r="V844" s="10">
        <v>0.1084273526</v>
      </c>
      <c r="W844" s="9">
        <v>4.3472853616803676E-2</v>
      </c>
      <c r="X844" s="9">
        <v>2.62202474048286E-2</v>
      </c>
      <c r="Y844" s="9">
        <v>0.1359999999999999</v>
      </c>
      <c r="Z844" s="9">
        <v>0.59</v>
      </c>
      <c r="AA844" s="10">
        <v>0.36196911196911197</v>
      </c>
      <c r="AB844" s="9">
        <v>0.80200000760000001</v>
      </c>
      <c r="AC844" s="9">
        <v>0.73</v>
      </c>
      <c r="AD844" s="10">
        <v>0.54963715611559905</v>
      </c>
      <c r="AE844" s="10">
        <v>0.50068169356374492</v>
      </c>
      <c r="AF844" s="9">
        <v>0.15957883103876777</v>
      </c>
      <c r="AG844" s="9">
        <v>0.29773685714285714</v>
      </c>
    </row>
    <row r="845" spans="3:33">
      <c r="C845" t="s">
        <v>144</v>
      </c>
      <c r="D845">
        <v>2002</v>
      </c>
      <c r="E845" s="9">
        <v>0.36271567919075143</v>
      </c>
      <c r="F845" s="9">
        <v>5.4539999999999998E-2</v>
      </c>
      <c r="G845" s="9">
        <v>0.16400000000000003</v>
      </c>
      <c r="H845" s="9">
        <v>0.27500000000000002</v>
      </c>
      <c r="I845" s="9">
        <v>5.4666666666666669E-2</v>
      </c>
      <c r="J845" s="9">
        <v>0.16200000000000003</v>
      </c>
      <c r="K845" s="10">
        <v>0.49525000000000002</v>
      </c>
      <c r="L845" s="9">
        <v>0.41039999999999999</v>
      </c>
      <c r="M845" s="9">
        <v>0.8578449844983993</v>
      </c>
      <c r="N845" s="10">
        <v>0.08</v>
      </c>
      <c r="O845" s="10">
        <v>0.53</v>
      </c>
      <c r="P845" s="9">
        <v>6.4000000000000001E-2</v>
      </c>
      <c r="Q845" s="10">
        <v>0.3175</v>
      </c>
      <c r="R845" s="9">
        <v>0.86880000000000002</v>
      </c>
      <c r="S845" s="9">
        <v>0.29875756097561013</v>
      </c>
      <c r="T845" s="11">
        <v>0.32944228199999998</v>
      </c>
      <c r="U845" s="9">
        <v>1.749271137E-2</v>
      </c>
      <c r="V845" s="10">
        <v>0.10176916095000001</v>
      </c>
      <c r="W845" s="9">
        <v>4.3472853616803676E-2</v>
      </c>
      <c r="X845" s="9">
        <v>2.62202474048286E-2</v>
      </c>
      <c r="Y845" s="9">
        <v>0.1359999999999999</v>
      </c>
      <c r="Z845" s="9">
        <v>0.59</v>
      </c>
      <c r="AA845" s="10">
        <v>0.36196911196911197</v>
      </c>
      <c r="AB845" s="9">
        <v>0.80596000735948714</v>
      </c>
      <c r="AC845" s="9">
        <v>0.73</v>
      </c>
      <c r="AD845" s="10">
        <v>0.55380126582631994</v>
      </c>
      <c r="AE845" s="10">
        <v>0.520283087263958</v>
      </c>
      <c r="AF845" s="9">
        <v>0.16471004253372776</v>
      </c>
      <c r="AG845" s="9">
        <v>0.30748785714285715</v>
      </c>
    </row>
    <row r="846" spans="3:33">
      <c r="C846" t="s">
        <v>144</v>
      </c>
      <c r="D846">
        <v>2003</v>
      </c>
      <c r="E846" s="9">
        <v>0.36271567919075143</v>
      </c>
      <c r="F846" s="9">
        <v>5.4539999999999998E-2</v>
      </c>
      <c r="G846" s="9">
        <v>0.15599999999999992</v>
      </c>
      <c r="H846" s="9">
        <v>0.27500000000000002</v>
      </c>
      <c r="I846" s="9">
        <v>5.4666666666666669E-2</v>
      </c>
      <c r="J846" s="9">
        <v>0.15799999999999992</v>
      </c>
      <c r="K846" s="10">
        <v>0.49525000000000002</v>
      </c>
      <c r="L846" s="9">
        <v>0.40759999999999996</v>
      </c>
      <c r="M846" s="9">
        <v>0.86371660959656604</v>
      </c>
      <c r="N846" s="10">
        <v>0.08</v>
      </c>
      <c r="O846" s="10">
        <v>0.56000000000000005</v>
      </c>
      <c r="P846" s="9">
        <v>0.06</v>
      </c>
      <c r="Q846" s="10">
        <v>0.3175</v>
      </c>
      <c r="R846" s="9">
        <v>0.8643333333333334</v>
      </c>
      <c r="S846" s="9">
        <v>0.29472390243902391</v>
      </c>
      <c r="T846" s="11">
        <v>0.32944228199999998</v>
      </c>
      <c r="U846" s="9">
        <v>1.163319095E-2</v>
      </c>
      <c r="V846" s="10">
        <v>9.5110969300000001E-2</v>
      </c>
      <c r="W846" s="9">
        <v>4.3472853616803676E-2</v>
      </c>
      <c r="X846" s="9">
        <v>2.62202474048286E-2</v>
      </c>
      <c r="Y846" s="9">
        <v>0.1359999999999999</v>
      </c>
      <c r="Z846" s="9">
        <v>0.59</v>
      </c>
      <c r="AA846" s="10">
        <v>0.36196911196911197</v>
      </c>
      <c r="AB846" s="9">
        <v>0.80992000711897427</v>
      </c>
      <c r="AC846" s="9">
        <v>0.71499999999999997</v>
      </c>
      <c r="AD846" s="10">
        <v>0.46618508186216595</v>
      </c>
      <c r="AE846" s="10">
        <v>0.52420912853836199</v>
      </c>
      <c r="AF846" s="9">
        <v>0.21233053943949443</v>
      </c>
      <c r="AG846" s="9">
        <v>0.31560671428571424</v>
      </c>
    </row>
    <row r="847" spans="3:33">
      <c r="C847" t="s">
        <v>144</v>
      </c>
      <c r="D847">
        <v>2004</v>
      </c>
      <c r="E847" s="9">
        <v>0.36271567919075143</v>
      </c>
      <c r="F847" s="9">
        <v>5.4539999999999998E-2</v>
      </c>
      <c r="G847" s="9">
        <v>0.14800000000000002</v>
      </c>
      <c r="H847" s="9">
        <v>0.27500000000000002</v>
      </c>
      <c r="I847" s="9">
        <v>5.4666666666666669E-2</v>
      </c>
      <c r="J847" s="9">
        <v>0.15400000000000003</v>
      </c>
      <c r="K847" s="10">
        <v>0.49525000000000002</v>
      </c>
      <c r="L847" s="9">
        <v>0.40479999999999999</v>
      </c>
      <c r="M847" s="9">
        <v>0.85116236996838557</v>
      </c>
      <c r="N847" s="10">
        <v>0.08</v>
      </c>
      <c r="O847" s="10">
        <v>0.56000000000000005</v>
      </c>
      <c r="P847" s="9">
        <v>6.1199999973177911E-2</v>
      </c>
      <c r="Q847" s="10">
        <v>0.3175</v>
      </c>
      <c r="R847" s="9">
        <v>0.85986666666666667</v>
      </c>
      <c r="S847" s="9">
        <v>0.29073024390243996</v>
      </c>
      <c r="T847" s="11">
        <v>0.32944228199999998</v>
      </c>
      <c r="U847" s="9">
        <v>1.7064846419999998E-2</v>
      </c>
      <c r="V847" s="10">
        <v>8.8452777650000008E-2</v>
      </c>
      <c r="W847" s="9">
        <v>4.3472853616803676E-2</v>
      </c>
      <c r="X847" s="9">
        <v>2.62202474048286E-2</v>
      </c>
      <c r="Y847" s="9">
        <v>0.1359999999999999</v>
      </c>
      <c r="Z847" s="9">
        <v>0.59</v>
      </c>
      <c r="AA847" s="10">
        <v>0.36196911196911197</v>
      </c>
      <c r="AB847" s="9">
        <v>0.81388000687846129</v>
      </c>
      <c r="AC847" s="9">
        <v>0.71200000000000008</v>
      </c>
      <c r="AD847" s="10">
        <v>0.49637881056629479</v>
      </c>
      <c r="AE847" s="10">
        <v>0.52399065016848401</v>
      </c>
      <c r="AF847" s="9">
        <v>0.3372757093591644</v>
      </c>
      <c r="AG847" s="9">
        <v>0.3240418571428571</v>
      </c>
    </row>
    <row r="848" spans="3:33">
      <c r="C848" t="s">
        <v>144</v>
      </c>
      <c r="D848">
        <v>2005</v>
      </c>
      <c r="E848" s="9">
        <v>0.36271567919075143</v>
      </c>
      <c r="F848" s="9">
        <v>5.4539999999999998E-2</v>
      </c>
      <c r="G848" s="9">
        <v>0.14000000000000001</v>
      </c>
      <c r="H848" s="9">
        <v>0.27500000000000002</v>
      </c>
      <c r="I848" s="9">
        <v>5.4666666666666669E-2</v>
      </c>
      <c r="J848" s="9">
        <v>0.15000000000000002</v>
      </c>
      <c r="K848" s="10">
        <v>0.49525000000000002</v>
      </c>
      <c r="L848" s="9">
        <v>0.40200000000000002</v>
      </c>
      <c r="M848" s="9">
        <v>0.78291370254215686</v>
      </c>
      <c r="N848" s="10">
        <v>0.08</v>
      </c>
      <c r="O848" s="10">
        <v>0.54</v>
      </c>
      <c r="P848" s="9">
        <v>6.2399999946355825E-2</v>
      </c>
      <c r="Q848" s="10">
        <v>0.3175</v>
      </c>
      <c r="R848" s="9">
        <v>0.85540000000000005</v>
      </c>
      <c r="S848" s="9">
        <v>0.28673658536585411</v>
      </c>
      <c r="T848" s="11">
        <v>0.32944228199999998</v>
      </c>
      <c r="U848" s="9">
        <v>1.703661234E-2</v>
      </c>
      <c r="V848" s="10">
        <v>8.1794586000000002E-2</v>
      </c>
      <c r="W848" s="9">
        <v>4.3472853616803676E-2</v>
      </c>
      <c r="X848" s="9">
        <v>2.62202474048286E-2</v>
      </c>
      <c r="Y848" s="9">
        <v>0.1359999999999999</v>
      </c>
      <c r="Z848" s="9">
        <v>0.59</v>
      </c>
      <c r="AA848" s="10">
        <v>0.36196911196911197</v>
      </c>
      <c r="AB848" s="9">
        <v>0.81784000663794842</v>
      </c>
      <c r="AC848" s="9">
        <v>0.71499999999999997</v>
      </c>
      <c r="AD848" s="10">
        <v>0.49947432353082244</v>
      </c>
      <c r="AE848" s="10">
        <v>0.50335551562006076</v>
      </c>
      <c r="AF848" s="9">
        <v>0.44230257841863219</v>
      </c>
      <c r="AG848" s="9">
        <v>0.32673042857142859</v>
      </c>
    </row>
    <row r="849" spans="3:33">
      <c r="C849" t="s">
        <v>144</v>
      </c>
      <c r="D849">
        <v>2006</v>
      </c>
      <c r="E849" s="9">
        <v>0.36271567919075143</v>
      </c>
      <c r="F849" s="9">
        <v>5.4539999999999998E-2</v>
      </c>
      <c r="G849" s="9">
        <v>0.13666666666666671</v>
      </c>
      <c r="H849" s="9">
        <v>0.27500000000000002</v>
      </c>
      <c r="I849" s="9">
        <v>5.4666666666666669E-2</v>
      </c>
      <c r="J849" s="9">
        <v>0.14333333333333331</v>
      </c>
      <c r="K849" s="10">
        <v>0.49525000000000002</v>
      </c>
      <c r="L849" s="9">
        <v>0.39899999999999997</v>
      </c>
      <c r="M849" s="9">
        <v>0.81655934693008148</v>
      </c>
      <c r="N849" s="10">
        <v>0.08</v>
      </c>
      <c r="O849" s="10">
        <v>0.57999999999999996</v>
      </c>
      <c r="P849" s="9">
        <v>6.3599999919533731E-2</v>
      </c>
      <c r="Q849" s="10">
        <v>0.3175</v>
      </c>
      <c r="R849" s="9">
        <v>0.8555733333333333</v>
      </c>
      <c r="S849" s="9">
        <v>0.28275365853658596</v>
      </c>
      <c r="T849" s="11">
        <v>0.32944228199999998</v>
      </c>
      <c r="U849" s="9">
        <v>3.1913170259999998E-2</v>
      </c>
      <c r="V849" s="10">
        <v>7.8375642999999995E-2</v>
      </c>
      <c r="W849" s="9">
        <v>4.3472853616803676E-2</v>
      </c>
      <c r="X849" s="9">
        <v>2.62202474048286E-2</v>
      </c>
      <c r="Y849" s="9">
        <v>0.1359999999999999</v>
      </c>
      <c r="Z849" s="9">
        <v>0.59</v>
      </c>
      <c r="AA849" s="10">
        <v>0.36196911196911197</v>
      </c>
      <c r="AB849" s="9">
        <v>0.82180000639743556</v>
      </c>
      <c r="AC849" s="9">
        <v>0.69599999999999995</v>
      </c>
      <c r="AD849" s="10">
        <v>0.47515455997226397</v>
      </c>
      <c r="AE849" s="10">
        <v>0.51950008115852064</v>
      </c>
      <c r="AF849" s="9">
        <v>0.70367917962744664</v>
      </c>
      <c r="AG849" s="9">
        <v>0.32887042857142856</v>
      </c>
    </row>
    <row r="850" spans="3:33">
      <c r="C850" t="s">
        <v>144</v>
      </c>
      <c r="D850">
        <v>2007</v>
      </c>
      <c r="E850" s="9">
        <v>0.36271567919075143</v>
      </c>
      <c r="F850" s="9">
        <v>5.4539999999999998E-2</v>
      </c>
      <c r="G850" s="9">
        <v>0.1333333333333333</v>
      </c>
      <c r="H850" s="9">
        <v>0.27500000000000002</v>
      </c>
      <c r="I850" s="9">
        <v>5.4666666666666669E-2</v>
      </c>
      <c r="J850" s="9">
        <v>0.13666666666666671</v>
      </c>
      <c r="K850" s="10">
        <v>0.49525000000000002</v>
      </c>
      <c r="L850" s="9">
        <v>0.39600000000000002</v>
      </c>
      <c r="M850" s="9">
        <v>0.74448332315610455</v>
      </c>
      <c r="N850" s="10">
        <v>0.08</v>
      </c>
      <c r="O850" s="10">
        <v>0.57999999999999996</v>
      </c>
      <c r="P850" s="9">
        <v>6.4799999892711638E-2</v>
      </c>
      <c r="Q850" s="10">
        <v>0.3175</v>
      </c>
      <c r="R850" s="9">
        <v>0.85574666666666666</v>
      </c>
      <c r="S850" s="9">
        <v>0.27878146341463406</v>
      </c>
      <c r="T850" s="11">
        <v>0.32944228199999998</v>
      </c>
      <c r="U850" s="9">
        <v>3.6543014999999998E-2</v>
      </c>
      <c r="V850" s="10">
        <v>7.4956700000000001E-2</v>
      </c>
      <c r="W850" s="9">
        <v>4.3472853616803676E-2</v>
      </c>
      <c r="X850" s="9">
        <v>2.62202474048286E-2</v>
      </c>
      <c r="Y850" s="9">
        <v>0.1359999999999999</v>
      </c>
      <c r="Z850" s="9">
        <v>0.59</v>
      </c>
      <c r="AA850" s="10">
        <v>0.36196911196911197</v>
      </c>
      <c r="AB850" s="9">
        <v>0.82576000615692269</v>
      </c>
      <c r="AC850" s="9">
        <v>0.68900000000000006</v>
      </c>
      <c r="AD850" s="10">
        <v>0.50328845877259198</v>
      </c>
      <c r="AE850" s="10">
        <v>0.51738033909597714</v>
      </c>
      <c r="AF850" s="9">
        <v>1</v>
      </c>
      <c r="AG850" s="9">
        <v>0.34193628571428569</v>
      </c>
    </row>
    <row r="851" spans="3:33">
      <c r="C851" t="s">
        <v>144</v>
      </c>
      <c r="D851">
        <v>2008</v>
      </c>
      <c r="E851" s="9">
        <v>0.36271567919075143</v>
      </c>
      <c r="F851" s="9">
        <v>5.4539999999999998E-2</v>
      </c>
      <c r="G851" s="9">
        <v>0.13</v>
      </c>
      <c r="H851" s="9">
        <v>0.27500000000000002</v>
      </c>
      <c r="I851" s="9">
        <v>5.4666666666666669E-2</v>
      </c>
      <c r="J851" s="9">
        <v>0.13</v>
      </c>
      <c r="K851" s="10">
        <v>0.49525000000000002</v>
      </c>
      <c r="L851" s="9">
        <v>0.39299999999999996</v>
      </c>
      <c r="M851" s="9">
        <v>0.78218870520827122</v>
      </c>
      <c r="N851" s="10">
        <v>0.08</v>
      </c>
      <c r="O851" s="10">
        <v>0.59159999974071975</v>
      </c>
      <c r="P851" s="9">
        <v>6.5999999865889544E-2</v>
      </c>
      <c r="Q851" s="10">
        <v>0.3175</v>
      </c>
      <c r="R851" s="9">
        <v>0.85592000000000001</v>
      </c>
      <c r="S851" s="9">
        <v>0.27478975609756195</v>
      </c>
      <c r="T851" s="11">
        <v>0.32944228199999998</v>
      </c>
      <c r="U851" s="9">
        <v>3.5472719069999999E-2</v>
      </c>
      <c r="V851" s="10">
        <v>7.1537756999999993E-2</v>
      </c>
      <c r="W851" s="9">
        <v>4.3472853616803676E-2</v>
      </c>
      <c r="X851" s="9">
        <v>2.62202474048286E-2</v>
      </c>
      <c r="Y851" s="9">
        <v>0.1359999999999999</v>
      </c>
      <c r="Z851" s="9">
        <v>0.59</v>
      </c>
      <c r="AA851" s="10">
        <v>0.36196911196911197</v>
      </c>
      <c r="AB851" s="9">
        <v>0.82972000591640982</v>
      </c>
      <c r="AC851" s="9">
        <v>0.68500000000000005</v>
      </c>
      <c r="AD851" s="10">
        <v>0.52009480508670802</v>
      </c>
      <c r="AE851" s="10">
        <v>0.52215199314345206</v>
      </c>
      <c r="AF851" s="9">
        <v>1</v>
      </c>
      <c r="AG851" s="9">
        <v>0.3509052857142857</v>
      </c>
    </row>
    <row r="852" spans="3:33">
      <c r="C852" t="s">
        <v>144</v>
      </c>
      <c r="D852">
        <v>2009</v>
      </c>
      <c r="E852" s="9">
        <v>0.36271567919075143</v>
      </c>
      <c r="F852" s="9">
        <v>5.4539999999999998E-2</v>
      </c>
      <c r="G852" s="9">
        <v>0.14739999961107975</v>
      </c>
      <c r="H852" s="9">
        <v>0.27500000000000002</v>
      </c>
      <c r="I852" s="9">
        <v>5.4666666666666669E-2</v>
      </c>
      <c r="J852" s="9">
        <v>0.14739999961107975</v>
      </c>
      <c r="K852" s="10">
        <v>0.49525000000000002</v>
      </c>
      <c r="L852" s="9">
        <v>0.39</v>
      </c>
      <c r="M852" s="9">
        <v>0.78218870520827122</v>
      </c>
      <c r="N852" s="10">
        <v>0.08</v>
      </c>
      <c r="O852" s="10">
        <v>0.60319999948143954</v>
      </c>
      <c r="P852" s="9">
        <v>6.7199999839067465E-2</v>
      </c>
      <c r="Q852" s="10">
        <v>0.3175</v>
      </c>
      <c r="R852" s="9">
        <v>0.85592000000000001</v>
      </c>
      <c r="S852" s="9">
        <v>0.3032939603384921</v>
      </c>
      <c r="T852" s="11">
        <v>0.32944228199999998</v>
      </c>
      <c r="U852" s="9">
        <v>7.9434940020000011E-2</v>
      </c>
      <c r="V852" s="10">
        <v>7.2968512108020134E-2</v>
      </c>
      <c r="W852" s="9">
        <v>4.3472853616803676E-2</v>
      </c>
      <c r="X852" s="9">
        <v>2.62202474048286E-2</v>
      </c>
      <c r="Y852" s="9">
        <v>0.1359999999999999</v>
      </c>
      <c r="Z852" s="9">
        <v>0.59</v>
      </c>
      <c r="AA852" s="10">
        <v>0.36196911196911197</v>
      </c>
      <c r="AB852" s="9">
        <v>0.83368000567589684</v>
      </c>
      <c r="AC852" s="9">
        <v>0.69799999999999995</v>
      </c>
      <c r="AD852" s="10">
        <v>0.50600737724203737</v>
      </c>
      <c r="AE852" s="10">
        <v>0.5156351139809916</v>
      </c>
      <c r="AF852" s="9">
        <v>1</v>
      </c>
      <c r="AG852" s="9">
        <v>0.34388718015686681</v>
      </c>
    </row>
    <row r="853" spans="3:33">
      <c r="C853" t="s">
        <v>144</v>
      </c>
      <c r="D853">
        <v>2010</v>
      </c>
      <c r="E853" s="9">
        <v>0.36271567919075143</v>
      </c>
      <c r="F853" s="9">
        <v>5.4539999999999998E-2</v>
      </c>
      <c r="G853" s="9">
        <v>0.16479999922215938</v>
      </c>
      <c r="H853" s="9">
        <v>0.27500000000000002</v>
      </c>
      <c r="I853" s="9">
        <v>5.4666666666666669E-2</v>
      </c>
      <c r="J853" s="9">
        <v>0.16479999922215938</v>
      </c>
      <c r="K853" s="10">
        <v>0.49525000000000002</v>
      </c>
      <c r="L853" s="9">
        <v>0.3938999999128282</v>
      </c>
      <c r="M853" s="9">
        <v>0.78218870520827122</v>
      </c>
      <c r="N853" s="10">
        <v>0.08</v>
      </c>
      <c r="O853" s="10">
        <v>0.61479999922215933</v>
      </c>
      <c r="P853" s="9">
        <v>6.8399999812245371E-2</v>
      </c>
      <c r="Q853" s="10">
        <v>0.3175</v>
      </c>
      <c r="R853" s="9">
        <v>0.85592000000000001</v>
      </c>
      <c r="S853" s="9">
        <v>0.33179816457942224</v>
      </c>
      <c r="T853" s="11">
        <v>0.32944228199999998</v>
      </c>
      <c r="U853" s="9">
        <v>8.0229289402444906E-2</v>
      </c>
      <c r="V853" s="10">
        <v>7.439926721604026E-2</v>
      </c>
      <c r="W853" s="9">
        <v>4.3472853616803676E-2</v>
      </c>
      <c r="X853" s="9">
        <v>2.62202474048286E-2</v>
      </c>
      <c r="Y853" s="9">
        <v>0.1359999999999999</v>
      </c>
      <c r="Z853" s="9">
        <v>0.59</v>
      </c>
      <c r="AA853" s="10">
        <v>0.36196911196911197</v>
      </c>
      <c r="AB853" s="9">
        <v>0.83764000543538397</v>
      </c>
      <c r="AC853" s="9">
        <v>0.69900000000000007</v>
      </c>
      <c r="AD853" s="10">
        <v>0.50594730347095973</v>
      </c>
      <c r="AE853" s="10">
        <v>0.51547876284467642</v>
      </c>
      <c r="AF853" s="9">
        <v>1</v>
      </c>
      <c r="AG853" s="9">
        <v>0.33686907459944804</v>
      </c>
    </row>
    <row r="854" spans="3:33">
      <c r="C854" t="s">
        <v>146</v>
      </c>
      <c r="D854">
        <v>1995</v>
      </c>
      <c r="E854" s="9">
        <v>0.5170630843263061</v>
      </c>
      <c r="F854" s="9">
        <v>6.69E-4</v>
      </c>
      <c r="G854" s="9">
        <v>0.57000000000000006</v>
      </c>
      <c r="H854" s="9">
        <v>0.19999999999999996</v>
      </c>
      <c r="I854" s="9">
        <v>0.33733333333333332</v>
      </c>
      <c r="J854" s="9">
        <v>0.49</v>
      </c>
      <c r="K854" s="10">
        <v>1</v>
      </c>
      <c r="L854" s="9">
        <v>0.61199999999999999</v>
      </c>
      <c r="M854" s="9">
        <v>1</v>
      </c>
      <c r="N854" s="10">
        <v>0.18</v>
      </c>
      <c r="O854" s="10">
        <v>1</v>
      </c>
      <c r="P854" s="9">
        <v>0.43</v>
      </c>
      <c r="Q854" s="10">
        <v>0.20749999999999999</v>
      </c>
      <c r="R854" s="9">
        <v>0.95479999999999998</v>
      </c>
      <c r="S854" s="9">
        <v>0.73390926829268399</v>
      </c>
      <c r="T854" s="11">
        <v>0.85156712000000001</v>
      </c>
      <c r="U854" s="9">
        <v>3.3372228169999997E-2</v>
      </c>
      <c r="V854" s="10">
        <v>1</v>
      </c>
      <c r="W854" s="9">
        <v>8.5895172234649406E-3</v>
      </c>
      <c r="X854" s="9">
        <v>6.3768804303994703E-2</v>
      </c>
      <c r="Y854" s="9">
        <v>0.73</v>
      </c>
      <c r="Z854" s="9">
        <v>0</v>
      </c>
      <c r="AA854" s="10">
        <v>0</v>
      </c>
      <c r="AB854" s="9">
        <v>0.5</v>
      </c>
      <c r="AC854" s="9">
        <v>0.41492000080645086</v>
      </c>
      <c r="AD854" s="10">
        <v>0.33318857944093383</v>
      </c>
      <c r="AE854" s="10">
        <v>0.17100554233713247</v>
      </c>
      <c r="AF854" s="9">
        <v>1.4220007161686103E-4</v>
      </c>
      <c r="AG854" s="9">
        <v>4.6556142857142858E-2</v>
      </c>
    </row>
    <row r="855" spans="3:33">
      <c r="C855" t="s">
        <v>146</v>
      </c>
      <c r="D855">
        <v>1996</v>
      </c>
      <c r="E855" s="9">
        <v>0.5170630843263061</v>
      </c>
      <c r="F855" s="9">
        <v>6.69E-4</v>
      </c>
      <c r="G855" s="9">
        <v>0.57000000000000006</v>
      </c>
      <c r="H855" s="9">
        <v>0.19999999999999996</v>
      </c>
      <c r="I855" s="9">
        <v>0.33733333333333332</v>
      </c>
      <c r="J855" s="9">
        <v>0.49</v>
      </c>
      <c r="K855" s="10">
        <v>1</v>
      </c>
      <c r="L855" s="9">
        <v>0.61199999999999999</v>
      </c>
      <c r="M855" s="9">
        <v>1</v>
      </c>
      <c r="N855" s="10">
        <v>0.18</v>
      </c>
      <c r="O855" s="10">
        <v>1</v>
      </c>
      <c r="P855" s="9">
        <v>0.43</v>
      </c>
      <c r="Q855" s="10">
        <v>0.20749999999999999</v>
      </c>
      <c r="R855" s="9">
        <v>0.95479999999999998</v>
      </c>
      <c r="S855" s="9">
        <v>0.73050585365853804</v>
      </c>
      <c r="T855" s="11">
        <v>0.85156712000000001</v>
      </c>
      <c r="U855" s="9">
        <v>3.4260389750000002E-2</v>
      </c>
      <c r="V855" s="10">
        <v>1</v>
      </c>
      <c r="W855" s="9">
        <v>8.5895172234649406E-3</v>
      </c>
      <c r="X855" s="9">
        <v>6.3768804303994703E-2</v>
      </c>
      <c r="Y855" s="9">
        <v>0.73</v>
      </c>
      <c r="Z855" s="9">
        <v>0</v>
      </c>
      <c r="AA855" s="10">
        <v>0</v>
      </c>
      <c r="AB855" s="9">
        <v>0.5</v>
      </c>
      <c r="AC855" s="9">
        <v>0.42394000060483811</v>
      </c>
      <c r="AD855" s="10">
        <v>0.32978426481329198</v>
      </c>
      <c r="AE855" s="10">
        <v>0.164291369884904</v>
      </c>
      <c r="AF855" s="9">
        <v>1.4510211382856667E-4</v>
      </c>
      <c r="AG855" s="9">
        <v>4.6556142857142858E-2</v>
      </c>
    </row>
    <row r="856" spans="3:33">
      <c r="C856" t="s">
        <v>146</v>
      </c>
      <c r="D856">
        <v>1997</v>
      </c>
      <c r="E856" s="9">
        <v>0.5170630843263061</v>
      </c>
      <c r="F856" s="9">
        <v>6.69E-4</v>
      </c>
      <c r="G856" s="9">
        <v>0.57000000000000006</v>
      </c>
      <c r="H856" s="9">
        <v>0.19999999999999996</v>
      </c>
      <c r="I856" s="9">
        <v>0.33733333333333332</v>
      </c>
      <c r="J856" s="9">
        <v>0.49</v>
      </c>
      <c r="K856" s="10">
        <v>1</v>
      </c>
      <c r="L856" s="9">
        <v>0.61199999999999999</v>
      </c>
      <c r="M856" s="9">
        <v>1</v>
      </c>
      <c r="N856" s="10">
        <v>0.18</v>
      </c>
      <c r="O856" s="10">
        <v>1</v>
      </c>
      <c r="P856" s="9">
        <v>0.43</v>
      </c>
      <c r="Q856" s="10">
        <v>0.20749999999999999</v>
      </c>
      <c r="R856" s="9">
        <v>0.95479999999999998</v>
      </c>
      <c r="S856" s="9">
        <v>0.72823951219512195</v>
      </c>
      <c r="T856" s="11">
        <v>0.85156712000000001</v>
      </c>
      <c r="U856" s="9">
        <v>7.7169368599999996E-2</v>
      </c>
      <c r="V856" s="10">
        <v>1</v>
      </c>
      <c r="W856" s="9">
        <v>8.5895172234649406E-3</v>
      </c>
      <c r="X856" s="9">
        <v>6.3768804303994703E-2</v>
      </c>
      <c r="Y856" s="9">
        <v>0.73</v>
      </c>
      <c r="Z856" s="9">
        <v>0</v>
      </c>
      <c r="AA856" s="10">
        <v>0</v>
      </c>
      <c r="AB856" s="9">
        <v>0.5</v>
      </c>
      <c r="AC856" s="9">
        <v>0.43296000040322546</v>
      </c>
      <c r="AD856" s="10">
        <v>0.390052510140727</v>
      </c>
      <c r="AE856" s="10">
        <v>0.17537210945590997</v>
      </c>
      <c r="AF856" s="9">
        <v>6.9103820197387777E-4</v>
      </c>
      <c r="AG856" s="9">
        <v>4.6556142857142858E-2</v>
      </c>
    </row>
    <row r="857" spans="3:33">
      <c r="C857" t="s">
        <v>146</v>
      </c>
      <c r="D857">
        <v>1998</v>
      </c>
      <c r="E857" s="9">
        <v>0.5170630843263061</v>
      </c>
      <c r="F857" s="9">
        <v>6.69E-4</v>
      </c>
      <c r="G857" s="9">
        <v>0.57000000000000006</v>
      </c>
      <c r="H857" s="9">
        <v>0.19999999999999996</v>
      </c>
      <c r="I857" s="9">
        <v>0.33733333333333332</v>
      </c>
      <c r="J857" s="9">
        <v>0.49</v>
      </c>
      <c r="K857" s="10">
        <v>1</v>
      </c>
      <c r="L857" s="9">
        <v>0.61199999999999999</v>
      </c>
      <c r="M857" s="9">
        <v>1</v>
      </c>
      <c r="N857" s="10">
        <v>0.18</v>
      </c>
      <c r="O857" s="10">
        <v>1</v>
      </c>
      <c r="P857" s="9">
        <v>0.43</v>
      </c>
      <c r="Q857" s="10">
        <v>0.20749999999999999</v>
      </c>
      <c r="R857" s="9">
        <v>0.95479999999999998</v>
      </c>
      <c r="S857" s="9">
        <v>0.7268697560975621</v>
      </c>
      <c r="T857" s="11">
        <v>0.85156712000000001</v>
      </c>
      <c r="U857" s="9">
        <v>0.16689866619999999</v>
      </c>
      <c r="V857" s="10">
        <v>0.92143679265</v>
      </c>
      <c r="W857" s="9">
        <v>8.5895172234649406E-3</v>
      </c>
      <c r="X857" s="9">
        <v>6.3768804303994703E-2</v>
      </c>
      <c r="Y857" s="9">
        <v>0.73</v>
      </c>
      <c r="Z857" s="9">
        <v>0</v>
      </c>
      <c r="AA857" s="10">
        <v>0</v>
      </c>
      <c r="AB857" s="9">
        <v>0.5</v>
      </c>
      <c r="AC857" s="9">
        <v>0.44198000020161277</v>
      </c>
      <c r="AD857" s="10">
        <v>0.45032075546816203</v>
      </c>
      <c r="AE857" s="10">
        <v>0.186452849026916</v>
      </c>
      <c r="AF857" s="9">
        <v>6.6297543374665556E-4</v>
      </c>
      <c r="AG857" s="9">
        <v>4.6556142857142858E-2</v>
      </c>
    </row>
    <row r="858" spans="3:33">
      <c r="C858" t="s">
        <v>146</v>
      </c>
      <c r="D858">
        <v>1999</v>
      </c>
      <c r="E858" s="9">
        <v>0.5170630843263061</v>
      </c>
      <c r="F858" s="9">
        <v>6.69E-4</v>
      </c>
      <c r="G858" s="9">
        <v>0.57000000000000006</v>
      </c>
      <c r="H858" s="9">
        <v>0.19999999999999996</v>
      </c>
      <c r="I858" s="9">
        <v>0.33733333333333332</v>
      </c>
      <c r="J858" s="9">
        <v>0.49</v>
      </c>
      <c r="K858" s="10">
        <v>1</v>
      </c>
      <c r="L858" s="9">
        <v>0.61199999999999999</v>
      </c>
      <c r="M858" s="9">
        <v>1</v>
      </c>
      <c r="N858" s="10">
        <v>0.18</v>
      </c>
      <c r="O858" s="10">
        <v>1</v>
      </c>
      <c r="P858" s="9">
        <v>0.43</v>
      </c>
      <c r="Q858" s="10">
        <v>0.20749999999999999</v>
      </c>
      <c r="R858" s="9">
        <v>0.95479999999999998</v>
      </c>
      <c r="S858" s="9">
        <v>0.72615658536585403</v>
      </c>
      <c r="T858" s="11">
        <v>0.85156712000000001</v>
      </c>
      <c r="U858" s="9">
        <v>0.18613111499999999</v>
      </c>
      <c r="V858" s="10">
        <v>0.7824848432</v>
      </c>
      <c r="W858" s="9">
        <v>8.5895172234649406E-3</v>
      </c>
      <c r="X858" s="9">
        <v>6.3768804303994703E-2</v>
      </c>
      <c r="Y858" s="9">
        <v>0.73</v>
      </c>
      <c r="Z858" s="9">
        <v>0</v>
      </c>
      <c r="AA858" s="10">
        <v>0</v>
      </c>
      <c r="AB858" s="9">
        <v>0.5</v>
      </c>
      <c r="AC858" s="9">
        <v>0.45100000000000001</v>
      </c>
      <c r="AD858" s="10">
        <v>0.46497761983202696</v>
      </c>
      <c r="AE858" s="10">
        <v>0.18110685441464502</v>
      </c>
      <c r="AF858" s="9">
        <v>1.2988792620287778E-3</v>
      </c>
      <c r="AG858" s="9">
        <v>4.6556142857142858E-2</v>
      </c>
    </row>
    <row r="859" spans="3:33">
      <c r="C859" t="s">
        <v>146</v>
      </c>
      <c r="D859">
        <v>2000</v>
      </c>
      <c r="E859" s="9">
        <v>0.5170630843263061</v>
      </c>
      <c r="F859" s="9">
        <v>6.69E-4</v>
      </c>
      <c r="G859" s="9">
        <v>0.57000000000000006</v>
      </c>
      <c r="H859" s="9">
        <v>0.19999999999999996</v>
      </c>
      <c r="I859" s="9">
        <v>0.33733333333333332</v>
      </c>
      <c r="J859" s="9">
        <v>0.49</v>
      </c>
      <c r="K859" s="10">
        <v>1</v>
      </c>
      <c r="L859" s="9">
        <v>0.61199999999999999</v>
      </c>
      <c r="M859" s="9">
        <v>1</v>
      </c>
      <c r="N859" s="10">
        <v>0.18</v>
      </c>
      <c r="O859" s="10">
        <v>1</v>
      </c>
      <c r="P859" s="9">
        <v>0.43</v>
      </c>
      <c r="Q859" s="10">
        <v>0.20749999999999999</v>
      </c>
      <c r="R859" s="9">
        <v>0.95479999999999998</v>
      </c>
      <c r="S859" s="9">
        <v>0.72570975609756205</v>
      </c>
      <c r="T859" s="11">
        <v>0.85156712000000001</v>
      </c>
      <c r="U859" s="9">
        <v>9.4559713850000005E-2</v>
      </c>
      <c r="V859" s="10">
        <v>0.64353289375</v>
      </c>
      <c r="W859" s="9">
        <v>8.5895172234649406E-3</v>
      </c>
      <c r="X859" s="9">
        <v>6.3768804303994703E-2</v>
      </c>
      <c r="Y859" s="9">
        <v>0.73</v>
      </c>
      <c r="Z859" s="9">
        <v>0</v>
      </c>
      <c r="AA859" s="10">
        <v>0</v>
      </c>
      <c r="AB859" s="9">
        <v>0.5</v>
      </c>
      <c r="AC859" s="9">
        <v>0.45600000000000002</v>
      </c>
      <c r="AD859" s="10">
        <v>0.479634484195892</v>
      </c>
      <c r="AE859" s="10">
        <v>0.17576085980237402</v>
      </c>
      <c r="AF859" s="9">
        <v>1.0504338501888E-2</v>
      </c>
      <c r="AG859" s="9">
        <v>4.6556142857142858E-2</v>
      </c>
    </row>
    <row r="860" spans="3:33">
      <c r="C860" t="s">
        <v>146</v>
      </c>
      <c r="D860">
        <v>2001</v>
      </c>
      <c r="E860" s="9">
        <v>0.5170630843263061</v>
      </c>
      <c r="F860" s="9">
        <v>6.69E-4</v>
      </c>
      <c r="G860" s="9">
        <v>0.57000000000000006</v>
      </c>
      <c r="H860" s="9">
        <v>0.19999999999999996</v>
      </c>
      <c r="I860" s="9">
        <v>0.33733333333333332</v>
      </c>
      <c r="J860" s="9">
        <v>0.49</v>
      </c>
      <c r="K860" s="10">
        <v>1</v>
      </c>
      <c r="L860" s="9">
        <v>0.61180000000000001</v>
      </c>
      <c r="M860" s="9">
        <v>1</v>
      </c>
      <c r="N860" s="10">
        <v>0.18</v>
      </c>
      <c r="O860" s="10">
        <v>1</v>
      </c>
      <c r="P860" s="9">
        <v>0.43</v>
      </c>
      <c r="Q860" s="10">
        <v>0.20749999999999999</v>
      </c>
      <c r="R860" s="9">
        <v>0.95479999999999998</v>
      </c>
      <c r="S860" s="9">
        <v>0.72511999999999999</v>
      </c>
      <c r="T860" s="11">
        <v>0.85156712000000001</v>
      </c>
      <c r="U860" s="9">
        <v>0.10067067760000001</v>
      </c>
      <c r="V860" s="10">
        <v>0.59323872990000004</v>
      </c>
      <c r="W860" s="9">
        <v>8.5895172234649406E-3</v>
      </c>
      <c r="X860" s="9">
        <v>6.3768804303994703E-2</v>
      </c>
      <c r="Y860" s="9">
        <v>0.73</v>
      </c>
      <c r="Z860" s="9">
        <v>0</v>
      </c>
      <c r="AA860" s="10">
        <v>0</v>
      </c>
      <c r="AB860" s="9">
        <v>0.5</v>
      </c>
      <c r="AC860" s="9">
        <v>0.47899999999999998</v>
      </c>
      <c r="AD860" s="10">
        <v>0.42703312539391103</v>
      </c>
      <c r="AE860" s="10">
        <v>0.176091951382574</v>
      </c>
      <c r="AF860" s="9">
        <v>3.0603782015381442E-2</v>
      </c>
      <c r="AG860" s="9">
        <v>4.6556142857142858E-2</v>
      </c>
    </row>
    <row r="861" spans="3:33">
      <c r="C861" t="s">
        <v>146</v>
      </c>
      <c r="D861">
        <v>2002</v>
      </c>
      <c r="E861" s="9">
        <v>0.5170630843263061</v>
      </c>
      <c r="F861" s="9">
        <v>6.69E-4</v>
      </c>
      <c r="G861" s="9">
        <v>0.57000000000000006</v>
      </c>
      <c r="H861" s="9">
        <v>0.19999999999999996</v>
      </c>
      <c r="I861" s="9">
        <v>0.33733333333333332</v>
      </c>
      <c r="J861" s="9">
        <v>0.49</v>
      </c>
      <c r="K861" s="10">
        <v>1</v>
      </c>
      <c r="L861" s="9">
        <v>0.61159999999999992</v>
      </c>
      <c r="M861" s="9">
        <v>1</v>
      </c>
      <c r="N861" s="10">
        <v>0.18</v>
      </c>
      <c r="O861" s="10">
        <v>1</v>
      </c>
      <c r="P861" s="9">
        <v>0.43</v>
      </c>
      <c r="Q861" s="10">
        <v>0.20749999999999999</v>
      </c>
      <c r="R861" s="9">
        <v>0.95479999999999998</v>
      </c>
      <c r="S861" s="9">
        <v>0.72399804878048801</v>
      </c>
      <c r="T861" s="11">
        <v>0.85156712000000001</v>
      </c>
      <c r="U861" s="9">
        <v>8.2402913200000011E-2</v>
      </c>
      <c r="V861" s="10">
        <v>0.54294456605000008</v>
      </c>
      <c r="W861" s="9">
        <v>8.5895172234649406E-3</v>
      </c>
      <c r="X861" s="9">
        <v>6.3768804303994703E-2</v>
      </c>
      <c r="Y861" s="9">
        <v>0.73</v>
      </c>
      <c r="Z861" s="9">
        <v>0</v>
      </c>
      <c r="AA861" s="10">
        <v>0</v>
      </c>
      <c r="AB861" s="9">
        <v>0.5</v>
      </c>
      <c r="AC861" s="9">
        <v>0.46399999999999997</v>
      </c>
      <c r="AD861" s="10">
        <v>0.37443176659193</v>
      </c>
      <c r="AE861" s="10">
        <v>0.176423042962774</v>
      </c>
      <c r="AF861" s="9">
        <v>6.3446517955959444E-2</v>
      </c>
      <c r="AG861" s="9">
        <v>4.6556142857142858E-2</v>
      </c>
    </row>
    <row r="862" spans="3:33">
      <c r="C862" t="s">
        <v>146</v>
      </c>
      <c r="D862">
        <v>2003</v>
      </c>
      <c r="E862" s="9">
        <v>0.5170630843263061</v>
      </c>
      <c r="F862" s="9">
        <v>6.69E-4</v>
      </c>
      <c r="G862" s="9">
        <v>0.57000000000000006</v>
      </c>
      <c r="H862" s="9">
        <v>0.19999999999999996</v>
      </c>
      <c r="I862" s="9">
        <v>0.33733333333333332</v>
      </c>
      <c r="J862" s="9">
        <v>0.49</v>
      </c>
      <c r="K862" s="10">
        <v>1</v>
      </c>
      <c r="L862" s="9">
        <v>0.61140000000000005</v>
      </c>
      <c r="M862" s="9">
        <v>1</v>
      </c>
      <c r="N862" s="10">
        <v>0.18</v>
      </c>
      <c r="O862" s="10">
        <v>1</v>
      </c>
      <c r="P862" s="9">
        <v>0.43</v>
      </c>
      <c r="Q862" s="10">
        <v>0.20749999999999999</v>
      </c>
      <c r="R862" s="9">
        <v>0.95479999999999998</v>
      </c>
      <c r="S862" s="9">
        <v>0.72201512195122008</v>
      </c>
      <c r="T862" s="11">
        <v>0.85156712000000001</v>
      </c>
      <c r="U862" s="9">
        <v>4.5924786759999996E-2</v>
      </c>
      <c r="V862" s="10">
        <v>0.4926504022</v>
      </c>
      <c r="W862" s="9">
        <v>8.5895172234649406E-3</v>
      </c>
      <c r="X862" s="9">
        <v>6.3768804303994703E-2</v>
      </c>
      <c r="Y862" s="9">
        <v>0.73</v>
      </c>
      <c r="Z862" s="9">
        <v>0</v>
      </c>
      <c r="AA862" s="10">
        <v>0</v>
      </c>
      <c r="AB862" s="9">
        <v>0.5</v>
      </c>
      <c r="AC862" s="9">
        <v>0.53100000000000003</v>
      </c>
      <c r="AD862" s="10">
        <v>0.46548228835037203</v>
      </c>
      <c r="AE862" s="10">
        <v>0.15578195080198398</v>
      </c>
      <c r="AF862" s="9">
        <v>8.0006508481268224E-2</v>
      </c>
      <c r="AG862" s="9">
        <v>4.6556142857142858E-2</v>
      </c>
    </row>
    <row r="863" spans="3:33">
      <c r="C863" t="s">
        <v>146</v>
      </c>
      <c r="D863">
        <v>2004</v>
      </c>
      <c r="E863" s="9">
        <v>0.5170630843263061</v>
      </c>
      <c r="F863" s="9">
        <v>6.69E-4</v>
      </c>
      <c r="G863" s="9">
        <v>0.57000000000000006</v>
      </c>
      <c r="H863" s="9">
        <v>0.19999999999999996</v>
      </c>
      <c r="I863" s="9">
        <v>0.33733333333333332</v>
      </c>
      <c r="J863" s="9">
        <v>0.49</v>
      </c>
      <c r="K863" s="10">
        <v>1</v>
      </c>
      <c r="L863" s="9">
        <v>0.61119999999999997</v>
      </c>
      <c r="M863" s="9">
        <v>1</v>
      </c>
      <c r="N863" s="10">
        <v>0.18</v>
      </c>
      <c r="O863" s="10">
        <v>1</v>
      </c>
      <c r="P863" s="9">
        <v>0.43</v>
      </c>
      <c r="Q863" s="10">
        <v>0.20749999999999999</v>
      </c>
      <c r="R863" s="9">
        <v>0.95479999999999998</v>
      </c>
      <c r="S863" s="9">
        <v>0.71895268292683001</v>
      </c>
      <c r="T863" s="11">
        <v>0.85156712000000001</v>
      </c>
      <c r="U863" s="9">
        <v>3.2227130800000003E-2</v>
      </c>
      <c r="V863" s="10">
        <v>0.44235623835000004</v>
      </c>
      <c r="W863" s="9">
        <v>8.5895172234649406E-3</v>
      </c>
      <c r="X863" s="9">
        <v>6.3768804303994703E-2</v>
      </c>
      <c r="Y863" s="9">
        <v>0.73</v>
      </c>
      <c r="Z863" s="9">
        <v>0</v>
      </c>
      <c r="AA863" s="10">
        <v>0</v>
      </c>
      <c r="AB863" s="9">
        <v>0.5</v>
      </c>
      <c r="AC863" s="9">
        <v>0.53299999999999992</v>
      </c>
      <c r="AD863" s="10">
        <v>0.42386406249120601</v>
      </c>
      <c r="AE863" s="10">
        <v>0.16638766550490799</v>
      </c>
      <c r="AF863" s="9">
        <v>0.11608729914928111</v>
      </c>
      <c r="AG863" s="9">
        <v>4.6556142857142858E-2</v>
      </c>
    </row>
    <row r="864" spans="3:33">
      <c r="C864" t="s">
        <v>146</v>
      </c>
      <c r="D864">
        <v>2005</v>
      </c>
      <c r="E864" s="9">
        <v>0.5170630843263061</v>
      </c>
      <c r="F864" s="9">
        <v>6.69E-4</v>
      </c>
      <c r="G864" s="9">
        <v>0.57000000000000006</v>
      </c>
      <c r="H864" s="9">
        <v>0.19999999999999996</v>
      </c>
      <c r="I864" s="9">
        <v>0.33733333333333332</v>
      </c>
      <c r="J864" s="9">
        <v>0.49</v>
      </c>
      <c r="K864" s="10">
        <v>1</v>
      </c>
      <c r="L864" s="9">
        <v>0.61099999999999999</v>
      </c>
      <c r="M864" s="9">
        <v>1</v>
      </c>
      <c r="N864" s="10">
        <v>0.18</v>
      </c>
      <c r="O864" s="10">
        <v>1</v>
      </c>
      <c r="P864" s="9">
        <v>0.43</v>
      </c>
      <c r="Q864" s="10">
        <v>0.20749999999999999</v>
      </c>
      <c r="R864" s="9">
        <v>0.95479999999999998</v>
      </c>
      <c r="S864" s="9">
        <v>0.71467170731707397</v>
      </c>
      <c r="T864" s="11">
        <v>0.85156712000000001</v>
      </c>
      <c r="U864" s="9">
        <v>2.8689223350000001E-2</v>
      </c>
      <c r="V864" s="10">
        <v>0.39206207450000002</v>
      </c>
      <c r="W864" s="9">
        <v>8.5895172234649406E-3</v>
      </c>
      <c r="X864" s="9">
        <v>6.3768804303994703E-2</v>
      </c>
      <c r="Y864" s="9">
        <v>0.73</v>
      </c>
      <c r="Z864" s="9">
        <v>0</v>
      </c>
      <c r="AA864" s="10">
        <v>0</v>
      </c>
      <c r="AB864" s="9">
        <v>0.5</v>
      </c>
      <c r="AC864" s="9">
        <v>0.53299999999999992</v>
      </c>
      <c r="AD864" s="10">
        <v>0.3688922592742</v>
      </c>
      <c r="AE864" s="10">
        <v>0.15998806541584001</v>
      </c>
      <c r="AF864" s="9">
        <v>0.17684860171888112</v>
      </c>
      <c r="AG864" s="9">
        <v>4.6556142857142858E-2</v>
      </c>
    </row>
    <row r="865" spans="3:33">
      <c r="C865" t="s">
        <v>146</v>
      </c>
      <c r="D865">
        <v>2006</v>
      </c>
      <c r="E865" s="9">
        <v>0.5170630843263061</v>
      </c>
      <c r="F865" s="9">
        <v>6.69E-4</v>
      </c>
      <c r="G865" s="9">
        <v>0.5785999998077751</v>
      </c>
      <c r="H865" s="9">
        <v>0.19999999999999996</v>
      </c>
      <c r="I865" s="9">
        <v>0.33733333333333332</v>
      </c>
      <c r="J865" s="9">
        <v>0.50019999977201224</v>
      </c>
      <c r="K865" s="10">
        <v>1</v>
      </c>
      <c r="L865" s="9">
        <v>0.60939999999999994</v>
      </c>
      <c r="M865" s="9">
        <v>1</v>
      </c>
      <c r="N865" s="10">
        <v>0.18</v>
      </c>
      <c r="O865" s="10">
        <v>1</v>
      </c>
      <c r="P865" s="9">
        <v>0.43</v>
      </c>
      <c r="Q865" s="10">
        <v>0.20749999999999999</v>
      </c>
      <c r="R865" s="9">
        <v>0.95479999999999998</v>
      </c>
      <c r="S865" s="9">
        <v>0.70914390243902603</v>
      </c>
      <c r="T865" s="11">
        <v>0.85156712000000001</v>
      </c>
      <c r="U865" s="9">
        <v>5.0875362129999997E-2</v>
      </c>
      <c r="V865" s="10">
        <v>0.37574187125000003</v>
      </c>
      <c r="W865" s="9">
        <v>8.5895172234649406E-3</v>
      </c>
      <c r="X865" s="9">
        <v>6.3768804303994703E-2</v>
      </c>
      <c r="Y865" s="9">
        <v>0.73</v>
      </c>
      <c r="Z865" s="9">
        <v>0</v>
      </c>
      <c r="AA865" s="10">
        <v>0</v>
      </c>
      <c r="AB865" s="9">
        <v>0.5</v>
      </c>
      <c r="AC865" s="9">
        <v>0.51500000000000001</v>
      </c>
      <c r="AD865" s="10">
        <v>0.44711062127124401</v>
      </c>
      <c r="AE865" s="10">
        <v>0.12652475054239201</v>
      </c>
      <c r="AF865" s="9">
        <v>0.24873208818049999</v>
      </c>
      <c r="AG865" s="9">
        <v>4.6556142857142858E-2</v>
      </c>
    </row>
    <row r="866" spans="3:33">
      <c r="C866" t="s">
        <v>146</v>
      </c>
      <c r="D866">
        <v>2007</v>
      </c>
      <c r="E866" s="9">
        <v>0.5170630843263061</v>
      </c>
      <c r="F866" s="9">
        <v>6.69E-4</v>
      </c>
      <c r="G866" s="9">
        <v>0.58719999961555003</v>
      </c>
      <c r="H866" s="9">
        <v>0.19999999999999996</v>
      </c>
      <c r="I866" s="9">
        <v>0.33733333333333332</v>
      </c>
      <c r="J866" s="9">
        <v>0.51039999954402449</v>
      </c>
      <c r="K866" s="10">
        <v>1</v>
      </c>
      <c r="L866" s="9">
        <v>0.60780000000000001</v>
      </c>
      <c r="M866" s="9">
        <v>1</v>
      </c>
      <c r="N866" s="10">
        <v>0.18</v>
      </c>
      <c r="O866" s="10">
        <v>1</v>
      </c>
      <c r="P866" s="9">
        <v>0.43</v>
      </c>
      <c r="Q866" s="10">
        <v>0.20749999999999999</v>
      </c>
      <c r="R866" s="9">
        <v>0.95479999999999998</v>
      </c>
      <c r="S866" s="9">
        <v>0.70263999999999993</v>
      </c>
      <c r="T866" s="11">
        <v>0.85156712000000001</v>
      </c>
      <c r="U866" s="9">
        <v>5.593357493E-2</v>
      </c>
      <c r="V866" s="10">
        <v>0.35942166799999997</v>
      </c>
      <c r="W866" s="9">
        <v>8.5895172234649406E-3</v>
      </c>
      <c r="X866" s="9">
        <v>6.3768804303994703E-2</v>
      </c>
      <c r="Y866" s="9">
        <v>0.73</v>
      </c>
      <c r="Z866" s="9">
        <v>0</v>
      </c>
      <c r="AA866" s="10">
        <v>0</v>
      </c>
      <c r="AB866" s="9">
        <v>0.5</v>
      </c>
      <c r="AC866" s="9">
        <v>0.53200000000000003</v>
      </c>
      <c r="AD866" s="10">
        <v>0.46889941461828799</v>
      </c>
      <c r="AE866" s="10">
        <v>0.12868424024561201</v>
      </c>
      <c r="AF866" s="9">
        <v>0.38063008119531666</v>
      </c>
      <c r="AG866" s="9">
        <v>4.6556142857142858E-2</v>
      </c>
    </row>
    <row r="867" spans="3:33">
      <c r="C867" t="s">
        <v>146</v>
      </c>
      <c r="D867">
        <v>2008</v>
      </c>
      <c r="E867" s="9">
        <v>0.5170630843263061</v>
      </c>
      <c r="F867" s="9">
        <v>6.69E-4</v>
      </c>
      <c r="G867" s="9">
        <v>0.59579999942332507</v>
      </c>
      <c r="H867" s="9">
        <v>0.19999999999999996</v>
      </c>
      <c r="I867" s="9">
        <v>0.33733333333333332</v>
      </c>
      <c r="J867" s="9">
        <v>0.52059999931603662</v>
      </c>
      <c r="K867" s="10">
        <v>1</v>
      </c>
      <c r="L867" s="9">
        <v>0.60619999999999996</v>
      </c>
      <c r="M867" s="9">
        <v>1</v>
      </c>
      <c r="N867" s="10">
        <v>0.18</v>
      </c>
      <c r="O867" s="10">
        <v>1</v>
      </c>
      <c r="P867" s="9">
        <v>0.43</v>
      </c>
      <c r="Q867" s="10">
        <v>0.20749999999999999</v>
      </c>
      <c r="R867" s="9">
        <v>0.95479999999999998</v>
      </c>
      <c r="S867" s="9">
        <v>0.69545024390243992</v>
      </c>
      <c r="T867" s="11">
        <v>0.85156712000000001</v>
      </c>
      <c r="U867" s="9">
        <v>2.7173388530000002E-2</v>
      </c>
      <c r="V867" s="10">
        <v>0.34310146474999997</v>
      </c>
      <c r="W867" s="9">
        <v>8.5895172234649406E-3</v>
      </c>
      <c r="X867" s="9">
        <v>6.3768804303994703E-2</v>
      </c>
      <c r="Y867" s="9">
        <v>0.73</v>
      </c>
      <c r="Z867" s="9">
        <v>0</v>
      </c>
      <c r="AA867" s="10">
        <v>0</v>
      </c>
      <c r="AB867" s="9">
        <v>0.5</v>
      </c>
      <c r="AC867" s="9">
        <v>0.51600000000000001</v>
      </c>
      <c r="AD867" s="10">
        <v>0.46707043338933002</v>
      </c>
      <c r="AE867" s="10">
        <v>0.11912787138960801</v>
      </c>
      <c r="AF867" s="9">
        <v>0.58320114388330668</v>
      </c>
      <c r="AG867" s="9">
        <v>4.6556142857142858E-2</v>
      </c>
    </row>
    <row r="868" spans="3:33">
      <c r="C868" t="s">
        <v>146</v>
      </c>
      <c r="D868">
        <v>2009</v>
      </c>
      <c r="E868" s="9">
        <v>0.5170630843263061</v>
      </c>
      <c r="F868" s="9">
        <v>6.69E-4</v>
      </c>
      <c r="G868" s="9">
        <v>0.6043999992311001</v>
      </c>
      <c r="H868" s="9">
        <v>0.19999999999999996</v>
      </c>
      <c r="I868" s="9">
        <v>0.33733333333333332</v>
      </c>
      <c r="J868" s="9">
        <v>0.53079999908804898</v>
      </c>
      <c r="K868" s="10">
        <v>1</v>
      </c>
      <c r="L868" s="9">
        <v>0.60460000000000003</v>
      </c>
      <c r="M868" s="9">
        <v>1</v>
      </c>
      <c r="N868" s="10">
        <v>0.18</v>
      </c>
      <c r="O868" s="10">
        <v>1</v>
      </c>
      <c r="P868" s="9">
        <v>0.43</v>
      </c>
      <c r="Q868" s="10">
        <v>0.20749999999999999</v>
      </c>
      <c r="R868" s="9">
        <v>0.95479999999999998</v>
      </c>
      <c r="S868" s="9">
        <v>0.71554123857532237</v>
      </c>
      <c r="T868" s="11">
        <v>0.85156712000000001</v>
      </c>
      <c r="U868" s="9">
        <v>3.239252234E-2</v>
      </c>
      <c r="V868" s="10">
        <v>0.34996349389162168</v>
      </c>
      <c r="W868" s="9">
        <v>8.5895172234649406E-3</v>
      </c>
      <c r="X868" s="9">
        <v>6.3768804303994703E-2</v>
      </c>
      <c r="Y868" s="9">
        <v>0.73</v>
      </c>
      <c r="Z868" s="9">
        <v>0</v>
      </c>
      <c r="AA868" s="10">
        <v>0</v>
      </c>
      <c r="AB868" s="9">
        <v>0.5</v>
      </c>
      <c r="AC868" s="9">
        <v>0.51300000000000001</v>
      </c>
      <c r="AD868" s="10">
        <v>0.49513544389025821</v>
      </c>
      <c r="AE868" s="10">
        <v>0.13521615933000999</v>
      </c>
      <c r="AF868" s="9">
        <v>0.73113142834986</v>
      </c>
      <c r="AG868" s="9">
        <v>4.6556142857142858E-2</v>
      </c>
    </row>
    <row r="869" spans="3:33">
      <c r="C869" t="s">
        <v>146</v>
      </c>
      <c r="D869">
        <v>2010</v>
      </c>
      <c r="E869" s="9">
        <v>0.5170630843263061</v>
      </c>
      <c r="F869" s="9">
        <v>6.69E-4</v>
      </c>
      <c r="G869" s="9">
        <v>0.61299999903887503</v>
      </c>
      <c r="H869" s="9">
        <v>0.19999999999999996</v>
      </c>
      <c r="I869" s="9">
        <v>0.33733333333333332</v>
      </c>
      <c r="J869" s="9">
        <v>0.54099999886006112</v>
      </c>
      <c r="K869" s="10">
        <v>1</v>
      </c>
      <c r="L869" s="9">
        <v>0.61064599986486134</v>
      </c>
      <c r="M869" s="9">
        <v>1</v>
      </c>
      <c r="N869" s="10">
        <v>0.18</v>
      </c>
      <c r="O869" s="10">
        <v>1</v>
      </c>
      <c r="P869" s="9">
        <v>0.43</v>
      </c>
      <c r="Q869" s="10">
        <v>0.20749999999999999</v>
      </c>
      <c r="R869" s="9">
        <v>0.95479999999999998</v>
      </c>
      <c r="S869" s="9">
        <v>0.73563223324820481</v>
      </c>
      <c r="T869" s="11">
        <v>0.85156712000000001</v>
      </c>
      <c r="U869" s="9">
        <v>3.2716447556159704E-2</v>
      </c>
      <c r="V869" s="10">
        <v>0.35682552303324339</v>
      </c>
      <c r="W869" s="9">
        <v>8.5895172234649406E-3</v>
      </c>
      <c r="X869" s="9">
        <v>6.3768804303994703E-2</v>
      </c>
      <c r="Y869" s="9">
        <v>0.73</v>
      </c>
      <c r="Z869" s="9">
        <v>0</v>
      </c>
      <c r="AA869" s="10">
        <v>0</v>
      </c>
      <c r="AB869" s="9">
        <v>0.5</v>
      </c>
      <c r="AC869" s="9">
        <v>0.48599999999999999</v>
      </c>
      <c r="AD869" s="10">
        <v>0.49518408945026832</v>
      </c>
      <c r="AE869" s="10">
        <v>0.13886399765517435</v>
      </c>
      <c r="AF869" s="9">
        <v>0.7238201142297821</v>
      </c>
      <c r="AG869" s="9">
        <v>4.6556142857142858E-2</v>
      </c>
    </row>
    <row r="870" spans="3:33">
      <c r="C870" t="s">
        <v>148</v>
      </c>
      <c r="D870">
        <v>1995</v>
      </c>
      <c r="E870" s="9">
        <v>0.27111204188481675</v>
      </c>
      <c r="F870" s="9">
        <v>7.2181999853327877E-2</v>
      </c>
      <c r="G870" s="9">
        <v>0.54</v>
      </c>
      <c r="H870" s="9">
        <v>0.35</v>
      </c>
      <c r="I870" s="9">
        <v>0.25266666666666665</v>
      </c>
      <c r="J870" s="9">
        <v>0.9</v>
      </c>
      <c r="K870" s="10">
        <v>0.45091666666666669</v>
      </c>
      <c r="L870" s="9">
        <v>0.83400000000000007</v>
      </c>
      <c r="M870" s="9">
        <v>0.98618091779192008</v>
      </c>
      <c r="N870" s="10">
        <v>0.32</v>
      </c>
      <c r="O870" s="10">
        <v>0.33</v>
      </c>
      <c r="P870" s="9">
        <v>1</v>
      </c>
      <c r="Q870" s="10">
        <v>0.40749999999999997</v>
      </c>
      <c r="R870" s="9">
        <v>0.9728</v>
      </c>
      <c r="S870" s="9">
        <v>0.65588926829268401</v>
      </c>
      <c r="T870" s="11">
        <v>0.56901408399999998</v>
      </c>
      <c r="U870" s="9">
        <v>0.16386323120000001</v>
      </c>
      <c r="V870" s="10">
        <v>0.84668044649999996</v>
      </c>
      <c r="W870" s="9">
        <v>2.7702704181438453E-2</v>
      </c>
      <c r="X870" s="9">
        <v>1.6661373158518102E-2</v>
      </c>
      <c r="Y870" s="9">
        <v>0.67999999999999994</v>
      </c>
      <c r="Z870" s="9">
        <v>0.2</v>
      </c>
      <c r="AA870" s="10">
        <v>1.4851485148514851E-2</v>
      </c>
      <c r="AB870" s="9">
        <v>0.78600000380000001</v>
      </c>
      <c r="AC870" s="9">
        <v>0.27720000240951775</v>
      </c>
      <c r="AD870" s="10">
        <v>0.55517554979198658</v>
      </c>
      <c r="AE870" s="10">
        <v>0.28590889446805928</v>
      </c>
      <c r="AF870" s="9">
        <v>4.2312935687372991E-3</v>
      </c>
      <c r="AG870" s="9">
        <v>1.2541428571428571E-2</v>
      </c>
    </row>
    <row r="871" spans="3:33">
      <c r="C871" t="s">
        <v>148</v>
      </c>
      <c r="D871">
        <v>1996</v>
      </c>
      <c r="E871" s="9">
        <v>0.27111204188481675</v>
      </c>
      <c r="F871" s="9">
        <v>7.0869599882662296E-2</v>
      </c>
      <c r="G871" s="9">
        <v>0.52400000000000002</v>
      </c>
      <c r="H871" s="9">
        <v>0.35</v>
      </c>
      <c r="I871" s="9">
        <v>0.25266666666666665</v>
      </c>
      <c r="J871" s="9">
        <v>0.89800000000000002</v>
      </c>
      <c r="K871" s="10">
        <v>0.45091666666666669</v>
      </c>
      <c r="L871" s="9">
        <v>0.83160000000000001</v>
      </c>
      <c r="M871" s="9">
        <v>0.98512048047521816</v>
      </c>
      <c r="N871" s="10">
        <v>0.32</v>
      </c>
      <c r="O871" s="10">
        <v>0.54</v>
      </c>
      <c r="P871" s="9">
        <v>1</v>
      </c>
      <c r="Q871" s="10">
        <v>0.40749999999999997</v>
      </c>
      <c r="R871" s="9">
        <v>0.9728</v>
      </c>
      <c r="S871" s="9">
        <v>0.639422439024392</v>
      </c>
      <c r="T871" s="11">
        <v>0.56901408399999998</v>
      </c>
      <c r="U871" s="9">
        <v>0.2206829454</v>
      </c>
      <c r="V871" s="10">
        <v>0.79137581184999994</v>
      </c>
      <c r="W871" s="9">
        <v>2.7702704181438453E-2</v>
      </c>
      <c r="X871" s="9">
        <v>1.6661373158518102E-2</v>
      </c>
      <c r="Y871" s="9">
        <v>0.67999999999999994</v>
      </c>
      <c r="Z871" s="9">
        <v>0.2</v>
      </c>
      <c r="AA871" s="10">
        <v>1.4851485148514851E-2</v>
      </c>
      <c r="AB871" s="9">
        <v>0.78200000759999999</v>
      </c>
      <c r="AC871" s="9">
        <v>0.28490000223740936</v>
      </c>
      <c r="AD871" s="10">
        <v>0.55630158139471197</v>
      </c>
      <c r="AE871" s="10">
        <v>0.28153968833236598</v>
      </c>
      <c r="AF871" s="9">
        <v>4.3344958480885133E-3</v>
      </c>
      <c r="AG871" s="9">
        <v>1.1653142857142857E-2</v>
      </c>
    </row>
    <row r="872" spans="3:33">
      <c r="C872" t="s">
        <v>148</v>
      </c>
      <c r="D872">
        <v>1997</v>
      </c>
      <c r="E872" s="9">
        <v>0.27111204188481675</v>
      </c>
      <c r="F872" s="9">
        <v>6.9557199911996728E-2</v>
      </c>
      <c r="G872" s="9">
        <v>0.50800000000000001</v>
      </c>
      <c r="H872" s="9">
        <v>0.35</v>
      </c>
      <c r="I872" s="9">
        <v>0.25266666666666665</v>
      </c>
      <c r="J872" s="9">
        <v>0.89600000000000002</v>
      </c>
      <c r="K872" s="10">
        <v>0.45091666666666669</v>
      </c>
      <c r="L872" s="9">
        <v>0.82920000000000005</v>
      </c>
      <c r="M872" s="9">
        <v>0.98397897686069347</v>
      </c>
      <c r="N872" s="10">
        <v>0.32</v>
      </c>
      <c r="O872" s="10">
        <v>0.67</v>
      </c>
      <c r="P872" s="9">
        <v>1</v>
      </c>
      <c r="Q872" s="10">
        <v>0.40749999999999997</v>
      </c>
      <c r="R872" s="9">
        <v>0.9728</v>
      </c>
      <c r="S872" s="9">
        <v>0.62378390243902593</v>
      </c>
      <c r="T872" s="11">
        <v>0.56901408399999998</v>
      </c>
      <c r="U872" s="9">
        <v>8.2437465609999996E-2</v>
      </c>
      <c r="V872" s="10">
        <v>0.73607117719999993</v>
      </c>
      <c r="W872" s="9">
        <v>2.7702704181438453E-2</v>
      </c>
      <c r="X872" s="9">
        <v>1.6661373158518102E-2</v>
      </c>
      <c r="Y872" s="9">
        <v>0.67999999999999994</v>
      </c>
      <c r="Z872" s="9">
        <v>0.2</v>
      </c>
      <c r="AA872" s="10">
        <v>1.4851485148514851E-2</v>
      </c>
      <c r="AB872" s="9">
        <v>0.78200000759999999</v>
      </c>
      <c r="AC872" s="9">
        <v>0.29260000206530096</v>
      </c>
      <c r="AD872" s="10">
        <v>0.38773276022780501</v>
      </c>
      <c r="AE872" s="10">
        <v>0.27239617337541799</v>
      </c>
      <c r="AF872" s="9">
        <v>4.4376981274397266E-3</v>
      </c>
      <c r="AG872" s="9">
        <v>1.1380928571428571E-2</v>
      </c>
    </row>
    <row r="873" spans="3:33">
      <c r="C873" t="s">
        <v>148</v>
      </c>
      <c r="D873">
        <v>1998</v>
      </c>
      <c r="E873" s="9">
        <v>0.27111204188481675</v>
      </c>
      <c r="F873" s="9">
        <v>6.8244799941331161E-2</v>
      </c>
      <c r="G873" s="9">
        <v>0.49199999999999999</v>
      </c>
      <c r="H873" s="9">
        <v>0.35</v>
      </c>
      <c r="I873" s="9">
        <v>0.25266666666666665</v>
      </c>
      <c r="J873" s="9">
        <v>0.89400000000000002</v>
      </c>
      <c r="K873" s="10">
        <v>0.45091666666666669</v>
      </c>
      <c r="L873" s="9">
        <v>0.82680000000000009</v>
      </c>
      <c r="M873" s="9">
        <v>0.98345095685227102</v>
      </c>
      <c r="N873" s="10">
        <v>0.32</v>
      </c>
      <c r="O873" s="10">
        <v>0.62</v>
      </c>
      <c r="P873" s="9">
        <v>1</v>
      </c>
      <c r="Q873" s="10">
        <v>0.40749999999999997</v>
      </c>
      <c r="R873" s="9">
        <v>0.9728</v>
      </c>
      <c r="S873" s="9">
        <v>0.60922292682926993</v>
      </c>
      <c r="T873" s="11">
        <v>0.56901408399999998</v>
      </c>
      <c r="U873" s="9">
        <v>0.21365375839999998</v>
      </c>
      <c r="V873" s="10">
        <v>0.68076654255000002</v>
      </c>
      <c r="W873" s="9">
        <v>2.7702704181438453E-2</v>
      </c>
      <c r="X873" s="9">
        <v>1.6661373158518102E-2</v>
      </c>
      <c r="Y873" s="9">
        <v>0.67999999999999994</v>
      </c>
      <c r="Z873" s="9">
        <v>0.2</v>
      </c>
      <c r="AA873" s="10">
        <v>1.4851485148514851E-2</v>
      </c>
      <c r="AB873" s="9">
        <v>0.78200000759999999</v>
      </c>
      <c r="AC873" s="9">
        <v>0.3003000018931925</v>
      </c>
      <c r="AD873" s="10">
        <v>0.21916393906089801</v>
      </c>
      <c r="AE873" s="10">
        <v>0.26325265841847001</v>
      </c>
      <c r="AF873" s="9">
        <v>4.54090040679094E-3</v>
      </c>
      <c r="AG873" s="9">
        <v>1.1108714285714286E-2</v>
      </c>
    </row>
    <row r="874" spans="3:33">
      <c r="C874" t="s">
        <v>148</v>
      </c>
      <c r="D874">
        <v>1999</v>
      </c>
      <c r="E874" s="9">
        <v>0.27111204188481675</v>
      </c>
      <c r="F874" s="9">
        <v>6.6932399970665579E-2</v>
      </c>
      <c r="G874" s="9">
        <v>0.47599999999999998</v>
      </c>
      <c r="H874" s="9">
        <v>0.35</v>
      </c>
      <c r="I874" s="9">
        <v>0.25266666666666665</v>
      </c>
      <c r="J874" s="9">
        <v>0.89200000000000002</v>
      </c>
      <c r="K874" s="10">
        <v>0.45091666666666669</v>
      </c>
      <c r="L874" s="9">
        <v>0.82440000000000002</v>
      </c>
      <c r="M874" s="9">
        <v>0.98398308536632728</v>
      </c>
      <c r="N874" s="10">
        <v>0.32</v>
      </c>
      <c r="O874" s="10">
        <v>0.16</v>
      </c>
      <c r="P874" s="9">
        <v>1</v>
      </c>
      <c r="Q874" s="10">
        <v>0.40749999999999997</v>
      </c>
      <c r="R874" s="9">
        <v>0.9728</v>
      </c>
      <c r="S874" s="9">
        <v>0.59586926829268405</v>
      </c>
      <c r="T874" s="11">
        <v>0.56901408399999998</v>
      </c>
      <c r="U874" s="9">
        <v>0.27058303719999999</v>
      </c>
      <c r="V874" s="10">
        <v>0.6254619079</v>
      </c>
      <c r="W874" s="9">
        <v>2.7702704181438453E-2</v>
      </c>
      <c r="X874" s="9">
        <v>1.6661373158518102E-2</v>
      </c>
      <c r="Y874" s="9">
        <v>0.67999999999999994</v>
      </c>
      <c r="Z874" s="9">
        <v>0.2</v>
      </c>
      <c r="AA874" s="10">
        <v>1.4851485148514851E-2</v>
      </c>
      <c r="AB874" s="9">
        <v>0.78200000759999999</v>
      </c>
      <c r="AC874" s="9">
        <v>0.3080000017210841</v>
      </c>
      <c r="AD874" s="10">
        <v>0.23416812562529499</v>
      </c>
      <c r="AE874" s="10">
        <v>0.24124015105522298</v>
      </c>
      <c r="AF874" s="9">
        <v>4.6441026861421542E-3</v>
      </c>
      <c r="AG874" s="9">
        <v>1.384057142857143E-2</v>
      </c>
    </row>
    <row r="875" spans="3:33">
      <c r="C875" t="s">
        <v>148</v>
      </c>
      <c r="D875">
        <v>2000</v>
      </c>
      <c r="E875" s="9">
        <v>0.27111204188481675</v>
      </c>
      <c r="F875" s="9">
        <v>6.5619999999999998E-2</v>
      </c>
      <c r="G875" s="9">
        <v>0.45999999999999996</v>
      </c>
      <c r="H875" s="9">
        <v>0.35</v>
      </c>
      <c r="I875" s="9">
        <v>0.25266666666666665</v>
      </c>
      <c r="J875" s="9">
        <v>0.89</v>
      </c>
      <c r="K875" s="10">
        <v>0.45091666666666669</v>
      </c>
      <c r="L875" s="9">
        <v>0.82200000000000006</v>
      </c>
      <c r="M875" s="9">
        <v>0.98547164675473808</v>
      </c>
      <c r="N875" s="10">
        <v>0.32</v>
      </c>
      <c r="O875" s="10">
        <v>0.57999999999999996</v>
      </c>
      <c r="P875" s="9">
        <v>1</v>
      </c>
      <c r="Q875" s="10">
        <v>0.40749999999999997</v>
      </c>
      <c r="R875" s="9">
        <v>0.9728</v>
      </c>
      <c r="S875" s="9">
        <v>0.58380243902439211</v>
      </c>
      <c r="T875" s="11">
        <v>0.56901408399999998</v>
      </c>
      <c r="U875" s="9">
        <v>0.25655548919999999</v>
      </c>
      <c r="V875" s="10">
        <v>0.57015727324999999</v>
      </c>
      <c r="W875" s="9">
        <v>2.7702704181438453E-2</v>
      </c>
      <c r="X875" s="9">
        <v>1.6661373158518102E-2</v>
      </c>
      <c r="Y875" s="9">
        <v>0.67999999999999994</v>
      </c>
      <c r="Z875" s="9">
        <v>0.2</v>
      </c>
      <c r="AA875" s="10">
        <v>1.4851485148514851E-2</v>
      </c>
      <c r="AB875" s="9">
        <v>0.78200000759999999</v>
      </c>
      <c r="AC875" s="9">
        <v>0.31570000154897571</v>
      </c>
      <c r="AD875" s="10">
        <v>0.24917231218969199</v>
      </c>
      <c r="AE875" s="10">
        <v>0.219227643691976</v>
      </c>
      <c r="AF875" s="9">
        <v>4.7473049654933675E-3</v>
      </c>
      <c r="AG875" s="9">
        <v>1.3883857142857142E-2</v>
      </c>
    </row>
    <row r="876" spans="3:33">
      <c r="C876" t="s">
        <v>148</v>
      </c>
      <c r="D876">
        <v>2001</v>
      </c>
      <c r="E876" s="9">
        <v>0.27111204188481675</v>
      </c>
      <c r="F876" s="9">
        <v>7.0971999999999993E-2</v>
      </c>
      <c r="G876" s="9">
        <v>0.44799999999999995</v>
      </c>
      <c r="H876" s="9">
        <v>0.35</v>
      </c>
      <c r="I876" s="9">
        <v>0.25266666666666665</v>
      </c>
      <c r="J876" s="9">
        <v>0.88600000000000001</v>
      </c>
      <c r="K876" s="10">
        <v>0.45091666666666669</v>
      </c>
      <c r="L876" s="9">
        <v>0.81879999999999997</v>
      </c>
      <c r="M876" s="9">
        <v>0.98960557532616666</v>
      </c>
      <c r="N876" s="10">
        <v>0.32</v>
      </c>
      <c r="O876" s="10">
        <v>0.67</v>
      </c>
      <c r="P876" s="9">
        <v>1</v>
      </c>
      <c r="Q876" s="10">
        <v>0.40749999999999997</v>
      </c>
      <c r="R876" s="9">
        <v>0.9728</v>
      </c>
      <c r="S876" s="9">
        <v>0.57292243902439188</v>
      </c>
      <c r="T876" s="11">
        <v>0.56901408399999998</v>
      </c>
      <c r="U876" s="9">
        <v>0.3278551583</v>
      </c>
      <c r="V876" s="10">
        <v>0.53874471969999993</v>
      </c>
      <c r="W876" s="9">
        <v>2.7702704181438453E-2</v>
      </c>
      <c r="X876" s="9">
        <v>1.6661373158518102E-2</v>
      </c>
      <c r="Y876" s="9">
        <v>0.67999999999999994</v>
      </c>
      <c r="Z876" s="9">
        <v>0.2</v>
      </c>
      <c r="AA876" s="10">
        <v>1.4851485148514851E-2</v>
      </c>
      <c r="AB876" s="9">
        <v>0.78200000759999999</v>
      </c>
      <c r="AC876" s="9">
        <v>0.32340000137686731</v>
      </c>
      <c r="AD876" s="10">
        <v>0.33216563898013696</v>
      </c>
      <c r="AE876" s="10">
        <v>0.18409029550678699</v>
      </c>
      <c r="AF876" s="9">
        <v>4.8505072448445808E-3</v>
      </c>
      <c r="AG876" s="9">
        <v>1.7985428571428572E-2</v>
      </c>
    </row>
    <row r="877" spans="3:33">
      <c r="C877" t="s">
        <v>148</v>
      </c>
      <c r="D877">
        <v>2002</v>
      </c>
      <c r="E877" s="9">
        <v>0.27111204188481675</v>
      </c>
      <c r="F877" s="9">
        <v>7.6324000000000003E-2</v>
      </c>
      <c r="G877" s="9">
        <v>0.43600000000000005</v>
      </c>
      <c r="H877" s="9">
        <v>0.35</v>
      </c>
      <c r="I877" s="9">
        <v>0.25266666666666665</v>
      </c>
      <c r="J877" s="9">
        <v>0.88200000000000001</v>
      </c>
      <c r="K877" s="10">
        <v>0.45091666666666669</v>
      </c>
      <c r="L877" s="9">
        <v>0.81559999999999999</v>
      </c>
      <c r="M877" s="9">
        <v>0.98960557532616666</v>
      </c>
      <c r="N877" s="10">
        <v>0.32</v>
      </c>
      <c r="O877" s="10">
        <v>0.46</v>
      </c>
      <c r="P877" s="9">
        <v>1</v>
      </c>
      <c r="Q877" s="10">
        <v>0.40749999999999997</v>
      </c>
      <c r="R877" s="9">
        <v>0.9728</v>
      </c>
      <c r="S877" s="9">
        <v>0.56293024390243995</v>
      </c>
      <c r="T877" s="11">
        <v>0.56901408399999998</v>
      </c>
      <c r="U877" s="9">
        <v>0.35926189200000003</v>
      </c>
      <c r="V877" s="10">
        <v>0.50733216614999999</v>
      </c>
      <c r="W877" s="9">
        <v>2.7702704181438453E-2</v>
      </c>
      <c r="X877" s="9">
        <v>1.6661373158518102E-2</v>
      </c>
      <c r="Y877" s="9">
        <v>0.67999999999999994</v>
      </c>
      <c r="Z877" s="9">
        <v>0.2</v>
      </c>
      <c r="AA877" s="10">
        <v>1.4851485148514851E-2</v>
      </c>
      <c r="AB877" s="9">
        <v>0.78636000735054645</v>
      </c>
      <c r="AC877" s="9">
        <v>0.33110000120475891</v>
      </c>
      <c r="AD877" s="10">
        <v>0.41515896577058198</v>
      </c>
      <c r="AE877" s="10">
        <v>0.14895294732159797</v>
      </c>
      <c r="AF877" s="9">
        <v>4.953709524195795E-3</v>
      </c>
      <c r="AG877" s="9">
        <v>1.7584285714285715E-2</v>
      </c>
    </row>
    <row r="878" spans="3:33">
      <c r="C878" t="s">
        <v>148</v>
      </c>
      <c r="D878">
        <v>2003</v>
      </c>
      <c r="E878" s="9">
        <v>0.27111204188481675</v>
      </c>
      <c r="F878" s="9">
        <v>8.1675999999999999E-2</v>
      </c>
      <c r="G878" s="9">
        <v>0.42399999999999993</v>
      </c>
      <c r="H878" s="9">
        <v>0.35</v>
      </c>
      <c r="I878" s="9">
        <v>0.25266666666666665</v>
      </c>
      <c r="J878" s="9">
        <v>0.878</v>
      </c>
      <c r="K878" s="10">
        <v>0.45091666666666669</v>
      </c>
      <c r="L878" s="9">
        <v>0.8123999999999999</v>
      </c>
      <c r="M878" s="9">
        <v>0.99728643216083335</v>
      </c>
      <c r="N878" s="10">
        <v>0.32</v>
      </c>
      <c r="O878" s="10">
        <v>0.7</v>
      </c>
      <c r="P878" s="9">
        <v>1</v>
      </c>
      <c r="Q878" s="10">
        <v>0.40749999999999997</v>
      </c>
      <c r="R878" s="9">
        <v>0.9728</v>
      </c>
      <c r="S878" s="9">
        <v>0.5535258536585379</v>
      </c>
      <c r="T878" s="11">
        <v>0.56901408399999998</v>
      </c>
      <c r="U878" s="9">
        <v>0.66127540479999991</v>
      </c>
      <c r="V878" s="10">
        <v>0.47591961259999999</v>
      </c>
      <c r="W878" s="9">
        <v>2.7702704181438453E-2</v>
      </c>
      <c r="X878" s="9">
        <v>1.6661373158518102E-2</v>
      </c>
      <c r="Y878" s="9">
        <v>0.67999999999999994</v>
      </c>
      <c r="Z878" s="9">
        <v>0.2</v>
      </c>
      <c r="AA878" s="10">
        <v>1.4851485148514851E-2</v>
      </c>
      <c r="AB878" s="9">
        <v>0.7907200071010928</v>
      </c>
      <c r="AC878" s="9">
        <v>0.33880000103265046</v>
      </c>
      <c r="AD878" s="10">
        <v>0.35075454800614397</v>
      </c>
      <c r="AE878" s="10">
        <v>0.13384500119272</v>
      </c>
      <c r="AF878" s="9">
        <v>5.0569118035470092E-3</v>
      </c>
      <c r="AG878" s="9">
        <v>1.8024285714285715E-2</v>
      </c>
    </row>
    <row r="879" spans="3:33">
      <c r="C879" t="s">
        <v>148</v>
      </c>
      <c r="D879">
        <v>2004</v>
      </c>
      <c r="E879" s="9">
        <v>0.27111204188481675</v>
      </c>
      <c r="F879" s="9">
        <v>8.7027999999999994E-2</v>
      </c>
      <c r="G879" s="9">
        <v>0.41200000000000003</v>
      </c>
      <c r="H879" s="9">
        <v>0.35</v>
      </c>
      <c r="I879" s="9">
        <v>0.25266666666666665</v>
      </c>
      <c r="J879" s="9">
        <v>0.874</v>
      </c>
      <c r="K879" s="10">
        <v>0.45091666666666669</v>
      </c>
      <c r="L879" s="9">
        <v>0.80920000000000003</v>
      </c>
      <c r="M879" s="9">
        <v>0.99999163879599995</v>
      </c>
      <c r="N879" s="10">
        <v>0.32</v>
      </c>
      <c r="O879" s="10">
        <v>1</v>
      </c>
      <c r="P879" s="9">
        <v>1</v>
      </c>
      <c r="Q879" s="10">
        <v>0.40749999999999997</v>
      </c>
      <c r="R879" s="9">
        <v>0.9728</v>
      </c>
      <c r="S879" s="9">
        <v>0.54454048780487796</v>
      </c>
      <c r="T879" s="11">
        <v>0.56901408399999998</v>
      </c>
      <c r="U879" s="9">
        <v>0.91971547849999991</v>
      </c>
      <c r="V879" s="10">
        <v>0.44450705904999999</v>
      </c>
      <c r="W879" s="9">
        <v>2.7702704181438453E-2</v>
      </c>
      <c r="X879" s="9">
        <v>1.6661373158518102E-2</v>
      </c>
      <c r="Y879" s="9">
        <v>0.67999999999999994</v>
      </c>
      <c r="Z879" s="9">
        <v>0.2</v>
      </c>
      <c r="AA879" s="10">
        <v>1.4851485148514851E-2</v>
      </c>
      <c r="AB879" s="9">
        <v>0.79508000685163926</v>
      </c>
      <c r="AC879" s="9">
        <v>0.34650000086054206</v>
      </c>
      <c r="AD879" s="10">
        <v>0.37648610291056805</v>
      </c>
      <c r="AE879" s="10">
        <v>0.130303183685928</v>
      </c>
      <c r="AF879" s="9">
        <v>5.1601140828982225E-3</v>
      </c>
      <c r="AG879" s="9">
        <v>1.4328857142857143E-2</v>
      </c>
    </row>
    <row r="880" spans="3:33">
      <c r="C880" t="s">
        <v>148</v>
      </c>
      <c r="D880">
        <v>2005</v>
      </c>
      <c r="E880" s="9">
        <v>0.27111204188481675</v>
      </c>
      <c r="F880" s="9">
        <v>9.237999999999999E-2</v>
      </c>
      <c r="G880" s="9">
        <v>0.4</v>
      </c>
      <c r="H880" s="9">
        <v>0.35</v>
      </c>
      <c r="I880" s="9">
        <v>0.25266666666666665</v>
      </c>
      <c r="J880" s="9">
        <v>0.87</v>
      </c>
      <c r="K880" s="10">
        <v>0.45091666666666669</v>
      </c>
      <c r="L880" s="9">
        <v>0.80599999999999994</v>
      </c>
      <c r="M880" s="9">
        <v>0.99613978494616662</v>
      </c>
      <c r="N880" s="10">
        <v>0.32</v>
      </c>
      <c r="O880" s="10">
        <v>0.85</v>
      </c>
      <c r="P880" s="9">
        <v>1</v>
      </c>
      <c r="Q880" s="10">
        <v>0.40749999999999997</v>
      </c>
      <c r="R880" s="9">
        <v>0.9728</v>
      </c>
      <c r="S880" s="9">
        <v>0.53585414634146411</v>
      </c>
      <c r="T880" s="11">
        <v>0.56901408399999998</v>
      </c>
      <c r="U880" s="9">
        <v>0.83291309990000006</v>
      </c>
      <c r="V880" s="10">
        <v>0.41309450549999999</v>
      </c>
      <c r="W880" s="9">
        <v>2.7702704181438453E-2</v>
      </c>
      <c r="X880" s="9">
        <v>1.6661373158518102E-2</v>
      </c>
      <c r="Y880" s="9">
        <v>0.67999999999999994</v>
      </c>
      <c r="Z880" s="9">
        <v>0.2</v>
      </c>
      <c r="AA880" s="10">
        <v>1.4851485148514851E-2</v>
      </c>
      <c r="AB880" s="9">
        <v>0.79944000660218562</v>
      </c>
      <c r="AC880" s="9">
        <v>0.35420000068843366</v>
      </c>
      <c r="AD880" s="10">
        <v>0.35852584831695999</v>
      </c>
      <c r="AE880" s="10">
        <v>0.10411523813601402</v>
      </c>
      <c r="AF880" s="9">
        <v>1.0044687158345111E-2</v>
      </c>
      <c r="AG880" s="9">
        <v>1.7154342857142856E-2</v>
      </c>
    </row>
    <row r="881" spans="3:33">
      <c r="C881" t="s">
        <v>148</v>
      </c>
      <c r="D881">
        <v>2006</v>
      </c>
      <c r="E881" s="9">
        <v>0.27111204188481675</v>
      </c>
      <c r="F881" s="9">
        <v>9.4227599958702918E-2</v>
      </c>
      <c r="G881" s="9">
        <v>0.39666666666666661</v>
      </c>
      <c r="H881" s="9">
        <v>0.35</v>
      </c>
      <c r="I881" s="9">
        <v>0.25266666666666665</v>
      </c>
      <c r="J881" s="9">
        <v>0.8666666666666667</v>
      </c>
      <c r="K881" s="10">
        <v>0.45091666666666669</v>
      </c>
      <c r="L881" s="9">
        <v>0.80159999999999998</v>
      </c>
      <c r="M881" s="9">
        <v>0.99997263681600002</v>
      </c>
      <c r="N881" s="10">
        <v>0.32</v>
      </c>
      <c r="O881" s="10">
        <v>0.3</v>
      </c>
      <c r="P881" s="9">
        <v>1</v>
      </c>
      <c r="Q881" s="10">
        <v>0.40749999999999997</v>
      </c>
      <c r="R881" s="9">
        <v>0.9728</v>
      </c>
      <c r="S881" s="9">
        <v>0.52737756097561006</v>
      </c>
      <c r="T881" s="11">
        <v>0.56901408399999998</v>
      </c>
      <c r="U881" s="9">
        <v>0.7498065733999999</v>
      </c>
      <c r="V881" s="10">
        <v>0.39086366583333332</v>
      </c>
      <c r="W881" s="9">
        <v>2.7702704181438453E-2</v>
      </c>
      <c r="X881" s="9">
        <v>1.6661373158518102E-2</v>
      </c>
      <c r="Y881" s="9">
        <v>0.67999999999999994</v>
      </c>
      <c r="Z881" s="9">
        <v>0.2</v>
      </c>
      <c r="AA881" s="10">
        <v>1.4851485148514851E-2</v>
      </c>
      <c r="AB881" s="9">
        <v>0.80380000635273208</v>
      </c>
      <c r="AC881" s="9">
        <v>0.36190000051632526</v>
      </c>
      <c r="AD881" s="10">
        <v>0.31670062120755799</v>
      </c>
      <c r="AE881" s="10">
        <v>0.10150647763627001</v>
      </c>
      <c r="AF881" s="9">
        <v>1.4874791283616112E-2</v>
      </c>
      <c r="AG881" s="9">
        <v>1.9979828571428569E-2</v>
      </c>
    </row>
    <row r="882" spans="3:33">
      <c r="C882" t="s">
        <v>148</v>
      </c>
      <c r="D882">
        <v>2007</v>
      </c>
      <c r="E882" s="9">
        <v>0.27111204188481675</v>
      </c>
      <c r="F882" s="9">
        <v>9.6075199917405846E-2</v>
      </c>
      <c r="G882" s="9">
        <v>0.39333333333333331</v>
      </c>
      <c r="H882" s="9">
        <v>0.35</v>
      </c>
      <c r="I882" s="9">
        <v>0.25266666666666665</v>
      </c>
      <c r="J882" s="9">
        <v>0.86333333333333329</v>
      </c>
      <c r="K882" s="10">
        <v>0.45091666666666669</v>
      </c>
      <c r="L882" s="9">
        <v>0.79720000000000002</v>
      </c>
      <c r="M882" s="9">
        <v>0.99418407960199995</v>
      </c>
      <c r="N882" s="10">
        <v>0.32</v>
      </c>
      <c r="O882" s="10">
        <v>0.28000000000000003</v>
      </c>
      <c r="P882" s="9">
        <v>1</v>
      </c>
      <c r="Q882" s="10">
        <v>0.40749999999999997</v>
      </c>
      <c r="R882" s="9">
        <v>0.9728</v>
      </c>
      <c r="S882" s="9">
        <v>0.51909121951219606</v>
      </c>
      <c r="T882" s="11">
        <v>0.56901408399999998</v>
      </c>
      <c r="U882" s="9">
        <v>0.67541229390000002</v>
      </c>
      <c r="V882" s="10">
        <v>0.36863282616666665</v>
      </c>
      <c r="W882" s="9">
        <v>2.7702704181438453E-2</v>
      </c>
      <c r="X882" s="9">
        <v>1.6661373158518102E-2</v>
      </c>
      <c r="Y882" s="9">
        <v>0.67999999999999994</v>
      </c>
      <c r="Z882" s="9">
        <v>0.2</v>
      </c>
      <c r="AA882" s="10">
        <v>1.4851485148514851E-2</v>
      </c>
      <c r="AB882" s="9">
        <v>0.80816000610327854</v>
      </c>
      <c r="AC882" s="9">
        <v>0.36960000034421681</v>
      </c>
      <c r="AD882" s="10">
        <v>0.29438672859751203</v>
      </c>
      <c r="AE882" s="10">
        <v>8.0198127199126029E-2</v>
      </c>
      <c r="AF882" s="9">
        <v>1.9601900706710002E-2</v>
      </c>
      <c r="AG882" s="9">
        <v>2.2805314285714289E-2</v>
      </c>
    </row>
    <row r="883" spans="3:33">
      <c r="C883" t="s">
        <v>148</v>
      </c>
      <c r="D883">
        <v>2008</v>
      </c>
      <c r="E883" s="9">
        <v>0.27111204188481675</v>
      </c>
      <c r="F883" s="9">
        <v>9.792279987610876E-2</v>
      </c>
      <c r="G883" s="9">
        <v>0.39</v>
      </c>
      <c r="H883" s="9">
        <v>0.35</v>
      </c>
      <c r="I883" s="9">
        <v>0.25266666666666665</v>
      </c>
      <c r="J883" s="9">
        <v>0.86</v>
      </c>
      <c r="K883" s="10">
        <v>0.45091666666666669</v>
      </c>
      <c r="L883" s="9">
        <v>0.79280000000000006</v>
      </c>
      <c r="M883" s="9">
        <v>1</v>
      </c>
      <c r="N883" s="10">
        <v>0.32</v>
      </c>
      <c r="O883" s="10">
        <v>0.28559999987483026</v>
      </c>
      <c r="P883" s="9">
        <v>1</v>
      </c>
      <c r="Q883" s="10">
        <v>0.40749999999999997</v>
      </c>
      <c r="R883" s="9">
        <v>0.9728</v>
      </c>
      <c r="S883" s="9">
        <v>0.51095560975609799</v>
      </c>
      <c r="T883" s="11">
        <v>0.56901408399999998</v>
      </c>
      <c r="U883" s="9">
        <v>0.60767939540000004</v>
      </c>
      <c r="V883" s="10">
        <v>0.34640198649999998</v>
      </c>
      <c r="W883" s="9">
        <v>2.7702704181438453E-2</v>
      </c>
      <c r="X883" s="9">
        <v>1.6661373158518102E-2</v>
      </c>
      <c r="Y883" s="9">
        <v>0.67999999999999994</v>
      </c>
      <c r="Z883" s="9">
        <v>0.2</v>
      </c>
      <c r="AA883" s="10">
        <v>1.4851485148514851E-2</v>
      </c>
      <c r="AB883" s="9">
        <v>0.81252000585382489</v>
      </c>
      <c r="AC883" s="9">
        <v>0.37730000017210841</v>
      </c>
      <c r="AD883" s="10">
        <v>0.35913648195357195</v>
      </c>
      <c r="AE883" s="10">
        <v>6.9909380835397966E-2</v>
      </c>
      <c r="AF883" s="9">
        <v>2.4498503029629332E-2</v>
      </c>
      <c r="AG883" s="9">
        <v>2.5630800000000002E-2</v>
      </c>
    </row>
    <row r="884" spans="3:33">
      <c r="C884" t="s">
        <v>148</v>
      </c>
      <c r="D884">
        <v>2009</v>
      </c>
      <c r="E884" s="9">
        <v>0.27111204188481675</v>
      </c>
      <c r="F884" s="9">
        <v>9.9770399834811674E-2</v>
      </c>
      <c r="G884" s="9">
        <v>0.4021999997273088</v>
      </c>
      <c r="H884" s="9">
        <v>0.35</v>
      </c>
      <c r="I884" s="9">
        <v>0.25266666666666665</v>
      </c>
      <c r="J884" s="9">
        <v>0.86279999993741519</v>
      </c>
      <c r="K884" s="10">
        <v>0.45091666666666669</v>
      </c>
      <c r="L884" s="9">
        <v>0.78839999999999999</v>
      </c>
      <c r="M884" s="9">
        <v>1</v>
      </c>
      <c r="N884" s="10">
        <v>0.32</v>
      </c>
      <c r="O884" s="10">
        <v>0.29119999974966054</v>
      </c>
      <c r="P884" s="9">
        <v>1</v>
      </c>
      <c r="Q884" s="10">
        <v>0.40749999999999997</v>
      </c>
      <c r="R884" s="9">
        <v>0.9728</v>
      </c>
      <c r="S884" s="9">
        <v>0.53473649702943171</v>
      </c>
      <c r="T884" s="11">
        <v>0.56901408399999998</v>
      </c>
      <c r="U884" s="9">
        <v>0.65612808889999996</v>
      </c>
      <c r="V884" s="10">
        <v>0.35333002607514619</v>
      </c>
      <c r="W884" s="9">
        <v>2.7702704181438453E-2</v>
      </c>
      <c r="X884" s="9">
        <v>1.6661373158518102E-2</v>
      </c>
      <c r="Y884" s="9">
        <v>0.67999999999999994</v>
      </c>
      <c r="Z884" s="9">
        <v>0.2</v>
      </c>
      <c r="AA884" s="10">
        <v>1.4851485148514851E-2</v>
      </c>
      <c r="AB884" s="9">
        <v>0.81688000560437124</v>
      </c>
      <c r="AC884" s="9">
        <v>0.38500000000000001</v>
      </c>
      <c r="AD884" s="10">
        <v>0.34030213121513198</v>
      </c>
      <c r="AE884" s="10">
        <v>6.8100863646895965E-2</v>
      </c>
      <c r="AF884" s="9">
        <v>3.0909222834208668E-2</v>
      </c>
      <c r="AG884" s="9">
        <v>2.8456285714285715E-2</v>
      </c>
    </row>
    <row r="885" spans="3:33">
      <c r="C885" t="s">
        <v>148</v>
      </c>
      <c r="D885">
        <v>2010</v>
      </c>
      <c r="E885" s="9">
        <v>0.27111204188481675</v>
      </c>
      <c r="F885" s="9">
        <v>0.1016179997935146</v>
      </c>
      <c r="G885" s="9">
        <v>0.41439999945461747</v>
      </c>
      <c r="H885" s="9">
        <v>0.35</v>
      </c>
      <c r="I885" s="9">
        <v>0.25266666666666665</v>
      </c>
      <c r="J885" s="9">
        <v>0.86559999987483027</v>
      </c>
      <c r="K885" s="10">
        <v>0.45091666666666669</v>
      </c>
      <c r="L885" s="9">
        <v>0.79628399982377884</v>
      </c>
      <c r="M885" s="9">
        <v>1</v>
      </c>
      <c r="N885" s="10">
        <v>0.32</v>
      </c>
      <c r="O885" s="10">
        <v>0.29679999962449077</v>
      </c>
      <c r="P885" s="9">
        <v>1</v>
      </c>
      <c r="Q885" s="10">
        <v>0.40749999999999997</v>
      </c>
      <c r="R885" s="9">
        <v>0.9728</v>
      </c>
      <c r="S885" s="9">
        <v>0.55851738430276554</v>
      </c>
      <c r="T885" s="11">
        <v>0.56901408399999998</v>
      </c>
      <c r="U885" s="9">
        <v>0.66268936964234404</v>
      </c>
      <c r="V885" s="10">
        <v>0.36025806565029245</v>
      </c>
      <c r="W885" s="9">
        <v>2.7702704181438453E-2</v>
      </c>
      <c r="X885" s="9">
        <v>1.6661373158518102E-2</v>
      </c>
      <c r="Y885" s="9">
        <v>0.67999999999999994</v>
      </c>
      <c r="Z885" s="9">
        <v>0.2</v>
      </c>
      <c r="AA885" s="10">
        <v>1.4851485148514851E-2</v>
      </c>
      <c r="AB885" s="9">
        <v>0.8212400053549177</v>
      </c>
      <c r="AC885" s="9">
        <v>0.35299999999999998</v>
      </c>
      <c r="AD885" s="10">
        <v>0.34189910986728539</v>
      </c>
      <c r="AE885" s="10">
        <v>7.2419854913889997E-2</v>
      </c>
      <c r="AF885" s="9">
        <v>3.0600130612775327E-2</v>
      </c>
      <c r="AG885" s="9">
        <v>2.8171722863503331E-2</v>
      </c>
    </row>
    <row r="886" spans="3:33">
      <c r="C886" t="s">
        <v>150</v>
      </c>
      <c r="D886">
        <v>1995</v>
      </c>
      <c r="E886" s="9">
        <v>0.50653302433371972</v>
      </c>
      <c r="F886" s="9">
        <v>1.2330000000000001E-2</v>
      </c>
      <c r="G886" s="9">
        <v>2.0000000000000018E-2</v>
      </c>
      <c r="H886" s="9">
        <v>0.77499999999999991</v>
      </c>
      <c r="I886" s="9">
        <v>0</v>
      </c>
      <c r="J886" s="9">
        <v>5.0000000000000044E-2</v>
      </c>
      <c r="K886" s="10">
        <v>0.27966666666666667</v>
      </c>
      <c r="L886" s="9">
        <v>0.3</v>
      </c>
      <c r="M886" s="9">
        <v>0.64403718131054133</v>
      </c>
      <c r="N886" s="10">
        <v>0.9</v>
      </c>
      <c r="O886" s="10">
        <v>0.27</v>
      </c>
      <c r="P886" s="9">
        <v>0</v>
      </c>
      <c r="Q886" s="10">
        <v>0.87499999999999989</v>
      </c>
      <c r="R886" s="9">
        <v>0.36239999999999994</v>
      </c>
      <c r="S886" s="9">
        <v>0.34307317073170795</v>
      </c>
      <c r="T886" s="11">
        <v>6.0869566E-2</v>
      </c>
      <c r="U886" s="9">
        <v>2.6966458190000001E-2</v>
      </c>
      <c r="V886" s="10">
        <v>1.5967004E-2</v>
      </c>
      <c r="W886" s="9">
        <v>5.5642862298984942E-2</v>
      </c>
      <c r="X886" s="9">
        <v>0.116181230255992</v>
      </c>
      <c r="Y886" s="9">
        <v>0</v>
      </c>
      <c r="Z886" s="9">
        <v>0.22</v>
      </c>
      <c r="AA886" s="10">
        <v>0</v>
      </c>
      <c r="AB886" s="9">
        <v>0.45999999999999996</v>
      </c>
      <c r="AC886" s="9">
        <v>0.65200000000000002</v>
      </c>
      <c r="AD886" s="10">
        <v>0.63114833241289037</v>
      </c>
      <c r="AE886" s="10">
        <v>0.67917186302106958</v>
      </c>
      <c r="AF886" s="9">
        <v>2.3545967679579331E-2</v>
      </c>
      <c r="AG886" s="9">
        <v>0.36138314285714285</v>
      </c>
    </row>
    <row r="887" spans="3:33">
      <c r="C887" t="s">
        <v>150</v>
      </c>
      <c r="D887">
        <v>1996</v>
      </c>
      <c r="E887" s="9">
        <v>0.50653302433371972</v>
      </c>
      <c r="F887" s="9">
        <v>3.2683999999999998E-2</v>
      </c>
      <c r="G887" s="9">
        <v>2.0000000000000018E-2</v>
      </c>
      <c r="H887" s="9">
        <v>0.77499999999999991</v>
      </c>
      <c r="I887" s="9">
        <v>0</v>
      </c>
      <c r="J887" s="9">
        <v>5.0000000000000044E-2</v>
      </c>
      <c r="K887" s="10">
        <v>0.27966666666666667</v>
      </c>
      <c r="L887" s="9">
        <v>0.30120000000000002</v>
      </c>
      <c r="M887" s="9">
        <v>0.6415149451673603</v>
      </c>
      <c r="N887" s="10">
        <v>0.9</v>
      </c>
      <c r="O887" s="10">
        <v>0.36</v>
      </c>
      <c r="P887" s="9">
        <v>0</v>
      </c>
      <c r="Q887" s="10">
        <v>0.87499999999999989</v>
      </c>
      <c r="R887" s="9">
        <v>0.36239999999999994</v>
      </c>
      <c r="S887" s="9">
        <v>0.30318536585365985</v>
      </c>
      <c r="T887" s="11">
        <v>6.0869566E-2</v>
      </c>
      <c r="U887" s="9">
        <v>1.6030879429999999E-2</v>
      </c>
      <c r="V887" s="10">
        <v>1.367696945E-2</v>
      </c>
      <c r="W887" s="9">
        <v>5.5642862298984942E-2</v>
      </c>
      <c r="X887" s="9">
        <v>0.116181230255992</v>
      </c>
      <c r="Y887" s="9">
        <v>0</v>
      </c>
      <c r="Z887" s="9">
        <v>0.22</v>
      </c>
      <c r="AA887" s="10">
        <v>0</v>
      </c>
      <c r="AB887" s="9">
        <v>0.46799999240000001</v>
      </c>
      <c r="AC887" s="9">
        <v>0.65400000000000003</v>
      </c>
      <c r="AD887" s="10">
        <v>0.6338248289317</v>
      </c>
      <c r="AE887" s="10">
        <v>0.68282843157075401</v>
      </c>
      <c r="AF887" s="9">
        <v>5.4535467671060892E-2</v>
      </c>
      <c r="AG887" s="9">
        <v>0.57111228571428574</v>
      </c>
    </row>
    <row r="888" spans="3:33">
      <c r="C888" t="s">
        <v>150</v>
      </c>
      <c r="D888">
        <v>1997</v>
      </c>
      <c r="E888" s="9">
        <v>0.50653302433371972</v>
      </c>
      <c r="F888" s="9">
        <v>5.3038000000000002E-2</v>
      </c>
      <c r="G888" s="9">
        <v>2.0000000000000018E-2</v>
      </c>
      <c r="H888" s="9">
        <v>0.77499999999999991</v>
      </c>
      <c r="I888" s="9">
        <v>0</v>
      </c>
      <c r="J888" s="9">
        <v>5.0000000000000044E-2</v>
      </c>
      <c r="K888" s="10">
        <v>0.27966666666666667</v>
      </c>
      <c r="L888" s="9">
        <v>0.3024</v>
      </c>
      <c r="M888" s="9">
        <v>0.64162218192900888</v>
      </c>
      <c r="N888" s="10">
        <v>0.9</v>
      </c>
      <c r="O888" s="10">
        <v>0.3</v>
      </c>
      <c r="P888" s="9">
        <v>0</v>
      </c>
      <c r="Q888" s="10">
        <v>0.87499999999999989</v>
      </c>
      <c r="R888" s="9">
        <v>0.36239999999999994</v>
      </c>
      <c r="S888" s="9">
        <v>0.29625365853658592</v>
      </c>
      <c r="T888" s="11">
        <v>6.0869566E-2</v>
      </c>
      <c r="U888" s="9">
        <v>1.403713859E-2</v>
      </c>
      <c r="V888" s="10">
        <v>1.1386934899999999E-2</v>
      </c>
      <c r="W888" s="9">
        <v>5.5642862298984942E-2</v>
      </c>
      <c r="X888" s="9">
        <v>0.116181230255992</v>
      </c>
      <c r="Y888" s="9">
        <v>0</v>
      </c>
      <c r="Z888" s="9">
        <v>0.22</v>
      </c>
      <c r="AA888" s="10">
        <v>0</v>
      </c>
      <c r="AB888" s="9">
        <v>0.49200000760000007</v>
      </c>
      <c r="AC888" s="9">
        <v>0.69099999999999995</v>
      </c>
      <c r="AD888" s="10">
        <v>0.634453967083627</v>
      </c>
      <c r="AE888" s="10">
        <v>0.69090141284789897</v>
      </c>
      <c r="AF888" s="9">
        <v>0.11444444444444445</v>
      </c>
      <c r="AG888" s="9">
        <v>0.63227657142857141</v>
      </c>
    </row>
    <row r="889" spans="3:33">
      <c r="C889" t="s">
        <v>150</v>
      </c>
      <c r="D889">
        <v>1998</v>
      </c>
      <c r="E889" s="9">
        <v>0.50653302433371972</v>
      </c>
      <c r="F889" s="9">
        <v>7.3391999999999999E-2</v>
      </c>
      <c r="G889" s="9">
        <v>2.0000000000000018E-2</v>
      </c>
      <c r="H889" s="9">
        <v>0.77499999999999991</v>
      </c>
      <c r="I889" s="9">
        <v>0</v>
      </c>
      <c r="J889" s="9">
        <v>5.0000000000000044E-2</v>
      </c>
      <c r="K889" s="10">
        <v>0.27966666666666667</v>
      </c>
      <c r="L889" s="9">
        <v>0.30359999999999998</v>
      </c>
      <c r="M889" s="9">
        <v>0.6396042007290943</v>
      </c>
      <c r="N889" s="10">
        <v>0.9</v>
      </c>
      <c r="O889" s="10">
        <v>0.33</v>
      </c>
      <c r="P889" s="9">
        <v>0</v>
      </c>
      <c r="Q889" s="10">
        <v>0.87499999999999989</v>
      </c>
      <c r="R889" s="9">
        <v>0.36239999999999994</v>
      </c>
      <c r="S889" s="9">
        <v>0.30419512195122</v>
      </c>
      <c r="T889" s="11">
        <v>6.0869566E-2</v>
      </c>
      <c r="U889" s="9">
        <v>1.4905582740000001E-2</v>
      </c>
      <c r="V889" s="10">
        <v>9.0969003499999992E-3</v>
      </c>
      <c r="W889" s="9">
        <v>5.5642862298984942E-2</v>
      </c>
      <c r="X889" s="9">
        <v>0.116181230255992</v>
      </c>
      <c r="Y889" s="9">
        <v>0</v>
      </c>
      <c r="Z889" s="9">
        <v>0.22</v>
      </c>
      <c r="AA889" s="10">
        <v>0</v>
      </c>
      <c r="AB889" s="9">
        <v>0.77899999620000004</v>
      </c>
      <c r="AC889" s="9">
        <v>0.72499999999999998</v>
      </c>
      <c r="AD889" s="10">
        <v>0.635083105235554</v>
      </c>
      <c r="AE889" s="10">
        <v>0.69897439412504403</v>
      </c>
      <c r="AF889" s="9">
        <v>0.19798329566039891</v>
      </c>
      <c r="AG889" s="9">
        <v>0.68340871428571437</v>
      </c>
    </row>
    <row r="890" spans="3:33">
      <c r="C890" t="s">
        <v>150</v>
      </c>
      <c r="D890">
        <v>1999</v>
      </c>
      <c r="E890" s="9">
        <v>0.50653302433371972</v>
      </c>
      <c r="F890" s="9">
        <v>9.374600000000001E-2</v>
      </c>
      <c r="G890" s="9">
        <v>2.0000000000000018E-2</v>
      </c>
      <c r="H890" s="9">
        <v>0.77499999999999991</v>
      </c>
      <c r="I890" s="9">
        <v>0</v>
      </c>
      <c r="J890" s="9">
        <v>5.0000000000000044E-2</v>
      </c>
      <c r="K890" s="10">
        <v>0.27966666666666667</v>
      </c>
      <c r="L890" s="9">
        <v>0.30480000000000002</v>
      </c>
      <c r="M890" s="9">
        <v>0.63130957377370578</v>
      </c>
      <c r="N890" s="10">
        <v>0.9</v>
      </c>
      <c r="O890" s="10">
        <v>0.31</v>
      </c>
      <c r="P890" s="9">
        <v>0</v>
      </c>
      <c r="Q890" s="10">
        <v>0.87499999999999989</v>
      </c>
      <c r="R890" s="9">
        <v>0.36239999999999994</v>
      </c>
      <c r="S890" s="9">
        <v>0.28821951219512187</v>
      </c>
      <c r="T890" s="11">
        <v>6.0869566E-2</v>
      </c>
      <c r="U890" s="9">
        <v>3.5641547859999997E-2</v>
      </c>
      <c r="V890" s="10">
        <v>6.8068657999999999E-3</v>
      </c>
      <c r="W890" s="9">
        <v>5.5642862298984942E-2</v>
      </c>
      <c r="X890" s="9">
        <v>0.116181230255992</v>
      </c>
      <c r="Y890" s="9">
        <v>0</v>
      </c>
      <c r="Z890" s="9">
        <v>0.22</v>
      </c>
      <c r="AA890" s="10">
        <v>0</v>
      </c>
      <c r="AB890" s="9">
        <v>0.7870000076</v>
      </c>
      <c r="AC890" s="9">
        <v>0.73799999999999999</v>
      </c>
      <c r="AD890" s="10">
        <v>0.64812199112762503</v>
      </c>
      <c r="AE890" s="10">
        <v>0.69540741087731006</v>
      </c>
      <c r="AF890" s="9">
        <v>0.31257965922509778</v>
      </c>
      <c r="AG890" s="9">
        <v>0.72025528571428576</v>
      </c>
    </row>
    <row r="891" spans="3:33">
      <c r="C891" t="s">
        <v>150</v>
      </c>
      <c r="D891">
        <v>2000</v>
      </c>
      <c r="E891" s="9">
        <v>0.50653302433371972</v>
      </c>
      <c r="F891" s="9">
        <v>0.11410000000000001</v>
      </c>
      <c r="G891" s="9">
        <v>2.0000000000000018E-2</v>
      </c>
      <c r="H891" s="9">
        <v>0.77499999999999991</v>
      </c>
      <c r="I891" s="9">
        <v>0</v>
      </c>
      <c r="J891" s="9">
        <v>5.0000000000000044E-2</v>
      </c>
      <c r="K891" s="10">
        <v>0.27966666666666667</v>
      </c>
      <c r="L891" s="9">
        <v>0.30599999999999999</v>
      </c>
      <c r="M891" s="9">
        <v>0.6263105335368444</v>
      </c>
      <c r="N891" s="10">
        <v>0.9</v>
      </c>
      <c r="O891" s="10">
        <v>0.32</v>
      </c>
      <c r="P891" s="9">
        <v>0</v>
      </c>
      <c r="Q891" s="10">
        <v>0.87499999999999989</v>
      </c>
      <c r="R891" s="9">
        <v>0.36239999999999994</v>
      </c>
      <c r="S891" s="9">
        <v>0.28263414634146389</v>
      </c>
      <c r="T891" s="11">
        <v>6.0869566E-2</v>
      </c>
      <c r="U891" s="9">
        <v>9.06593407E-3</v>
      </c>
      <c r="V891" s="10">
        <v>4.5168312499999997E-3</v>
      </c>
      <c r="W891" s="9">
        <v>5.5642862298984942E-2</v>
      </c>
      <c r="X891" s="9">
        <v>0.116181230255992</v>
      </c>
      <c r="Y891" s="9">
        <v>0</v>
      </c>
      <c r="Z891" s="9">
        <v>0.22</v>
      </c>
      <c r="AA891" s="10">
        <v>0</v>
      </c>
      <c r="AB891" s="9">
        <v>0.79899999619999995</v>
      </c>
      <c r="AC891" s="9">
        <v>0.69900000000000007</v>
      </c>
      <c r="AD891" s="10">
        <v>0.66116087701969595</v>
      </c>
      <c r="AE891" s="10">
        <v>0.69184042762957598</v>
      </c>
      <c r="AF891" s="9">
        <v>0.45190448207772116</v>
      </c>
      <c r="AG891" s="9">
        <v>0.79469985714285718</v>
      </c>
    </row>
    <row r="892" spans="3:33">
      <c r="C892" t="s">
        <v>150</v>
      </c>
      <c r="D892">
        <v>2001</v>
      </c>
      <c r="E892" s="9">
        <v>0.50653302433371972</v>
      </c>
      <c r="F892" s="9">
        <v>0.11932000000000001</v>
      </c>
      <c r="G892" s="9">
        <v>2.0000000000000018E-2</v>
      </c>
      <c r="H892" s="9">
        <v>0.77499999999999991</v>
      </c>
      <c r="I892" s="9">
        <v>0</v>
      </c>
      <c r="J892" s="9">
        <v>5.0000000000000044E-2</v>
      </c>
      <c r="K892" s="10">
        <v>0.27966666666666667</v>
      </c>
      <c r="L892" s="9">
        <v>0.30599999999999999</v>
      </c>
      <c r="M892" s="9">
        <v>0.53926722264919735</v>
      </c>
      <c r="N892" s="10">
        <v>0.9</v>
      </c>
      <c r="O892" s="10">
        <v>0.26</v>
      </c>
      <c r="P892" s="9">
        <v>0</v>
      </c>
      <c r="Q892" s="10">
        <v>0.87499999999999989</v>
      </c>
      <c r="R892" s="9">
        <v>0.38579399999999997</v>
      </c>
      <c r="S892" s="9">
        <v>0.28980487804878208</v>
      </c>
      <c r="T892" s="11">
        <v>6.0869566E-2</v>
      </c>
      <c r="U892" s="9">
        <v>0</v>
      </c>
      <c r="V892" s="10">
        <v>5.2850212499999999E-3</v>
      </c>
      <c r="W892" s="9">
        <v>5.5642862298984942E-2</v>
      </c>
      <c r="X892" s="9">
        <v>0.116181230255992</v>
      </c>
      <c r="Y892" s="9">
        <v>0</v>
      </c>
      <c r="Z892" s="9">
        <v>0.22</v>
      </c>
      <c r="AA892" s="10">
        <v>0</v>
      </c>
      <c r="AB892" s="9">
        <v>0.80299999239999997</v>
      </c>
      <c r="AC892" s="9">
        <v>0.7609999999999999</v>
      </c>
      <c r="AD892" s="10">
        <v>0.67359872293144607</v>
      </c>
      <c r="AE892" s="10">
        <v>0.70164862676730499</v>
      </c>
      <c r="AF892" s="9">
        <v>0.53042803239275227</v>
      </c>
      <c r="AG892" s="9">
        <v>0.85297671428571431</v>
      </c>
    </row>
    <row r="893" spans="3:33">
      <c r="C893" t="s">
        <v>150</v>
      </c>
      <c r="D893">
        <v>2002</v>
      </c>
      <c r="E893" s="9">
        <v>0.50653302433371972</v>
      </c>
      <c r="F893" s="9">
        <v>0.12454000000000001</v>
      </c>
      <c r="G893" s="9">
        <v>2.0000000000000018E-2</v>
      </c>
      <c r="H893" s="9">
        <v>0.77499999999999991</v>
      </c>
      <c r="I893" s="9">
        <v>0</v>
      </c>
      <c r="J893" s="9">
        <v>5.0000000000000044E-2</v>
      </c>
      <c r="K893" s="10">
        <v>0.27966666666666667</v>
      </c>
      <c r="L893" s="9">
        <v>0.30599999999999999</v>
      </c>
      <c r="M893" s="9">
        <v>0.63234638390423026</v>
      </c>
      <c r="N893" s="10">
        <v>0.9</v>
      </c>
      <c r="O893" s="10">
        <v>0.36</v>
      </c>
      <c r="P893" s="9">
        <v>0</v>
      </c>
      <c r="Q893" s="10">
        <v>0.87499999999999989</v>
      </c>
      <c r="R893" s="9">
        <v>0.409188</v>
      </c>
      <c r="S893" s="9">
        <v>0.27887804878048794</v>
      </c>
      <c r="T893" s="11">
        <v>6.0869566E-2</v>
      </c>
      <c r="U893" s="9">
        <v>0</v>
      </c>
      <c r="V893" s="10">
        <v>6.0532112500000001E-3</v>
      </c>
      <c r="W893" s="9">
        <v>5.5642862298984942E-2</v>
      </c>
      <c r="X893" s="9">
        <v>0.116181230255992</v>
      </c>
      <c r="Y893" s="9">
        <v>0</v>
      </c>
      <c r="Z893" s="9">
        <v>0.22</v>
      </c>
      <c r="AA893" s="10">
        <v>0</v>
      </c>
      <c r="AB893" s="9">
        <v>0.75200000759999996</v>
      </c>
      <c r="AC893" s="9">
        <v>0.77599999999999991</v>
      </c>
      <c r="AD893" s="10">
        <v>0.68603656884319597</v>
      </c>
      <c r="AE893" s="10">
        <v>0.71145682590503401</v>
      </c>
      <c r="AF893" s="9">
        <v>0.72049119525709449</v>
      </c>
      <c r="AG893" s="9">
        <v>0.88639714285714288</v>
      </c>
    </row>
    <row r="894" spans="3:33">
      <c r="C894" t="s">
        <v>150</v>
      </c>
      <c r="D894">
        <v>2003</v>
      </c>
      <c r="E894" s="9">
        <v>0.50653302433371972</v>
      </c>
      <c r="F894" s="9">
        <v>0.12975999999999999</v>
      </c>
      <c r="G894" s="9">
        <v>2.0000000000000018E-2</v>
      </c>
      <c r="H894" s="9">
        <v>0.77499999999999991</v>
      </c>
      <c r="I894" s="9">
        <v>0</v>
      </c>
      <c r="J894" s="9">
        <v>5.0000000000000044E-2</v>
      </c>
      <c r="K894" s="10">
        <v>0.27966666666666667</v>
      </c>
      <c r="L894" s="9">
        <v>0.30599999999999999</v>
      </c>
      <c r="M894" s="9">
        <v>0.54391437308869128</v>
      </c>
      <c r="N894" s="10">
        <v>0.9</v>
      </c>
      <c r="O894" s="10">
        <v>0.31</v>
      </c>
      <c r="P894" s="9">
        <v>0</v>
      </c>
      <c r="Q894" s="10">
        <v>0.87499999999999989</v>
      </c>
      <c r="R894" s="9">
        <v>0.43258200000000002</v>
      </c>
      <c r="S894" s="9">
        <v>0.27365853658536599</v>
      </c>
      <c r="T894" s="11">
        <v>6.0869566E-2</v>
      </c>
      <c r="U894" s="9">
        <v>5.9908984000000003E-4</v>
      </c>
      <c r="V894" s="10">
        <v>6.8214012499999994E-3</v>
      </c>
      <c r="W894" s="9">
        <v>5.5642862298984942E-2</v>
      </c>
      <c r="X894" s="9">
        <v>0.116181230255992</v>
      </c>
      <c r="Y894" s="9">
        <v>0</v>
      </c>
      <c r="Z894" s="9">
        <v>0.22</v>
      </c>
      <c r="AA894" s="10">
        <v>0</v>
      </c>
      <c r="AB894" s="9">
        <v>0.7660000038</v>
      </c>
      <c r="AC894" s="9">
        <v>0.77700000000000002</v>
      </c>
      <c r="AD894" s="10">
        <v>0.691349043596032</v>
      </c>
      <c r="AE894" s="10">
        <v>0.72491109926407404</v>
      </c>
      <c r="AF894" s="9">
        <v>0.86214781871416446</v>
      </c>
      <c r="AG894" s="9">
        <v>0.91625857142857137</v>
      </c>
    </row>
    <row r="895" spans="3:33">
      <c r="C895" t="s">
        <v>150</v>
      </c>
      <c r="D895">
        <v>2004</v>
      </c>
      <c r="E895" s="9">
        <v>0.50653302433371972</v>
      </c>
      <c r="F895" s="9">
        <v>0.13497999999999999</v>
      </c>
      <c r="G895" s="9">
        <v>2.0000000000000018E-2</v>
      </c>
      <c r="H895" s="9">
        <v>0.77499999999999991</v>
      </c>
      <c r="I895" s="9">
        <v>0</v>
      </c>
      <c r="J895" s="9">
        <v>5.0000000000000044E-2</v>
      </c>
      <c r="K895" s="10">
        <v>0.27966666666666667</v>
      </c>
      <c r="L895" s="9">
        <v>0.30599999999999999</v>
      </c>
      <c r="M895" s="9">
        <v>0.50027027027032933</v>
      </c>
      <c r="N895" s="10">
        <v>0.9</v>
      </c>
      <c r="O895" s="10">
        <v>0.26</v>
      </c>
      <c r="P895" s="9">
        <v>0</v>
      </c>
      <c r="Q895" s="10">
        <v>0.87499999999999989</v>
      </c>
      <c r="R895" s="9">
        <v>0.45597600000000005</v>
      </c>
      <c r="S895" s="9">
        <v>0.26251219512195201</v>
      </c>
      <c r="T895" s="11">
        <v>6.0869566E-2</v>
      </c>
      <c r="U895" s="9">
        <v>4.6916875900000002E-3</v>
      </c>
      <c r="V895" s="10">
        <v>7.5895912499999996E-3</v>
      </c>
      <c r="W895" s="9">
        <v>5.5642862298984942E-2</v>
      </c>
      <c r="X895" s="9">
        <v>0.116181230255992</v>
      </c>
      <c r="Y895" s="9">
        <v>0</v>
      </c>
      <c r="Z895" s="9">
        <v>0.22</v>
      </c>
      <c r="AA895" s="10">
        <v>0</v>
      </c>
      <c r="AB895" s="9">
        <v>0.77860000610000002</v>
      </c>
      <c r="AC895" s="9">
        <v>0.77400000000000002</v>
      </c>
      <c r="AD895" s="10">
        <v>0.65041247061309393</v>
      </c>
      <c r="AE895" s="10">
        <v>0.71902909762132805</v>
      </c>
      <c r="AF895" s="9">
        <v>1</v>
      </c>
      <c r="AG895" s="9">
        <v>0.92917714285714281</v>
      </c>
    </row>
    <row r="896" spans="3:33">
      <c r="C896" t="s">
        <v>150</v>
      </c>
      <c r="D896">
        <v>2005</v>
      </c>
      <c r="E896" s="9">
        <v>0.50653302433371972</v>
      </c>
      <c r="F896" s="9">
        <v>0.14019999999999999</v>
      </c>
      <c r="G896" s="9">
        <v>2.0000000000000018E-2</v>
      </c>
      <c r="H896" s="9">
        <v>0.77499999999999991</v>
      </c>
      <c r="I896" s="9">
        <v>0</v>
      </c>
      <c r="J896" s="9">
        <v>5.0000000000000044E-2</v>
      </c>
      <c r="K896" s="10">
        <v>0.27966666666666667</v>
      </c>
      <c r="L896" s="9">
        <v>0.30599999999999999</v>
      </c>
      <c r="M896" s="9">
        <v>0.62517202481677225</v>
      </c>
      <c r="N896" s="10">
        <v>0.9</v>
      </c>
      <c r="O896" s="10">
        <v>0.19</v>
      </c>
      <c r="P896" s="9">
        <v>0</v>
      </c>
      <c r="Q896" s="10">
        <v>0.87499999999999989</v>
      </c>
      <c r="R896" s="9">
        <v>0.46155199999999996</v>
      </c>
      <c r="S896" s="9">
        <v>0.24855121951219583</v>
      </c>
      <c r="T896" s="11">
        <v>6.0869566E-2</v>
      </c>
      <c r="U896" s="9">
        <v>2.8896520099999999E-3</v>
      </c>
      <c r="V896" s="10">
        <v>8.3577812499999998E-3</v>
      </c>
      <c r="W896" s="9">
        <v>5.5642862298984942E-2</v>
      </c>
      <c r="X896" s="9">
        <v>0.116181230255992</v>
      </c>
      <c r="Y896" s="9">
        <v>0</v>
      </c>
      <c r="Z896" s="9">
        <v>0.22</v>
      </c>
      <c r="AA896" s="10">
        <v>0</v>
      </c>
      <c r="AB896" s="9">
        <v>0.77329999920000003</v>
      </c>
      <c r="AC896" s="9">
        <v>0.752</v>
      </c>
      <c r="AD896" s="10">
        <v>0.63072169187387395</v>
      </c>
      <c r="AE896" s="10">
        <v>0.70192091364508802</v>
      </c>
      <c r="AF896" s="9">
        <v>1</v>
      </c>
      <c r="AG896" s="9">
        <v>0.94230342857142857</v>
      </c>
    </row>
    <row r="897" spans="3:33">
      <c r="C897" t="s">
        <v>150</v>
      </c>
      <c r="D897">
        <v>2006</v>
      </c>
      <c r="E897" s="9">
        <v>0.50653302433371972</v>
      </c>
      <c r="F897" s="9">
        <v>0.14300399993732571</v>
      </c>
      <c r="G897" s="9">
        <v>2.0000000000000018E-2</v>
      </c>
      <c r="H897" s="9">
        <v>0.77499999999999991</v>
      </c>
      <c r="I897" s="9">
        <v>0</v>
      </c>
      <c r="J897" s="9">
        <v>5.0000000000000044E-2</v>
      </c>
      <c r="K897" s="10">
        <v>0.27966666666666667</v>
      </c>
      <c r="L897" s="9">
        <v>0.30579999999999996</v>
      </c>
      <c r="M897" s="9">
        <v>0.57129629629631717</v>
      </c>
      <c r="N897" s="10">
        <v>0.9</v>
      </c>
      <c r="O897" s="10">
        <v>0.19</v>
      </c>
      <c r="P897" s="9">
        <v>0</v>
      </c>
      <c r="Q897" s="10">
        <v>0.87499999999999989</v>
      </c>
      <c r="R897" s="9">
        <v>0.45429599999999992</v>
      </c>
      <c r="S897" s="9">
        <v>0.24352682926829405</v>
      </c>
      <c r="T897" s="11">
        <v>6.0869566E-2</v>
      </c>
      <c r="U897" s="9">
        <v>6.01588812E-3</v>
      </c>
      <c r="V897" s="10">
        <v>7.1506483333333331E-3</v>
      </c>
      <c r="W897" s="9">
        <v>5.5642862298984942E-2</v>
      </c>
      <c r="X897" s="9">
        <v>0.116181230255992</v>
      </c>
      <c r="Y897" s="9">
        <v>0</v>
      </c>
      <c r="Z897" s="9">
        <v>0.22</v>
      </c>
      <c r="AA897" s="10">
        <v>0</v>
      </c>
      <c r="AB897" s="9">
        <v>0.74363775254999998</v>
      </c>
      <c r="AC897" s="9">
        <v>0.74900000000000011</v>
      </c>
      <c r="AD897" s="10">
        <v>0.65678602247030604</v>
      </c>
      <c r="AE897" s="10">
        <v>0.70296958152354594</v>
      </c>
      <c r="AF897" s="9">
        <v>1</v>
      </c>
      <c r="AG897" s="9">
        <v>0.93525171428571419</v>
      </c>
    </row>
    <row r="898" spans="3:33">
      <c r="C898" t="s">
        <v>150</v>
      </c>
      <c r="D898">
        <v>2007</v>
      </c>
      <c r="E898" s="9">
        <v>0.50653302433371972</v>
      </c>
      <c r="F898" s="9">
        <v>0.14580799987465143</v>
      </c>
      <c r="G898" s="9">
        <v>2.0000000000000018E-2</v>
      </c>
      <c r="H898" s="9">
        <v>0.77499999999999991</v>
      </c>
      <c r="I898" s="9">
        <v>0</v>
      </c>
      <c r="J898" s="9">
        <v>5.0000000000000044E-2</v>
      </c>
      <c r="K898" s="10">
        <v>0.27966666666666667</v>
      </c>
      <c r="L898" s="9">
        <v>0.30559999999999998</v>
      </c>
      <c r="M898" s="9">
        <v>0.87327201783716668</v>
      </c>
      <c r="N898" s="10">
        <v>0.9</v>
      </c>
      <c r="O898" s="10">
        <v>0.15</v>
      </c>
      <c r="P898" s="9">
        <v>0</v>
      </c>
      <c r="Q898" s="10">
        <v>0.87499999999999989</v>
      </c>
      <c r="R898" s="9">
        <v>0.45872000000000002</v>
      </c>
      <c r="S898" s="9">
        <v>0.24213170731707412</v>
      </c>
      <c r="T898" s="11">
        <v>6.0869566E-2</v>
      </c>
      <c r="U898" s="9">
        <v>1.131726846E-2</v>
      </c>
      <c r="V898" s="10">
        <v>5.9435154166666664E-3</v>
      </c>
      <c r="W898" s="9">
        <v>5.5642862298984942E-2</v>
      </c>
      <c r="X898" s="9">
        <v>0.116181230255992</v>
      </c>
      <c r="Y898" s="9">
        <v>0</v>
      </c>
      <c r="Z898" s="9">
        <v>0.22</v>
      </c>
      <c r="AA898" s="10">
        <v>0</v>
      </c>
      <c r="AB898" s="9">
        <v>0.71397550590000003</v>
      </c>
      <c r="AC898" s="9">
        <v>0.78</v>
      </c>
      <c r="AD898" s="10">
        <v>0.62990045498103808</v>
      </c>
      <c r="AE898" s="10">
        <v>0.71318101428869995</v>
      </c>
      <c r="AF898" s="9">
        <v>1</v>
      </c>
      <c r="AG898" s="9">
        <v>0.92892600000000003</v>
      </c>
    </row>
    <row r="899" spans="3:33">
      <c r="C899" t="s">
        <v>150</v>
      </c>
      <c r="D899">
        <v>2008</v>
      </c>
      <c r="E899" s="9">
        <v>0.50653302433371972</v>
      </c>
      <c r="F899" s="9">
        <v>0.14861199981197715</v>
      </c>
      <c r="G899" s="9">
        <v>2.0000000000000018E-2</v>
      </c>
      <c r="H899" s="9">
        <v>0.77499999999999991</v>
      </c>
      <c r="I899" s="9">
        <v>0</v>
      </c>
      <c r="J899" s="9">
        <v>5.0000000000000044E-2</v>
      </c>
      <c r="K899" s="10">
        <v>0.27966666666666667</v>
      </c>
      <c r="L899" s="9">
        <v>0.3054</v>
      </c>
      <c r="M899" s="9">
        <v>0.83278428093650003</v>
      </c>
      <c r="N899" s="10">
        <v>0.9</v>
      </c>
      <c r="O899" s="10">
        <v>0.15299999993294477</v>
      </c>
      <c r="P899" s="9">
        <v>0</v>
      </c>
      <c r="Q899" s="10">
        <v>0.87499999999999989</v>
      </c>
      <c r="R899" s="9">
        <v>0.45448</v>
      </c>
      <c r="S899" s="9">
        <v>0.22053658536585408</v>
      </c>
      <c r="T899" s="11">
        <v>6.0869566E-2</v>
      </c>
      <c r="U899" s="9">
        <v>1.5401611650000001E-2</v>
      </c>
      <c r="V899" s="10">
        <v>4.7363824999999997E-3</v>
      </c>
      <c r="W899" s="9">
        <v>5.5642862298984942E-2</v>
      </c>
      <c r="X899" s="9">
        <v>0.116181230255992</v>
      </c>
      <c r="Y899" s="9">
        <v>0</v>
      </c>
      <c r="Z899" s="9">
        <v>0.22</v>
      </c>
      <c r="AA899" s="10">
        <v>0</v>
      </c>
      <c r="AB899" s="9">
        <v>0.71225488510000001</v>
      </c>
      <c r="AC899" s="9">
        <v>0.77900000000000003</v>
      </c>
      <c r="AD899" s="10">
        <v>0.62116835269021198</v>
      </c>
      <c r="AE899" s="10">
        <v>0.71845605562686998</v>
      </c>
      <c r="AF899" s="9">
        <v>1</v>
      </c>
      <c r="AG899" s="9">
        <v>0.9100947142857142</v>
      </c>
    </row>
    <row r="900" spans="3:33">
      <c r="C900" t="s">
        <v>150</v>
      </c>
      <c r="D900">
        <v>2009</v>
      </c>
      <c r="E900" s="9">
        <v>0.50653302433371972</v>
      </c>
      <c r="F900" s="9">
        <v>0.15141599974930287</v>
      </c>
      <c r="G900" s="9">
        <v>3.9599999561905852E-2</v>
      </c>
      <c r="H900" s="9">
        <v>0.77499999999999991</v>
      </c>
      <c r="I900" s="9">
        <v>0</v>
      </c>
      <c r="J900" s="9">
        <v>6.8999999575316884E-2</v>
      </c>
      <c r="K900" s="10">
        <v>0.27966666666666667</v>
      </c>
      <c r="L900" s="9">
        <v>0.30519999999999997</v>
      </c>
      <c r="M900" s="9">
        <v>0.83278428093650003</v>
      </c>
      <c r="N900" s="10">
        <v>0.9</v>
      </c>
      <c r="O900" s="10">
        <v>0.15599999986588953</v>
      </c>
      <c r="P900" s="9">
        <v>0</v>
      </c>
      <c r="Q900" s="10">
        <v>0.87499999999999989</v>
      </c>
      <c r="R900" s="9">
        <v>0.45448</v>
      </c>
      <c r="S900" s="9">
        <v>0.25012585299716539</v>
      </c>
      <c r="T900" s="11">
        <v>6.0869566E-2</v>
      </c>
      <c r="U900" s="9">
        <v>3.8860932549999998E-2</v>
      </c>
      <c r="V900" s="10">
        <v>4.8311101478826718E-3</v>
      </c>
      <c r="W900" s="9">
        <v>5.5642862298984942E-2</v>
      </c>
      <c r="X900" s="9">
        <v>0.116181230255992</v>
      </c>
      <c r="Y900" s="9">
        <v>0</v>
      </c>
      <c r="Z900" s="9">
        <v>0.22</v>
      </c>
      <c r="AA900" s="10">
        <v>0</v>
      </c>
      <c r="AB900" s="9">
        <v>0.71800978726936793</v>
      </c>
      <c r="AC900" s="9">
        <v>0.76400000000000001</v>
      </c>
      <c r="AD900" s="10">
        <v>0.61705031044506797</v>
      </c>
      <c r="AE900" s="10">
        <v>0.72169320817288796</v>
      </c>
      <c r="AF900" s="9">
        <v>1</v>
      </c>
      <c r="AG900" s="9">
        <v>0.89189282040684403</v>
      </c>
    </row>
    <row r="901" spans="3:33">
      <c r="C901" t="s">
        <v>150</v>
      </c>
      <c r="D901">
        <v>2010</v>
      </c>
      <c r="E901" s="9">
        <v>0.50653302433371972</v>
      </c>
      <c r="F901" s="9">
        <v>0.15421999968662858</v>
      </c>
      <c r="G901" s="9">
        <v>5.9199999123811686E-2</v>
      </c>
      <c r="H901" s="9">
        <v>0.77499999999999991</v>
      </c>
      <c r="I901" s="9">
        <v>0</v>
      </c>
      <c r="J901" s="9">
        <v>8.7999999150633834E-2</v>
      </c>
      <c r="K901" s="10">
        <v>0.27966666666666667</v>
      </c>
      <c r="L901" s="9">
        <v>0.30825199993178248</v>
      </c>
      <c r="M901" s="9">
        <v>0.83278428093650003</v>
      </c>
      <c r="N901" s="10">
        <v>0.9</v>
      </c>
      <c r="O901" s="10">
        <v>0.15899999979883431</v>
      </c>
      <c r="P901" s="9">
        <v>0</v>
      </c>
      <c r="Q901" s="10">
        <v>0.87499999999999989</v>
      </c>
      <c r="R901" s="9">
        <v>0.45448</v>
      </c>
      <c r="S901" s="9">
        <v>0.27971512062847637</v>
      </c>
      <c r="T901" s="11">
        <v>6.0869566E-2</v>
      </c>
      <c r="U901" s="9">
        <v>3.9249541866813904E-2</v>
      </c>
      <c r="V901" s="10">
        <v>4.925837795765344E-3</v>
      </c>
      <c r="W901" s="9">
        <v>5.5642862298984942E-2</v>
      </c>
      <c r="X901" s="9">
        <v>0.116181230255992</v>
      </c>
      <c r="Y901" s="9">
        <v>0</v>
      </c>
      <c r="Z901" s="9">
        <v>0.22</v>
      </c>
      <c r="AA901" s="10">
        <v>0</v>
      </c>
      <c r="AB901" s="9">
        <v>0.72376468943873584</v>
      </c>
      <c r="AC901" s="9">
        <v>0.747</v>
      </c>
      <c r="AD901" s="10">
        <v>0.61587980736678005</v>
      </c>
      <c r="AE901" s="10">
        <v>0.71947627614071141</v>
      </c>
      <c r="AF901" s="9">
        <v>1</v>
      </c>
      <c r="AG901" s="9">
        <v>0.87369092652797375</v>
      </c>
    </row>
    <row r="902" spans="3:33">
      <c r="C902" t="s">
        <v>152</v>
      </c>
      <c r="D902">
        <v>1995</v>
      </c>
      <c r="E902" s="9">
        <v>1</v>
      </c>
      <c r="F902" s="9">
        <v>4.5560000000000003E-2</v>
      </c>
      <c r="G902" s="9">
        <v>0.78</v>
      </c>
      <c r="H902" s="9">
        <v>0.30000000000000004</v>
      </c>
      <c r="I902" s="9">
        <v>0.47</v>
      </c>
      <c r="J902" s="9">
        <v>0.95</v>
      </c>
      <c r="K902" s="10">
        <v>0.60066666666666668</v>
      </c>
      <c r="L902" s="9">
        <v>0.86099999999999999</v>
      </c>
      <c r="M902" s="9">
        <v>0.96805445015886604</v>
      </c>
      <c r="N902" s="10">
        <v>0.32</v>
      </c>
      <c r="O902" s="10">
        <v>0.09</v>
      </c>
      <c r="P902" s="9">
        <v>1</v>
      </c>
      <c r="Q902" s="10">
        <v>0.40749999999999997</v>
      </c>
      <c r="R902" s="9">
        <v>0.98880000000000001</v>
      </c>
      <c r="S902" s="9">
        <v>0.71688390243902611</v>
      </c>
      <c r="T902" s="11">
        <v>0.81792399400000004</v>
      </c>
      <c r="U902" s="9">
        <v>9.1372580209999998E-2</v>
      </c>
      <c r="V902" s="10">
        <v>1</v>
      </c>
      <c r="W902" s="9">
        <v>0</v>
      </c>
      <c r="X902" s="9">
        <v>0</v>
      </c>
      <c r="Y902" s="9">
        <v>0.84699999999999998</v>
      </c>
      <c r="Z902" s="9">
        <v>0.88</v>
      </c>
      <c r="AA902" s="10">
        <v>0.03</v>
      </c>
      <c r="AB902" s="9">
        <v>0.84499999999999997</v>
      </c>
      <c r="AC902" s="9">
        <v>0.42599999999999999</v>
      </c>
      <c r="AD902" s="10">
        <v>0.31142207706802327</v>
      </c>
      <c r="AE902" s="10">
        <v>0.33689123133734472</v>
      </c>
      <c r="AF902" s="9">
        <v>1.0801103709567879E-4</v>
      </c>
      <c r="AG902" s="9">
        <v>9.4959999999999992E-3</v>
      </c>
    </row>
    <row r="903" spans="3:33">
      <c r="C903" t="s">
        <v>152</v>
      </c>
      <c r="D903">
        <v>1996</v>
      </c>
      <c r="E903" s="9">
        <v>1</v>
      </c>
      <c r="F903" s="9">
        <v>4.5560000000000003E-2</v>
      </c>
      <c r="G903" s="9">
        <v>0.76800000000000002</v>
      </c>
      <c r="H903" s="9">
        <v>0.30000000000000004</v>
      </c>
      <c r="I903" s="9">
        <v>0.47</v>
      </c>
      <c r="J903" s="9">
        <v>0.94399999999999995</v>
      </c>
      <c r="K903" s="10">
        <v>0.60066666666666668</v>
      </c>
      <c r="L903" s="9">
        <v>0.8590000000000001</v>
      </c>
      <c r="M903" s="9">
        <v>0.96805445015886604</v>
      </c>
      <c r="N903" s="10">
        <v>0.32</v>
      </c>
      <c r="O903" s="10">
        <v>0.05</v>
      </c>
      <c r="P903" s="9">
        <v>1</v>
      </c>
      <c r="Q903" s="10">
        <v>0.40749999999999997</v>
      </c>
      <c r="R903" s="9">
        <v>0.98880000000000001</v>
      </c>
      <c r="S903" s="9">
        <v>0.70785853658536602</v>
      </c>
      <c r="T903" s="11">
        <v>0.81792399400000004</v>
      </c>
      <c r="U903" s="9">
        <v>0.10152737520000001</v>
      </c>
      <c r="V903" s="10">
        <v>1</v>
      </c>
      <c r="W903" s="9">
        <v>0</v>
      </c>
      <c r="X903" s="9">
        <v>0</v>
      </c>
      <c r="Y903" s="9">
        <v>0.84699999999999998</v>
      </c>
      <c r="Z903" s="9">
        <v>0.88</v>
      </c>
      <c r="AA903" s="10">
        <v>0.03</v>
      </c>
      <c r="AB903" s="9">
        <v>0.84699999810000004</v>
      </c>
      <c r="AC903" s="9">
        <v>0.45899999999999996</v>
      </c>
      <c r="AD903" s="10">
        <v>0.30757354811637205</v>
      </c>
      <c r="AE903" s="10">
        <v>0.333562481032396</v>
      </c>
      <c r="AF903" s="9">
        <v>1.1035910306245076E-4</v>
      </c>
      <c r="AG903" s="9">
        <v>9.9107142857142849E-3</v>
      </c>
    </row>
    <row r="904" spans="3:33">
      <c r="C904" t="s">
        <v>152</v>
      </c>
      <c r="D904">
        <v>1997</v>
      </c>
      <c r="E904" s="9">
        <v>1</v>
      </c>
      <c r="F904" s="9">
        <v>4.5560000000000003E-2</v>
      </c>
      <c r="G904" s="9">
        <v>0.75600000000000001</v>
      </c>
      <c r="H904" s="9">
        <v>0.30000000000000004</v>
      </c>
      <c r="I904" s="9">
        <v>0.47</v>
      </c>
      <c r="J904" s="9">
        <v>0.93799999999999994</v>
      </c>
      <c r="K904" s="10">
        <v>0.60066666666666668</v>
      </c>
      <c r="L904" s="9">
        <v>0.85699999999999998</v>
      </c>
      <c r="M904" s="9">
        <v>0.96805445015886604</v>
      </c>
      <c r="N904" s="10">
        <v>0.32</v>
      </c>
      <c r="O904" s="10">
        <v>0.03</v>
      </c>
      <c r="P904" s="9">
        <v>1</v>
      </c>
      <c r="Q904" s="10">
        <v>0.40749999999999997</v>
      </c>
      <c r="R904" s="9">
        <v>0.98880000000000001</v>
      </c>
      <c r="S904" s="9">
        <v>0.69891121951219604</v>
      </c>
      <c r="T904" s="11">
        <v>0.81792399400000004</v>
      </c>
      <c r="U904" s="9">
        <v>0.1182367887</v>
      </c>
      <c r="V904" s="10">
        <v>1</v>
      </c>
      <c r="W904" s="9">
        <v>0</v>
      </c>
      <c r="X904" s="9">
        <v>0</v>
      </c>
      <c r="Y904" s="9">
        <v>0.84699999999999998</v>
      </c>
      <c r="Z904" s="9">
        <v>0.88</v>
      </c>
      <c r="AA904" s="10">
        <v>0.03</v>
      </c>
      <c r="AB904" s="9">
        <v>0.84699999810000004</v>
      </c>
      <c r="AC904" s="9">
        <v>0.48100000000000004</v>
      </c>
      <c r="AD904" s="10">
        <v>0.32022901175711399</v>
      </c>
      <c r="AE904" s="10">
        <v>0.332524161739293</v>
      </c>
      <c r="AF904" s="9">
        <v>1.1270716902922272E-4</v>
      </c>
      <c r="AG904" s="9">
        <v>1.1645428571428572E-2</v>
      </c>
    </row>
    <row r="905" spans="3:33">
      <c r="C905" t="s">
        <v>152</v>
      </c>
      <c r="D905">
        <v>1998</v>
      </c>
      <c r="E905" s="9">
        <v>1</v>
      </c>
      <c r="F905" s="9">
        <v>4.5560000000000003E-2</v>
      </c>
      <c r="G905" s="9">
        <v>0.74399999999999999</v>
      </c>
      <c r="H905" s="9">
        <v>0.30000000000000004</v>
      </c>
      <c r="I905" s="9">
        <v>0.47</v>
      </c>
      <c r="J905" s="9">
        <v>0.93199999999999994</v>
      </c>
      <c r="K905" s="10">
        <v>0.60066666666666668</v>
      </c>
      <c r="L905" s="9">
        <v>0.85499999999999998</v>
      </c>
      <c r="M905" s="9">
        <v>0.96805445015886604</v>
      </c>
      <c r="N905" s="10">
        <v>0.32</v>
      </c>
      <c r="O905" s="10">
        <v>7.0000000000000007E-2</v>
      </c>
      <c r="P905" s="9">
        <v>1</v>
      </c>
      <c r="Q905" s="10">
        <v>0.40749999999999997</v>
      </c>
      <c r="R905" s="9">
        <v>0.98880000000000001</v>
      </c>
      <c r="S905" s="9">
        <v>0.69005073170731812</v>
      </c>
      <c r="T905" s="11">
        <v>0.81792399400000004</v>
      </c>
      <c r="U905" s="9">
        <v>0.1007756922</v>
      </c>
      <c r="V905" s="10">
        <v>1</v>
      </c>
      <c r="W905" s="9">
        <v>0</v>
      </c>
      <c r="X905" s="9">
        <v>0</v>
      </c>
      <c r="Y905" s="9">
        <v>0.84699999999999998</v>
      </c>
      <c r="Z905" s="9">
        <v>0.88</v>
      </c>
      <c r="AA905" s="10">
        <v>0.03</v>
      </c>
      <c r="AB905" s="9">
        <v>0.86</v>
      </c>
      <c r="AC905" s="9">
        <v>0.49200000000000005</v>
      </c>
      <c r="AD905" s="10">
        <v>0.33288447539785598</v>
      </c>
      <c r="AE905" s="10">
        <v>0.33148584244619</v>
      </c>
      <c r="AF905" s="9">
        <v>1.150552349959947E-4</v>
      </c>
      <c r="AG905" s="9">
        <v>1.2255142857142857E-2</v>
      </c>
    </row>
    <row r="906" spans="3:33">
      <c r="C906" t="s">
        <v>152</v>
      </c>
      <c r="D906">
        <v>1999</v>
      </c>
      <c r="E906" s="9">
        <v>1</v>
      </c>
      <c r="F906" s="9">
        <v>4.5560000000000003E-2</v>
      </c>
      <c r="G906" s="9">
        <v>0.73199999999999998</v>
      </c>
      <c r="H906" s="9">
        <v>0.30000000000000004</v>
      </c>
      <c r="I906" s="9">
        <v>0.47</v>
      </c>
      <c r="J906" s="9">
        <v>0.92599999999999993</v>
      </c>
      <c r="K906" s="10">
        <v>0.60066666666666668</v>
      </c>
      <c r="L906" s="9">
        <v>0.85299999999999998</v>
      </c>
      <c r="M906" s="9">
        <v>0.96805445015886604</v>
      </c>
      <c r="N906" s="10">
        <v>0.32</v>
      </c>
      <c r="O906" s="10">
        <v>0.08</v>
      </c>
      <c r="P906" s="9">
        <v>1</v>
      </c>
      <c r="Q906" s="10">
        <v>0.40749999999999997</v>
      </c>
      <c r="R906" s="9">
        <v>0.98880000000000001</v>
      </c>
      <c r="S906" s="9">
        <v>0.68126731707317201</v>
      </c>
      <c r="T906" s="11">
        <v>0.81792399400000004</v>
      </c>
      <c r="U906" s="9">
        <v>0.1311815616</v>
      </c>
      <c r="V906" s="10">
        <v>1</v>
      </c>
      <c r="W906" s="9">
        <v>0</v>
      </c>
      <c r="X906" s="9">
        <v>0</v>
      </c>
      <c r="Y906" s="9">
        <v>0.84699999999999998</v>
      </c>
      <c r="Z906" s="9">
        <v>0.88</v>
      </c>
      <c r="AA906" s="10">
        <v>0.03</v>
      </c>
      <c r="AB906" s="9">
        <v>0.86699999810000006</v>
      </c>
      <c r="AC906" s="9">
        <v>0.46700000000000003</v>
      </c>
      <c r="AD906" s="10">
        <v>0.289026019422923</v>
      </c>
      <c r="AE906" s="10">
        <v>0.31657069928292797</v>
      </c>
      <c r="AF906" s="9">
        <v>1.1740330096276666E-4</v>
      </c>
      <c r="AG906" s="9">
        <v>1.3723571428571429E-2</v>
      </c>
    </row>
    <row r="907" spans="3:33">
      <c r="C907" t="s">
        <v>152</v>
      </c>
      <c r="D907">
        <v>2000</v>
      </c>
      <c r="E907" s="9">
        <v>1</v>
      </c>
      <c r="F907" s="9">
        <v>4.5560000000000003E-2</v>
      </c>
      <c r="G907" s="9">
        <v>0.72</v>
      </c>
      <c r="H907" s="9">
        <v>0.30000000000000004</v>
      </c>
      <c r="I907" s="9">
        <v>0.47</v>
      </c>
      <c r="J907" s="9">
        <v>0.92</v>
      </c>
      <c r="K907" s="10">
        <v>0.60066666666666668</v>
      </c>
      <c r="L907" s="9">
        <v>0.85099999999999998</v>
      </c>
      <c r="M907" s="9">
        <v>0.96805445015886604</v>
      </c>
      <c r="N907" s="10">
        <v>0.32</v>
      </c>
      <c r="O907" s="10">
        <v>0.13</v>
      </c>
      <c r="P907" s="9">
        <v>1</v>
      </c>
      <c r="Q907" s="10">
        <v>0.40749999999999997</v>
      </c>
      <c r="R907" s="9">
        <v>0.98880000000000001</v>
      </c>
      <c r="S907" s="9">
        <v>0.67247121951219602</v>
      </c>
      <c r="T907" s="11">
        <v>0.81792399400000004</v>
      </c>
      <c r="U907" s="9">
        <v>0.16452150759999998</v>
      </c>
      <c r="V907" s="10">
        <v>1</v>
      </c>
      <c r="W907" s="9">
        <v>0</v>
      </c>
      <c r="X907" s="9">
        <v>0</v>
      </c>
      <c r="Y907" s="9">
        <v>0.84699999999999998</v>
      </c>
      <c r="Z907" s="9">
        <v>0.88</v>
      </c>
      <c r="AA907" s="10">
        <v>0.03</v>
      </c>
      <c r="AB907" s="9">
        <v>0.88</v>
      </c>
      <c r="AC907" s="9">
        <v>0.502</v>
      </c>
      <c r="AD907" s="10">
        <v>0.24516756344799001</v>
      </c>
      <c r="AE907" s="10">
        <v>0.30165555611966599</v>
      </c>
      <c r="AF907" s="9">
        <v>3.0115412701889999E-4</v>
      </c>
      <c r="AG907" s="9">
        <v>1.7308428571428572E-2</v>
      </c>
    </row>
    <row r="908" spans="3:33">
      <c r="C908" t="s">
        <v>152</v>
      </c>
      <c r="D908">
        <v>2001</v>
      </c>
      <c r="E908" s="9">
        <v>1</v>
      </c>
      <c r="F908" s="9">
        <v>4.5560000000000003E-2</v>
      </c>
      <c r="G908" s="9">
        <v>0.70599999999999996</v>
      </c>
      <c r="H908" s="9">
        <v>0.30000000000000004</v>
      </c>
      <c r="I908" s="9">
        <v>0.47</v>
      </c>
      <c r="J908" s="9">
        <v>0.91600000000000004</v>
      </c>
      <c r="K908" s="10">
        <v>0.60066666666666668</v>
      </c>
      <c r="L908" s="9">
        <v>0.84860000000000002</v>
      </c>
      <c r="M908" s="9">
        <v>0.96805445015886604</v>
      </c>
      <c r="N908" s="10">
        <v>0.32</v>
      </c>
      <c r="O908" s="10">
        <v>0.11</v>
      </c>
      <c r="P908" s="9">
        <v>1</v>
      </c>
      <c r="Q908" s="10">
        <v>0.40749999999999997</v>
      </c>
      <c r="R908" s="9">
        <v>0.98880000000000001</v>
      </c>
      <c r="S908" s="9">
        <v>0.66353268292682999</v>
      </c>
      <c r="T908" s="11">
        <v>0.81792399400000004</v>
      </c>
      <c r="U908" s="9">
        <v>0.1975260398</v>
      </c>
      <c r="V908" s="10">
        <v>1</v>
      </c>
      <c r="W908" s="9">
        <v>0</v>
      </c>
      <c r="X908" s="9">
        <v>0</v>
      </c>
      <c r="Y908" s="9">
        <v>0.84699999999999998</v>
      </c>
      <c r="Z908" s="9">
        <v>0.88</v>
      </c>
      <c r="AA908" s="10">
        <v>0.03</v>
      </c>
      <c r="AB908" s="9">
        <v>0.88</v>
      </c>
      <c r="AC908" s="9">
        <v>0.48899999999999999</v>
      </c>
      <c r="AD908" s="10">
        <v>0.24886784922820998</v>
      </c>
      <c r="AE908" s="10">
        <v>0.277143868327351</v>
      </c>
      <c r="AF908" s="9">
        <v>4.5420687972824448E-4</v>
      </c>
      <c r="AG908" s="9">
        <v>2.1714428571428572E-2</v>
      </c>
    </row>
    <row r="909" spans="3:33">
      <c r="C909" t="s">
        <v>152</v>
      </c>
      <c r="D909">
        <v>2002</v>
      </c>
      <c r="E909" s="9">
        <v>1</v>
      </c>
      <c r="F909" s="9">
        <v>4.5560000000000003E-2</v>
      </c>
      <c r="G909" s="9">
        <v>0.69199999999999995</v>
      </c>
      <c r="H909" s="9">
        <v>0.30000000000000004</v>
      </c>
      <c r="I909" s="9">
        <v>0.47</v>
      </c>
      <c r="J909" s="9">
        <v>0.91200000000000003</v>
      </c>
      <c r="K909" s="10">
        <v>0.60066666666666668</v>
      </c>
      <c r="L909" s="9">
        <v>0.84620000000000006</v>
      </c>
      <c r="M909" s="9">
        <v>0.96805445015886604</v>
      </c>
      <c r="N909" s="10">
        <v>0.32</v>
      </c>
      <c r="O909" s="10">
        <v>7.0000000000000007E-2</v>
      </c>
      <c r="P909" s="9">
        <v>1</v>
      </c>
      <c r="Q909" s="10">
        <v>0.40749999999999997</v>
      </c>
      <c r="R909" s="9">
        <v>0.98880000000000001</v>
      </c>
      <c r="S909" s="9">
        <v>0.65434292682926998</v>
      </c>
      <c r="T909" s="11">
        <v>0.81792399400000004</v>
      </c>
      <c r="U909" s="9">
        <v>0.1045399122</v>
      </c>
      <c r="V909" s="10">
        <v>0.99022690474999997</v>
      </c>
      <c r="W909" s="9">
        <v>0</v>
      </c>
      <c r="X909" s="9">
        <v>0</v>
      </c>
      <c r="Y909" s="9">
        <v>0.84699999999999998</v>
      </c>
      <c r="Z909" s="9">
        <v>0.88</v>
      </c>
      <c r="AA909" s="10">
        <v>0.03</v>
      </c>
      <c r="AB909" s="9">
        <v>0.88</v>
      </c>
      <c r="AC909" s="9">
        <v>0.498</v>
      </c>
      <c r="AD909" s="10">
        <v>0.25256813500843001</v>
      </c>
      <c r="AE909" s="10">
        <v>0.252632180535036</v>
      </c>
      <c r="AF909" s="9">
        <v>8.1040656180476672E-4</v>
      </c>
      <c r="AG909" s="9">
        <v>2.4527285714285713E-2</v>
      </c>
    </row>
    <row r="910" spans="3:33">
      <c r="C910" t="s">
        <v>152</v>
      </c>
      <c r="D910">
        <v>2003</v>
      </c>
      <c r="E910" s="9">
        <v>1</v>
      </c>
      <c r="F910" s="9">
        <v>4.5560000000000003E-2</v>
      </c>
      <c r="G910" s="9">
        <v>0.67799999999999994</v>
      </c>
      <c r="H910" s="9">
        <v>0.30000000000000004</v>
      </c>
      <c r="I910" s="9">
        <v>0.47</v>
      </c>
      <c r="J910" s="9">
        <v>0.90800000000000003</v>
      </c>
      <c r="K910" s="10">
        <v>0.60066666666666668</v>
      </c>
      <c r="L910" s="9">
        <v>0.84379999999999999</v>
      </c>
      <c r="M910" s="9">
        <v>0.98666786026869935</v>
      </c>
      <c r="N910" s="10">
        <v>0.32</v>
      </c>
      <c r="O910" s="10">
        <v>0.18</v>
      </c>
      <c r="P910" s="9">
        <v>1</v>
      </c>
      <c r="Q910" s="10">
        <v>0.40749999999999997</v>
      </c>
      <c r="R910" s="9">
        <v>0.98880000000000001</v>
      </c>
      <c r="S910" s="9">
        <v>0.64488292682926995</v>
      </c>
      <c r="T910" s="11">
        <v>0.81792399400000004</v>
      </c>
      <c r="U910" s="9">
        <v>0.21077204930000001</v>
      </c>
      <c r="V910" s="10">
        <v>0.92364184775000002</v>
      </c>
      <c r="W910" s="9">
        <v>0</v>
      </c>
      <c r="X910" s="9">
        <v>0</v>
      </c>
      <c r="Y910" s="9">
        <v>0.84699999999999998</v>
      </c>
      <c r="Z910" s="9">
        <v>0.88</v>
      </c>
      <c r="AA910" s="10">
        <v>0.03</v>
      </c>
      <c r="AB910" s="9">
        <v>0.87100000379999998</v>
      </c>
      <c r="AC910" s="9">
        <v>0.48799999999999999</v>
      </c>
      <c r="AD910" s="10">
        <v>0.23037383775321399</v>
      </c>
      <c r="AE910" s="10">
        <v>0.26520277363278799</v>
      </c>
      <c r="AF910" s="9">
        <v>8.0454482613107785E-4</v>
      </c>
      <c r="AG910" s="9">
        <v>3.4500285714285719E-2</v>
      </c>
    </row>
    <row r="911" spans="3:33">
      <c r="C911" t="s">
        <v>152</v>
      </c>
      <c r="D911">
        <v>2004</v>
      </c>
      <c r="E911" s="9">
        <v>1</v>
      </c>
      <c r="F911" s="9">
        <v>4.5560000000000003E-2</v>
      </c>
      <c r="G911" s="9">
        <v>0.66399999999999992</v>
      </c>
      <c r="H911" s="9">
        <v>0.30000000000000004</v>
      </c>
      <c r="I911" s="9">
        <v>0.47</v>
      </c>
      <c r="J911" s="9">
        <v>0.90400000000000003</v>
      </c>
      <c r="K911" s="10">
        <v>0.60066666666666668</v>
      </c>
      <c r="L911" s="9">
        <v>0.84140000000000004</v>
      </c>
      <c r="M911" s="9">
        <v>0.98692860952672212</v>
      </c>
      <c r="N911" s="10">
        <v>0.32</v>
      </c>
      <c r="O911" s="10">
        <v>0.06</v>
      </c>
      <c r="P911" s="9">
        <v>1</v>
      </c>
      <c r="Q911" s="10">
        <v>0.40749999999999997</v>
      </c>
      <c r="R911" s="9">
        <v>0.98814666666666662</v>
      </c>
      <c r="S911" s="9">
        <v>0.63517317073170809</v>
      </c>
      <c r="T911" s="11">
        <v>0.81792399400000004</v>
      </c>
      <c r="U911" s="9">
        <v>0.40501304519999998</v>
      </c>
      <c r="V911" s="10">
        <v>0.85705679074999996</v>
      </c>
      <c r="W911" s="9">
        <v>0</v>
      </c>
      <c r="X911" s="9">
        <v>0</v>
      </c>
      <c r="Y911" s="9">
        <v>0.84699999999999998</v>
      </c>
      <c r="Z911" s="9">
        <v>0.88</v>
      </c>
      <c r="AA911" s="10">
        <v>0.03</v>
      </c>
      <c r="AB911" s="9">
        <v>0.80860000610000005</v>
      </c>
      <c r="AC911" s="9">
        <v>0.54500000000000004</v>
      </c>
      <c r="AD911" s="10">
        <v>0.27155277299972197</v>
      </c>
      <c r="AE911" s="10">
        <v>0.275273295387578</v>
      </c>
      <c r="AF911" s="9">
        <v>2.3755948237253331E-3</v>
      </c>
      <c r="AG911" s="9">
        <v>3.8786285714285718E-2</v>
      </c>
    </row>
    <row r="912" spans="3:33">
      <c r="C912" t="s">
        <v>152</v>
      </c>
      <c r="D912">
        <v>2005</v>
      </c>
      <c r="E912" s="9">
        <v>1</v>
      </c>
      <c r="F912" s="9">
        <v>4.5560000000000003E-2</v>
      </c>
      <c r="G912" s="9">
        <v>0.65</v>
      </c>
      <c r="H912" s="9">
        <v>0.30000000000000004</v>
      </c>
      <c r="I912" s="9">
        <v>0.47</v>
      </c>
      <c r="J912" s="9">
        <v>0.9</v>
      </c>
      <c r="K912" s="10">
        <v>0.60066666666666668</v>
      </c>
      <c r="L912" s="9">
        <v>0.83900000000000008</v>
      </c>
      <c r="M912" s="9">
        <v>0.98404907932858265</v>
      </c>
      <c r="N912" s="10">
        <v>0.32</v>
      </c>
      <c r="O912" s="10">
        <v>7.0000000000000007E-2</v>
      </c>
      <c r="P912" s="9">
        <v>1</v>
      </c>
      <c r="Q912" s="10">
        <v>0.40749999999999997</v>
      </c>
      <c r="R912" s="9">
        <v>0.98749333333333333</v>
      </c>
      <c r="S912" s="9">
        <v>0.62530487804878199</v>
      </c>
      <c r="T912" s="11">
        <v>0.81792399400000004</v>
      </c>
      <c r="U912" s="9">
        <v>0.37954002539999998</v>
      </c>
      <c r="V912" s="10">
        <v>0.79047173375000002</v>
      </c>
      <c r="W912" s="9">
        <v>0</v>
      </c>
      <c r="X912" s="9">
        <v>0</v>
      </c>
      <c r="Y912" s="9">
        <v>0.84699999999999998</v>
      </c>
      <c r="Z912" s="9">
        <v>0.88</v>
      </c>
      <c r="AA912" s="10">
        <v>0.03</v>
      </c>
      <c r="AB912" s="9">
        <v>0.88952088740000002</v>
      </c>
      <c r="AC912" s="9">
        <v>0.51100000000000001</v>
      </c>
      <c r="AD912" s="10">
        <v>0.19492919838662001</v>
      </c>
      <c r="AE912" s="10">
        <v>0.26818588688563799</v>
      </c>
      <c r="AF912" s="9">
        <v>6.1110373628568884E-3</v>
      </c>
      <c r="AG912" s="9">
        <v>4.1580571428571425E-2</v>
      </c>
    </row>
    <row r="913" spans="3:33">
      <c r="C913" t="s">
        <v>152</v>
      </c>
      <c r="D913">
        <v>2006</v>
      </c>
      <c r="E913" s="9">
        <v>1</v>
      </c>
      <c r="F913" s="9">
        <v>4.5560000000000003E-2</v>
      </c>
      <c r="G913" s="9">
        <v>0.64</v>
      </c>
      <c r="H913" s="9">
        <v>0.30000000000000004</v>
      </c>
      <c r="I913" s="9">
        <v>0.47</v>
      </c>
      <c r="J913" s="9">
        <v>0.89333333333333331</v>
      </c>
      <c r="K913" s="10">
        <v>0.60066666666666668</v>
      </c>
      <c r="L913" s="9">
        <v>0.83599999999999997</v>
      </c>
      <c r="M913" s="9">
        <v>0.98391811586892308</v>
      </c>
      <c r="N913" s="10">
        <v>0.32</v>
      </c>
      <c r="O913" s="10">
        <v>0.06</v>
      </c>
      <c r="P913" s="9">
        <v>1</v>
      </c>
      <c r="Q913" s="10">
        <v>0.40749999999999997</v>
      </c>
      <c r="R913" s="9">
        <v>0.98684000000000005</v>
      </c>
      <c r="S913" s="9">
        <v>0.61540829268292796</v>
      </c>
      <c r="T913" s="11">
        <v>0.81792399400000004</v>
      </c>
      <c r="U913" s="9">
        <v>0.3873574011</v>
      </c>
      <c r="V913" s="10">
        <v>0.73581661200000004</v>
      </c>
      <c r="W913" s="9">
        <v>0</v>
      </c>
      <c r="X913" s="9">
        <v>0</v>
      </c>
      <c r="Y913" s="9">
        <v>0.84699999999999998</v>
      </c>
      <c r="Z913" s="9">
        <v>0.88</v>
      </c>
      <c r="AA913" s="10">
        <v>0.03</v>
      </c>
      <c r="AB913" s="9">
        <v>0.8836845244</v>
      </c>
      <c r="AC913" s="9">
        <v>0.50900000000000001</v>
      </c>
      <c r="AD913" s="10">
        <v>0.15616127320557599</v>
      </c>
      <c r="AE913" s="10">
        <v>0.27429089583456201</v>
      </c>
      <c r="AF913" s="9">
        <v>1.2567257502205777E-2</v>
      </c>
      <c r="AG913" s="9">
        <v>3.7782000000000003E-2</v>
      </c>
    </row>
    <row r="914" spans="3:33">
      <c r="C914" t="s">
        <v>152</v>
      </c>
      <c r="D914">
        <v>2007</v>
      </c>
      <c r="E914" s="9">
        <v>1</v>
      </c>
      <c r="F914" s="9">
        <v>4.5560000000000003E-2</v>
      </c>
      <c r="G914" s="9">
        <v>0.63</v>
      </c>
      <c r="H914" s="9">
        <v>0.30000000000000004</v>
      </c>
      <c r="I914" s="9">
        <v>0.47</v>
      </c>
      <c r="J914" s="9">
        <v>0.88666666666666671</v>
      </c>
      <c r="K914" s="10">
        <v>0.60066666666666668</v>
      </c>
      <c r="L914" s="9">
        <v>0.83299999999999996</v>
      </c>
      <c r="M914" s="9">
        <v>0.9829152778351411</v>
      </c>
      <c r="N914" s="10">
        <v>0.32</v>
      </c>
      <c r="O914" s="10">
        <v>0.06</v>
      </c>
      <c r="P914" s="9">
        <v>1</v>
      </c>
      <c r="Q914" s="10">
        <v>0.40749999999999997</v>
      </c>
      <c r="R914" s="9">
        <v>0.98863999999999996</v>
      </c>
      <c r="S914" s="9">
        <v>0.60563317073170797</v>
      </c>
      <c r="T914" s="11">
        <v>0.81792399400000004</v>
      </c>
      <c r="U914" s="9">
        <v>0.41984466070000004</v>
      </c>
      <c r="V914" s="10">
        <v>0.68116149024999995</v>
      </c>
      <c r="W914" s="9">
        <v>0</v>
      </c>
      <c r="X914" s="9">
        <v>0</v>
      </c>
      <c r="Y914" s="9">
        <v>0.84699999999999998</v>
      </c>
      <c r="Z914" s="9">
        <v>0.88</v>
      </c>
      <c r="AA914" s="10">
        <v>0.03</v>
      </c>
      <c r="AB914" s="9">
        <v>0.86325210220000004</v>
      </c>
      <c r="AC914" s="9">
        <v>0.53600000000000003</v>
      </c>
      <c r="AD914" s="10">
        <v>0.14012083491981203</v>
      </c>
      <c r="AE914" s="10">
        <v>0.26251941686001801</v>
      </c>
      <c r="AF914" s="9">
        <v>1.7073638457516336E-2</v>
      </c>
      <c r="AG914" s="9">
        <v>5.1538428571428568E-2</v>
      </c>
    </row>
    <row r="915" spans="3:33">
      <c r="C915" t="s">
        <v>152</v>
      </c>
      <c r="D915">
        <v>2008</v>
      </c>
      <c r="E915" s="9">
        <v>1</v>
      </c>
      <c r="F915" s="9">
        <v>4.5560000000000003E-2</v>
      </c>
      <c r="G915" s="9">
        <v>0.62</v>
      </c>
      <c r="H915" s="9">
        <v>0.30000000000000004</v>
      </c>
      <c r="I915" s="9">
        <v>0.47</v>
      </c>
      <c r="J915" s="9">
        <v>0.88</v>
      </c>
      <c r="K915" s="10">
        <v>0.60066666666666668</v>
      </c>
      <c r="L915" s="9">
        <v>0.83</v>
      </c>
      <c r="M915" s="9">
        <v>0.98249934749080781</v>
      </c>
      <c r="N915" s="10">
        <v>0.32</v>
      </c>
      <c r="O915" s="10">
        <v>6.1199999973177911E-2</v>
      </c>
      <c r="P915" s="9">
        <v>1</v>
      </c>
      <c r="Q915" s="10">
        <v>0.40749999999999997</v>
      </c>
      <c r="R915" s="9">
        <v>0.98863999999999996</v>
      </c>
      <c r="S915" s="9">
        <v>0.59610000000000007</v>
      </c>
      <c r="T915" s="11">
        <v>0.81792399400000004</v>
      </c>
      <c r="U915" s="9">
        <v>0.40749132340000005</v>
      </c>
      <c r="V915" s="10">
        <v>0.62650636849999997</v>
      </c>
      <c r="W915" s="9">
        <v>0</v>
      </c>
      <c r="X915" s="9">
        <v>0</v>
      </c>
      <c r="Y915" s="9">
        <v>0.84699999999999998</v>
      </c>
      <c r="Z915" s="9">
        <v>0.88</v>
      </c>
      <c r="AA915" s="10">
        <v>0.03</v>
      </c>
      <c r="AB915" s="9">
        <v>0.86598706009486892</v>
      </c>
      <c r="AC915" s="9">
        <v>0.52500000000000002</v>
      </c>
      <c r="AD915" s="10">
        <v>0.15394499842680598</v>
      </c>
      <c r="AE915" s="10">
        <v>0.24597535138598201</v>
      </c>
      <c r="AF915" s="9">
        <v>2.6906260321753445E-2</v>
      </c>
      <c r="AG915" s="9">
        <v>5.1401857142857138E-2</v>
      </c>
    </row>
    <row r="916" spans="3:33">
      <c r="C916" t="s">
        <v>152</v>
      </c>
      <c r="D916">
        <v>2009</v>
      </c>
      <c r="E916" s="9">
        <v>1</v>
      </c>
      <c r="F916" s="9">
        <v>4.5560000000000003E-2</v>
      </c>
      <c r="G916" s="9">
        <v>0.62759999983012671</v>
      </c>
      <c r="H916" s="9">
        <v>0.30000000000000004</v>
      </c>
      <c r="I916" s="9">
        <v>0.47</v>
      </c>
      <c r="J916" s="9">
        <v>0.88239999994635587</v>
      </c>
      <c r="K916" s="10">
        <v>0.60066666666666668</v>
      </c>
      <c r="L916" s="9">
        <v>0.82700000000000007</v>
      </c>
      <c r="M916" s="9">
        <v>0.98249934749080781</v>
      </c>
      <c r="N916" s="10">
        <v>0.32</v>
      </c>
      <c r="O916" s="10">
        <v>6.2399999946355818E-2</v>
      </c>
      <c r="P916" s="9">
        <v>1</v>
      </c>
      <c r="Q916" s="10">
        <v>0.40749999999999997</v>
      </c>
      <c r="R916" s="9">
        <v>0.98863999999999996</v>
      </c>
      <c r="S916" s="9">
        <v>0.61817799950651819</v>
      </c>
      <c r="T916" s="11">
        <v>0.81792399400000004</v>
      </c>
      <c r="U916" s="9">
        <v>0.39474224540000002</v>
      </c>
      <c r="V916" s="10">
        <v>0.63903649558992981</v>
      </c>
      <c r="W916" s="9">
        <v>0</v>
      </c>
      <c r="X916" s="9">
        <v>0</v>
      </c>
      <c r="Y916" s="9">
        <v>0.84699999999999998</v>
      </c>
      <c r="Z916" s="9">
        <v>0.88</v>
      </c>
      <c r="AA916" s="10">
        <v>0.03</v>
      </c>
      <c r="AB916" s="9">
        <v>0.86872201798973792</v>
      </c>
      <c r="AC916" s="9">
        <v>0.53</v>
      </c>
      <c r="AD916" s="10">
        <v>0.15320556301447003</v>
      </c>
      <c r="AE916" s="10">
        <v>0.24760906419044598</v>
      </c>
      <c r="AF916" s="9">
        <v>5.4354443576373104E-2</v>
      </c>
      <c r="AG916" s="9">
        <v>5.0373820022978417E-2</v>
      </c>
    </row>
    <row r="917" spans="3:33">
      <c r="C917" t="s">
        <v>152</v>
      </c>
      <c r="D917">
        <v>2010</v>
      </c>
      <c r="E917" s="9">
        <v>1</v>
      </c>
      <c r="F917" s="9">
        <v>4.5560000000000003E-2</v>
      </c>
      <c r="G917" s="9">
        <v>0.63519999966025353</v>
      </c>
      <c r="H917" s="9">
        <v>0.30000000000000004</v>
      </c>
      <c r="I917" s="9">
        <v>0.47</v>
      </c>
      <c r="J917" s="9">
        <v>0.88479999989271163</v>
      </c>
      <c r="K917" s="10">
        <v>0.60066666666666668</v>
      </c>
      <c r="L917" s="9">
        <v>0.83526999981515104</v>
      </c>
      <c r="M917" s="9">
        <v>0.98249934749080781</v>
      </c>
      <c r="N917" s="10">
        <v>0.32</v>
      </c>
      <c r="O917" s="10">
        <v>6.3599999919533731E-2</v>
      </c>
      <c r="P917" s="9">
        <v>1</v>
      </c>
      <c r="Q917" s="10">
        <v>0.40749999999999997</v>
      </c>
      <c r="R917" s="9">
        <v>0.98863999999999996</v>
      </c>
      <c r="S917" s="9">
        <v>0.64025599901303654</v>
      </c>
      <c r="T917" s="11">
        <v>0.81792399400000004</v>
      </c>
      <c r="U917" s="9">
        <v>0.39868966776576825</v>
      </c>
      <c r="V917" s="10">
        <v>0.65156662267985965</v>
      </c>
      <c r="W917" s="9">
        <v>0</v>
      </c>
      <c r="X917" s="9">
        <v>0</v>
      </c>
      <c r="Y917" s="9">
        <v>0.84699999999999998</v>
      </c>
      <c r="Z917" s="9">
        <v>0.88</v>
      </c>
      <c r="AA917" s="10">
        <v>0.03</v>
      </c>
      <c r="AB917" s="9">
        <v>0.8714569758846068</v>
      </c>
      <c r="AC917" s="9">
        <v>0.51200000000000001</v>
      </c>
      <c r="AD917" s="10">
        <v>0.15667350730681071</v>
      </c>
      <c r="AE917" s="10">
        <v>0.25013297349212776</v>
      </c>
      <c r="AF917" s="9">
        <v>5.3810899152758544E-2</v>
      </c>
      <c r="AG917" s="9">
        <v>4.934578290309969E-2</v>
      </c>
    </row>
    <row r="918" spans="3:33">
      <c r="C918" t="s">
        <v>154</v>
      </c>
      <c r="D918">
        <v>1995</v>
      </c>
      <c r="E918" s="9">
        <v>0.67049507853403123</v>
      </c>
      <c r="F918" s="9">
        <v>2.862E-3</v>
      </c>
      <c r="G918" s="9">
        <v>0.36</v>
      </c>
      <c r="H918" s="9">
        <v>7.5000000000000011E-2</v>
      </c>
      <c r="I918" s="9">
        <v>7.3333333333333332E-3</v>
      </c>
      <c r="J918" s="9">
        <v>0.13</v>
      </c>
      <c r="K918" s="10">
        <v>0.44466666666666665</v>
      </c>
      <c r="L918" s="9">
        <v>0.54500000000000004</v>
      </c>
      <c r="M918" s="9">
        <v>0.69683496732022199</v>
      </c>
      <c r="N918" s="10">
        <v>0.2</v>
      </c>
      <c r="O918" s="10">
        <v>1</v>
      </c>
      <c r="P918" s="9">
        <v>0.3</v>
      </c>
      <c r="Q918" s="10">
        <v>0.76749999999999996</v>
      </c>
      <c r="R918" s="9">
        <v>0.89359999999999995</v>
      </c>
      <c r="S918" s="9">
        <v>0.36610780487804984</v>
      </c>
      <c r="T918" s="11">
        <v>0.34837355800000003</v>
      </c>
      <c r="U918" s="9">
        <v>5.6364067159999996E-2</v>
      </c>
      <c r="V918" s="10">
        <v>3.11700585E-2</v>
      </c>
      <c r="W918" s="9">
        <v>0.10631031837790682</v>
      </c>
      <c r="X918" s="9">
        <v>0.175616459497798</v>
      </c>
      <c r="Y918" s="9">
        <v>0.4</v>
      </c>
      <c r="Z918" s="9">
        <v>0</v>
      </c>
      <c r="AA918" s="10">
        <v>0.16420361247947454</v>
      </c>
      <c r="AB918" s="9">
        <v>0.50900001530000005</v>
      </c>
      <c r="AC918" s="9">
        <v>0.54700000000000004</v>
      </c>
      <c r="AD918" s="10">
        <v>0.64965477113392434</v>
      </c>
      <c r="AE918" s="10">
        <v>0.44887205570873129</v>
      </c>
      <c r="AF918" s="9">
        <v>3.1831356316730001E-3</v>
      </c>
      <c r="AG918" s="9">
        <v>0.18609972079231482</v>
      </c>
    </row>
    <row r="919" spans="3:33">
      <c r="C919" t="s">
        <v>154</v>
      </c>
      <c r="D919">
        <v>1996</v>
      </c>
      <c r="E919" s="9">
        <v>0.67049507853403123</v>
      </c>
      <c r="F919" s="9">
        <v>2.862E-3</v>
      </c>
      <c r="G919" s="9">
        <v>0.36</v>
      </c>
      <c r="H919" s="9">
        <v>7.5000000000000011E-2</v>
      </c>
      <c r="I919" s="9">
        <v>7.3333333333333332E-3</v>
      </c>
      <c r="J919" s="9">
        <v>0.13</v>
      </c>
      <c r="K919" s="10">
        <v>0.44466666666666665</v>
      </c>
      <c r="L919" s="9">
        <v>0.53939999999999999</v>
      </c>
      <c r="M919" s="9">
        <v>0.69986274509799995</v>
      </c>
      <c r="N919" s="10">
        <v>0.2</v>
      </c>
      <c r="O919" s="10">
        <v>0.92</v>
      </c>
      <c r="P919" s="9">
        <v>0.3</v>
      </c>
      <c r="Q919" s="10">
        <v>0.76749999999999996</v>
      </c>
      <c r="R919" s="9">
        <v>0.89359999999999995</v>
      </c>
      <c r="S919" s="9">
        <v>0.36494097560975802</v>
      </c>
      <c r="T919" s="11">
        <v>0.34837355800000003</v>
      </c>
      <c r="U919" s="9">
        <v>2.3059185200000002E-3</v>
      </c>
      <c r="V919" s="10">
        <v>3.0100043100000001E-2</v>
      </c>
      <c r="W919" s="9">
        <v>0.10631031837790682</v>
      </c>
      <c r="X919" s="9">
        <v>0.175616459497798</v>
      </c>
      <c r="Y919" s="9">
        <v>0.4</v>
      </c>
      <c r="Z919" s="9">
        <v>0</v>
      </c>
      <c r="AA919" s="10">
        <v>0.16420361247947454</v>
      </c>
      <c r="AB919" s="9">
        <v>0.50799999240000004</v>
      </c>
      <c r="AC919" s="9">
        <v>0.57399999999999995</v>
      </c>
      <c r="AD919" s="10">
        <v>0.65270895006699803</v>
      </c>
      <c r="AE919" s="10">
        <v>0.44782862829801395</v>
      </c>
      <c r="AF919" s="9">
        <v>5.2981649734017778E-3</v>
      </c>
      <c r="AG919" s="9">
        <v>0.19053066640756119</v>
      </c>
    </row>
    <row r="920" spans="3:33">
      <c r="C920" t="s">
        <v>154</v>
      </c>
      <c r="D920">
        <v>1997</v>
      </c>
      <c r="E920" s="9">
        <v>0.67049507853403123</v>
      </c>
      <c r="F920" s="9">
        <v>2.862E-3</v>
      </c>
      <c r="G920" s="9">
        <v>0.36</v>
      </c>
      <c r="H920" s="9">
        <v>7.5000000000000011E-2</v>
      </c>
      <c r="I920" s="9">
        <v>7.3333333333333332E-3</v>
      </c>
      <c r="J920" s="9">
        <v>0.13</v>
      </c>
      <c r="K920" s="10">
        <v>0.44466666666666665</v>
      </c>
      <c r="L920" s="9">
        <v>0.53380000000000005</v>
      </c>
      <c r="M920" s="9">
        <v>0.70289052287577802</v>
      </c>
      <c r="N920" s="10">
        <v>0.2</v>
      </c>
      <c r="O920" s="10">
        <v>1</v>
      </c>
      <c r="P920" s="9">
        <v>0.3</v>
      </c>
      <c r="Q920" s="10">
        <v>0.76749999999999996</v>
      </c>
      <c r="R920" s="9">
        <v>0.89359999999999995</v>
      </c>
      <c r="S920" s="9">
        <v>0.36301512195121999</v>
      </c>
      <c r="T920" s="11">
        <v>0.34837355800000003</v>
      </c>
      <c r="U920" s="9">
        <v>0</v>
      </c>
      <c r="V920" s="10">
        <v>2.9030027699999999E-2</v>
      </c>
      <c r="W920" s="9">
        <v>0.10631031837790682</v>
      </c>
      <c r="X920" s="9">
        <v>0.175616459497798</v>
      </c>
      <c r="Y920" s="9">
        <v>0.4</v>
      </c>
      <c r="Z920" s="9">
        <v>0</v>
      </c>
      <c r="AA920" s="10">
        <v>0.16420361247947454</v>
      </c>
      <c r="AB920" s="9">
        <v>0.50799999240000004</v>
      </c>
      <c r="AC920" s="9">
        <v>0.57999999999999996</v>
      </c>
      <c r="AD920" s="10">
        <v>0.66026645098751702</v>
      </c>
      <c r="AE920" s="10">
        <v>0.47516486758479248</v>
      </c>
      <c r="AF920" s="9">
        <v>7.3775566780792225E-3</v>
      </c>
      <c r="AG920" s="9">
        <v>0.19496161202280757</v>
      </c>
    </row>
    <row r="921" spans="3:33">
      <c r="C921" t="s">
        <v>154</v>
      </c>
      <c r="D921">
        <v>1998</v>
      </c>
      <c r="E921" s="9">
        <v>0.67049507853403123</v>
      </c>
      <c r="F921" s="9">
        <v>2.862E-3</v>
      </c>
      <c r="G921" s="9">
        <v>0.36</v>
      </c>
      <c r="H921" s="9">
        <v>7.5000000000000011E-2</v>
      </c>
      <c r="I921" s="9">
        <v>7.3333333333333332E-3</v>
      </c>
      <c r="J921" s="9">
        <v>0.13</v>
      </c>
      <c r="K921" s="10">
        <v>0.44466666666666665</v>
      </c>
      <c r="L921" s="9">
        <v>0.5282</v>
      </c>
      <c r="M921" s="9">
        <v>0.69562745098035306</v>
      </c>
      <c r="N921" s="10">
        <v>0.2</v>
      </c>
      <c r="O921" s="10">
        <v>1</v>
      </c>
      <c r="P921" s="9">
        <v>0.3</v>
      </c>
      <c r="Q921" s="10">
        <v>0.76749999999999996</v>
      </c>
      <c r="R921" s="9">
        <v>0.89359999999999995</v>
      </c>
      <c r="S921" s="9">
        <v>0.36046975609756204</v>
      </c>
      <c r="T921" s="11">
        <v>0.34837355800000003</v>
      </c>
      <c r="U921" s="9">
        <v>6.9645441399999999E-3</v>
      </c>
      <c r="V921" s="10">
        <v>2.79600123E-2</v>
      </c>
      <c r="W921" s="9">
        <v>0.10631031837790682</v>
      </c>
      <c r="X921" s="9">
        <v>0.175616459497798</v>
      </c>
      <c r="Y921" s="9">
        <v>0.4</v>
      </c>
      <c r="Z921" s="9">
        <v>0</v>
      </c>
      <c r="AA921" s="10">
        <v>0.16420361247947454</v>
      </c>
      <c r="AB921" s="9">
        <v>0.50799999240000004</v>
      </c>
      <c r="AC921" s="9">
        <v>0.58200000000000007</v>
      </c>
      <c r="AD921" s="10">
        <v>0.66782395190803601</v>
      </c>
      <c r="AE921" s="10">
        <v>0.50250110687157101</v>
      </c>
      <c r="AF921" s="9">
        <v>1.1256317608257667E-2</v>
      </c>
      <c r="AG921" s="9">
        <v>0.19939255763805391</v>
      </c>
    </row>
    <row r="922" spans="3:33">
      <c r="C922" t="s">
        <v>154</v>
      </c>
      <c r="D922">
        <v>1999</v>
      </c>
      <c r="E922" s="9">
        <v>0.67049507853403123</v>
      </c>
      <c r="F922" s="9">
        <v>2.862E-3</v>
      </c>
      <c r="G922" s="9">
        <v>0.36</v>
      </c>
      <c r="H922" s="9">
        <v>7.5000000000000011E-2</v>
      </c>
      <c r="I922" s="9">
        <v>7.3333333333333332E-3</v>
      </c>
      <c r="J922" s="9">
        <v>0.13</v>
      </c>
      <c r="K922" s="10">
        <v>0.44466666666666665</v>
      </c>
      <c r="L922" s="9">
        <v>0.52259999999999995</v>
      </c>
      <c r="M922" s="9">
        <v>0.698833333333294</v>
      </c>
      <c r="N922" s="10">
        <v>0.2</v>
      </c>
      <c r="O922" s="10">
        <v>1</v>
      </c>
      <c r="P922" s="9">
        <v>0.3</v>
      </c>
      <c r="Q922" s="10">
        <v>0.76749999999999996</v>
      </c>
      <c r="R922" s="9">
        <v>0.89359999999999995</v>
      </c>
      <c r="S922" s="9">
        <v>0.35733560975609802</v>
      </c>
      <c r="T922" s="11">
        <v>0.34837355800000003</v>
      </c>
      <c r="U922" s="9">
        <v>7.4361910990000002E-2</v>
      </c>
      <c r="V922" s="10">
        <v>2.6889996899999997E-2</v>
      </c>
      <c r="W922" s="9">
        <v>0.10631031837790682</v>
      </c>
      <c r="X922" s="9">
        <v>0.175616459497798</v>
      </c>
      <c r="Y922" s="9">
        <v>0.4</v>
      </c>
      <c r="Z922" s="9">
        <v>0</v>
      </c>
      <c r="AA922" s="10">
        <v>0.16420361247947454</v>
      </c>
      <c r="AB922" s="9">
        <v>0.50799999240000004</v>
      </c>
      <c r="AC922" s="9">
        <v>0.58399999999999996</v>
      </c>
      <c r="AD922" s="10">
        <v>0.58039325312896062</v>
      </c>
      <c r="AE922" s="10">
        <v>0.44425250135584049</v>
      </c>
      <c r="AF922" s="9">
        <v>3.2644093373835441E-2</v>
      </c>
      <c r="AG922" s="9">
        <v>0.20382350325330029</v>
      </c>
    </row>
    <row r="923" spans="3:33">
      <c r="C923" t="s">
        <v>154</v>
      </c>
      <c r="D923">
        <v>2000</v>
      </c>
      <c r="E923" s="9">
        <v>0.67049507853403123</v>
      </c>
      <c r="F923" s="9">
        <v>2.862E-3</v>
      </c>
      <c r="G923" s="9">
        <v>0.36</v>
      </c>
      <c r="H923" s="9">
        <v>7.5000000000000011E-2</v>
      </c>
      <c r="I923" s="9">
        <v>7.3333333333333332E-3</v>
      </c>
      <c r="J923" s="9">
        <v>0.13</v>
      </c>
      <c r="K923" s="10">
        <v>0.44466666666666665</v>
      </c>
      <c r="L923" s="9">
        <v>0.51700000000000002</v>
      </c>
      <c r="M923" s="9">
        <v>0.70203921568623551</v>
      </c>
      <c r="N923" s="10">
        <v>0.2</v>
      </c>
      <c r="O923" s="10">
        <v>1</v>
      </c>
      <c r="P923" s="9">
        <v>0.3</v>
      </c>
      <c r="Q923" s="10">
        <v>0.76749999999999996</v>
      </c>
      <c r="R923" s="9">
        <v>0.89134199999999997</v>
      </c>
      <c r="S923" s="9">
        <v>0.35373219512195186</v>
      </c>
      <c r="T923" s="11">
        <v>0.34837355800000003</v>
      </c>
      <c r="U923" s="9">
        <v>7.1240653560000006E-2</v>
      </c>
      <c r="V923" s="10">
        <v>2.5819981499999999E-2</v>
      </c>
      <c r="W923" s="9">
        <v>0.10631031837790682</v>
      </c>
      <c r="X923" s="9">
        <v>0.175616459497798</v>
      </c>
      <c r="Y923" s="9">
        <v>0.4</v>
      </c>
      <c r="Z923" s="9">
        <v>0</v>
      </c>
      <c r="AA923" s="10">
        <v>0.16420361247947454</v>
      </c>
      <c r="AB923" s="9">
        <v>0.50799999240000004</v>
      </c>
      <c r="AC923" s="9">
        <v>0.57799999999999996</v>
      </c>
      <c r="AD923" s="10">
        <v>0.49296255434988517</v>
      </c>
      <c r="AE923" s="10">
        <v>0.38600389584011002</v>
      </c>
      <c r="AF923" s="9">
        <v>7.630771397157278E-2</v>
      </c>
      <c r="AG923" s="9">
        <v>0.20825444886854663</v>
      </c>
    </row>
    <row r="924" spans="3:33">
      <c r="C924" t="s">
        <v>154</v>
      </c>
      <c r="D924">
        <v>2001</v>
      </c>
      <c r="E924" s="9">
        <v>0.67049507853403123</v>
      </c>
      <c r="F924" s="9">
        <v>2.862E-3</v>
      </c>
      <c r="G924" s="9">
        <v>0.36</v>
      </c>
      <c r="H924" s="9">
        <v>7.5000000000000011E-2</v>
      </c>
      <c r="I924" s="9">
        <v>7.3333333333333332E-3</v>
      </c>
      <c r="J924" s="9">
        <v>0.13</v>
      </c>
      <c r="K924" s="10">
        <v>0.44466666666666665</v>
      </c>
      <c r="L924" s="9">
        <v>0.51200000000000001</v>
      </c>
      <c r="M924" s="9">
        <v>0.70524509803917645</v>
      </c>
      <c r="N924" s="10">
        <v>0.2</v>
      </c>
      <c r="O924" s="10">
        <v>1</v>
      </c>
      <c r="P924" s="9">
        <v>0.3</v>
      </c>
      <c r="Q924" s="10">
        <v>0.76749999999999996</v>
      </c>
      <c r="R924" s="9">
        <v>0.88908399999999999</v>
      </c>
      <c r="S924" s="9">
        <v>0.34978926829268397</v>
      </c>
      <c r="T924" s="11">
        <v>0.34837355800000003</v>
      </c>
      <c r="U924" s="9">
        <v>8.7715198260000002E-2</v>
      </c>
      <c r="V924" s="10">
        <v>2.4829381599999999E-2</v>
      </c>
      <c r="W924" s="9">
        <v>0.10631031837790682</v>
      </c>
      <c r="X924" s="9">
        <v>0.175616459497798</v>
      </c>
      <c r="Y924" s="9">
        <v>0.4</v>
      </c>
      <c r="Z924" s="9">
        <v>0</v>
      </c>
      <c r="AA924" s="10">
        <v>0.16420361247947454</v>
      </c>
      <c r="AB924" s="9">
        <v>0.50799999240000004</v>
      </c>
      <c r="AC924" s="9">
        <v>0.53700000000000003</v>
      </c>
      <c r="AD924" s="10">
        <v>0.5330610189377466</v>
      </c>
      <c r="AE924" s="10">
        <v>0.45322514018879601</v>
      </c>
      <c r="AF924" s="9">
        <v>0.11138650482709667</v>
      </c>
      <c r="AG924" s="9">
        <v>0.21268539448379298</v>
      </c>
    </row>
    <row r="925" spans="3:33">
      <c r="C925" t="s">
        <v>154</v>
      </c>
      <c r="D925">
        <v>2002</v>
      </c>
      <c r="E925" s="9">
        <v>0.67049507853403123</v>
      </c>
      <c r="F925" s="9">
        <v>2.862E-3</v>
      </c>
      <c r="G925" s="9">
        <v>0.36</v>
      </c>
      <c r="H925" s="9">
        <v>7.5000000000000011E-2</v>
      </c>
      <c r="I925" s="9">
        <v>7.3333333333333332E-3</v>
      </c>
      <c r="J925" s="9">
        <v>0.13</v>
      </c>
      <c r="K925" s="10">
        <v>0.44466666666666665</v>
      </c>
      <c r="L925" s="9">
        <v>0.50700000000000001</v>
      </c>
      <c r="M925" s="9">
        <v>0.70845098039211751</v>
      </c>
      <c r="N925" s="10">
        <v>0.2</v>
      </c>
      <c r="O925" s="10">
        <v>1</v>
      </c>
      <c r="P925" s="9">
        <v>0.3</v>
      </c>
      <c r="Q925" s="10">
        <v>0.76749999999999996</v>
      </c>
      <c r="R925" s="9">
        <v>0.886826</v>
      </c>
      <c r="S925" s="9">
        <v>0.34566634146341613</v>
      </c>
      <c r="T925" s="11">
        <v>0.34837355800000003</v>
      </c>
      <c r="U925" s="9">
        <v>7.8328259060000002E-2</v>
      </c>
      <c r="V925" s="10">
        <v>2.3838781699999999E-2</v>
      </c>
      <c r="W925" s="9">
        <v>0.10631031837790682</v>
      </c>
      <c r="X925" s="9">
        <v>0.175616459497798</v>
      </c>
      <c r="Y925" s="9">
        <v>0.4</v>
      </c>
      <c r="Z925" s="9">
        <v>0</v>
      </c>
      <c r="AA925" s="10">
        <v>0.16420361247947454</v>
      </c>
      <c r="AB925" s="9">
        <v>0.51783999233205891</v>
      </c>
      <c r="AC925" s="9">
        <v>0.53900000000000003</v>
      </c>
      <c r="AD925" s="10">
        <v>0.57315948352560797</v>
      </c>
      <c r="AE925" s="10">
        <v>0.52044638453748204</v>
      </c>
      <c r="AF925" s="9">
        <v>0.12291626845350555</v>
      </c>
      <c r="AG925" s="9">
        <v>0.21711634009903935</v>
      </c>
    </row>
    <row r="926" spans="3:33">
      <c r="C926" t="s">
        <v>154</v>
      </c>
      <c r="D926">
        <v>2003</v>
      </c>
      <c r="E926" s="9">
        <v>0.67049507853403123</v>
      </c>
      <c r="F926" s="9">
        <v>2.862E-3</v>
      </c>
      <c r="G926" s="9">
        <v>0.36</v>
      </c>
      <c r="H926" s="9">
        <v>7.5000000000000011E-2</v>
      </c>
      <c r="I926" s="9">
        <v>7.3333333333333332E-3</v>
      </c>
      <c r="J926" s="9">
        <v>0.13</v>
      </c>
      <c r="K926" s="10">
        <v>0.44466666666666665</v>
      </c>
      <c r="L926" s="9">
        <v>0.502</v>
      </c>
      <c r="M926" s="9">
        <v>0.80191176470583336</v>
      </c>
      <c r="N926" s="10">
        <v>0.2</v>
      </c>
      <c r="O926" s="10">
        <v>0.73</v>
      </c>
      <c r="P926" s="9">
        <v>0.3</v>
      </c>
      <c r="Q926" s="10">
        <v>0.76749999999999996</v>
      </c>
      <c r="R926" s="9">
        <v>0.88456800000000002</v>
      </c>
      <c r="S926" s="9">
        <v>0.34154341463414795</v>
      </c>
      <c r="T926" s="11">
        <v>0.34837355800000003</v>
      </c>
      <c r="U926" s="9">
        <v>6.3665803110000002E-2</v>
      </c>
      <c r="V926" s="10">
        <v>2.2848181799999999E-2</v>
      </c>
      <c r="W926" s="9">
        <v>0.10631031837790682</v>
      </c>
      <c r="X926" s="9">
        <v>0.175616459497798</v>
      </c>
      <c r="Y926" s="9">
        <v>0.4</v>
      </c>
      <c r="Z926" s="9">
        <v>0</v>
      </c>
      <c r="AA926" s="10">
        <v>0.16420361247947454</v>
      </c>
      <c r="AB926" s="9">
        <v>0.52767999226411777</v>
      </c>
      <c r="AC926" s="9">
        <v>0.54700000000000004</v>
      </c>
      <c r="AD926" s="10">
        <v>0.58491148586694797</v>
      </c>
      <c r="AE926" s="10">
        <v>0.52303507714936803</v>
      </c>
      <c r="AF926" s="9">
        <v>0.1492937817989089</v>
      </c>
      <c r="AG926" s="9">
        <v>0.22154728571428572</v>
      </c>
    </row>
    <row r="927" spans="3:33">
      <c r="C927" t="s">
        <v>154</v>
      </c>
      <c r="D927">
        <v>2004</v>
      </c>
      <c r="E927" s="9">
        <v>0.67049507853403123</v>
      </c>
      <c r="F927" s="9">
        <v>2.862E-3</v>
      </c>
      <c r="G927" s="9">
        <v>0.36</v>
      </c>
      <c r="H927" s="9">
        <v>7.5000000000000011E-2</v>
      </c>
      <c r="I927" s="9">
        <v>7.3333333333333332E-3</v>
      </c>
      <c r="J927" s="9">
        <v>0.13</v>
      </c>
      <c r="K927" s="10">
        <v>0.44466666666666665</v>
      </c>
      <c r="L927" s="9">
        <v>0.49700000000000005</v>
      </c>
      <c r="M927" s="9">
        <v>0.75851960784316663</v>
      </c>
      <c r="N927" s="10">
        <v>0.2</v>
      </c>
      <c r="O927" s="10">
        <v>0.9</v>
      </c>
      <c r="P927" s="9">
        <v>0.3</v>
      </c>
      <c r="Q927" s="10">
        <v>0.76749999999999996</v>
      </c>
      <c r="R927" s="9">
        <v>0.88456800000000002</v>
      </c>
      <c r="S927" s="9">
        <v>0.33751073170731782</v>
      </c>
      <c r="T927" s="11">
        <v>0.34837355800000003</v>
      </c>
      <c r="U927" s="9">
        <v>0.1246202287</v>
      </c>
      <c r="V927" s="10">
        <v>2.1857581899999999E-2</v>
      </c>
      <c r="W927" s="9">
        <v>0.10631031837790682</v>
      </c>
      <c r="X927" s="9">
        <v>0.175616459497798</v>
      </c>
      <c r="Y927" s="9">
        <v>0.4</v>
      </c>
      <c r="Z927" s="9">
        <v>0</v>
      </c>
      <c r="AA927" s="10">
        <v>0.16420361247947454</v>
      </c>
      <c r="AB927" s="9">
        <v>0.53751999219617663</v>
      </c>
      <c r="AC927" s="9">
        <v>0.57999999999999996</v>
      </c>
      <c r="AD927" s="10">
        <v>0.560231049028174</v>
      </c>
      <c r="AE927" s="10">
        <v>0.5135442915005638</v>
      </c>
      <c r="AF927" s="9">
        <v>0.19199388600945333</v>
      </c>
      <c r="AG927" s="9">
        <v>0.22088742857142857</v>
      </c>
    </row>
    <row r="928" spans="3:33">
      <c r="C928" t="s">
        <v>154</v>
      </c>
      <c r="D928">
        <v>2005</v>
      </c>
      <c r="E928" s="9">
        <v>0.67049507853403123</v>
      </c>
      <c r="F928" s="9">
        <v>2.862E-3</v>
      </c>
      <c r="G928" s="9">
        <v>0.36</v>
      </c>
      <c r="H928" s="9">
        <v>7.5000000000000011E-2</v>
      </c>
      <c r="I928" s="9">
        <v>7.3333333333333332E-3</v>
      </c>
      <c r="J928" s="9">
        <v>0.13</v>
      </c>
      <c r="K928" s="10">
        <v>0.44466666666666665</v>
      </c>
      <c r="L928" s="9">
        <v>0.49200000000000005</v>
      </c>
      <c r="M928" s="9">
        <v>0.76602941176476447</v>
      </c>
      <c r="N928" s="10">
        <v>0.2</v>
      </c>
      <c r="O928" s="10">
        <v>1</v>
      </c>
      <c r="P928" s="9">
        <v>0.3</v>
      </c>
      <c r="Q928" s="10">
        <v>0.76749999999999996</v>
      </c>
      <c r="R928" s="9">
        <v>0.88456800000000002</v>
      </c>
      <c r="S928" s="9">
        <v>0.33362731707317206</v>
      </c>
      <c r="T928" s="11">
        <v>0.34837355800000003</v>
      </c>
      <c r="U928" s="9">
        <v>8.7433199269999998E-2</v>
      </c>
      <c r="V928" s="10">
        <v>2.0866981999999999E-2</v>
      </c>
      <c r="W928" s="9">
        <v>0.10631031837790682</v>
      </c>
      <c r="X928" s="9">
        <v>0.175616459497798</v>
      </c>
      <c r="Y928" s="9">
        <v>0.4</v>
      </c>
      <c r="Z928" s="9">
        <v>0</v>
      </c>
      <c r="AA928" s="10">
        <v>0.16420361247947454</v>
      </c>
      <c r="AB928" s="9">
        <v>0.5473599921282355</v>
      </c>
      <c r="AC928" s="9">
        <v>0.58200000000000007</v>
      </c>
      <c r="AD928" s="10">
        <v>0.575409232193556</v>
      </c>
      <c r="AE928" s="10">
        <v>0.535003431357716</v>
      </c>
      <c r="AF928" s="9">
        <v>0.27507865236687112</v>
      </c>
      <c r="AG928" s="9">
        <v>0.22017314285714285</v>
      </c>
    </row>
    <row r="929" spans="3:33">
      <c r="C929" t="s">
        <v>154</v>
      </c>
      <c r="D929">
        <v>2006</v>
      </c>
      <c r="E929" s="9">
        <v>0.67049507853403123</v>
      </c>
      <c r="F929" s="9">
        <v>2.862E-3</v>
      </c>
      <c r="G929" s="9">
        <v>0.36</v>
      </c>
      <c r="H929" s="9">
        <v>7.5000000000000011E-2</v>
      </c>
      <c r="I929" s="9">
        <v>7.3333333333333332E-3</v>
      </c>
      <c r="J929" s="9">
        <v>0.13</v>
      </c>
      <c r="K929" s="10">
        <v>0.44466666666666665</v>
      </c>
      <c r="L929" s="9">
        <v>0.48680000000000001</v>
      </c>
      <c r="M929" s="9">
        <v>0.78709803921562738</v>
      </c>
      <c r="N929" s="10">
        <v>0.2</v>
      </c>
      <c r="O929" s="10">
        <v>1</v>
      </c>
      <c r="P929" s="9">
        <v>0.3</v>
      </c>
      <c r="Q929" s="10">
        <v>0.76749999999999996</v>
      </c>
      <c r="R929" s="9">
        <v>0.88456800000000002</v>
      </c>
      <c r="S929" s="9">
        <v>0.32990341463414807</v>
      </c>
      <c r="T929" s="11">
        <v>0.34837355800000003</v>
      </c>
      <c r="U929" s="9">
        <v>6.3826314070000001E-2</v>
      </c>
      <c r="V929" s="10">
        <v>2.0154178249999998E-2</v>
      </c>
      <c r="W929" s="9">
        <v>0.10631031837790682</v>
      </c>
      <c r="X929" s="9">
        <v>0.175616459497798</v>
      </c>
      <c r="Y929" s="9">
        <v>0.4</v>
      </c>
      <c r="Z929" s="9">
        <v>0</v>
      </c>
      <c r="AA929" s="10">
        <v>0.16420361247947454</v>
      </c>
      <c r="AB929" s="9">
        <v>0.55719999206029436</v>
      </c>
      <c r="AC929" s="9">
        <v>0.58399999999999996</v>
      </c>
      <c r="AD929" s="10">
        <v>0.49484097362579138</v>
      </c>
      <c r="AE929" s="10">
        <v>0.44059168018610595</v>
      </c>
      <c r="AF929" s="9">
        <v>0.37954951819807337</v>
      </c>
      <c r="AG929" s="9">
        <v>0.21576968009842507</v>
      </c>
    </row>
    <row r="930" spans="3:33">
      <c r="C930" t="s">
        <v>154</v>
      </c>
      <c r="D930">
        <v>2007</v>
      </c>
      <c r="E930" s="9">
        <v>0.67049507853403123</v>
      </c>
      <c r="F930" s="9">
        <v>2.862E-3</v>
      </c>
      <c r="G930" s="9">
        <v>0.36</v>
      </c>
      <c r="H930" s="9">
        <v>7.5000000000000011E-2</v>
      </c>
      <c r="I930" s="9">
        <v>7.3333333333333332E-3</v>
      </c>
      <c r="J930" s="9">
        <v>0.13</v>
      </c>
      <c r="K930" s="10">
        <v>0.44466666666666665</v>
      </c>
      <c r="L930" s="9">
        <v>0.48159999999999997</v>
      </c>
      <c r="M930" s="9">
        <v>0.78700980392156883</v>
      </c>
      <c r="N930" s="10">
        <v>0.2</v>
      </c>
      <c r="O930" s="10">
        <v>1</v>
      </c>
      <c r="P930" s="9">
        <v>0.3</v>
      </c>
      <c r="Q930" s="10">
        <v>0.76749999999999996</v>
      </c>
      <c r="R930" s="9">
        <v>0.88456800000000002</v>
      </c>
      <c r="S930" s="9">
        <v>0.32626975609756181</v>
      </c>
      <c r="T930" s="11">
        <v>0.34837355800000003</v>
      </c>
      <c r="U930" s="9">
        <v>5.971318095E-2</v>
      </c>
      <c r="V930" s="10">
        <v>1.9441374500000001E-2</v>
      </c>
      <c r="W930" s="9">
        <v>0.10631031837790682</v>
      </c>
      <c r="X930" s="9">
        <v>0.175616459497798</v>
      </c>
      <c r="Y930" s="9">
        <v>0.4</v>
      </c>
      <c r="Z930" s="9">
        <v>0</v>
      </c>
      <c r="AA930" s="10">
        <v>0.16420361247947454</v>
      </c>
      <c r="AB930" s="9">
        <v>0.56703999199235311</v>
      </c>
      <c r="AC930" s="9">
        <v>0.60799999999999998</v>
      </c>
      <c r="AD930" s="10">
        <v>0.50957950996159584</v>
      </c>
      <c r="AE930" s="10">
        <v>0.41691009795384604</v>
      </c>
      <c r="AF930" s="9">
        <v>0.70220928154465667</v>
      </c>
      <c r="AG930" s="9">
        <v>0.21136621733970726</v>
      </c>
    </row>
    <row r="931" spans="3:33">
      <c r="C931" t="s">
        <v>154</v>
      </c>
      <c r="D931">
        <v>2008</v>
      </c>
      <c r="E931" s="9">
        <v>0.67049507853403123</v>
      </c>
      <c r="F931" s="9">
        <v>2.862E-3</v>
      </c>
      <c r="G931" s="9">
        <v>0.36</v>
      </c>
      <c r="H931" s="9">
        <v>7.5000000000000011E-2</v>
      </c>
      <c r="I931" s="9">
        <v>7.3333333333333332E-3</v>
      </c>
      <c r="J931" s="9">
        <v>0.13</v>
      </c>
      <c r="K931" s="10">
        <v>0.44466666666666665</v>
      </c>
      <c r="L931" s="9">
        <v>0.47639999999999999</v>
      </c>
      <c r="M931" s="9">
        <v>0.74630392156870595</v>
      </c>
      <c r="N931" s="10">
        <v>0.2</v>
      </c>
      <c r="O931" s="10">
        <v>1</v>
      </c>
      <c r="P931" s="9">
        <v>0.3</v>
      </c>
      <c r="Q931" s="10">
        <v>0.76749999999999996</v>
      </c>
      <c r="R931" s="9">
        <v>0.88456800000000002</v>
      </c>
      <c r="S931" s="9">
        <v>0.32268536585366003</v>
      </c>
      <c r="T931" s="11">
        <v>0.34837355800000003</v>
      </c>
      <c r="U931" s="9">
        <v>7.0230709579999995E-2</v>
      </c>
      <c r="V931" s="10">
        <v>1.872857075E-2</v>
      </c>
      <c r="W931" s="9">
        <v>0.10631031837790682</v>
      </c>
      <c r="X931" s="9">
        <v>0.175616459497798</v>
      </c>
      <c r="Y931" s="9">
        <v>0.4</v>
      </c>
      <c r="Z931" s="9">
        <v>0</v>
      </c>
      <c r="AA931" s="10">
        <v>0.16420361247947454</v>
      </c>
      <c r="AB931" s="9">
        <v>0.57687999192441208</v>
      </c>
      <c r="AC931" s="9">
        <v>0.61799999999999999</v>
      </c>
      <c r="AD931" s="10">
        <v>0.50180624571895438</v>
      </c>
      <c r="AE931" s="10">
        <v>0.40412917833544598</v>
      </c>
      <c r="AF931" s="9">
        <v>0.78984636698315769</v>
      </c>
      <c r="AG931" s="9">
        <v>0.20696275458098948</v>
      </c>
    </row>
    <row r="932" spans="3:33">
      <c r="C932" t="s">
        <v>154</v>
      </c>
      <c r="D932">
        <v>2009</v>
      </c>
      <c r="E932" s="9">
        <v>0.67049507853403123</v>
      </c>
      <c r="F932" s="9">
        <v>2.862E-3</v>
      </c>
      <c r="G932" s="9">
        <v>0.36</v>
      </c>
      <c r="H932" s="9">
        <v>7.5000000000000011E-2</v>
      </c>
      <c r="I932" s="9">
        <v>7.3333333333333332E-3</v>
      </c>
      <c r="J932" s="9">
        <v>0.13</v>
      </c>
      <c r="K932" s="10">
        <v>0.44466666666666665</v>
      </c>
      <c r="L932" s="9">
        <v>0.47119999999999995</v>
      </c>
      <c r="M932" s="9">
        <v>0.92227450980399994</v>
      </c>
      <c r="N932" s="10">
        <v>0.2</v>
      </c>
      <c r="O932" s="10">
        <v>1</v>
      </c>
      <c r="P932" s="9">
        <v>0.3</v>
      </c>
      <c r="Q932" s="10">
        <v>0.76749999999999996</v>
      </c>
      <c r="R932" s="9">
        <v>0.88456800000000002</v>
      </c>
      <c r="S932" s="9">
        <v>0.35023165792087918</v>
      </c>
      <c r="T932" s="11">
        <v>0.34837355800000003</v>
      </c>
      <c r="U932" s="9">
        <v>3.3305655500000003E-2</v>
      </c>
      <c r="V932" s="10">
        <v>1.9103142156627676E-2</v>
      </c>
      <c r="W932" s="9">
        <v>0.10631031837790682</v>
      </c>
      <c r="X932" s="9">
        <v>0.175616459497798</v>
      </c>
      <c r="Y932" s="9">
        <v>0.4</v>
      </c>
      <c r="Z932" s="9">
        <v>0</v>
      </c>
      <c r="AA932" s="10">
        <v>0.16420361247947454</v>
      </c>
      <c r="AB932" s="9">
        <v>0.58671999185647095</v>
      </c>
      <c r="AC932" s="9">
        <v>0.61</v>
      </c>
      <c r="AD932" s="10">
        <v>0.455934611787158</v>
      </c>
      <c r="AE932" s="10">
        <v>0.35621606357679603</v>
      </c>
      <c r="AF932" s="9">
        <v>0.83737168914355442</v>
      </c>
      <c r="AG932" s="9">
        <v>0.20255929182227167</v>
      </c>
    </row>
    <row r="933" spans="3:33">
      <c r="C933" t="s">
        <v>154</v>
      </c>
      <c r="D933">
        <v>2010</v>
      </c>
      <c r="E933" s="9">
        <v>0.67049507853403123</v>
      </c>
      <c r="F933" s="9">
        <v>2.862E-3</v>
      </c>
      <c r="G933" s="9">
        <v>0.36</v>
      </c>
      <c r="H933" s="9">
        <v>7.5000000000000011E-2</v>
      </c>
      <c r="I933" s="9">
        <v>7.3333333333333332E-3</v>
      </c>
      <c r="J933" s="9">
        <v>0.13</v>
      </c>
      <c r="K933" s="10">
        <v>0.44466666666666665</v>
      </c>
      <c r="L933" s="9">
        <v>0.47591199989467853</v>
      </c>
      <c r="M933" s="9">
        <v>0.92227450980399994</v>
      </c>
      <c r="N933" s="10">
        <v>0.2</v>
      </c>
      <c r="O933" s="10">
        <v>1</v>
      </c>
      <c r="P933" s="9">
        <v>0.3</v>
      </c>
      <c r="Q933" s="10">
        <v>0.76749999999999996</v>
      </c>
      <c r="R933" s="9">
        <v>0.88456800000000002</v>
      </c>
      <c r="S933" s="9">
        <v>0.37777794998809844</v>
      </c>
      <c r="T933" s="11">
        <v>0.34837355800000003</v>
      </c>
      <c r="U933" s="9">
        <v>3.3638712047555606E-2</v>
      </c>
      <c r="V933" s="10">
        <v>1.9477713563255353E-2</v>
      </c>
      <c r="W933" s="9">
        <v>0.10631031837790682</v>
      </c>
      <c r="X933" s="9">
        <v>0.175616459497798</v>
      </c>
      <c r="Y933" s="9">
        <v>0.4</v>
      </c>
      <c r="Z933" s="9">
        <v>0</v>
      </c>
      <c r="AA933" s="10">
        <v>0.16420361247947454</v>
      </c>
      <c r="AB933" s="9">
        <v>0.59655999178852981</v>
      </c>
      <c r="AC933" s="9">
        <v>0.60299999999999998</v>
      </c>
      <c r="AD933" s="10">
        <v>0.45637526565943698</v>
      </c>
      <c r="AE933" s="10">
        <v>0.35765390290888982</v>
      </c>
      <c r="AF933" s="9">
        <v>0.82899797243928597</v>
      </c>
      <c r="AG933" s="9">
        <v>0.19815582906355389</v>
      </c>
    </row>
    <row r="934" spans="3:33">
      <c r="C934" t="s">
        <v>156</v>
      </c>
      <c r="D934">
        <v>1995</v>
      </c>
      <c r="E934" s="9">
        <v>1</v>
      </c>
      <c r="F934" s="9">
        <v>2.351E-2</v>
      </c>
      <c r="G934" s="9">
        <v>0</v>
      </c>
      <c r="H934" s="9">
        <v>0.82499999999999996</v>
      </c>
      <c r="I934" s="9">
        <v>0</v>
      </c>
      <c r="J934" s="9">
        <v>0</v>
      </c>
      <c r="K934" s="10">
        <v>1.5499999999999995E-2</v>
      </c>
      <c r="L934" s="9">
        <v>0.38600000000000001</v>
      </c>
      <c r="M934" s="9">
        <v>0.25946346866676162</v>
      </c>
      <c r="N934" s="10">
        <v>0.38</v>
      </c>
      <c r="O934" s="10">
        <v>0.09</v>
      </c>
      <c r="P934" s="9">
        <v>0</v>
      </c>
      <c r="Q934" s="10">
        <v>6.7499999999999991E-2</v>
      </c>
      <c r="R934" s="9">
        <v>0.39039999999999997</v>
      </c>
      <c r="S934" s="9">
        <v>0.17180975609756188</v>
      </c>
      <c r="T934" s="11">
        <v>4.9327353999999997E-2</v>
      </c>
      <c r="U934" s="9">
        <v>0</v>
      </c>
      <c r="V934" s="10">
        <v>2.2605757499999999E-3</v>
      </c>
      <c r="W934" s="9">
        <v>1.4548119865928784E-2</v>
      </c>
      <c r="X934" s="9">
        <v>4.2678871958731997E-2</v>
      </c>
      <c r="Y934" s="9">
        <v>0</v>
      </c>
      <c r="Z934" s="9">
        <v>0.59</v>
      </c>
      <c r="AA934" s="10">
        <v>0</v>
      </c>
      <c r="AB934" s="9">
        <v>0.37</v>
      </c>
      <c r="AC934" s="9">
        <v>0.62426000028476125</v>
      </c>
      <c r="AD934" s="10">
        <v>0.73653197477815024</v>
      </c>
      <c r="AE934" s="10">
        <v>0.77250065469797902</v>
      </c>
      <c r="AF934" s="9">
        <v>0.22603454276516111</v>
      </c>
      <c r="AG934" s="9">
        <v>0.95715957142857144</v>
      </c>
    </row>
    <row r="935" spans="3:33">
      <c r="C935" t="s">
        <v>156</v>
      </c>
      <c r="D935">
        <v>1996</v>
      </c>
      <c r="E935" s="9">
        <v>1</v>
      </c>
      <c r="F935" s="9">
        <v>2.2936000000000002E-2</v>
      </c>
      <c r="G935" s="9">
        <v>0</v>
      </c>
      <c r="H935" s="9">
        <v>0.82499999999999996</v>
      </c>
      <c r="I935" s="9">
        <v>0</v>
      </c>
      <c r="J935" s="9">
        <v>0</v>
      </c>
      <c r="K935" s="10">
        <v>1.5499999999999995E-2</v>
      </c>
      <c r="L935" s="9">
        <v>0.38659999999999994</v>
      </c>
      <c r="M935" s="9">
        <v>0.2664275813416731</v>
      </c>
      <c r="N935" s="10">
        <v>0.38</v>
      </c>
      <c r="O935" s="10">
        <v>0.13</v>
      </c>
      <c r="P935" s="9">
        <v>0</v>
      </c>
      <c r="Q935" s="10">
        <v>6.7499999999999991E-2</v>
      </c>
      <c r="R935" s="9">
        <v>0.39039999999999997</v>
      </c>
      <c r="S935" s="9">
        <v>0.16613170731707416</v>
      </c>
      <c r="T935" s="11">
        <v>4.9327353999999997E-2</v>
      </c>
      <c r="U935" s="9">
        <v>0</v>
      </c>
      <c r="V935" s="10">
        <v>2.2465884499999998E-3</v>
      </c>
      <c r="W935" s="9">
        <v>1.4548119865928784E-2</v>
      </c>
      <c r="X935" s="9">
        <v>4.2678871958731997E-2</v>
      </c>
      <c r="Y935" s="9">
        <v>0</v>
      </c>
      <c r="Z935" s="9">
        <v>0.59</v>
      </c>
      <c r="AA935" s="10">
        <v>0</v>
      </c>
      <c r="AB935" s="9">
        <v>0.36</v>
      </c>
      <c r="AC935" s="9">
        <v>0.63700000000000001</v>
      </c>
      <c r="AD935" s="10">
        <v>0.74135915782678996</v>
      </c>
      <c r="AE935" s="10">
        <v>0.77806189242211798</v>
      </c>
      <c r="AF935" s="9">
        <v>0.32563750677506775</v>
      </c>
      <c r="AG935" s="9">
        <v>1</v>
      </c>
    </row>
    <row r="936" spans="3:33">
      <c r="C936" t="s">
        <v>156</v>
      </c>
      <c r="D936">
        <v>1997</v>
      </c>
      <c r="E936" s="9">
        <v>1</v>
      </c>
      <c r="F936" s="9">
        <v>2.2362000000000003E-2</v>
      </c>
      <c r="G936" s="9">
        <v>0</v>
      </c>
      <c r="H936" s="9">
        <v>0.82499999999999996</v>
      </c>
      <c r="I936" s="9">
        <v>0</v>
      </c>
      <c r="J936" s="9">
        <v>0</v>
      </c>
      <c r="K936" s="10">
        <v>1.5499999999999995E-2</v>
      </c>
      <c r="L936" s="9">
        <v>0.38719999999999999</v>
      </c>
      <c r="M936" s="9">
        <v>0.28533086625891302</v>
      </c>
      <c r="N936" s="10">
        <v>0.38</v>
      </c>
      <c r="O936" s="10">
        <v>0.12</v>
      </c>
      <c r="P936" s="9">
        <v>0</v>
      </c>
      <c r="Q936" s="10">
        <v>6.7499999999999991E-2</v>
      </c>
      <c r="R936" s="9">
        <v>0.39039999999999997</v>
      </c>
      <c r="S936" s="9">
        <v>0.16242926829268411</v>
      </c>
      <c r="T936" s="11">
        <v>4.9327353999999997E-2</v>
      </c>
      <c r="U936" s="9">
        <v>0</v>
      </c>
      <c r="V936" s="10">
        <v>2.2326011500000001E-3</v>
      </c>
      <c r="W936" s="9">
        <v>1.4548119865928784E-2</v>
      </c>
      <c r="X936" s="9">
        <v>4.2678871958731997E-2</v>
      </c>
      <c r="Y936" s="9">
        <v>0</v>
      </c>
      <c r="Z936" s="9">
        <v>0.59</v>
      </c>
      <c r="AA936" s="10">
        <v>0</v>
      </c>
      <c r="AB936" s="9">
        <v>0.36</v>
      </c>
      <c r="AC936" s="9">
        <v>0.65200000000000002</v>
      </c>
      <c r="AD936" s="10">
        <v>0.74847683515934205</v>
      </c>
      <c r="AE936" s="10">
        <v>0.78832046402955602</v>
      </c>
      <c r="AF936" s="9">
        <v>0.46749749748775998</v>
      </c>
      <c r="AG936" s="9">
        <v>1</v>
      </c>
    </row>
    <row r="937" spans="3:33">
      <c r="C937" t="s">
        <v>156</v>
      </c>
      <c r="D937">
        <v>1998</v>
      </c>
      <c r="E937" s="9">
        <v>1</v>
      </c>
      <c r="F937" s="9">
        <v>2.1787999999999998E-2</v>
      </c>
      <c r="G937" s="9">
        <v>0</v>
      </c>
      <c r="H937" s="9">
        <v>0.82499999999999996</v>
      </c>
      <c r="I937" s="9">
        <v>0</v>
      </c>
      <c r="J937" s="9">
        <v>0</v>
      </c>
      <c r="K937" s="10">
        <v>1.5499999999999995E-2</v>
      </c>
      <c r="L937" s="9">
        <v>0.38780000000000003</v>
      </c>
      <c r="M937" s="9">
        <v>0.30429848516298008</v>
      </c>
      <c r="N937" s="10">
        <v>0.38</v>
      </c>
      <c r="O937" s="10">
        <v>0.17</v>
      </c>
      <c r="P937" s="9">
        <v>0</v>
      </c>
      <c r="Q937" s="10">
        <v>6.7499999999999991E-2</v>
      </c>
      <c r="R937" s="9">
        <v>0.39039999999999997</v>
      </c>
      <c r="S937" s="9">
        <v>0.15818536585365994</v>
      </c>
      <c r="T937" s="11">
        <v>4.9327353999999997E-2</v>
      </c>
      <c r="U937" s="9">
        <v>0</v>
      </c>
      <c r="V937" s="10">
        <v>2.21861385E-3</v>
      </c>
      <c r="W937" s="9">
        <v>1.4548119865928784E-2</v>
      </c>
      <c r="X937" s="9">
        <v>4.2678871958731997E-2</v>
      </c>
      <c r="Y937" s="9">
        <v>0</v>
      </c>
      <c r="Z937" s="9">
        <v>0.59</v>
      </c>
      <c r="AA937" s="10">
        <v>0</v>
      </c>
      <c r="AB937" s="9">
        <v>0.36</v>
      </c>
      <c r="AC937" s="9">
        <v>0.63500000000000001</v>
      </c>
      <c r="AD937" s="10">
        <v>0.75559451249189402</v>
      </c>
      <c r="AE937" s="10">
        <v>0.79857903563699395</v>
      </c>
      <c r="AF937" s="9">
        <v>0.6136630226189711</v>
      </c>
      <c r="AG937" s="9">
        <v>1</v>
      </c>
    </row>
    <row r="938" spans="3:33">
      <c r="C938" t="s">
        <v>156</v>
      </c>
      <c r="D938">
        <v>1999</v>
      </c>
      <c r="E938" s="9">
        <v>1</v>
      </c>
      <c r="F938" s="9">
        <v>2.1214E-2</v>
      </c>
      <c r="G938" s="9">
        <v>0</v>
      </c>
      <c r="H938" s="9">
        <v>0.82499999999999996</v>
      </c>
      <c r="I938" s="9">
        <v>0</v>
      </c>
      <c r="J938" s="9">
        <v>0</v>
      </c>
      <c r="K938" s="10">
        <v>1.5499999999999995E-2</v>
      </c>
      <c r="L938" s="9">
        <v>0.38840000000000002</v>
      </c>
      <c r="M938" s="9">
        <v>0.31141881668826865</v>
      </c>
      <c r="N938" s="10">
        <v>0.38</v>
      </c>
      <c r="O938" s="10">
        <v>0.16</v>
      </c>
      <c r="P938" s="9">
        <v>0</v>
      </c>
      <c r="Q938" s="10">
        <v>6.7499999999999991E-2</v>
      </c>
      <c r="R938" s="9">
        <v>0.39039999999999997</v>
      </c>
      <c r="S938" s="9">
        <v>0.15417560975609801</v>
      </c>
      <c r="T938" s="11">
        <v>4.9327353999999997E-2</v>
      </c>
      <c r="U938" s="9">
        <v>0</v>
      </c>
      <c r="V938" s="10">
        <v>2.2046265500000003E-3</v>
      </c>
      <c r="W938" s="9">
        <v>1.4548119865928784E-2</v>
      </c>
      <c r="X938" s="9">
        <v>4.2678871958731997E-2</v>
      </c>
      <c r="Y938" s="9">
        <v>0</v>
      </c>
      <c r="Z938" s="9">
        <v>0.59</v>
      </c>
      <c r="AA938" s="10">
        <v>0</v>
      </c>
      <c r="AB938" s="9">
        <v>0.35499999999999998</v>
      </c>
      <c r="AC938" s="9">
        <v>0.63900000000000001</v>
      </c>
      <c r="AD938" s="10">
        <v>0.77227188439811001</v>
      </c>
      <c r="AE938" s="10">
        <v>0.81384197681731707</v>
      </c>
      <c r="AF938" s="9">
        <v>0.70413034881865111</v>
      </c>
      <c r="AG938" s="9">
        <v>1</v>
      </c>
    </row>
    <row r="939" spans="3:33">
      <c r="C939" t="s">
        <v>156</v>
      </c>
      <c r="D939">
        <v>2000</v>
      </c>
      <c r="E939" s="9">
        <v>1</v>
      </c>
      <c r="F939" s="9">
        <v>2.0640000000000002E-2</v>
      </c>
      <c r="G939" s="9">
        <v>0</v>
      </c>
      <c r="H939" s="9">
        <v>0.82499999999999996</v>
      </c>
      <c r="I939" s="9">
        <v>0</v>
      </c>
      <c r="J939" s="9">
        <v>0</v>
      </c>
      <c r="K939" s="10">
        <v>1.5499999999999995E-2</v>
      </c>
      <c r="L939" s="9">
        <v>0.38900000000000001</v>
      </c>
      <c r="M939" s="9">
        <v>0.32458143524839611</v>
      </c>
      <c r="N939" s="10">
        <v>0.38</v>
      </c>
      <c r="O939" s="10">
        <v>0.14000000000000001</v>
      </c>
      <c r="P939" s="9">
        <v>0</v>
      </c>
      <c r="Q939" s="10">
        <v>6.7499999999999991E-2</v>
      </c>
      <c r="R939" s="9">
        <v>0.39039999999999997</v>
      </c>
      <c r="S939" s="9">
        <v>0.14997560975609792</v>
      </c>
      <c r="T939" s="11">
        <v>4.9327353999999997E-2</v>
      </c>
      <c r="U939" s="9">
        <v>0</v>
      </c>
      <c r="V939" s="10">
        <v>2.1906392500000002E-3</v>
      </c>
      <c r="W939" s="9">
        <v>1.4548119865928784E-2</v>
      </c>
      <c r="X939" s="9">
        <v>4.2678871958731997E-2</v>
      </c>
      <c r="Y939" s="9">
        <v>0</v>
      </c>
      <c r="Z939" s="9">
        <v>0.59</v>
      </c>
      <c r="AA939" s="10">
        <v>0</v>
      </c>
      <c r="AB939" s="9">
        <v>0.38</v>
      </c>
      <c r="AC939" s="9">
        <v>0.64300000000000002</v>
      </c>
      <c r="AD939" s="10">
        <v>0.78894925630432611</v>
      </c>
      <c r="AE939" s="10">
        <v>0.82910491799764008</v>
      </c>
      <c r="AF939" s="9">
        <v>0.80037837080479779</v>
      </c>
      <c r="AG939" s="9">
        <v>1</v>
      </c>
    </row>
    <row r="940" spans="3:33">
      <c r="C940" t="s">
        <v>156</v>
      </c>
      <c r="D940">
        <v>2001</v>
      </c>
      <c r="E940" s="9">
        <v>1</v>
      </c>
      <c r="F940" s="9">
        <v>1.9481999999999999E-2</v>
      </c>
      <c r="G940" s="9">
        <v>0</v>
      </c>
      <c r="H940" s="9">
        <v>0.82499999999999996</v>
      </c>
      <c r="I940" s="9">
        <v>0</v>
      </c>
      <c r="J940" s="9">
        <v>0</v>
      </c>
      <c r="K940" s="10">
        <v>1.5499999999999995E-2</v>
      </c>
      <c r="L940" s="9">
        <v>0.38640000000000002</v>
      </c>
      <c r="M940" s="9">
        <v>0.32419611189635111</v>
      </c>
      <c r="N940" s="10">
        <v>0.38</v>
      </c>
      <c r="O940" s="10">
        <v>0.1</v>
      </c>
      <c r="P940" s="9">
        <v>0</v>
      </c>
      <c r="Q940" s="10">
        <v>6.7499999999999991E-2</v>
      </c>
      <c r="R940" s="9">
        <v>0.39039999999999997</v>
      </c>
      <c r="S940" s="9">
        <v>0.14049756097560984</v>
      </c>
      <c r="T940" s="11">
        <v>4.9327353999999997E-2</v>
      </c>
      <c r="U940" s="9">
        <v>0</v>
      </c>
      <c r="V940" s="10">
        <v>2.3027144000000001E-3</v>
      </c>
      <c r="W940" s="9">
        <v>1.4548119865928784E-2</v>
      </c>
      <c r="X940" s="9">
        <v>4.2678871958731997E-2</v>
      </c>
      <c r="Y940" s="9">
        <v>0</v>
      </c>
      <c r="Z940" s="9">
        <v>0.59</v>
      </c>
      <c r="AA940" s="10">
        <v>0</v>
      </c>
      <c r="AB940" s="9">
        <v>0.36</v>
      </c>
      <c r="AC940" s="9">
        <v>0.69700000000000006</v>
      </c>
      <c r="AD940" s="10">
        <v>0.80151889256086695</v>
      </c>
      <c r="AE940" s="10">
        <v>0.82158767084280393</v>
      </c>
      <c r="AF940" s="9">
        <v>0.89428396578857339</v>
      </c>
      <c r="AG940" s="9">
        <v>1</v>
      </c>
    </row>
    <row r="941" spans="3:33">
      <c r="C941" t="s">
        <v>156</v>
      </c>
      <c r="D941">
        <v>2002</v>
      </c>
      <c r="E941" s="9">
        <v>1</v>
      </c>
      <c r="F941" s="9">
        <v>1.8324E-2</v>
      </c>
      <c r="G941" s="9">
        <v>0</v>
      </c>
      <c r="H941" s="9">
        <v>0.82499999999999996</v>
      </c>
      <c r="I941" s="9">
        <v>0</v>
      </c>
      <c r="J941" s="9">
        <v>0</v>
      </c>
      <c r="K941" s="10">
        <v>1.5499999999999995E-2</v>
      </c>
      <c r="L941" s="9">
        <v>0.38380000000000003</v>
      </c>
      <c r="M941" s="9">
        <v>0.32350643465059026</v>
      </c>
      <c r="N941" s="10">
        <v>0.38</v>
      </c>
      <c r="O941" s="10">
        <v>0.13</v>
      </c>
      <c r="P941" s="9">
        <v>0</v>
      </c>
      <c r="Q941" s="10">
        <v>6.7499999999999991E-2</v>
      </c>
      <c r="R941" s="9">
        <v>0.39039999999999997</v>
      </c>
      <c r="S941" s="9">
        <v>0.13752682926829407</v>
      </c>
      <c r="T941" s="11">
        <v>4.9327353999999997E-2</v>
      </c>
      <c r="U941" s="9">
        <v>0</v>
      </c>
      <c r="V941" s="10">
        <v>2.4147895500000001E-3</v>
      </c>
      <c r="W941" s="9">
        <v>1.4548119865928784E-2</v>
      </c>
      <c r="X941" s="9">
        <v>4.2678871958731997E-2</v>
      </c>
      <c r="Y941" s="9">
        <v>0</v>
      </c>
      <c r="Z941" s="9">
        <v>0.59</v>
      </c>
      <c r="AA941" s="10">
        <v>0</v>
      </c>
      <c r="AB941" s="9">
        <v>0.36</v>
      </c>
      <c r="AC941" s="9">
        <v>0.73599999999999999</v>
      </c>
      <c r="AD941" s="10">
        <v>0.8140885288174079</v>
      </c>
      <c r="AE941" s="10">
        <v>0.814070423687968</v>
      </c>
      <c r="AF941" s="9">
        <v>0.96501145443632452</v>
      </c>
      <c r="AG941" s="9">
        <v>1</v>
      </c>
    </row>
    <row r="942" spans="3:33">
      <c r="C942" t="s">
        <v>156</v>
      </c>
      <c r="D942">
        <v>2003</v>
      </c>
      <c r="E942" s="9">
        <v>1</v>
      </c>
      <c r="F942" s="9">
        <v>1.7166000000000001E-2</v>
      </c>
      <c r="G942" s="9">
        <v>0</v>
      </c>
      <c r="H942" s="9">
        <v>0.82499999999999996</v>
      </c>
      <c r="I942" s="9">
        <v>0</v>
      </c>
      <c r="J942" s="9">
        <v>0</v>
      </c>
      <c r="K942" s="10">
        <v>1.5499999999999995E-2</v>
      </c>
      <c r="L942" s="9">
        <v>0.38119999999999998</v>
      </c>
      <c r="M942" s="9">
        <v>0.35327902596065042</v>
      </c>
      <c r="N942" s="10">
        <v>0.38</v>
      </c>
      <c r="O942" s="10">
        <v>0.08</v>
      </c>
      <c r="P942" s="9">
        <v>0</v>
      </c>
      <c r="Q942" s="10">
        <v>6.7499999999999991E-2</v>
      </c>
      <c r="R942" s="9">
        <v>0.38880800000000004</v>
      </c>
      <c r="S942" s="9">
        <v>0.13263414634146387</v>
      </c>
      <c r="T942" s="11">
        <v>4.9327353999999997E-2</v>
      </c>
      <c r="U942" s="9">
        <v>0</v>
      </c>
      <c r="V942" s="10">
        <v>2.5268647E-3</v>
      </c>
      <c r="W942" s="9">
        <v>1.4548119865928784E-2</v>
      </c>
      <c r="X942" s="9">
        <v>4.2678871958731997E-2</v>
      </c>
      <c r="Y942" s="9">
        <v>0</v>
      </c>
      <c r="Z942" s="9">
        <v>0.59</v>
      </c>
      <c r="AA942" s="10">
        <v>0</v>
      </c>
      <c r="AB942" s="9">
        <v>0.35400001530000003</v>
      </c>
      <c r="AC942" s="9">
        <v>0.73699999999999999</v>
      </c>
      <c r="AD942" s="10">
        <v>0.81537440490428992</v>
      </c>
      <c r="AE942" s="10">
        <v>0.81426774231059407</v>
      </c>
      <c r="AF942" s="9">
        <v>1</v>
      </c>
      <c r="AG942" s="9">
        <v>1</v>
      </c>
    </row>
    <row r="943" spans="3:33">
      <c r="C943" t="s">
        <v>156</v>
      </c>
      <c r="D943">
        <v>2004</v>
      </c>
      <c r="E943" s="9">
        <v>1</v>
      </c>
      <c r="F943" s="9">
        <v>1.6008000000000001E-2</v>
      </c>
      <c r="G943" s="9">
        <v>0</v>
      </c>
      <c r="H943" s="9">
        <v>0.82499999999999996</v>
      </c>
      <c r="I943" s="9">
        <v>0</v>
      </c>
      <c r="J943" s="9">
        <v>0</v>
      </c>
      <c r="K943" s="10">
        <v>1.5499999999999995E-2</v>
      </c>
      <c r="L943" s="9">
        <v>0.37859999999999999</v>
      </c>
      <c r="M943" s="9">
        <v>0.32915288210910598</v>
      </c>
      <c r="N943" s="10">
        <v>0.38</v>
      </c>
      <c r="O943" s="10">
        <v>0.11</v>
      </c>
      <c r="P943" s="9">
        <v>0</v>
      </c>
      <c r="Q943" s="10">
        <v>6.7499999999999991E-2</v>
      </c>
      <c r="R943" s="9">
        <v>0.387216</v>
      </c>
      <c r="S943" s="9">
        <v>0.12570731707317206</v>
      </c>
      <c r="T943" s="11">
        <v>4.9327353999999997E-2</v>
      </c>
      <c r="U943" s="9">
        <v>0</v>
      </c>
      <c r="V943" s="10">
        <v>2.6389398499999999E-3</v>
      </c>
      <c r="W943" s="9">
        <v>1.4548119865928784E-2</v>
      </c>
      <c r="X943" s="9">
        <v>4.2678871958731997E-2</v>
      </c>
      <c r="Y943" s="9">
        <v>0</v>
      </c>
      <c r="Z943" s="9">
        <v>0.59</v>
      </c>
      <c r="AA943" s="10">
        <v>0</v>
      </c>
      <c r="AB943" s="9">
        <v>0.35300003050000006</v>
      </c>
      <c r="AC943" s="9">
        <v>0.7340000000000001</v>
      </c>
      <c r="AD943" s="10">
        <v>0.79500395249656397</v>
      </c>
      <c r="AE943" s="10">
        <v>0.86288034506606992</v>
      </c>
      <c r="AF943" s="9">
        <v>1</v>
      </c>
      <c r="AG943" s="9">
        <v>1</v>
      </c>
    </row>
    <row r="944" spans="3:33">
      <c r="C944" t="s">
        <v>156</v>
      </c>
      <c r="D944">
        <v>2005</v>
      </c>
      <c r="E944" s="9">
        <v>1</v>
      </c>
      <c r="F944" s="9">
        <v>1.485E-2</v>
      </c>
      <c r="G944" s="9">
        <v>0</v>
      </c>
      <c r="H944" s="9">
        <v>0.82499999999999996</v>
      </c>
      <c r="I944" s="9">
        <v>0</v>
      </c>
      <c r="J944" s="9">
        <v>0</v>
      </c>
      <c r="K944" s="10">
        <v>1.5499999999999995E-2</v>
      </c>
      <c r="L944" s="9">
        <v>0.376</v>
      </c>
      <c r="M944" s="9">
        <v>0.32729638496038826</v>
      </c>
      <c r="N944" s="10">
        <v>0.38</v>
      </c>
      <c r="O944" s="10">
        <v>0.09</v>
      </c>
      <c r="P944" s="9">
        <v>0</v>
      </c>
      <c r="Q944" s="10">
        <v>6.7499999999999991E-2</v>
      </c>
      <c r="R944" s="9">
        <v>0.38735200000000003</v>
      </c>
      <c r="S944" s="9">
        <v>0.12068780487804986</v>
      </c>
      <c r="T944" s="11">
        <v>4.9327353999999997E-2</v>
      </c>
      <c r="U944" s="9">
        <v>0</v>
      </c>
      <c r="V944" s="10">
        <v>2.7510149999999999E-3</v>
      </c>
      <c r="W944" s="9">
        <v>1.4548119865928784E-2</v>
      </c>
      <c r="X944" s="9">
        <v>4.2678871958731997E-2</v>
      </c>
      <c r="Y944" s="9">
        <v>0</v>
      </c>
      <c r="Z944" s="9">
        <v>0.59</v>
      </c>
      <c r="AA944" s="10">
        <v>0</v>
      </c>
      <c r="AB944" s="9">
        <v>0.34959999080000004</v>
      </c>
      <c r="AC944" s="9">
        <v>0.71</v>
      </c>
      <c r="AD944" s="10">
        <v>0.78690520100670402</v>
      </c>
      <c r="AE944" s="10">
        <v>0.84408930515430602</v>
      </c>
      <c r="AF944" s="9">
        <v>1</v>
      </c>
      <c r="AG944" s="9">
        <v>1</v>
      </c>
    </row>
    <row r="945" spans="3:33">
      <c r="C945" t="s">
        <v>156</v>
      </c>
      <c r="D945">
        <v>2006</v>
      </c>
      <c r="E945" s="9">
        <v>1</v>
      </c>
      <c r="F945" s="9">
        <v>1.5146999993361533E-2</v>
      </c>
      <c r="G945" s="9">
        <v>0</v>
      </c>
      <c r="H945" s="9">
        <v>0.82499999999999996</v>
      </c>
      <c r="I945" s="9">
        <v>0</v>
      </c>
      <c r="J945" s="9">
        <v>0</v>
      </c>
      <c r="K945" s="10">
        <v>1.5499999999999995E-2</v>
      </c>
      <c r="L945" s="9">
        <v>0.373</v>
      </c>
      <c r="M945" s="9">
        <v>0.74734904093929999</v>
      </c>
      <c r="N945" s="10">
        <v>0.38</v>
      </c>
      <c r="O945" s="10">
        <v>0.1</v>
      </c>
      <c r="P945" s="9">
        <v>0</v>
      </c>
      <c r="Q945" s="10">
        <v>6.7499999999999991E-2</v>
      </c>
      <c r="R945" s="9">
        <v>0.37931999999999999</v>
      </c>
      <c r="S945" s="9">
        <v>0.11185365853658591</v>
      </c>
      <c r="T945" s="11">
        <v>4.9327353999999997E-2</v>
      </c>
      <c r="U945" s="9">
        <v>0</v>
      </c>
      <c r="V945" s="10">
        <v>2.9373199999999998E-3</v>
      </c>
      <c r="W945" s="9">
        <v>1.4548119865928784E-2</v>
      </c>
      <c r="X945" s="9">
        <v>4.2678871958731997E-2</v>
      </c>
      <c r="Y945" s="9">
        <v>0</v>
      </c>
      <c r="Z945" s="9">
        <v>0.59</v>
      </c>
      <c r="AA945" s="10">
        <v>0</v>
      </c>
      <c r="AB945" s="9">
        <v>0.34724667789999997</v>
      </c>
      <c r="AC945" s="9">
        <v>0.72900000000000009</v>
      </c>
      <c r="AD945" s="10">
        <v>0.78257888313360002</v>
      </c>
      <c r="AE945" s="10">
        <v>0.8104951042595101</v>
      </c>
      <c r="AF945" s="9">
        <v>1</v>
      </c>
      <c r="AG945" s="9">
        <v>1</v>
      </c>
    </row>
    <row r="946" spans="3:33">
      <c r="C946" t="s">
        <v>156</v>
      </c>
      <c r="D946">
        <v>2007</v>
      </c>
      <c r="E946" s="9">
        <v>1</v>
      </c>
      <c r="F946" s="9">
        <v>1.5443999986723068E-2</v>
      </c>
      <c r="G946" s="9">
        <v>0</v>
      </c>
      <c r="H946" s="9">
        <v>0.82499999999999996</v>
      </c>
      <c r="I946" s="9">
        <v>0</v>
      </c>
      <c r="J946" s="9">
        <v>0</v>
      </c>
      <c r="K946" s="10">
        <v>1.5499999999999995E-2</v>
      </c>
      <c r="L946" s="9">
        <v>0.37</v>
      </c>
      <c r="M946" s="9">
        <v>0.76567955127546661</v>
      </c>
      <c r="N946" s="10">
        <v>0.38</v>
      </c>
      <c r="O946" s="10">
        <v>0.08</v>
      </c>
      <c r="P946" s="9">
        <v>0</v>
      </c>
      <c r="Q946" s="10">
        <v>6.7499999999999991E-2</v>
      </c>
      <c r="R946" s="9">
        <v>0.11368</v>
      </c>
      <c r="S946" s="9">
        <v>0.11094634146341609</v>
      </c>
      <c r="T946" s="11">
        <v>4.9327353999999997E-2</v>
      </c>
      <c r="U946" s="9">
        <v>0</v>
      </c>
      <c r="V946" s="10">
        <v>3.1236250000000001E-3</v>
      </c>
      <c r="W946" s="9">
        <v>1.4548119865928784E-2</v>
      </c>
      <c r="X946" s="9">
        <v>4.2678871958731997E-2</v>
      </c>
      <c r="Y946" s="9">
        <v>0</v>
      </c>
      <c r="Z946" s="9">
        <v>0.59</v>
      </c>
      <c r="AA946" s="10">
        <v>0</v>
      </c>
      <c r="AB946" s="9">
        <v>0.34637275160000003</v>
      </c>
      <c r="AC946" s="9">
        <v>0.74</v>
      </c>
      <c r="AD946" s="10">
        <v>0.780798656245558</v>
      </c>
      <c r="AE946" s="10">
        <v>0.79776112703733193</v>
      </c>
      <c r="AF946" s="9">
        <v>1</v>
      </c>
      <c r="AG946" s="9">
        <v>1</v>
      </c>
    </row>
    <row r="947" spans="3:33">
      <c r="C947" t="s">
        <v>156</v>
      </c>
      <c r="D947">
        <v>2008</v>
      </c>
      <c r="E947" s="9">
        <v>1</v>
      </c>
      <c r="F947" s="9">
        <v>1.5740999980084599E-2</v>
      </c>
      <c r="G947" s="9">
        <v>0</v>
      </c>
      <c r="H947" s="9">
        <v>0.82499999999999996</v>
      </c>
      <c r="I947" s="9">
        <v>0</v>
      </c>
      <c r="J947" s="9">
        <v>0</v>
      </c>
      <c r="K947" s="10">
        <v>1.5499999999999995E-2</v>
      </c>
      <c r="L947" s="9">
        <v>0.36700000000000005</v>
      </c>
      <c r="M947" s="9">
        <v>0.74816108849146656</v>
      </c>
      <c r="N947" s="10">
        <v>0.38</v>
      </c>
      <c r="O947" s="10">
        <v>8.159999996423721E-2</v>
      </c>
      <c r="P947" s="9">
        <v>0</v>
      </c>
      <c r="Q947" s="10">
        <v>6.7499999999999991E-2</v>
      </c>
      <c r="R947" s="9">
        <v>0.1604000000000001</v>
      </c>
      <c r="S947" s="9">
        <v>0.10416097560975601</v>
      </c>
      <c r="T947" s="11">
        <v>4.9327353999999997E-2</v>
      </c>
      <c r="U947" s="9">
        <v>0</v>
      </c>
      <c r="V947" s="10">
        <v>3.30993E-3</v>
      </c>
      <c r="W947" s="9">
        <v>1.4548119865928784E-2</v>
      </c>
      <c r="X947" s="9">
        <v>4.2678871958731997E-2</v>
      </c>
      <c r="Y947" s="9">
        <v>0</v>
      </c>
      <c r="Z947" s="9">
        <v>0.59</v>
      </c>
      <c r="AA947" s="10">
        <v>0</v>
      </c>
      <c r="AB947" s="9">
        <v>0.34530000000000005</v>
      </c>
      <c r="AC947" s="9">
        <v>0.746</v>
      </c>
      <c r="AD947" s="10">
        <v>0.77552147305139196</v>
      </c>
      <c r="AE947" s="10">
        <v>0.80349723397182193</v>
      </c>
      <c r="AF947" s="9">
        <v>1</v>
      </c>
      <c r="AG947" s="9">
        <v>1</v>
      </c>
    </row>
    <row r="948" spans="3:33">
      <c r="C948" t="s">
        <v>156</v>
      </c>
      <c r="D948">
        <v>2009</v>
      </c>
      <c r="E948" s="9">
        <v>1</v>
      </c>
      <c r="F948" s="9">
        <v>1.603799997344613E-2</v>
      </c>
      <c r="G948" s="9">
        <v>1.9999999552965164E-2</v>
      </c>
      <c r="H948" s="9">
        <v>0.82499999999999996</v>
      </c>
      <c r="I948" s="9">
        <v>0</v>
      </c>
      <c r="J948" s="9">
        <v>1.9999999552965164E-2</v>
      </c>
      <c r="K948" s="10">
        <v>1.5499999999999995E-2</v>
      </c>
      <c r="L948" s="9">
        <v>0.36399999999999999</v>
      </c>
      <c r="M948" s="9">
        <v>0.74816108849146656</v>
      </c>
      <c r="N948" s="10">
        <v>0.38</v>
      </c>
      <c r="O948" s="10">
        <v>8.3199999928474433E-2</v>
      </c>
      <c r="P948" s="9">
        <v>0</v>
      </c>
      <c r="Q948" s="10">
        <v>6.7499999999999991E-2</v>
      </c>
      <c r="R948" s="9">
        <v>0.1604000000000001</v>
      </c>
      <c r="S948" s="9">
        <v>0.13607775538416522</v>
      </c>
      <c r="T948" s="11">
        <v>4.9327353999999997E-2</v>
      </c>
      <c r="U948" s="9">
        <v>0</v>
      </c>
      <c r="V948" s="10">
        <v>3.3761285985203461E-3</v>
      </c>
      <c r="W948" s="9">
        <v>1.4548119865928784E-2</v>
      </c>
      <c r="X948" s="9">
        <v>4.2678871958731997E-2</v>
      </c>
      <c r="Y948" s="9">
        <v>0</v>
      </c>
      <c r="Z948" s="9">
        <v>0.59</v>
      </c>
      <c r="AA948" s="10">
        <v>0</v>
      </c>
      <c r="AB948" s="9">
        <v>0.35839399970732633</v>
      </c>
      <c r="AC948" s="9">
        <v>0.745</v>
      </c>
      <c r="AD948" s="10">
        <v>0.77143057038682605</v>
      </c>
      <c r="AE948" s="10">
        <v>0.80595173374085005</v>
      </c>
      <c r="AF948" s="9">
        <v>1</v>
      </c>
      <c r="AG948" s="9">
        <v>1</v>
      </c>
    </row>
    <row r="949" spans="3:33">
      <c r="C949" t="s">
        <v>156</v>
      </c>
      <c r="D949">
        <v>2010</v>
      </c>
      <c r="E949" s="9">
        <v>1</v>
      </c>
      <c r="F949" s="9">
        <v>1.6334999966807665E-2</v>
      </c>
      <c r="G949" s="9">
        <v>3.9999999105930328E-2</v>
      </c>
      <c r="H949" s="9">
        <v>0.82499999999999996</v>
      </c>
      <c r="I949" s="9">
        <v>0</v>
      </c>
      <c r="J949" s="9">
        <v>3.9999999105930328E-2</v>
      </c>
      <c r="K949" s="10">
        <v>1.5499999999999995E-2</v>
      </c>
      <c r="L949" s="9">
        <v>0.36763999991863971</v>
      </c>
      <c r="M949" s="9">
        <v>0.74816108849146656</v>
      </c>
      <c r="N949" s="10">
        <v>0.38</v>
      </c>
      <c r="O949" s="10">
        <v>8.4799999892711642E-2</v>
      </c>
      <c r="P949" s="9">
        <v>0</v>
      </c>
      <c r="Q949" s="10">
        <v>6.7499999999999991E-2</v>
      </c>
      <c r="R949" s="9">
        <v>0.1604000000000001</v>
      </c>
      <c r="S949" s="9">
        <v>0.16799453515857432</v>
      </c>
      <c r="T949" s="11">
        <v>4.9327353999999997E-2</v>
      </c>
      <c r="U949" s="9">
        <v>0</v>
      </c>
      <c r="V949" s="10">
        <v>3.4423271970406922E-3</v>
      </c>
      <c r="W949" s="9">
        <v>1.4548119865928784E-2</v>
      </c>
      <c r="X949" s="9">
        <v>4.2678871958731997E-2</v>
      </c>
      <c r="Y949" s="9">
        <v>0</v>
      </c>
      <c r="Z949" s="9">
        <v>0.59</v>
      </c>
      <c r="AA949" s="10">
        <v>0</v>
      </c>
      <c r="AB949" s="9">
        <v>0.3714879994146526</v>
      </c>
      <c r="AC949" s="9">
        <v>0.73799999999999999</v>
      </c>
      <c r="AD949" s="10">
        <v>0.7687162647436272</v>
      </c>
      <c r="AE949" s="10">
        <v>0.80289221647182707</v>
      </c>
      <c r="AF949" s="9">
        <v>1</v>
      </c>
      <c r="AG949" s="9">
        <v>1</v>
      </c>
    </row>
    <row r="950" spans="3:33">
      <c r="C950" t="s">
        <v>158</v>
      </c>
      <c r="D950">
        <v>1995</v>
      </c>
      <c r="E950" s="9">
        <v>0.16682081497797357</v>
      </c>
      <c r="F950" s="9">
        <v>0.17049999965354801</v>
      </c>
      <c r="G950" s="9">
        <v>0</v>
      </c>
      <c r="H950" s="9">
        <v>0.47499999999999998</v>
      </c>
      <c r="I950" s="9">
        <v>0</v>
      </c>
      <c r="J950" s="9">
        <v>0</v>
      </c>
      <c r="K950" s="10">
        <v>0.25958333333333333</v>
      </c>
      <c r="L950" s="9">
        <v>0.251</v>
      </c>
      <c r="M950" s="9">
        <v>0.16806734392566147</v>
      </c>
      <c r="N950" s="10">
        <v>0.22</v>
      </c>
      <c r="O950" s="10">
        <v>7.0000000000000007E-2</v>
      </c>
      <c r="P950" s="9">
        <v>0</v>
      </c>
      <c r="Q950" s="10">
        <v>6.7499999999999991E-2</v>
      </c>
      <c r="R950" s="9">
        <v>0.42167999999999994</v>
      </c>
      <c r="S950" s="9">
        <v>0.14433170731707401</v>
      </c>
      <c r="T950" s="11">
        <v>0.115869018</v>
      </c>
      <c r="U950" s="9">
        <v>0</v>
      </c>
      <c r="V950" s="10">
        <v>5.5131802500000002E-3</v>
      </c>
      <c r="W950" s="9">
        <v>2.4862700279103735E-2</v>
      </c>
      <c r="X950" s="9">
        <v>4.7248629961730002E-2</v>
      </c>
      <c r="Y950" s="9">
        <v>0</v>
      </c>
      <c r="Z950" s="9">
        <v>0.54</v>
      </c>
      <c r="AA950" s="10">
        <v>6.8473140269510277E-2</v>
      </c>
      <c r="AB950" s="9">
        <v>1.9999999552965164E-2</v>
      </c>
      <c r="AC950" s="9">
        <v>0.64400000000000002</v>
      </c>
      <c r="AD950" s="10">
        <v>0.67326595621925578</v>
      </c>
      <c r="AE950" s="10">
        <v>0.69876802154361606</v>
      </c>
      <c r="AF950" s="9">
        <v>2.5019324005562889E-2</v>
      </c>
      <c r="AG950" s="9">
        <v>0.72261657142857139</v>
      </c>
    </row>
    <row r="951" spans="3:33">
      <c r="C951" t="s">
        <v>158</v>
      </c>
      <c r="D951">
        <v>1996</v>
      </c>
      <c r="E951" s="9">
        <v>0.16682081497797357</v>
      </c>
      <c r="F951" s="9">
        <v>0.16739999972283839</v>
      </c>
      <c r="G951" s="9">
        <v>0</v>
      </c>
      <c r="H951" s="9">
        <v>0.47499999999999998</v>
      </c>
      <c r="I951" s="9">
        <v>0</v>
      </c>
      <c r="J951" s="9">
        <v>0</v>
      </c>
      <c r="K951" s="10">
        <v>0.25958333333333333</v>
      </c>
      <c r="L951" s="9">
        <v>0.2492</v>
      </c>
      <c r="M951" s="9">
        <v>0.17356929988679148</v>
      </c>
      <c r="N951" s="10">
        <v>0.22</v>
      </c>
      <c r="O951" s="10">
        <v>7.0000000000000007E-2</v>
      </c>
      <c r="P951" s="9">
        <v>0</v>
      </c>
      <c r="Q951" s="10">
        <v>6.7499999999999991E-2</v>
      </c>
      <c r="R951" s="9">
        <v>0.42167999999999994</v>
      </c>
      <c r="S951" s="9">
        <v>0.13990243902439004</v>
      </c>
      <c r="T951" s="11">
        <v>0.115869018</v>
      </c>
      <c r="U951" s="9">
        <v>0</v>
      </c>
      <c r="V951" s="10">
        <v>5.2762458499999998E-3</v>
      </c>
      <c r="W951" s="9">
        <v>2.4862700279103735E-2</v>
      </c>
      <c r="X951" s="9">
        <v>4.7248629961730002E-2</v>
      </c>
      <c r="Y951" s="9">
        <v>0</v>
      </c>
      <c r="Z951" s="9">
        <v>0.54</v>
      </c>
      <c r="AA951" s="10">
        <v>6.8473140269510277E-2</v>
      </c>
      <c r="AB951" s="9">
        <v>0</v>
      </c>
      <c r="AC951" s="9">
        <v>0.63700000000000001</v>
      </c>
      <c r="AD951" s="10">
        <v>0.67680199606144797</v>
      </c>
      <c r="AE951" s="10">
        <v>0.70282451168668003</v>
      </c>
      <c r="AF951" s="9">
        <v>4.7157021565045552E-2</v>
      </c>
      <c r="AG951" s="9">
        <v>0.74078328571428576</v>
      </c>
    </row>
    <row r="952" spans="3:33">
      <c r="C952" t="s">
        <v>158</v>
      </c>
      <c r="D952">
        <v>1997</v>
      </c>
      <c r="E952" s="9">
        <v>0.16682081497797357</v>
      </c>
      <c r="F952" s="9">
        <v>0.16429999979212881</v>
      </c>
      <c r="G952" s="9">
        <v>0</v>
      </c>
      <c r="H952" s="9">
        <v>0.47499999999999998</v>
      </c>
      <c r="I952" s="9">
        <v>0</v>
      </c>
      <c r="J952" s="9">
        <v>0</v>
      </c>
      <c r="K952" s="10">
        <v>0.25958333333333333</v>
      </c>
      <c r="L952" s="9">
        <v>0.24739999999999998</v>
      </c>
      <c r="M952" s="9">
        <v>0.17718753619895589</v>
      </c>
      <c r="N952" s="10">
        <v>0.22</v>
      </c>
      <c r="O952" s="10">
        <v>0.08</v>
      </c>
      <c r="P952" s="9">
        <v>0</v>
      </c>
      <c r="Q952" s="10">
        <v>6.7499999999999991E-2</v>
      </c>
      <c r="R952" s="9">
        <v>0.42030000000000001</v>
      </c>
      <c r="S952" s="9">
        <v>0.13287804878048803</v>
      </c>
      <c r="T952" s="11">
        <v>0.115869018</v>
      </c>
      <c r="U952" s="9">
        <v>0</v>
      </c>
      <c r="V952" s="10">
        <v>5.0393114500000002E-3</v>
      </c>
      <c r="W952" s="9">
        <v>2.4862700279103735E-2</v>
      </c>
      <c r="X952" s="9">
        <v>4.7248629961730002E-2</v>
      </c>
      <c r="Y952" s="9">
        <v>0</v>
      </c>
      <c r="Z952" s="9">
        <v>0.54</v>
      </c>
      <c r="AA952" s="10">
        <v>6.8473140269510277E-2</v>
      </c>
      <c r="AB952" s="9">
        <v>0</v>
      </c>
      <c r="AC952" s="9">
        <v>0.59099999999999997</v>
      </c>
      <c r="AD952" s="10">
        <v>0.66402532399366598</v>
      </c>
      <c r="AE952" s="10">
        <v>0.71226068640052698</v>
      </c>
      <c r="AF952" s="9">
        <v>0.11104430089792923</v>
      </c>
      <c r="AG952" s="9">
        <v>0.74316700000000002</v>
      </c>
    </row>
    <row r="953" spans="3:33">
      <c r="C953" t="s">
        <v>158</v>
      </c>
      <c r="D953">
        <v>1998</v>
      </c>
      <c r="E953" s="9">
        <v>0.16682081497797357</v>
      </c>
      <c r="F953" s="9">
        <v>0.1611999998614192</v>
      </c>
      <c r="G953" s="9">
        <v>0</v>
      </c>
      <c r="H953" s="9">
        <v>0.47499999999999998</v>
      </c>
      <c r="I953" s="9">
        <v>0</v>
      </c>
      <c r="J953" s="9">
        <v>0</v>
      </c>
      <c r="K953" s="10">
        <v>0.25958333333333333</v>
      </c>
      <c r="L953" s="9">
        <v>0.24559999999999998</v>
      </c>
      <c r="M953" s="9">
        <v>0.17902600996892248</v>
      </c>
      <c r="N953" s="10">
        <v>0.22</v>
      </c>
      <c r="O953" s="10">
        <v>0.08</v>
      </c>
      <c r="P953" s="9">
        <v>0</v>
      </c>
      <c r="Q953" s="10">
        <v>6.7499999999999991E-2</v>
      </c>
      <c r="R953" s="9">
        <v>0.41891999999999996</v>
      </c>
      <c r="S953" s="9">
        <v>0.13385365853658615</v>
      </c>
      <c r="T953" s="11">
        <v>0.115869018</v>
      </c>
      <c r="U953" s="9">
        <v>0</v>
      </c>
      <c r="V953" s="10">
        <v>4.8023770499999998E-3</v>
      </c>
      <c r="W953" s="9">
        <v>2.4862700279103735E-2</v>
      </c>
      <c r="X953" s="9">
        <v>4.7248629961730002E-2</v>
      </c>
      <c r="Y953" s="9">
        <v>0</v>
      </c>
      <c r="Z953" s="9">
        <v>0.54</v>
      </c>
      <c r="AA953" s="10">
        <v>6.8473140269510277E-2</v>
      </c>
      <c r="AB953" s="9">
        <v>0</v>
      </c>
      <c r="AC953" s="9">
        <v>0.58899999999999997</v>
      </c>
      <c r="AD953" s="10">
        <v>0.65124865192588399</v>
      </c>
      <c r="AE953" s="10">
        <v>0.72169686111437392</v>
      </c>
      <c r="AF953" s="9">
        <v>0.21328926789730221</v>
      </c>
      <c r="AG953" s="9">
        <v>0.7441565714285715</v>
      </c>
    </row>
    <row r="954" spans="3:33">
      <c r="C954" t="s">
        <v>158</v>
      </c>
      <c r="D954">
        <v>1999</v>
      </c>
      <c r="E954" s="9">
        <v>0.16682081497797357</v>
      </c>
      <c r="F954" s="9">
        <v>0.15809999993070961</v>
      </c>
      <c r="G954" s="9">
        <v>0</v>
      </c>
      <c r="H954" s="9">
        <v>0.47499999999999998</v>
      </c>
      <c r="I954" s="9">
        <v>0</v>
      </c>
      <c r="J954" s="9">
        <v>0</v>
      </c>
      <c r="K954" s="10">
        <v>0.25958333333333333</v>
      </c>
      <c r="L954" s="9">
        <v>0.24379999999999999</v>
      </c>
      <c r="M954" s="9">
        <v>0.1807089949834495</v>
      </c>
      <c r="N954" s="10">
        <v>0.22</v>
      </c>
      <c r="O954" s="10">
        <v>0.08</v>
      </c>
      <c r="P954" s="9">
        <v>0</v>
      </c>
      <c r="Q954" s="10">
        <v>6.7499999999999991E-2</v>
      </c>
      <c r="R954" s="9">
        <v>0.41754000000000002</v>
      </c>
      <c r="S954" s="9">
        <v>0.12980487804878205</v>
      </c>
      <c r="T954" s="11">
        <v>0.115869018</v>
      </c>
      <c r="U954" s="9">
        <v>0</v>
      </c>
      <c r="V954" s="10">
        <v>4.5654426500000003E-3</v>
      </c>
      <c r="W954" s="9">
        <v>2.4862700279103735E-2</v>
      </c>
      <c r="X954" s="9">
        <v>4.7248629961730002E-2</v>
      </c>
      <c r="Y954" s="9">
        <v>0</v>
      </c>
      <c r="Z954" s="9">
        <v>0.54</v>
      </c>
      <c r="AA954" s="10">
        <v>6.8473140269510277E-2</v>
      </c>
      <c r="AB954" s="9">
        <v>0</v>
      </c>
      <c r="AC954" s="9">
        <v>0.59099999999999997</v>
      </c>
      <c r="AD954" s="10">
        <v>0.6576798323786599</v>
      </c>
      <c r="AE954" s="10">
        <v>0.72340364184581107</v>
      </c>
      <c r="AF954" s="9">
        <v>0.40624323623176223</v>
      </c>
      <c r="AG954" s="9">
        <v>0.75124099999999994</v>
      </c>
    </row>
    <row r="955" spans="3:33">
      <c r="C955" t="s">
        <v>158</v>
      </c>
      <c r="D955">
        <v>2000</v>
      </c>
      <c r="E955" s="9">
        <v>0.16682081497797357</v>
      </c>
      <c r="F955" s="9">
        <v>0.155</v>
      </c>
      <c r="G955" s="9">
        <v>0</v>
      </c>
      <c r="H955" s="9">
        <v>0.47499999999999998</v>
      </c>
      <c r="I955" s="9">
        <v>0</v>
      </c>
      <c r="J955" s="9">
        <v>0</v>
      </c>
      <c r="K955" s="10">
        <v>0.25958333333333333</v>
      </c>
      <c r="L955" s="9">
        <v>0.24199999999999999</v>
      </c>
      <c r="M955" s="9">
        <v>0.18352639988052899</v>
      </c>
      <c r="N955" s="10">
        <v>0.22</v>
      </c>
      <c r="O955" s="10">
        <v>0.08</v>
      </c>
      <c r="P955" s="9">
        <v>0</v>
      </c>
      <c r="Q955" s="10">
        <v>6.7499999999999991E-2</v>
      </c>
      <c r="R955" s="9">
        <v>0.41615999999999997</v>
      </c>
      <c r="S955" s="9">
        <v>0.12180487804878193</v>
      </c>
      <c r="T955" s="11">
        <v>0.115869018</v>
      </c>
      <c r="U955" s="9">
        <v>0</v>
      </c>
      <c r="V955" s="10">
        <v>4.3285082499999999E-3</v>
      </c>
      <c r="W955" s="9">
        <v>2.4862700279103735E-2</v>
      </c>
      <c r="X955" s="9">
        <v>4.7248629961730002E-2</v>
      </c>
      <c r="Y955" s="9">
        <v>0</v>
      </c>
      <c r="Z955" s="9">
        <v>0.54</v>
      </c>
      <c r="AA955" s="10">
        <v>6.8473140269510277E-2</v>
      </c>
      <c r="AB955" s="9">
        <v>0</v>
      </c>
      <c r="AC955" s="9">
        <v>0.57399999999999995</v>
      </c>
      <c r="AD955" s="10">
        <v>0.66411101283143603</v>
      </c>
      <c r="AE955" s="10">
        <v>0.725110422577248</v>
      </c>
      <c r="AF955" s="9">
        <v>0.54809605029156994</v>
      </c>
      <c r="AG955" s="9">
        <v>0.76137328571428564</v>
      </c>
    </row>
    <row r="956" spans="3:33">
      <c r="C956" t="s">
        <v>158</v>
      </c>
      <c r="D956">
        <v>2001</v>
      </c>
      <c r="E956" s="9">
        <v>0.16682081497797357</v>
      </c>
      <c r="F956" s="9">
        <v>0.15396000000000001</v>
      </c>
      <c r="G956" s="9">
        <v>0</v>
      </c>
      <c r="H956" s="9">
        <v>0.47499999999999998</v>
      </c>
      <c r="I956" s="9">
        <v>0</v>
      </c>
      <c r="J956" s="9">
        <v>0</v>
      </c>
      <c r="K956" s="10">
        <v>0.25958333333333333</v>
      </c>
      <c r="L956" s="9">
        <v>0.2402</v>
      </c>
      <c r="M956" s="9">
        <v>0.18365645529989494</v>
      </c>
      <c r="N956" s="10">
        <v>0.22</v>
      </c>
      <c r="O956" s="10">
        <v>0.08</v>
      </c>
      <c r="P956" s="9">
        <v>0</v>
      </c>
      <c r="Q956" s="10">
        <v>6.7499999999999991E-2</v>
      </c>
      <c r="R956" s="9">
        <v>0.41478000000000004</v>
      </c>
      <c r="S956" s="9">
        <v>0.11780487804878192</v>
      </c>
      <c r="T956" s="11">
        <v>0.115869018</v>
      </c>
      <c r="U956" s="9">
        <v>0</v>
      </c>
      <c r="V956" s="10">
        <v>4.2319208500000002E-3</v>
      </c>
      <c r="W956" s="9">
        <v>2.4862700279103735E-2</v>
      </c>
      <c r="X956" s="9">
        <v>4.7248629961730002E-2</v>
      </c>
      <c r="Y956" s="9">
        <v>0</v>
      </c>
      <c r="Z956" s="9">
        <v>0.54</v>
      </c>
      <c r="AA956" s="10">
        <v>6.8473140269510277E-2</v>
      </c>
      <c r="AB956" s="9">
        <v>0</v>
      </c>
      <c r="AC956" s="9">
        <v>0.57999999999999996</v>
      </c>
      <c r="AD956" s="10">
        <v>0.67666061900866303</v>
      </c>
      <c r="AE956" s="10">
        <v>0.72287869786564607</v>
      </c>
      <c r="AF956" s="9">
        <v>0.69448468285822662</v>
      </c>
      <c r="AG956" s="9">
        <v>0.7707398571428572</v>
      </c>
    </row>
    <row r="957" spans="3:33">
      <c r="C957" t="s">
        <v>158</v>
      </c>
      <c r="D957">
        <v>2002</v>
      </c>
      <c r="E957" s="9">
        <v>0.16682081497797357</v>
      </c>
      <c r="F957" s="9">
        <v>0.15292</v>
      </c>
      <c r="G957" s="9">
        <v>0</v>
      </c>
      <c r="H957" s="9">
        <v>0.47499999999999998</v>
      </c>
      <c r="I957" s="9">
        <v>0</v>
      </c>
      <c r="J957" s="9">
        <v>0</v>
      </c>
      <c r="K957" s="10">
        <v>0.25958333333333333</v>
      </c>
      <c r="L957" s="9">
        <v>0.2384</v>
      </c>
      <c r="M957" s="9">
        <v>0.1836935958639685</v>
      </c>
      <c r="N957" s="10">
        <v>0.22</v>
      </c>
      <c r="O957" s="10">
        <v>0.08</v>
      </c>
      <c r="P957" s="9">
        <v>0</v>
      </c>
      <c r="Q957" s="10">
        <v>6.7499999999999991E-2</v>
      </c>
      <c r="R957" s="9">
        <v>0.41339999999999999</v>
      </c>
      <c r="S957" s="9">
        <v>0.11375609756097593</v>
      </c>
      <c r="T957" s="11">
        <v>0.115869018</v>
      </c>
      <c r="U957" s="9">
        <v>0</v>
      </c>
      <c r="V957" s="10">
        <v>4.1353334499999997E-3</v>
      </c>
      <c r="W957" s="9">
        <v>2.4862700279103735E-2</v>
      </c>
      <c r="X957" s="9">
        <v>4.7248629961730002E-2</v>
      </c>
      <c r="Y957" s="9">
        <v>0</v>
      </c>
      <c r="Z957" s="9">
        <v>0.54</v>
      </c>
      <c r="AA957" s="10">
        <v>6.8473140269510277E-2</v>
      </c>
      <c r="AB957" s="9">
        <v>0</v>
      </c>
      <c r="AC957" s="9">
        <v>0.57999999999999996</v>
      </c>
      <c r="AD957" s="10">
        <v>0.68921022518588992</v>
      </c>
      <c r="AE957" s="10">
        <v>0.72064697315404402</v>
      </c>
      <c r="AF957" s="9">
        <v>0.71935510950226444</v>
      </c>
      <c r="AG957" s="9">
        <v>0.76580057142857139</v>
      </c>
    </row>
    <row r="958" spans="3:33">
      <c r="C958" t="s">
        <v>158</v>
      </c>
      <c r="D958">
        <v>2003</v>
      </c>
      <c r="E958" s="9">
        <v>0.16682081497797357</v>
      </c>
      <c r="F958" s="9">
        <v>0.15188000000000001</v>
      </c>
      <c r="G958" s="9">
        <v>0</v>
      </c>
      <c r="H958" s="9">
        <v>0.47499999999999998</v>
      </c>
      <c r="I958" s="9">
        <v>0</v>
      </c>
      <c r="J958" s="9">
        <v>0</v>
      </c>
      <c r="K958" s="10">
        <v>0.25958333333333333</v>
      </c>
      <c r="L958" s="9">
        <v>0.2366</v>
      </c>
      <c r="M958" s="9">
        <v>0.17231787654281594</v>
      </c>
      <c r="N958" s="10">
        <v>0.22</v>
      </c>
      <c r="O958" s="10">
        <v>0.08</v>
      </c>
      <c r="P958" s="9">
        <v>0</v>
      </c>
      <c r="Q958" s="10">
        <v>6.7499999999999991E-2</v>
      </c>
      <c r="R958" s="9">
        <v>0.41201999999999994</v>
      </c>
      <c r="S958" s="9">
        <v>0.11473170731707394</v>
      </c>
      <c r="T958" s="11">
        <v>0.115869018</v>
      </c>
      <c r="U958" s="9">
        <v>0</v>
      </c>
      <c r="V958" s="10">
        <v>4.03874605E-3</v>
      </c>
      <c r="W958" s="9">
        <v>2.4862700279103735E-2</v>
      </c>
      <c r="X958" s="9">
        <v>4.7248629961730002E-2</v>
      </c>
      <c r="Y958" s="9">
        <v>0</v>
      </c>
      <c r="Z958" s="9">
        <v>0.54</v>
      </c>
      <c r="AA958" s="10">
        <v>6.8473140269510277E-2</v>
      </c>
      <c r="AB958" s="9">
        <v>0</v>
      </c>
      <c r="AC958" s="9">
        <v>0.59200000000000008</v>
      </c>
      <c r="AD958" s="10">
        <v>0.60509025006889394</v>
      </c>
      <c r="AE958" s="10">
        <v>0.71605888871686596</v>
      </c>
      <c r="AF958" s="9">
        <v>0.77027130456287773</v>
      </c>
      <c r="AG958" s="9">
        <v>0.78948300000000005</v>
      </c>
    </row>
    <row r="959" spans="3:33">
      <c r="C959" t="s">
        <v>158</v>
      </c>
      <c r="D959">
        <v>2004</v>
      </c>
      <c r="E959" s="9">
        <v>0.16682081497797357</v>
      </c>
      <c r="F959" s="9">
        <v>0.15084</v>
      </c>
      <c r="G959" s="9">
        <v>0</v>
      </c>
      <c r="H959" s="9">
        <v>0.47499999999999998</v>
      </c>
      <c r="I959" s="9">
        <v>0</v>
      </c>
      <c r="J959" s="9">
        <v>0</v>
      </c>
      <c r="K959" s="10">
        <v>0.25958333333333333</v>
      </c>
      <c r="L959" s="9">
        <v>0.23480000000000001</v>
      </c>
      <c r="M959" s="9">
        <v>0.20637393532653603</v>
      </c>
      <c r="N959" s="10">
        <v>0.22</v>
      </c>
      <c r="O959" s="10">
        <v>0.08</v>
      </c>
      <c r="P959" s="9">
        <v>0</v>
      </c>
      <c r="Q959" s="10">
        <v>6.7499999999999991E-2</v>
      </c>
      <c r="R959" s="9">
        <v>0.41064000000000001</v>
      </c>
      <c r="S959" s="9">
        <v>9.6731707317073923E-2</v>
      </c>
      <c r="T959" s="11">
        <v>0.115869018</v>
      </c>
      <c r="U959" s="9">
        <v>0</v>
      </c>
      <c r="V959" s="10">
        <v>3.9421586500000003E-3</v>
      </c>
      <c r="W959" s="9">
        <v>2.4862700279103735E-2</v>
      </c>
      <c r="X959" s="9">
        <v>4.7248629961730002E-2</v>
      </c>
      <c r="Y959" s="9">
        <v>0</v>
      </c>
      <c r="Z959" s="9">
        <v>0.54</v>
      </c>
      <c r="AA959" s="10">
        <v>6.8473140269510277E-2</v>
      </c>
      <c r="AB959" s="9">
        <v>0</v>
      </c>
      <c r="AC959" s="9">
        <v>0.60899999999999999</v>
      </c>
      <c r="AD959" s="10">
        <v>0.60681595578867797</v>
      </c>
      <c r="AE959" s="10">
        <v>0.78672653272206006</v>
      </c>
      <c r="AF959" s="9">
        <v>0.81778584636313334</v>
      </c>
      <c r="AG959" s="9">
        <v>0.79173742857142848</v>
      </c>
    </row>
    <row r="960" spans="3:33">
      <c r="C960" t="s">
        <v>158</v>
      </c>
      <c r="D960">
        <v>2005</v>
      </c>
      <c r="E960" s="9">
        <v>0.16682081497797357</v>
      </c>
      <c r="F960" s="9">
        <v>0.14980000000000002</v>
      </c>
      <c r="G960" s="9">
        <v>0</v>
      </c>
      <c r="H960" s="9">
        <v>0.47499999999999998</v>
      </c>
      <c r="I960" s="9">
        <v>0</v>
      </c>
      <c r="J960" s="9">
        <v>0</v>
      </c>
      <c r="K960" s="10">
        <v>0.25958333333333333</v>
      </c>
      <c r="L960" s="9">
        <v>0.23300000000000001</v>
      </c>
      <c r="M960" s="9">
        <v>0.25616583773063351</v>
      </c>
      <c r="N960" s="10">
        <v>0.22</v>
      </c>
      <c r="O960" s="10">
        <v>0.08</v>
      </c>
      <c r="P960" s="9">
        <v>0</v>
      </c>
      <c r="Q960" s="10">
        <v>6.7499999999999991E-2</v>
      </c>
      <c r="R960" s="9">
        <v>0.40776800000000002</v>
      </c>
      <c r="S960" s="9">
        <v>9.5809756097561927E-2</v>
      </c>
      <c r="T960" s="11">
        <v>0.115869018</v>
      </c>
      <c r="U960" s="9">
        <v>0</v>
      </c>
      <c r="V960" s="10">
        <v>3.8455712500000002E-3</v>
      </c>
      <c r="W960" s="9">
        <v>2.4862700279103735E-2</v>
      </c>
      <c r="X960" s="9">
        <v>4.7248629961730002E-2</v>
      </c>
      <c r="Y960" s="9">
        <v>0</v>
      </c>
      <c r="Z960" s="9">
        <v>0.54</v>
      </c>
      <c r="AA960" s="10">
        <v>6.8473140269510277E-2</v>
      </c>
      <c r="AB960" s="9">
        <v>0</v>
      </c>
      <c r="AC960" s="9">
        <v>0.60499999999999998</v>
      </c>
      <c r="AD960" s="10">
        <v>0.60746617266584402</v>
      </c>
      <c r="AE960" s="10">
        <v>0.79425415382687803</v>
      </c>
      <c r="AF960" s="9">
        <v>0.87774729537087226</v>
      </c>
      <c r="AG960" s="9">
        <v>0.79045657142857151</v>
      </c>
    </row>
    <row r="961" spans="3:33">
      <c r="C961" t="s">
        <v>158</v>
      </c>
      <c r="D961">
        <v>2006</v>
      </c>
      <c r="E961" s="9">
        <v>0.16682081497797357</v>
      </c>
      <c r="F961" s="9">
        <v>0.15279599993303419</v>
      </c>
      <c r="G961" s="9">
        <v>0</v>
      </c>
      <c r="H961" s="9">
        <v>0.47499999999999998</v>
      </c>
      <c r="I961" s="9">
        <v>0</v>
      </c>
      <c r="J961" s="9">
        <v>0</v>
      </c>
      <c r="K961" s="10">
        <v>0.25958333333333333</v>
      </c>
      <c r="L961" s="9">
        <v>0.23079999999999998</v>
      </c>
      <c r="M961" s="9">
        <v>0.63124214789120892</v>
      </c>
      <c r="N961" s="10">
        <v>0.22</v>
      </c>
      <c r="O961" s="10">
        <v>0.08</v>
      </c>
      <c r="P961" s="9">
        <v>0</v>
      </c>
      <c r="Q961" s="10">
        <v>6.7499999999999991E-2</v>
      </c>
      <c r="R961" s="9">
        <v>0.40692799999999996</v>
      </c>
      <c r="S961" s="9">
        <v>8.382439024390409E-2</v>
      </c>
      <c r="T961" s="11">
        <v>0.115869018</v>
      </c>
      <c r="U961" s="9">
        <v>0</v>
      </c>
      <c r="V961" s="10">
        <v>3.8352727500000003E-3</v>
      </c>
      <c r="W961" s="9">
        <v>2.4862700279103735E-2</v>
      </c>
      <c r="X961" s="9">
        <v>4.7248629961730002E-2</v>
      </c>
      <c r="Y961" s="9">
        <v>0</v>
      </c>
      <c r="Z961" s="9">
        <v>0.54</v>
      </c>
      <c r="AA961" s="10">
        <v>6.8473140269510277E-2</v>
      </c>
      <c r="AB961" s="9">
        <v>0</v>
      </c>
      <c r="AC961" s="9">
        <v>0.61099999999999999</v>
      </c>
      <c r="AD961" s="10">
        <v>0.61503644107875999</v>
      </c>
      <c r="AE961" s="10">
        <v>0.75910576595893198</v>
      </c>
      <c r="AF961" s="9">
        <v>0.93561231992396665</v>
      </c>
      <c r="AG961" s="9">
        <v>0.78919300000000003</v>
      </c>
    </row>
    <row r="962" spans="3:33">
      <c r="C962" t="s">
        <v>158</v>
      </c>
      <c r="D962">
        <v>2007</v>
      </c>
      <c r="E962" s="9">
        <v>0.16682081497797357</v>
      </c>
      <c r="F962" s="9">
        <v>0.15579199986606837</v>
      </c>
      <c r="G962" s="9">
        <v>0</v>
      </c>
      <c r="H962" s="9">
        <v>0.47499999999999998</v>
      </c>
      <c r="I962" s="9">
        <v>0</v>
      </c>
      <c r="J962" s="9">
        <v>0</v>
      </c>
      <c r="K962" s="10">
        <v>0.25958333333333333</v>
      </c>
      <c r="L962" s="9">
        <v>0.2286</v>
      </c>
      <c r="M962" s="9">
        <v>0.59997299590420894</v>
      </c>
      <c r="N962" s="10">
        <v>0.22</v>
      </c>
      <c r="O962" s="10">
        <v>0.11</v>
      </c>
      <c r="P962" s="9">
        <v>0</v>
      </c>
      <c r="Q962" s="10">
        <v>6.7499999999999991E-2</v>
      </c>
      <c r="R962" s="9">
        <v>0.37926000000000004</v>
      </c>
      <c r="S962" s="9">
        <v>7.6951219512195856E-2</v>
      </c>
      <c r="T962" s="11">
        <v>0.115869018</v>
      </c>
      <c r="U962" s="9">
        <v>0</v>
      </c>
      <c r="V962" s="10">
        <v>3.82497425E-3</v>
      </c>
      <c r="W962" s="9">
        <v>2.4862700279103735E-2</v>
      </c>
      <c r="X962" s="9">
        <v>4.7248629961730002E-2</v>
      </c>
      <c r="Y962" s="9">
        <v>0</v>
      </c>
      <c r="Z962" s="9">
        <v>0.54</v>
      </c>
      <c r="AA962" s="10">
        <v>6.8473140269510277E-2</v>
      </c>
      <c r="AB962" s="9">
        <v>0</v>
      </c>
      <c r="AC962" s="9">
        <v>0.621</v>
      </c>
      <c r="AD962" s="10">
        <v>0.61389770303107993</v>
      </c>
      <c r="AE962" s="10">
        <v>0.750152964255004</v>
      </c>
      <c r="AF962" s="9">
        <v>0.99306627946085335</v>
      </c>
      <c r="AG962" s="9">
        <v>0.78092442857142852</v>
      </c>
    </row>
    <row r="963" spans="3:33">
      <c r="C963" t="s">
        <v>158</v>
      </c>
      <c r="D963">
        <v>2008</v>
      </c>
      <c r="E963" s="9">
        <v>0.16682081497797357</v>
      </c>
      <c r="F963" s="9">
        <v>0.15878799979910255</v>
      </c>
      <c r="G963" s="9">
        <v>0</v>
      </c>
      <c r="H963" s="9">
        <v>0.47499999999999998</v>
      </c>
      <c r="I963" s="9">
        <v>0</v>
      </c>
      <c r="J963" s="9">
        <v>0</v>
      </c>
      <c r="K963" s="10">
        <v>0.25958333333333333</v>
      </c>
      <c r="L963" s="9">
        <v>0.22640000000000002</v>
      </c>
      <c r="M963" s="9">
        <v>0.70256013269770889</v>
      </c>
      <c r="N963" s="10">
        <v>0.22</v>
      </c>
      <c r="O963" s="10">
        <v>0.11219999995082616</v>
      </c>
      <c r="P963" s="9">
        <v>0</v>
      </c>
      <c r="Q963" s="10">
        <v>6.7499999999999991E-2</v>
      </c>
      <c r="R963" s="9">
        <v>0.39651999999999998</v>
      </c>
      <c r="S963" s="9">
        <v>6.9590243902439952E-2</v>
      </c>
      <c r="T963" s="11">
        <v>0.115869018</v>
      </c>
      <c r="U963" s="9">
        <v>0</v>
      </c>
      <c r="V963" s="10">
        <v>3.81467575E-3</v>
      </c>
      <c r="W963" s="9">
        <v>2.4862700279103735E-2</v>
      </c>
      <c r="X963" s="9">
        <v>4.7248629961730002E-2</v>
      </c>
      <c r="Y963" s="9">
        <v>0</v>
      </c>
      <c r="Z963" s="9">
        <v>0.54</v>
      </c>
      <c r="AA963" s="10">
        <v>6.8473140269510277E-2</v>
      </c>
      <c r="AB963" s="9">
        <v>0</v>
      </c>
      <c r="AC963" s="9">
        <v>0.64700000000000002</v>
      </c>
      <c r="AD963" s="10">
        <v>0.61660524401217198</v>
      </c>
      <c r="AE963" s="10">
        <v>0.75550573188830206</v>
      </c>
      <c r="AF963" s="9">
        <v>1</v>
      </c>
      <c r="AG963" s="9">
        <v>0.7796912857142857</v>
      </c>
    </row>
    <row r="964" spans="3:33">
      <c r="C964" t="s">
        <v>158</v>
      </c>
      <c r="D964">
        <v>2009</v>
      </c>
      <c r="E964" s="9">
        <v>0.16682081497797357</v>
      </c>
      <c r="F964" s="9">
        <v>0.16178399973213675</v>
      </c>
      <c r="G964" s="9">
        <v>1.9999999552965164E-2</v>
      </c>
      <c r="H964" s="9">
        <v>0.47499999999999998</v>
      </c>
      <c r="I964" s="9">
        <v>0</v>
      </c>
      <c r="J964" s="9">
        <v>1.9999999552965164E-2</v>
      </c>
      <c r="K964" s="10">
        <v>0.25958333333333333</v>
      </c>
      <c r="L964" s="9">
        <v>0.22420000000000001</v>
      </c>
      <c r="M964" s="9">
        <v>0.70256013269770889</v>
      </c>
      <c r="N964" s="10">
        <v>0.22</v>
      </c>
      <c r="O964" s="10">
        <v>0.11439999990165234</v>
      </c>
      <c r="P964" s="9">
        <v>0</v>
      </c>
      <c r="Q964" s="10">
        <v>6.7499999999999991E-2</v>
      </c>
      <c r="R964" s="9">
        <v>0.36264000000000007</v>
      </c>
      <c r="S964" s="9">
        <v>0.10219843829554121</v>
      </c>
      <c r="T964" s="11">
        <v>0.115869018</v>
      </c>
      <c r="U964" s="9">
        <v>0</v>
      </c>
      <c r="V964" s="10">
        <v>3.8909692632947074E-3</v>
      </c>
      <c r="W964" s="9">
        <v>2.4862700279103735E-2</v>
      </c>
      <c r="X964" s="9">
        <v>4.7248629961730002E-2</v>
      </c>
      <c r="Y964" s="9">
        <v>0</v>
      </c>
      <c r="Z964" s="9">
        <v>0.54</v>
      </c>
      <c r="AA964" s="10">
        <v>6.8473140269510277E-2</v>
      </c>
      <c r="AB964" s="9">
        <v>1.9999999552965164E-2</v>
      </c>
      <c r="AC964" s="9">
        <v>0.63300000000000001</v>
      </c>
      <c r="AD964" s="10">
        <v>0.60931013617821195</v>
      </c>
      <c r="AE964" s="10">
        <v>0.75209484482046796</v>
      </c>
      <c r="AF964" s="9">
        <v>1</v>
      </c>
      <c r="AG964" s="9">
        <v>0.76409746034854908</v>
      </c>
    </row>
    <row r="965" spans="3:33">
      <c r="C965" t="s">
        <v>158</v>
      </c>
      <c r="D965">
        <v>2010</v>
      </c>
      <c r="E965" s="9">
        <v>0.16682081497797357</v>
      </c>
      <c r="F965" s="9">
        <v>0.16477999966517093</v>
      </c>
      <c r="G965" s="9">
        <v>3.9999999105930328E-2</v>
      </c>
      <c r="H965" s="9">
        <v>0.47499999999999998</v>
      </c>
      <c r="I965" s="9">
        <v>0</v>
      </c>
      <c r="J965" s="9">
        <v>3.9999999105930328E-2</v>
      </c>
      <c r="K965" s="10">
        <v>0.25958333333333333</v>
      </c>
      <c r="L965" s="9">
        <v>0.2264419999498874</v>
      </c>
      <c r="M965" s="9">
        <v>0.70256013269770889</v>
      </c>
      <c r="N965" s="10">
        <v>0.22</v>
      </c>
      <c r="O965" s="10">
        <v>0.1165999998524785</v>
      </c>
      <c r="P965" s="9">
        <v>0</v>
      </c>
      <c r="Q965" s="10">
        <v>6.7499999999999991E-2</v>
      </c>
      <c r="R965" s="9">
        <v>0.36264000000000007</v>
      </c>
      <c r="S965" s="9">
        <v>0.13480663268864246</v>
      </c>
      <c r="T965" s="11">
        <v>0.115869018</v>
      </c>
      <c r="U965" s="9">
        <v>0</v>
      </c>
      <c r="V965" s="10">
        <v>3.9672627765894143E-3</v>
      </c>
      <c r="W965" s="9">
        <v>2.4862700279103735E-2</v>
      </c>
      <c r="X965" s="9">
        <v>4.7248629961730002E-2</v>
      </c>
      <c r="Y965" s="9">
        <v>0</v>
      </c>
      <c r="Z965" s="9">
        <v>0.54</v>
      </c>
      <c r="AA965" s="10">
        <v>6.8473140269510277E-2</v>
      </c>
      <c r="AB965" s="9">
        <v>3.9999999105930328E-2</v>
      </c>
      <c r="AC965" s="9">
        <v>0.64200000000000002</v>
      </c>
      <c r="AD965" s="10">
        <v>0.60821703484086265</v>
      </c>
      <c r="AE965" s="10">
        <v>0.74957389642861094</v>
      </c>
      <c r="AF965" s="9">
        <v>1</v>
      </c>
      <c r="AG965" s="9">
        <v>0.74850363498281258</v>
      </c>
    </row>
    <row r="966" spans="3:33">
      <c r="C966" t="s">
        <v>160</v>
      </c>
      <c r="D966">
        <v>1995</v>
      </c>
      <c r="E966" s="9">
        <v>0.21115623417721519</v>
      </c>
      <c r="F966" s="9">
        <v>7.9299999999999998E-4</v>
      </c>
      <c r="G966" s="9">
        <v>0.16000000000000003</v>
      </c>
      <c r="H966" s="9">
        <v>0.22499999999999998</v>
      </c>
      <c r="I966" s="9">
        <v>6.8000000000000005E-2</v>
      </c>
      <c r="J966" s="9">
        <v>0.64</v>
      </c>
      <c r="K966" s="10">
        <v>1</v>
      </c>
      <c r="L966" s="9">
        <v>0.24600000000000002</v>
      </c>
      <c r="M966" s="9">
        <v>0.99070256410250002</v>
      </c>
      <c r="N966" s="10">
        <v>0.12</v>
      </c>
      <c r="O966" s="10">
        <v>0.97</v>
      </c>
      <c r="P966" s="9">
        <v>0.21000000000000002</v>
      </c>
      <c r="Q966" s="10">
        <v>0.20749999999999999</v>
      </c>
      <c r="R966" s="9">
        <v>0.77600000000000002</v>
      </c>
      <c r="S966" s="9">
        <v>0.47494390243902596</v>
      </c>
      <c r="T966" s="11">
        <v>0.84693084600000001</v>
      </c>
      <c r="U966" s="9">
        <v>9.0886668690000005E-2</v>
      </c>
      <c r="V966" s="10">
        <v>0.32771657100000001</v>
      </c>
      <c r="W966" s="9">
        <v>7.5199763091118562E-3</v>
      </c>
      <c r="X966" s="9">
        <v>0.14052803853743301</v>
      </c>
      <c r="Y966" s="9">
        <v>0.63300000000000001</v>
      </c>
      <c r="Z966" s="9">
        <v>0</v>
      </c>
      <c r="AA966" s="10">
        <v>0</v>
      </c>
      <c r="AB966" s="9">
        <v>0.91800000190999997</v>
      </c>
      <c r="AC966" s="9">
        <v>0.57499999999999996</v>
      </c>
      <c r="AD966" s="10">
        <v>0.45298756675541013</v>
      </c>
      <c r="AE966" s="10">
        <v>0.41924925914203887</v>
      </c>
      <c r="AF966" s="9">
        <v>4.0983509977384446E-3</v>
      </c>
      <c r="AG966" s="9">
        <v>0.100797</v>
      </c>
    </row>
    <row r="967" spans="3:33">
      <c r="C967" t="s">
        <v>160</v>
      </c>
      <c r="D967">
        <v>1996</v>
      </c>
      <c r="E967" s="9">
        <v>0.21115623417721519</v>
      </c>
      <c r="F967" s="9">
        <v>7.9299999999999998E-4</v>
      </c>
      <c r="G967" s="9">
        <v>0.15799999999999992</v>
      </c>
      <c r="H967" s="9">
        <v>0.22499999999999998</v>
      </c>
      <c r="I967" s="9">
        <v>6.8000000000000005E-2</v>
      </c>
      <c r="J967" s="9">
        <v>0.64</v>
      </c>
      <c r="K967" s="10">
        <v>1</v>
      </c>
      <c r="L967" s="9">
        <v>0.2366</v>
      </c>
      <c r="M967" s="9">
        <v>0.99070256410250002</v>
      </c>
      <c r="N967" s="10">
        <v>0.12</v>
      </c>
      <c r="O967" s="10">
        <v>0.8</v>
      </c>
      <c r="P967" s="9">
        <v>0.21000000000000002</v>
      </c>
      <c r="Q967" s="10">
        <v>0.20749999999999999</v>
      </c>
      <c r="R967" s="9">
        <v>0.77600000000000002</v>
      </c>
      <c r="S967" s="9">
        <v>0.47807317073170796</v>
      </c>
      <c r="T967" s="11">
        <v>0.84693084600000001</v>
      </c>
      <c r="U967" s="9">
        <v>3.990368046E-2</v>
      </c>
      <c r="V967" s="10">
        <v>0.31877363405000003</v>
      </c>
      <c r="W967" s="9">
        <v>7.5199763091118562E-3</v>
      </c>
      <c r="X967" s="9">
        <v>0.14052803853743301</v>
      </c>
      <c r="Y967" s="9">
        <v>0.63300000000000001</v>
      </c>
      <c r="Z967" s="9">
        <v>0</v>
      </c>
      <c r="AA967" s="10">
        <v>0</v>
      </c>
      <c r="AB967" s="9">
        <v>0.90100000381000001</v>
      </c>
      <c r="AC967" s="9">
        <v>0.55700000000000005</v>
      </c>
      <c r="AD967" s="10">
        <v>0.45202812936413805</v>
      </c>
      <c r="AE967" s="10">
        <v>0.41760128487640202</v>
      </c>
      <c r="AF967" s="9">
        <v>6.7734521317150001E-3</v>
      </c>
      <c r="AG967" s="9">
        <v>0.100797</v>
      </c>
    </row>
    <row r="968" spans="3:33">
      <c r="C968" t="s">
        <v>160</v>
      </c>
      <c r="D968">
        <v>1997</v>
      </c>
      <c r="E968" s="9">
        <v>0.21115623417721519</v>
      </c>
      <c r="F968" s="9">
        <v>7.9299999999999998E-4</v>
      </c>
      <c r="G968" s="9">
        <v>0.15599999999999992</v>
      </c>
      <c r="H968" s="9">
        <v>0.22499999999999998</v>
      </c>
      <c r="I968" s="9">
        <v>6.8000000000000005E-2</v>
      </c>
      <c r="J968" s="9">
        <v>0.64</v>
      </c>
      <c r="K968" s="10">
        <v>1</v>
      </c>
      <c r="L968" s="9">
        <v>0.22719999999999999</v>
      </c>
      <c r="M968" s="9">
        <v>0.99070256410250002</v>
      </c>
      <c r="N968" s="10">
        <v>0.12</v>
      </c>
      <c r="O968" s="10">
        <v>0.85</v>
      </c>
      <c r="P968" s="9">
        <v>0.21000000000000002</v>
      </c>
      <c r="Q968" s="10">
        <v>0.20749999999999999</v>
      </c>
      <c r="R968" s="9">
        <v>0.77600000000000002</v>
      </c>
      <c r="S968" s="9">
        <v>0.48273463414634188</v>
      </c>
      <c r="T968" s="11">
        <v>0.84693084600000001</v>
      </c>
      <c r="U968" s="9">
        <v>2.598845939E-2</v>
      </c>
      <c r="V968" s="10">
        <v>0.3098306971</v>
      </c>
      <c r="W968" s="9">
        <v>7.5199763091118562E-3</v>
      </c>
      <c r="X968" s="9">
        <v>0.14052803853743301</v>
      </c>
      <c r="Y968" s="9">
        <v>0.63300000000000001</v>
      </c>
      <c r="Z968" s="9">
        <v>0</v>
      </c>
      <c r="AA968" s="10">
        <v>0</v>
      </c>
      <c r="AB968" s="9">
        <v>0.90100000381000001</v>
      </c>
      <c r="AC968" s="9">
        <v>0.58799999999999997</v>
      </c>
      <c r="AD968" s="10">
        <v>0.47413119133514564</v>
      </c>
      <c r="AE968" s="10">
        <v>0.42331366186976799</v>
      </c>
      <c r="AF968" s="9">
        <v>9.2119309438747771E-3</v>
      </c>
      <c r="AG968" s="9">
        <v>0.100797</v>
      </c>
    </row>
    <row r="969" spans="3:33">
      <c r="C969" t="s">
        <v>160</v>
      </c>
      <c r="D969">
        <v>1998</v>
      </c>
      <c r="E969" s="9">
        <v>0.21115623417721519</v>
      </c>
      <c r="F969" s="9">
        <v>7.9299999999999998E-4</v>
      </c>
      <c r="G969" s="9">
        <v>0.15400000000000003</v>
      </c>
      <c r="H969" s="9">
        <v>0.22499999999999998</v>
      </c>
      <c r="I969" s="9">
        <v>6.8000000000000005E-2</v>
      </c>
      <c r="J969" s="9">
        <v>0.64</v>
      </c>
      <c r="K969" s="10">
        <v>1</v>
      </c>
      <c r="L969" s="9">
        <v>0.21780000000000002</v>
      </c>
      <c r="M969" s="9">
        <v>0.99070256410250002</v>
      </c>
      <c r="N969" s="10">
        <v>0.12</v>
      </c>
      <c r="O969" s="10">
        <v>0.9</v>
      </c>
      <c r="P969" s="9">
        <v>0.21000000000000002</v>
      </c>
      <c r="Q969" s="10">
        <v>0.20749999999999999</v>
      </c>
      <c r="R969" s="9">
        <v>0.77600000000000002</v>
      </c>
      <c r="S969" s="9">
        <v>0.48869707317073208</v>
      </c>
      <c r="T969" s="11">
        <v>0.84693084600000001</v>
      </c>
      <c r="U969" s="9">
        <v>2.3005440159999998E-2</v>
      </c>
      <c r="V969" s="10">
        <v>0.30088776015000002</v>
      </c>
      <c r="W969" s="9">
        <v>7.5199763091118562E-3</v>
      </c>
      <c r="X969" s="9">
        <v>0.14052803853743301</v>
      </c>
      <c r="Y969" s="9">
        <v>0.63300000000000001</v>
      </c>
      <c r="Z969" s="9">
        <v>0</v>
      </c>
      <c r="AA969" s="10">
        <v>0</v>
      </c>
      <c r="AB969" s="9">
        <v>0.90100000381000001</v>
      </c>
      <c r="AC969" s="9">
        <v>0.59200000000000008</v>
      </c>
      <c r="AD969" s="10">
        <v>0.49623425330615323</v>
      </c>
      <c r="AE969" s="10">
        <v>0.42902603886313406</v>
      </c>
      <c r="AF969" s="9">
        <v>9.1621699352854441E-3</v>
      </c>
      <c r="AG969" s="9">
        <v>0.100797</v>
      </c>
    </row>
    <row r="970" spans="3:33">
      <c r="C970" t="s">
        <v>160</v>
      </c>
      <c r="D970">
        <v>1999</v>
      </c>
      <c r="E970" s="9">
        <v>0.21115623417721519</v>
      </c>
      <c r="F970" s="9">
        <v>7.9299999999999998E-4</v>
      </c>
      <c r="G970" s="9">
        <v>0.15200000000000002</v>
      </c>
      <c r="H970" s="9">
        <v>0.22499999999999998</v>
      </c>
      <c r="I970" s="9">
        <v>6.8000000000000005E-2</v>
      </c>
      <c r="J970" s="9">
        <v>0.64</v>
      </c>
      <c r="K970" s="10">
        <v>1</v>
      </c>
      <c r="L970" s="9">
        <v>0.2084</v>
      </c>
      <c r="M970" s="9">
        <v>0.99070256410250002</v>
      </c>
      <c r="N970" s="10">
        <v>0.12</v>
      </c>
      <c r="O970" s="10">
        <v>1</v>
      </c>
      <c r="P970" s="9">
        <v>0.21000000000000002</v>
      </c>
      <c r="Q970" s="10">
        <v>0.20749999999999999</v>
      </c>
      <c r="R970" s="9">
        <v>0.77600000000000002</v>
      </c>
      <c r="S970" s="9">
        <v>0.49544975609756192</v>
      </c>
      <c r="T970" s="11">
        <v>0.84693084600000001</v>
      </c>
      <c r="U970" s="9">
        <v>2.7368997209999999E-2</v>
      </c>
      <c r="V970" s="10">
        <v>0.29194482319999998</v>
      </c>
      <c r="W970" s="9">
        <v>7.5199763091118562E-3</v>
      </c>
      <c r="X970" s="9">
        <v>0.14052803853743301</v>
      </c>
      <c r="Y970" s="9">
        <v>0.63300000000000001</v>
      </c>
      <c r="Z970" s="9">
        <v>0</v>
      </c>
      <c r="AA970" s="10">
        <v>0</v>
      </c>
      <c r="AB970" s="9">
        <v>0.90100000381000001</v>
      </c>
      <c r="AC970" s="9">
        <v>0.60499999999999998</v>
      </c>
      <c r="AD970" s="10">
        <v>0.52378916815416965</v>
      </c>
      <c r="AE970" s="10">
        <v>0.42004148014359294</v>
      </c>
      <c r="AF970" s="9">
        <v>8.1997927318165544E-3</v>
      </c>
      <c r="AG970" s="9">
        <v>0.100797</v>
      </c>
    </row>
    <row r="971" spans="3:33">
      <c r="C971" t="s">
        <v>160</v>
      </c>
      <c r="D971">
        <v>2000</v>
      </c>
      <c r="E971" s="9">
        <v>0.21115623417721519</v>
      </c>
      <c r="F971" s="9">
        <v>7.9299999999999998E-4</v>
      </c>
      <c r="G971" s="9">
        <v>0.15000000000000002</v>
      </c>
      <c r="H971" s="9">
        <v>0.22499999999999998</v>
      </c>
      <c r="I971" s="9">
        <v>6.8000000000000005E-2</v>
      </c>
      <c r="J971" s="9">
        <v>0.64</v>
      </c>
      <c r="K971" s="10">
        <v>1</v>
      </c>
      <c r="L971" s="9">
        <v>0.19899999999999998</v>
      </c>
      <c r="M971" s="9">
        <v>0.99070256410250002</v>
      </c>
      <c r="N971" s="10">
        <v>0.12</v>
      </c>
      <c r="O971" s="10">
        <v>0.81</v>
      </c>
      <c r="P971" s="9">
        <v>0.21000000000000002</v>
      </c>
      <c r="Q971" s="10">
        <v>0.20749999999999999</v>
      </c>
      <c r="R971" s="9">
        <v>0.77600000000000002</v>
      </c>
      <c r="S971" s="9">
        <v>0.50216243902439195</v>
      </c>
      <c r="T971" s="11">
        <v>0.84693084600000001</v>
      </c>
      <c r="U971" s="9">
        <v>2.6350911379999998E-2</v>
      </c>
      <c r="V971" s="10">
        <v>0.28300188625</v>
      </c>
      <c r="W971" s="9">
        <v>7.5199763091118562E-3</v>
      </c>
      <c r="X971" s="9">
        <v>0.14052803853743301</v>
      </c>
      <c r="Y971" s="9">
        <v>0.63300000000000001</v>
      </c>
      <c r="Z971" s="9">
        <v>0</v>
      </c>
      <c r="AA971" s="10">
        <v>0</v>
      </c>
      <c r="AB971" s="9">
        <v>0.90100000381000001</v>
      </c>
      <c r="AC971" s="9">
        <v>0.58200000000000007</v>
      </c>
      <c r="AD971" s="10">
        <v>0.55134408300218607</v>
      </c>
      <c r="AE971" s="10">
        <v>0.41105692142405204</v>
      </c>
      <c r="AF971" s="9">
        <v>0.10810138829207912</v>
      </c>
      <c r="AG971" s="9">
        <v>0.100797</v>
      </c>
    </row>
    <row r="972" spans="3:33">
      <c r="C972" t="s">
        <v>160</v>
      </c>
      <c r="D972">
        <v>2001</v>
      </c>
      <c r="E972" s="9">
        <v>0.21115623417721519</v>
      </c>
      <c r="F972" s="9">
        <v>7.9299999999999998E-4</v>
      </c>
      <c r="G972" s="9">
        <v>0.14800000000000002</v>
      </c>
      <c r="H972" s="9">
        <v>0.22499999999999998</v>
      </c>
      <c r="I972" s="9">
        <v>6.8000000000000005E-2</v>
      </c>
      <c r="J972" s="9">
        <v>0.64600000000000002</v>
      </c>
      <c r="K972" s="10">
        <v>1</v>
      </c>
      <c r="L972" s="9">
        <v>0.192</v>
      </c>
      <c r="M972" s="9">
        <v>0.99070256410250002</v>
      </c>
      <c r="N972" s="10">
        <v>0.12</v>
      </c>
      <c r="O972" s="10">
        <v>0.97</v>
      </c>
      <c r="P972" s="9">
        <v>0.21000000000000002</v>
      </c>
      <c r="Q972" s="10">
        <v>0.20749999999999999</v>
      </c>
      <c r="R972" s="9">
        <v>0.77600000000000002</v>
      </c>
      <c r="S972" s="9">
        <v>0.50797414634146398</v>
      </c>
      <c r="T972" s="11">
        <v>0.84693084600000001</v>
      </c>
      <c r="U972" s="9">
        <v>2.335916016E-2</v>
      </c>
      <c r="V972" s="10">
        <v>0.27542316555000002</v>
      </c>
      <c r="W972" s="9">
        <v>7.5199763091118562E-3</v>
      </c>
      <c r="X972" s="9">
        <v>0.14052803853743301</v>
      </c>
      <c r="Y972" s="9">
        <v>0.63300000000000001</v>
      </c>
      <c r="Z972" s="9">
        <v>0</v>
      </c>
      <c r="AA972" s="10">
        <v>0</v>
      </c>
      <c r="AB972" s="9">
        <v>0.90022500275750006</v>
      </c>
      <c r="AC972" s="9">
        <v>0.55000000000000004</v>
      </c>
      <c r="AD972" s="10">
        <v>0.54042185985631908</v>
      </c>
      <c r="AE972" s="10">
        <v>0.40333244823064601</v>
      </c>
      <c r="AF972" s="9">
        <v>0.13211962956826778</v>
      </c>
      <c r="AG972" s="9">
        <v>0.100797</v>
      </c>
    </row>
    <row r="973" spans="3:33">
      <c r="C973" t="s">
        <v>160</v>
      </c>
      <c r="D973">
        <v>2002</v>
      </c>
      <c r="E973" s="9">
        <v>0.21115623417721519</v>
      </c>
      <c r="F973" s="9">
        <v>7.9299999999999998E-4</v>
      </c>
      <c r="G973" s="9">
        <v>0.14599999999999991</v>
      </c>
      <c r="H973" s="9">
        <v>0.22499999999999998</v>
      </c>
      <c r="I973" s="9">
        <v>6.8000000000000005E-2</v>
      </c>
      <c r="J973" s="9">
        <v>0.65200000000000002</v>
      </c>
      <c r="K973" s="10">
        <v>1</v>
      </c>
      <c r="L973" s="9">
        <v>0.185</v>
      </c>
      <c r="M973" s="9">
        <v>0.99070256410250002</v>
      </c>
      <c r="N973" s="10">
        <v>0.12</v>
      </c>
      <c r="O973" s="10">
        <v>1</v>
      </c>
      <c r="P973" s="9">
        <v>0.21000000000000002</v>
      </c>
      <c r="Q973" s="10">
        <v>0.20749999999999999</v>
      </c>
      <c r="R973" s="9">
        <v>0.77600000000000002</v>
      </c>
      <c r="S973" s="9">
        <v>0.51218731707317211</v>
      </c>
      <c r="T973" s="11">
        <v>0.84693084600000001</v>
      </c>
      <c r="U973" s="9">
        <v>1.8218372410000003E-2</v>
      </c>
      <c r="V973" s="10">
        <v>0.26784444484999997</v>
      </c>
      <c r="W973" s="9">
        <v>7.5199763091118562E-3</v>
      </c>
      <c r="X973" s="9">
        <v>0.14052803853743301</v>
      </c>
      <c r="Y973" s="9">
        <v>0.63300000000000001</v>
      </c>
      <c r="Z973" s="9">
        <v>0</v>
      </c>
      <c r="AA973" s="10">
        <v>0</v>
      </c>
      <c r="AB973" s="9">
        <v>0.899450001705</v>
      </c>
      <c r="AC973" s="9">
        <v>0.57999999999999996</v>
      </c>
      <c r="AD973" s="10">
        <v>0.52949963671045208</v>
      </c>
      <c r="AE973" s="10">
        <v>0.39560797503723999</v>
      </c>
      <c r="AF973" s="9">
        <v>0.24075085503107224</v>
      </c>
      <c r="AG973" s="9">
        <v>0.100797</v>
      </c>
    </row>
    <row r="974" spans="3:33">
      <c r="C974" t="s">
        <v>160</v>
      </c>
      <c r="D974">
        <v>2003</v>
      </c>
      <c r="E974" s="9">
        <v>0.21115623417721519</v>
      </c>
      <c r="F974" s="9">
        <v>7.9299999999999998E-4</v>
      </c>
      <c r="G974" s="9">
        <v>0.14400000000000002</v>
      </c>
      <c r="H974" s="9">
        <v>0.22499999999999998</v>
      </c>
      <c r="I974" s="9">
        <v>6.8000000000000005E-2</v>
      </c>
      <c r="J974" s="9">
        <v>0.65799999999999992</v>
      </c>
      <c r="K974" s="10">
        <v>1</v>
      </c>
      <c r="L974" s="9">
        <v>0.17800000000000002</v>
      </c>
      <c r="M974" s="9">
        <v>0.99397948717950002</v>
      </c>
      <c r="N974" s="10">
        <v>0.12</v>
      </c>
      <c r="O974" s="10">
        <v>0.43</v>
      </c>
      <c r="P974" s="9">
        <v>0.21000000000000002</v>
      </c>
      <c r="Q974" s="10">
        <v>0.20749999999999999</v>
      </c>
      <c r="R974" s="9">
        <v>0.77600000000000002</v>
      </c>
      <c r="S974" s="9">
        <v>0.51424390243902596</v>
      </c>
      <c r="T974" s="11">
        <v>0.84693084600000001</v>
      </c>
      <c r="U974" s="9">
        <v>1.5634476289999998E-2</v>
      </c>
      <c r="V974" s="10">
        <v>0.26026572414999999</v>
      </c>
      <c r="W974" s="9">
        <v>7.5199763091118562E-3</v>
      </c>
      <c r="X974" s="9">
        <v>0.14052803853743301</v>
      </c>
      <c r="Y974" s="9">
        <v>0.63300000000000001</v>
      </c>
      <c r="Z974" s="9">
        <v>0</v>
      </c>
      <c r="AA974" s="10">
        <v>0</v>
      </c>
      <c r="AB974" s="9">
        <v>0.89867500065249994</v>
      </c>
      <c r="AC974" s="9">
        <v>0.58700000000000008</v>
      </c>
      <c r="AD974" s="10">
        <v>0.51380646917165795</v>
      </c>
      <c r="AE974" s="10">
        <v>0.35895172486808596</v>
      </c>
      <c r="AF974" s="9">
        <v>0.25329396131998555</v>
      </c>
      <c r="AG974" s="9">
        <v>0.100797</v>
      </c>
    </row>
    <row r="975" spans="3:33">
      <c r="C975" t="s">
        <v>160</v>
      </c>
      <c r="D975">
        <v>2004</v>
      </c>
      <c r="E975" s="9">
        <v>0.21115623417721519</v>
      </c>
      <c r="F975" s="9">
        <v>7.9299999999999998E-4</v>
      </c>
      <c r="G975" s="9">
        <v>0.14200000000000002</v>
      </c>
      <c r="H975" s="9">
        <v>0.22499999999999998</v>
      </c>
      <c r="I975" s="9">
        <v>6.8000000000000005E-2</v>
      </c>
      <c r="J975" s="9">
        <v>0.66399999999999992</v>
      </c>
      <c r="K975" s="10">
        <v>1</v>
      </c>
      <c r="L975" s="9">
        <v>0.17100000000000001</v>
      </c>
      <c r="M975" s="9">
        <v>0.99148717948716669</v>
      </c>
      <c r="N975" s="10">
        <v>0.12</v>
      </c>
      <c r="O975" s="10">
        <v>0.76</v>
      </c>
      <c r="P975" s="9">
        <v>0.21000000000000002</v>
      </c>
      <c r="Q975" s="10">
        <v>0.20749999999999999</v>
      </c>
      <c r="R975" s="9">
        <v>0.77600000000000002</v>
      </c>
      <c r="S975" s="9">
        <v>0.51388585365853801</v>
      </c>
      <c r="T975" s="11">
        <v>0.84693084600000001</v>
      </c>
      <c r="U975" s="9">
        <v>1.9337524920000002E-2</v>
      </c>
      <c r="V975" s="10">
        <v>0.25268700345</v>
      </c>
      <c r="W975" s="9">
        <v>7.5199763091118562E-3</v>
      </c>
      <c r="X975" s="9">
        <v>0.14052803853743301</v>
      </c>
      <c r="Y975" s="9">
        <v>0.63300000000000001</v>
      </c>
      <c r="Z975" s="9">
        <v>0</v>
      </c>
      <c r="AA975" s="10">
        <v>0</v>
      </c>
      <c r="AB975" s="9">
        <v>0.8978999996</v>
      </c>
      <c r="AC975" s="9">
        <v>0.57100000000000006</v>
      </c>
      <c r="AD975" s="10">
        <v>0.51794415554190842</v>
      </c>
      <c r="AE975" s="10">
        <v>0.34154485458824596</v>
      </c>
      <c r="AF975" s="9">
        <v>0.40496068082999226</v>
      </c>
      <c r="AG975" s="9">
        <v>0.100797</v>
      </c>
    </row>
    <row r="976" spans="3:33">
      <c r="C976" t="s">
        <v>160</v>
      </c>
      <c r="D976">
        <v>2005</v>
      </c>
      <c r="E976" s="9">
        <v>0.21115623417721519</v>
      </c>
      <c r="F976" s="9">
        <v>7.9299999999999998E-4</v>
      </c>
      <c r="G976" s="9">
        <v>0.14000000000000001</v>
      </c>
      <c r="H976" s="9">
        <v>0.22499999999999998</v>
      </c>
      <c r="I976" s="9">
        <v>6.8000000000000005E-2</v>
      </c>
      <c r="J976" s="9">
        <v>0.66999999999999993</v>
      </c>
      <c r="K976" s="10">
        <v>1</v>
      </c>
      <c r="L976" s="9">
        <v>0.16399999999999998</v>
      </c>
      <c r="M976" s="9">
        <v>0.98609230769233336</v>
      </c>
      <c r="N976" s="10">
        <v>0.12</v>
      </c>
      <c r="O976" s="10">
        <v>0.81</v>
      </c>
      <c r="P976" s="9">
        <v>0.21000000000000002</v>
      </c>
      <c r="Q976" s="10">
        <v>0.20749999999999999</v>
      </c>
      <c r="R976" s="9">
        <v>0.77600000000000002</v>
      </c>
      <c r="S976" s="9">
        <v>0.51101560975609805</v>
      </c>
      <c r="T976" s="11">
        <v>0.84693084600000001</v>
      </c>
      <c r="U976" s="9">
        <v>2.5013584330000001E-2</v>
      </c>
      <c r="V976" s="10">
        <v>0.24510828274999999</v>
      </c>
      <c r="W976" s="9">
        <v>7.5199763091118562E-3</v>
      </c>
      <c r="X976" s="9">
        <v>0.14052803853743301</v>
      </c>
      <c r="Y976" s="9">
        <v>0.63300000000000001</v>
      </c>
      <c r="Z976" s="9">
        <v>0</v>
      </c>
      <c r="AA976" s="10">
        <v>0</v>
      </c>
      <c r="AB976" s="9">
        <v>0.89994199956235776</v>
      </c>
      <c r="AC976" s="9">
        <v>0.54799999999999993</v>
      </c>
      <c r="AD976" s="10">
        <v>0.51784209346788868</v>
      </c>
      <c r="AE976" s="10">
        <v>0.32933456983204801</v>
      </c>
      <c r="AF976" s="9">
        <v>0.59781413075858336</v>
      </c>
      <c r="AG976" s="9">
        <v>0.100797</v>
      </c>
    </row>
    <row r="977" spans="3:33">
      <c r="C977" t="s">
        <v>160</v>
      </c>
      <c r="D977">
        <v>2006</v>
      </c>
      <c r="E977" s="9">
        <v>0.21115623417721519</v>
      </c>
      <c r="F977" s="9">
        <v>7.9299999999999998E-4</v>
      </c>
      <c r="G977" s="9">
        <v>0.13666666666666671</v>
      </c>
      <c r="H977" s="9">
        <v>0.22499999999999998</v>
      </c>
      <c r="I977" s="9">
        <v>6.8000000000000005E-2</v>
      </c>
      <c r="J977" s="9">
        <v>0.66999999999999993</v>
      </c>
      <c r="K977" s="10">
        <v>1</v>
      </c>
      <c r="L977" s="9">
        <v>0.15920000000000001</v>
      </c>
      <c r="M977" s="9">
        <v>0.98590256410249999</v>
      </c>
      <c r="N977" s="10">
        <v>0.12</v>
      </c>
      <c r="O977" s="10">
        <v>0.74</v>
      </c>
      <c r="P977" s="9">
        <v>0.21000000000000002</v>
      </c>
      <c r="Q977" s="10">
        <v>0.20749999999999999</v>
      </c>
      <c r="R977" s="9">
        <v>0.77600000000000002</v>
      </c>
      <c r="S977" s="9">
        <v>0.50581560975609796</v>
      </c>
      <c r="T977" s="11">
        <v>0.84693084600000001</v>
      </c>
      <c r="U977" s="9">
        <v>2.9713157109999999E-2</v>
      </c>
      <c r="V977" s="10">
        <v>0.23797902841666665</v>
      </c>
      <c r="W977" s="9">
        <v>7.5199763091118562E-3</v>
      </c>
      <c r="X977" s="9">
        <v>0.14052803853743301</v>
      </c>
      <c r="Y977" s="9">
        <v>0.63300000000000001</v>
      </c>
      <c r="Z977" s="9">
        <v>0</v>
      </c>
      <c r="AA977" s="10">
        <v>0</v>
      </c>
      <c r="AB977" s="9">
        <v>0.90198399952471542</v>
      </c>
      <c r="AC977" s="9">
        <v>0.56100000000000005</v>
      </c>
      <c r="AD977" s="10">
        <v>0.52108208268182399</v>
      </c>
      <c r="AE977" s="10">
        <v>0.31378899835954999</v>
      </c>
      <c r="AF977" s="9">
        <v>0.71492837436548218</v>
      </c>
      <c r="AG977" s="9">
        <v>0.100797</v>
      </c>
    </row>
    <row r="978" spans="3:33">
      <c r="C978" t="s">
        <v>160</v>
      </c>
      <c r="D978">
        <v>2007</v>
      </c>
      <c r="E978" s="9">
        <v>0.21115623417721519</v>
      </c>
      <c r="F978" s="9">
        <v>7.9299999999999998E-4</v>
      </c>
      <c r="G978" s="9">
        <v>0.1333333333333333</v>
      </c>
      <c r="H978" s="9">
        <v>0.22499999999999998</v>
      </c>
      <c r="I978" s="9">
        <v>6.8000000000000005E-2</v>
      </c>
      <c r="J978" s="9">
        <v>0.66999999999999993</v>
      </c>
      <c r="K978" s="10">
        <v>1</v>
      </c>
      <c r="L978" s="9">
        <v>0.15439999999999998</v>
      </c>
      <c r="M978" s="9">
        <v>0.99251282051283329</v>
      </c>
      <c r="N978" s="10">
        <v>0.12</v>
      </c>
      <c r="O978" s="10">
        <v>0.73</v>
      </c>
      <c r="P978" s="9">
        <v>0.21000000000000002</v>
      </c>
      <c r="Q978" s="10">
        <v>0.20749999999999999</v>
      </c>
      <c r="R978" s="9">
        <v>0.77600000000000002</v>
      </c>
      <c r="S978" s="9">
        <v>0.49897707317073203</v>
      </c>
      <c r="T978" s="11">
        <v>0.84693084600000001</v>
      </c>
      <c r="U978" s="9">
        <v>2.6836503420000001E-2</v>
      </c>
      <c r="V978" s="10">
        <v>0.23084977408333335</v>
      </c>
      <c r="W978" s="9">
        <v>7.5199763091118562E-3</v>
      </c>
      <c r="X978" s="9">
        <v>0.14052803853743301</v>
      </c>
      <c r="Y978" s="9">
        <v>0.63300000000000001</v>
      </c>
      <c r="Z978" s="9">
        <v>0</v>
      </c>
      <c r="AA978" s="10">
        <v>0</v>
      </c>
      <c r="AB978" s="9">
        <v>0.90402599948707318</v>
      </c>
      <c r="AC978" s="9">
        <v>0.54799999999999993</v>
      </c>
      <c r="AD978" s="10">
        <v>0.54116382426870002</v>
      </c>
      <c r="AE978" s="10">
        <v>0.31885368868882996</v>
      </c>
      <c r="AF978" s="9">
        <v>0.91349977627460544</v>
      </c>
      <c r="AG978" s="9">
        <v>0.100797</v>
      </c>
    </row>
    <row r="979" spans="3:33">
      <c r="C979" t="s">
        <v>160</v>
      </c>
      <c r="D979">
        <v>2008</v>
      </c>
      <c r="E979" s="9">
        <v>0.21115623417721519</v>
      </c>
      <c r="F979" s="9">
        <v>7.9299999999999998E-4</v>
      </c>
      <c r="G979" s="9">
        <v>0.13</v>
      </c>
      <c r="H979" s="9">
        <v>0.22499999999999998</v>
      </c>
      <c r="I979" s="9">
        <v>6.8000000000000005E-2</v>
      </c>
      <c r="J979" s="9">
        <v>0.66999999999999993</v>
      </c>
      <c r="K979" s="10">
        <v>1</v>
      </c>
      <c r="L979" s="9">
        <v>0.14960000000000001</v>
      </c>
      <c r="M979" s="9">
        <v>0.9765641025641667</v>
      </c>
      <c r="N979" s="10">
        <v>0.12</v>
      </c>
      <c r="O979" s="10">
        <v>0.74459999967366453</v>
      </c>
      <c r="P979" s="9">
        <v>0.21000000000000002</v>
      </c>
      <c r="Q979" s="10">
        <v>0.20749999999999999</v>
      </c>
      <c r="R979" s="9">
        <v>0.77600000000000002</v>
      </c>
      <c r="S979" s="9">
        <v>0.49112146341463403</v>
      </c>
      <c r="T979" s="11">
        <v>0.84693084600000001</v>
      </c>
      <c r="U979" s="9">
        <v>2.2529140860000001E-2</v>
      </c>
      <c r="V979" s="10">
        <v>0.22372051975000001</v>
      </c>
      <c r="W979" s="9">
        <v>7.5199763091118562E-3</v>
      </c>
      <c r="X979" s="9">
        <v>0.14052803853743301</v>
      </c>
      <c r="Y979" s="9">
        <v>0.63300000000000001</v>
      </c>
      <c r="Z979" s="9">
        <v>0</v>
      </c>
      <c r="AA979" s="10">
        <v>0</v>
      </c>
      <c r="AB979" s="9">
        <v>0.90606799944943095</v>
      </c>
      <c r="AC979" s="9">
        <v>0.54200000000000004</v>
      </c>
      <c r="AD979" s="10">
        <v>0.54364749992372396</v>
      </c>
      <c r="AE979" s="10">
        <v>0.31909550291039002</v>
      </c>
      <c r="AF979" s="9">
        <v>0.99743498085807225</v>
      </c>
      <c r="AG979" s="9">
        <v>0.100797</v>
      </c>
    </row>
    <row r="980" spans="3:33">
      <c r="C980" t="s">
        <v>160</v>
      </c>
      <c r="D980">
        <v>2009</v>
      </c>
      <c r="E980" s="9">
        <v>0.21115623417721519</v>
      </c>
      <c r="F980" s="9">
        <v>7.9299999999999998E-4</v>
      </c>
      <c r="G980" s="9">
        <v>0.14739999961107975</v>
      </c>
      <c r="H980" s="9">
        <v>0.22499999999999998</v>
      </c>
      <c r="I980" s="9">
        <v>6.8000000000000005E-2</v>
      </c>
      <c r="J980" s="9">
        <v>0.67659999985247854</v>
      </c>
      <c r="K980" s="10">
        <v>1</v>
      </c>
      <c r="L980" s="9">
        <v>0.14480000000000001</v>
      </c>
      <c r="M980" s="9">
        <v>0.9765641025641667</v>
      </c>
      <c r="N980" s="10">
        <v>0.12</v>
      </c>
      <c r="O980" s="10">
        <v>0.75919999934732918</v>
      </c>
      <c r="P980" s="9">
        <v>0.21000000000000002</v>
      </c>
      <c r="Q980" s="10">
        <v>0.20749999999999999</v>
      </c>
      <c r="R980" s="9">
        <v>0.77600000000000002</v>
      </c>
      <c r="S980" s="9">
        <v>0.51529903360593055</v>
      </c>
      <c r="T980" s="11">
        <v>0.84693084600000001</v>
      </c>
      <c r="U980" s="9">
        <v>1.71256547E-2</v>
      </c>
      <c r="V980" s="10">
        <v>0.22819493004498914</v>
      </c>
      <c r="W980" s="9">
        <v>7.5199763091118562E-3</v>
      </c>
      <c r="X980" s="9">
        <v>0.14052803853743301</v>
      </c>
      <c r="Y980" s="9">
        <v>0.63300000000000001</v>
      </c>
      <c r="Z980" s="9">
        <v>0</v>
      </c>
      <c r="AA980" s="10">
        <v>0</v>
      </c>
      <c r="AB980" s="9">
        <v>0.90810999941178872</v>
      </c>
      <c r="AC980" s="9">
        <v>0.55000000000000004</v>
      </c>
      <c r="AD980" s="10">
        <v>0.52307273457077397</v>
      </c>
      <c r="AE980" s="10">
        <v>0.28923187504046399</v>
      </c>
      <c r="AF980" s="9">
        <v>1</v>
      </c>
      <c r="AG980" s="9">
        <v>0.100797</v>
      </c>
    </row>
    <row r="981" spans="3:33">
      <c r="C981" t="s">
        <v>160</v>
      </c>
      <c r="D981">
        <v>2010</v>
      </c>
      <c r="E981" s="9">
        <v>0.21115623417721519</v>
      </c>
      <c r="F981" s="9">
        <v>7.9299999999999998E-4</v>
      </c>
      <c r="G981" s="9">
        <v>0.16479999922215938</v>
      </c>
      <c r="H981" s="9">
        <v>0.22499999999999998</v>
      </c>
      <c r="I981" s="9">
        <v>6.8000000000000005E-2</v>
      </c>
      <c r="J981" s="9">
        <v>0.68319999970495693</v>
      </c>
      <c r="K981" s="10">
        <v>1</v>
      </c>
      <c r="L981" s="9">
        <v>0.14624799996763468</v>
      </c>
      <c r="M981" s="9">
        <v>0.9765641025641667</v>
      </c>
      <c r="N981" s="10">
        <v>0.12</v>
      </c>
      <c r="O981" s="10">
        <v>0.77379999902099372</v>
      </c>
      <c r="P981" s="9">
        <v>0.21000000000000002</v>
      </c>
      <c r="Q981" s="10">
        <v>0.20749999999999999</v>
      </c>
      <c r="R981" s="9">
        <v>0.77600000000000002</v>
      </c>
      <c r="S981" s="9">
        <v>0.53947660379722706</v>
      </c>
      <c r="T981" s="11">
        <v>0.84693084600000001</v>
      </c>
      <c r="U981" s="9">
        <v>1.7296911243172116E-2</v>
      </c>
      <c r="V981" s="10">
        <v>0.23266934033997827</v>
      </c>
      <c r="W981" s="9">
        <v>7.5199763091118562E-3</v>
      </c>
      <c r="X981" s="9">
        <v>0.14052803853743301</v>
      </c>
      <c r="Y981" s="9">
        <v>0.63300000000000001</v>
      </c>
      <c r="Z981" s="9">
        <v>0</v>
      </c>
      <c r="AA981" s="10">
        <v>0</v>
      </c>
      <c r="AB981" s="9">
        <v>0.91015199937414648</v>
      </c>
      <c r="AC981" s="9">
        <v>0.55399999999999994</v>
      </c>
      <c r="AD981" s="10">
        <v>0.52284200723022345</v>
      </c>
      <c r="AE981" s="10">
        <v>0.29133955624294899</v>
      </c>
      <c r="AF981" s="9">
        <v>1</v>
      </c>
      <c r="AG981" s="9">
        <v>0.100797</v>
      </c>
    </row>
    <row r="982" spans="3:33">
      <c r="C982" t="s">
        <v>162</v>
      </c>
      <c r="D982">
        <v>1995</v>
      </c>
      <c r="E982" s="9">
        <v>0.16863569257490227</v>
      </c>
      <c r="F982" s="9">
        <v>8.9119999999999998E-3</v>
      </c>
      <c r="G982" s="9">
        <v>0.20999999999999996</v>
      </c>
      <c r="H982" s="9">
        <v>0.30000000000000004</v>
      </c>
      <c r="I982" s="9">
        <v>0.19066666666666668</v>
      </c>
      <c r="J982" s="9">
        <v>0.4</v>
      </c>
      <c r="K982" s="10">
        <v>0.62008333333333332</v>
      </c>
      <c r="L982" s="9">
        <v>0.56200000000000006</v>
      </c>
      <c r="M982" s="9">
        <v>1</v>
      </c>
      <c r="N982" s="10">
        <v>0.18</v>
      </c>
      <c r="O982" s="10">
        <v>0.54</v>
      </c>
      <c r="P982" s="9">
        <v>0.54059999976307149</v>
      </c>
      <c r="Q982" s="10">
        <v>0.20749999999999999</v>
      </c>
      <c r="R982" s="9">
        <v>0.93840000000000001</v>
      </c>
      <c r="S982" s="9">
        <v>0.64752390243902602</v>
      </c>
      <c r="T982" s="11">
        <v>0.78828828799999995</v>
      </c>
      <c r="U982" s="9">
        <v>2.7891330789999998E-2</v>
      </c>
      <c r="V982" s="10">
        <v>1</v>
      </c>
      <c r="W982" s="9">
        <v>0.26353320917090606</v>
      </c>
      <c r="X982" s="9">
        <v>0.37547217491297002</v>
      </c>
      <c r="Y982" s="9">
        <v>0.91700000000000004</v>
      </c>
      <c r="Z982" s="9">
        <v>0</v>
      </c>
      <c r="AA982" s="10">
        <v>0.45</v>
      </c>
      <c r="AB982" s="9">
        <v>0.83771200191306305</v>
      </c>
      <c r="AC982" s="9">
        <v>0.50784000047296285</v>
      </c>
      <c r="AD982" s="10">
        <v>0.52130576090723668</v>
      </c>
      <c r="AE982" s="10">
        <v>0.24516964622475176</v>
      </c>
      <c r="AF982" s="9">
        <v>1.4768549585046666E-3</v>
      </c>
      <c r="AG982" s="9">
        <v>2.5503285714285714E-2</v>
      </c>
    </row>
    <row r="983" spans="3:33">
      <c r="C983" t="s">
        <v>162</v>
      </c>
      <c r="D983">
        <v>1996</v>
      </c>
      <c r="E983" s="9">
        <v>0.16863569257490227</v>
      </c>
      <c r="F983" s="9">
        <v>8.9119999999999998E-3</v>
      </c>
      <c r="G983" s="9">
        <v>0.19999999999999996</v>
      </c>
      <c r="H983" s="9">
        <v>0.30000000000000004</v>
      </c>
      <c r="I983" s="9">
        <v>0.19066666666666668</v>
      </c>
      <c r="J983" s="9">
        <v>0.39400000000000002</v>
      </c>
      <c r="K983" s="10">
        <v>0.62008333333333332</v>
      </c>
      <c r="L983" s="9">
        <v>0.5514</v>
      </c>
      <c r="M983" s="9">
        <v>1</v>
      </c>
      <c r="N983" s="10">
        <v>0.18</v>
      </c>
      <c r="O983" s="10">
        <v>0.62</v>
      </c>
      <c r="P983" s="9">
        <v>0.53</v>
      </c>
      <c r="Q983" s="10">
        <v>0.20749999999999999</v>
      </c>
      <c r="R983" s="9">
        <v>0.93840000000000001</v>
      </c>
      <c r="S983" s="9">
        <v>0.64225902439024396</v>
      </c>
      <c r="T983" s="11">
        <v>0.78828828799999995</v>
      </c>
      <c r="U983" s="9">
        <v>3.356191486E-2</v>
      </c>
      <c r="V983" s="10">
        <v>0.9839168519999999</v>
      </c>
      <c r="W983" s="9">
        <v>0.26353320917090606</v>
      </c>
      <c r="X983" s="9">
        <v>0.37547217491297002</v>
      </c>
      <c r="Y983" s="9">
        <v>0.91700000000000004</v>
      </c>
      <c r="Z983" s="9">
        <v>0</v>
      </c>
      <c r="AA983" s="10">
        <v>0.45</v>
      </c>
      <c r="AB983" s="9">
        <v>0.83384800206143006</v>
      </c>
      <c r="AC983" s="9">
        <v>0.51842000023648138</v>
      </c>
      <c r="AD983" s="10">
        <v>0.52174057234440596</v>
      </c>
      <c r="AE983" s="10">
        <v>0.239969026878566</v>
      </c>
      <c r="AF983" s="9">
        <v>3.0536329799463334E-3</v>
      </c>
      <c r="AG983" s="9">
        <v>2.3103857142857141E-2</v>
      </c>
    </row>
    <row r="984" spans="3:33">
      <c r="C984" t="s">
        <v>162</v>
      </c>
      <c r="D984">
        <v>1997</v>
      </c>
      <c r="E984" s="9">
        <v>0.16863569257490227</v>
      </c>
      <c r="F984" s="9">
        <v>8.9119999999999998E-3</v>
      </c>
      <c r="G984" s="9">
        <v>0.18999999999999995</v>
      </c>
      <c r="H984" s="9">
        <v>0.30000000000000004</v>
      </c>
      <c r="I984" s="9">
        <v>0.19066666666666668</v>
      </c>
      <c r="J984" s="9">
        <v>0.38800000000000001</v>
      </c>
      <c r="K984" s="10">
        <v>0.62008333333333332</v>
      </c>
      <c r="L984" s="9">
        <v>0.54079999999999995</v>
      </c>
      <c r="M984" s="9">
        <v>1</v>
      </c>
      <c r="N984" s="10">
        <v>0.18</v>
      </c>
      <c r="O984" s="10">
        <v>0.67</v>
      </c>
      <c r="P984" s="9">
        <v>0.48499999999999999</v>
      </c>
      <c r="Q984" s="10">
        <v>0.20749999999999999</v>
      </c>
      <c r="R984" s="9">
        <v>0.93840000000000001</v>
      </c>
      <c r="S984" s="9">
        <v>0.63705414634146396</v>
      </c>
      <c r="T984" s="11">
        <v>0.78828828799999995</v>
      </c>
      <c r="U984" s="9">
        <v>3.7688879199999997E-2</v>
      </c>
      <c r="V984" s="10">
        <v>0.93969805299999998</v>
      </c>
      <c r="W984" s="9">
        <v>0.26353320917090606</v>
      </c>
      <c r="X984" s="9">
        <v>0.37547217491297002</v>
      </c>
      <c r="Y984" s="9">
        <v>0.91700000000000004</v>
      </c>
      <c r="Z984" s="9">
        <v>0</v>
      </c>
      <c r="AA984" s="10">
        <v>0.45</v>
      </c>
      <c r="AB984" s="9">
        <v>0.82998400220979718</v>
      </c>
      <c r="AC984" s="9">
        <v>0.52900000000000003</v>
      </c>
      <c r="AD984" s="10">
        <v>0.57233241941262702</v>
      </c>
      <c r="AE984" s="10">
        <v>0.27091964066179897</v>
      </c>
      <c r="AF984" s="9">
        <v>4.4982947529016663E-3</v>
      </c>
      <c r="AG984" s="9">
        <v>2.0704428571428572E-2</v>
      </c>
    </row>
    <row r="985" spans="3:33">
      <c r="C985" t="s">
        <v>162</v>
      </c>
      <c r="D985">
        <v>1998</v>
      </c>
      <c r="E985" s="9">
        <v>0.16863569257490227</v>
      </c>
      <c r="F985" s="9">
        <v>8.9119999999999998E-3</v>
      </c>
      <c r="G985" s="9">
        <v>0.18000000000000005</v>
      </c>
      <c r="H985" s="9">
        <v>0.30000000000000004</v>
      </c>
      <c r="I985" s="9">
        <v>0.19066666666666668</v>
      </c>
      <c r="J985" s="9">
        <v>0.38200000000000001</v>
      </c>
      <c r="K985" s="10">
        <v>0.62008333333333332</v>
      </c>
      <c r="L985" s="9">
        <v>0.5302</v>
      </c>
      <c r="M985" s="9">
        <v>1</v>
      </c>
      <c r="N985" s="10">
        <v>0.18</v>
      </c>
      <c r="O985" s="10">
        <v>0.3</v>
      </c>
      <c r="P985" s="9">
        <v>0.44000000000000006</v>
      </c>
      <c r="Q985" s="10">
        <v>0.20749999999999999</v>
      </c>
      <c r="R985" s="9">
        <v>0.93840000000000001</v>
      </c>
      <c r="S985" s="9">
        <v>0.63191951219512199</v>
      </c>
      <c r="T985" s="11">
        <v>0.78828828799999995</v>
      </c>
      <c r="U985" s="9">
        <v>0.1118062742</v>
      </c>
      <c r="V985" s="10">
        <v>0.89547925399999995</v>
      </c>
      <c r="W985" s="9">
        <v>0.26353320917090606</v>
      </c>
      <c r="X985" s="9">
        <v>0.37547217491297002</v>
      </c>
      <c r="Y985" s="9">
        <v>0.91700000000000004</v>
      </c>
      <c r="Z985" s="9">
        <v>0</v>
      </c>
      <c r="AA985" s="10">
        <v>0.45</v>
      </c>
      <c r="AB985" s="9">
        <v>0.8261200023581643</v>
      </c>
      <c r="AC985" s="9">
        <v>0.53400000000000003</v>
      </c>
      <c r="AD985" s="10">
        <v>0.62292426648084798</v>
      </c>
      <c r="AE985" s="10">
        <v>0.30187025444503196</v>
      </c>
      <c r="AF985" s="9">
        <v>4.6238437184790001E-3</v>
      </c>
      <c r="AG985" s="9">
        <v>1.8305000000000002E-2</v>
      </c>
    </row>
    <row r="986" spans="3:33">
      <c r="C986" t="s">
        <v>162</v>
      </c>
      <c r="D986">
        <v>1999</v>
      </c>
      <c r="E986" s="9">
        <v>0.16863569257490227</v>
      </c>
      <c r="F986" s="9">
        <v>8.9119999999999998E-3</v>
      </c>
      <c r="G986" s="9">
        <v>0.17000000000000004</v>
      </c>
      <c r="H986" s="9">
        <v>0.30000000000000004</v>
      </c>
      <c r="I986" s="9">
        <v>0.19066666666666668</v>
      </c>
      <c r="J986" s="9">
        <v>0.376</v>
      </c>
      <c r="K986" s="10">
        <v>0.62008333333333332</v>
      </c>
      <c r="L986" s="9">
        <v>0.51960000000000006</v>
      </c>
      <c r="M986" s="9">
        <v>1</v>
      </c>
      <c r="N986" s="10">
        <v>0.18</v>
      </c>
      <c r="O986" s="10">
        <v>0.42</v>
      </c>
      <c r="P986" s="9">
        <v>0.39500000000000002</v>
      </c>
      <c r="Q986" s="10">
        <v>0.20749999999999999</v>
      </c>
      <c r="R986" s="9">
        <v>0.93840000000000001</v>
      </c>
      <c r="S986" s="9">
        <v>0.62681512195121991</v>
      </c>
      <c r="T986" s="11">
        <v>0.78828828799999995</v>
      </c>
      <c r="U986" s="9">
        <v>0.21608504880000001</v>
      </c>
      <c r="V986" s="10">
        <v>0.85126045500000003</v>
      </c>
      <c r="W986" s="9">
        <v>0.26353320917090606</v>
      </c>
      <c r="X986" s="9">
        <v>0.37547217491297002</v>
      </c>
      <c r="Y986" s="9">
        <v>0.91700000000000004</v>
      </c>
      <c r="Z986" s="9">
        <v>0</v>
      </c>
      <c r="AA986" s="10">
        <v>0.45</v>
      </c>
      <c r="AB986" s="9">
        <v>0.82225600250653152</v>
      </c>
      <c r="AC986" s="9">
        <v>0.52100000000000002</v>
      </c>
      <c r="AD986" s="10">
        <v>0.60795418357370901</v>
      </c>
      <c r="AE986" s="10">
        <v>0.29379580915766101</v>
      </c>
      <c r="AF986" s="9">
        <v>4.6899925527478887E-3</v>
      </c>
      <c r="AG986" s="9">
        <v>1.5905571428571429E-2</v>
      </c>
    </row>
    <row r="987" spans="3:33">
      <c r="C987" t="s">
        <v>162</v>
      </c>
      <c r="D987">
        <v>2000</v>
      </c>
      <c r="E987" s="9">
        <v>0.16863569257490227</v>
      </c>
      <c r="F987" s="9">
        <v>8.9119999999999998E-3</v>
      </c>
      <c r="G987" s="9">
        <v>0.16000000000000003</v>
      </c>
      <c r="H987" s="9">
        <v>0.30000000000000004</v>
      </c>
      <c r="I987" s="9">
        <v>0.19066666666666668</v>
      </c>
      <c r="J987" s="9">
        <v>0.37</v>
      </c>
      <c r="K987" s="10">
        <v>0.62008333333333332</v>
      </c>
      <c r="L987" s="9">
        <v>0.50900000000000001</v>
      </c>
      <c r="M987" s="9">
        <v>1</v>
      </c>
      <c r="N987" s="10">
        <v>0.18</v>
      </c>
      <c r="O987" s="10">
        <v>0.49</v>
      </c>
      <c r="P987" s="9">
        <v>0.35</v>
      </c>
      <c r="Q987" s="10">
        <v>0.20749999999999999</v>
      </c>
      <c r="R987" s="9">
        <v>0.93840000000000001</v>
      </c>
      <c r="S987" s="9">
        <v>0.621770731707318</v>
      </c>
      <c r="T987" s="11">
        <v>0.78828828799999995</v>
      </c>
      <c r="U987" s="9">
        <v>0.22238874790000002</v>
      </c>
      <c r="V987" s="10">
        <v>0.807041656</v>
      </c>
      <c r="W987" s="9">
        <v>0.26353320917090606</v>
      </c>
      <c r="X987" s="9">
        <v>0.37547217491297002</v>
      </c>
      <c r="Y987" s="9">
        <v>0.91700000000000004</v>
      </c>
      <c r="Z987" s="9">
        <v>0</v>
      </c>
      <c r="AA987" s="10">
        <v>0.45</v>
      </c>
      <c r="AB987" s="9">
        <v>0.81839200265489864</v>
      </c>
      <c r="AC987" s="9">
        <v>0.52700000000000002</v>
      </c>
      <c r="AD987" s="10">
        <v>0.59298410066656992</v>
      </c>
      <c r="AE987" s="10">
        <v>0.28572136387029001</v>
      </c>
      <c r="AF987" s="9">
        <v>4.7796773581221114E-3</v>
      </c>
      <c r="AG987" s="9">
        <v>1.5871714285714284E-2</v>
      </c>
    </row>
    <row r="988" spans="3:33">
      <c r="C988" t="s">
        <v>162</v>
      </c>
      <c r="D988">
        <v>2001</v>
      </c>
      <c r="E988" s="9">
        <v>0.16863569257490227</v>
      </c>
      <c r="F988" s="9">
        <v>8.9119999999999998E-3</v>
      </c>
      <c r="G988" s="9">
        <v>0.15000000000000002</v>
      </c>
      <c r="H988" s="9">
        <v>0.30000000000000004</v>
      </c>
      <c r="I988" s="9">
        <v>0.19066666666666668</v>
      </c>
      <c r="J988" s="9">
        <v>0.36599999999999999</v>
      </c>
      <c r="K988" s="10">
        <v>0.62008333333333332</v>
      </c>
      <c r="L988" s="9">
        <v>0.49939999999999996</v>
      </c>
      <c r="M988" s="9">
        <v>1</v>
      </c>
      <c r="N988" s="10">
        <v>0.18</v>
      </c>
      <c r="O988" s="10">
        <v>0.28999999999999998</v>
      </c>
      <c r="P988" s="9">
        <v>0.35666666666666663</v>
      </c>
      <c r="Q988" s="10">
        <v>0.20749999999999999</v>
      </c>
      <c r="R988" s="9">
        <v>0.93840000000000001</v>
      </c>
      <c r="S988" s="9">
        <v>0.61680634146341595</v>
      </c>
      <c r="T988" s="11">
        <v>0.78828828799999995</v>
      </c>
      <c r="U988" s="9">
        <v>0.1891652295</v>
      </c>
      <c r="V988" s="10">
        <v>0.76848332305</v>
      </c>
      <c r="W988" s="9">
        <v>0.26353320917090606</v>
      </c>
      <c r="X988" s="9">
        <v>0.37547217491297002</v>
      </c>
      <c r="Y988" s="9">
        <v>0.91700000000000004</v>
      </c>
      <c r="Z988" s="9">
        <v>0</v>
      </c>
      <c r="AA988" s="10">
        <v>0.45</v>
      </c>
      <c r="AB988" s="9">
        <v>0.81452800280326576</v>
      </c>
      <c r="AC988" s="9">
        <v>0.56600000000000006</v>
      </c>
      <c r="AD988" s="10">
        <v>0.61484795484323196</v>
      </c>
      <c r="AE988" s="10">
        <v>0.33470056493752498</v>
      </c>
      <c r="AF988" s="9">
        <v>4.5455025559116999E-2</v>
      </c>
      <c r="AG988" s="9">
        <v>1.6294285714285716E-2</v>
      </c>
    </row>
    <row r="989" spans="3:33">
      <c r="C989" t="s">
        <v>162</v>
      </c>
      <c r="D989">
        <v>2002</v>
      </c>
      <c r="E989" s="9">
        <v>0.16863569257490227</v>
      </c>
      <c r="F989" s="9">
        <v>8.9119999999999998E-3</v>
      </c>
      <c r="G989" s="9">
        <v>0.14000000000000001</v>
      </c>
      <c r="H989" s="9">
        <v>0.30000000000000004</v>
      </c>
      <c r="I989" s="9">
        <v>0.19066666666666668</v>
      </c>
      <c r="J989" s="9">
        <v>0.36199999999999999</v>
      </c>
      <c r="K989" s="10">
        <v>0.62008333333333332</v>
      </c>
      <c r="L989" s="9">
        <v>0.48979999999999996</v>
      </c>
      <c r="M989" s="9">
        <v>1</v>
      </c>
      <c r="N989" s="10">
        <v>0.18</v>
      </c>
      <c r="O989" s="10">
        <v>0.43</v>
      </c>
      <c r="P989" s="9">
        <v>0.36333333333333334</v>
      </c>
      <c r="Q989" s="10">
        <v>0.20749999999999999</v>
      </c>
      <c r="R989" s="9">
        <v>0.93840000000000001</v>
      </c>
      <c r="S989" s="9">
        <v>0.61196146341463598</v>
      </c>
      <c r="T989" s="11">
        <v>0.78828828799999995</v>
      </c>
      <c r="U989" s="9">
        <v>0.22125624890000001</v>
      </c>
      <c r="V989" s="10">
        <v>0.7299249901</v>
      </c>
      <c r="W989" s="9">
        <v>0.26353320917090606</v>
      </c>
      <c r="X989" s="9">
        <v>0.37547217491297002</v>
      </c>
      <c r="Y989" s="9">
        <v>0.91700000000000004</v>
      </c>
      <c r="Z989" s="9">
        <v>0</v>
      </c>
      <c r="AA989" s="10">
        <v>0.45</v>
      </c>
      <c r="AB989" s="9">
        <v>0.81066400295163288</v>
      </c>
      <c r="AC989" s="9">
        <v>0.57700000000000007</v>
      </c>
      <c r="AD989" s="10">
        <v>0.63671180901989399</v>
      </c>
      <c r="AE989" s="10">
        <v>0.38367976600476</v>
      </c>
      <c r="AF989" s="9">
        <v>7.985688368733089E-2</v>
      </c>
      <c r="AG989" s="9">
        <v>1.6716857142857144E-2</v>
      </c>
    </row>
    <row r="990" spans="3:33">
      <c r="C990" t="s">
        <v>162</v>
      </c>
      <c r="D990">
        <v>2003</v>
      </c>
      <c r="E990" s="9">
        <v>0.16863569257490227</v>
      </c>
      <c r="F990" s="9">
        <v>8.9119999999999998E-3</v>
      </c>
      <c r="G990" s="9">
        <v>0.13</v>
      </c>
      <c r="H990" s="9">
        <v>0.30000000000000004</v>
      </c>
      <c r="I990" s="9">
        <v>0.19066666666666668</v>
      </c>
      <c r="J990" s="9">
        <v>0.35799999999999998</v>
      </c>
      <c r="K990" s="10">
        <v>0.62008333333333332</v>
      </c>
      <c r="L990" s="9">
        <v>0.48020000000000002</v>
      </c>
      <c r="M990" s="9">
        <v>0.98458469945350002</v>
      </c>
      <c r="N990" s="10">
        <v>0.18</v>
      </c>
      <c r="O990" s="10">
        <v>0.4</v>
      </c>
      <c r="P990" s="9">
        <v>0.37</v>
      </c>
      <c r="Q990" s="10">
        <v>0.20749999999999999</v>
      </c>
      <c r="R990" s="9">
        <v>0.93840000000000001</v>
      </c>
      <c r="S990" s="9">
        <v>0.60721658536585399</v>
      </c>
      <c r="T990" s="11">
        <v>0.78828828799999995</v>
      </c>
      <c r="U990" s="9">
        <v>0.21006573339999998</v>
      </c>
      <c r="V990" s="10">
        <v>0.69136665715000001</v>
      </c>
      <c r="W990" s="9">
        <v>0.26353320917090606</v>
      </c>
      <c r="X990" s="9">
        <v>0.37547217491297002</v>
      </c>
      <c r="Y990" s="9">
        <v>0.91700000000000004</v>
      </c>
      <c r="Z990" s="9">
        <v>0</v>
      </c>
      <c r="AA990" s="10">
        <v>0.45</v>
      </c>
      <c r="AB990" s="9">
        <v>0.8068000031</v>
      </c>
      <c r="AC990" s="9">
        <v>0.56299999999999994</v>
      </c>
      <c r="AD990" s="10">
        <v>0.57614653578889796</v>
      </c>
      <c r="AE990" s="10">
        <v>0.415082900365144</v>
      </c>
      <c r="AF990" s="9">
        <v>0.11549569273782778</v>
      </c>
      <c r="AG990" s="9">
        <v>1.7139428571428569E-2</v>
      </c>
    </row>
    <row r="991" spans="3:33">
      <c r="C991" t="s">
        <v>162</v>
      </c>
      <c r="D991">
        <v>2004</v>
      </c>
      <c r="E991" s="9">
        <v>0.16863569257490227</v>
      </c>
      <c r="F991" s="9">
        <v>8.9119999999999998E-3</v>
      </c>
      <c r="G991" s="9">
        <v>0.12</v>
      </c>
      <c r="H991" s="9">
        <v>0.30000000000000004</v>
      </c>
      <c r="I991" s="9">
        <v>0.19066666666666668</v>
      </c>
      <c r="J991" s="9">
        <v>0.35400000000000009</v>
      </c>
      <c r="K991" s="10">
        <v>0.62008333333333332</v>
      </c>
      <c r="L991" s="9">
        <v>0.47060000000000002</v>
      </c>
      <c r="M991" s="9">
        <v>0.98752238805966663</v>
      </c>
      <c r="N991" s="10">
        <v>0.18</v>
      </c>
      <c r="O991" s="10">
        <v>0.3</v>
      </c>
      <c r="P991" s="9">
        <v>0.37666666666666665</v>
      </c>
      <c r="Q991" s="10">
        <v>0.20749999999999999</v>
      </c>
      <c r="R991" s="9">
        <v>0.94555199999999995</v>
      </c>
      <c r="S991" s="9">
        <v>0.60249170731707391</v>
      </c>
      <c r="T991" s="11">
        <v>0.78828828799999995</v>
      </c>
      <c r="U991" s="9">
        <v>0.19681902210000002</v>
      </c>
      <c r="V991" s="10">
        <v>0.65280832420000001</v>
      </c>
      <c r="W991" s="9">
        <v>0.26353320917090606</v>
      </c>
      <c r="X991" s="9">
        <v>0.37547217491297002</v>
      </c>
      <c r="Y991" s="9">
        <v>0.91700000000000004</v>
      </c>
      <c r="Z991" s="9">
        <v>0</v>
      </c>
      <c r="AA991" s="10">
        <v>0.45</v>
      </c>
      <c r="AB991" s="9">
        <v>0.8068000031</v>
      </c>
      <c r="AC991" s="9">
        <v>0.55299999999999994</v>
      </c>
      <c r="AD991" s="10">
        <v>0.55561214978494999</v>
      </c>
      <c r="AE991" s="10">
        <v>0.38630883105022595</v>
      </c>
      <c r="AF991" s="9">
        <v>0.13126997929084777</v>
      </c>
      <c r="AG991" s="9">
        <v>1.7562000000000001E-2</v>
      </c>
    </row>
    <row r="992" spans="3:33">
      <c r="C992" t="s">
        <v>162</v>
      </c>
      <c r="D992">
        <v>2005</v>
      </c>
      <c r="E992" s="9">
        <v>0.16863569257490227</v>
      </c>
      <c r="F992" s="9">
        <v>8.9119999999999998E-3</v>
      </c>
      <c r="G992" s="9">
        <v>0.10999999999999999</v>
      </c>
      <c r="H992" s="9">
        <v>0.30000000000000004</v>
      </c>
      <c r="I992" s="9">
        <v>0.19066666666666668</v>
      </c>
      <c r="J992" s="9">
        <v>0.35</v>
      </c>
      <c r="K992" s="10">
        <v>0.62008333333333332</v>
      </c>
      <c r="L992" s="9">
        <v>0.46100000000000002</v>
      </c>
      <c r="M992" s="9">
        <v>0.98398484848483336</v>
      </c>
      <c r="N992" s="10">
        <v>0.18</v>
      </c>
      <c r="O992" s="10">
        <v>0.53</v>
      </c>
      <c r="P992" s="9">
        <v>0.3833333333333333</v>
      </c>
      <c r="Q992" s="10">
        <v>0.20749999999999999</v>
      </c>
      <c r="R992" s="9">
        <v>0.952704</v>
      </c>
      <c r="S992" s="9">
        <v>0.59767756097560998</v>
      </c>
      <c r="T992" s="11">
        <v>0.78828828799999995</v>
      </c>
      <c r="U992" s="9">
        <v>0.55571835849999995</v>
      </c>
      <c r="V992" s="10">
        <v>0.61424999125000002</v>
      </c>
      <c r="W992" s="9">
        <v>0.26353320917090606</v>
      </c>
      <c r="X992" s="9">
        <v>0.37547217491297002</v>
      </c>
      <c r="Y992" s="9">
        <v>0.91700000000000004</v>
      </c>
      <c r="Z992" s="9">
        <v>0</v>
      </c>
      <c r="AA992" s="10">
        <v>0.45</v>
      </c>
      <c r="AB992" s="9">
        <v>0.81066400295163288</v>
      </c>
      <c r="AC992" s="9">
        <v>0.56499999999999995</v>
      </c>
      <c r="AD992" s="10">
        <v>0.55160627652285199</v>
      </c>
      <c r="AE992" s="10">
        <v>0.30608946787115998</v>
      </c>
      <c r="AF992" s="9">
        <v>0.18017738602639888</v>
      </c>
      <c r="AG992" s="9">
        <v>2.9610821428571431E-2</v>
      </c>
    </row>
    <row r="993" spans="3:33">
      <c r="C993" t="s">
        <v>162</v>
      </c>
      <c r="D993">
        <v>2006</v>
      </c>
      <c r="E993" s="9">
        <v>0.16863569257490227</v>
      </c>
      <c r="F993" s="9">
        <v>8.9119999999999998E-3</v>
      </c>
      <c r="G993" s="9">
        <v>9.9999999999999978E-2</v>
      </c>
      <c r="H993" s="9">
        <v>0.30000000000000004</v>
      </c>
      <c r="I993" s="9">
        <v>0.19066666666666668</v>
      </c>
      <c r="J993" s="9">
        <v>0.34333333333333327</v>
      </c>
      <c r="K993" s="10">
        <v>0.62008333333333332</v>
      </c>
      <c r="L993" s="9">
        <v>0.4526</v>
      </c>
      <c r="M993" s="9">
        <v>0.98685990338166663</v>
      </c>
      <c r="N993" s="10">
        <v>0.18</v>
      </c>
      <c r="O993" s="10">
        <v>0.37</v>
      </c>
      <c r="P993" s="9">
        <v>0.39</v>
      </c>
      <c r="Q993" s="10">
        <v>0.20749999999999999</v>
      </c>
      <c r="R993" s="9">
        <v>0.95985600000000004</v>
      </c>
      <c r="S993" s="9">
        <v>0.5925941463414639</v>
      </c>
      <c r="T993" s="11">
        <v>0.78828828799999995</v>
      </c>
      <c r="U993" s="9">
        <v>0.56217366300000005</v>
      </c>
      <c r="V993" s="10">
        <v>0.58129303016666667</v>
      </c>
      <c r="W993" s="9">
        <v>0.26353320917090606</v>
      </c>
      <c r="X993" s="9">
        <v>0.37547217491297002</v>
      </c>
      <c r="Y993" s="9">
        <v>0.91700000000000004</v>
      </c>
      <c r="Z993" s="9">
        <v>0</v>
      </c>
      <c r="AA993" s="10">
        <v>0.45</v>
      </c>
      <c r="AB993" s="9">
        <v>0.81452800280326576</v>
      </c>
      <c r="AC993" s="9">
        <v>0.57299999999999995</v>
      </c>
      <c r="AD993" s="10">
        <v>0.49113031517182781</v>
      </c>
      <c r="AE993" s="10">
        <v>0.32917532321077803</v>
      </c>
      <c r="AF993" s="9">
        <v>0.28599979898071448</v>
      </c>
      <c r="AG993" s="9">
        <v>4.1659642857142853E-2</v>
      </c>
    </row>
    <row r="994" spans="3:33">
      <c r="C994" t="s">
        <v>162</v>
      </c>
      <c r="D994">
        <v>2007</v>
      </c>
      <c r="E994" s="9">
        <v>0.16863569257490227</v>
      </c>
      <c r="F994" s="9">
        <v>8.9119999999999998E-3</v>
      </c>
      <c r="G994" s="9">
        <v>8.9999999999999969E-2</v>
      </c>
      <c r="H994" s="9">
        <v>0.30000000000000004</v>
      </c>
      <c r="I994" s="9">
        <v>0.19066666666666668</v>
      </c>
      <c r="J994" s="9">
        <v>0.33666666666666667</v>
      </c>
      <c r="K994" s="10">
        <v>0.62008333333333332</v>
      </c>
      <c r="L994" s="9">
        <v>0.44420000000000004</v>
      </c>
      <c r="M994" s="9">
        <v>0.98942647058816668</v>
      </c>
      <c r="N994" s="10">
        <v>0.18</v>
      </c>
      <c r="O994" s="10">
        <v>0.48</v>
      </c>
      <c r="P994" s="9">
        <v>0.39779999982565639</v>
      </c>
      <c r="Q994" s="10">
        <v>0.20749999999999999</v>
      </c>
      <c r="R994" s="9">
        <v>0.96700799999999998</v>
      </c>
      <c r="S994" s="9">
        <v>0.58716243902439202</v>
      </c>
      <c r="T994" s="11">
        <v>0.78828828799999995</v>
      </c>
      <c r="U994" s="9">
        <v>0.41354896590000001</v>
      </c>
      <c r="V994" s="10">
        <v>0.54833606908333332</v>
      </c>
      <c r="W994" s="9">
        <v>0.26353320917090606</v>
      </c>
      <c r="X994" s="9">
        <v>0.37547217491297002</v>
      </c>
      <c r="Y994" s="9">
        <v>0.91700000000000004</v>
      </c>
      <c r="Z994" s="9">
        <v>0</v>
      </c>
      <c r="AA994" s="10">
        <v>0.45</v>
      </c>
      <c r="AB994" s="9">
        <v>0.81839200265489864</v>
      </c>
      <c r="AC994" s="9">
        <v>0.57700000000000007</v>
      </c>
      <c r="AD994" s="10">
        <v>0.4981462352731148</v>
      </c>
      <c r="AE994" s="10">
        <v>0.30526393567237198</v>
      </c>
      <c r="AF994" s="9">
        <v>0.55047700794864218</v>
      </c>
      <c r="AG994" s="9">
        <v>5.370846428571429E-2</v>
      </c>
    </row>
    <row r="995" spans="3:33">
      <c r="C995" t="s">
        <v>162</v>
      </c>
      <c r="D995">
        <v>2008</v>
      </c>
      <c r="E995" s="9">
        <v>0.16863569257490227</v>
      </c>
      <c r="F995" s="9">
        <v>8.9119999999999998E-3</v>
      </c>
      <c r="G995" s="9">
        <v>7.999999999999996E-2</v>
      </c>
      <c r="H995" s="9">
        <v>0.30000000000000004</v>
      </c>
      <c r="I995" s="9">
        <v>0.19066666666666668</v>
      </c>
      <c r="J995" s="9">
        <v>0.32999999999999996</v>
      </c>
      <c r="K995" s="10">
        <v>0.62008333333333332</v>
      </c>
      <c r="L995" s="9">
        <v>0.43579999999999997</v>
      </c>
      <c r="M995" s="9">
        <v>0.99573076923083337</v>
      </c>
      <c r="N995" s="10">
        <v>0.18</v>
      </c>
      <c r="O995" s="10">
        <v>0.48959999978542329</v>
      </c>
      <c r="P995" s="9">
        <v>0.40559999965131277</v>
      </c>
      <c r="Q995" s="10">
        <v>0.20749999999999999</v>
      </c>
      <c r="R995" s="9">
        <v>0.97416000000000003</v>
      </c>
      <c r="S995" s="9">
        <v>0.58135219512195202</v>
      </c>
      <c r="T995" s="11">
        <v>0.78828828799999995</v>
      </c>
      <c r="U995" s="9">
        <v>0.37970264720000002</v>
      </c>
      <c r="V995" s="10">
        <v>0.51537910799999997</v>
      </c>
      <c r="W995" s="9">
        <v>0.26353320917090606</v>
      </c>
      <c r="X995" s="9">
        <v>0.37547217491297002</v>
      </c>
      <c r="Y995" s="9">
        <v>0.91700000000000004</v>
      </c>
      <c r="Z995" s="9">
        <v>0</v>
      </c>
      <c r="AA995" s="10">
        <v>0.45</v>
      </c>
      <c r="AB995" s="9">
        <v>0.82225600250653152</v>
      </c>
      <c r="AC995" s="9">
        <v>0.56899999999999995</v>
      </c>
      <c r="AD995" s="10">
        <v>0.50826023306466728</v>
      </c>
      <c r="AE995" s="10">
        <v>0.31722644497569197</v>
      </c>
      <c r="AF995" s="9">
        <v>0.78045215435891224</v>
      </c>
      <c r="AG995" s="9">
        <v>6.5757285714285713E-2</v>
      </c>
    </row>
    <row r="996" spans="3:33">
      <c r="C996" t="s">
        <v>162</v>
      </c>
      <c r="D996">
        <v>2009</v>
      </c>
      <c r="E996" s="9">
        <v>0.16863569257490227</v>
      </c>
      <c r="F996" s="9">
        <v>8.9119999999999998E-3</v>
      </c>
      <c r="G996" s="9">
        <v>9.8399999588727916E-2</v>
      </c>
      <c r="H996" s="9">
        <v>0.30000000000000004</v>
      </c>
      <c r="I996" s="9">
        <v>0.19066666666666668</v>
      </c>
      <c r="J996" s="9">
        <v>0.34339999970048662</v>
      </c>
      <c r="K996" s="10">
        <v>0.62008333333333332</v>
      </c>
      <c r="L996" s="9">
        <v>0.4274</v>
      </c>
      <c r="M996" s="9">
        <v>0.99573076923083337</v>
      </c>
      <c r="N996" s="10">
        <v>0.18</v>
      </c>
      <c r="O996" s="10">
        <v>0.49919999957084654</v>
      </c>
      <c r="P996" s="9">
        <v>0.41339999947696926</v>
      </c>
      <c r="Q996" s="10">
        <v>0.20749999999999999</v>
      </c>
      <c r="R996" s="9">
        <v>0.97416000000000003</v>
      </c>
      <c r="S996" s="9">
        <v>0.60372515071943855</v>
      </c>
      <c r="T996" s="11">
        <v>0.78828828799999995</v>
      </c>
      <c r="U996" s="9">
        <v>0.26279000429999999</v>
      </c>
      <c r="V996" s="10">
        <v>0.52568668992960754</v>
      </c>
      <c r="W996" s="9">
        <v>0.26353320917090606</v>
      </c>
      <c r="X996" s="9">
        <v>0.37547217491297002</v>
      </c>
      <c r="Y996" s="9">
        <v>0.91700000000000004</v>
      </c>
      <c r="Z996" s="9">
        <v>0</v>
      </c>
      <c r="AA996" s="10">
        <v>0.45</v>
      </c>
      <c r="AB996" s="9">
        <v>0.8261200023581643</v>
      </c>
      <c r="AC996" s="9">
        <v>0.55799999999999994</v>
      </c>
      <c r="AD996" s="10">
        <v>0.55259704443172797</v>
      </c>
      <c r="AE996" s="10">
        <v>0.289705072921214</v>
      </c>
      <c r="AF996" s="9">
        <v>0.93373857457150333</v>
      </c>
      <c r="AG996" s="9">
        <v>6.44421400293958E-2</v>
      </c>
    </row>
    <row r="997" spans="3:33">
      <c r="C997" t="s">
        <v>162</v>
      </c>
      <c r="D997">
        <v>2010</v>
      </c>
      <c r="E997" s="9">
        <v>0.16863569257490227</v>
      </c>
      <c r="F997" s="9">
        <v>8.9119999999999998E-3</v>
      </c>
      <c r="G997" s="9">
        <v>0.11679999917745587</v>
      </c>
      <c r="H997" s="9">
        <v>0.30000000000000004</v>
      </c>
      <c r="I997" s="9">
        <v>0.19066666666666668</v>
      </c>
      <c r="J997" s="9">
        <v>0.35679999940097329</v>
      </c>
      <c r="K997" s="10">
        <v>0.62008333333333332</v>
      </c>
      <c r="L997" s="9">
        <v>0.4316739999044687</v>
      </c>
      <c r="M997" s="9">
        <v>0.99573076923083337</v>
      </c>
      <c r="N997" s="10">
        <v>0.18</v>
      </c>
      <c r="O997" s="10">
        <v>0.50879999935626985</v>
      </c>
      <c r="P997" s="9">
        <v>0.42119999930262564</v>
      </c>
      <c r="Q997" s="10">
        <v>0.20749999999999999</v>
      </c>
      <c r="R997" s="9">
        <v>0.97416000000000003</v>
      </c>
      <c r="S997" s="9">
        <v>0.62609810631692497</v>
      </c>
      <c r="T997" s="11">
        <v>0.78828828799999995</v>
      </c>
      <c r="U997" s="9">
        <v>0.26541790428426187</v>
      </c>
      <c r="V997" s="10">
        <v>0.53599427185921511</v>
      </c>
      <c r="W997" s="9">
        <v>0.26353320917090606</v>
      </c>
      <c r="X997" s="9">
        <v>0.37547217491297002</v>
      </c>
      <c r="Y997" s="9">
        <v>0.91700000000000004</v>
      </c>
      <c r="Z997" s="9">
        <v>0</v>
      </c>
      <c r="AA997" s="10">
        <v>0.45</v>
      </c>
      <c r="AB997" s="9">
        <v>0.82998400220979718</v>
      </c>
      <c r="AC997" s="9">
        <v>0.55100000000000005</v>
      </c>
      <c r="AD997" s="10">
        <v>0.55207107399916711</v>
      </c>
      <c r="AE997" s="10">
        <v>0.29180802214499729</v>
      </c>
      <c r="AF997" s="9">
        <v>0.92440118903449497</v>
      </c>
      <c r="AG997" s="9">
        <v>6.3126994344505888E-2</v>
      </c>
    </row>
    <row r="998" spans="3:33">
      <c r="C998" t="s">
        <v>164</v>
      </c>
      <c r="D998">
        <v>1995</v>
      </c>
      <c r="E998" s="9">
        <v>0.93013021276595753</v>
      </c>
      <c r="F998" s="9">
        <v>2.5600000000000001E-2</v>
      </c>
      <c r="G998" s="9">
        <v>0.18000000000000005</v>
      </c>
      <c r="H998" s="9">
        <v>0.6</v>
      </c>
      <c r="I998" s="9">
        <v>0.11266666666666666</v>
      </c>
      <c r="J998" s="9">
        <v>4.0000000000000036E-2</v>
      </c>
      <c r="K998" s="10">
        <v>0.27966666666666667</v>
      </c>
      <c r="L998" s="9">
        <v>0.46100000000000002</v>
      </c>
      <c r="M998" s="9">
        <v>0.75785064692019299</v>
      </c>
      <c r="N998" s="10">
        <v>0.24</v>
      </c>
      <c r="O998" s="10">
        <v>0.67</v>
      </c>
      <c r="P998" s="9">
        <v>2.1599999964237216E-2</v>
      </c>
      <c r="Q998" s="10">
        <v>7.4999999999999997E-2</v>
      </c>
      <c r="R998" s="9">
        <v>0.51159999999999994</v>
      </c>
      <c r="S998" s="9">
        <v>0.28889609756097601</v>
      </c>
      <c r="T998" s="11">
        <v>0.18274111600000001</v>
      </c>
      <c r="U998" s="9">
        <v>2.6418307070000001E-2</v>
      </c>
      <c r="V998" s="10">
        <v>3.0726948E-2</v>
      </c>
      <c r="W998" s="9">
        <v>2.2428939057860257E-2</v>
      </c>
      <c r="X998" s="9">
        <v>6.2409597162269403E-2</v>
      </c>
      <c r="Y998" s="9">
        <v>0</v>
      </c>
      <c r="Z998" s="9">
        <v>0.95</v>
      </c>
      <c r="AA998" s="10">
        <v>4.3171679378327818E-2</v>
      </c>
      <c r="AB998" s="9">
        <v>6.4999999999999947E-2</v>
      </c>
      <c r="AC998" s="9">
        <v>0.43218000019714237</v>
      </c>
      <c r="AD998" s="10">
        <v>0.3181034704189537</v>
      </c>
      <c r="AE998" s="10">
        <v>0.42315435759121273</v>
      </c>
      <c r="AF998" s="9">
        <v>5.0170807806724279E-4</v>
      </c>
      <c r="AG998" s="9">
        <v>0.63328514285714288</v>
      </c>
    </row>
    <row r="999" spans="3:33">
      <c r="C999" t="s">
        <v>164</v>
      </c>
      <c r="D999">
        <v>1996</v>
      </c>
      <c r="E999" s="9">
        <v>0.93013021276595753</v>
      </c>
      <c r="F999" s="9">
        <v>2.5600000000000001E-2</v>
      </c>
      <c r="G999" s="9">
        <v>0.16599999999999993</v>
      </c>
      <c r="H999" s="9">
        <v>0.6</v>
      </c>
      <c r="I999" s="9">
        <v>0.11266666666666666</v>
      </c>
      <c r="J999" s="9">
        <v>4.2000000000000037E-2</v>
      </c>
      <c r="K999" s="10">
        <v>0.27966666666666667</v>
      </c>
      <c r="L999" s="9">
        <v>0.46340000000000003</v>
      </c>
      <c r="M999" s="9">
        <v>0.75922903871892744</v>
      </c>
      <c r="N999" s="10">
        <v>0.24</v>
      </c>
      <c r="O999" s="10">
        <v>0.64</v>
      </c>
      <c r="P999" s="9">
        <v>2.119999997317791E-2</v>
      </c>
      <c r="Q999" s="10">
        <v>7.4999999999999997E-2</v>
      </c>
      <c r="R999" s="9">
        <v>0.51159999999999994</v>
      </c>
      <c r="S999" s="9">
        <v>0.28657512195121992</v>
      </c>
      <c r="T999" s="11">
        <v>0.18274111600000001</v>
      </c>
      <c r="U999" s="9">
        <v>1.723686206E-2</v>
      </c>
      <c r="V999" s="10">
        <v>2.8627901250000001E-2</v>
      </c>
      <c r="W999" s="9">
        <v>2.2428939057860257E-2</v>
      </c>
      <c r="X999" s="9">
        <v>6.2409597162269403E-2</v>
      </c>
      <c r="Y999" s="9">
        <v>0</v>
      </c>
      <c r="Z999" s="9">
        <v>0.95</v>
      </c>
      <c r="AA999" s="10">
        <v>4.3171679378327818E-2</v>
      </c>
      <c r="AB999" s="9">
        <v>6.4999999999999947E-2</v>
      </c>
      <c r="AC999" s="9">
        <v>0.441</v>
      </c>
      <c r="AD999" s="10">
        <v>0.31439129643053798</v>
      </c>
      <c r="AE999" s="10">
        <v>0.42158607921047597</v>
      </c>
      <c r="AF999" s="9">
        <v>5.1194701820243328E-4</v>
      </c>
      <c r="AG999" s="9">
        <v>0.59253114285714281</v>
      </c>
    </row>
    <row r="1000" spans="3:33">
      <c r="C1000" t="s">
        <v>164</v>
      </c>
      <c r="D1000">
        <v>1997</v>
      </c>
      <c r="E1000" s="9">
        <v>0.93013021276595753</v>
      </c>
      <c r="F1000" s="9">
        <v>2.5600000000000001E-2</v>
      </c>
      <c r="G1000" s="9">
        <v>0.15200000000000002</v>
      </c>
      <c r="H1000" s="9">
        <v>0.6</v>
      </c>
      <c r="I1000" s="9">
        <v>0.11266666666666666</v>
      </c>
      <c r="J1000" s="9">
        <v>4.4000000000000039E-2</v>
      </c>
      <c r="K1000" s="10">
        <v>0.27966666666666667</v>
      </c>
      <c r="L1000" s="9">
        <v>0.46579999999999999</v>
      </c>
      <c r="M1000" s="9">
        <v>0.78906992538227749</v>
      </c>
      <c r="N1000" s="10">
        <v>0.24</v>
      </c>
      <c r="O1000" s="10">
        <v>0.51</v>
      </c>
      <c r="P1000" s="9">
        <v>2.0799999982118608E-2</v>
      </c>
      <c r="Q1000" s="10">
        <v>7.4999999999999997E-2</v>
      </c>
      <c r="R1000" s="9">
        <v>0.51159999999999994</v>
      </c>
      <c r="S1000" s="9">
        <v>0.28399073170731814</v>
      </c>
      <c r="T1000" s="11">
        <v>0.18274111600000001</v>
      </c>
      <c r="U1000" s="9">
        <v>1.8903798400000001E-2</v>
      </c>
      <c r="V1000" s="10">
        <v>2.6528854500000001E-2</v>
      </c>
      <c r="W1000" s="9">
        <v>2.2428939057860257E-2</v>
      </c>
      <c r="X1000" s="9">
        <v>6.2409597162269403E-2</v>
      </c>
      <c r="Y1000" s="9">
        <v>0</v>
      </c>
      <c r="Z1000" s="9">
        <v>0.95</v>
      </c>
      <c r="AA1000" s="10">
        <v>4.3171679378327818E-2</v>
      </c>
      <c r="AB1000" s="9">
        <v>6.3000030500000026E-2</v>
      </c>
      <c r="AC1000" s="9">
        <v>0.46500000000000002</v>
      </c>
      <c r="AD1000" s="10">
        <v>0.24883450218817899</v>
      </c>
      <c r="AE1000" s="10">
        <v>0.41934222669593002</v>
      </c>
      <c r="AF1000" s="9">
        <v>6.7700370077303324E-3</v>
      </c>
      <c r="AG1000" s="9">
        <v>0.63221000000000005</v>
      </c>
    </row>
    <row r="1001" spans="3:33">
      <c r="C1001" t="s">
        <v>164</v>
      </c>
      <c r="D1001">
        <v>1998</v>
      </c>
      <c r="E1001" s="9">
        <v>0.93013021276595753</v>
      </c>
      <c r="F1001" s="9">
        <v>2.5600000000000001E-2</v>
      </c>
      <c r="G1001" s="9">
        <v>0.13800000000000001</v>
      </c>
      <c r="H1001" s="9">
        <v>0.6</v>
      </c>
      <c r="I1001" s="9">
        <v>0.11266666666666666</v>
      </c>
      <c r="J1001" s="9">
        <v>4.599999999999993E-2</v>
      </c>
      <c r="K1001" s="10">
        <v>0.27966666666666667</v>
      </c>
      <c r="L1001" s="9">
        <v>0.46820000000000001</v>
      </c>
      <c r="M1001" s="9">
        <v>0.75666466256300202</v>
      </c>
      <c r="N1001" s="10">
        <v>0.24</v>
      </c>
      <c r="O1001" s="10">
        <v>0.62</v>
      </c>
      <c r="P1001" s="9">
        <v>2.0399999991059303E-2</v>
      </c>
      <c r="Q1001" s="10">
        <v>7.4999999999999997E-2</v>
      </c>
      <c r="R1001" s="9">
        <v>0.51159999999999994</v>
      </c>
      <c r="S1001" s="9">
        <v>0.28136536585366001</v>
      </c>
      <c r="T1001" s="11">
        <v>0.18274111600000001</v>
      </c>
      <c r="U1001" s="9">
        <v>1.8280035300000001E-2</v>
      </c>
      <c r="V1001" s="10">
        <v>2.4429807750000001E-2</v>
      </c>
      <c r="W1001" s="9">
        <v>2.2428939057860257E-2</v>
      </c>
      <c r="X1001" s="9">
        <v>6.2409597162269403E-2</v>
      </c>
      <c r="Y1001" s="9">
        <v>0</v>
      </c>
      <c r="Z1001" s="9">
        <v>0.95</v>
      </c>
      <c r="AA1001" s="10">
        <v>4.3171679378327818E-2</v>
      </c>
      <c r="AB1001" s="9">
        <v>6.5999984700000014E-2</v>
      </c>
      <c r="AC1001" s="9">
        <v>0.47899999999999998</v>
      </c>
      <c r="AD1001" s="10">
        <v>0.18327770794582002</v>
      </c>
      <c r="AE1001" s="10">
        <v>0.41709837418138401</v>
      </c>
      <c r="AF1001" s="9">
        <v>1.3710794240945444E-2</v>
      </c>
      <c r="AG1001" s="9">
        <v>0.57299042857142857</v>
      </c>
    </row>
    <row r="1002" spans="3:33">
      <c r="C1002" t="s">
        <v>164</v>
      </c>
      <c r="D1002">
        <v>1999</v>
      </c>
      <c r="E1002" s="9">
        <v>0.93013021276595753</v>
      </c>
      <c r="F1002" s="9">
        <v>2.5600000000000001E-2</v>
      </c>
      <c r="G1002" s="9">
        <v>0.12400000000000011</v>
      </c>
      <c r="H1002" s="9">
        <v>0.6</v>
      </c>
      <c r="I1002" s="9">
        <v>0.11266666666666666</v>
      </c>
      <c r="J1002" s="9">
        <v>4.7999999999999932E-2</v>
      </c>
      <c r="K1002" s="10">
        <v>0.27966666666666667</v>
      </c>
      <c r="L1002" s="9">
        <v>0.47060000000000002</v>
      </c>
      <c r="M1002" s="9">
        <v>0.75064861602163901</v>
      </c>
      <c r="N1002" s="10">
        <v>0.24</v>
      </c>
      <c r="O1002" s="10">
        <v>0.55000000000000004</v>
      </c>
      <c r="P1002" s="9">
        <v>0.02</v>
      </c>
      <c r="Q1002" s="10">
        <v>7.4999999999999997E-2</v>
      </c>
      <c r="R1002" s="9">
        <v>0.51159999999999994</v>
      </c>
      <c r="S1002" s="9">
        <v>0.2787809756097559</v>
      </c>
      <c r="T1002" s="11">
        <v>0.18274111600000001</v>
      </c>
      <c r="U1002" s="9">
        <v>3.2017424600000004E-2</v>
      </c>
      <c r="V1002" s="10">
        <v>2.2330761000000001E-2</v>
      </c>
      <c r="W1002" s="9">
        <v>2.2428939057860257E-2</v>
      </c>
      <c r="X1002" s="9">
        <v>6.2409597162269403E-2</v>
      </c>
      <c r="Y1002" s="9">
        <v>0</v>
      </c>
      <c r="Z1002" s="9">
        <v>0.95</v>
      </c>
      <c r="AA1002" s="10">
        <v>4.3171679378327818E-2</v>
      </c>
      <c r="AB1002" s="9">
        <v>6.5165501400000103E-2</v>
      </c>
      <c r="AC1002" s="9">
        <v>0.52500000000000002</v>
      </c>
      <c r="AD1002" s="10">
        <v>0.19615273360602997</v>
      </c>
      <c r="AE1002" s="10">
        <v>0.43298985864107298</v>
      </c>
      <c r="AF1002" s="9">
        <v>3.0819369921837335E-2</v>
      </c>
      <c r="AG1002" s="9">
        <v>0.5137708571428572</v>
      </c>
    </row>
    <row r="1003" spans="3:33">
      <c r="C1003" t="s">
        <v>164</v>
      </c>
      <c r="D1003">
        <v>2000</v>
      </c>
      <c r="E1003" s="9">
        <v>0.93013021276595753</v>
      </c>
      <c r="F1003" s="9">
        <v>2.5600000000000001E-2</v>
      </c>
      <c r="G1003" s="9">
        <v>0.10999999999999999</v>
      </c>
      <c r="H1003" s="9">
        <v>0.6</v>
      </c>
      <c r="I1003" s="9">
        <v>0.11266666666666666</v>
      </c>
      <c r="J1003" s="9">
        <v>5.0000000000000044E-2</v>
      </c>
      <c r="K1003" s="10">
        <v>0.27966666666666667</v>
      </c>
      <c r="L1003" s="9">
        <v>0.47299999999999998</v>
      </c>
      <c r="M1003" s="9">
        <v>0.75706042345056646</v>
      </c>
      <c r="N1003" s="10">
        <v>0.24</v>
      </c>
      <c r="O1003" s="10">
        <v>0.72</v>
      </c>
      <c r="P1003" s="9">
        <v>2.1666666666666667E-2</v>
      </c>
      <c r="Q1003" s="10">
        <v>7.4999999999999997E-2</v>
      </c>
      <c r="R1003" s="9">
        <v>0.51159999999999994</v>
      </c>
      <c r="S1003" s="9">
        <v>0.27649951219512192</v>
      </c>
      <c r="T1003" s="11">
        <v>0.18274111600000001</v>
      </c>
      <c r="U1003" s="9">
        <v>5.3448344619999998E-2</v>
      </c>
      <c r="V1003" s="10">
        <v>2.0231714250000001E-2</v>
      </c>
      <c r="W1003" s="9">
        <v>2.2428939057860257E-2</v>
      </c>
      <c r="X1003" s="9">
        <v>6.2409597162269403E-2</v>
      </c>
      <c r="Y1003" s="9">
        <v>0</v>
      </c>
      <c r="Z1003" s="9">
        <v>0.95</v>
      </c>
      <c r="AA1003" s="10">
        <v>4.3171679378327818E-2</v>
      </c>
      <c r="AB1003" s="9">
        <v>6.4331018100000081E-2</v>
      </c>
      <c r="AC1003" s="9">
        <v>0.54299999999999993</v>
      </c>
      <c r="AD1003" s="10">
        <v>0.20902775926624001</v>
      </c>
      <c r="AE1003" s="10">
        <v>0.448881343100762</v>
      </c>
      <c r="AF1003" s="9">
        <v>4.560385455269278E-2</v>
      </c>
      <c r="AG1003" s="9">
        <v>0.54287271428571426</v>
      </c>
    </row>
    <row r="1004" spans="3:33">
      <c r="C1004" t="s">
        <v>164</v>
      </c>
      <c r="D1004">
        <v>2001</v>
      </c>
      <c r="E1004" s="9">
        <v>0.93013021276595753</v>
      </c>
      <c r="F1004" s="9">
        <v>2.5600000000000001E-2</v>
      </c>
      <c r="G1004" s="9">
        <v>9.5999999999999974E-2</v>
      </c>
      <c r="H1004" s="9">
        <v>0.6</v>
      </c>
      <c r="I1004" s="9">
        <v>0.11266666666666666</v>
      </c>
      <c r="J1004" s="9">
        <v>5.0000000000000044E-2</v>
      </c>
      <c r="K1004" s="10">
        <v>0.27966666666666667</v>
      </c>
      <c r="L1004" s="9">
        <v>0.47340000000000004</v>
      </c>
      <c r="M1004" s="9">
        <v>0.753314367156103</v>
      </c>
      <c r="N1004" s="10">
        <v>0.24</v>
      </c>
      <c r="O1004" s="10">
        <v>0.55000000000000004</v>
      </c>
      <c r="P1004" s="9">
        <v>2.3333333333333334E-2</v>
      </c>
      <c r="Q1004" s="10">
        <v>7.4999999999999997E-2</v>
      </c>
      <c r="R1004" s="9">
        <v>0.51159999999999994</v>
      </c>
      <c r="S1004" s="9">
        <v>0.27473219512195191</v>
      </c>
      <c r="T1004" s="11">
        <v>0.18274111600000001</v>
      </c>
      <c r="U1004" s="9">
        <v>8.8944407450000013E-2</v>
      </c>
      <c r="V1004" s="10">
        <v>2.0180300200000001E-2</v>
      </c>
      <c r="W1004" s="9">
        <v>2.2428939057860257E-2</v>
      </c>
      <c r="X1004" s="9">
        <v>6.2409597162269403E-2</v>
      </c>
      <c r="Y1004" s="9">
        <v>0</v>
      </c>
      <c r="Z1004" s="9">
        <v>0.95</v>
      </c>
      <c r="AA1004" s="10">
        <v>4.3171679378327818E-2</v>
      </c>
      <c r="AB1004" s="9">
        <v>6.349653480000006E-2</v>
      </c>
      <c r="AC1004" s="9">
        <v>0.58299999999999996</v>
      </c>
      <c r="AD1004" s="10">
        <v>0.19722501837855999</v>
      </c>
      <c r="AE1004" s="10">
        <v>0.42445148023989904</v>
      </c>
      <c r="AF1004" s="9">
        <v>7.1450459237324113E-2</v>
      </c>
      <c r="AG1004" s="9">
        <v>0.55577571428571426</v>
      </c>
    </row>
    <row r="1005" spans="3:33">
      <c r="C1005" t="s">
        <v>164</v>
      </c>
      <c r="D1005">
        <v>2002</v>
      </c>
      <c r="E1005" s="9">
        <v>0.93013021276595753</v>
      </c>
      <c r="F1005" s="9">
        <v>2.5600000000000001E-2</v>
      </c>
      <c r="G1005" s="9">
        <v>8.2000000000000073E-2</v>
      </c>
      <c r="H1005" s="9">
        <v>0.6</v>
      </c>
      <c r="I1005" s="9">
        <v>0.11266666666666666</v>
      </c>
      <c r="J1005" s="9">
        <v>5.0000000000000044E-2</v>
      </c>
      <c r="K1005" s="10">
        <v>0.27966666666666667</v>
      </c>
      <c r="L1005" s="9">
        <v>0.4738</v>
      </c>
      <c r="M1005" s="9">
        <v>0.72870705140764391</v>
      </c>
      <c r="N1005" s="10">
        <v>0.24</v>
      </c>
      <c r="O1005" s="10">
        <v>0.59</v>
      </c>
      <c r="P1005" s="9">
        <v>2.5000000000000001E-2</v>
      </c>
      <c r="Q1005" s="10">
        <v>7.4999999999999997E-2</v>
      </c>
      <c r="R1005" s="9">
        <v>0.51159999999999994</v>
      </c>
      <c r="S1005" s="9">
        <v>0.27351951219512183</v>
      </c>
      <c r="T1005" s="11">
        <v>0.18274111600000001</v>
      </c>
      <c r="U1005" s="9">
        <v>0.12129627230000001</v>
      </c>
      <c r="V1005" s="10">
        <v>2.0128886150000001E-2</v>
      </c>
      <c r="W1005" s="9">
        <v>2.2428939057860257E-2</v>
      </c>
      <c r="X1005" s="9">
        <v>6.2409597162269403E-2</v>
      </c>
      <c r="Y1005" s="9">
        <v>0</v>
      </c>
      <c r="Z1005" s="9">
        <v>0.95</v>
      </c>
      <c r="AA1005" s="10">
        <v>4.3171679378327818E-2</v>
      </c>
      <c r="AB1005" s="9">
        <v>6.2662051500000038E-2</v>
      </c>
      <c r="AC1005" s="9">
        <v>0.56700000000000006</v>
      </c>
      <c r="AD1005" s="10">
        <v>0.18542227749087997</v>
      </c>
      <c r="AE1005" s="10">
        <v>0.40002161737903597</v>
      </c>
      <c r="AF1005" s="9">
        <v>0.12088954449069111</v>
      </c>
      <c r="AG1005" s="9">
        <v>0.5843424285714286</v>
      </c>
    </row>
    <row r="1006" spans="3:33">
      <c r="C1006" t="s">
        <v>164</v>
      </c>
      <c r="D1006">
        <v>2003</v>
      </c>
      <c r="E1006" s="9">
        <v>0.93013021276595753</v>
      </c>
      <c r="F1006" s="9">
        <v>2.5600000000000001E-2</v>
      </c>
      <c r="G1006" s="9">
        <v>6.7999999999999949E-2</v>
      </c>
      <c r="H1006" s="9">
        <v>0.6</v>
      </c>
      <c r="I1006" s="9">
        <v>0.11266666666666666</v>
      </c>
      <c r="J1006" s="9">
        <v>5.0000000000000044E-2</v>
      </c>
      <c r="K1006" s="10">
        <v>0.27966666666666667</v>
      </c>
      <c r="L1006" s="9">
        <v>0.47420000000000001</v>
      </c>
      <c r="M1006" s="9">
        <v>0.79705235851341183</v>
      </c>
      <c r="N1006" s="10">
        <v>0.24</v>
      </c>
      <c r="O1006" s="10">
        <v>0.6</v>
      </c>
      <c r="P1006" s="9">
        <v>2.6666666666666665E-2</v>
      </c>
      <c r="Q1006" s="10">
        <v>7.4999999999999997E-2</v>
      </c>
      <c r="R1006" s="9">
        <v>0.51159999999999994</v>
      </c>
      <c r="S1006" s="9">
        <v>0.27286097560975808</v>
      </c>
      <c r="T1006" s="11">
        <v>0.18274111600000001</v>
      </c>
      <c r="U1006" s="9">
        <v>7.4132335630000004E-2</v>
      </c>
      <c r="V1006" s="10">
        <v>2.00774721E-2</v>
      </c>
      <c r="W1006" s="9">
        <v>2.2428939057860257E-2</v>
      </c>
      <c r="X1006" s="9">
        <v>6.2409597162269403E-2</v>
      </c>
      <c r="Y1006" s="9">
        <v>0</v>
      </c>
      <c r="Z1006" s="9">
        <v>0.95</v>
      </c>
      <c r="AA1006" s="10">
        <v>4.3171679378327818E-2</v>
      </c>
      <c r="AB1006" s="9">
        <v>6.1827568200000127E-2</v>
      </c>
      <c r="AC1006" s="9">
        <v>0.58599999999999997</v>
      </c>
      <c r="AD1006" s="10">
        <v>0.19377869238675</v>
      </c>
      <c r="AE1006" s="10">
        <v>0.40970381972209396</v>
      </c>
      <c r="AF1006" s="9">
        <v>0.17279968216816</v>
      </c>
      <c r="AG1006" s="9">
        <v>0.60089971428571431</v>
      </c>
    </row>
    <row r="1007" spans="3:33">
      <c r="C1007" t="s">
        <v>164</v>
      </c>
      <c r="D1007">
        <v>2004</v>
      </c>
      <c r="E1007" s="9">
        <v>0.93013021276595753</v>
      </c>
      <c r="F1007" s="9">
        <v>2.5600000000000001E-2</v>
      </c>
      <c r="G1007" s="9">
        <v>5.4000000000000048E-2</v>
      </c>
      <c r="H1007" s="9">
        <v>0.6</v>
      </c>
      <c r="I1007" s="9">
        <v>0.11266666666666666</v>
      </c>
      <c r="J1007" s="9">
        <v>5.0000000000000044E-2</v>
      </c>
      <c r="K1007" s="10">
        <v>0.27966666666666667</v>
      </c>
      <c r="L1007" s="9">
        <v>0.47460000000000002</v>
      </c>
      <c r="M1007" s="9">
        <v>0.71043417058193126</v>
      </c>
      <c r="N1007" s="10">
        <v>0.24</v>
      </c>
      <c r="O1007" s="10">
        <v>0.69</v>
      </c>
      <c r="P1007" s="9">
        <v>2.8333333333333332E-2</v>
      </c>
      <c r="Q1007" s="10">
        <v>7.4999999999999997E-2</v>
      </c>
      <c r="R1007" s="9">
        <v>0.50146400000000002</v>
      </c>
      <c r="S1007" s="9">
        <v>0.27256634146341607</v>
      </c>
      <c r="T1007" s="11">
        <v>0.18274111600000001</v>
      </c>
      <c r="U1007" s="9">
        <v>6.0593311570000002E-2</v>
      </c>
      <c r="V1007" s="10">
        <v>2.002605805E-2</v>
      </c>
      <c r="W1007" s="9">
        <v>2.2428939057860257E-2</v>
      </c>
      <c r="X1007" s="9">
        <v>6.2409597162269403E-2</v>
      </c>
      <c r="Y1007" s="9">
        <v>0</v>
      </c>
      <c r="Z1007" s="9">
        <v>0.95</v>
      </c>
      <c r="AA1007" s="10">
        <v>4.3171679378327818E-2</v>
      </c>
      <c r="AB1007" s="9">
        <v>6.0993084899999994E-2</v>
      </c>
      <c r="AC1007" s="9">
        <v>0.58899999999999997</v>
      </c>
      <c r="AD1007" s="10">
        <v>0.306052180863012</v>
      </c>
      <c r="AE1007" s="10">
        <v>0.46142080951573805</v>
      </c>
      <c r="AF1007" s="9">
        <v>0.20671554984278112</v>
      </c>
      <c r="AG1007" s="9">
        <v>0.59049557142857145</v>
      </c>
    </row>
    <row r="1008" spans="3:33">
      <c r="C1008" t="s">
        <v>164</v>
      </c>
      <c r="D1008">
        <v>2005</v>
      </c>
      <c r="E1008" s="9">
        <v>0.93013021276595753</v>
      </c>
      <c r="F1008" s="9">
        <v>2.5600000000000001E-2</v>
      </c>
      <c r="G1008" s="9">
        <v>4.0000000000000036E-2</v>
      </c>
      <c r="H1008" s="9">
        <v>0.6</v>
      </c>
      <c r="I1008" s="9">
        <v>0.11266666666666666</v>
      </c>
      <c r="J1008" s="9">
        <v>5.0000000000000044E-2</v>
      </c>
      <c r="K1008" s="10">
        <v>0.27966666666666667</v>
      </c>
      <c r="L1008" s="9">
        <v>0.47499999999999998</v>
      </c>
      <c r="M1008" s="9">
        <v>0.64155754552876232</v>
      </c>
      <c r="N1008" s="10">
        <v>0.24</v>
      </c>
      <c r="O1008" s="10">
        <v>0.66</v>
      </c>
      <c r="P1008" s="9">
        <v>0.03</v>
      </c>
      <c r="Q1008" s="10">
        <v>7.4999999999999997E-2</v>
      </c>
      <c r="R1008" s="9">
        <v>0.47562399999999994</v>
      </c>
      <c r="S1008" s="9">
        <v>0.27240439024390417</v>
      </c>
      <c r="T1008" s="11">
        <v>0.18274111600000001</v>
      </c>
      <c r="U1008" s="9">
        <v>2.7432492459999999E-2</v>
      </c>
      <c r="V1008" s="10">
        <v>1.9974644E-2</v>
      </c>
      <c r="W1008" s="9">
        <v>2.2428939057860257E-2</v>
      </c>
      <c r="X1008" s="9">
        <v>6.2409597162269403E-2</v>
      </c>
      <c r="Y1008" s="9">
        <v>0</v>
      </c>
      <c r="Z1008" s="9">
        <v>0.95</v>
      </c>
      <c r="AA1008" s="10">
        <v>4.3171679378327818E-2</v>
      </c>
      <c r="AB1008" s="9">
        <v>6.0158601599999972E-2</v>
      </c>
      <c r="AC1008" s="9">
        <v>0.57100000000000006</v>
      </c>
      <c r="AD1008" s="10">
        <v>0.37333463601765804</v>
      </c>
      <c r="AE1008" s="10">
        <v>0.46874520790562002</v>
      </c>
      <c r="AF1008" s="9">
        <v>0.29225537007184554</v>
      </c>
      <c r="AG1008" s="9">
        <v>0.65571871428571427</v>
      </c>
    </row>
    <row r="1009" spans="3:33">
      <c r="C1009" t="s">
        <v>164</v>
      </c>
      <c r="D1009">
        <v>2006</v>
      </c>
      <c r="E1009" s="9">
        <v>0.93013021276595753</v>
      </c>
      <c r="F1009" s="9">
        <v>2.5600000000000001E-2</v>
      </c>
      <c r="G1009" s="9">
        <v>3.3333333333333326E-2</v>
      </c>
      <c r="H1009" s="9">
        <v>0.6</v>
      </c>
      <c r="I1009" s="9">
        <v>0.11266666666666666</v>
      </c>
      <c r="J1009" s="9">
        <v>5.0000000000000044E-2</v>
      </c>
      <c r="K1009" s="10">
        <v>0.27966666666666667</v>
      </c>
      <c r="L1009" s="9">
        <v>0.47420000000000001</v>
      </c>
      <c r="M1009" s="9">
        <v>0.62122484059933614</v>
      </c>
      <c r="N1009" s="10">
        <v>0.24</v>
      </c>
      <c r="O1009" s="10">
        <v>0.8</v>
      </c>
      <c r="P1009" s="9">
        <v>3.0599999986588956E-2</v>
      </c>
      <c r="Q1009" s="10">
        <v>7.4999999999999997E-2</v>
      </c>
      <c r="R1009" s="9">
        <v>0.46718400000000004</v>
      </c>
      <c r="S1009" s="9">
        <v>0.27194341463414784</v>
      </c>
      <c r="T1009" s="11">
        <v>0.18274111600000001</v>
      </c>
      <c r="U1009" s="9">
        <v>5.0728314819999995E-2</v>
      </c>
      <c r="V1009" s="10">
        <v>1.9597098833333333E-2</v>
      </c>
      <c r="W1009" s="9">
        <v>2.2428939057860257E-2</v>
      </c>
      <c r="X1009" s="9">
        <v>6.2409597162269403E-2</v>
      </c>
      <c r="Y1009" s="9">
        <v>0</v>
      </c>
      <c r="Z1009" s="9">
        <v>0.95</v>
      </c>
      <c r="AA1009" s="10">
        <v>4.3171679378327818E-2</v>
      </c>
      <c r="AB1009" s="9">
        <v>5.9324118300000062E-2</v>
      </c>
      <c r="AC1009" s="9">
        <v>0.64500000000000002</v>
      </c>
      <c r="AD1009" s="10">
        <v>0.33212531769953396</v>
      </c>
      <c r="AE1009" s="10">
        <v>0.46762187569615998</v>
      </c>
      <c r="AF1009" s="9">
        <v>0.4292153659125178</v>
      </c>
      <c r="AG1009" s="9">
        <v>0.54244671428571423</v>
      </c>
    </row>
    <row r="1010" spans="3:33">
      <c r="C1010" t="s">
        <v>164</v>
      </c>
      <c r="D1010">
        <v>2007</v>
      </c>
      <c r="E1010" s="9">
        <v>0.93013021276595753</v>
      </c>
      <c r="F1010" s="9">
        <v>2.5600000000000001E-2</v>
      </c>
      <c r="G1010" s="9">
        <v>2.6666666666666727E-2</v>
      </c>
      <c r="H1010" s="9">
        <v>0.6</v>
      </c>
      <c r="I1010" s="9">
        <v>0.11266666666666666</v>
      </c>
      <c r="J1010" s="9">
        <v>5.0000000000000044E-2</v>
      </c>
      <c r="K1010" s="10">
        <v>0.27966666666666667</v>
      </c>
      <c r="L1010" s="9">
        <v>0.47340000000000004</v>
      </c>
      <c r="M1010" s="9">
        <v>0.54991507425524955</v>
      </c>
      <c r="N1010" s="10">
        <v>0.24</v>
      </c>
      <c r="O1010" s="10">
        <v>0.74</v>
      </c>
      <c r="P1010" s="9">
        <v>3.1199999973177912E-2</v>
      </c>
      <c r="Q1010" s="10">
        <v>7.4999999999999997E-2</v>
      </c>
      <c r="R1010" s="9">
        <v>0.48136000000000001</v>
      </c>
      <c r="S1010" s="9">
        <v>0.27090146341463395</v>
      </c>
      <c r="T1010" s="11">
        <v>0.18274111600000001</v>
      </c>
      <c r="U1010" s="9">
        <v>9.2129955700000002E-2</v>
      </c>
      <c r="V1010" s="10">
        <v>1.9219553666666667E-2</v>
      </c>
      <c r="W1010" s="9">
        <v>2.2428939057860257E-2</v>
      </c>
      <c r="X1010" s="9">
        <v>6.2409597162269403E-2</v>
      </c>
      <c r="Y1010" s="9">
        <v>0</v>
      </c>
      <c r="Z1010" s="9">
        <v>0.95</v>
      </c>
      <c r="AA1010" s="10">
        <v>4.3171679378327818E-2</v>
      </c>
      <c r="AB1010" s="9">
        <v>5.9324118300000062E-2</v>
      </c>
      <c r="AC1010" s="9">
        <v>0.69299999999999995</v>
      </c>
      <c r="AD1010" s="10">
        <v>0.37504398727247801</v>
      </c>
      <c r="AE1010" s="10">
        <v>0.45616740253449201</v>
      </c>
      <c r="AF1010" s="9">
        <v>0.66284210590460224</v>
      </c>
      <c r="AG1010" s="9">
        <v>0.52904514285714288</v>
      </c>
    </row>
    <row r="1011" spans="3:33">
      <c r="C1011" t="s">
        <v>164</v>
      </c>
      <c r="D1011">
        <v>2008</v>
      </c>
      <c r="E1011" s="9">
        <v>0.93013021276595753</v>
      </c>
      <c r="F1011" s="9">
        <v>2.5600000000000001E-2</v>
      </c>
      <c r="G1011" s="9">
        <v>2.0000000000000018E-2</v>
      </c>
      <c r="H1011" s="9">
        <v>0.6</v>
      </c>
      <c r="I1011" s="9">
        <v>0.11266666666666666</v>
      </c>
      <c r="J1011" s="9">
        <v>5.0000000000000044E-2</v>
      </c>
      <c r="K1011" s="10">
        <v>0.27966666666666667</v>
      </c>
      <c r="L1011" s="9">
        <v>0.47259999999999996</v>
      </c>
      <c r="M1011" s="9">
        <v>0.89817341992137756</v>
      </c>
      <c r="N1011" s="10">
        <v>0.24</v>
      </c>
      <c r="O1011" s="10">
        <v>0.7547999996691942</v>
      </c>
      <c r="P1011" s="9">
        <v>3.1799999959766859E-2</v>
      </c>
      <c r="Q1011" s="10">
        <v>7.4999999999999997E-2</v>
      </c>
      <c r="R1011" s="9">
        <v>0.48136000000000001</v>
      </c>
      <c r="S1011" s="9">
        <v>0.26903756097561005</v>
      </c>
      <c r="T1011" s="11">
        <v>0.18274111600000001</v>
      </c>
      <c r="U1011" s="9">
        <v>0.104786108</v>
      </c>
      <c r="V1011" s="10">
        <v>1.88420085E-2</v>
      </c>
      <c r="W1011" s="9">
        <v>2.2428939057860257E-2</v>
      </c>
      <c r="X1011" s="9">
        <v>6.2409597162269403E-2</v>
      </c>
      <c r="Y1011" s="9">
        <v>0</v>
      </c>
      <c r="Z1011" s="9">
        <v>0.95</v>
      </c>
      <c r="AA1011" s="10">
        <v>4.3171679378327818E-2</v>
      </c>
      <c r="AB1011" s="9">
        <v>7.8137635513485182E-2</v>
      </c>
      <c r="AC1011" s="9">
        <v>0.69200000000000006</v>
      </c>
      <c r="AD1011" s="10">
        <v>0.32347294337277199</v>
      </c>
      <c r="AE1011" s="10">
        <v>0.45223343068646005</v>
      </c>
      <c r="AF1011" s="9">
        <v>0.71074993255828223</v>
      </c>
      <c r="AG1011" s="9">
        <v>0.48984485714285719</v>
      </c>
    </row>
    <row r="1012" spans="3:33">
      <c r="C1012" t="s">
        <v>164</v>
      </c>
      <c r="D1012">
        <v>2009</v>
      </c>
      <c r="E1012" s="9">
        <v>0.93013021276595753</v>
      </c>
      <c r="F1012" s="9">
        <v>2.5600000000000001E-2</v>
      </c>
      <c r="G1012" s="9">
        <v>3.9599999561905852E-2</v>
      </c>
      <c r="H1012" s="9">
        <v>0.6</v>
      </c>
      <c r="I1012" s="9">
        <v>0.11266666666666666</v>
      </c>
      <c r="J1012" s="9">
        <v>6.8999999575316884E-2</v>
      </c>
      <c r="K1012" s="10">
        <v>0.27966666666666667</v>
      </c>
      <c r="L1012" s="9">
        <v>0.4718</v>
      </c>
      <c r="M1012" s="9">
        <v>0.89817341992137756</v>
      </c>
      <c r="N1012" s="10">
        <v>0.24</v>
      </c>
      <c r="O1012" s="10">
        <v>0.76959999933838841</v>
      </c>
      <c r="P1012" s="9">
        <v>3.2399999946355819E-2</v>
      </c>
      <c r="Q1012" s="10">
        <v>7.4999999999999997E-2</v>
      </c>
      <c r="R1012" s="9">
        <v>0.48136000000000001</v>
      </c>
      <c r="S1012" s="9">
        <v>0.29765680911640768</v>
      </c>
      <c r="T1012" s="11">
        <v>0.18274111600000001</v>
      </c>
      <c r="U1012" s="9">
        <v>5.7715774550000001E-2</v>
      </c>
      <c r="V1012" s="10">
        <v>1.9218848661576964E-2</v>
      </c>
      <c r="W1012" s="9">
        <v>2.2428939057860257E-2</v>
      </c>
      <c r="X1012" s="9">
        <v>6.2409597162269403E-2</v>
      </c>
      <c r="Y1012" s="9">
        <v>0</v>
      </c>
      <c r="Z1012" s="9">
        <v>0.95</v>
      </c>
      <c r="AA1012" s="10">
        <v>4.3171679378327818E-2</v>
      </c>
      <c r="AB1012" s="9">
        <v>9.6951152726970413E-2</v>
      </c>
      <c r="AC1012" s="9">
        <v>0.69799999999999995</v>
      </c>
      <c r="AD1012" s="10">
        <v>0.30176448445787402</v>
      </c>
      <c r="AE1012" s="10">
        <v>0.46493924664053798</v>
      </c>
      <c r="AF1012" s="9">
        <v>0.73990043084008228</v>
      </c>
      <c r="AG1012" s="9">
        <v>0.36428414285714289</v>
      </c>
    </row>
    <row r="1013" spans="3:33">
      <c r="C1013" t="s">
        <v>164</v>
      </c>
      <c r="D1013">
        <v>2010</v>
      </c>
      <c r="E1013" s="9">
        <v>0.93013021276595753</v>
      </c>
      <c r="F1013" s="9">
        <v>2.5600000000000001E-2</v>
      </c>
      <c r="G1013" s="9">
        <v>5.9199999123811686E-2</v>
      </c>
      <c r="H1013" s="9">
        <v>0.6</v>
      </c>
      <c r="I1013" s="9">
        <v>0.11266666666666666</v>
      </c>
      <c r="J1013" s="9">
        <v>8.7999999150633834E-2</v>
      </c>
      <c r="K1013" s="10">
        <v>0.27966666666666667</v>
      </c>
      <c r="L1013" s="9">
        <v>0.47651799989454446</v>
      </c>
      <c r="M1013" s="9">
        <v>0.89817341992137756</v>
      </c>
      <c r="N1013" s="10">
        <v>0.24</v>
      </c>
      <c r="O1013" s="10">
        <v>0.78439999900758262</v>
      </c>
      <c r="P1013" s="9">
        <v>3.2999999932944772E-2</v>
      </c>
      <c r="Q1013" s="10">
        <v>7.4999999999999997E-2</v>
      </c>
      <c r="R1013" s="9">
        <v>0.48136000000000001</v>
      </c>
      <c r="S1013" s="9">
        <v>0.32627605725720543</v>
      </c>
      <c r="T1013" s="11">
        <v>0.18274111600000001</v>
      </c>
      <c r="U1013" s="9">
        <v>5.8292932282599519E-2</v>
      </c>
      <c r="V1013" s="10">
        <v>1.959568882315393E-2</v>
      </c>
      <c r="W1013" s="9">
        <v>2.2428939057860257E-2</v>
      </c>
      <c r="X1013" s="9">
        <v>6.2409597162269403E-2</v>
      </c>
      <c r="Y1013" s="9">
        <v>0</v>
      </c>
      <c r="Z1013" s="9">
        <v>0.95</v>
      </c>
      <c r="AA1013" s="10">
        <v>4.3171679378327818E-2</v>
      </c>
      <c r="AB1013" s="9">
        <v>0.11576466994045542</v>
      </c>
      <c r="AC1013" s="9">
        <v>0.70400000000000007</v>
      </c>
      <c r="AD1013" s="10">
        <v>0.30374683956898618</v>
      </c>
      <c r="AE1013" s="10">
        <v>0.46528985416629592</v>
      </c>
      <c r="AF1013" s="9">
        <v>0.7325014266970622</v>
      </c>
      <c r="AG1013" s="9">
        <v>0.36064130150999529</v>
      </c>
    </row>
    <row r="1014" spans="3:33">
      <c r="C1014" t="s">
        <v>166</v>
      </c>
      <c r="D1014">
        <v>1995</v>
      </c>
      <c r="E1014" s="9">
        <v>0.26133119612068972</v>
      </c>
      <c r="F1014" s="9">
        <v>0.29350000000000004</v>
      </c>
      <c r="G1014" s="9">
        <v>0</v>
      </c>
      <c r="H1014" s="9">
        <v>0.5</v>
      </c>
      <c r="I1014" s="9">
        <v>0</v>
      </c>
      <c r="J1014" s="9">
        <v>0</v>
      </c>
      <c r="K1014" s="10">
        <v>0.20691666666666667</v>
      </c>
      <c r="L1014" s="9">
        <v>0.26700000000000002</v>
      </c>
      <c r="M1014" s="9">
        <v>0.13320993413049997</v>
      </c>
      <c r="N1014" s="10">
        <v>0.28000000000000003</v>
      </c>
      <c r="O1014" s="10">
        <v>0.13</v>
      </c>
      <c r="P1014" s="9">
        <v>0</v>
      </c>
      <c r="Q1014" s="10">
        <v>6.7499999999999991E-2</v>
      </c>
      <c r="R1014" s="9">
        <v>0.41000000000000003</v>
      </c>
      <c r="S1014" s="9">
        <v>0.17156097560975614</v>
      </c>
      <c r="T1014" s="11">
        <v>9.5454546000000001E-2</v>
      </c>
      <c r="U1014" s="9">
        <v>0</v>
      </c>
      <c r="V1014" s="10">
        <v>2.9973840000000001E-3</v>
      </c>
      <c r="W1014" s="9">
        <v>6.4755094715215372E-2</v>
      </c>
      <c r="X1014" s="9">
        <v>5.6247942458081603E-2</v>
      </c>
      <c r="Y1014" s="9">
        <v>0</v>
      </c>
      <c r="Z1014" s="9">
        <v>0.61</v>
      </c>
      <c r="AA1014" s="10">
        <v>3.0105800384207355E-2</v>
      </c>
      <c r="AB1014" s="9">
        <v>1.0000000000000009E-2</v>
      </c>
      <c r="AC1014" s="9">
        <v>0.69799999999999995</v>
      </c>
      <c r="AD1014" s="10">
        <v>0.71822476691037807</v>
      </c>
      <c r="AE1014" s="10">
        <v>0.75131964514932881</v>
      </c>
      <c r="AF1014" s="9">
        <v>5.0695584244492893E-2</v>
      </c>
      <c r="AG1014" s="9">
        <v>0.63230985714285715</v>
      </c>
    </row>
    <row r="1015" spans="3:33">
      <c r="C1015" t="s">
        <v>166</v>
      </c>
      <c r="D1015">
        <v>1996</v>
      </c>
      <c r="E1015" s="9">
        <v>0.26133119612068972</v>
      </c>
      <c r="F1015" s="9">
        <v>0.28564000000000001</v>
      </c>
      <c r="G1015" s="9">
        <v>0</v>
      </c>
      <c r="H1015" s="9">
        <v>0.5</v>
      </c>
      <c r="I1015" s="9">
        <v>0</v>
      </c>
      <c r="J1015" s="9">
        <v>0</v>
      </c>
      <c r="K1015" s="10">
        <v>0.20691666666666667</v>
      </c>
      <c r="L1015" s="9">
        <v>0.26739999999999997</v>
      </c>
      <c r="M1015" s="9">
        <v>0.13320993413049997</v>
      </c>
      <c r="N1015" s="10">
        <v>0.28000000000000003</v>
      </c>
      <c r="O1015" s="10">
        <v>0.14000000000000001</v>
      </c>
      <c r="P1015" s="9">
        <v>0</v>
      </c>
      <c r="Q1015" s="10">
        <v>6.7499999999999991E-2</v>
      </c>
      <c r="R1015" s="9">
        <v>0.41000000000000003</v>
      </c>
      <c r="S1015" s="9">
        <v>0.16653658536585392</v>
      </c>
      <c r="T1015" s="11">
        <v>9.5454546000000001E-2</v>
      </c>
      <c r="U1015" s="9">
        <v>0</v>
      </c>
      <c r="V1015" s="10">
        <v>2.8538318000000001E-3</v>
      </c>
      <c r="W1015" s="9">
        <v>6.4755094715215372E-2</v>
      </c>
      <c r="X1015" s="9">
        <v>5.6247942458081603E-2</v>
      </c>
      <c r="Y1015" s="9">
        <v>0</v>
      </c>
      <c r="Z1015" s="9">
        <v>0.61</v>
      </c>
      <c r="AA1015" s="10">
        <v>3.0105800384207355E-2</v>
      </c>
      <c r="AB1015" s="9">
        <v>9.0000152999999417E-3</v>
      </c>
      <c r="AC1015" s="9">
        <v>0.69099999999999995</v>
      </c>
      <c r="AD1015" s="10">
        <v>0.72267833348044197</v>
      </c>
      <c r="AE1015" s="10">
        <v>0.75644861738233404</v>
      </c>
      <c r="AF1015" s="9">
        <v>7.4768586341982232E-2</v>
      </c>
      <c r="AG1015" s="9">
        <v>0.65787457142857142</v>
      </c>
    </row>
    <row r="1016" spans="3:33">
      <c r="C1016" t="s">
        <v>166</v>
      </c>
      <c r="D1016">
        <v>1997</v>
      </c>
      <c r="E1016" s="9">
        <v>0.26133119612068972</v>
      </c>
      <c r="F1016" s="9">
        <v>0.27778000000000003</v>
      </c>
      <c r="G1016" s="9">
        <v>0</v>
      </c>
      <c r="H1016" s="9">
        <v>0.5</v>
      </c>
      <c r="I1016" s="9">
        <v>0</v>
      </c>
      <c r="J1016" s="9">
        <v>0</v>
      </c>
      <c r="K1016" s="10">
        <v>0.20691666666666667</v>
      </c>
      <c r="L1016" s="9">
        <v>0.26780000000000004</v>
      </c>
      <c r="M1016" s="9">
        <v>0.16159778064841746</v>
      </c>
      <c r="N1016" s="10">
        <v>0.28000000000000003</v>
      </c>
      <c r="O1016" s="10">
        <v>0.12</v>
      </c>
      <c r="P1016" s="9">
        <v>0</v>
      </c>
      <c r="Q1016" s="10">
        <v>6.7499999999999991E-2</v>
      </c>
      <c r="R1016" s="9">
        <v>0.41000000000000003</v>
      </c>
      <c r="S1016" s="9">
        <v>0.15853658536585413</v>
      </c>
      <c r="T1016" s="11">
        <v>9.5454546000000001E-2</v>
      </c>
      <c r="U1016" s="9">
        <v>0</v>
      </c>
      <c r="V1016" s="10">
        <v>2.7102796000000001E-3</v>
      </c>
      <c r="W1016" s="9">
        <v>6.4755094715215372E-2</v>
      </c>
      <c r="X1016" s="9">
        <v>5.6247942458081603E-2</v>
      </c>
      <c r="Y1016" s="9">
        <v>0</v>
      </c>
      <c r="Z1016" s="9">
        <v>0.61</v>
      </c>
      <c r="AA1016" s="10">
        <v>3.0105800384207355E-2</v>
      </c>
      <c r="AB1016" s="9">
        <v>7.714298828571331E-3</v>
      </c>
      <c r="AC1016" s="9">
        <v>0.67500000000000004</v>
      </c>
      <c r="AD1016" s="10">
        <v>0.73244366606122191</v>
      </c>
      <c r="AE1016" s="10">
        <v>0.76186462893387596</v>
      </c>
      <c r="AF1016" s="9">
        <v>0.11204390778174445</v>
      </c>
      <c r="AG1016" s="9">
        <v>0.67382814285714276</v>
      </c>
    </row>
    <row r="1017" spans="3:33">
      <c r="C1017" t="s">
        <v>166</v>
      </c>
      <c r="D1017">
        <v>1998</v>
      </c>
      <c r="E1017" s="9">
        <v>0.26133119612068972</v>
      </c>
      <c r="F1017" s="9">
        <v>0.26991999999999999</v>
      </c>
      <c r="G1017" s="9">
        <v>0</v>
      </c>
      <c r="H1017" s="9">
        <v>0.5</v>
      </c>
      <c r="I1017" s="9">
        <v>0</v>
      </c>
      <c r="J1017" s="9">
        <v>0</v>
      </c>
      <c r="K1017" s="10">
        <v>0.20691666666666667</v>
      </c>
      <c r="L1017" s="9">
        <v>0.26819999999999999</v>
      </c>
      <c r="M1017" s="9">
        <v>0.18190468958129546</v>
      </c>
      <c r="N1017" s="10">
        <v>0.28000000000000003</v>
      </c>
      <c r="O1017" s="10">
        <v>0.11</v>
      </c>
      <c r="P1017" s="9">
        <v>0</v>
      </c>
      <c r="Q1017" s="10">
        <v>6.7499999999999991E-2</v>
      </c>
      <c r="R1017" s="9">
        <v>0.41000000000000003</v>
      </c>
      <c r="S1017" s="9">
        <v>0.15048780487805002</v>
      </c>
      <c r="T1017" s="11">
        <v>9.5454546000000001E-2</v>
      </c>
      <c r="U1017" s="9">
        <v>0</v>
      </c>
      <c r="V1017" s="10">
        <v>2.5667274000000001E-3</v>
      </c>
      <c r="W1017" s="9">
        <v>6.4755094715215372E-2</v>
      </c>
      <c r="X1017" s="9">
        <v>5.6247942458081603E-2</v>
      </c>
      <c r="Y1017" s="9">
        <v>0</v>
      </c>
      <c r="Z1017" s="9">
        <v>0.61</v>
      </c>
      <c r="AA1017" s="10">
        <v>3.0105800384207355E-2</v>
      </c>
      <c r="AB1017" s="9">
        <v>6.4285823571428313E-3</v>
      </c>
      <c r="AC1017" s="9">
        <v>0.64300000000000002</v>
      </c>
      <c r="AD1017" s="10">
        <v>0.74220899864200196</v>
      </c>
      <c r="AE1017" s="10">
        <v>0.767280640485418</v>
      </c>
      <c r="AF1017" s="9">
        <v>0.18841504124329778</v>
      </c>
      <c r="AG1017" s="9">
        <v>0.66035158030122465</v>
      </c>
    </row>
    <row r="1018" spans="3:33">
      <c r="C1018" t="s">
        <v>166</v>
      </c>
      <c r="D1018">
        <v>1999</v>
      </c>
      <c r="E1018" s="9">
        <v>0.26133119612068972</v>
      </c>
      <c r="F1018" s="9">
        <v>0.26206000000000002</v>
      </c>
      <c r="G1018" s="9">
        <v>0</v>
      </c>
      <c r="H1018" s="9">
        <v>0.5</v>
      </c>
      <c r="I1018" s="9">
        <v>0</v>
      </c>
      <c r="J1018" s="9">
        <v>0</v>
      </c>
      <c r="K1018" s="10">
        <v>0.20691666666666667</v>
      </c>
      <c r="L1018" s="9">
        <v>0.26860000000000001</v>
      </c>
      <c r="M1018" s="9">
        <v>0.19725366615553797</v>
      </c>
      <c r="N1018" s="10">
        <v>0.28000000000000003</v>
      </c>
      <c r="O1018" s="10">
        <v>0.13</v>
      </c>
      <c r="P1018" s="9">
        <v>0</v>
      </c>
      <c r="Q1018" s="10">
        <v>6.7499999999999991E-2</v>
      </c>
      <c r="R1018" s="9">
        <v>0.41000000000000003</v>
      </c>
      <c r="S1018" s="9">
        <v>0.14546341463414791</v>
      </c>
      <c r="T1018" s="11">
        <v>9.5454546000000001E-2</v>
      </c>
      <c r="U1018" s="9">
        <v>0</v>
      </c>
      <c r="V1018" s="10">
        <v>2.4231752000000001E-3</v>
      </c>
      <c r="W1018" s="9">
        <v>6.4755094715215372E-2</v>
      </c>
      <c r="X1018" s="9">
        <v>5.6247942458081603E-2</v>
      </c>
      <c r="Y1018" s="9">
        <v>0</v>
      </c>
      <c r="Z1018" s="9">
        <v>0.61</v>
      </c>
      <c r="AA1018" s="10">
        <v>3.0105800384207355E-2</v>
      </c>
      <c r="AB1018" s="9">
        <v>5.1428658857142207E-3</v>
      </c>
      <c r="AC1018" s="9">
        <v>0.65599999999999992</v>
      </c>
      <c r="AD1018" s="10">
        <v>0.74320232407481002</v>
      </c>
      <c r="AE1018" s="10">
        <v>0.77070399070170992</v>
      </c>
      <c r="AF1018" s="9">
        <v>0.31735976599353222</v>
      </c>
      <c r="AG1018" s="9">
        <v>0.64687501774530642</v>
      </c>
    </row>
    <row r="1019" spans="3:33">
      <c r="C1019" t="s">
        <v>166</v>
      </c>
      <c r="D1019">
        <v>2000</v>
      </c>
      <c r="E1019" s="9">
        <v>0.26133119612068972</v>
      </c>
      <c r="F1019" s="9">
        <v>0.25420000000000004</v>
      </c>
      <c r="G1019" s="9">
        <v>0</v>
      </c>
      <c r="H1019" s="9">
        <v>0.5</v>
      </c>
      <c r="I1019" s="9">
        <v>0</v>
      </c>
      <c r="J1019" s="9">
        <v>0</v>
      </c>
      <c r="K1019" s="10">
        <v>0.20691666666666667</v>
      </c>
      <c r="L1019" s="9">
        <v>0.26899999999999996</v>
      </c>
      <c r="M1019" s="9">
        <v>0.21407743667201151</v>
      </c>
      <c r="N1019" s="10">
        <v>0.28000000000000003</v>
      </c>
      <c r="O1019" s="10">
        <v>0.14000000000000001</v>
      </c>
      <c r="P1019" s="9">
        <v>0</v>
      </c>
      <c r="Q1019" s="10">
        <v>6.7499999999999991E-2</v>
      </c>
      <c r="R1019" s="9">
        <v>0.41000000000000003</v>
      </c>
      <c r="S1019" s="9">
        <v>0.14146341463414813</v>
      </c>
      <c r="T1019" s="11">
        <v>9.5454546000000001E-2</v>
      </c>
      <c r="U1019" s="9">
        <v>0</v>
      </c>
      <c r="V1019" s="10">
        <v>2.2796230000000002E-3</v>
      </c>
      <c r="W1019" s="9">
        <v>6.4755094715215372E-2</v>
      </c>
      <c r="X1019" s="9">
        <v>5.6247942458081603E-2</v>
      </c>
      <c r="Y1019" s="9">
        <v>0</v>
      </c>
      <c r="Z1019" s="9">
        <v>0.61</v>
      </c>
      <c r="AA1019" s="10">
        <v>3.0105800384207355E-2</v>
      </c>
      <c r="AB1019" s="9">
        <v>3.857149414285721E-3</v>
      </c>
      <c r="AC1019" s="9">
        <v>0.65700000000000003</v>
      </c>
      <c r="AD1019" s="10">
        <v>0.74419564950761807</v>
      </c>
      <c r="AE1019" s="10">
        <v>0.77412734091800206</v>
      </c>
      <c r="AF1019" s="9">
        <v>0.65147521928935337</v>
      </c>
      <c r="AG1019" s="9">
        <v>0.63339845518938809</v>
      </c>
    </row>
    <row r="1020" spans="3:33">
      <c r="C1020" t="s">
        <v>166</v>
      </c>
      <c r="D1020">
        <v>2001</v>
      </c>
      <c r="E1020" s="9">
        <v>0.26133119612068972</v>
      </c>
      <c r="F1020" s="9">
        <v>0.24530000000000002</v>
      </c>
      <c r="G1020" s="9">
        <v>0</v>
      </c>
      <c r="H1020" s="9">
        <v>0.5</v>
      </c>
      <c r="I1020" s="9">
        <v>0</v>
      </c>
      <c r="J1020" s="9">
        <v>0</v>
      </c>
      <c r="K1020" s="10">
        <v>0.20691666666666667</v>
      </c>
      <c r="L1020" s="9">
        <v>0.26839999999999997</v>
      </c>
      <c r="M1020" s="9">
        <v>0.23187242460709356</v>
      </c>
      <c r="N1020" s="10">
        <v>0.28000000000000003</v>
      </c>
      <c r="O1020" s="10">
        <v>0.12</v>
      </c>
      <c r="P1020" s="9">
        <v>0</v>
      </c>
      <c r="Q1020" s="10">
        <v>6.7499999999999991E-2</v>
      </c>
      <c r="R1020" s="9">
        <v>0.41000000000000003</v>
      </c>
      <c r="S1020" s="9">
        <v>0.13341463414634203</v>
      </c>
      <c r="T1020" s="11">
        <v>9.5454546000000001E-2</v>
      </c>
      <c r="U1020" s="9">
        <v>0</v>
      </c>
      <c r="V1020" s="10">
        <v>2.2628081000000003E-3</v>
      </c>
      <c r="W1020" s="9">
        <v>6.4755094715215372E-2</v>
      </c>
      <c r="X1020" s="9">
        <v>5.6247942458081603E-2</v>
      </c>
      <c r="Y1020" s="9">
        <v>0</v>
      </c>
      <c r="Z1020" s="9">
        <v>0.61</v>
      </c>
      <c r="AA1020" s="10">
        <v>3.0105800384207355E-2</v>
      </c>
      <c r="AB1020" s="9">
        <v>2.5714329428571103E-3</v>
      </c>
      <c r="AC1020" s="9">
        <v>0.69499999999999995</v>
      </c>
      <c r="AD1020" s="10">
        <v>0.73131706518647499</v>
      </c>
      <c r="AE1020" s="10">
        <v>0.77942714660813306</v>
      </c>
      <c r="AF1020" s="9">
        <v>0.75743896399040778</v>
      </c>
      <c r="AG1020" s="9">
        <v>0.61992189263347008</v>
      </c>
    </row>
    <row r="1021" spans="3:33">
      <c r="C1021" t="s">
        <v>166</v>
      </c>
      <c r="D1021">
        <v>2002</v>
      </c>
      <c r="E1021" s="9">
        <v>0.26133119612068972</v>
      </c>
      <c r="F1021" s="9">
        <v>0.2364</v>
      </c>
      <c r="G1021" s="9">
        <v>0</v>
      </c>
      <c r="H1021" s="9">
        <v>0.5</v>
      </c>
      <c r="I1021" s="9">
        <v>0</v>
      </c>
      <c r="J1021" s="9">
        <v>0</v>
      </c>
      <c r="K1021" s="10">
        <v>0.20691666666666667</v>
      </c>
      <c r="L1021" s="9">
        <v>0.26780000000000004</v>
      </c>
      <c r="M1021" s="9">
        <v>0.23256537472078054</v>
      </c>
      <c r="N1021" s="10">
        <v>0.28000000000000003</v>
      </c>
      <c r="O1021" s="10">
        <v>0.14000000000000001</v>
      </c>
      <c r="P1021" s="9">
        <v>0</v>
      </c>
      <c r="Q1021" s="10">
        <v>6.7499999999999991E-2</v>
      </c>
      <c r="R1021" s="9">
        <v>0.41000000000000003</v>
      </c>
      <c r="S1021" s="9">
        <v>0.13541463414634192</v>
      </c>
      <c r="T1021" s="11">
        <v>9.5454546000000001E-2</v>
      </c>
      <c r="U1021" s="9">
        <v>0</v>
      </c>
      <c r="V1021" s="10">
        <v>2.2459932E-3</v>
      </c>
      <c r="W1021" s="9">
        <v>6.4755094715215372E-2</v>
      </c>
      <c r="X1021" s="9">
        <v>5.6247942458081603E-2</v>
      </c>
      <c r="Y1021" s="9">
        <v>0</v>
      </c>
      <c r="Z1021" s="9">
        <v>0.61</v>
      </c>
      <c r="AA1021" s="10">
        <v>3.0105800384207355E-2</v>
      </c>
      <c r="AB1021" s="9">
        <v>1.2857164714286107E-3</v>
      </c>
      <c r="AC1021" s="9">
        <v>0.70400000000000007</v>
      </c>
      <c r="AD1021" s="10">
        <v>0.71843848086533202</v>
      </c>
      <c r="AE1021" s="10">
        <v>0.78472695229826406</v>
      </c>
      <c r="AF1021" s="9">
        <v>0.79625948729550788</v>
      </c>
      <c r="AG1021" s="9">
        <v>0.60644533007755175</v>
      </c>
    </row>
    <row r="1022" spans="3:33">
      <c r="C1022" t="s">
        <v>166</v>
      </c>
      <c r="D1022">
        <v>2003</v>
      </c>
      <c r="E1022" s="9">
        <v>0.26133119612068972</v>
      </c>
      <c r="F1022" s="9">
        <v>0.22750000000000001</v>
      </c>
      <c r="G1022" s="9">
        <v>0</v>
      </c>
      <c r="H1022" s="9">
        <v>0.5</v>
      </c>
      <c r="I1022" s="9">
        <v>0</v>
      </c>
      <c r="J1022" s="9">
        <v>0</v>
      </c>
      <c r="K1022" s="10">
        <v>0.20691666666666667</v>
      </c>
      <c r="L1022" s="9">
        <v>0.26719999999999999</v>
      </c>
      <c r="M1022" s="9">
        <v>0.25001141455995657</v>
      </c>
      <c r="N1022" s="10">
        <v>0.28000000000000003</v>
      </c>
      <c r="O1022" s="10">
        <v>0.16</v>
      </c>
      <c r="P1022" s="9">
        <v>0</v>
      </c>
      <c r="Q1022" s="10">
        <v>6.7499999999999991E-2</v>
      </c>
      <c r="R1022" s="9">
        <v>0.41000000000000003</v>
      </c>
      <c r="S1022" s="9">
        <v>0.13039024390244014</v>
      </c>
      <c r="T1022" s="11">
        <v>9.5454546000000001E-2</v>
      </c>
      <c r="U1022" s="9">
        <v>0</v>
      </c>
      <c r="V1022" s="10">
        <v>2.2291783000000002E-3</v>
      </c>
      <c r="W1022" s="9">
        <v>6.4755094715215372E-2</v>
      </c>
      <c r="X1022" s="9">
        <v>5.6247942458081603E-2</v>
      </c>
      <c r="Y1022" s="9">
        <v>0</v>
      </c>
      <c r="Z1022" s="9">
        <v>0.61</v>
      </c>
      <c r="AA1022" s="10">
        <v>3.0105800384207355E-2</v>
      </c>
      <c r="AB1022" s="9">
        <v>0</v>
      </c>
      <c r="AC1022" s="9">
        <v>0.69700000000000006</v>
      </c>
      <c r="AD1022" s="10">
        <v>0.63949783538163207</v>
      </c>
      <c r="AE1022" s="10">
        <v>0.78084989562696006</v>
      </c>
      <c r="AF1022" s="9">
        <v>0.87229376915714663</v>
      </c>
      <c r="AG1022" s="9">
        <v>0.59296876752163352</v>
      </c>
    </row>
    <row r="1023" spans="3:33">
      <c r="C1023" t="s">
        <v>166</v>
      </c>
      <c r="D1023">
        <v>2004</v>
      </c>
      <c r="E1023" s="9">
        <v>0.26133119612068972</v>
      </c>
      <c r="F1023" s="9">
        <v>0.21859999999999999</v>
      </c>
      <c r="G1023" s="9">
        <v>0</v>
      </c>
      <c r="H1023" s="9">
        <v>0.5</v>
      </c>
      <c r="I1023" s="9">
        <v>0</v>
      </c>
      <c r="J1023" s="9">
        <v>0</v>
      </c>
      <c r="K1023" s="10">
        <v>0.20691666666666667</v>
      </c>
      <c r="L1023" s="9">
        <v>0.2666</v>
      </c>
      <c r="M1023" s="9">
        <v>0.27601739788192403</v>
      </c>
      <c r="N1023" s="10">
        <v>0.28000000000000003</v>
      </c>
      <c r="O1023" s="10">
        <v>0.13</v>
      </c>
      <c r="P1023" s="9">
        <v>0</v>
      </c>
      <c r="Q1023" s="10">
        <v>6.7499999999999991E-2</v>
      </c>
      <c r="R1023" s="9">
        <v>0.40844000000000003</v>
      </c>
      <c r="S1023" s="9">
        <v>0.13039024390244014</v>
      </c>
      <c r="T1023" s="11">
        <v>9.5454546000000001E-2</v>
      </c>
      <c r="U1023" s="9">
        <v>0</v>
      </c>
      <c r="V1023" s="10">
        <v>2.2123633999999999E-3</v>
      </c>
      <c r="W1023" s="9">
        <v>6.4755094715215372E-2</v>
      </c>
      <c r="X1023" s="9">
        <v>5.6247942458081603E-2</v>
      </c>
      <c r="Y1023" s="9">
        <v>0</v>
      </c>
      <c r="Z1023" s="9">
        <v>0.61</v>
      </c>
      <c r="AA1023" s="10">
        <v>3.0105800384207355E-2</v>
      </c>
      <c r="AB1023" s="9">
        <v>1.9999999552965164E-2</v>
      </c>
      <c r="AC1023" s="9">
        <v>0.69499999999999995</v>
      </c>
      <c r="AD1023" s="10">
        <v>0.652758138746802</v>
      </c>
      <c r="AE1023" s="10">
        <v>0.80380842806873809</v>
      </c>
      <c r="AF1023" s="9">
        <v>0.96037649149914883</v>
      </c>
      <c r="AG1023" s="9">
        <v>0.57949220496571541</v>
      </c>
    </row>
    <row r="1024" spans="3:33">
      <c r="C1024" t="s">
        <v>166</v>
      </c>
      <c r="D1024">
        <v>2005</v>
      </c>
      <c r="E1024" s="9">
        <v>0.26133119612068972</v>
      </c>
      <c r="F1024" s="9">
        <v>0.2097</v>
      </c>
      <c r="G1024" s="9">
        <v>0</v>
      </c>
      <c r="H1024" s="9">
        <v>0.5</v>
      </c>
      <c r="I1024" s="9">
        <v>0</v>
      </c>
      <c r="J1024" s="9">
        <v>0</v>
      </c>
      <c r="K1024" s="10">
        <v>0.20691666666666667</v>
      </c>
      <c r="L1024" s="9">
        <v>0.26600000000000001</v>
      </c>
      <c r="M1024" s="9">
        <v>0.30210517473120424</v>
      </c>
      <c r="N1024" s="10">
        <v>0.28000000000000003</v>
      </c>
      <c r="O1024" s="10">
        <v>0.15</v>
      </c>
      <c r="P1024" s="9">
        <v>0</v>
      </c>
      <c r="Q1024" s="10">
        <v>6.7499999999999991E-2</v>
      </c>
      <c r="R1024" s="9">
        <v>0.40744000000000002</v>
      </c>
      <c r="S1024" s="9">
        <v>0.11389756097560988</v>
      </c>
      <c r="T1024" s="11">
        <v>9.5454546000000001E-2</v>
      </c>
      <c r="U1024" s="9">
        <v>0</v>
      </c>
      <c r="V1024" s="10">
        <v>2.1955485E-3</v>
      </c>
      <c r="W1024" s="9">
        <v>6.4755094715215372E-2</v>
      </c>
      <c r="X1024" s="9">
        <v>5.6247942458081603E-2</v>
      </c>
      <c r="Y1024" s="9">
        <v>0</v>
      </c>
      <c r="Z1024" s="9">
        <v>0.61</v>
      </c>
      <c r="AA1024" s="10">
        <v>3.0105800384207355E-2</v>
      </c>
      <c r="AB1024" s="9">
        <v>3.9999999105930328E-2</v>
      </c>
      <c r="AC1024" s="9">
        <v>0.68099999999999994</v>
      </c>
      <c r="AD1024" s="10">
        <v>0.67525561648661792</v>
      </c>
      <c r="AE1024" s="10">
        <v>0.80126117664698204</v>
      </c>
      <c r="AF1024" s="9">
        <v>1</v>
      </c>
      <c r="AG1024" s="9">
        <v>0.56601564240979718</v>
      </c>
    </row>
    <row r="1025" spans="3:33">
      <c r="C1025" t="s">
        <v>166</v>
      </c>
      <c r="D1025">
        <v>2006</v>
      </c>
      <c r="E1025" s="9">
        <v>0.26133119612068972</v>
      </c>
      <c r="F1025" s="9">
        <v>0.21389399990625677</v>
      </c>
      <c r="G1025" s="9">
        <v>0</v>
      </c>
      <c r="H1025" s="9">
        <v>0.5</v>
      </c>
      <c r="I1025" s="9">
        <v>0</v>
      </c>
      <c r="J1025" s="9">
        <v>0</v>
      </c>
      <c r="K1025" s="10">
        <v>0.20691666666666667</v>
      </c>
      <c r="L1025" s="9">
        <v>0.26519999999999999</v>
      </c>
      <c r="M1025" s="9">
        <v>0.33941850665761408</v>
      </c>
      <c r="N1025" s="10">
        <v>0.28000000000000003</v>
      </c>
      <c r="O1025" s="10">
        <v>0.16</v>
      </c>
      <c r="P1025" s="9">
        <v>0</v>
      </c>
      <c r="Q1025" s="10">
        <v>6.7499999999999991E-2</v>
      </c>
      <c r="R1025" s="9">
        <v>0.40528000000000008</v>
      </c>
      <c r="S1025" s="9">
        <v>0.1048780487804879</v>
      </c>
      <c r="T1025" s="11">
        <v>9.5454546000000001E-2</v>
      </c>
      <c r="U1025" s="9">
        <v>0</v>
      </c>
      <c r="V1025" s="10">
        <v>2.2151798333333332E-3</v>
      </c>
      <c r="W1025" s="9">
        <v>6.4755094715215372E-2</v>
      </c>
      <c r="X1025" s="9">
        <v>5.6247942458081603E-2</v>
      </c>
      <c r="Y1025" s="9">
        <v>0</v>
      </c>
      <c r="Z1025" s="9">
        <v>0.61</v>
      </c>
      <c r="AA1025" s="10">
        <v>3.0105800384207355E-2</v>
      </c>
      <c r="AB1025" s="9">
        <v>5.9999998658895493E-2</v>
      </c>
      <c r="AC1025" s="9">
        <v>0.70799999999999996</v>
      </c>
      <c r="AD1025" s="10">
        <v>0.70125841875962391</v>
      </c>
      <c r="AE1025" s="10">
        <v>0.78202996302755401</v>
      </c>
      <c r="AF1025" s="9">
        <v>1</v>
      </c>
      <c r="AG1025" s="9">
        <v>0.55253907985387896</v>
      </c>
    </row>
    <row r="1026" spans="3:33">
      <c r="C1026" t="s">
        <v>166</v>
      </c>
      <c r="D1026">
        <v>2007</v>
      </c>
      <c r="E1026" s="9">
        <v>0.26133119612068972</v>
      </c>
      <c r="F1026" s="9">
        <v>0.21808799981251359</v>
      </c>
      <c r="G1026" s="9">
        <v>0</v>
      </c>
      <c r="H1026" s="9">
        <v>0.5</v>
      </c>
      <c r="I1026" s="9">
        <v>0</v>
      </c>
      <c r="J1026" s="9">
        <v>0</v>
      </c>
      <c r="K1026" s="10">
        <v>0.20691666666666667</v>
      </c>
      <c r="L1026" s="9">
        <v>0.26440000000000002</v>
      </c>
      <c r="M1026" s="9">
        <v>0.30719443742812735</v>
      </c>
      <c r="N1026" s="10">
        <v>0.28000000000000003</v>
      </c>
      <c r="O1026" s="10">
        <v>0.22</v>
      </c>
      <c r="P1026" s="9">
        <v>0</v>
      </c>
      <c r="Q1026" s="10">
        <v>6.7499999999999991E-2</v>
      </c>
      <c r="R1026" s="9">
        <v>0.34514</v>
      </c>
      <c r="S1026" s="9">
        <v>0.10048292682927018</v>
      </c>
      <c r="T1026" s="11">
        <v>9.5454546000000001E-2</v>
      </c>
      <c r="U1026" s="9">
        <v>0</v>
      </c>
      <c r="V1026" s="10">
        <v>2.2348111666666668E-3</v>
      </c>
      <c r="W1026" s="9">
        <v>6.4755094715215372E-2</v>
      </c>
      <c r="X1026" s="9">
        <v>5.6247942458081603E-2</v>
      </c>
      <c r="Y1026" s="9">
        <v>0</v>
      </c>
      <c r="Z1026" s="9">
        <v>0.61</v>
      </c>
      <c r="AA1026" s="10">
        <v>3.0105800384207355E-2</v>
      </c>
      <c r="AB1026" s="9">
        <v>7.9999998211860657E-2</v>
      </c>
      <c r="AC1026" s="9">
        <v>0.70799999999999996</v>
      </c>
      <c r="AD1026" s="10">
        <v>0.70040149815377806</v>
      </c>
      <c r="AE1026" s="10">
        <v>0.77621999205213399</v>
      </c>
      <c r="AF1026" s="9">
        <v>1</v>
      </c>
      <c r="AG1026" s="9">
        <v>0.53906251729796073</v>
      </c>
    </row>
    <row r="1027" spans="3:33">
      <c r="C1027" t="s">
        <v>166</v>
      </c>
      <c r="D1027">
        <v>2008</v>
      </c>
      <c r="E1027" s="9">
        <v>0.26133119612068972</v>
      </c>
      <c r="F1027" s="9">
        <v>0.22228199971877036</v>
      </c>
      <c r="G1027" s="9">
        <v>0</v>
      </c>
      <c r="H1027" s="9">
        <v>0.5</v>
      </c>
      <c r="I1027" s="9">
        <v>0</v>
      </c>
      <c r="J1027" s="9">
        <v>0</v>
      </c>
      <c r="K1027" s="10">
        <v>0.20691666666666667</v>
      </c>
      <c r="L1027" s="9">
        <v>0.2636</v>
      </c>
      <c r="M1027" s="9">
        <v>0.73265440375433333</v>
      </c>
      <c r="N1027" s="10">
        <v>0.28000000000000003</v>
      </c>
      <c r="O1027" s="10">
        <v>0.22439999990165233</v>
      </c>
      <c r="P1027" s="9">
        <v>0</v>
      </c>
      <c r="Q1027" s="10">
        <v>6.7499999999999991E-2</v>
      </c>
      <c r="R1027" s="9">
        <v>0.28471999999999997</v>
      </c>
      <c r="S1027" s="9">
        <v>9.8229268292683969E-2</v>
      </c>
      <c r="T1027" s="11">
        <v>9.5454546000000001E-2</v>
      </c>
      <c r="U1027" s="9">
        <v>0</v>
      </c>
      <c r="V1027" s="10">
        <v>2.2544424999999999E-3</v>
      </c>
      <c r="W1027" s="9">
        <v>6.4755094715215372E-2</v>
      </c>
      <c r="X1027" s="9">
        <v>5.6247942458081603E-2</v>
      </c>
      <c r="Y1027" s="9">
        <v>0</v>
      </c>
      <c r="Z1027" s="9">
        <v>0.61</v>
      </c>
      <c r="AA1027" s="10">
        <v>3.0105800384207355E-2</v>
      </c>
      <c r="AB1027" s="9">
        <v>9.9999997764825821E-2</v>
      </c>
      <c r="AC1027" s="9">
        <v>0.70599999999999996</v>
      </c>
      <c r="AD1027" s="10">
        <v>0.69430796482317603</v>
      </c>
      <c r="AE1027" s="10">
        <v>0.77460316215980196</v>
      </c>
      <c r="AF1027" s="9">
        <v>1</v>
      </c>
      <c r="AG1027" s="9">
        <v>0.5255859547420425</v>
      </c>
    </row>
    <row r="1028" spans="3:33">
      <c r="C1028" t="s">
        <v>166</v>
      </c>
      <c r="D1028">
        <v>2009</v>
      </c>
      <c r="E1028" s="9">
        <v>0.26133119612068972</v>
      </c>
      <c r="F1028" s="9">
        <v>0.22647599962502718</v>
      </c>
      <c r="G1028" s="9">
        <v>1.9999999552965164E-2</v>
      </c>
      <c r="H1028" s="9">
        <v>0.5</v>
      </c>
      <c r="I1028" s="9">
        <v>0</v>
      </c>
      <c r="J1028" s="9">
        <v>1.9999999552965164E-2</v>
      </c>
      <c r="K1028" s="10">
        <v>0.20691666666666667</v>
      </c>
      <c r="L1028" s="9">
        <v>0.26280000000000003</v>
      </c>
      <c r="M1028" s="9">
        <v>0.73265440375433333</v>
      </c>
      <c r="N1028" s="10">
        <v>0.28000000000000003</v>
      </c>
      <c r="O1028" s="10">
        <v>0.22879999980330468</v>
      </c>
      <c r="P1028" s="9">
        <v>0</v>
      </c>
      <c r="Q1028" s="10">
        <v>6.7499999999999991E-2</v>
      </c>
      <c r="R1028" s="9">
        <v>0.28471999999999997</v>
      </c>
      <c r="S1028" s="9">
        <v>0.13026468221078291</v>
      </c>
      <c r="T1028" s="11">
        <v>9.5454546000000001E-2</v>
      </c>
      <c r="U1028" s="9">
        <v>0</v>
      </c>
      <c r="V1028" s="10">
        <v>2.2995313489921855E-3</v>
      </c>
      <c r="W1028" s="9">
        <v>6.4755094715215372E-2</v>
      </c>
      <c r="X1028" s="9">
        <v>5.6247942458081603E-2</v>
      </c>
      <c r="Y1028" s="9">
        <v>0</v>
      </c>
      <c r="Z1028" s="9">
        <v>0.61</v>
      </c>
      <c r="AA1028" s="10">
        <v>3.0105800384207355E-2</v>
      </c>
      <c r="AB1028" s="9">
        <v>0.11999999731779099</v>
      </c>
      <c r="AC1028" s="9">
        <v>0.70499999999999996</v>
      </c>
      <c r="AD1028" s="10">
        <v>0.67098640555018196</v>
      </c>
      <c r="AE1028" s="10">
        <v>0.77745287966604992</v>
      </c>
      <c r="AF1028" s="9">
        <v>1</v>
      </c>
      <c r="AG1028" s="9">
        <v>0.51210939218612428</v>
      </c>
    </row>
    <row r="1029" spans="3:33">
      <c r="C1029" t="s">
        <v>166</v>
      </c>
      <c r="D1029">
        <v>2010</v>
      </c>
      <c r="E1029" s="9">
        <v>0.26133119612068972</v>
      </c>
      <c r="F1029" s="9">
        <v>0.23066999953128395</v>
      </c>
      <c r="G1029" s="9">
        <v>3.9999999105930328E-2</v>
      </c>
      <c r="H1029" s="9">
        <v>0.5</v>
      </c>
      <c r="I1029" s="9">
        <v>0</v>
      </c>
      <c r="J1029" s="9">
        <v>3.9999999105930328E-2</v>
      </c>
      <c r="K1029" s="10">
        <v>0.20691666666666667</v>
      </c>
      <c r="L1029" s="9">
        <v>0.26542799994125965</v>
      </c>
      <c r="M1029" s="9">
        <v>0.73265440375433333</v>
      </c>
      <c r="N1029" s="10">
        <v>0.28000000000000003</v>
      </c>
      <c r="O1029" s="10">
        <v>0.233199999704957</v>
      </c>
      <c r="P1029" s="9">
        <v>0</v>
      </c>
      <c r="Q1029" s="10">
        <v>6.7499999999999991E-2</v>
      </c>
      <c r="R1029" s="9">
        <v>0.28471999999999997</v>
      </c>
      <c r="S1029" s="9">
        <v>0.16230009612888208</v>
      </c>
      <c r="T1029" s="11">
        <v>9.5454546000000001E-2</v>
      </c>
      <c r="U1029" s="9">
        <v>0</v>
      </c>
      <c r="V1029" s="10">
        <v>2.344620197984371E-3</v>
      </c>
      <c r="W1029" s="9">
        <v>6.4755094715215372E-2</v>
      </c>
      <c r="X1029" s="9">
        <v>5.6247942458081603E-2</v>
      </c>
      <c r="Y1029" s="9">
        <v>0</v>
      </c>
      <c r="Z1029" s="9">
        <v>0.61</v>
      </c>
      <c r="AA1029" s="10">
        <v>3.0105800384207355E-2</v>
      </c>
      <c r="AB1029" s="9">
        <v>0.13999999687075615</v>
      </c>
      <c r="AC1029" s="9">
        <v>0.71099999999999997</v>
      </c>
      <c r="AD1029" s="10">
        <v>0.66927654153289873</v>
      </c>
      <c r="AE1029" s="10">
        <v>0.77467835093140502</v>
      </c>
      <c r="AF1029" s="9">
        <v>1</v>
      </c>
      <c r="AG1029" s="9">
        <v>0.49863282963020611</v>
      </c>
    </row>
    <row r="1030" spans="3:33">
      <c r="C1030" t="s">
        <v>168</v>
      </c>
      <c r="D1030">
        <v>1995</v>
      </c>
      <c r="E1030" s="9">
        <v>0.81698090211132424</v>
      </c>
      <c r="F1030" s="9">
        <v>1.8460000000000001E-2</v>
      </c>
      <c r="G1030" s="9">
        <v>0.37</v>
      </c>
      <c r="H1030" s="9">
        <v>0.30000000000000004</v>
      </c>
      <c r="I1030" s="9">
        <v>0.15066666666666667</v>
      </c>
      <c r="J1030" s="9">
        <v>0.92</v>
      </c>
      <c r="K1030" s="10">
        <v>0.36075000000000002</v>
      </c>
      <c r="L1030" s="9">
        <v>0.59899999999999998</v>
      </c>
      <c r="M1030" s="9">
        <v>0.9906174742885</v>
      </c>
      <c r="N1030" s="10">
        <v>0.14000000000000001</v>
      </c>
      <c r="O1030" s="10">
        <v>0.14000000000000001</v>
      </c>
      <c r="P1030" s="9">
        <v>0.55119999930262575</v>
      </c>
      <c r="Q1030" s="10">
        <v>0.20749999999999999</v>
      </c>
      <c r="R1030" s="9">
        <v>0.95120000000000005</v>
      </c>
      <c r="S1030" s="9">
        <v>0.51735658536585405</v>
      </c>
      <c r="T1030" s="11">
        <v>0.86241134799999997</v>
      </c>
      <c r="U1030" s="9">
        <v>5.6307742860000003E-2</v>
      </c>
      <c r="V1030" s="10">
        <v>0.69954915625000003</v>
      </c>
      <c r="W1030" s="9">
        <v>9.535094905076584E-3</v>
      </c>
      <c r="X1030" s="9">
        <v>3.67696197318437E-2</v>
      </c>
      <c r="Y1030" s="9">
        <v>0.45999999999999996</v>
      </c>
      <c r="Z1030" s="9">
        <v>0.81</v>
      </c>
      <c r="AA1030" s="10">
        <v>3.2961237584600511E-2</v>
      </c>
      <c r="AB1030" s="9">
        <v>0.75100000379999998</v>
      </c>
      <c r="AC1030" s="9">
        <v>0.55600000000000005</v>
      </c>
      <c r="AD1030" s="10">
        <v>0.48810212168884959</v>
      </c>
      <c r="AE1030" s="10">
        <v>0.44454958295849406</v>
      </c>
      <c r="AF1030" s="9">
        <v>3.9946091847044448E-4</v>
      </c>
      <c r="AG1030" s="9">
        <v>6.3406743211455632E-2</v>
      </c>
    </row>
    <row r="1031" spans="3:33">
      <c r="C1031" t="s">
        <v>168</v>
      </c>
      <c r="D1031">
        <v>1996</v>
      </c>
      <c r="E1031" s="9">
        <v>0.81698090211132424</v>
      </c>
      <c r="F1031" s="9">
        <v>1.8460000000000001E-2</v>
      </c>
      <c r="G1031" s="9">
        <v>0.35400000000000009</v>
      </c>
      <c r="H1031" s="9">
        <v>0.30000000000000004</v>
      </c>
      <c r="I1031" s="9">
        <v>0.15066666666666667</v>
      </c>
      <c r="J1031" s="9">
        <v>0.91800000000000004</v>
      </c>
      <c r="K1031" s="10">
        <v>0.36075000000000002</v>
      </c>
      <c r="L1031" s="9">
        <v>0.59119999999999995</v>
      </c>
      <c r="M1031" s="9">
        <v>0.99082622428849998</v>
      </c>
      <c r="N1031" s="10">
        <v>0.14000000000000001</v>
      </c>
      <c r="O1031" s="10">
        <v>0.09</v>
      </c>
      <c r="P1031" s="9">
        <v>0.54079999953508373</v>
      </c>
      <c r="Q1031" s="10">
        <v>0.20749999999999999</v>
      </c>
      <c r="R1031" s="9">
        <v>0.95120000000000005</v>
      </c>
      <c r="S1031" s="9">
        <v>0.51918341463414808</v>
      </c>
      <c r="T1031" s="11">
        <v>0.86241134799999997</v>
      </c>
      <c r="U1031" s="9">
        <v>5.2252824579999996E-2</v>
      </c>
      <c r="V1031" s="10">
        <v>0.67954303444999997</v>
      </c>
      <c r="W1031" s="9">
        <v>9.535094905076584E-3</v>
      </c>
      <c r="X1031" s="9">
        <v>3.67696197318437E-2</v>
      </c>
      <c r="Y1031" s="9">
        <v>0.45999999999999996</v>
      </c>
      <c r="Z1031" s="9">
        <v>0.81</v>
      </c>
      <c r="AA1031" s="10">
        <v>3.2961237584600511E-2</v>
      </c>
      <c r="AB1031" s="9">
        <v>0.75899999620000003</v>
      </c>
      <c r="AC1031" s="9">
        <v>0.57700000000000007</v>
      </c>
      <c r="AD1031" s="10">
        <v>0.48785930785130305</v>
      </c>
      <c r="AE1031" s="10">
        <v>0.44341794182019195</v>
      </c>
      <c r="AF1031" s="9">
        <v>8.0124564512542218E-4</v>
      </c>
      <c r="AG1031" s="9">
        <v>6.4991911747452932E-2</v>
      </c>
    </row>
    <row r="1032" spans="3:33">
      <c r="C1032" t="s">
        <v>168</v>
      </c>
      <c r="D1032">
        <v>1997</v>
      </c>
      <c r="E1032" s="9">
        <v>0.81698090211132424</v>
      </c>
      <c r="F1032" s="9">
        <v>1.8460000000000001E-2</v>
      </c>
      <c r="G1032" s="9">
        <v>0.33799999999999997</v>
      </c>
      <c r="H1032" s="9">
        <v>0.30000000000000004</v>
      </c>
      <c r="I1032" s="9">
        <v>0.15066666666666667</v>
      </c>
      <c r="J1032" s="9">
        <v>0.91600000000000004</v>
      </c>
      <c r="K1032" s="10">
        <v>0.36075000000000002</v>
      </c>
      <c r="L1032" s="9">
        <v>0.58340000000000003</v>
      </c>
      <c r="M1032" s="9">
        <v>0.99116302984405558</v>
      </c>
      <c r="N1032" s="10">
        <v>0.14000000000000001</v>
      </c>
      <c r="O1032" s="10">
        <v>0.14000000000000001</v>
      </c>
      <c r="P1032" s="9">
        <v>0.53039999976754193</v>
      </c>
      <c r="Q1032" s="10">
        <v>0.20749999999999999</v>
      </c>
      <c r="R1032" s="9">
        <v>0.95120000000000005</v>
      </c>
      <c r="S1032" s="9">
        <v>0.52330585365853799</v>
      </c>
      <c r="T1032" s="11">
        <v>0.86241134799999997</v>
      </c>
      <c r="U1032" s="9">
        <v>4.8267530939999997E-2</v>
      </c>
      <c r="V1032" s="10">
        <v>0.65953691265000003</v>
      </c>
      <c r="W1032" s="9">
        <v>9.535094905076584E-3</v>
      </c>
      <c r="X1032" s="9">
        <v>3.67696197318437E-2</v>
      </c>
      <c r="Y1032" s="9">
        <v>0.45999999999999996</v>
      </c>
      <c r="Z1032" s="9">
        <v>0.81</v>
      </c>
      <c r="AA1032" s="10">
        <v>3.2961237584600511E-2</v>
      </c>
      <c r="AB1032" s="9">
        <v>0.74066666286666671</v>
      </c>
      <c r="AC1032" s="9">
        <v>0.56700000000000006</v>
      </c>
      <c r="AD1032" s="10">
        <v>0.48426117226129228</v>
      </c>
      <c r="AE1032" s="10">
        <v>0.428397482494349</v>
      </c>
      <c r="AF1032" s="9">
        <v>1.3380797529924445E-3</v>
      </c>
      <c r="AG1032" s="9">
        <v>6.6577080283450232E-2</v>
      </c>
    </row>
    <row r="1033" spans="3:33">
      <c r="C1033" t="s">
        <v>168</v>
      </c>
      <c r="D1033">
        <v>1998</v>
      </c>
      <c r="E1033" s="9">
        <v>0.81698090211132424</v>
      </c>
      <c r="F1033" s="9">
        <v>1.8460000000000001E-2</v>
      </c>
      <c r="G1033" s="9">
        <v>0.32200000000000006</v>
      </c>
      <c r="H1033" s="9">
        <v>0.30000000000000004</v>
      </c>
      <c r="I1033" s="9">
        <v>0.15066666666666667</v>
      </c>
      <c r="J1033" s="9">
        <v>0.91400000000000003</v>
      </c>
      <c r="K1033" s="10">
        <v>0.36075000000000002</v>
      </c>
      <c r="L1033" s="9">
        <v>0.5756</v>
      </c>
      <c r="M1033" s="9">
        <v>0.99131010586744739</v>
      </c>
      <c r="N1033" s="10">
        <v>0.14000000000000001</v>
      </c>
      <c r="O1033" s="10">
        <v>0.21</v>
      </c>
      <c r="P1033" s="9">
        <v>0.52</v>
      </c>
      <c r="Q1033" s="10">
        <v>0.20749999999999999</v>
      </c>
      <c r="R1033" s="9">
        <v>0.95120000000000005</v>
      </c>
      <c r="S1033" s="9">
        <v>0.52888536585365997</v>
      </c>
      <c r="T1033" s="11">
        <v>0.86241134799999997</v>
      </c>
      <c r="U1033" s="9">
        <v>4.9362848120000004E-2</v>
      </c>
      <c r="V1033" s="10">
        <v>0.63953079084999997</v>
      </c>
      <c r="W1033" s="9">
        <v>9.535094905076584E-3</v>
      </c>
      <c r="X1033" s="9">
        <v>3.67696197318437E-2</v>
      </c>
      <c r="Y1033" s="9">
        <v>0.45999999999999996</v>
      </c>
      <c r="Z1033" s="9">
        <v>0.81</v>
      </c>
      <c r="AA1033" s="10">
        <v>3.2961237584600511E-2</v>
      </c>
      <c r="AB1033" s="9">
        <v>0.72233332953333329</v>
      </c>
      <c r="AC1033" s="9">
        <v>0.56999999999999995</v>
      </c>
      <c r="AD1033" s="10">
        <v>0.48066303667128157</v>
      </c>
      <c r="AE1033" s="10">
        <v>0.413377023168506</v>
      </c>
      <c r="AF1033" s="9">
        <v>2.4928430096874447E-3</v>
      </c>
      <c r="AG1033" s="9">
        <v>6.8162248819447532E-2</v>
      </c>
    </row>
    <row r="1034" spans="3:33">
      <c r="C1034" t="s">
        <v>168</v>
      </c>
      <c r="D1034">
        <v>1999</v>
      </c>
      <c r="E1034" s="9">
        <v>0.81698090211132424</v>
      </c>
      <c r="F1034" s="9">
        <v>1.8460000000000001E-2</v>
      </c>
      <c r="G1034" s="9">
        <v>0.30599999999999994</v>
      </c>
      <c r="H1034" s="9">
        <v>0.30000000000000004</v>
      </c>
      <c r="I1034" s="9">
        <v>0.15066666666666667</v>
      </c>
      <c r="J1034" s="9">
        <v>0.91200000000000003</v>
      </c>
      <c r="K1034" s="10">
        <v>0.36075000000000002</v>
      </c>
      <c r="L1034" s="9">
        <v>0.56779999999999997</v>
      </c>
      <c r="M1034" s="9">
        <v>0.99122240935343509</v>
      </c>
      <c r="N1034" s="10">
        <v>0.14000000000000001</v>
      </c>
      <c r="O1034" s="10">
        <v>0.16</v>
      </c>
      <c r="P1034" s="9">
        <v>0.51</v>
      </c>
      <c r="Q1034" s="10">
        <v>0.20749999999999999</v>
      </c>
      <c r="R1034" s="9">
        <v>0.95120000000000005</v>
      </c>
      <c r="S1034" s="9">
        <v>0.53532146341463593</v>
      </c>
      <c r="T1034" s="11">
        <v>0.86241134799999997</v>
      </c>
      <c r="U1034" s="9">
        <v>4.8908242059999996E-2</v>
      </c>
      <c r="V1034" s="10">
        <v>0.61952466905000003</v>
      </c>
      <c r="W1034" s="9">
        <v>9.535094905076584E-3</v>
      </c>
      <c r="X1034" s="9">
        <v>3.67696197318437E-2</v>
      </c>
      <c r="Y1034" s="9">
        <v>0.45999999999999996</v>
      </c>
      <c r="Z1034" s="9">
        <v>0.81</v>
      </c>
      <c r="AA1034" s="10">
        <v>3.2961237584600511E-2</v>
      </c>
      <c r="AB1034" s="9">
        <v>0.70399999619999998</v>
      </c>
      <c r="AC1034" s="9">
        <v>0.57899999999999996</v>
      </c>
      <c r="AD1034" s="10">
        <v>0.47085742970685079</v>
      </c>
      <c r="AE1034" s="10">
        <v>0.45771860872570863</v>
      </c>
      <c r="AF1034" s="9">
        <v>4.0807832852151112E-3</v>
      </c>
      <c r="AG1034" s="9">
        <v>6.9747417355444818E-2</v>
      </c>
    </row>
    <row r="1035" spans="3:33">
      <c r="C1035" t="s">
        <v>168</v>
      </c>
      <c r="D1035">
        <v>2000</v>
      </c>
      <c r="E1035" s="9">
        <v>0.81698090211132424</v>
      </c>
      <c r="F1035" s="9">
        <v>1.8460000000000001E-2</v>
      </c>
      <c r="G1035" s="9">
        <v>0.29000000000000004</v>
      </c>
      <c r="H1035" s="9">
        <v>0.30000000000000004</v>
      </c>
      <c r="I1035" s="9">
        <v>0.15066666666666667</v>
      </c>
      <c r="J1035" s="9">
        <v>0.91</v>
      </c>
      <c r="K1035" s="10">
        <v>0.36075000000000002</v>
      </c>
      <c r="L1035" s="9">
        <v>0.56000000000000005</v>
      </c>
      <c r="M1035" s="9">
        <v>0.99129671479482906</v>
      </c>
      <c r="N1035" s="10">
        <v>0.14000000000000001</v>
      </c>
      <c r="O1035" s="10">
        <v>0.24</v>
      </c>
      <c r="P1035" s="9">
        <v>0.5</v>
      </c>
      <c r="Q1035" s="10">
        <v>0.20749999999999999</v>
      </c>
      <c r="R1035" s="9">
        <v>0.95120000000000005</v>
      </c>
      <c r="S1035" s="9">
        <v>0.54212146341463396</v>
      </c>
      <c r="T1035" s="11">
        <v>0.86241134799999997</v>
      </c>
      <c r="U1035" s="9">
        <v>9.5178992170000004E-2</v>
      </c>
      <c r="V1035" s="10">
        <v>0.59951854724999998</v>
      </c>
      <c r="W1035" s="9">
        <v>9.535094905076584E-3</v>
      </c>
      <c r="X1035" s="9">
        <v>3.67696197318437E-2</v>
      </c>
      <c r="Y1035" s="9">
        <v>0.45999999999999996</v>
      </c>
      <c r="Z1035" s="9">
        <v>0.81</v>
      </c>
      <c r="AA1035" s="10">
        <v>3.2961237584600511E-2</v>
      </c>
      <c r="AB1035" s="9">
        <v>0.70399999619999998</v>
      </c>
      <c r="AC1035" s="9">
        <v>0.58099999999999996</v>
      </c>
      <c r="AD1035" s="10">
        <v>0.46105182274242001</v>
      </c>
      <c r="AE1035" s="10">
        <v>0.50206019428291115</v>
      </c>
      <c r="AF1035" s="9">
        <v>7.3988523628692226E-3</v>
      </c>
      <c r="AG1035" s="9">
        <v>7.1332585891442105E-2</v>
      </c>
    </row>
    <row r="1036" spans="3:33">
      <c r="C1036" t="s">
        <v>168</v>
      </c>
      <c r="D1036">
        <v>2001</v>
      </c>
      <c r="E1036" s="9">
        <v>0.81698090211132424</v>
      </c>
      <c r="F1036" s="9">
        <v>1.8460000000000001E-2</v>
      </c>
      <c r="G1036" s="9">
        <v>0.27599999999999991</v>
      </c>
      <c r="H1036" s="9">
        <v>0.30000000000000004</v>
      </c>
      <c r="I1036" s="9">
        <v>0.15066666666666667</v>
      </c>
      <c r="J1036" s="9">
        <v>0.90600000000000003</v>
      </c>
      <c r="K1036" s="10">
        <v>0.36075000000000002</v>
      </c>
      <c r="L1036" s="9">
        <v>0.5524</v>
      </c>
      <c r="M1036" s="9">
        <v>0.99137323783529807</v>
      </c>
      <c r="N1036" s="10">
        <v>0.14000000000000001</v>
      </c>
      <c r="O1036" s="10">
        <v>0.3</v>
      </c>
      <c r="P1036" s="9">
        <v>0.49000000000000005</v>
      </c>
      <c r="Q1036" s="10">
        <v>0.20749999999999999</v>
      </c>
      <c r="R1036" s="9">
        <v>0.95120000000000005</v>
      </c>
      <c r="S1036" s="9">
        <v>0.54892292682927013</v>
      </c>
      <c r="T1036" s="11">
        <v>0.86241134799999997</v>
      </c>
      <c r="U1036" s="9">
        <v>0.14185421039999999</v>
      </c>
      <c r="V1036" s="10">
        <v>0.56921130330000003</v>
      </c>
      <c r="W1036" s="9">
        <v>9.535094905076584E-3</v>
      </c>
      <c r="X1036" s="9">
        <v>3.67696197318437E-2</v>
      </c>
      <c r="Y1036" s="9">
        <v>0.45999999999999996</v>
      </c>
      <c r="Z1036" s="9">
        <v>0.81</v>
      </c>
      <c r="AA1036" s="10">
        <v>3.2961237584600511E-2</v>
      </c>
      <c r="AB1036" s="9">
        <v>0.81600000380000004</v>
      </c>
      <c r="AC1036" s="9">
        <v>0.57999999999999996</v>
      </c>
      <c r="AD1036" s="10">
        <v>0.46508620592903699</v>
      </c>
      <c r="AE1036" s="10">
        <v>0.49929033629431502</v>
      </c>
      <c r="AF1036" s="9">
        <v>1.3544823634170223E-2</v>
      </c>
      <c r="AG1036" s="9">
        <v>7.2917754427439405E-2</v>
      </c>
    </row>
    <row r="1037" spans="3:33">
      <c r="C1037" t="s">
        <v>168</v>
      </c>
      <c r="D1037">
        <v>2002</v>
      </c>
      <c r="E1037" s="9">
        <v>0.81698090211132424</v>
      </c>
      <c r="F1037" s="9">
        <v>1.8460000000000001E-2</v>
      </c>
      <c r="G1037" s="9">
        <v>0.26200000000000001</v>
      </c>
      <c r="H1037" s="9">
        <v>0.30000000000000004</v>
      </c>
      <c r="I1037" s="9">
        <v>0.15066666666666667</v>
      </c>
      <c r="J1037" s="9">
        <v>0.90200000000000002</v>
      </c>
      <c r="K1037" s="10">
        <v>0.36075000000000002</v>
      </c>
      <c r="L1037" s="9">
        <v>0.54479999999999995</v>
      </c>
      <c r="M1037" s="9">
        <v>0.99145180578814118</v>
      </c>
      <c r="N1037" s="10">
        <v>0.14000000000000001</v>
      </c>
      <c r="O1037" s="10">
        <v>0.26</v>
      </c>
      <c r="P1037" s="9">
        <v>0.48</v>
      </c>
      <c r="Q1037" s="10">
        <v>0.20749999999999999</v>
      </c>
      <c r="R1037" s="9">
        <v>0.95120000000000005</v>
      </c>
      <c r="S1037" s="9">
        <v>0.55543219512195185</v>
      </c>
      <c r="T1037" s="11">
        <v>0.86241134799999997</v>
      </c>
      <c r="U1037" s="9">
        <v>0.1576373059</v>
      </c>
      <c r="V1037" s="10">
        <v>0.53890405934999996</v>
      </c>
      <c r="W1037" s="9">
        <v>9.535094905076584E-3</v>
      </c>
      <c r="X1037" s="9">
        <v>3.67696197318437E-2</v>
      </c>
      <c r="Y1037" s="9">
        <v>0.45999999999999996</v>
      </c>
      <c r="Z1037" s="9">
        <v>0.81</v>
      </c>
      <c r="AA1037" s="10">
        <v>3.2961237584600511E-2</v>
      </c>
      <c r="AB1037" s="9">
        <v>0.81840000150000003</v>
      </c>
      <c r="AC1037" s="9">
        <v>0.57200000000000006</v>
      </c>
      <c r="AD1037" s="10">
        <v>0.46912058911565396</v>
      </c>
      <c r="AE1037" s="10">
        <v>0.49652047830571877</v>
      </c>
      <c r="AF1037" s="9">
        <v>2.0989091972564888E-2</v>
      </c>
      <c r="AG1037" s="9">
        <v>7.4502922963436705E-2</v>
      </c>
    </row>
    <row r="1038" spans="3:33">
      <c r="C1038" t="s">
        <v>168</v>
      </c>
      <c r="D1038">
        <v>2003</v>
      </c>
      <c r="E1038" s="9">
        <v>0.81698090211132424</v>
      </c>
      <c r="F1038" s="9">
        <v>1.8460000000000001E-2</v>
      </c>
      <c r="G1038" s="9">
        <v>0.248</v>
      </c>
      <c r="H1038" s="9">
        <v>0.30000000000000004</v>
      </c>
      <c r="I1038" s="9">
        <v>0.15066666666666667</v>
      </c>
      <c r="J1038" s="9">
        <v>0.89800000000000002</v>
      </c>
      <c r="K1038" s="10">
        <v>0.36075000000000002</v>
      </c>
      <c r="L1038" s="9">
        <v>0.53720000000000001</v>
      </c>
      <c r="M1038" s="9">
        <v>0.9863078454799642</v>
      </c>
      <c r="N1038" s="10">
        <v>0.14000000000000001</v>
      </c>
      <c r="O1038" s="10">
        <v>0.41</v>
      </c>
      <c r="P1038" s="9">
        <v>0.47000000000000003</v>
      </c>
      <c r="Q1038" s="10">
        <v>0.20749999999999999</v>
      </c>
      <c r="R1038" s="9">
        <v>0.95120000000000005</v>
      </c>
      <c r="S1038" s="9">
        <v>0.56130731707317194</v>
      </c>
      <c r="T1038" s="11">
        <v>0.86241134799999997</v>
      </c>
      <c r="U1038" s="9">
        <v>0.2912458758</v>
      </c>
      <c r="V1038" s="10">
        <v>0.50859681540000001</v>
      </c>
      <c r="W1038" s="9">
        <v>9.535094905076584E-3</v>
      </c>
      <c r="X1038" s="9">
        <v>3.67696197318437E-2</v>
      </c>
      <c r="Y1038" s="9">
        <v>0.45999999999999996</v>
      </c>
      <c r="Z1038" s="9">
        <v>0.81</v>
      </c>
      <c r="AA1038" s="10">
        <v>3.2961237584600511E-2</v>
      </c>
      <c r="AB1038" s="9">
        <v>0.82079999920000002</v>
      </c>
      <c r="AC1038" s="9">
        <v>0.58200000000000007</v>
      </c>
      <c r="AD1038" s="10">
        <v>0.48191052356391439</v>
      </c>
      <c r="AE1038" s="10">
        <v>0.53011509750612995</v>
      </c>
      <c r="AF1038" s="9">
        <v>4.2182762971849558E-2</v>
      </c>
      <c r="AG1038" s="9">
        <v>7.6088091499433977E-2</v>
      </c>
    </row>
    <row r="1039" spans="3:33">
      <c r="C1039" t="s">
        <v>168</v>
      </c>
      <c r="D1039">
        <v>2004</v>
      </c>
      <c r="E1039" s="9">
        <v>0.81698090211132424</v>
      </c>
      <c r="F1039" s="9">
        <v>1.8460000000000001E-2</v>
      </c>
      <c r="G1039" s="9">
        <v>0.2340000000000001</v>
      </c>
      <c r="H1039" s="9">
        <v>0.30000000000000004</v>
      </c>
      <c r="I1039" s="9">
        <v>0.15066666666666667</v>
      </c>
      <c r="J1039" s="9">
        <v>0.89400000000000002</v>
      </c>
      <c r="K1039" s="10">
        <v>0.36075000000000002</v>
      </c>
      <c r="L1039" s="9">
        <v>0.52959999999999996</v>
      </c>
      <c r="M1039" s="9">
        <v>0.97560916666666664</v>
      </c>
      <c r="N1039" s="10">
        <v>0.14000000000000001</v>
      </c>
      <c r="O1039" s="10">
        <v>0.34</v>
      </c>
      <c r="P1039" s="9">
        <v>0.42000000000000004</v>
      </c>
      <c r="Q1039" s="10">
        <v>0.20749999999999999</v>
      </c>
      <c r="R1039" s="9">
        <v>0.95120000000000005</v>
      </c>
      <c r="S1039" s="9">
        <v>0.56609707317073199</v>
      </c>
      <c r="T1039" s="11">
        <v>0.86241134799999997</v>
      </c>
      <c r="U1039" s="9">
        <v>0.31751747650000001</v>
      </c>
      <c r="V1039" s="10">
        <v>0.47828957145000001</v>
      </c>
      <c r="W1039" s="9">
        <v>9.535094905076584E-3</v>
      </c>
      <c r="X1039" s="9">
        <v>3.67696197318437E-2</v>
      </c>
      <c r="Y1039" s="9">
        <v>0.45999999999999996</v>
      </c>
      <c r="Z1039" s="9">
        <v>0.81</v>
      </c>
      <c r="AA1039" s="10">
        <v>3.2961237584600511E-2</v>
      </c>
      <c r="AB1039" s="9">
        <v>0.83574853419999995</v>
      </c>
      <c r="AC1039" s="9">
        <v>0.59099999999999997</v>
      </c>
      <c r="AD1039" s="10">
        <v>0.47316728889399606</v>
      </c>
      <c r="AE1039" s="10">
        <v>0.52038159651743598</v>
      </c>
      <c r="AF1039" s="9">
        <v>8.7861476693903554E-2</v>
      </c>
      <c r="AG1039" s="9">
        <v>7.7673260035431277E-2</v>
      </c>
    </row>
    <row r="1040" spans="3:33">
      <c r="C1040" t="s">
        <v>168</v>
      </c>
      <c r="D1040">
        <v>2005</v>
      </c>
      <c r="E1040" s="9">
        <v>0.81698090211132424</v>
      </c>
      <c r="F1040" s="9">
        <v>1.8460000000000001E-2</v>
      </c>
      <c r="G1040" s="9">
        <v>0.21999999999999997</v>
      </c>
      <c r="H1040" s="9">
        <v>0.30000000000000004</v>
      </c>
      <c r="I1040" s="9">
        <v>0.15066666666666667</v>
      </c>
      <c r="J1040" s="9">
        <v>0.89</v>
      </c>
      <c r="K1040" s="10">
        <v>0.36075000000000002</v>
      </c>
      <c r="L1040" s="9">
        <v>0.52200000000000002</v>
      </c>
      <c r="M1040" s="9">
        <v>0.98774333333333331</v>
      </c>
      <c r="N1040" s="10">
        <v>0.14000000000000001</v>
      </c>
      <c r="O1040" s="10">
        <v>0.37</v>
      </c>
      <c r="P1040" s="9">
        <v>0.37</v>
      </c>
      <c r="Q1040" s="10">
        <v>0.20749999999999999</v>
      </c>
      <c r="R1040" s="9">
        <v>0.95921000000000001</v>
      </c>
      <c r="S1040" s="9">
        <v>0.56932243902439195</v>
      </c>
      <c r="T1040" s="11">
        <v>0.86241134799999997</v>
      </c>
      <c r="U1040" s="9">
        <v>0.22723267010000001</v>
      </c>
      <c r="V1040" s="10">
        <v>0.4479823275</v>
      </c>
      <c r="W1040" s="9">
        <v>9.535094905076584E-3</v>
      </c>
      <c r="X1040" s="9">
        <v>3.67696197318437E-2</v>
      </c>
      <c r="Y1040" s="9">
        <v>0.45999999999999996</v>
      </c>
      <c r="Z1040" s="9">
        <v>0.81</v>
      </c>
      <c r="AA1040" s="10">
        <v>3.2961237584600511E-2</v>
      </c>
      <c r="AB1040" s="9">
        <v>0.85069706919999999</v>
      </c>
      <c r="AC1040" s="9">
        <v>0.56499999999999995</v>
      </c>
      <c r="AD1040" s="10">
        <v>0.52815042222058006</v>
      </c>
      <c r="AE1040" s="10">
        <v>0.55077481086607005</v>
      </c>
      <c r="AF1040" s="9">
        <v>0.14574177827683335</v>
      </c>
      <c r="AG1040" s="9">
        <v>7.9258428571428577E-2</v>
      </c>
    </row>
    <row r="1041" spans="3:33">
      <c r="C1041" t="s">
        <v>168</v>
      </c>
      <c r="D1041">
        <v>2006</v>
      </c>
      <c r="E1041" s="9">
        <v>0.81698090211132424</v>
      </c>
      <c r="F1041" s="9">
        <v>1.8460000000000001E-2</v>
      </c>
      <c r="G1041" s="9">
        <v>0.20666666666666667</v>
      </c>
      <c r="H1041" s="9">
        <v>0.30000000000000004</v>
      </c>
      <c r="I1041" s="9">
        <v>0.15066666666666667</v>
      </c>
      <c r="J1041" s="9">
        <v>0.8833333333333333</v>
      </c>
      <c r="K1041" s="10">
        <v>0.36075000000000002</v>
      </c>
      <c r="L1041" s="9">
        <v>0.51460000000000006</v>
      </c>
      <c r="M1041" s="9">
        <v>0.96656706349200006</v>
      </c>
      <c r="N1041" s="10">
        <v>0.14000000000000001</v>
      </c>
      <c r="O1041" s="10">
        <v>0.34</v>
      </c>
      <c r="P1041" s="9">
        <v>0.32</v>
      </c>
      <c r="Q1041" s="10">
        <v>0.20749999999999999</v>
      </c>
      <c r="R1041" s="9">
        <v>0.95750000000000002</v>
      </c>
      <c r="S1041" s="9">
        <v>0.57062487804878204</v>
      </c>
      <c r="T1041" s="11">
        <v>0.86241134799999997</v>
      </c>
      <c r="U1041" s="9">
        <v>0.21175844519999998</v>
      </c>
      <c r="V1041" s="10">
        <v>0.42446938241666665</v>
      </c>
      <c r="W1041" s="9">
        <v>9.535094905076584E-3</v>
      </c>
      <c r="X1041" s="9">
        <v>3.67696197318437E-2</v>
      </c>
      <c r="Y1041" s="9">
        <v>0.45999999999999996</v>
      </c>
      <c r="Z1041" s="9">
        <v>0.81</v>
      </c>
      <c r="AA1041" s="10">
        <v>3.2961237584600511E-2</v>
      </c>
      <c r="AB1041" s="9">
        <v>0.85368312774925637</v>
      </c>
      <c r="AC1041" s="9">
        <v>0.55600000000000005</v>
      </c>
      <c r="AD1041" s="10">
        <v>0.52752354937747203</v>
      </c>
      <c r="AE1041" s="10">
        <v>0.58207727956331201</v>
      </c>
      <c r="AF1041" s="9">
        <v>0.25837257689963222</v>
      </c>
      <c r="AG1041" s="9">
        <v>7.1327714285714286E-2</v>
      </c>
    </row>
    <row r="1042" spans="3:33">
      <c r="C1042" t="s">
        <v>168</v>
      </c>
      <c r="D1042">
        <v>2007</v>
      </c>
      <c r="E1042" s="9">
        <v>0.81698090211132424</v>
      </c>
      <c r="F1042" s="9">
        <v>1.8460000000000001E-2</v>
      </c>
      <c r="G1042" s="9">
        <v>0.19333333333333325</v>
      </c>
      <c r="H1042" s="9">
        <v>0.30000000000000004</v>
      </c>
      <c r="I1042" s="9">
        <v>0.15066666666666667</v>
      </c>
      <c r="J1042" s="9">
        <v>0.87666666666666671</v>
      </c>
      <c r="K1042" s="10">
        <v>0.36075000000000002</v>
      </c>
      <c r="L1042" s="9">
        <v>0.50719999999999998</v>
      </c>
      <c r="M1042" s="9">
        <v>0.98271439393933335</v>
      </c>
      <c r="N1042" s="10">
        <v>0.14000000000000001</v>
      </c>
      <c r="O1042" s="10">
        <v>0.33</v>
      </c>
      <c r="P1042" s="9">
        <v>0.32639999985694884</v>
      </c>
      <c r="Q1042" s="10">
        <v>0.20749999999999999</v>
      </c>
      <c r="R1042" s="9">
        <v>0.95579000000000003</v>
      </c>
      <c r="S1042" s="9">
        <v>0.57002682926829396</v>
      </c>
      <c r="T1042" s="11">
        <v>0.86241134799999997</v>
      </c>
      <c r="U1042" s="9">
        <v>0.1552944735</v>
      </c>
      <c r="V1042" s="10">
        <v>0.40095643733333336</v>
      </c>
      <c r="W1042" s="9">
        <v>9.535094905076584E-3</v>
      </c>
      <c r="X1042" s="9">
        <v>3.67696197318437E-2</v>
      </c>
      <c r="Y1042" s="9">
        <v>0.45999999999999996</v>
      </c>
      <c r="Z1042" s="9">
        <v>0.81</v>
      </c>
      <c r="AA1042" s="10">
        <v>3.2961237584600511E-2</v>
      </c>
      <c r="AB1042" s="9">
        <v>0.85666918629851274</v>
      </c>
      <c r="AC1042" s="9">
        <v>0.57600000000000007</v>
      </c>
      <c r="AD1042" s="10">
        <v>0.51684813373348126</v>
      </c>
      <c r="AE1042" s="10">
        <v>0.59896317415390399</v>
      </c>
      <c r="AF1042" s="9">
        <v>0.36941805509123554</v>
      </c>
      <c r="AG1042" s="9">
        <v>8.8593428571428559E-2</v>
      </c>
    </row>
    <row r="1043" spans="3:33">
      <c r="C1043" t="s">
        <v>168</v>
      </c>
      <c r="D1043">
        <v>2008</v>
      </c>
      <c r="E1043" s="9">
        <v>0.81698090211132424</v>
      </c>
      <c r="F1043" s="9">
        <v>1.8460000000000001E-2</v>
      </c>
      <c r="G1043" s="9">
        <v>0.18000000000000005</v>
      </c>
      <c r="H1043" s="9">
        <v>0.30000000000000004</v>
      </c>
      <c r="I1043" s="9">
        <v>0.15066666666666667</v>
      </c>
      <c r="J1043" s="9">
        <v>0.87</v>
      </c>
      <c r="K1043" s="10">
        <v>0.36075000000000002</v>
      </c>
      <c r="L1043" s="9">
        <v>0.49979999999999997</v>
      </c>
      <c r="M1043" s="9">
        <v>0.98927878787883339</v>
      </c>
      <c r="N1043" s="10">
        <v>0.14000000000000001</v>
      </c>
      <c r="O1043" s="10">
        <v>0.33659999985247852</v>
      </c>
      <c r="P1043" s="9">
        <v>0.33279999971389773</v>
      </c>
      <c r="Q1043" s="10">
        <v>0.20749999999999999</v>
      </c>
      <c r="R1043" s="9">
        <v>0.95220000000000005</v>
      </c>
      <c r="S1043" s="9">
        <v>0.56766097560975592</v>
      </c>
      <c r="T1043" s="11">
        <v>0.86241134799999997</v>
      </c>
      <c r="U1043" s="9">
        <v>0.14018258319999999</v>
      </c>
      <c r="V1043" s="10">
        <v>0.37744349225000001</v>
      </c>
      <c r="W1043" s="9">
        <v>9.535094905076584E-3</v>
      </c>
      <c r="X1043" s="9">
        <v>3.67696197318437E-2</v>
      </c>
      <c r="Y1043" s="9">
        <v>0.45999999999999996</v>
      </c>
      <c r="Z1043" s="9">
        <v>0.81</v>
      </c>
      <c r="AA1043" s="10">
        <v>3.2961237584600511E-2</v>
      </c>
      <c r="AB1043" s="9">
        <v>0.85965524484776912</v>
      </c>
      <c r="AC1043" s="9">
        <v>0.56999999999999995</v>
      </c>
      <c r="AD1043" s="10">
        <v>0.52477774391246401</v>
      </c>
      <c r="AE1043" s="10">
        <v>0.58386087779448603</v>
      </c>
      <c r="AF1043" s="9">
        <v>0.55055772875026887</v>
      </c>
      <c r="AG1043" s="9">
        <v>0.10593571428571429</v>
      </c>
    </row>
    <row r="1044" spans="3:33">
      <c r="C1044" t="s">
        <v>168</v>
      </c>
      <c r="D1044">
        <v>2009</v>
      </c>
      <c r="E1044" s="9">
        <v>0.81698090211132424</v>
      </c>
      <c r="F1044" s="9">
        <v>1.8460000000000001E-2</v>
      </c>
      <c r="G1044" s="9">
        <v>0.19639999963343147</v>
      </c>
      <c r="H1044" s="9">
        <v>0.30000000000000004</v>
      </c>
      <c r="I1044" s="9">
        <v>0.15066666666666667</v>
      </c>
      <c r="J1044" s="9">
        <v>0.87259999994188542</v>
      </c>
      <c r="K1044" s="10">
        <v>0.36075000000000002</v>
      </c>
      <c r="L1044" s="9">
        <v>0.4924</v>
      </c>
      <c r="M1044" s="9">
        <v>0.98927878787883339</v>
      </c>
      <c r="N1044" s="10">
        <v>0.14000000000000001</v>
      </c>
      <c r="O1044" s="10">
        <v>0.34319999970495702</v>
      </c>
      <c r="P1044" s="9">
        <v>0.33919999957084662</v>
      </c>
      <c r="Q1044" s="10">
        <v>0.20749999999999999</v>
      </c>
      <c r="R1044" s="9">
        <v>0.95120000000000005</v>
      </c>
      <c r="S1044" s="9">
        <v>0.59030775559136583</v>
      </c>
      <c r="T1044" s="11">
        <v>0.86241134799999997</v>
      </c>
      <c r="U1044" s="9">
        <v>0.16788410979999999</v>
      </c>
      <c r="V1044" s="10">
        <v>0.38499236192626962</v>
      </c>
      <c r="W1044" s="9">
        <v>9.535094905076584E-3</v>
      </c>
      <c r="X1044" s="9">
        <v>3.67696197318437E-2</v>
      </c>
      <c r="Y1044" s="9">
        <v>0.45999999999999996</v>
      </c>
      <c r="Z1044" s="9">
        <v>0.81</v>
      </c>
      <c r="AA1044" s="10">
        <v>3.2961237584600511E-2</v>
      </c>
      <c r="AB1044" s="9">
        <v>0.86264130339702549</v>
      </c>
      <c r="AC1044" s="9">
        <v>0.58099999999999996</v>
      </c>
      <c r="AD1044" s="10">
        <v>0.53245753056818401</v>
      </c>
      <c r="AE1044" s="10">
        <v>0.59905308541206392</v>
      </c>
      <c r="AF1044" s="9">
        <v>0.7042623078400011</v>
      </c>
      <c r="AG1044" s="9">
        <v>0.123278</v>
      </c>
    </row>
    <row r="1045" spans="3:33">
      <c r="C1045" t="s">
        <v>168</v>
      </c>
      <c r="D1045">
        <v>2010</v>
      </c>
      <c r="E1045" s="9">
        <v>0.81698090211132424</v>
      </c>
      <c r="F1045" s="9">
        <v>1.8460000000000001E-2</v>
      </c>
      <c r="G1045" s="9">
        <v>0.21279999926686288</v>
      </c>
      <c r="H1045" s="9">
        <v>0.30000000000000004</v>
      </c>
      <c r="I1045" s="9">
        <v>0.15066666666666667</v>
      </c>
      <c r="J1045" s="9">
        <v>0.87519999988377095</v>
      </c>
      <c r="K1045" s="10">
        <v>0.36075000000000002</v>
      </c>
      <c r="L1045" s="9">
        <v>0.49732399988994003</v>
      </c>
      <c r="M1045" s="9">
        <v>0.98927878787883339</v>
      </c>
      <c r="N1045" s="10">
        <v>0.14000000000000001</v>
      </c>
      <c r="O1045" s="10">
        <v>0.34979999955743551</v>
      </c>
      <c r="P1045" s="9">
        <v>0.34559999942779546</v>
      </c>
      <c r="Q1045" s="10">
        <v>0.20749999999999999</v>
      </c>
      <c r="R1045" s="9">
        <v>0.95120000000000005</v>
      </c>
      <c r="S1045" s="9">
        <v>0.61295453557297574</v>
      </c>
      <c r="T1045" s="11">
        <v>0.86241134799999997</v>
      </c>
      <c r="U1045" s="9">
        <v>0.16956295086047496</v>
      </c>
      <c r="V1045" s="10">
        <v>0.39254123160253923</v>
      </c>
      <c r="W1045" s="9">
        <v>9.535094905076584E-3</v>
      </c>
      <c r="X1045" s="9">
        <v>3.67696197318437E-2</v>
      </c>
      <c r="Y1045" s="9">
        <v>0.45999999999999996</v>
      </c>
      <c r="Z1045" s="9">
        <v>0.81</v>
      </c>
      <c r="AA1045" s="10">
        <v>3.2961237584600511E-2</v>
      </c>
      <c r="AB1045" s="9">
        <v>0.86562736194628198</v>
      </c>
      <c r="AC1045" s="9">
        <v>0.60199999999999998</v>
      </c>
      <c r="AD1045" s="10">
        <v>0.53213295526975701</v>
      </c>
      <c r="AE1045" s="10">
        <v>0.59806255458008351</v>
      </c>
      <c r="AF1045" s="9">
        <v>0.69721968491901598</v>
      </c>
      <c r="AG1045" s="9">
        <v>0.12204522002755479</v>
      </c>
    </row>
    <row r="1046" spans="3:33">
      <c r="C1046" t="s">
        <v>170</v>
      </c>
      <c r="D1046">
        <v>1995</v>
      </c>
      <c r="E1046" s="9">
        <v>1</v>
      </c>
      <c r="F1046" s="9">
        <v>0.14684999970160426</v>
      </c>
      <c r="G1046" s="9">
        <v>2.0000000000000018E-2</v>
      </c>
      <c r="H1046" s="9">
        <v>0.44999999999999996</v>
      </c>
      <c r="I1046" s="9">
        <v>0</v>
      </c>
      <c r="J1046" s="9">
        <v>3.0000000000000027E-2</v>
      </c>
      <c r="K1046" s="10">
        <v>0.27483333333333337</v>
      </c>
      <c r="L1046" s="9">
        <v>0.40700000000000003</v>
      </c>
      <c r="M1046" s="9">
        <v>0</v>
      </c>
      <c r="N1046" s="10">
        <v>0.12</v>
      </c>
      <c r="O1046" s="10">
        <v>0.24</v>
      </c>
      <c r="P1046" s="9">
        <v>0</v>
      </c>
      <c r="Q1046" s="10">
        <v>6.7499999999999991E-2</v>
      </c>
      <c r="R1046" s="9">
        <v>0.50560000000000005</v>
      </c>
      <c r="S1046" s="9">
        <v>0.14829268292682996</v>
      </c>
      <c r="T1046" s="11">
        <v>0.11312217199999999</v>
      </c>
      <c r="U1046" s="9">
        <v>0</v>
      </c>
      <c r="V1046" s="10">
        <v>6.8796224999999995E-4</v>
      </c>
      <c r="W1046" s="9">
        <v>5.7487527822710896E-2</v>
      </c>
      <c r="X1046" s="9">
        <v>8.6387275857641999E-2</v>
      </c>
      <c r="Y1046" s="9">
        <v>0</v>
      </c>
      <c r="Z1046" s="9">
        <v>0.69</v>
      </c>
      <c r="AA1046" s="10">
        <v>0.15128006206361522</v>
      </c>
      <c r="AB1046" s="9">
        <v>8.3000030500000044E-2</v>
      </c>
      <c r="AC1046" s="9">
        <v>0.61199999999999999</v>
      </c>
      <c r="AD1046" s="10">
        <v>0.60252198518861022</v>
      </c>
      <c r="AE1046" s="10">
        <v>0.6400526286678786</v>
      </c>
      <c r="AF1046" s="9">
        <v>2.8524857375713111E-2</v>
      </c>
      <c r="AG1046" s="9">
        <v>0.52223385714285719</v>
      </c>
    </row>
    <row r="1047" spans="3:33">
      <c r="C1047" t="s">
        <v>170</v>
      </c>
      <c r="D1047">
        <v>1996</v>
      </c>
      <c r="E1047" s="9">
        <v>1</v>
      </c>
      <c r="F1047" s="9">
        <v>0.1441799997612834</v>
      </c>
      <c r="G1047" s="9">
        <v>1.8000000000000016E-2</v>
      </c>
      <c r="H1047" s="9">
        <v>0.44999999999999996</v>
      </c>
      <c r="I1047" s="9">
        <v>0</v>
      </c>
      <c r="J1047" s="9">
        <v>2.8000000000000025E-2</v>
      </c>
      <c r="K1047" s="10">
        <v>0.27483333333333337</v>
      </c>
      <c r="L1047" s="9">
        <v>0.40619999999999995</v>
      </c>
      <c r="M1047" s="9">
        <v>0</v>
      </c>
      <c r="N1047" s="10">
        <v>0.12</v>
      </c>
      <c r="O1047" s="10">
        <v>0.23</v>
      </c>
      <c r="P1047" s="9">
        <v>0</v>
      </c>
      <c r="Q1047" s="10">
        <v>6.7499999999999991E-2</v>
      </c>
      <c r="R1047" s="9">
        <v>0.50560000000000005</v>
      </c>
      <c r="S1047" s="9">
        <v>0.14629268292683006</v>
      </c>
      <c r="T1047" s="11">
        <v>0.11312217199999999</v>
      </c>
      <c r="U1047" s="9">
        <v>0</v>
      </c>
      <c r="V1047" s="10">
        <v>8.928435E-4</v>
      </c>
      <c r="W1047" s="9">
        <v>5.7487527822710896E-2</v>
      </c>
      <c r="X1047" s="9">
        <v>8.6387275857641999E-2</v>
      </c>
      <c r="Y1047" s="9">
        <v>0</v>
      </c>
      <c r="Z1047" s="9">
        <v>0.69</v>
      </c>
      <c r="AA1047" s="10">
        <v>0.15128006206361522</v>
      </c>
      <c r="AB1047" s="9">
        <v>8.1999969499999992E-2</v>
      </c>
      <c r="AC1047" s="9">
        <v>0.60499999999999998</v>
      </c>
      <c r="AD1047" s="10">
        <v>0.60461427055290196</v>
      </c>
      <c r="AE1047" s="10">
        <v>0.64291084551427802</v>
      </c>
      <c r="AF1047" s="9">
        <v>5.5197601186955887E-2</v>
      </c>
      <c r="AG1047" s="9">
        <v>0.57576514285714286</v>
      </c>
    </row>
    <row r="1048" spans="3:33">
      <c r="C1048" t="s">
        <v>170</v>
      </c>
      <c r="D1048">
        <v>1997</v>
      </c>
      <c r="E1048" s="9">
        <v>1</v>
      </c>
      <c r="F1048" s="9">
        <v>0.14150999982096255</v>
      </c>
      <c r="G1048" s="9">
        <v>1.5999999999999903E-2</v>
      </c>
      <c r="H1048" s="9">
        <v>0.44999999999999996</v>
      </c>
      <c r="I1048" s="9">
        <v>0</v>
      </c>
      <c r="J1048" s="9">
        <v>2.5999999999999912E-2</v>
      </c>
      <c r="K1048" s="10">
        <v>0.27483333333333337</v>
      </c>
      <c r="L1048" s="9">
        <v>0.40539999999999998</v>
      </c>
      <c r="M1048" s="9">
        <v>0</v>
      </c>
      <c r="N1048" s="10">
        <v>0.12</v>
      </c>
      <c r="O1048" s="10">
        <v>0.26</v>
      </c>
      <c r="P1048" s="9">
        <v>0</v>
      </c>
      <c r="Q1048" s="10">
        <v>6.7499999999999991E-2</v>
      </c>
      <c r="R1048" s="9">
        <v>0.50560000000000005</v>
      </c>
      <c r="S1048" s="9">
        <v>0.13726829268292784</v>
      </c>
      <c r="T1048" s="11">
        <v>0.11312217199999999</v>
      </c>
      <c r="U1048" s="9">
        <v>0</v>
      </c>
      <c r="V1048" s="10">
        <v>1.09772475E-3</v>
      </c>
      <c r="W1048" s="9">
        <v>5.7487527822710896E-2</v>
      </c>
      <c r="X1048" s="9">
        <v>8.6387275857641999E-2</v>
      </c>
      <c r="Y1048" s="9">
        <v>0</v>
      </c>
      <c r="Z1048" s="9">
        <v>0.69</v>
      </c>
      <c r="AA1048" s="10">
        <v>0.15128006206361522</v>
      </c>
      <c r="AB1048" s="9">
        <v>8.1999969499999992E-2</v>
      </c>
      <c r="AC1048" s="9">
        <v>0.59599999999999997</v>
      </c>
      <c r="AD1048" s="10">
        <v>0.58558172019673105</v>
      </c>
      <c r="AE1048" s="10">
        <v>0.68298195020795993</v>
      </c>
      <c r="AF1048" s="9">
        <v>9.6677079789263112E-2</v>
      </c>
      <c r="AG1048" s="9">
        <v>0.63098028571428566</v>
      </c>
    </row>
    <row r="1049" spans="3:33">
      <c r="C1049" t="s">
        <v>170</v>
      </c>
      <c r="D1049">
        <v>1998</v>
      </c>
      <c r="E1049" s="9">
        <v>1</v>
      </c>
      <c r="F1049" s="9">
        <v>0.13883999988064169</v>
      </c>
      <c r="G1049" s="9">
        <v>1.4000000000000012E-2</v>
      </c>
      <c r="H1049" s="9">
        <v>0.44999999999999996</v>
      </c>
      <c r="I1049" s="9">
        <v>0</v>
      </c>
      <c r="J1049" s="9">
        <v>2.4000000000000021E-2</v>
      </c>
      <c r="K1049" s="10">
        <v>0.27483333333333337</v>
      </c>
      <c r="L1049" s="9">
        <v>0.40460000000000002</v>
      </c>
      <c r="M1049" s="9">
        <v>0</v>
      </c>
      <c r="N1049" s="10">
        <v>0.12</v>
      </c>
      <c r="O1049" s="10">
        <v>0.25</v>
      </c>
      <c r="P1049" s="9">
        <v>0</v>
      </c>
      <c r="Q1049" s="10">
        <v>6.7499999999999991E-2</v>
      </c>
      <c r="R1049" s="9">
        <v>0.50560000000000005</v>
      </c>
      <c r="S1049" s="9">
        <v>0.14321951219512186</v>
      </c>
      <c r="T1049" s="11">
        <v>0.11312217199999999</v>
      </c>
      <c r="U1049" s="9">
        <v>0</v>
      </c>
      <c r="V1049" s="10">
        <v>1.302606E-3</v>
      </c>
      <c r="W1049" s="9">
        <v>5.7487527822710896E-2</v>
      </c>
      <c r="X1049" s="9">
        <v>8.6387275857641999E-2</v>
      </c>
      <c r="Y1049" s="9">
        <v>0</v>
      </c>
      <c r="Z1049" s="9">
        <v>0.69</v>
      </c>
      <c r="AA1049" s="10">
        <v>0.15128006206361522</v>
      </c>
      <c r="AB1049" s="9">
        <v>8.1999969499999992E-2</v>
      </c>
      <c r="AC1049" s="9">
        <v>0.60599999999999998</v>
      </c>
      <c r="AD1049" s="10">
        <v>0.56654916984056003</v>
      </c>
      <c r="AE1049" s="10">
        <v>0.72305305490164196</v>
      </c>
      <c r="AF1049" s="9">
        <v>0.20991642311439224</v>
      </c>
      <c r="AG1049" s="9">
        <v>0.64655371428571429</v>
      </c>
    </row>
    <row r="1050" spans="3:33">
      <c r="C1050" t="s">
        <v>170</v>
      </c>
      <c r="D1050">
        <v>1999</v>
      </c>
      <c r="E1050" s="9">
        <v>1</v>
      </c>
      <c r="F1050" s="9">
        <v>0.13616999994032086</v>
      </c>
      <c r="G1050" s="9">
        <v>1.2000000000000011E-2</v>
      </c>
      <c r="H1050" s="9">
        <v>0.44999999999999996</v>
      </c>
      <c r="I1050" s="9">
        <v>0</v>
      </c>
      <c r="J1050" s="9">
        <v>2.200000000000002E-2</v>
      </c>
      <c r="K1050" s="10">
        <v>0.27483333333333337</v>
      </c>
      <c r="L1050" s="9">
        <v>0.40380000000000005</v>
      </c>
      <c r="M1050" s="9">
        <v>0</v>
      </c>
      <c r="N1050" s="10">
        <v>0.12</v>
      </c>
      <c r="O1050" s="10">
        <v>0.26</v>
      </c>
      <c r="P1050" s="9">
        <v>0</v>
      </c>
      <c r="Q1050" s="10">
        <v>6.7499999999999991E-2</v>
      </c>
      <c r="R1050" s="9">
        <v>0.50560000000000005</v>
      </c>
      <c r="S1050" s="9">
        <v>0.14024390243902585</v>
      </c>
      <c r="T1050" s="11">
        <v>0.11312217199999999</v>
      </c>
      <c r="U1050" s="9">
        <v>0</v>
      </c>
      <c r="V1050" s="10">
        <v>1.5074872500000001E-3</v>
      </c>
      <c r="W1050" s="9">
        <v>5.7487527822710896E-2</v>
      </c>
      <c r="X1050" s="9">
        <v>8.6387275857641999E-2</v>
      </c>
      <c r="Y1050" s="9">
        <v>0</v>
      </c>
      <c r="Z1050" s="9">
        <v>0.69</v>
      </c>
      <c r="AA1050" s="10">
        <v>0.15128006206361522</v>
      </c>
      <c r="AB1050" s="9">
        <v>8.1999969499999992E-2</v>
      </c>
      <c r="AC1050" s="9">
        <v>0.61</v>
      </c>
      <c r="AD1050" s="10">
        <v>0.60654408343780697</v>
      </c>
      <c r="AE1050" s="10">
        <v>0.70483810239951306</v>
      </c>
      <c r="AF1050" s="9">
        <v>0.39858290708240224</v>
      </c>
      <c r="AG1050" s="9">
        <v>0.66897957142857145</v>
      </c>
    </row>
    <row r="1051" spans="3:33">
      <c r="C1051" t="s">
        <v>170</v>
      </c>
      <c r="D1051">
        <v>2000</v>
      </c>
      <c r="E1051" s="9">
        <v>1</v>
      </c>
      <c r="F1051" s="9">
        <v>0.13350000000000001</v>
      </c>
      <c r="G1051" s="9">
        <v>1.0000000000000009E-2</v>
      </c>
      <c r="H1051" s="9">
        <v>0.44999999999999996</v>
      </c>
      <c r="I1051" s="9">
        <v>0</v>
      </c>
      <c r="J1051" s="9">
        <v>2.0000000000000018E-2</v>
      </c>
      <c r="K1051" s="10">
        <v>0.27483333333333337</v>
      </c>
      <c r="L1051" s="9">
        <v>0.40299999999999997</v>
      </c>
      <c r="M1051" s="9">
        <v>0</v>
      </c>
      <c r="N1051" s="10">
        <v>0.12</v>
      </c>
      <c r="O1051" s="10">
        <v>0.23</v>
      </c>
      <c r="P1051" s="9">
        <v>0</v>
      </c>
      <c r="Q1051" s="10">
        <v>6.7499999999999991E-2</v>
      </c>
      <c r="R1051" s="9">
        <v>0.50560000000000005</v>
      </c>
      <c r="S1051" s="9">
        <v>0.14024390243902585</v>
      </c>
      <c r="T1051" s="11">
        <v>0.11312217199999999</v>
      </c>
      <c r="U1051" s="9">
        <v>0</v>
      </c>
      <c r="V1051" s="10">
        <v>1.7123685000000001E-3</v>
      </c>
      <c r="W1051" s="9">
        <v>5.7487527822710896E-2</v>
      </c>
      <c r="X1051" s="9">
        <v>8.6387275857641999E-2</v>
      </c>
      <c r="Y1051" s="9">
        <v>0</v>
      </c>
      <c r="Z1051" s="9">
        <v>0.69</v>
      </c>
      <c r="AA1051" s="10">
        <v>0.15128006206361522</v>
      </c>
      <c r="AB1051" s="9">
        <v>8.1999969499999992E-2</v>
      </c>
      <c r="AC1051" s="9">
        <v>0.61</v>
      </c>
      <c r="AD1051" s="10">
        <v>0.64653899703505391</v>
      </c>
      <c r="AE1051" s="10">
        <v>0.68662314989738404</v>
      </c>
      <c r="AF1051" s="9">
        <v>0.60376083250642443</v>
      </c>
      <c r="AG1051" s="9">
        <v>0.73157485714285708</v>
      </c>
    </row>
    <row r="1052" spans="3:33">
      <c r="C1052" t="s">
        <v>170</v>
      </c>
      <c r="D1052">
        <v>2001</v>
      </c>
      <c r="E1052" s="9">
        <v>1</v>
      </c>
      <c r="F1052" s="9">
        <v>0.13228000000000001</v>
      </c>
      <c r="G1052" s="9">
        <v>8.0000000000000071E-3</v>
      </c>
      <c r="H1052" s="9">
        <v>0.44999999999999996</v>
      </c>
      <c r="I1052" s="9">
        <v>0</v>
      </c>
      <c r="J1052" s="9">
        <v>2.0000000000000018E-2</v>
      </c>
      <c r="K1052" s="10">
        <v>0.27483333333333337</v>
      </c>
      <c r="L1052" s="9">
        <v>0.40159999999999996</v>
      </c>
      <c r="M1052" s="9">
        <v>0</v>
      </c>
      <c r="N1052" s="10">
        <v>0.12</v>
      </c>
      <c r="O1052" s="10">
        <v>0.28999999999999998</v>
      </c>
      <c r="P1052" s="9">
        <v>0</v>
      </c>
      <c r="Q1052" s="10">
        <v>6.7499999999999991E-2</v>
      </c>
      <c r="R1052" s="9">
        <v>0.50560000000000005</v>
      </c>
      <c r="S1052" s="9">
        <v>0.14029268292683017</v>
      </c>
      <c r="T1052" s="11">
        <v>0.11312217199999999</v>
      </c>
      <c r="U1052" s="9">
        <v>0</v>
      </c>
      <c r="V1052" s="10">
        <v>1.5627173E-3</v>
      </c>
      <c r="W1052" s="9">
        <v>5.7487527822710896E-2</v>
      </c>
      <c r="X1052" s="9">
        <v>8.6387275857641999E-2</v>
      </c>
      <c r="Y1052" s="9">
        <v>0</v>
      </c>
      <c r="Z1052" s="9">
        <v>0.69</v>
      </c>
      <c r="AA1052" s="10">
        <v>0.15128006206361522</v>
      </c>
      <c r="AB1052" s="9">
        <v>0.10035996969962202</v>
      </c>
      <c r="AC1052" s="9">
        <v>0.63400000000000001</v>
      </c>
      <c r="AD1052" s="10">
        <v>0.66128770601615605</v>
      </c>
      <c r="AE1052" s="10">
        <v>0.69578618407399095</v>
      </c>
      <c r="AF1052" s="9">
        <v>0.80809521707608001</v>
      </c>
      <c r="AG1052" s="9">
        <v>0.83886928571428565</v>
      </c>
    </row>
    <row r="1053" spans="3:33">
      <c r="C1053" t="s">
        <v>170</v>
      </c>
      <c r="D1053">
        <v>2002</v>
      </c>
      <c r="E1053" s="9">
        <v>1</v>
      </c>
      <c r="F1053" s="9">
        <v>0.13106000000000001</v>
      </c>
      <c r="G1053" s="9">
        <v>5.9999999999998943E-3</v>
      </c>
      <c r="H1053" s="9">
        <v>0.44999999999999996</v>
      </c>
      <c r="I1053" s="9">
        <v>0</v>
      </c>
      <c r="J1053" s="9">
        <v>2.0000000000000018E-2</v>
      </c>
      <c r="K1053" s="10">
        <v>0.27483333333333337</v>
      </c>
      <c r="L1053" s="9">
        <v>0.40020000000000006</v>
      </c>
      <c r="M1053" s="9">
        <v>0</v>
      </c>
      <c r="N1053" s="10">
        <v>0.12</v>
      </c>
      <c r="O1053" s="10">
        <v>0.39</v>
      </c>
      <c r="P1053" s="9">
        <v>0</v>
      </c>
      <c r="Q1053" s="10">
        <v>6.7499999999999991E-2</v>
      </c>
      <c r="R1053" s="9">
        <v>0.49135733333333331</v>
      </c>
      <c r="S1053" s="9">
        <v>0.12614634146341586</v>
      </c>
      <c r="T1053" s="11">
        <v>0.11312217199999999</v>
      </c>
      <c r="U1053" s="9">
        <v>0</v>
      </c>
      <c r="V1053" s="10">
        <v>1.4130661E-3</v>
      </c>
      <c r="W1053" s="9">
        <v>5.7487527822710896E-2</v>
      </c>
      <c r="X1053" s="9">
        <v>8.6387275857641999E-2</v>
      </c>
      <c r="Y1053" s="9">
        <v>0</v>
      </c>
      <c r="Z1053" s="9">
        <v>0.69</v>
      </c>
      <c r="AA1053" s="10">
        <v>0.15128006206361522</v>
      </c>
      <c r="AB1053" s="9">
        <v>0.11871996989924394</v>
      </c>
      <c r="AC1053" s="9">
        <v>0.59099999999999997</v>
      </c>
      <c r="AD1053" s="10">
        <v>0.67603641499725797</v>
      </c>
      <c r="AE1053" s="10">
        <v>0.70494921825059798</v>
      </c>
      <c r="AF1053" s="9">
        <v>0.94190040343641457</v>
      </c>
      <c r="AG1053" s="9">
        <v>0.94906642857142864</v>
      </c>
    </row>
    <row r="1054" spans="3:33">
      <c r="C1054" t="s">
        <v>170</v>
      </c>
      <c r="D1054">
        <v>2003</v>
      </c>
      <c r="E1054" s="9">
        <v>1</v>
      </c>
      <c r="F1054" s="9">
        <v>0.12984000000000001</v>
      </c>
      <c r="G1054" s="9">
        <v>4.0000000000000036E-3</v>
      </c>
      <c r="H1054" s="9">
        <v>0.44999999999999996</v>
      </c>
      <c r="I1054" s="9">
        <v>0</v>
      </c>
      <c r="J1054" s="9">
        <v>2.0000000000000018E-2</v>
      </c>
      <c r="K1054" s="10">
        <v>0.27483333333333337</v>
      </c>
      <c r="L1054" s="9">
        <v>0.39880000000000004</v>
      </c>
      <c r="M1054" s="9">
        <v>0</v>
      </c>
      <c r="N1054" s="10">
        <v>0.12</v>
      </c>
      <c r="O1054" s="10">
        <v>0.32</v>
      </c>
      <c r="P1054" s="9">
        <v>0</v>
      </c>
      <c r="Q1054" s="10">
        <v>6.7499999999999991E-2</v>
      </c>
      <c r="R1054" s="9">
        <v>0.47711466666666669</v>
      </c>
      <c r="S1054" s="9">
        <v>0.12317073170731785</v>
      </c>
      <c r="T1054" s="11">
        <v>0.11312217199999999</v>
      </c>
      <c r="U1054" s="9">
        <v>0</v>
      </c>
      <c r="V1054" s="10">
        <v>1.2634148999999999E-3</v>
      </c>
      <c r="W1054" s="9">
        <v>5.7487527822710896E-2</v>
      </c>
      <c r="X1054" s="9">
        <v>8.6387275857641999E-2</v>
      </c>
      <c r="Y1054" s="9">
        <v>0</v>
      </c>
      <c r="Z1054" s="9">
        <v>0.69</v>
      </c>
      <c r="AA1054" s="10">
        <v>0.15128006206361522</v>
      </c>
      <c r="AB1054" s="9">
        <v>0.13707997009886597</v>
      </c>
      <c r="AC1054" s="9">
        <v>0.58799999999999997</v>
      </c>
      <c r="AD1054" s="10">
        <v>0.64972550851737199</v>
      </c>
      <c r="AE1054" s="10">
        <v>0.697742799946654</v>
      </c>
      <c r="AF1054" s="9">
        <v>0.90071831064705443</v>
      </c>
      <c r="AG1054" s="9">
        <v>1</v>
      </c>
    </row>
    <row r="1055" spans="3:33">
      <c r="C1055" t="s">
        <v>170</v>
      </c>
      <c r="D1055">
        <v>2004</v>
      </c>
      <c r="E1055" s="9">
        <v>1</v>
      </c>
      <c r="F1055" s="9">
        <v>0.12862000000000001</v>
      </c>
      <c r="G1055" s="9">
        <v>2.0000000000000018E-3</v>
      </c>
      <c r="H1055" s="9">
        <v>0.44999999999999996</v>
      </c>
      <c r="I1055" s="9">
        <v>0</v>
      </c>
      <c r="J1055" s="9">
        <v>2.0000000000000018E-2</v>
      </c>
      <c r="K1055" s="10">
        <v>0.27483333333333337</v>
      </c>
      <c r="L1055" s="9">
        <v>0.39740000000000003</v>
      </c>
      <c r="M1055" s="9">
        <v>0</v>
      </c>
      <c r="N1055" s="10">
        <v>0.12</v>
      </c>
      <c r="O1055" s="10">
        <v>0.31</v>
      </c>
      <c r="P1055" s="9">
        <v>0</v>
      </c>
      <c r="Q1055" s="10">
        <v>6.7499999999999991E-2</v>
      </c>
      <c r="R1055" s="9">
        <v>0.46287199999999995</v>
      </c>
      <c r="S1055" s="9">
        <v>0.12117073170731796</v>
      </c>
      <c r="T1055" s="11">
        <v>0.11312217199999999</v>
      </c>
      <c r="U1055" s="9">
        <v>0</v>
      </c>
      <c r="V1055" s="10">
        <v>1.1137637000000001E-3</v>
      </c>
      <c r="W1055" s="9">
        <v>5.7487527822710896E-2</v>
      </c>
      <c r="X1055" s="9">
        <v>8.6387275857641999E-2</v>
      </c>
      <c r="Y1055" s="9">
        <v>0</v>
      </c>
      <c r="Z1055" s="9">
        <v>0.69</v>
      </c>
      <c r="AA1055" s="10">
        <v>0.15128006206361522</v>
      </c>
      <c r="AB1055" s="9">
        <v>0.15543997029848811</v>
      </c>
      <c r="AC1055" s="9">
        <v>0.59099999999999997</v>
      </c>
      <c r="AD1055" s="10">
        <v>0.61738908249794799</v>
      </c>
      <c r="AE1055" s="10">
        <v>0.72444190480175796</v>
      </c>
      <c r="AF1055" s="9">
        <v>0.93659432026778999</v>
      </c>
      <c r="AG1055" s="9">
        <v>1</v>
      </c>
    </row>
    <row r="1056" spans="3:33">
      <c r="C1056" t="s">
        <v>170</v>
      </c>
      <c r="D1056">
        <v>2005</v>
      </c>
      <c r="E1056" s="9">
        <v>1</v>
      </c>
      <c r="F1056" s="9">
        <v>0.12740000000000001</v>
      </c>
      <c r="G1056" s="9">
        <v>0</v>
      </c>
      <c r="H1056" s="9">
        <v>0.44999999999999996</v>
      </c>
      <c r="I1056" s="9">
        <v>0</v>
      </c>
      <c r="J1056" s="9">
        <v>2.0000000000000018E-2</v>
      </c>
      <c r="K1056" s="10">
        <v>0.27483333333333337</v>
      </c>
      <c r="L1056" s="9">
        <v>0.39600000000000002</v>
      </c>
      <c r="M1056" s="9">
        <v>0</v>
      </c>
      <c r="N1056" s="10">
        <v>0.12</v>
      </c>
      <c r="O1056" s="10">
        <v>0.34</v>
      </c>
      <c r="P1056" s="9">
        <v>0</v>
      </c>
      <c r="Q1056" s="10">
        <v>6.7499999999999991E-2</v>
      </c>
      <c r="R1056" s="9">
        <v>0.45631999999999995</v>
      </c>
      <c r="S1056" s="9">
        <v>0.11667317073170802</v>
      </c>
      <c r="T1056" s="11">
        <v>0.11312217199999999</v>
      </c>
      <c r="U1056" s="9">
        <v>0</v>
      </c>
      <c r="V1056" s="10">
        <v>9.641125E-4</v>
      </c>
      <c r="W1056" s="9">
        <v>5.7487527822710896E-2</v>
      </c>
      <c r="X1056" s="9">
        <v>8.6387275857641999E-2</v>
      </c>
      <c r="Y1056" s="9">
        <v>0</v>
      </c>
      <c r="Z1056" s="9">
        <v>0.69</v>
      </c>
      <c r="AA1056" s="10">
        <v>0.15128006206361522</v>
      </c>
      <c r="AB1056" s="9">
        <v>0.17379997049811013</v>
      </c>
      <c r="AC1056" s="9">
        <v>0.59</v>
      </c>
      <c r="AD1056" s="10">
        <v>0.61147500388658005</v>
      </c>
      <c r="AE1056" s="10">
        <v>0.71787966696757599</v>
      </c>
      <c r="AF1056" s="9">
        <v>1</v>
      </c>
      <c r="AG1056" s="9">
        <v>1</v>
      </c>
    </row>
    <row r="1057" spans="3:33">
      <c r="C1057" t="s">
        <v>170</v>
      </c>
      <c r="D1057">
        <v>2006</v>
      </c>
      <c r="E1057" s="9">
        <v>1</v>
      </c>
      <c r="F1057" s="9">
        <v>0.12994799994304776</v>
      </c>
      <c r="G1057" s="9">
        <v>0</v>
      </c>
      <c r="H1057" s="9">
        <v>0.44999999999999996</v>
      </c>
      <c r="I1057" s="9">
        <v>0</v>
      </c>
      <c r="J1057" s="9">
        <v>2.0000000000000018E-2</v>
      </c>
      <c r="K1057" s="10">
        <v>0.27483333333333337</v>
      </c>
      <c r="L1057" s="9">
        <v>0.39399999999999996</v>
      </c>
      <c r="M1057" s="9">
        <v>0</v>
      </c>
      <c r="N1057" s="10">
        <v>0.12</v>
      </c>
      <c r="O1057" s="10">
        <v>0.35</v>
      </c>
      <c r="P1057" s="9">
        <v>0</v>
      </c>
      <c r="Q1057" s="10">
        <v>6.7499999999999991E-2</v>
      </c>
      <c r="R1057" s="9">
        <v>0.43296000000000001</v>
      </c>
      <c r="S1057" s="9">
        <v>0.10984878048780589</v>
      </c>
      <c r="T1057" s="11">
        <v>0.11312217199999999</v>
      </c>
      <c r="U1057" s="9">
        <v>0</v>
      </c>
      <c r="V1057" s="10">
        <v>9.0469041666666665E-4</v>
      </c>
      <c r="W1057" s="9">
        <v>5.7487527822710896E-2</v>
      </c>
      <c r="X1057" s="9">
        <v>8.6387275857641999E-2</v>
      </c>
      <c r="Y1057" s="9">
        <v>0</v>
      </c>
      <c r="Z1057" s="9">
        <v>0.69</v>
      </c>
      <c r="AA1057" s="10">
        <v>0.15128006206361522</v>
      </c>
      <c r="AB1057" s="9">
        <v>0.19215997069773205</v>
      </c>
      <c r="AC1057" s="9">
        <v>0.60099999999999998</v>
      </c>
      <c r="AD1057" s="10">
        <v>0.62630011842552202</v>
      </c>
      <c r="AE1057" s="10">
        <v>0.69806220018610199</v>
      </c>
      <c r="AF1057" s="9">
        <v>1</v>
      </c>
      <c r="AG1057" s="9">
        <v>1</v>
      </c>
    </row>
    <row r="1058" spans="3:33">
      <c r="C1058" t="s">
        <v>170</v>
      </c>
      <c r="D1058">
        <v>2007</v>
      </c>
      <c r="E1058" s="9">
        <v>1</v>
      </c>
      <c r="F1058" s="9">
        <v>0.13249599988609553</v>
      </c>
      <c r="G1058" s="9">
        <v>0</v>
      </c>
      <c r="H1058" s="9">
        <v>0.44999999999999996</v>
      </c>
      <c r="I1058" s="9">
        <v>0</v>
      </c>
      <c r="J1058" s="9">
        <v>2.0000000000000018E-2</v>
      </c>
      <c r="K1058" s="10">
        <v>0.27483333333333337</v>
      </c>
      <c r="L1058" s="9">
        <v>0.39200000000000002</v>
      </c>
      <c r="M1058" s="9">
        <v>0.53362001500591694</v>
      </c>
      <c r="N1058" s="10">
        <v>0.12</v>
      </c>
      <c r="O1058" s="10">
        <v>0.37</v>
      </c>
      <c r="P1058" s="9">
        <v>0</v>
      </c>
      <c r="Q1058" s="10">
        <v>6.7499999999999991E-2</v>
      </c>
      <c r="R1058" s="9">
        <v>0.41136000000000006</v>
      </c>
      <c r="S1058" s="9">
        <v>0.11216097560975813</v>
      </c>
      <c r="T1058" s="11">
        <v>0.11312217199999999</v>
      </c>
      <c r="U1058" s="9">
        <v>0</v>
      </c>
      <c r="V1058" s="10">
        <v>8.4526833333333331E-4</v>
      </c>
      <c r="W1058" s="9">
        <v>5.7487527822710896E-2</v>
      </c>
      <c r="X1058" s="9">
        <v>8.6387275857641999E-2</v>
      </c>
      <c r="Y1058" s="9">
        <v>0</v>
      </c>
      <c r="Z1058" s="9">
        <v>0.69</v>
      </c>
      <c r="AA1058" s="10">
        <v>0.15128006206361522</v>
      </c>
      <c r="AB1058" s="9">
        <v>0.21051997089735408</v>
      </c>
      <c r="AC1058" s="9">
        <v>0.58700000000000008</v>
      </c>
      <c r="AD1058" s="10">
        <v>0.60657297068504001</v>
      </c>
      <c r="AE1058" s="10">
        <v>0.69175641943643995</v>
      </c>
      <c r="AF1058" s="9">
        <v>1</v>
      </c>
      <c r="AG1058" s="9">
        <v>1</v>
      </c>
    </row>
    <row r="1059" spans="3:33">
      <c r="C1059" t="s">
        <v>170</v>
      </c>
      <c r="D1059">
        <v>2008</v>
      </c>
      <c r="E1059" s="9">
        <v>1</v>
      </c>
      <c r="F1059" s="9">
        <v>0.13504399982914328</v>
      </c>
      <c r="G1059" s="9">
        <v>0</v>
      </c>
      <c r="H1059" s="9">
        <v>0.44999999999999996</v>
      </c>
      <c r="I1059" s="9">
        <v>0</v>
      </c>
      <c r="J1059" s="9">
        <v>2.0000000000000018E-2</v>
      </c>
      <c r="K1059" s="10">
        <v>0.27483333333333337</v>
      </c>
      <c r="L1059" s="9">
        <v>0.39</v>
      </c>
      <c r="M1059" s="9">
        <v>0.48669736662625029</v>
      </c>
      <c r="N1059" s="10">
        <v>0.12</v>
      </c>
      <c r="O1059" s="10">
        <v>0.3773999998345971</v>
      </c>
      <c r="P1059" s="9">
        <v>0</v>
      </c>
      <c r="Q1059" s="10">
        <v>6.7499999999999991E-2</v>
      </c>
      <c r="R1059" s="9">
        <v>0.37015999999999993</v>
      </c>
      <c r="S1059" s="9">
        <v>0.10073658536585417</v>
      </c>
      <c r="T1059" s="11">
        <v>0.11312217199999999</v>
      </c>
      <c r="U1059" s="9">
        <v>0</v>
      </c>
      <c r="V1059" s="10">
        <v>7.8584624999999996E-4</v>
      </c>
      <c r="W1059" s="9">
        <v>5.7487527822710896E-2</v>
      </c>
      <c r="X1059" s="9">
        <v>8.6387275857641999E-2</v>
      </c>
      <c r="Y1059" s="9">
        <v>0</v>
      </c>
      <c r="Z1059" s="9">
        <v>0.69</v>
      </c>
      <c r="AA1059" s="10">
        <v>0.15128006206361522</v>
      </c>
      <c r="AB1059" s="9">
        <v>0.22887997109697611</v>
      </c>
      <c r="AC1059" s="9">
        <v>0.60599999999999998</v>
      </c>
      <c r="AD1059" s="10">
        <v>0.56775046239735594</v>
      </c>
      <c r="AE1059" s="10">
        <v>0.68341886984636802</v>
      </c>
      <c r="AF1059" s="9">
        <v>1</v>
      </c>
      <c r="AG1059" s="9">
        <v>1</v>
      </c>
    </row>
    <row r="1060" spans="3:33">
      <c r="C1060" t="s">
        <v>170</v>
      </c>
      <c r="D1060">
        <v>2009</v>
      </c>
      <c r="E1060" s="9">
        <v>1</v>
      </c>
      <c r="F1060" s="9">
        <v>0.13759199977219105</v>
      </c>
      <c r="G1060" s="9">
        <v>1.9999999552965164E-2</v>
      </c>
      <c r="H1060" s="9">
        <v>0.44999999999999996</v>
      </c>
      <c r="I1060" s="9">
        <v>0</v>
      </c>
      <c r="J1060" s="9">
        <v>3.9599999561905852E-2</v>
      </c>
      <c r="K1060" s="10">
        <v>0.27483333333333337</v>
      </c>
      <c r="L1060" s="9">
        <v>0.38799999999999996</v>
      </c>
      <c r="M1060" s="9">
        <v>0.48669736662625029</v>
      </c>
      <c r="N1060" s="10">
        <v>0.12</v>
      </c>
      <c r="O1060" s="10">
        <v>0.3847999996691942</v>
      </c>
      <c r="P1060" s="9">
        <v>0</v>
      </c>
      <c r="Q1060" s="10">
        <v>6.7499999999999991E-2</v>
      </c>
      <c r="R1060" s="9">
        <v>0.37015999999999993</v>
      </c>
      <c r="S1060" s="9">
        <v>0.13272185294361061</v>
      </c>
      <c r="T1060" s="11">
        <v>0.11312217199999999</v>
      </c>
      <c r="U1060" s="9">
        <v>0</v>
      </c>
      <c r="V1060" s="10">
        <v>8.0156317464869929E-4</v>
      </c>
      <c r="W1060" s="9">
        <v>5.7487527822710896E-2</v>
      </c>
      <c r="X1060" s="9">
        <v>8.6387275857641999E-2</v>
      </c>
      <c r="Y1060" s="9">
        <v>0</v>
      </c>
      <c r="Z1060" s="9">
        <v>0.69</v>
      </c>
      <c r="AA1060" s="10">
        <v>0.15128006206361522</v>
      </c>
      <c r="AB1060" s="9">
        <v>0.24723997129659803</v>
      </c>
      <c r="AC1060" s="9">
        <v>0.60799999999999998</v>
      </c>
      <c r="AD1060" s="10">
        <v>0.48704994422971576</v>
      </c>
      <c r="AE1060" s="10">
        <v>0.67632564158891806</v>
      </c>
      <c r="AF1060" s="9">
        <v>1</v>
      </c>
      <c r="AG1060" s="9">
        <v>1</v>
      </c>
    </row>
    <row r="1061" spans="3:33">
      <c r="C1061" t="s">
        <v>170</v>
      </c>
      <c r="D1061">
        <v>2010</v>
      </c>
      <c r="E1061" s="9">
        <v>1</v>
      </c>
      <c r="F1061" s="9">
        <v>0.14013999971523883</v>
      </c>
      <c r="G1061" s="9">
        <v>3.9999999105930328E-2</v>
      </c>
      <c r="H1061" s="9">
        <v>0.44999999999999996</v>
      </c>
      <c r="I1061" s="9">
        <v>0</v>
      </c>
      <c r="J1061" s="9">
        <v>5.9199999123811686E-2</v>
      </c>
      <c r="K1061" s="10">
        <v>0.27483333333333337</v>
      </c>
      <c r="L1061" s="9">
        <v>0.39187999991327521</v>
      </c>
      <c r="M1061" s="9">
        <v>0.48669736662625029</v>
      </c>
      <c r="N1061" s="10">
        <v>0.12</v>
      </c>
      <c r="O1061" s="10">
        <v>0.39219999950379131</v>
      </c>
      <c r="P1061" s="9">
        <v>0</v>
      </c>
      <c r="Q1061" s="10">
        <v>6.7499999999999991E-2</v>
      </c>
      <c r="R1061" s="9">
        <v>0.37015999999999993</v>
      </c>
      <c r="S1061" s="9">
        <v>0.16470712052136693</v>
      </c>
      <c r="T1061" s="11">
        <v>0.11312217199999999</v>
      </c>
      <c r="U1061" s="9">
        <v>0</v>
      </c>
      <c r="V1061" s="10">
        <v>8.1728009929739863E-4</v>
      </c>
      <c r="W1061" s="9">
        <v>5.7487527822710896E-2</v>
      </c>
      <c r="X1061" s="9">
        <v>8.6387275857641999E-2</v>
      </c>
      <c r="Y1061" s="9">
        <v>0</v>
      </c>
      <c r="Z1061" s="9">
        <v>0.69</v>
      </c>
      <c r="AA1061" s="10">
        <v>0.15128006206361522</v>
      </c>
      <c r="AB1061" s="9">
        <v>0.26559997149622006</v>
      </c>
      <c r="AC1061" s="9">
        <v>0.627</v>
      </c>
      <c r="AD1061" s="10">
        <v>0.48717944478452402</v>
      </c>
      <c r="AE1061" s="10">
        <v>0.67456238521244072</v>
      </c>
      <c r="AF1061" s="9">
        <v>1</v>
      </c>
      <c r="AG1061" s="9">
        <v>1</v>
      </c>
    </row>
    <row r="1062" spans="3:33">
      <c r="C1062" t="s">
        <v>172</v>
      </c>
      <c r="D1062">
        <v>1995</v>
      </c>
      <c r="E1062" s="9">
        <v>0.66502776048152767</v>
      </c>
      <c r="F1062" s="9">
        <v>0.5</v>
      </c>
      <c r="G1062" s="9">
        <v>6.0000000000000053E-2</v>
      </c>
      <c r="H1062" s="9">
        <v>0.15000000000000002</v>
      </c>
      <c r="I1062" s="9">
        <v>3.3333333333333335E-3</v>
      </c>
      <c r="J1062" s="9">
        <v>3.0000000000000027E-2</v>
      </c>
      <c r="K1062" s="10">
        <v>0.71158333333333335</v>
      </c>
      <c r="L1062" s="9">
        <v>0.68400000000000005</v>
      </c>
      <c r="M1062" s="9">
        <v>0.96750000000000003</v>
      </c>
      <c r="N1062" s="10">
        <v>0.08</v>
      </c>
      <c r="O1062" s="10">
        <v>1</v>
      </c>
      <c r="P1062" s="9">
        <v>0.3</v>
      </c>
      <c r="Q1062" s="10">
        <v>0.3175</v>
      </c>
      <c r="R1062" s="9">
        <v>0.80079999999999996</v>
      </c>
      <c r="S1062" s="9">
        <v>0.26629268292683006</v>
      </c>
      <c r="T1062" s="11">
        <v>0.24259520400000001</v>
      </c>
      <c r="U1062" s="9">
        <v>2.997901469E-2</v>
      </c>
      <c r="V1062" s="10">
        <v>0.5</v>
      </c>
      <c r="W1062" s="9">
        <v>6.468703783605248E-2</v>
      </c>
      <c r="X1062" s="9">
        <v>6.4317113546627294E-2</v>
      </c>
      <c r="Y1062" s="9">
        <v>5.0000000000000044E-3</v>
      </c>
      <c r="Z1062" s="9">
        <v>0</v>
      </c>
      <c r="AA1062" s="10">
        <v>0</v>
      </c>
      <c r="AB1062" s="9">
        <v>0.38799999239999994</v>
      </c>
      <c r="AC1062" s="9" t="e">
        <v>#N/A</v>
      </c>
      <c r="AD1062" s="10">
        <v>0.70364289715227546</v>
      </c>
      <c r="AE1062" s="10">
        <v>0.69512741997661276</v>
      </c>
      <c r="AF1062" s="9">
        <v>4.437123191179E-3</v>
      </c>
      <c r="AG1062" s="9">
        <v>0.76421257142857146</v>
      </c>
    </row>
    <row r="1063" spans="3:33">
      <c r="C1063" t="s">
        <v>172</v>
      </c>
      <c r="D1063">
        <v>1996</v>
      </c>
      <c r="E1063" s="9">
        <v>0.66502776048152767</v>
      </c>
      <c r="F1063" s="9">
        <v>0.5</v>
      </c>
      <c r="G1063" s="9">
        <v>6.0000000000000053E-2</v>
      </c>
      <c r="H1063" s="9">
        <v>0.15000000000000002</v>
      </c>
      <c r="I1063" s="9">
        <v>3.3333333333333335E-3</v>
      </c>
      <c r="J1063" s="9">
        <v>3.0000000000000027E-2</v>
      </c>
      <c r="K1063" s="10">
        <v>0.71158333333333335</v>
      </c>
      <c r="L1063" s="9">
        <v>0.68519999999999992</v>
      </c>
      <c r="M1063" s="9">
        <v>0.97</v>
      </c>
      <c r="N1063" s="10">
        <v>0.08</v>
      </c>
      <c r="O1063" s="10">
        <v>1</v>
      </c>
      <c r="P1063" s="9">
        <v>0.3</v>
      </c>
      <c r="Q1063" s="10">
        <v>0.3175</v>
      </c>
      <c r="R1063" s="9">
        <v>0.80079999999999996</v>
      </c>
      <c r="S1063" s="9">
        <v>0.25880634146341608</v>
      </c>
      <c r="T1063" s="11">
        <v>0.24259520400000001</v>
      </c>
      <c r="U1063" s="9">
        <v>2.745995423E-2</v>
      </c>
      <c r="V1063" s="10">
        <v>0.5</v>
      </c>
      <c r="W1063" s="9">
        <v>6.468703783605248E-2</v>
      </c>
      <c r="X1063" s="9">
        <v>6.4317113546627294E-2</v>
      </c>
      <c r="Y1063" s="9">
        <v>5.0000000000000044E-3</v>
      </c>
      <c r="Z1063" s="9">
        <v>0</v>
      </c>
      <c r="AA1063" s="10">
        <v>0</v>
      </c>
      <c r="AB1063" s="9">
        <v>0.38700000759999997</v>
      </c>
      <c r="AC1063" s="9" t="e">
        <v>#N/A</v>
      </c>
      <c r="AD1063" s="10">
        <v>0.70779887455039003</v>
      </c>
      <c r="AE1063" s="10">
        <v>0.69910961213020806</v>
      </c>
      <c r="AF1063" s="9">
        <v>6.2918074044638894E-3</v>
      </c>
      <c r="AG1063" s="9">
        <v>0.76421257142857146</v>
      </c>
    </row>
    <row r="1064" spans="3:33">
      <c r="C1064" t="s">
        <v>172</v>
      </c>
      <c r="D1064">
        <v>1997</v>
      </c>
      <c r="E1064" s="9">
        <v>0.66502776048152767</v>
      </c>
      <c r="F1064" s="9">
        <v>0.5</v>
      </c>
      <c r="G1064" s="9">
        <v>6.0000000000000053E-2</v>
      </c>
      <c r="H1064" s="9">
        <v>0.15000000000000002</v>
      </c>
      <c r="I1064" s="9">
        <v>3.3333333333333335E-3</v>
      </c>
      <c r="J1064" s="9">
        <v>3.0000000000000027E-2</v>
      </c>
      <c r="K1064" s="10">
        <v>0.71158333333333335</v>
      </c>
      <c r="L1064" s="9">
        <v>0.68640000000000001</v>
      </c>
      <c r="M1064" s="9">
        <v>0.97</v>
      </c>
      <c r="N1064" s="10">
        <v>0.08</v>
      </c>
      <c r="O1064" s="10">
        <v>1</v>
      </c>
      <c r="P1064" s="9">
        <v>0.3</v>
      </c>
      <c r="Q1064" s="10">
        <v>0.3175</v>
      </c>
      <c r="R1064" s="9">
        <v>0.80079999999999996</v>
      </c>
      <c r="S1064" s="9">
        <v>0.25188243902439211</v>
      </c>
      <c r="T1064" s="11">
        <v>0.24259520400000001</v>
      </c>
      <c r="U1064" s="9">
        <v>8.4033613400000002E-3</v>
      </c>
      <c r="V1064" s="10">
        <v>0.5</v>
      </c>
      <c r="W1064" s="9">
        <v>6.468703783605248E-2</v>
      </c>
      <c r="X1064" s="9">
        <v>6.4317113546627294E-2</v>
      </c>
      <c r="Y1064" s="9">
        <v>5.0000000000000044E-3</v>
      </c>
      <c r="Z1064" s="9">
        <v>0</v>
      </c>
      <c r="AA1064" s="10">
        <v>0</v>
      </c>
      <c r="AB1064" s="9">
        <v>0.38700000759999997</v>
      </c>
      <c r="AC1064" s="9" t="e">
        <v>#N/A</v>
      </c>
      <c r="AD1064" s="10">
        <v>0.68986164047024801</v>
      </c>
      <c r="AE1064" s="10">
        <v>0.65804706351948306</v>
      </c>
      <c r="AF1064" s="9">
        <v>1.0745585061875222E-2</v>
      </c>
      <c r="AG1064" s="9">
        <v>0.76421257142857146</v>
      </c>
    </row>
    <row r="1065" spans="3:33">
      <c r="C1065" t="s">
        <v>172</v>
      </c>
      <c r="D1065">
        <v>1998</v>
      </c>
      <c r="E1065" s="9">
        <v>0.66502776048152767</v>
      </c>
      <c r="F1065" s="9">
        <v>0.5</v>
      </c>
      <c r="G1065" s="9">
        <v>6.0000000000000053E-2</v>
      </c>
      <c r="H1065" s="9">
        <v>0.15000000000000002</v>
      </c>
      <c r="I1065" s="9">
        <v>3.3333333333333335E-3</v>
      </c>
      <c r="J1065" s="9">
        <v>3.0000000000000027E-2</v>
      </c>
      <c r="K1065" s="10">
        <v>0.71158333333333335</v>
      </c>
      <c r="L1065" s="9">
        <v>0.6876000000000001</v>
      </c>
      <c r="M1065" s="9">
        <v>0.97</v>
      </c>
      <c r="N1065" s="10">
        <v>0.08</v>
      </c>
      <c r="O1065" s="10">
        <v>1</v>
      </c>
      <c r="P1065" s="9">
        <v>0.3</v>
      </c>
      <c r="Q1065" s="10">
        <v>0.3175</v>
      </c>
      <c r="R1065" s="9">
        <v>0.76275199999999999</v>
      </c>
      <c r="S1065" s="9">
        <v>0.24512634146341616</v>
      </c>
      <c r="T1065" s="11">
        <v>0.24259520400000001</v>
      </c>
      <c r="U1065" s="9">
        <v>7.5046904299999996E-3</v>
      </c>
      <c r="V1065" s="10">
        <v>0.5</v>
      </c>
      <c r="W1065" s="9">
        <v>6.468703783605248E-2</v>
      </c>
      <c r="X1065" s="9">
        <v>6.4317113546627294E-2</v>
      </c>
      <c r="Y1065" s="9">
        <v>5.0000000000000044E-3</v>
      </c>
      <c r="Z1065" s="9">
        <v>0</v>
      </c>
      <c r="AA1065" s="10">
        <v>0</v>
      </c>
      <c r="AB1065" s="9">
        <v>0.38700000759999997</v>
      </c>
      <c r="AC1065" s="9" t="e">
        <v>#N/A</v>
      </c>
      <c r="AD1065" s="10">
        <v>0.67192440639010598</v>
      </c>
      <c r="AE1065" s="10">
        <v>0.61698451490875805</v>
      </c>
      <c r="AF1065" s="9">
        <v>1.5508480168943444E-2</v>
      </c>
      <c r="AG1065" s="9">
        <v>0.76421257142857146</v>
      </c>
    </row>
    <row r="1066" spans="3:33">
      <c r="C1066" t="s">
        <v>172</v>
      </c>
      <c r="D1066">
        <v>1999</v>
      </c>
      <c r="E1066" s="9">
        <v>0.66502776048152767</v>
      </c>
      <c r="F1066" s="9">
        <v>0.5</v>
      </c>
      <c r="G1066" s="9">
        <v>6.0000000000000053E-2</v>
      </c>
      <c r="H1066" s="9">
        <v>0.15000000000000002</v>
      </c>
      <c r="I1066" s="9">
        <v>3.3333333333333335E-3</v>
      </c>
      <c r="J1066" s="9">
        <v>3.0000000000000027E-2</v>
      </c>
      <c r="K1066" s="10">
        <v>0.71158333333333335</v>
      </c>
      <c r="L1066" s="9">
        <v>0.68879999999999997</v>
      </c>
      <c r="M1066" s="9">
        <v>0.94</v>
      </c>
      <c r="N1066" s="10">
        <v>0.08</v>
      </c>
      <c r="O1066" s="10">
        <v>1</v>
      </c>
      <c r="P1066" s="9">
        <v>0.3</v>
      </c>
      <c r="Q1066" s="10">
        <v>0.3175</v>
      </c>
      <c r="R1066" s="9">
        <v>0.76275199999999999</v>
      </c>
      <c r="S1066" s="9">
        <v>0.23845073170731812</v>
      </c>
      <c r="T1066" s="11">
        <v>0.24259520400000001</v>
      </c>
      <c r="U1066" s="9">
        <v>0</v>
      </c>
      <c r="V1066" s="10">
        <v>0.5</v>
      </c>
      <c r="W1066" s="9">
        <v>6.468703783605248E-2</v>
      </c>
      <c r="X1066" s="9">
        <v>6.4317113546627294E-2</v>
      </c>
      <c r="Y1066" s="9">
        <v>5.0000000000000044E-3</v>
      </c>
      <c r="Z1066" s="9">
        <v>0</v>
      </c>
      <c r="AA1066" s="10">
        <v>0</v>
      </c>
      <c r="AB1066" s="9">
        <v>0.39040000919999995</v>
      </c>
      <c r="AC1066" s="9" t="e">
        <v>#N/A</v>
      </c>
      <c r="AD1066" s="10">
        <v>0.6689366078467931</v>
      </c>
      <c r="AE1066" s="10">
        <v>0.61915739231419198</v>
      </c>
      <c r="AF1066" s="9">
        <v>2.2115601281649667E-2</v>
      </c>
      <c r="AG1066" s="9">
        <v>0.76421257142857146</v>
      </c>
    </row>
    <row r="1067" spans="3:33">
      <c r="C1067" t="s">
        <v>172</v>
      </c>
      <c r="D1067">
        <v>2000</v>
      </c>
      <c r="E1067" s="9">
        <v>0.66502776048152767</v>
      </c>
      <c r="F1067" s="9">
        <v>0.5</v>
      </c>
      <c r="G1067" s="9">
        <v>6.0000000000000053E-2</v>
      </c>
      <c r="H1067" s="9">
        <v>0.15000000000000002</v>
      </c>
      <c r="I1067" s="9">
        <v>3.3333333333333335E-3</v>
      </c>
      <c r="J1067" s="9">
        <v>3.0000000000000027E-2</v>
      </c>
      <c r="K1067" s="10">
        <v>0.71158333333333335</v>
      </c>
      <c r="L1067" s="9">
        <v>0.69</v>
      </c>
      <c r="M1067" s="9">
        <v>1</v>
      </c>
      <c r="N1067" s="10">
        <v>0.08</v>
      </c>
      <c r="O1067" s="10">
        <v>1</v>
      </c>
      <c r="P1067" s="9">
        <v>0.3</v>
      </c>
      <c r="Q1067" s="10">
        <v>0.3175</v>
      </c>
      <c r="R1067" s="9">
        <v>0.76275199999999999</v>
      </c>
      <c r="S1067" s="9">
        <v>0.23184585365853794</v>
      </c>
      <c r="T1067" s="11">
        <v>0.24259520400000001</v>
      </c>
      <c r="U1067" s="9">
        <v>0</v>
      </c>
      <c r="V1067" s="10">
        <v>0.5</v>
      </c>
      <c r="W1067" s="9">
        <v>6.468703783605248E-2</v>
      </c>
      <c r="X1067" s="9">
        <v>6.4317113546627294E-2</v>
      </c>
      <c r="Y1067" s="9">
        <v>5.0000000000000044E-3</v>
      </c>
      <c r="Z1067" s="9">
        <v>0</v>
      </c>
      <c r="AA1067" s="10">
        <v>0</v>
      </c>
      <c r="AB1067" s="9">
        <v>0.39040000919999995</v>
      </c>
      <c r="AC1067" s="9" t="e">
        <v>#N/A</v>
      </c>
      <c r="AD1067" s="10">
        <v>0.66594880930347999</v>
      </c>
      <c r="AE1067" s="10">
        <v>0.62133026971962602</v>
      </c>
      <c r="AF1067" s="9">
        <v>4.7207511044361883E-2</v>
      </c>
      <c r="AG1067" s="9">
        <v>0.76421257142857146</v>
      </c>
    </row>
    <row r="1068" spans="3:33">
      <c r="C1068" t="s">
        <v>172</v>
      </c>
      <c r="D1068">
        <v>2001</v>
      </c>
      <c r="E1068" s="9">
        <v>0.66502776048152767</v>
      </c>
      <c r="F1068" s="9">
        <v>0.5</v>
      </c>
      <c r="G1068" s="9">
        <v>5.5000000000000049E-2</v>
      </c>
      <c r="H1068" s="9">
        <v>0.15000000000000002</v>
      </c>
      <c r="I1068" s="9">
        <v>3.3333333333333335E-3</v>
      </c>
      <c r="J1068" s="9">
        <v>3.0000000000000027E-2</v>
      </c>
      <c r="K1068" s="10">
        <v>0.71158333333333335</v>
      </c>
      <c r="L1068" s="9">
        <v>0.69079999999999997</v>
      </c>
      <c r="M1068" s="9">
        <v>1</v>
      </c>
      <c r="N1068" s="10">
        <v>0.08</v>
      </c>
      <c r="O1068" s="10">
        <v>1</v>
      </c>
      <c r="P1068" s="9">
        <v>0.3</v>
      </c>
      <c r="Q1068" s="10">
        <v>0.3175</v>
      </c>
      <c r="R1068" s="9">
        <v>0.76275199999999999</v>
      </c>
      <c r="S1068" s="9">
        <v>0.22545999999999988</v>
      </c>
      <c r="T1068" s="11">
        <v>0.24259520400000001</v>
      </c>
      <c r="U1068" s="9">
        <v>0</v>
      </c>
      <c r="V1068" s="10">
        <v>0.5</v>
      </c>
      <c r="W1068" s="9">
        <v>6.468703783605248E-2</v>
      </c>
      <c r="X1068" s="9">
        <v>6.4317113546627294E-2</v>
      </c>
      <c r="Y1068" s="9">
        <v>5.0000000000000044E-3</v>
      </c>
      <c r="Z1068" s="9">
        <v>0</v>
      </c>
      <c r="AA1068" s="10">
        <v>0</v>
      </c>
      <c r="AB1068" s="9">
        <v>0.39040000919999995</v>
      </c>
      <c r="AC1068" s="9" t="e">
        <v>#N/A</v>
      </c>
      <c r="AD1068" s="10">
        <v>0.66912778221722302</v>
      </c>
      <c r="AE1068" s="10">
        <v>0.63956430835550204</v>
      </c>
      <c r="AF1068" s="9">
        <v>7.028132252486799E-2</v>
      </c>
      <c r="AG1068" s="9">
        <v>0.76421257142857146</v>
      </c>
    </row>
    <row r="1069" spans="3:33">
      <c r="C1069" t="s">
        <v>172</v>
      </c>
      <c r="D1069">
        <v>2002</v>
      </c>
      <c r="E1069" s="9">
        <v>0.66502776048152767</v>
      </c>
      <c r="F1069" s="9">
        <v>0.5</v>
      </c>
      <c r="G1069" s="9">
        <v>5.0000000000000044E-2</v>
      </c>
      <c r="H1069" s="9">
        <v>0.15000000000000002</v>
      </c>
      <c r="I1069" s="9">
        <v>3.3333333333333335E-3</v>
      </c>
      <c r="J1069" s="9">
        <v>3.0000000000000027E-2</v>
      </c>
      <c r="K1069" s="10">
        <v>0.71158333333333335</v>
      </c>
      <c r="L1069" s="9">
        <v>0.69159999999999999</v>
      </c>
      <c r="M1069" s="9">
        <v>1</v>
      </c>
      <c r="N1069" s="10">
        <v>0.08</v>
      </c>
      <c r="O1069" s="10">
        <v>1</v>
      </c>
      <c r="P1069" s="9">
        <v>0.3</v>
      </c>
      <c r="Q1069" s="10">
        <v>0.3175</v>
      </c>
      <c r="R1069" s="9">
        <v>0.76275199999999999</v>
      </c>
      <c r="S1069" s="9">
        <v>0.21946975609756203</v>
      </c>
      <c r="T1069" s="11">
        <v>0.24259520400000001</v>
      </c>
      <c r="U1069" s="9">
        <v>0.10273114509999999</v>
      </c>
      <c r="V1069" s="10">
        <v>0.5</v>
      </c>
      <c r="W1069" s="9">
        <v>6.468703783605248E-2</v>
      </c>
      <c r="X1069" s="9">
        <v>6.4317113546627294E-2</v>
      </c>
      <c r="Y1069" s="9">
        <v>5.0000000000000044E-3</v>
      </c>
      <c r="Z1069" s="9">
        <v>0</v>
      </c>
      <c r="AA1069" s="10">
        <v>0</v>
      </c>
      <c r="AB1069" s="9">
        <v>0.40259200874348755</v>
      </c>
      <c r="AC1069" s="9" t="e">
        <v>#N/A</v>
      </c>
      <c r="AD1069" s="10">
        <v>0.67230675513096594</v>
      </c>
      <c r="AE1069" s="10">
        <v>0.65779834699137807</v>
      </c>
      <c r="AF1069" s="9">
        <v>8.2572979733378779E-2</v>
      </c>
      <c r="AG1069" s="9">
        <v>0.76421257142857146</v>
      </c>
    </row>
    <row r="1070" spans="3:33">
      <c r="C1070" t="s">
        <v>172</v>
      </c>
      <c r="D1070">
        <v>2003</v>
      </c>
      <c r="E1070" s="9">
        <v>0.66502776048152767</v>
      </c>
      <c r="F1070" s="9">
        <v>0.5</v>
      </c>
      <c r="G1070" s="9">
        <v>5.0000000000000044E-2</v>
      </c>
      <c r="H1070" s="9">
        <v>0.15000000000000002</v>
      </c>
      <c r="I1070" s="9">
        <v>3.3333333333333335E-3</v>
      </c>
      <c r="J1070" s="9">
        <v>3.5000000000000031E-2</v>
      </c>
      <c r="K1070" s="10">
        <v>0.71158333333333335</v>
      </c>
      <c r="L1070" s="9">
        <v>0.6923999999999999</v>
      </c>
      <c r="M1070" s="9">
        <v>1</v>
      </c>
      <c r="N1070" s="10">
        <v>0.08</v>
      </c>
      <c r="O1070" s="10">
        <v>1</v>
      </c>
      <c r="P1070" s="9">
        <v>0.3</v>
      </c>
      <c r="Q1070" s="10">
        <v>0.3175</v>
      </c>
      <c r="R1070" s="9">
        <v>0.76275199999999999</v>
      </c>
      <c r="S1070" s="9">
        <v>0.21402097560975586</v>
      </c>
      <c r="T1070" s="11">
        <v>0.24259520400000001</v>
      </c>
      <c r="U1070" s="9">
        <v>0</v>
      </c>
      <c r="V1070" s="10">
        <v>0.5</v>
      </c>
      <c r="W1070" s="9">
        <v>6.468703783605248E-2</v>
      </c>
      <c r="X1070" s="9">
        <v>6.4317113546627294E-2</v>
      </c>
      <c r="Y1070" s="9">
        <v>5.0000000000000044E-3</v>
      </c>
      <c r="Z1070" s="9">
        <v>0</v>
      </c>
      <c r="AA1070" s="10">
        <v>0</v>
      </c>
      <c r="AB1070" s="9">
        <v>0.41478400828697515</v>
      </c>
      <c r="AC1070" s="9" t="e">
        <v>#N/A</v>
      </c>
      <c r="AD1070" s="10">
        <v>0.68768883771633205</v>
      </c>
      <c r="AE1070" s="10">
        <v>0.66137967780834594</v>
      </c>
      <c r="AF1070" s="9">
        <v>0.46114660237895111</v>
      </c>
      <c r="AG1070" s="9">
        <v>0.76421257142857146</v>
      </c>
    </row>
    <row r="1071" spans="3:33">
      <c r="C1071" t="s">
        <v>172</v>
      </c>
      <c r="D1071">
        <v>2004</v>
      </c>
      <c r="E1071" s="9">
        <v>0.66502776048152767</v>
      </c>
      <c r="F1071" s="9">
        <v>0.5</v>
      </c>
      <c r="G1071" s="9">
        <v>5.0000000000000044E-2</v>
      </c>
      <c r="H1071" s="9">
        <v>0.15000000000000002</v>
      </c>
      <c r="I1071" s="9">
        <v>3.3333333333333335E-3</v>
      </c>
      <c r="J1071" s="9">
        <v>4.0000000000000036E-2</v>
      </c>
      <c r="K1071" s="10">
        <v>0.71158333333333335</v>
      </c>
      <c r="L1071" s="9">
        <v>0.69319999999999993</v>
      </c>
      <c r="M1071" s="9">
        <v>1</v>
      </c>
      <c r="N1071" s="10">
        <v>0.08</v>
      </c>
      <c r="O1071" s="10">
        <v>1</v>
      </c>
      <c r="P1071" s="9">
        <v>0.3</v>
      </c>
      <c r="Q1071" s="10">
        <v>0.3175</v>
      </c>
      <c r="R1071" s="9">
        <v>0.76275199999999999</v>
      </c>
      <c r="S1071" s="9">
        <v>0.2091131707317081</v>
      </c>
      <c r="T1071" s="11">
        <v>0.24259520400000001</v>
      </c>
      <c r="U1071" s="9">
        <v>1.351533991E-2</v>
      </c>
      <c r="V1071" s="10">
        <v>0.5</v>
      </c>
      <c r="W1071" s="9">
        <v>6.468703783605248E-2</v>
      </c>
      <c r="X1071" s="9">
        <v>6.4317113546627294E-2</v>
      </c>
      <c r="Y1071" s="9">
        <v>5.0000000000000044E-3</v>
      </c>
      <c r="Z1071" s="9">
        <v>0</v>
      </c>
      <c r="AA1071" s="10">
        <v>0</v>
      </c>
      <c r="AB1071" s="9">
        <v>0.42697600783046274</v>
      </c>
      <c r="AC1071" s="9" t="e">
        <v>#N/A</v>
      </c>
      <c r="AD1071" s="10">
        <v>0.68977569619089196</v>
      </c>
      <c r="AE1071" s="10">
        <v>0.62262070902931799</v>
      </c>
      <c r="AF1071" s="9">
        <v>0.47092349409510892</v>
      </c>
      <c r="AG1071" s="9">
        <v>0.76421257142857146</v>
      </c>
    </row>
    <row r="1072" spans="3:33">
      <c r="C1072" t="s">
        <v>172</v>
      </c>
      <c r="D1072">
        <v>2005</v>
      </c>
      <c r="E1072" s="9">
        <v>0.66502776048152767</v>
      </c>
      <c r="F1072" s="9">
        <v>0.5</v>
      </c>
      <c r="G1072" s="9">
        <v>6.8999999575316884E-2</v>
      </c>
      <c r="H1072" s="9">
        <v>0.15000000000000002</v>
      </c>
      <c r="I1072" s="9">
        <v>3.3333333333333335E-3</v>
      </c>
      <c r="J1072" s="9">
        <v>3.0000000000000027E-2</v>
      </c>
      <c r="K1072" s="10">
        <v>0.71158333333333335</v>
      </c>
      <c r="L1072" s="9">
        <v>0.69400000000000006</v>
      </c>
      <c r="M1072" s="9">
        <v>1</v>
      </c>
      <c r="N1072" s="10">
        <v>0.08</v>
      </c>
      <c r="O1072" s="10">
        <v>1</v>
      </c>
      <c r="P1072" s="9">
        <v>0.3</v>
      </c>
      <c r="Q1072" s="10">
        <v>0.3175</v>
      </c>
      <c r="R1072" s="9">
        <v>0.76275199999999999</v>
      </c>
      <c r="S1072" s="9">
        <v>0.20471463414634206</v>
      </c>
      <c r="T1072" s="11">
        <v>0.24259520400000001</v>
      </c>
      <c r="U1072" s="9">
        <v>1.1337868479999999E-2</v>
      </c>
      <c r="V1072" s="10">
        <v>0.5</v>
      </c>
      <c r="W1072" s="9">
        <v>6.468703783605248E-2</v>
      </c>
      <c r="X1072" s="9">
        <v>6.4317113546627294E-2</v>
      </c>
      <c r="Y1072" s="9">
        <v>5.0000000000000044E-3</v>
      </c>
      <c r="Z1072" s="9">
        <v>0</v>
      </c>
      <c r="AA1072" s="10">
        <v>0</v>
      </c>
      <c r="AB1072" s="9">
        <v>0.43916800737395023</v>
      </c>
      <c r="AC1072" s="9" t="e">
        <v>#N/A</v>
      </c>
      <c r="AD1072" s="10">
        <v>0.58909312456793006</v>
      </c>
      <c r="AE1072" s="10">
        <v>0.61824779318964995</v>
      </c>
      <c r="AF1072" s="9">
        <v>0.50794579945799445</v>
      </c>
      <c r="AG1072" s="9">
        <v>0.76421257142857146</v>
      </c>
    </row>
    <row r="1073" spans="3:33">
      <c r="C1073" t="s">
        <v>172</v>
      </c>
      <c r="D1073">
        <v>2006</v>
      </c>
      <c r="E1073" s="9">
        <v>0.66502776048152767</v>
      </c>
      <c r="F1073" s="9">
        <v>0.5</v>
      </c>
      <c r="G1073" s="9">
        <v>8.7999999150633834E-2</v>
      </c>
      <c r="H1073" s="9">
        <v>0.15000000000000002</v>
      </c>
      <c r="I1073" s="9">
        <v>3.3333333333333335E-3</v>
      </c>
      <c r="J1073" s="9">
        <v>3.0000000000000027E-2</v>
      </c>
      <c r="K1073" s="10">
        <v>0.71158333333333335</v>
      </c>
      <c r="L1073" s="9">
        <v>0.69319999999999993</v>
      </c>
      <c r="M1073" s="9">
        <v>1</v>
      </c>
      <c r="N1073" s="10">
        <v>0.08</v>
      </c>
      <c r="O1073" s="10">
        <v>1</v>
      </c>
      <c r="P1073" s="9">
        <v>0.3</v>
      </c>
      <c r="Q1073" s="10">
        <v>0.3175</v>
      </c>
      <c r="R1073" s="9">
        <v>0.76275199999999999</v>
      </c>
      <c r="S1073" s="9">
        <v>0.20074487804878205</v>
      </c>
      <c r="T1073" s="11">
        <v>0.24259520400000001</v>
      </c>
      <c r="U1073" s="9">
        <v>1.9022256040000001E-2</v>
      </c>
      <c r="V1073" s="10">
        <v>0.5</v>
      </c>
      <c r="W1073" s="9">
        <v>6.468703783605248E-2</v>
      </c>
      <c r="X1073" s="9">
        <v>6.4317113546627294E-2</v>
      </c>
      <c r="Y1073" s="9">
        <v>5.0000000000000044E-3</v>
      </c>
      <c r="Z1073" s="9">
        <v>0</v>
      </c>
      <c r="AA1073" s="10">
        <v>0</v>
      </c>
      <c r="AB1073" s="9">
        <v>0.45136000691743783</v>
      </c>
      <c r="AC1073" s="9" t="e">
        <v>#N/A</v>
      </c>
      <c r="AD1073" s="10">
        <v>0.59471137762444004</v>
      </c>
      <c r="AE1073" s="10">
        <v>0.65014056517760999</v>
      </c>
      <c r="AF1073" s="9">
        <v>0.49916415155709892</v>
      </c>
      <c r="AG1073" s="9">
        <v>0.76421257142857146</v>
      </c>
    </row>
    <row r="1074" spans="3:33">
      <c r="C1074" t="s">
        <v>172</v>
      </c>
      <c r="D1074">
        <v>2007</v>
      </c>
      <c r="E1074" s="9">
        <v>0.66502776048152767</v>
      </c>
      <c r="F1074" s="9">
        <v>0.5</v>
      </c>
      <c r="G1074" s="9">
        <v>0.10699999872595067</v>
      </c>
      <c r="H1074" s="9">
        <v>0.15000000000000002</v>
      </c>
      <c r="I1074" s="9">
        <v>3.3333333333333335E-3</v>
      </c>
      <c r="J1074" s="9">
        <v>3.0000000000000027E-2</v>
      </c>
      <c r="K1074" s="10">
        <v>0.71158333333333335</v>
      </c>
      <c r="L1074" s="9">
        <v>0.6923999999999999</v>
      </c>
      <c r="M1074" s="9">
        <v>1</v>
      </c>
      <c r="N1074" s="10">
        <v>0.08</v>
      </c>
      <c r="O1074" s="10">
        <v>1</v>
      </c>
      <c r="P1074" s="9">
        <v>0.3</v>
      </c>
      <c r="Q1074" s="10">
        <v>0.3175</v>
      </c>
      <c r="R1074" s="9">
        <v>0.76275199999999999</v>
      </c>
      <c r="S1074" s="9">
        <v>0.19706487804878203</v>
      </c>
      <c r="T1074" s="11">
        <v>0.24259520400000001</v>
      </c>
      <c r="U1074" s="9">
        <v>1.7271157169999999E-2</v>
      </c>
      <c r="V1074" s="10">
        <v>0.5</v>
      </c>
      <c r="W1074" s="9">
        <v>6.468703783605248E-2</v>
      </c>
      <c r="X1074" s="9">
        <v>6.4317113546627294E-2</v>
      </c>
      <c r="Y1074" s="9">
        <v>5.0000000000000044E-3</v>
      </c>
      <c r="Z1074" s="9">
        <v>0</v>
      </c>
      <c r="AA1074" s="10">
        <v>0</v>
      </c>
      <c r="AB1074" s="9">
        <v>0.46355200646092531</v>
      </c>
      <c r="AC1074" s="9" t="e">
        <v>#N/A</v>
      </c>
      <c r="AD1074" s="10">
        <v>0.58872535576937801</v>
      </c>
      <c r="AE1074" s="10">
        <v>0.66072814715014805</v>
      </c>
      <c r="AF1074" s="9">
        <v>0.55336389807015673</v>
      </c>
      <c r="AG1074" s="9">
        <v>0.76421257142857146</v>
      </c>
    </row>
    <row r="1075" spans="3:33">
      <c r="C1075" t="s">
        <v>172</v>
      </c>
      <c r="D1075">
        <v>2008</v>
      </c>
      <c r="E1075" s="9">
        <v>0.66502776048152767</v>
      </c>
      <c r="F1075" s="9">
        <v>0.5</v>
      </c>
      <c r="G1075" s="9">
        <v>0.12599999830126762</v>
      </c>
      <c r="H1075" s="9">
        <v>0.15000000000000002</v>
      </c>
      <c r="I1075" s="9">
        <v>3.3333333333333335E-3</v>
      </c>
      <c r="J1075" s="9">
        <v>3.0000000000000027E-2</v>
      </c>
      <c r="K1075" s="10">
        <v>0.71158333333333335</v>
      </c>
      <c r="L1075" s="9">
        <v>0.69159999999999999</v>
      </c>
      <c r="M1075" s="9">
        <v>1</v>
      </c>
      <c r="N1075" s="10">
        <v>0.08</v>
      </c>
      <c r="O1075" s="10">
        <v>1</v>
      </c>
      <c r="P1075" s="9">
        <v>0.3</v>
      </c>
      <c r="Q1075" s="10">
        <v>0.3175</v>
      </c>
      <c r="R1075" s="9">
        <v>0.76275199999999999</v>
      </c>
      <c r="S1075" s="9">
        <v>0.19356439024390393</v>
      </c>
      <c r="T1075" s="11">
        <v>0.24259520400000001</v>
      </c>
      <c r="U1075" s="9">
        <v>2.4489795920000001E-2</v>
      </c>
      <c r="V1075" s="10">
        <v>0.5</v>
      </c>
      <c r="W1075" s="9">
        <v>6.468703783605248E-2</v>
      </c>
      <c r="X1075" s="9">
        <v>6.4317113546627294E-2</v>
      </c>
      <c r="Y1075" s="9">
        <v>5.0000000000000044E-3</v>
      </c>
      <c r="Z1075" s="9">
        <v>0</v>
      </c>
      <c r="AA1075" s="10">
        <v>0</v>
      </c>
      <c r="AB1075" s="9">
        <v>0.47574400600441291</v>
      </c>
      <c r="AC1075" s="9" t="e">
        <v>#N/A</v>
      </c>
      <c r="AD1075" s="10">
        <v>0.58828920641781202</v>
      </c>
      <c r="AE1075" s="10">
        <v>0.67810218990698001</v>
      </c>
      <c r="AF1075" s="9">
        <v>0.64412207219678896</v>
      </c>
      <c r="AG1075" s="9">
        <v>0.76421257142857146</v>
      </c>
    </row>
    <row r="1076" spans="3:33">
      <c r="C1076" t="s">
        <v>172</v>
      </c>
      <c r="D1076">
        <v>2009</v>
      </c>
      <c r="E1076" s="9">
        <v>0.66502776048152767</v>
      </c>
      <c r="F1076" s="9">
        <v>0.5</v>
      </c>
      <c r="G1076" s="9">
        <v>0.14499999787658457</v>
      </c>
      <c r="H1076" s="9">
        <v>0.15000000000000002</v>
      </c>
      <c r="I1076" s="9">
        <v>3.3333333333333335E-3</v>
      </c>
      <c r="J1076" s="9">
        <v>4.9399999566376196E-2</v>
      </c>
      <c r="K1076" s="10">
        <v>0.71158333333333335</v>
      </c>
      <c r="L1076" s="9">
        <v>0.69079999999999997</v>
      </c>
      <c r="M1076" s="9">
        <v>1</v>
      </c>
      <c r="N1076" s="10">
        <v>0.08</v>
      </c>
      <c r="O1076" s="10">
        <v>1</v>
      </c>
      <c r="P1076" s="9">
        <v>0.3</v>
      </c>
      <c r="Q1076" s="10">
        <v>0.3175</v>
      </c>
      <c r="R1076" s="9">
        <v>0.76275199999999999</v>
      </c>
      <c r="S1076" s="9">
        <v>0.22369310176559676</v>
      </c>
      <c r="T1076" s="11">
        <v>0.24259520400000001</v>
      </c>
      <c r="U1076" s="9">
        <v>7.9808278300000004E-3</v>
      </c>
      <c r="V1076" s="10">
        <v>0.5</v>
      </c>
      <c r="W1076" s="9">
        <v>6.468703783605248E-2</v>
      </c>
      <c r="X1076" s="9">
        <v>6.4317113546627294E-2</v>
      </c>
      <c r="Y1076" s="9">
        <v>5.0000000000000044E-3</v>
      </c>
      <c r="Z1076" s="9">
        <v>0</v>
      </c>
      <c r="AA1076" s="10">
        <v>0</v>
      </c>
      <c r="AB1076" s="9">
        <v>0.48793600554790051</v>
      </c>
      <c r="AC1076" s="9" t="e">
        <v>#N/A</v>
      </c>
      <c r="AD1076" s="10">
        <v>0.59208793241081203</v>
      </c>
      <c r="AE1076" s="10">
        <v>0.67417553850887191</v>
      </c>
      <c r="AF1076" s="9">
        <v>0.68422121727230889</v>
      </c>
      <c r="AG1076" s="9">
        <v>0.76421257142857146</v>
      </c>
    </row>
    <row r="1077" spans="3:33">
      <c r="C1077" t="s">
        <v>172</v>
      </c>
      <c r="D1077">
        <v>2010</v>
      </c>
      <c r="E1077" s="9">
        <v>0.66502776048152767</v>
      </c>
      <c r="F1077" s="9">
        <v>0.5</v>
      </c>
      <c r="G1077" s="9">
        <v>0.16399999745190141</v>
      </c>
      <c r="H1077" s="9">
        <v>0.15000000000000002</v>
      </c>
      <c r="I1077" s="9">
        <v>3.3333333333333335E-3</v>
      </c>
      <c r="J1077" s="9">
        <v>6.8799999132752365E-2</v>
      </c>
      <c r="K1077" s="10">
        <v>0.71158333333333335</v>
      </c>
      <c r="L1077" s="9">
        <v>0.69770799984559417</v>
      </c>
      <c r="M1077" s="9">
        <v>1</v>
      </c>
      <c r="N1077" s="10">
        <v>0.08</v>
      </c>
      <c r="O1077" s="10">
        <v>1</v>
      </c>
      <c r="P1077" s="9">
        <v>0.3</v>
      </c>
      <c r="Q1077" s="10">
        <v>0.3175</v>
      </c>
      <c r="R1077" s="9">
        <v>0.76275199999999999</v>
      </c>
      <c r="S1077" s="9">
        <v>0.25382181328728937</v>
      </c>
      <c r="T1077" s="11">
        <v>0.24259520400000001</v>
      </c>
      <c r="U1077" s="9">
        <v>8.0606361065161461E-3</v>
      </c>
      <c r="V1077" s="10">
        <v>0.5</v>
      </c>
      <c r="W1077" s="9">
        <v>6.468703783605248E-2</v>
      </c>
      <c r="X1077" s="9">
        <v>6.4317113546627294E-2</v>
      </c>
      <c r="Y1077" s="9">
        <v>5.0000000000000044E-3</v>
      </c>
      <c r="Z1077" s="9">
        <v>0</v>
      </c>
      <c r="AA1077" s="10">
        <v>0</v>
      </c>
      <c r="AB1077" s="9">
        <v>0.50012800509138811</v>
      </c>
      <c r="AC1077" s="9" t="e">
        <v>#N/A</v>
      </c>
      <c r="AD1077" s="10">
        <v>0.59116705310728723</v>
      </c>
      <c r="AE1077" s="10">
        <v>0.67243378316271452</v>
      </c>
      <c r="AF1077" s="9">
        <v>0.67737900525252115</v>
      </c>
      <c r="AG1077" s="9">
        <v>0.76421257142857146</v>
      </c>
    </row>
    <row r="1078" spans="3:33">
      <c r="C1078" t="s">
        <v>174</v>
      </c>
      <c r="D1078">
        <v>1995</v>
      </c>
      <c r="E1078" s="9">
        <v>0.82895636317907451</v>
      </c>
      <c r="F1078" s="9">
        <v>2.6349999999999998E-2</v>
      </c>
      <c r="G1078" s="9">
        <v>0.14000000000000001</v>
      </c>
      <c r="H1078" s="9">
        <v>0.30000000000000004</v>
      </c>
      <c r="I1078" s="9">
        <v>8.4000000000000005E-2</v>
      </c>
      <c r="J1078" s="9">
        <v>0.31000000000000005</v>
      </c>
      <c r="K1078" s="10">
        <v>0.49525000000000002</v>
      </c>
      <c r="L1078" s="9">
        <v>0.56899999999999995</v>
      </c>
      <c r="M1078" s="9">
        <v>0.8336830409356667</v>
      </c>
      <c r="N1078" s="10">
        <v>0.02</v>
      </c>
      <c r="O1078" s="10">
        <v>0.31</v>
      </c>
      <c r="P1078" s="9">
        <v>0.59000000000000008</v>
      </c>
      <c r="Q1078" s="10">
        <v>0.22499999999999998</v>
      </c>
      <c r="R1078" s="9">
        <v>0.76600000000000001</v>
      </c>
      <c r="S1078" s="9">
        <v>0.40075999999999989</v>
      </c>
      <c r="T1078" s="11">
        <v>0.54479418800000001</v>
      </c>
      <c r="U1078" s="9">
        <v>9.7174274400000007E-3</v>
      </c>
      <c r="V1078" s="10">
        <v>0.19453886575000001</v>
      </c>
      <c r="W1078" s="9">
        <v>2.0877355243907183E-2</v>
      </c>
      <c r="X1078" s="9">
        <v>1.3658502977646401E-2</v>
      </c>
      <c r="Y1078" s="9">
        <v>0.19499999999999995</v>
      </c>
      <c r="Z1078" s="9">
        <v>0.62</v>
      </c>
      <c r="AA1078" s="10">
        <v>8.3986562150055982E-2</v>
      </c>
      <c r="AB1078" s="9">
        <v>0.74</v>
      </c>
      <c r="AC1078" s="9">
        <v>0.62</v>
      </c>
      <c r="AD1078" s="10">
        <v>0.18713988865829717</v>
      </c>
      <c r="AE1078" s="10">
        <v>0.45968160099322314</v>
      </c>
      <c r="AF1078" s="9">
        <v>3.3310061038613332E-3</v>
      </c>
      <c r="AG1078" s="9">
        <v>0.12373242857142858</v>
      </c>
    </row>
    <row r="1079" spans="3:33">
      <c r="C1079" t="s">
        <v>174</v>
      </c>
      <c r="D1079">
        <v>1996</v>
      </c>
      <c r="E1079" s="9">
        <v>0.82895636317907451</v>
      </c>
      <c r="F1079" s="9">
        <v>2.6349999999999998E-2</v>
      </c>
      <c r="G1079" s="9">
        <v>0.13400000000000001</v>
      </c>
      <c r="H1079" s="9">
        <v>0.30000000000000004</v>
      </c>
      <c r="I1079" s="9">
        <v>8.4000000000000005E-2</v>
      </c>
      <c r="J1079" s="9">
        <v>0.30000000000000004</v>
      </c>
      <c r="K1079" s="10">
        <v>0.49525000000000002</v>
      </c>
      <c r="L1079" s="9">
        <v>0.56499999999999995</v>
      </c>
      <c r="M1079" s="9">
        <v>0.8336830409356667</v>
      </c>
      <c r="N1079" s="10">
        <v>0.02</v>
      </c>
      <c r="O1079" s="10">
        <v>0.39</v>
      </c>
      <c r="P1079" s="9">
        <v>0.56000000000000005</v>
      </c>
      <c r="Q1079" s="10">
        <v>0.22499999999999998</v>
      </c>
      <c r="R1079" s="9">
        <v>0.76600000000000001</v>
      </c>
      <c r="S1079" s="9">
        <v>0.38946536585366009</v>
      </c>
      <c r="T1079" s="11">
        <v>0.54479418800000001</v>
      </c>
      <c r="U1079" s="9">
        <v>3.1620667710000001E-2</v>
      </c>
      <c r="V1079" s="10">
        <v>0.185149797</v>
      </c>
      <c r="W1079" s="9">
        <v>2.0877355243907183E-2</v>
      </c>
      <c r="X1079" s="9">
        <v>1.3658502977646401E-2</v>
      </c>
      <c r="Y1079" s="9">
        <v>0.19499999999999995</v>
      </c>
      <c r="Z1079" s="9">
        <v>0.62</v>
      </c>
      <c r="AA1079" s="10">
        <v>8.3986562150055982E-2</v>
      </c>
      <c r="AB1079" s="9">
        <v>0.74200000759999996</v>
      </c>
      <c r="AC1079" s="9">
        <v>0.63700000000000001</v>
      </c>
      <c r="AD1079" s="10">
        <v>0.18075498857246003</v>
      </c>
      <c r="AE1079" s="10">
        <v>0.45885877654246399</v>
      </c>
      <c r="AF1079" s="9">
        <v>4.7123534768022226E-3</v>
      </c>
      <c r="AG1079" s="9">
        <v>0.12546828571428573</v>
      </c>
    </row>
    <row r="1080" spans="3:33">
      <c r="C1080" t="s">
        <v>174</v>
      </c>
      <c r="D1080">
        <v>1997</v>
      </c>
      <c r="E1080" s="9">
        <v>0.82895636317907451</v>
      </c>
      <c r="F1080" s="9">
        <v>2.6349999999999998E-2</v>
      </c>
      <c r="G1080" s="9">
        <v>0.128</v>
      </c>
      <c r="H1080" s="9">
        <v>0.30000000000000004</v>
      </c>
      <c r="I1080" s="9">
        <v>8.4000000000000005E-2</v>
      </c>
      <c r="J1080" s="9">
        <v>0.29000000000000004</v>
      </c>
      <c r="K1080" s="10">
        <v>0.49525000000000002</v>
      </c>
      <c r="L1080" s="9">
        <v>0.56100000000000005</v>
      </c>
      <c r="M1080" s="9">
        <v>0.8336830409356667</v>
      </c>
      <c r="N1080" s="10">
        <v>0.02</v>
      </c>
      <c r="O1080" s="10">
        <v>0.38</v>
      </c>
      <c r="P1080" s="9">
        <v>0.53</v>
      </c>
      <c r="Q1080" s="10">
        <v>0.22499999999999998</v>
      </c>
      <c r="R1080" s="9">
        <v>0.76600000000000001</v>
      </c>
      <c r="S1080" s="9">
        <v>0.37808195121951205</v>
      </c>
      <c r="T1080" s="11">
        <v>0.54479418800000001</v>
      </c>
      <c r="U1080" s="9">
        <v>4.6539613930000001E-2</v>
      </c>
      <c r="V1080" s="10">
        <v>0.17576072825</v>
      </c>
      <c r="W1080" s="9">
        <v>2.0877355243907183E-2</v>
      </c>
      <c r="X1080" s="9">
        <v>1.3658502977646401E-2</v>
      </c>
      <c r="Y1080" s="9">
        <v>0.19499999999999995</v>
      </c>
      <c r="Z1080" s="9">
        <v>0.62</v>
      </c>
      <c r="AA1080" s="10">
        <v>8.3986562150055982E-2</v>
      </c>
      <c r="AB1080" s="9">
        <v>0.73600000380000008</v>
      </c>
      <c r="AC1080" s="9">
        <v>0.65700000000000003</v>
      </c>
      <c r="AD1080" s="10">
        <v>0.25949667583739999</v>
      </c>
      <c r="AE1080" s="10">
        <v>0.44710330948127097</v>
      </c>
      <c r="AF1080" s="9">
        <v>6.8099863590225561E-3</v>
      </c>
      <c r="AG1080" s="9">
        <v>0.12720414285714285</v>
      </c>
    </row>
    <row r="1081" spans="3:33">
      <c r="C1081" t="s">
        <v>174</v>
      </c>
      <c r="D1081">
        <v>1998</v>
      </c>
      <c r="E1081" s="9">
        <v>0.82895636317907451</v>
      </c>
      <c r="F1081" s="9">
        <v>2.6349999999999998E-2</v>
      </c>
      <c r="G1081" s="9">
        <v>0.122</v>
      </c>
      <c r="H1081" s="9">
        <v>0.30000000000000004</v>
      </c>
      <c r="I1081" s="9">
        <v>8.4000000000000005E-2</v>
      </c>
      <c r="J1081" s="9">
        <v>0.28000000000000003</v>
      </c>
      <c r="K1081" s="10">
        <v>0.49525000000000002</v>
      </c>
      <c r="L1081" s="9">
        <v>0.55700000000000005</v>
      </c>
      <c r="M1081" s="9">
        <v>0.8336830409356667</v>
      </c>
      <c r="N1081" s="10">
        <v>0.02</v>
      </c>
      <c r="O1081" s="10">
        <v>0.41</v>
      </c>
      <c r="P1081" s="9">
        <v>0.5</v>
      </c>
      <c r="Q1081" s="10">
        <v>0.22499999999999998</v>
      </c>
      <c r="R1081" s="9">
        <v>0.76600000000000001</v>
      </c>
      <c r="S1081" s="9">
        <v>0.3667590243902441</v>
      </c>
      <c r="T1081" s="11">
        <v>0.54479418800000001</v>
      </c>
      <c r="U1081" s="9">
        <v>3.1927263019999999E-2</v>
      </c>
      <c r="V1081" s="10">
        <v>0.16637165950000002</v>
      </c>
      <c r="W1081" s="9">
        <v>2.0877355243907183E-2</v>
      </c>
      <c r="X1081" s="9">
        <v>1.3658502977646401E-2</v>
      </c>
      <c r="Y1081" s="9">
        <v>0.19499999999999995</v>
      </c>
      <c r="Z1081" s="9">
        <v>0.62</v>
      </c>
      <c r="AA1081" s="10">
        <v>8.3986562150055982E-2</v>
      </c>
      <c r="AB1081" s="9">
        <v>0.69</v>
      </c>
      <c r="AC1081" s="9">
        <v>0.65799999999999992</v>
      </c>
      <c r="AD1081" s="10">
        <v>0.33823836310233996</v>
      </c>
      <c r="AE1081" s="10">
        <v>0.43534784242007801</v>
      </c>
      <c r="AF1081" s="9">
        <v>1.1555371573759E-2</v>
      </c>
      <c r="AG1081" s="9">
        <v>0.12894</v>
      </c>
    </row>
    <row r="1082" spans="3:33">
      <c r="C1082" t="s">
        <v>174</v>
      </c>
      <c r="D1082">
        <v>1999</v>
      </c>
      <c r="E1082" s="9">
        <v>0.82895636317907451</v>
      </c>
      <c r="F1082" s="9">
        <v>2.6349999999999998E-2</v>
      </c>
      <c r="G1082" s="9">
        <v>0.11599999999999999</v>
      </c>
      <c r="H1082" s="9">
        <v>0.30000000000000004</v>
      </c>
      <c r="I1082" s="9">
        <v>8.4000000000000005E-2</v>
      </c>
      <c r="J1082" s="9">
        <v>0.27</v>
      </c>
      <c r="K1082" s="10">
        <v>0.49525000000000002</v>
      </c>
      <c r="L1082" s="9">
        <v>0.55299999999999994</v>
      </c>
      <c r="M1082" s="9">
        <v>0.8336830409356667</v>
      </c>
      <c r="N1082" s="10">
        <v>0.02</v>
      </c>
      <c r="O1082" s="10">
        <v>0.41</v>
      </c>
      <c r="P1082" s="9">
        <v>0.47000000000000003</v>
      </c>
      <c r="Q1082" s="10">
        <v>0.22499999999999998</v>
      </c>
      <c r="R1082" s="9">
        <v>0.76600000000000001</v>
      </c>
      <c r="S1082" s="9">
        <v>0.35565707317073192</v>
      </c>
      <c r="T1082" s="11">
        <v>0.54479418800000001</v>
      </c>
      <c r="U1082" s="9">
        <v>2.3886519499999998E-2</v>
      </c>
      <c r="V1082" s="10">
        <v>0.15698259075000001</v>
      </c>
      <c r="W1082" s="9">
        <v>2.0877355243907183E-2</v>
      </c>
      <c r="X1082" s="9">
        <v>1.3658502977646401E-2</v>
      </c>
      <c r="Y1082" s="9">
        <v>0.19499999999999995</v>
      </c>
      <c r="Z1082" s="9">
        <v>0.62</v>
      </c>
      <c r="AA1082" s="10">
        <v>8.3986562150055982E-2</v>
      </c>
      <c r="AB1082" s="9">
        <v>0.65500000000000003</v>
      </c>
      <c r="AC1082" s="9">
        <v>0.66200000000000003</v>
      </c>
      <c r="AD1082" s="10">
        <v>0.351179376975288</v>
      </c>
      <c r="AE1082" s="10">
        <v>0.43178712579503997</v>
      </c>
      <c r="AF1082" s="9">
        <v>3.4221908531524889E-2</v>
      </c>
      <c r="AG1082" s="9">
        <v>0.13067585714285712</v>
      </c>
    </row>
    <row r="1083" spans="3:33">
      <c r="C1083" t="s">
        <v>174</v>
      </c>
      <c r="D1083">
        <v>2000</v>
      </c>
      <c r="E1083" s="9">
        <v>0.82895636317907451</v>
      </c>
      <c r="F1083" s="9">
        <v>2.6349999999999998E-2</v>
      </c>
      <c r="G1083" s="9">
        <v>0.10999999999999999</v>
      </c>
      <c r="H1083" s="9">
        <v>0.30000000000000004</v>
      </c>
      <c r="I1083" s="9">
        <v>8.4000000000000005E-2</v>
      </c>
      <c r="J1083" s="9">
        <v>0.26</v>
      </c>
      <c r="K1083" s="10">
        <v>0.49525000000000002</v>
      </c>
      <c r="L1083" s="9">
        <v>0.54899999999999993</v>
      </c>
      <c r="M1083" s="9">
        <v>0.8336830409356667</v>
      </c>
      <c r="N1083" s="10">
        <v>0.02</v>
      </c>
      <c r="O1083" s="10">
        <v>0.38</v>
      </c>
      <c r="P1083" s="9">
        <v>0.4366666666666667</v>
      </c>
      <c r="Q1083" s="10">
        <v>0.22499999999999998</v>
      </c>
      <c r="R1083" s="9">
        <v>0.76600000000000001</v>
      </c>
      <c r="S1083" s="9">
        <v>0.34509707317073213</v>
      </c>
      <c r="T1083" s="11">
        <v>0.54479418800000001</v>
      </c>
      <c r="U1083" s="9">
        <v>3.3901371249999999E-2</v>
      </c>
      <c r="V1083" s="10">
        <v>0.147593522</v>
      </c>
      <c r="W1083" s="9">
        <v>2.0877355243907183E-2</v>
      </c>
      <c r="X1083" s="9">
        <v>1.3658502977646401E-2</v>
      </c>
      <c r="Y1083" s="9">
        <v>0.19499999999999995</v>
      </c>
      <c r="Z1083" s="9">
        <v>0.62</v>
      </c>
      <c r="AA1083" s="10">
        <v>8.3986562150055982E-2</v>
      </c>
      <c r="AB1083" s="9">
        <v>0.65500000000000003</v>
      </c>
      <c r="AC1083" s="9">
        <v>0.64300000000000002</v>
      </c>
      <c r="AD1083" s="10">
        <v>0.364120390848236</v>
      </c>
      <c r="AE1083" s="10">
        <v>0.42822640917000199</v>
      </c>
      <c r="AF1083" s="9">
        <v>8.477068262545645E-2</v>
      </c>
      <c r="AG1083" s="9">
        <v>0.13241171428571427</v>
      </c>
    </row>
    <row r="1084" spans="3:33">
      <c r="C1084" t="s">
        <v>174</v>
      </c>
      <c r="D1084">
        <v>2001</v>
      </c>
      <c r="E1084" s="9">
        <v>0.82895636317907451</v>
      </c>
      <c r="F1084" s="9">
        <v>2.6349999999999998E-2</v>
      </c>
      <c r="G1084" s="9">
        <v>0.10400000000000009</v>
      </c>
      <c r="H1084" s="9">
        <v>0.30000000000000004</v>
      </c>
      <c r="I1084" s="9">
        <v>8.4000000000000005E-2</v>
      </c>
      <c r="J1084" s="9">
        <v>0.252</v>
      </c>
      <c r="K1084" s="10">
        <v>0.49525000000000002</v>
      </c>
      <c r="L1084" s="9">
        <v>0.54479999999999995</v>
      </c>
      <c r="M1084" s="9">
        <v>0.8336830409356667</v>
      </c>
      <c r="N1084" s="10">
        <v>0.02</v>
      </c>
      <c r="O1084" s="10">
        <v>0.5</v>
      </c>
      <c r="P1084" s="9">
        <v>0.40333333333333332</v>
      </c>
      <c r="Q1084" s="10">
        <v>0.22499999999999998</v>
      </c>
      <c r="R1084" s="9">
        <v>0.76600000000000001</v>
      </c>
      <c r="S1084" s="9">
        <v>0.33538195121951386</v>
      </c>
      <c r="T1084" s="11">
        <v>0.54479418800000001</v>
      </c>
      <c r="U1084" s="9">
        <v>2.5150849329999999E-2</v>
      </c>
      <c r="V1084" s="10">
        <v>0.14391290130000001</v>
      </c>
      <c r="W1084" s="9">
        <v>2.0877355243907183E-2</v>
      </c>
      <c r="X1084" s="9">
        <v>1.3658502977646401E-2</v>
      </c>
      <c r="Y1084" s="9">
        <v>0.19499999999999995</v>
      </c>
      <c r="Z1084" s="9">
        <v>0.62</v>
      </c>
      <c r="AA1084" s="10">
        <v>8.3986562150055982E-2</v>
      </c>
      <c r="AB1084" s="9">
        <v>0.65500000000000003</v>
      </c>
      <c r="AC1084" s="9">
        <v>0.65099999999999991</v>
      </c>
      <c r="AD1084" s="10">
        <v>0.345531757150773</v>
      </c>
      <c r="AE1084" s="10">
        <v>0.42261231716062603</v>
      </c>
      <c r="AF1084" s="9">
        <v>0.11070809937137355</v>
      </c>
      <c r="AG1084" s="9">
        <v>0.13414757142857142</v>
      </c>
    </row>
    <row r="1085" spans="3:33">
      <c r="C1085" t="s">
        <v>174</v>
      </c>
      <c r="D1085">
        <v>2002</v>
      </c>
      <c r="E1085" s="9">
        <v>0.82895636317907451</v>
      </c>
      <c r="F1085" s="9">
        <v>2.6349999999999998E-2</v>
      </c>
      <c r="G1085" s="9">
        <v>9.7999999999999976E-2</v>
      </c>
      <c r="H1085" s="9">
        <v>0.30000000000000004</v>
      </c>
      <c r="I1085" s="9">
        <v>8.4000000000000005E-2</v>
      </c>
      <c r="J1085" s="9">
        <v>0.24400000000000011</v>
      </c>
      <c r="K1085" s="10">
        <v>0.49525000000000002</v>
      </c>
      <c r="L1085" s="9">
        <v>0.54059999999999997</v>
      </c>
      <c r="M1085" s="9">
        <v>0.8336830409356667</v>
      </c>
      <c r="N1085" s="10">
        <v>0.02</v>
      </c>
      <c r="O1085" s="10">
        <v>0.56999999999999995</v>
      </c>
      <c r="P1085" s="9">
        <v>0.37</v>
      </c>
      <c r="Q1085" s="10">
        <v>0.22499999999999998</v>
      </c>
      <c r="R1085" s="9">
        <v>0.76600000000000001</v>
      </c>
      <c r="S1085" s="9">
        <v>0.32668487804878199</v>
      </c>
      <c r="T1085" s="11">
        <v>0.54479418800000001</v>
      </c>
      <c r="U1085" s="9">
        <v>2.5287501049999998E-2</v>
      </c>
      <c r="V1085" s="10">
        <v>0.14023228060000001</v>
      </c>
      <c r="W1085" s="9">
        <v>2.0877355243907183E-2</v>
      </c>
      <c r="X1085" s="9">
        <v>1.3658502977646401E-2</v>
      </c>
      <c r="Y1085" s="9">
        <v>0.19499999999999995</v>
      </c>
      <c r="Z1085" s="9">
        <v>0.62</v>
      </c>
      <c r="AA1085" s="10">
        <v>8.3986562150055982E-2</v>
      </c>
      <c r="AB1085" s="9">
        <v>0.66189999984577297</v>
      </c>
      <c r="AC1085" s="9">
        <v>0.623</v>
      </c>
      <c r="AD1085" s="10">
        <v>0.32694312345331</v>
      </c>
      <c r="AE1085" s="10">
        <v>0.41699822515124996</v>
      </c>
      <c r="AF1085" s="9">
        <v>0.14858533796137111</v>
      </c>
      <c r="AG1085" s="9">
        <v>0.13588342857142857</v>
      </c>
    </row>
    <row r="1086" spans="3:33">
      <c r="C1086" t="s">
        <v>174</v>
      </c>
      <c r="D1086">
        <v>2003</v>
      </c>
      <c r="E1086" s="9">
        <v>0.82895636317907451</v>
      </c>
      <c r="F1086" s="9">
        <v>2.6349999999999998E-2</v>
      </c>
      <c r="G1086" s="9">
        <v>9.2000000000000082E-2</v>
      </c>
      <c r="H1086" s="9">
        <v>0.30000000000000004</v>
      </c>
      <c r="I1086" s="9">
        <v>8.4000000000000005E-2</v>
      </c>
      <c r="J1086" s="9">
        <v>0.23599999999999999</v>
      </c>
      <c r="K1086" s="10">
        <v>0.49525000000000002</v>
      </c>
      <c r="L1086" s="9">
        <v>0.53639999999999999</v>
      </c>
      <c r="M1086" s="9">
        <v>0.84721362229100006</v>
      </c>
      <c r="N1086" s="10">
        <v>0.02</v>
      </c>
      <c r="O1086" s="10">
        <v>0.54</v>
      </c>
      <c r="P1086" s="9">
        <v>0.3773999998345971</v>
      </c>
      <c r="Q1086" s="10">
        <v>0.22499999999999998</v>
      </c>
      <c r="R1086" s="9">
        <v>0.76600000000000001</v>
      </c>
      <c r="S1086" s="9">
        <v>0.31908829268292804</v>
      </c>
      <c r="T1086" s="11">
        <v>0.54479418800000001</v>
      </c>
      <c r="U1086" s="9">
        <v>3.7546028410000001E-2</v>
      </c>
      <c r="V1086" s="10">
        <v>0.13655165989999998</v>
      </c>
      <c r="W1086" s="9">
        <v>2.0877355243907183E-2</v>
      </c>
      <c r="X1086" s="9">
        <v>1.3658502977646401E-2</v>
      </c>
      <c r="Y1086" s="9">
        <v>0.19499999999999995</v>
      </c>
      <c r="Z1086" s="9">
        <v>0.62</v>
      </c>
      <c r="AA1086" s="10">
        <v>8.3986562150055982E-2</v>
      </c>
      <c r="AB1086" s="9">
        <v>0.66879999969154591</v>
      </c>
      <c r="AC1086" s="9">
        <v>0.623</v>
      </c>
      <c r="AD1086" s="10">
        <v>0.33043655676864603</v>
      </c>
      <c r="AE1086" s="10">
        <v>0.39978833042207002</v>
      </c>
      <c r="AF1086" s="9">
        <v>0.18698789485381553</v>
      </c>
      <c r="AG1086" s="9">
        <v>0.13633757142857142</v>
      </c>
    </row>
    <row r="1087" spans="3:33">
      <c r="C1087" t="s">
        <v>174</v>
      </c>
      <c r="D1087">
        <v>2004</v>
      </c>
      <c r="E1087" s="9">
        <v>0.82895636317907451</v>
      </c>
      <c r="F1087" s="9">
        <v>2.6349999999999998E-2</v>
      </c>
      <c r="G1087" s="9">
        <v>8.5999999999999965E-2</v>
      </c>
      <c r="H1087" s="9">
        <v>0.30000000000000004</v>
      </c>
      <c r="I1087" s="9">
        <v>8.4000000000000005E-2</v>
      </c>
      <c r="J1087" s="9">
        <v>0.22799999999999998</v>
      </c>
      <c r="K1087" s="10">
        <v>0.49525000000000002</v>
      </c>
      <c r="L1087" s="9">
        <v>0.53220000000000001</v>
      </c>
      <c r="M1087" s="9">
        <v>0.79175624999999994</v>
      </c>
      <c r="N1087" s="10">
        <v>0.02</v>
      </c>
      <c r="O1087" s="10">
        <v>0.55000000000000004</v>
      </c>
      <c r="P1087" s="9">
        <v>0.38479999966919426</v>
      </c>
      <c r="Q1087" s="10">
        <v>0.22499999999999998</v>
      </c>
      <c r="R1087" s="9">
        <v>0.76600000000000001</v>
      </c>
      <c r="S1087" s="9">
        <v>0.31256439024390403</v>
      </c>
      <c r="T1087" s="11">
        <v>0.54479418800000001</v>
      </c>
      <c r="U1087" s="9">
        <v>1.6693504179999999E-2</v>
      </c>
      <c r="V1087" s="10">
        <v>0.13287103919999999</v>
      </c>
      <c r="W1087" s="9">
        <v>2.0877355243907183E-2</v>
      </c>
      <c r="X1087" s="9">
        <v>1.3658502977646401E-2</v>
      </c>
      <c r="Y1087" s="9">
        <v>0.19499999999999995</v>
      </c>
      <c r="Z1087" s="9">
        <v>0.62</v>
      </c>
      <c r="AA1087" s="10">
        <v>8.3986562150055982E-2</v>
      </c>
      <c r="AB1087" s="9">
        <v>0.67569999953731896</v>
      </c>
      <c r="AC1087" s="9">
        <v>0.59599999999999997</v>
      </c>
      <c r="AD1087" s="10">
        <v>0.33420645128160598</v>
      </c>
      <c r="AE1087" s="10">
        <v>0.43285098439687203</v>
      </c>
      <c r="AF1087" s="9">
        <v>0.28396411922854892</v>
      </c>
      <c r="AG1087" s="9">
        <v>0.16551410714285714</v>
      </c>
    </row>
    <row r="1088" spans="3:33">
      <c r="C1088" t="s">
        <v>174</v>
      </c>
      <c r="D1088">
        <v>2005</v>
      </c>
      <c r="E1088" s="9">
        <v>0.82895636317907451</v>
      </c>
      <c r="F1088" s="9">
        <v>2.6349999999999998E-2</v>
      </c>
      <c r="G1088" s="9">
        <v>7.999999999999996E-2</v>
      </c>
      <c r="H1088" s="9">
        <v>0.30000000000000004</v>
      </c>
      <c r="I1088" s="9">
        <v>8.4000000000000005E-2</v>
      </c>
      <c r="J1088" s="9">
        <v>0.21999999999999997</v>
      </c>
      <c r="K1088" s="10">
        <v>0.49525000000000002</v>
      </c>
      <c r="L1088" s="9">
        <v>0.52800000000000002</v>
      </c>
      <c r="M1088" s="9">
        <v>0.76384880952383338</v>
      </c>
      <c r="N1088" s="10">
        <v>0.02</v>
      </c>
      <c r="O1088" s="10">
        <v>0.6</v>
      </c>
      <c r="P1088" s="9">
        <v>0.39219999950379136</v>
      </c>
      <c r="Q1088" s="10">
        <v>0.22499999999999998</v>
      </c>
      <c r="R1088" s="9">
        <v>0.76600000000000001</v>
      </c>
      <c r="S1088" s="9">
        <v>0.30698292682926986</v>
      </c>
      <c r="T1088" s="11">
        <v>0.54479418800000001</v>
      </c>
      <c r="U1088" s="9">
        <v>1.61102742E-2</v>
      </c>
      <c r="V1088" s="10">
        <v>0.12919041849999999</v>
      </c>
      <c r="W1088" s="9">
        <v>2.0877355243907183E-2</v>
      </c>
      <c r="X1088" s="9">
        <v>1.3658502977646401E-2</v>
      </c>
      <c r="Y1088" s="9">
        <v>0.19499999999999995</v>
      </c>
      <c r="Z1088" s="9">
        <v>0.62</v>
      </c>
      <c r="AA1088" s="10">
        <v>8.3986562150055982E-2</v>
      </c>
      <c r="AB1088" s="9">
        <v>0.6825999993830919</v>
      </c>
      <c r="AC1088" s="9">
        <v>0.59499999999999997</v>
      </c>
      <c r="AD1088" s="10">
        <v>0.32138531502360801</v>
      </c>
      <c r="AE1088" s="10">
        <v>0.42467439878486601</v>
      </c>
      <c r="AF1088" s="9">
        <v>0.39427921767982554</v>
      </c>
      <c r="AG1088" s="9">
        <v>0.19469064285714285</v>
      </c>
    </row>
    <row r="1089" spans="3:33">
      <c r="C1089" t="s">
        <v>174</v>
      </c>
      <c r="D1089">
        <v>2006</v>
      </c>
      <c r="E1089" s="9">
        <v>0.82895636317907451</v>
      </c>
      <c r="F1089" s="9">
        <v>2.6349999999999998E-2</v>
      </c>
      <c r="G1089" s="9">
        <v>7.333333333333325E-2</v>
      </c>
      <c r="H1089" s="9">
        <v>0.30000000000000004</v>
      </c>
      <c r="I1089" s="9">
        <v>8.4000000000000005E-2</v>
      </c>
      <c r="J1089" s="9">
        <v>0.20999999999999996</v>
      </c>
      <c r="K1089" s="10">
        <v>0.49525000000000002</v>
      </c>
      <c r="L1089" s="9">
        <v>0.52340000000000009</v>
      </c>
      <c r="M1089" s="9">
        <v>0.77326029216466663</v>
      </c>
      <c r="N1089" s="10">
        <v>0.02</v>
      </c>
      <c r="O1089" s="10">
        <v>0.55000000000000004</v>
      </c>
      <c r="P1089" s="9">
        <v>0.39959999933838847</v>
      </c>
      <c r="Q1089" s="10">
        <v>0.22499999999999998</v>
      </c>
      <c r="R1089" s="9">
        <v>0.76600000000000001</v>
      </c>
      <c r="S1089" s="9">
        <v>0.30212439024390392</v>
      </c>
      <c r="T1089" s="11">
        <v>0.54479418800000001</v>
      </c>
      <c r="U1089" s="9">
        <v>1.4172454919999999E-2</v>
      </c>
      <c r="V1089" s="10">
        <v>0.12657477433333333</v>
      </c>
      <c r="W1089" s="9">
        <v>2.0877355243907183E-2</v>
      </c>
      <c r="X1089" s="9">
        <v>1.3658502977646401E-2</v>
      </c>
      <c r="Y1089" s="9">
        <v>0.19499999999999995</v>
      </c>
      <c r="Z1089" s="9">
        <v>0.62</v>
      </c>
      <c r="AA1089" s="10">
        <v>8.3986562150055982E-2</v>
      </c>
      <c r="AB1089" s="9">
        <v>0.68949999922886485</v>
      </c>
      <c r="AC1089" s="9">
        <v>0.59099999999999997</v>
      </c>
      <c r="AD1089" s="10">
        <v>0.36051532156899196</v>
      </c>
      <c r="AE1089" s="10">
        <v>0.45081357563427799</v>
      </c>
      <c r="AF1089" s="9">
        <v>0.61222209617452772</v>
      </c>
      <c r="AG1089" s="9">
        <v>0.22386717857142857</v>
      </c>
    </row>
    <row r="1090" spans="3:33">
      <c r="C1090" t="s">
        <v>174</v>
      </c>
      <c r="D1090">
        <v>2007</v>
      </c>
      <c r="E1090" s="9">
        <v>0.82895636317907451</v>
      </c>
      <c r="F1090" s="9">
        <v>2.6349999999999998E-2</v>
      </c>
      <c r="G1090" s="9">
        <v>6.6666666666666763E-2</v>
      </c>
      <c r="H1090" s="9">
        <v>0.30000000000000004</v>
      </c>
      <c r="I1090" s="9">
        <v>8.4000000000000005E-2</v>
      </c>
      <c r="J1090" s="9">
        <v>0.19999999999999996</v>
      </c>
      <c r="K1090" s="10">
        <v>0.49525000000000002</v>
      </c>
      <c r="L1090" s="9">
        <v>0.51880000000000004</v>
      </c>
      <c r="M1090" s="9">
        <v>0.79371087140433327</v>
      </c>
      <c r="N1090" s="10">
        <v>0.02</v>
      </c>
      <c r="O1090" s="10">
        <v>0.56000000000000005</v>
      </c>
      <c r="P1090" s="9">
        <v>0.40699999917298557</v>
      </c>
      <c r="Q1090" s="10">
        <v>0.22499999999999998</v>
      </c>
      <c r="R1090" s="9">
        <v>0.76600000000000001</v>
      </c>
      <c r="S1090" s="9">
        <v>0.29766682926829391</v>
      </c>
      <c r="T1090" s="11">
        <v>0.54479418800000001</v>
      </c>
      <c r="U1090" s="9">
        <v>1.4830569369999999E-2</v>
      </c>
      <c r="V1090" s="10">
        <v>0.12395913016666667</v>
      </c>
      <c r="W1090" s="9">
        <v>2.0877355243907183E-2</v>
      </c>
      <c r="X1090" s="9">
        <v>1.3658502977646401E-2</v>
      </c>
      <c r="Y1090" s="9">
        <v>0.19499999999999995</v>
      </c>
      <c r="Z1090" s="9">
        <v>0.62</v>
      </c>
      <c r="AA1090" s="10">
        <v>8.3986562150055982E-2</v>
      </c>
      <c r="AB1090" s="9">
        <v>0.6963999990746379</v>
      </c>
      <c r="AC1090" s="9">
        <v>0.60499999999999998</v>
      </c>
      <c r="AD1090" s="10">
        <v>0.35691092599275998</v>
      </c>
      <c r="AE1090" s="10">
        <v>0.45365568521452398</v>
      </c>
      <c r="AF1090" s="9">
        <v>0.98994631736137106</v>
      </c>
      <c r="AG1090" s="9">
        <v>0.25304371428571426</v>
      </c>
    </row>
    <row r="1091" spans="3:33">
      <c r="C1091" t="s">
        <v>174</v>
      </c>
      <c r="D1091">
        <v>2008</v>
      </c>
      <c r="E1091" s="9">
        <v>0.82895636317907451</v>
      </c>
      <c r="F1091" s="9">
        <v>2.6349999999999998E-2</v>
      </c>
      <c r="G1091" s="9">
        <v>6.0000000000000053E-2</v>
      </c>
      <c r="H1091" s="9">
        <v>0.30000000000000004</v>
      </c>
      <c r="I1091" s="9">
        <v>8.4000000000000005E-2</v>
      </c>
      <c r="J1091" s="9">
        <v>0.18999999999999995</v>
      </c>
      <c r="K1091" s="10">
        <v>0.49525000000000002</v>
      </c>
      <c r="L1091" s="9">
        <v>0.51419999999999999</v>
      </c>
      <c r="M1091" s="9">
        <v>0.84666037735849997</v>
      </c>
      <c r="N1091" s="10">
        <v>0.02</v>
      </c>
      <c r="O1091" s="10">
        <v>0.57119999974966051</v>
      </c>
      <c r="P1091" s="9">
        <v>0.41439999900758268</v>
      </c>
      <c r="Q1091" s="10">
        <v>0.22499999999999998</v>
      </c>
      <c r="R1091" s="9">
        <v>0.76600000000000001</v>
      </c>
      <c r="S1091" s="9">
        <v>0.29329951219512196</v>
      </c>
      <c r="T1091" s="11">
        <v>0.54479418800000001</v>
      </c>
      <c r="U1091" s="9">
        <v>1.7860519849999999E-2</v>
      </c>
      <c r="V1091" s="10">
        <v>0.121343486</v>
      </c>
      <c r="W1091" s="9">
        <v>2.0877355243907183E-2</v>
      </c>
      <c r="X1091" s="9">
        <v>1.3658502977646401E-2</v>
      </c>
      <c r="Y1091" s="9">
        <v>0.19499999999999995</v>
      </c>
      <c r="Z1091" s="9">
        <v>0.62</v>
      </c>
      <c r="AA1091" s="10">
        <v>8.3986562150055982E-2</v>
      </c>
      <c r="AB1091" s="9">
        <v>0.70329999892041095</v>
      </c>
      <c r="AC1091" s="9">
        <v>0.59799999999999998</v>
      </c>
      <c r="AD1091" s="10">
        <v>0.37029372823072998</v>
      </c>
      <c r="AE1091" s="10">
        <v>0.44710744155173598</v>
      </c>
      <c r="AF1091" s="9">
        <v>1</v>
      </c>
      <c r="AG1091" s="9">
        <v>0.24798284011311936</v>
      </c>
    </row>
    <row r="1092" spans="3:33">
      <c r="C1092" t="s">
        <v>174</v>
      </c>
      <c r="D1092">
        <v>2009</v>
      </c>
      <c r="E1092" s="9">
        <v>0.82895636317907451</v>
      </c>
      <c r="F1092" s="9">
        <v>2.6349999999999998E-2</v>
      </c>
      <c r="G1092" s="9">
        <v>7.8799999579787228E-2</v>
      </c>
      <c r="H1092" s="9">
        <v>0.30000000000000004</v>
      </c>
      <c r="I1092" s="9">
        <v>8.4000000000000005E-2</v>
      </c>
      <c r="J1092" s="9">
        <v>0.20619999963790181</v>
      </c>
      <c r="K1092" s="10">
        <v>0.49525000000000002</v>
      </c>
      <c r="L1092" s="9">
        <v>0.50960000000000005</v>
      </c>
      <c r="M1092" s="9">
        <v>0.84666037735849997</v>
      </c>
      <c r="N1092" s="10">
        <v>0.02</v>
      </c>
      <c r="O1092" s="10">
        <v>0.58239999949932109</v>
      </c>
      <c r="P1092" s="9">
        <v>0.42179999884217984</v>
      </c>
      <c r="Q1092" s="10">
        <v>0.22499999999999998</v>
      </c>
      <c r="R1092" s="9">
        <v>0.76600000000000001</v>
      </c>
      <c r="S1092" s="9">
        <v>0.32143352132237535</v>
      </c>
      <c r="T1092" s="11">
        <v>0.54479418800000001</v>
      </c>
      <c r="U1092" s="9">
        <v>2.3137170459999998E-2</v>
      </c>
      <c r="V1092" s="10">
        <v>0.12377035566575524</v>
      </c>
      <c r="W1092" s="9">
        <v>2.0877355243907183E-2</v>
      </c>
      <c r="X1092" s="9">
        <v>1.3658502977646401E-2</v>
      </c>
      <c r="Y1092" s="9">
        <v>0.19499999999999995</v>
      </c>
      <c r="Z1092" s="9">
        <v>0.62</v>
      </c>
      <c r="AA1092" s="10">
        <v>8.3986562150055982E-2</v>
      </c>
      <c r="AB1092" s="9">
        <v>0.71019999876618378</v>
      </c>
      <c r="AC1092" s="9">
        <v>0.59399999999999997</v>
      </c>
      <c r="AD1092" s="10">
        <v>0.35303733497601997</v>
      </c>
      <c r="AE1092" s="10">
        <v>0.43445873488046605</v>
      </c>
      <c r="AF1092" s="9">
        <v>1</v>
      </c>
      <c r="AG1092" s="9">
        <v>0.2429219659405244</v>
      </c>
    </row>
    <row r="1093" spans="3:33">
      <c r="C1093" t="s">
        <v>174</v>
      </c>
      <c r="D1093">
        <v>2010</v>
      </c>
      <c r="E1093" s="9">
        <v>0.82895636317907451</v>
      </c>
      <c r="F1093" s="9">
        <v>2.6349999999999998E-2</v>
      </c>
      <c r="G1093" s="9">
        <v>9.7599999159574513E-2</v>
      </c>
      <c r="H1093" s="9">
        <v>0.30000000000000004</v>
      </c>
      <c r="I1093" s="9">
        <v>8.4000000000000005E-2</v>
      </c>
      <c r="J1093" s="9">
        <v>0.22239999927580356</v>
      </c>
      <c r="K1093" s="10">
        <v>0.49525000000000002</v>
      </c>
      <c r="L1093" s="9">
        <v>0.51469599988609549</v>
      </c>
      <c r="M1093" s="9">
        <v>0.84666037735849997</v>
      </c>
      <c r="N1093" s="10">
        <v>0.02</v>
      </c>
      <c r="O1093" s="10">
        <v>0.59359999924898155</v>
      </c>
      <c r="P1093" s="9">
        <v>0.42919999867677694</v>
      </c>
      <c r="Q1093" s="10">
        <v>0.22499999999999998</v>
      </c>
      <c r="R1093" s="9">
        <v>0.76600000000000001</v>
      </c>
      <c r="S1093" s="9">
        <v>0.34956753044962885</v>
      </c>
      <c r="T1093" s="11">
        <v>0.54479418800000001</v>
      </c>
      <c r="U1093" s="9">
        <v>2.3368542159428438E-2</v>
      </c>
      <c r="V1093" s="10">
        <v>0.12619722533151048</v>
      </c>
      <c r="W1093" s="9">
        <v>2.0877355243907183E-2</v>
      </c>
      <c r="X1093" s="9">
        <v>1.3658502977646401E-2</v>
      </c>
      <c r="Y1093" s="9">
        <v>0.19499999999999995</v>
      </c>
      <c r="Z1093" s="9">
        <v>0.62</v>
      </c>
      <c r="AA1093" s="10">
        <v>8.3986562150055982E-2</v>
      </c>
      <c r="AB1093" s="9">
        <v>0.71709999861195683</v>
      </c>
      <c r="AC1093" s="9">
        <v>0.61</v>
      </c>
      <c r="AD1093" s="10">
        <v>0.35450696159341105</v>
      </c>
      <c r="AE1093" s="10">
        <v>0.43511414751701177</v>
      </c>
      <c r="AF1093" s="9">
        <v>1</v>
      </c>
      <c r="AG1093" s="9">
        <v>0.23786109176792947</v>
      </c>
    </row>
    <row r="1094" spans="3:33">
      <c r="C1094" t="s">
        <v>176</v>
      </c>
      <c r="D1094">
        <v>1995</v>
      </c>
      <c r="E1094" s="9">
        <v>1</v>
      </c>
      <c r="F1094" s="9">
        <v>7.1679999999999999E-3</v>
      </c>
      <c r="G1094" s="9">
        <v>0.42000000000000004</v>
      </c>
      <c r="H1094" s="9">
        <v>0.30000000000000004</v>
      </c>
      <c r="I1094" s="9">
        <v>0.32</v>
      </c>
      <c r="J1094" s="9">
        <v>0.88</v>
      </c>
      <c r="K1094" s="10">
        <v>0.62008333333333332</v>
      </c>
      <c r="L1094" s="9">
        <v>0.70499999999999996</v>
      </c>
      <c r="M1094" s="9">
        <v>0.97793601190476187</v>
      </c>
      <c r="N1094" s="10">
        <v>0.14000000000000001</v>
      </c>
      <c r="O1094" s="10">
        <v>0.32</v>
      </c>
      <c r="P1094" s="9">
        <v>0.55079999908804889</v>
      </c>
      <c r="Q1094" s="10">
        <v>0.20749999999999999</v>
      </c>
      <c r="R1094" s="9">
        <v>0.97208000000000006</v>
      </c>
      <c r="S1094" s="9">
        <v>0.686168292682928</v>
      </c>
      <c r="T1094" s="11">
        <v>0.83774834399999998</v>
      </c>
      <c r="U1094" s="9">
        <v>5.7556268219999998E-2</v>
      </c>
      <c r="V1094" s="10">
        <v>1</v>
      </c>
      <c r="W1094" s="9">
        <v>1.7244564853889397E-2</v>
      </c>
      <c r="X1094" s="9">
        <v>7.9528671305662296E-2</v>
      </c>
      <c r="Y1094" s="9">
        <v>0.79800000000000004</v>
      </c>
      <c r="Z1094" s="9">
        <v>0.36</v>
      </c>
      <c r="AA1094" s="10">
        <v>1.2209018394921048E-2</v>
      </c>
      <c r="AB1094" s="9">
        <v>0.83600000379999995</v>
      </c>
      <c r="AC1094" s="9">
        <v>0.59399999999999997</v>
      </c>
      <c r="AD1094" s="10">
        <v>0.22262104151352569</v>
      </c>
      <c r="AE1094" s="10">
        <v>0.28982901011151152</v>
      </c>
      <c r="AF1094" s="9">
        <v>1.4114665971452222E-4</v>
      </c>
      <c r="AG1094" s="9">
        <v>1.804814285714286E-2</v>
      </c>
    </row>
    <row r="1095" spans="3:33">
      <c r="C1095" t="s">
        <v>176</v>
      </c>
      <c r="D1095">
        <v>1996</v>
      </c>
      <c r="E1095" s="9">
        <v>1</v>
      </c>
      <c r="F1095" s="9">
        <v>7.1679999999999999E-3</v>
      </c>
      <c r="G1095" s="9">
        <v>0.41200000000000003</v>
      </c>
      <c r="H1095" s="9">
        <v>0.30000000000000004</v>
      </c>
      <c r="I1095" s="9">
        <v>0.32</v>
      </c>
      <c r="J1095" s="9">
        <v>0.874</v>
      </c>
      <c r="K1095" s="10">
        <v>0.62008333333333332</v>
      </c>
      <c r="L1095" s="9">
        <v>0.70200000000000007</v>
      </c>
      <c r="M1095" s="9">
        <v>0.9778681466532122</v>
      </c>
      <c r="N1095" s="10">
        <v>0.14000000000000001</v>
      </c>
      <c r="O1095" s="10">
        <v>0.23</v>
      </c>
      <c r="P1095" s="9">
        <v>0.54059999931603664</v>
      </c>
      <c r="Q1095" s="10">
        <v>0.20749999999999999</v>
      </c>
      <c r="R1095" s="9">
        <v>0.97208000000000006</v>
      </c>
      <c r="S1095" s="9">
        <v>0.67695219512195193</v>
      </c>
      <c r="T1095" s="11">
        <v>0.83774834399999998</v>
      </c>
      <c r="U1095" s="9">
        <v>5.4460707670000004E-2</v>
      </c>
      <c r="V1095" s="10">
        <v>1</v>
      </c>
      <c r="W1095" s="9">
        <v>1.7244564853889397E-2</v>
      </c>
      <c r="X1095" s="9">
        <v>7.9528671305662296E-2</v>
      </c>
      <c r="Y1095" s="9">
        <v>0.79800000000000004</v>
      </c>
      <c r="Z1095" s="9">
        <v>0.36</v>
      </c>
      <c r="AA1095" s="10">
        <v>1.2209018394921048E-2</v>
      </c>
      <c r="AB1095" s="9">
        <v>0.83499999999999996</v>
      </c>
      <c r="AC1095" s="9">
        <v>0.58499999999999996</v>
      </c>
      <c r="AD1095" s="10">
        <v>0.21696024657148399</v>
      </c>
      <c r="AE1095" s="10">
        <v>0.28553980633406401</v>
      </c>
      <c r="AF1095" s="9">
        <v>1.371477619593E-4</v>
      </c>
      <c r="AG1095" s="9">
        <v>1.6577571428571431E-2</v>
      </c>
    </row>
    <row r="1096" spans="3:33">
      <c r="C1096" t="s">
        <v>176</v>
      </c>
      <c r="D1096">
        <v>1997</v>
      </c>
      <c r="E1096" s="9">
        <v>1</v>
      </c>
      <c r="F1096" s="9">
        <v>7.1679999999999999E-3</v>
      </c>
      <c r="G1096" s="9">
        <v>0.40400000000000003</v>
      </c>
      <c r="H1096" s="9">
        <v>0.30000000000000004</v>
      </c>
      <c r="I1096" s="9">
        <v>0.32</v>
      </c>
      <c r="J1096" s="9">
        <v>0.86799999999999999</v>
      </c>
      <c r="K1096" s="10">
        <v>0.62008333333333332</v>
      </c>
      <c r="L1096" s="9">
        <v>0.69900000000000007</v>
      </c>
      <c r="M1096" s="9">
        <v>0.97780755064456726</v>
      </c>
      <c r="N1096" s="10">
        <v>0.14000000000000001</v>
      </c>
      <c r="O1096" s="10">
        <v>0.23</v>
      </c>
      <c r="P1096" s="9">
        <v>0.53039999954402439</v>
      </c>
      <c r="Q1096" s="10">
        <v>0.20749999999999999</v>
      </c>
      <c r="R1096" s="9">
        <v>0.97208000000000006</v>
      </c>
      <c r="S1096" s="9">
        <v>0.66733463414634198</v>
      </c>
      <c r="T1096" s="11">
        <v>0.83774834399999998</v>
      </c>
      <c r="U1096" s="9">
        <v>5.6714242759999998E-2</v>
      </c>
      <c r="V1096" s="10">
        <v>1</v>
      </c>
      <c r="W1096" s="9">
        <v>1.7244564853889397E-2</v>
      </c>
      <c r="X1096" s="9">
        <v>7.9528671305662296E-2</v>
      </c>
      <c r="Y1096" s="9">
        <v>0.79800000000000004</v>
      </c>
      <c r="Z1096" s="9">
        <v>0.36</v>
      </c>
      <c r="AA1096" s="10">
        <v>1.2209018394921048E-2</v>
      </c>
      <c r="AB1096" s="9">
        <v>0.83499999999999996</v>
      </c>
      <c r="AC1096" s="9">
        <v>0.52900000000000003</v>
      </c>
      <c r="AD1096" s="10">
        <v>0.30048653884229298</v>
      </c>
      <c r="AE1096" s="10">
        <v>0.27169672414693602</v>
      </c>
      <c r="AF1096" s="9">
        <v>4.039746371538667E-4</v>
      </c>
      <c r="AG1096" s="9">
        <v>1.6933428571428571E-2</v>
      </c>
    </row>
    <row r="1097" spans="3:33">
      <c r="C1097" t="s">
        <v>176</v>
      </c>
      <c r="D1097">
        <v>1998</v>
      </c>
      <c r="E1097" s="9">
        <v>1</v>
      </c>
      <c r="F1097" s="9">
        <v>7.1679999999999999E-3</v>
      </c>
      <c r="G1097" s="9">
        <v>0.39600000000000002</v>
      </c>
      <c r="H1097" s="9">
        <v>0.30000000000000004</v>
      </c>
      <c r="I1097" s="9">
        <v>0.32</v>
      </c>
      <c r="J1097" s="9">
        <v>0.86199999999999999</v>
      </c>
      <c r="K1097" s="10">
        <v>0.62008333333333332</v>
      </c>
      <c r="L1097" s="9">
        <v>0.69599999999999995</v>
      </c>
      <c r="M1097" s="9">
        <v>0.97774435028248585</v>
      </c>
      <c r="N1097" s="10">
        <v>0.14000000000000001</v>
      </c>
      <c r="O1097" s="10">
        <v>0.17</v>
      </c>
      <c r="P1097" s="9">
        <v>0.52019999977201226</v>
      </c>
      <c r="Q1097" s="10">
        <v>0.20749999999999999</v>
      </c>
      <c r="R1097" s="9">
        <v>0.97208000000000006</v>
      </c>
      <c r="S1097" s="9">
        <v>0.65713512195121992</v>
      </c>
      <c r="T1097" s="11">
        <v>0.83774834399999998</v>
      </c>
      <c r="U1097" s="9">
        <v>6.879768554E-2</v>
      </c>
      <c r="V1097" s="10">
        <v>1</v>
      </c>
      <c r="W1097" s="9">
        <v>1.7244564853889397E-2</v>
      </c>
      <c r="X1097" s="9">
        <v>7.9528671305662296E-2</v>
      </c>
      <c r="Y1097" s="9">
        <v>0.79800000000000004</v>
      </c>
      <c r="Z1097" s="9">
        <v>0.36</v>
      </c>
      <c r="AA1097" s="10">
        <v>1.2209018394921048E-2</v>
      </c>
      <c r="AB1097" s="9">
        <v>0.83499999999999996</v>
      </c>
      <c r="AC1097" s="9">
        <v>0.61</v>
      </c>
      <c r="AD1097" s="10">
        <v>0.38401283111310203</v>
      </c>
      <c r="AE1097" s="10">
        <v>0.25785364195980798</v>
      </c>
      <c r="AF1097" s="9">
        <v>2.9730677447955558E-3</v>
      </c>
      <c r="AG1097" s="9">
        <v>1.7331142857142857E-2</v>
      </c>
    </row>
    <row r="1098" spans="3:33">
      <c r="C1098" t="s">
        <v>176</v>
      </c>
      <c r="D1098">
        <v>1999</v>
      </c>
      <c r="E1098" s="9">
        <v>1</v>
      </c>
      <c r="F1098" s="9">
        <v>7.1679999999999999E-3</v>
      </c>
      <c r="G1098" s="9">
        <v>0.38800000000000001</v>
      </c>
      <c r="H1098" s="9">
        <v>0.30000000000000004</v>
      </c>
      <c r="I1098" s="9">
        <v>0.32</v>
      </c>
      <c r="J1098" s="9">
        <v>0.85599999999999998</v>
      </c>
      <c r="K1098" s="10">
        <v>0.62008333333333332</v>
      </c>
      <c r="L1098" s="9">
        <v>0.69299999999999995</v>
      </c>
      <c r="M1098" s="9">
        <v>0.97770196078431371</v>
      </c>
      <c r="N1098" s="10">
        <v>0.14000000000000001</v>
      </c>
      <c r="O1098" s="10">
        <v>0.22</v>
      </c>
      <c r="P1098" s="9">
        <v>0.51</v>
      </c>
      <c r="Q1098" s="10">
        <v>0.20749999999999999</v>
      </c>
      <c r="R1098" s="9">
        <v>0.97208000000000006</v>
      </c>
      <c r="S1098" s="9">
        <v>0.64631414634146389</v>
      </c>
      <c r="T1098" s="11">
        <v>0.83774834399999998</v>
      </c>
      <c r="U1098" s="9">
        <v>9.6153971889999995E-2</v>
      </c>
      <c r="V1098" s="10">
        <v>1</v>
      </c>
      <c r="W1098" s="9">
        <v>1.7244564853889397E-2</v>
      </c>
      <c r="X1098" s="9">
        <v>7.9528671305662296E-2</v>
      </c>
      <c r="Y1098" s="9">
        <v>0.79800000000000004</v>
      </c>
      <c r="Z1098" s="9">
        <v>0.36</v>
      </c>
      <c r="AA1098" s="10">
        <v>1.2209018394921048E-2</v>
      </c>
      <c r="AB1098" s="9">
        <v>0.83499999999999996</v>
      </c>
      <c r="AC1098" s="9">
        <v>0.59399999999999997</v>
      </c>
      <c r="AD1098" s="10">
        <v>0.26275629151401103</v>
      </c>
      <c r="AE1098" s="10">
        <v>0.25988848980401402</v>
      </c>
      <c r="AF1098" s="9">
        <v>3.4028671162148892E-3</v>
      </c>
      <c r="AG1098" s="9">
        <v>2.0113628571428569E-2</v>
      </c>
    </row>
    <row r="1099" spans="3:33">
      <c r="C1099" t="s">
        <v>176</v>
      </c>
      <c r="D1099">
        <v>2000</v>
      </c>
      <c r="E1099" s="9">
        <v>1</v>
      </c>
      <c r="F1099" s="9">
        <v>7.1679999999999999E-3</v>
      </c>
      <c r="G1099" s="9">
        <v>0.38</v>
      </c>
      <c r="H1099" s="9">
        <v>0.30000000000000004</v>
      </c>
      <c r="I1099" s="9">
        <v>0.32</v>
      </c>
      <c r="J1099" s="9">
        <v>0.85</v>
      </c>
      <c r="K1099" s="10">
        <v>0.62008333333333332</v>
      </c>
      <c r="L1099" s="9">
        <v>0.69</v>
      </c>
      <c r="M1099" s="9">
        <v>0.97766909975669103</v>
      </c>
      <c r="N1099" s="10">
        <v>0.14000000000000001</v>
      </c>
      <c r="O1099" s="10">
        <v>0.19</v>
      </c>
      <c r="P1099" s="9">
        <v>0.54333333333333333</v>
      </c>
      <c r="Q1099" s="10">
        <v>0.20749999999999999</v>
      </c>
      <c r="R1099" s="9">
        <v>0.97208000000000006</v>
      </c>
      <c r="S1099" s="9">
        <v>0.63493073170731806</v>
      </c>
      <c r="T1099" s="11">
        <v>0.83774834399999998</v>
      </c>
      <c r="U1099" s="9">
        <v>9.0095147360000002E-2</v>
      </c>
      <c r="V1099" s="10">
        <v>1</v>
      </c>
      <c r="W1099" s="9">
        <v>1.7244564853889397E-2</v>
      </c>
      <c r="X1099" s="9">
        <v>7.9528671305662296E-2</v>
      </c>
      <c r="Y1099" s="9">
        <v>0.79800000000000004</v>
      </c>
      <c r="Z1099" s="9">
        <v>0.36</v>
      </c>
      <c r="AA1099" s="10">
        <v>1.2209018394921048E-2</v>
      </c>
      <c r="AB1099" s="9">
        <v>0.83499999999999996</v>
      </c>
      <c r="AC1099" s="9">
        <v>0.58200000000000007</v>
      </c>
      <c r="AD1099" s="10">
        <v>0.14149975191492001</v>
      </c>
      <c r="AE1099" s="10">
        <v>0.26192333764822001</v>
      </c>
      <c r="AF1099" s="9">
        <v>5.5812977540445549E-3</v>
      </c>
      <c r="AG1099" s="9">
        <v>2.2896114285714284E-2</v>
      </c>
    </row>
    <row r="1100" spans="3:33">
      <c r="C1100" t="s">
        <v>176</v>
      </c>
      <c r="D1100">
        <v>2001</v>
      </c>
      <c r="E1100" s="9">
        <v>1</v>
      </c>
      <c r="F1100" s="9">
        <v>7.1679999999999999E-3</v>
      </c>
      <c r="G1100" s="9">
        <v>0.36799999999999999</v>
      </c>
      <c r="H1100" s="9">
        <v>0.30000000000000004</v>
      </c>
      <c r="I1100" s="9">
        <v>0.32</v>
      </c>
      <c r="J1100" s="9">
        <v>0.84599999999999997</v>
      </c>
      <c r="K1100" s="10">
        <v>0.62008333333333332</v>
      </c>
      <c r="L1100" s="9">
        <v>0.68599999999999994</v>
      </c>
      <c r="M1100" s="9">
        <v>0.99733333333333329</v>
      </c>
      <c r="N1100" s="10">
        <v>0.14000000000000001</v>
      </c>
      <c r="O1100" s="10">
        <v>0.22</v>
      </c>
      <c r="P1100" s="9">
        <v>0.57666666666666666</v>
      </c>
      <c r="Q1100" s="10">
        <v>0.20749999999999999</v>
      </c>
      <c r="R1100" s="9">
        <v>0.97175999999999996</v>
      </c>
      <c r="S1100" s="9">
        <v>0.62312585365853801</v>
      </c>
      <c r="T1100" s="11">
        <v>0.83774834399999998</v>
      </c>
      <c r="U1100" s="9">
        <v>7.8095387500000002E-2</v>
      </c>
      <c r="V1100" s="10">
        <v>1</v>
      </c>
      <c r="W1100" s="9">
        <v>1.7244564853889397E-2</v>
      </c>
      <c r="X1100" s="9">
        <v>7.9528671305662296E-2</v>
      </c>
      <c r="Y1100" s="9">
        <v>0.79800000000000004</v>
      </c>
      <c r="Z1100" s="9">
        <v>0.36</v>
      </c>
      <c r="AA1100" s="10">
        <v>1.2209018394921048E-2</v>
      </c>
      <c r="AB1100" s="9">
        <v>0.85736666679333329</v>
      </c>
      <c r="AC1100" s="9">
        <v>0.58399999999999996</v>
      </c>
      <c r="AD1100" s="10">
        <v>0.169831517975914</v>
      </c>
      <c r="AE1100" s="10">
        <v>0.24545267494224304</v>
      </c>
      <c r="AF1100" s="9">
        <v>7.2388265325162215E-3</v>
      </c>
      <c r="AG1100" s="9">
        <v>2.5678600000000003E-2</v>
      </c>
    </row>
    <row r="1101" spans="3:33">
      <c r="C1101" t="s">
        <v>176</v>
      </c>
      <c r="D1101">
        <v>2002</v>
      </c>
      <c r="E1101" s="9">
        <v>1</v>
      </c>
      <c r="F1101" s="9">
        <v>7.1679999999999999E-3</v>
      </c>
      <c r="G1101" s="9">
        <v>0.35599999999999998</v>
      </c>
      <c r="H1101" s="9">
        <v>0.30000000000000004</v>
      </c>
      <c r="I1101" s="9">
        <v>0.32</v>
      </c>
      <c r="J1101" s="9">
        <v>0.84199999999999997</v>
      </c>
      <c r="K1101" s="10">
        <v>0.62008333333333332</v>
      </c>
      <c r="L1101" s="9">
        <v>0.68200000000000005</v>
      </c>
      <c r="M1101" s="9">
        <v>0.99733333333333329</v>
      </c>
      <c r="N1101" s="10">
        <v>0.14000000000000001</v>
      </c>
      <c r="O1101" s="10">
        <v>0.25</v>
      </c>
      <c r="P1101" s="9">
        <v>0.61</v>
      </c>
      <c r="Q1101" s="10">
        <v>0.20749999999999999</v>
      </c>
      <c r="R1101" s="9">
        <v>0.97143999999999997</v>
      </c>
      <c r="S1101" s="9">
        <v>0.61114975609756206</v>
      </c>
      <c r="T1101" s="11">
        <v>0.83774834399999998</v>
      </c>
      <c r="U1101" s="9">
        <v>7.4855658089999999E-2</v>
      </c>
      <c r="V1101" s="10">
        <v>1</v>
      </c>
      <c r="W1101" s="9">
        <v>1.7244564853889397E-2</v>
      </c>
      <c r="X1101" s="9">
        <v>7.9528671305662296E-2</v>
      </c>
      <c r="Y1101" s="9">
        <v>0.79800000000000004</v>
      </c>
      <c r="Z1101" s="9">
        <v>0.36</v>
      </c>
      <c r="AA1101" s="10">
        <v>1.2209018394921048E-2</v>
      </c>
      <c r="AB1101" s="9">
        <v>0.87973333358666661</v>
      </c>
      <c r="AC1101" s="9">
        <v>0.52900000000000003</v>
      </c>
      <c r="AD1101" s="10">
        <v>0.198163284036908</v>
      </c>
      <c r="AE1101" s="10">
        <v>0.22898201223626602</v>
      </c>
      <c r="AF1101" s="9">
        <v>1.1584891729849667E-2</v>
      </c>
      <c r="AG1101" s="9">
        <v>2.8461085714285718E-2</v>
      </c>
    </row>
    <row r="1102" spans="3:33">
      <c r="C1102" t="s">
        <v>176</v>
      </c>
      <c r="D1102">
        <v>2003</v>
      </c>
      <c r="E1102" s="9">
        <v>1</v>
      </c>
      <c r="F1102" s="9">
        <v>7.1679999999999999E-3</v>
      </c>
      <c r="G1102" s="9">
        <v>0.34400000000000008</v>
      </c>
      <c r="H1102" s="9">
        <v>0.30000000000000004</v>
      </c>
      <c r="I1102" s="9">
        <v>0.32</v>
      </c>
      <c r="J1102" s="9">
        <v>0.83799999999999997</v>
      </c>
      <c r="K1102" s="10">
        <v>0.62008333333333332</v>
      </c>
      <c r="L1102" s="9">
        <v>0.67799999999999994</v>
      </c>
      <c r="M1102" s="9">
        <v>0.997953125</v>
      </c>
      <c r="N1102" s="10">
        <v>0.14000000000000001</v>
      </c>
      <c r="O1102" s="10">
        <v>0.25</v>
      </c>
      <c r="P1102" s="9">
        <v>0.64333333333333331</v>
      </c>
      <c r="Q1102" s="10">
        <v>0.20749999999999999</v>
      </c>
      <c r="R1102" s="9">
        <v>0.97111999999999998</v>
      </c>
      <c r="S1102" s="9">
        <v>0.59925219512195205</v>
      </c>
      <c r="T1102" s="11">
        <v>0.83774834399999998</v>
      </c>
      <c r="U1102" s="9">
        <v>0.10734505229999999</v>
      </c>
      <c r="V1102" s="10">
        <v>1</v>
      </c>
      <c r="W1102" s="9">
        <v>1.7244564853889397E-2</v>
      </c>
      <c r="X1102" s="9">
        <v>7.9528671305662296E-2</v>
      </c>
      <c r="Y1102" s="9">
        <v>0.79800000000000004</v>
      </c>
      <c r="Z1102" s="9">
        <v>0.36</v>
      </c>
      <c r="AA1102" s="10">
        <v>1.2209018394921048E-2</v>
      </c>
      <c r="AB1102" s="9">
        <v>0.90210000038000004</v>
      </c>
      <c r="AC1102" s="9">
        <v>0.54600000000000004</v>
      </c>
      <c r="AD1102" s="10">
        <v>0.35277820435741802</v>
      </c>
      <c r="AE1102" s="10">
        <v>0.22067811680900001</v>
      </c>
      <c r="AF1102" s="9">
        <v>1.3967244819157443E-2</v>
      </c>
      <c r="AG1102" s="9">
        <v>3.124357142857143E-2</v>
      </c>
    </row>
    <row r="1103" spans="3:33">
      <c r="C1103" t="s">
        <v>176</v>
      </c>
      <c r="D1103">
        <v>2004</v>
      </c>
      <c r="E1103" s="9">
        <v>1</v>
      </c>
      <c r="F1103" s="9">
        <v>7.1679999999999999E-3</v>
      </c>
      <c r="G1103" s="9">
        <v>0.33200000000000007</v>
      </c>
      <c r="H1103" s="9">
        <v>0.30000000000000004</v>
      </c>
      <c r="I1103" s="9">
        <v>0.32</v>
      </c>
      <c r="J1103" s="9">
        <v>0.83399999999999996</v>
      </c>
      <c r="K1103" s="10">
        <v>0.62008333333333332</v>
      </c>
      <c r="L1103" s="9">
        <v>0.67400000000000004</v>
      </c>
      <c r="M1103" s="9">
        <v>0.99603137254899998</v>
      </c>
      <c r="N1103" s="10">
        <v>0.14000000000000001</v>
      </c>
      <c r="O1103" s="10">
        <v>0.11</v>
      </c>
      <c r="P1103" s="9">
        <v>0.67666666666666664</v>
      </c>
      <c r="Q1103" s="10">
        <v>0.20749999999999999</v>
      </c>
      <c r="R1103" s="9">
        <v>0.9708</v>
      </c>
      <c r="S1103" s="9">
        <v>0.58754341463414805</v>
      </c>
      <c r="T1103" s="11">
        <v>0.83774834399999998</v>
      </c>
      <c r="U1103" s="9">
        <v>0.1010566029</v>
      </c>
      <c r="V1103" s="10">
        <v>1</v>
      </c>
      <c r="W1103" s="9">
        <v>1.7244564853889397E-2</v>
      </c>
      <c r="X1103" s="9">
        <v>7.9528671305662296E-2</v>
      </c>
      <c r="Y1103" s="9">
        <v>0.79800000000000004</v>
      </c>
      <c r="Z1103" s="9">
        <v>0.36</v>
      </c>
      <c r="AA1103" s="10">
        <v>1.2209018394921048E-2</v>
      </c>
      <c r="AB1103" s="9">
        <v>0.90405800032863526</v>
      </c>
      <c r="AC1103" s="9">
        <v>0.56100000000000005</v>
      </c>
      <c r="AD1103" s="10">
        <v>0.30072332314720002</v>
      </c>
      <c r="AE1103" s="10">
        <v>0.25218227745586802</v>
      </c>
      <c r="AF1103" s="9">
        <v>1.9037708834233114E-2</v>
      </c>
      <c r="AG1103" s="9">
        <v>3.1168000000000001E-2</v>
      </c>
    </row>
    <row r="1104" spans="3:33">
      <c r="C1104" t="s">
        <v>176</v>
      </c>
      <c r="D1104">
        <v>2005</v>
      </c>
      <c r="E1104" s="9">
        <v>1</v>
      </c>
      <c r="F1104" s="9">
        <v>7.1679999999999999E-3</v>
      </c>
      <c r="G1104" s="9">
        <v>0.31999999999999995</v>
      </c>
      <c r="H1104" s="9">
        <v>0.30000000000000004</v>
      </c>
      <c r="I1104" s="9">
        <v>0.32</v>
      </c>
      <c r="J1104" s="9">
        <v>0.83</v>
      </c>
      <c r="K1104" s="10">
        <v>0.62008333333333332</v>
      </c>
      <c r="L1104" s="9">
        <v>0.67</v>
      </c>
      <c r="M1104" s="9">
        <v>0.99778859649116669</v>
      </c>
      <c r="N1104" s="10">
        <v>0.14000000000000001</v>
      </c>
      <c r="O1104" s="10">
        <v>0.15</v>
      </c>
      <c r="P1104" s="9">
        <v>0.71</v>
      </c>
      <c r="Q1104" s="10">
        <v>0.20749999999999999</v>
      </c>
      <c r="R1104" s="9">
        <v>0.99039999999999995</v>
      </c>
      <c r="S1104" s="9">
        <v>0.57612341463414796</v>
      </c>
      <c r="T1104" s="11">
        <v>0.83774834399999998</v>
      </c>
      <c r="U1104" s="9">
        <v>0.10018024799999999</v>
      </c>
      <c r="V1104" s="10">
        <v>1</v>
      </c>
      <c r="W1104" s="9">
        <v>1.7244564853889397E-2</v>
      </c>
      <c r="X1104" s="9">
        <v>7.9528671305662296E-2</v>
      </c>
      <c r="Y1104" s="9">
        <v>0.79800000000000004</v>
      </c>
      <c r="Z1104" s="9">
        <v>0.36</v>
      </c>
      <c r="AA1104" s="10">
        <v>1.2209018394921048E-2</v>
      </c>
      <c r="AB1104" s="9">
        <v>0.90601600027727058</v>
      </c>
      <c r="AC1104" s="9">
        <v>0.57399999999999995</v>
      </c>
      <c r="AD1104" s="10">
        <v>0.27672425103548204</v>
      </c>
      <c r="AE1104" s="10">
        <v>0.25943199245940401</v>
      </c>
      <c r="AF1104" s="9">
        <v>2.2774675601858776E-2</v>
      </c>
      <c r="AG1104" s="9">
        <v>4.2049571428571429E-2</v>
      </c>
    </row>
    <row r="1105" spans="3:33">
      <c r="C1105" t="s">
        <v>176</v>
      </c>
      <c r="D1105">
        <v>2006</v>
      </c>
      <c r="E1105" s="9">
        <v>1</v>
      </c>
      <c r="F1105" s="9">
        <v>7.1679999999999999E-3</v>
      </c>
      <c r="G1105" s="9">
        <v>0.31000000000000005</v>
      </c>
      <c r="H1105" s="9">
        <v>0.30000000000000004</v>
      </c>
      <c r="I1105" s="9">
        <v>0.32</v>
      </c>
      <c r="J1105" s="9">
        <v>0.82333333333333336</v>
      </c>
      <c r="K1105" s="10">
        <v>0.62008333333333332</v>
      </c>
      <c r="L1105" s="9">
        <v>0.66520000000000001</v>
      </c>
      <c r="M1105" s="9">
        <v>0.9980714285715</v>
      </c>
      <c r="N1105" s="10">
        <v>0.14000000000000001</v>
      </c>
      <c r="O1105" s="10">
        <v>0.16</v>
      </c>
      <c r="P1105" s="9">
        <v>0.71666666666666656</v>
      </c>
      <c r="Q1105" s="10">
        <v>0.20749999999999999</v>
      </c>
      <c r="R1105" s="9">
        <v>0.99039999999999995</v>
      </c>
      <c r="S1105" s="9">
        <v>0.56502243902439209</v>
      </c>
      <c r="T1105" s="11">
        <v>0.83774834399999998</v>
      </c>
      <c r="U1105" s="9">
        <v>0.14154611210000001</v>
      </c>
      <c r="V1105" s="10">
        <v>1</v>
      </c>
      <c r="W1105" s="9">
        <v>1.7244564853889397E-2</v>
      </c>
      <c r="X1105" s="9">
        <v>7.9528671305662296E-2</v>
      </c>
      <c r="Y1105" s="9">
        <v>0.79800000000000004</v>
      </c>
      <c r="Z1105" s="9">
        <v>0.36</v>
      </c>
      <c r="AA1105" s="10">
        <v>1.2209018394921048E-2</v>
      </c>
      <c r="AB1105" s="9">
        <v>0.90797400022590591</v>
      </c>
      <c r="AC1105" s="9">
        <v>0.52800000000000002</v>
      </c>
      <c r="AD1105" s="10">
        <v>0.136811357897624</v>
      </c>
      <c r="AE1105" s="10">
        <v>0.250740639241116</v>
      </c>
      <c r="AF1105" s="9">
        <v>0.12694663840229883</v>
      </c>
      <c r="AG1105" s="9">
        <v>7.3694571428571429E-2</v>
      </c>
    </row>
    <row r="1106" spans="3:33">
      <c r="C1106" t="s">
        <v>176</v>
      </c>
      <c r="D1106">
        <v>2007</v>
      </c>
      <c r="E1106" s="9">
        <v>1</v>
      </c>
      <c r="F1106" s="9">
        <v>7.1679999999999999E-3</v>
      </c>
      <c r="G1106" s="9">
        <v>0.30000000000000004</v>
      </c>
      <c r="H1106" s="9">
        <v>0.30000000000000004</v>
      </c>
      <c r="I1106" s="9">
        <v>0.32</v>
      </c>
      <c r="J1106" s="9">
        <v>0.81666666666666665</v>
      </c>
      <c r="K1106" s="10">
        <v>0.62008333333333332</v>
      </c>
      <c r="L1106" s="9">
        <v>0.6604000000000001</v>
      </c>
      <c r="M1106" s="9">
        <v>0.99742575757583329</v>
      </c>
      <c r="N1106" s="10">
        <v>0.14000000000000001</v>
      </c>
      <c r="O1106" s="10">
        <v>0.19</v>
      </c>
      <c r="P1106" s="9">
        <v>0.72333333333333338</v>
      </c>
      <c r="Q1106" s="10">
        <v>0.20749999999999999</v>
      </c>
      <c r="R1106" s="9">
        <v>0.99039999999999995</v>
      </c>
      <c r="S1106" s="9">
        <v>0.554189268292684</v>
      </c>
      <c r="T1106" s="11">
        <v>0.83774834399999998</v>
      </c>
      <c r="U1106" s="9">
        <v>0.16585598040000002</v>
      </c>
      <c r="V1106" s="10">
        <v>1</v>
      </c>
      <c r="W1106" s="9">
        <v>1.7244564853889397E-2</v>
      </c>
      <c r="X1106" s="9">
        <v>7.9528671305662296E-2</v>
      </c>
      <c r="Y1106" s="9">
        <v>0.79800000000000004</v>
      </c>
      <c r="Z1106" s="9">
        <v>0.36</v>
      </c>
      <c r="AA1106" s="10">
        <v>1.2209018394921048E-2</v>
      </c>
      <c r="AB1106" s="9">
        <v>0.90993200017454112</v>
      </c>
      <c r="AC1106" s="9">
        <v>0.54500000000000004</v>
      </c>
      <c r="AD1106" s="10">
        <v>4.8376599690717989E-2</v>
      </c>
      <c r="AE1106" s="10">
        <v>0.244076227737892</v>
      </c>
      <c r="AF1106" s="9">
        <v>0.23111860120273889</v>
      </c>
      <c r="AG1106" s="9">
        <v>0.11490957142857143</v>
      </c>
    </row>
    <row r="1107" spans="3:33">
      <c r="C1107" t="s">
        <v>176</v>
      </c>
      <c r="D1107">
        <v>2008</v>
      </c>
      <c r="E1107" s="9">
        <v>1</v>
      </c>
      <c r="F1107" s="9">
        <v>7.1679999999999999E-3</v>
      </c>
      <c r="G1107" s="9">
        <v>0.29000000000000004</v>
      </c>
      <c r="H1107" s="9">
        <v>0.30000000000000004</v>
      </c>
      <c r="I1107" s="9">
        <v>0.32</v>
      </c>
      <c r="J1107" s="9">
        <v>0.81</v>
      </c>
      <c r="K1107" s="10">
        <v>0.62008333333333332</v>
      </c>
      <c r="L1107" s="9">
        <v>0.65560000000000007</v>
      </c>
      <c r="M1107" s="9">
        <v>0.9974340277778333</v>
      </c>
      <c r="N1107" s="10">
        <v>0.14000000000000001</v>
      </c>
      <c r="O1107" s="10">
        <v>0.19379999991506339</v>
      </c>
      <c r="P1107" s="9">
        <v>0.73</v>
      </c>
      <c r="Q1107" s="10">
        <v>0.20749999999999999</v>
      </c>
      <c r="R1107" s="9">
        <v>0.99039999999999995</v>
      </c>
      <c r="S1107" s="9">
        <v>0.54357512195121993</v>
      </c>
      <c r="T1107" s="11">
        <v>0.83774834399999998</v>
      </c>
      <c r="U1107" s="9">
        <v>0.10149585820000001</v>
      </c>
      <c r="V1107" s="10">
        <v>0.94482828625000004</v>
      </c>
      <c r="W1107" s="9">
        <v>1.7244564853889397E-2</v>
      </c>
      <c r="X1107" s="9">
        <v>7.9528671305662296E-2</v>
      </c>
      <c r="Y1107" s="9">
        <v>0.79800000000000004</v>
      </c>
      <c r="Z1107" s="9">
        <v>0.36</v>
      </c>
      <c r="AA1107" s="10">
        <v>1.2209018394921048E-2</v>
      </c>
      <c r="AB1107" s="9">
        <v>0.91189000012317645</v>
      </c>
      <c r="AC1107" s="9">
        <v>0.52800000000000002</v>
      </c>
      <c r="AD1107" s="10">
        <v>8.9308204521080015E-2</v>
      </c>
      <c r="AE1107" s="10">
        <v>0.228252352132712</v>
      </c>
      <c r="AF1107" s="9">
        <v>0.4339549949973156</v>
      </c>
      <c r="AG1107" s="9">
        <v>0.1316877142857143</v>
      </c>
    </row>
    <row r="1108" spans="3:33">
      <c r="C1108" t="s">
        <v>176</v>
      </c>
      <c r="D1108">
        <v>2009</v>
      </c>
      <c r="E1108" s="9">
        <v>1</v>
      </c>
      <c r="F1108" s="9">
        <v>7.1679999999999999E-3</v>
      </c>
      <c r="G1108" s="9">
        <v>0.30419999968260525</v>
      </c>
      <c r="H1108" s="9">
        <v>0.30000000000000004</v>
      </c>
      <c r="I1108" s="9">
        <v>0.32</v>
      </c>
      <c r="J1108" s="9">
        <v>0.81379999991506335</v>
      </c>
      <c r="K1108" s="10">
        <v>0.62008333333333332</v>
      </c>
      <c r="L1108" s="9">
        <v>0.65079999999999993</v>
      </c>
      <c r="M1108" s="9">
        <v>0.9974340277778333</v>
      </c>
      <c r="N1108" s="10">
        <v>0.14000000000000001</v>
      </c>
      <c r="O1108" s="10">
        <v>0.19759999983012677</v>
      </c>
      <c r="P1108" s="9">
        <v>0.74459999967366453</v>
      </c>
      <c r="Q1108" s="10">
        <v>0.20749999999999999</v>
      </c>
      <c r="R1108" s="9">
        <v>0.99039999999999995</v>
      </c>
      <c r="S1108" s="9">
        <v>0.56670361899523325</v>
      </c>
      <c r="T1108" s="11">
        <v>0.83774834399999998</v>
      </c>
      <c r="U1108" s="9">
        <v>0.1559490657</v>
      </c>
      <c r="V1108" s="10">
        <v>0.96372485155262888</v>
      </c>
      <c r="W1108" s="9">
        <v>1.7244564853889397E-2</v>
      </c>
      <c r="X1108" s="9">
        <v>7.9528671305662296E-2</v>
      </c>
      <c r="Y1108" s="9">
        <v>0.79800000000000004</v>
      </c>
      <c r="Z1108" s="9">
        <v>0.36</v>
      </c>
      <c r="AA1108" s="10">
        <v>1.2209018394921048E-2</v>
      </c>
      <c r="AB1108" s="9">
        <v>0.91384800007181177</v>
      </c>
      <c r="AC1108" s="9">
        <v>0.51</v>
      </c>
      <c r="AD1108" s="10">
        <v>0.12051919731823002</v>
      </c>
      <c r="AE1108" s="10">
        <v>0.21478843495450201</v>
      </c>
      <c r="AF1108" s="9">
        <v>0.61874771818156893</v>
      </c>
      <c r="AG1108" s="9">
        <v>0.12905396005886899</v>
      </c>
    </row>
    <row r="1109" spans="3:33">
      <c r="C1109" t="s">
        <v>176</v>
      </c>
      <c r="D1109">
        <v>2010</v>
      </c>
      <c r="E1109" s="9">
        <v>1</v>
      </c>
      <c r="F1109" s="9">
        <v>7.1679999999999999E-3</v>
      </c>
      <c r="G1109" s="9">
        <v>0.31839999936521057</v>
      </c>
      <c r="H1109" s="9">
        <v>0.30000000000000004</v>
      </c>
      <c r="I1109" s="9">
        <v>0.32</v>
      </c>
      <c r="J1109" s="9">
        <v>0.81759999983012677</v>
      </c>
      <c r="K1109" s="10">
        <v>0.62008333333333332</v>
      </c>
      <c r="L1109" s="9">
        <v>0.65730799985453492</v>
      </c>
      <c r="M1109" s="9">
        <v>0.9974340277778333</v>
      </c>
      <c r="N1109" s="10">
        <v>0.14000000000000001</v>
      </c>
      <c r="O1109" s="10">
        <v>0.20139999974519016</v>
      </c>
      <c r="P1109" s="9">
        <v>0.75919999934732918</v>
      </c>
      <c r="Q1109" s="10">
        <v>0.20749999999999999</v>
      </c>
      <c r="R1109" s="9">
        <v>0.99039999999999995</v>
      </c>
      <c r="S1109" s="9">
        <v>0.58983211603924679</v>
      </c>
      <c r="T1109" s="11">
        <v>0.83774834399999998</v>
      </c>
      <c r="U1109" s="9">
        <v>0.15750855632214264</v>
      </c>
      <c r="V1109" s="10">
        <v>0.98262141685525772</v>
      </c>
      <c r="W1109" s="9">
        <v>1.7244564853889397E-2</v>
      </c>
      <c r="X1109" s="9">
        <v>7.9528671305662296E-2</v>
      </c>
      <c r="Y1109" s="9">
        <v>0.79800000000000004</v>
      </c>
      <c r="Z1109" s="9">
        <v>0.36</v>
      </c>
      <c r="AA1109" s="10">
        <v>1.2209018394921048E-2</v>
      </c>
      <c r="AB1109" s="9">
        <v>0.91580600002044699</v>
      </c>
      <c r="AC1109" s="9">
        <v>0.51800000000000002</v>
      </c>
      <c r="AD1109" s="10">
        <v>0.12431400526022714</v>
      </c>
      <c r="AE1109" s="10">
        <v>0.21764055054120721</v>
      </c>
      <c r="AF1109" s="9">
        <v>0.61256024113805407</v>
      </c>
      <c r="AG1109" s="9">
        <v>0.12642020583202371</v>
      </c>
    </row>
    <row r="1110" spans="3:33">
      <c r="C1110" t="s">
        <v>178</v>
      </c>
      <c r="D1110">
        <v>1995</v>
      </c>
      <c r="E1110" s="9">
        <v>7.2205805439330542E-2</v>
      </c>
      <c r="F1110" s="9">
        <v>5.6449999999999998E-3</v>
      </c>
      <c r="G1110" s="9">
        <v>0.48</v>
      </c>
      <c r="H1110" s="9">
        <v>0.30000000000000004</v>
      </c>
      <c r="I1110" s="9">
        <v>0.58199999999999996</v>
      </c>
      <c r="J1110" s="9">
        <v>0.84</v>
      </c>
      <c r="K1110" s="10">
        <v>0.62008333333333332</v>
      </c>
      <c r="L1110" s="9">
        <v>0.70200000000000007</v>
      </c>
      <c r="M1110" s="9">
        <v>0.99966071428571424</v>
      </c>
      <c r="N1110" s="10">
        <v>0.06</v>
      </c>
      <c r="O1110" s="10">
        <v>0.3</v>
      </c>
      <c r="P1110" s="9">
        <v>0.71499999854713681</v>
      </c>
      <c r="Q1110" s="10">
        <v>0.20749999999999999</v>
      </c>
      <c r="R1110" s="9">
        <v>0.96240000000000003</v>
      </c>
      <c r="S1110" s="9">
        <v>0.80699512195121992</v>
      </c>
      <c r="T1110" s="11">
        <v>0.94984646800000005</v>
      </c>
      <c r="U1110" s="9">
        <v>4.3312077970000001E-2</v>
      </c>
      <c r="V1110" s="10">
        <v>1</v>
      </c>
      <c r="W1110" s="9">
        <v>0.19435727150643195</v>
      </c>
      <c r="X1110" s="9">
        <v>0.26108433765315697</v>
      </c>
      <c r="Y1110" s="9">
        <v>0.88500000000000001</v>
      </c>
      <c r="Z1110" s="9">
        <v>0</v>
      </c>
      <c r="AA1110" s="10">
        <v>5.3342816500711238E-2</v>
      </c>
      <c r="AB1110" s="9">
        <v>0.89800000190000007</v>
      </c>
      <c r="AC1110" s="9">
        <v>0.30820000059902669</v>
      </c>
      <c r="AD1110" s="10">
        <v>0.38577810965389664</v>
      </c>
      <c r="AE1110" s="10">
        <v>0.43654705105522285</v>
      </c>
      <c r="AF1110" s="9">
        <v>8.4815526591548479E-4</v>
      </c>
      <c r="AG1110" s="9">
        <v>5.2579314387909007E-3</v>
      </c>
    </row>
    <row r="1111" spans="3:33">
      <c r="C1111" t="s">
        <v>178</v>
      </c>
      <c r="D1111">
        <v>1996</v>
      </c>
      <c r="E1111" s="9">
        <v>7.2205805439330542E-2</v>
      </c>
      <c r="F1111" s="9">
        <v>5.6449999999999998E-3</v>
      </c>
      <c r="G1111" s="9">
        <v>0.47399999999999998</v>
      </c>
      <c r="H1111" s="9">
        <v>0.30000000000000004</v>
      </c>
      <c r="I1111" s="9">
        <v>0.58199999999999996</v>
      </c>
      <c r="J1111" s="9">
        <v>0.83600000000000008</v>
      </c>
      <c r="K1111" s="10">
        <v>0.62008333333333332</v>
      </c>
      <c r="L1111" s="9">
        <v>0.70219999999999994</v>
      </c>
      <c r="M1111" s="9">
        <v>0.99964814814814817</v>
      </c>
      <c r="N1111" s="10">
        <v>0.06</v>
      </c>
      <c r="O1111" s="10">
        <v>0.31</v>
      </c>
      <c r="P1111" s="9">
        <v>0.70199999883770947</v>
      </c>
      <c r="Q1111" s="10">
        <v>0.20749999999999999</v>
      </c>
      <c r="R1111" s="9">
        <v>0.96240000000000003</v>
      </c>
      <c r="S1111" s="9">
        <v>0.80237512195121996</v>
      </c>
      <c r="T1111" s="11">
        <v>0.94984646800000005</v>
      </c>
      <c r="U1111" s="9">
        <v>0.35408028050000001</v>
      </c>
      <c r="V1111" s="10">
        <v>1</v>
      </c>
      <c r="W1111" s="9">
        <v>0.19435727150643195</v>
      </c>
      <c r="X1111" s="9">
        <v>0.26108433765315697</v>
      </c>
      <c r="Y1111" s="9">
        <v>0.88500000000000001</v>
      </c>
      <c r="Z1111" s="9">
        <v>0</v>
      </c>
      <c r="AA1111" s="10">
        <v>5.3342816500711238E-2</v>
      </c>
      <c r="AB1111" s="9">
        <v>0.89699999809999997</v>
      </c>
      <c r="AC1111" s="9">
        <v>0.31490000044927002</v>
      </c>
      <c r="AD1111" s="10">
        <v>0.38344705072040802</v>
      </c>
      <c r="AE1111" s="10">
        <v>0.43525209294302802</v>
      </c>
      <c r="AF1111" s="9">
        <v>8.6834943837612157E-4</v>
      </c>
      <c r="AG1111" s="9">
        <v>5.3722342933788898E-3</v>
      </c>
    </row>
    <row r="1112" spans="3:33">
      <c r="C1112" t="s">
        <v>178</v>
      </c>
      <c r="D1112">
        <v>1997</v>
      </c>
      <c r="E1112" s="9">
        <v>7.2205805439330542E-2</v>
      </c>
      <c r="F1112" s="9">
        <v>5.6449999999999998E-3</v>
      </c>
      <c r="G1112" s="9">
        <v>0.46799999999999997</v>
      </c>
      <c r="H1112" s="9">
        <v>0.30000000000000004</v>
      </c>
      <c r="I1112" s="9">
        <v>0.58199999999999996</v>
      </c>
      <c r="J1112" s="9">
        <v>0.83199999999999996</v>
      </c>
      <c r="K1112" s="10">
        <v>0.62008333333333332</v>
      </c>
      <c r="L1112" s="9">
        <v>0.70239999999999991</v>
      </c>
      <c r="M1112" s="9">
        <v>1</v>
      </c>
      <c r="N1112" s="10">
        <v>0.06</v>
      </c>
      <c r="O1112" s="10">
        <v>0.51</v>
      </c>
      <c r="P1112" s="9">
        <v>0.68899999912828203</v>
      </c>
      <c r="Q1112" s="10">
        <v>0.20749999999999999</v>
      </c>
      <c r="R1112" s="9">
        <v>0.96240000000000003</v>
      </c>
      <c r="S1112" s="9">
        <v>0.79758878048780601</v>
      </c>
      <c r="T1112" s="11">
        <v>0.94984646800000005</v>
      </c>
      <c r="U1112" s="9">
        <v>0.26189743379999997</v>
      </c>
      <c r="V1112" s="10">
        <v>1</v>
      </c>
      <c r="W1112" s="9">
        <v>0.19435727150643195</v>
      </c>
      <c r="X1112" s="9">
        <v>0.26108433765315697</v>
      </c>
      <c r="Y1112" s="9">
        <v>0.88500000000000001</v>
      </c>
      <c r="Z1112" s="9">
        <v>0</v>
      </c>
      <c r="AA1112" s="10">
        <v>5.3342816500711238E-2</v>
      </c>
      <c r="AB1112" s="9">
        <v>0.89699999809999997</v>
      </c>
      <c r="AC1112" s="9">
        <v>0.32160000029951336</v>
      </c>
      <c r="AD1112" s="10">
        <v>0.262888068302225</v>
      </c>
      <c r="AE1112" s="10">
        <v>0.35189476067710701</v>
      </c>
      <c r="AF1112" s="9">
        <v>8.8854361083675812E-4</v>
      </c>
      <c r="AG1112" s="9">
        <v>5.4865371479668789E-3</v>
      </c>
    </row>
    <row r="1113" spans="3:33">
      <c r="C1113" t="s">
        <v>178</v>
      </c>
      <c r="D1113">
        <v>1998</v>
      </c>
      <c r="E1113" s="9">
        <v>7.2205805439330542E-2</v>
      </c>
      <c r="F1113" s="9">
        <v>5.6449999999999998E-3</v>
      </c>
      <c r="G1113" s="9">
        <v>0.46200000000000008</v>
      </c>
      <c r="H1113" s="9">
        <v>0.30000000000000004</v>
      </c>
      <c r="I1113" s="9">
        <v>0.58199999999999996</v>
      </c>
      <c r="J1113" s="9">
        <v>0.82800000000000007</v>
      </c>
      <c r="K1113" s="10">
        <v>0.62008333333333332</v>
      </c>
      <c r="L1113" s="9">
        <v>0.7026</v>
      </c>
      <c r="M1113" s="9">
        <v>1</v>
      </c>
      <c r="N1113" s="10">
        <v>0.06</v>
      </c>
      <c r="O1113" s="10">
        <v>0.23</v>
      </c>
      <c r="P1113" s="9">
        <v>0.67599999941885469</v>
      </c>
      <c r="Q1113" s="10">
        <v>0.20749999999999999</v>
      </c>
      <c r="R1113" s="9">
        <v>0.96240000000000003</v>
      </c>
      <c r="S1113" s="9">
        <v>0.79284487804878201</v>
      </c>
      <c r="T1113" s="11">
        <v>0.94984646800000005</v>
      </c>
      <c r="U1113" s="9">
        <v>0.48269177220000004</v>
      </c>
      <c r="V1113" s="10">
        <v>1</v>
      </c>
      <c r="W1113" s="9">
        <v>0.19435727150643195</v>
      </c>
      <c r="X1113" s="9">
        <v>0.26108433765315697</v>
      </c>
      <c r="Y1113" s="9">
        <v>0.88500000000000001</v>
      </c>
      <c r="Z1113" s="9">
        <v>0</v>
      </c>
      <c r="AA1113" s="10">
        <v>5.3342816500711238E-2</v>
      </c>
      <c r="AB1113" s="9">
        <v>0.89699999809999997</v>
      </c>
      <c r="AC1113" s="9">
        <v>0.32830000014975669</v>
      </c>
      <c r="AD1113" s="10">
        <v>0.14232908588404197</v>
      </c>
      <c r="AE1113" s="10">
        <v>0.268537428411186</v>
      </c>
      <c r="AF1113" s="9">
        <v>9.0873778329739478E-4</v>
      </c>
      <c r="AG1113" s="9">
        <v>5.6008400025548679E-3</v>
      </c>
    </row>
    <row r="1114" spans="3:33">
      <c r="C1114" t="s">
        <v>178</v>
      </c>
      <c r="D1114">
        <v>1999</v>
      </c>
      <c r="E1114" s="9">
        <v>7.2205805439330542E-2</v>
      </c>
      <c r="F1114" s="9">
        <v>5.6449999999999998E-3</v>
      </c>
      <c r="G1114" s="9">
        <v>0.45599999999999996</v>
      </c>
      <c r="H1114" s="9">
        <v>0.30000000000000004</v>
      </c>
      <c r="I1114" s="9">
        <v>0.58199999999999996</v>
      </c>
      <c r="J1114" s="9">
        <v>0.82399999999999995</v>
      </c>
      <c r="K1114" s="10">
        <v>0.62008333333333332</v>
      </c>
      <c r="L1114" s="9">
        <v>0.70279999999999998</v>
      </c>
      <c r="M1114" s="9">
        <v>1</v>
      </c>
      <c r="N1114" s="10">
        <v>0.06</v>
      </c>
      <c r="O1114" s="10">
        <v>0.34</v>
      </c>
      <c r="P1114" s="9">
        <v>0.66299999970942736</v>
      </c>
      <c r="Q1114" s="10">
        <v>0.20749999999999999</v>
      </c>
      <c r="R1114" s="9">
        <v>0.96240000000000003</v>
      </c>
      <c r="S1114" s="9">
        <v>0.78818439024390397</v>
      </c>
      <c r="T1114" s="11">
        <v>0.94984646800000005</v>
      </c>
      <c r="U1114" s="9">
        <v>0.1524066603</v>
      </c>
      <c r="V1114" s="10">
        <v>1</v>
      </c>
      <c r="W1114" s="9">
        <v>0.19435727150643195</v>
      </c>
      <c r="X1114" s="9">
        <v>0.26108433765315697</v>
      </c>
      <c r="Y1114" s="9">
        <v>0.88500000000000001</v>
      </c>
      <c r="Z1114" s="9">
        <v>0</v>
      </c>
      <c r="AA1114" s="10">
        <v>5.3342816500711238E-2</v>
      </c>
      <c r="AB1114" s="9">
        <v>0.85289999724999999</v>
      </c>
      <c r="AC1114" s="9">
        <v>0.33500000000000002</v>
      </c>
      <c r="AD1114" s="10">
        <v>0.24053864874426401</v>
      </c>
      <c r="AE1114" s="10">
        <v>0.31643968111610399</v>
      </c>
      <c r="AF1114" s="9">
        <v>9.2893195575803134E-4</v>
      </c>
      <c r="AG1114" s="9">
        <v>5.7151428571428579E-3</v>
      </c>
    </row>
    <row r="1115" spans="3:33">
      <c r="C1115" t="s">
        <v>178</v>
      </c>
      <c r="D1115">
        <v>2000</v>
      </c>
      <c r="E1115" s="9">
        <v>7.2205805439330542E-2</v>
      </c>
      <c r="F1115" s="9">
        <v>5.6449999999999998E-3</v>
      </c>
      <c r="G1115" s="9">
        <v>0.44999999999999996</v>
      </c>
      <c r="H1115" s="9">
        <v>0.30000000000000004</v>
      </c>
      <c r="I1115" s="9">
        <v>0.58199999999999996</v>
      </c>
      <c r="J1115" s="9">
        <v>0.82000000000000006</v>
      </c>
      <c r="K1115" s="10">
        <v>0.62008333333333332</v>
      </c>
      <c r="L1115" s="9">
        <v>0.70299999999999996</v>
      </c>
      <c r="M1115" s="9">
        <v>1</v>
      </c>
      <c r="N1115" s="10">
        <v>0.06</v>
      </c>
      <c r="O1115" s="10">
        <v>0.41</v>
      </c>
      <c r="P1115" s="9">
        <v>0.65</v>
      </c>
      <c r="Q1115" s="10">
        <v>0.20749999999999999</v>
      </c>
      <c r="R1115" s="9">
        <v>0.96240000000000003</v>
      </c>
      <c r="S1115" s="9">
        <v>0.78365512195122</v>
      </c>
      <c r="T1115" s="11">
        <v>0.94984646800000005</v>
      </c>
      <c r="U1115" s="9">
        <v>0.49236546930000002</v>
      </c>
      <c r="V1115" s="10">
        <v>1</v>
      </c>
      <c r="W1115" s="9">
        <v>0.19435727150643195</v>
      </c>
      <c r="X1115" s="9">
        <v>0.26108433765315697</v>
      </c>
      <c r="Y1115" s="9">
        <v>0.88500000000000001</v>
      </c>
      <c r="Z1115" s="9">
        <v>0</v>
      </c>
      <c r="AA1115" s="10">
        <v>5.3342816500711238E-2</v>
      </c>
      <c r="AB1115" s="9">
        <v>0.8087999964</v>
      </c>
      <c r="AC1115" s="9">
        <v>0.34700000000000003</v>
      </c>
      <c r="AD1115" s="10">
        <v>0.33874821160448604</v>
      </c>
      <c r="AE1115" s="10">
        <v>0.36434193382102198</v>
      </c>
      <c r="AF1115" s="9">
        <v>9.4912612821866789E-4</v>
      </c>
      <c r="AG1115" s="9">
        <v>5.4504285714285713E-3</v>
      </c>
    </row>
    <row r="1116" spans="3:33">
      <c r="C1116" t="s">
        <v>178</v>
      </c>
      <c r="D1116">
        <v>2001</v>
      </c>
      <c r="E1116" s="9">
        <v>7.2205805439330542E-2</v>
      </c>
      <c r="F1116" s="9">
        <v>5.7578999974764889E-3</v>
      </c>
      <c r="G1116" s="9">
        <v>0.44399999999999995</v>
      </c>
      <c r="H1116" s="9">
        <v>0.30000000000000004</v>
      </c>
      <c r="I1116" s="9">
        <v>0.58199999999999996</v>
      </c>
      <c r="J1116" s="9">
        <v>0.81600000000000006</v>
      </c>
      <c r="K1116" s="10">
        <v>0.62008333333333332</v>
      </c>
      <c r="L1116" s="9">
        <v>0.70319999999999994</v>
      </c>
      <c r="M1116" s="9">
        <v>1</v>
      </c>
      <c r="N1116" s="10">
        <v>0.06</v>
      </c>
      <c r="O1116" s="10">
        <v>0.36</v>
      </c>
      <c r="P1116" s="9">
        <v>0.60833333333333339</v>
      </c>
      <c r="Q1116" s="10">
        <v>0.20749999999999999</v>
      </c>
      <c r="R1116" s="9">
        <v>0.96240000000000003</v>
      </c>
      <c r="S1116" s="9">
        <v>0.77927609756097593</v>
      </c>
      <c r="T1116" s="11">
        <v>0.94984646800000005</v>
      </c>
      <c r="U1116" s="9">
        <v>0.19235905450000002</v>
      </c>
      <c r="V1116" s="10">
        <v>1</v>
      </c>
      <c r="W1116" s="9">
        <v>0.19435727150643195</v>
      </c>
      <c r="X1116" s="9">
        <v>0.26108433765315697</v>
      </c>
      <c r="Y1116" s="9">
        <v>0.88500000000000001</v>
      </c>
      <c r="Z1116" s="9">
        <v>0</v>
      </c>
      <c r="AA1116" s="10">
        <v>5.3342816500711238E-2</v>
      </c>
      <c r="AB1116" s="9">
        <v>0.76469999555000001</v>
      </c>
      <c r="AC1116" s="9">
        <v>0.42499999999999999</v>
      </c>
      <c r="AD1116" s="10">
        <v>0.34926870791973397</v>
      </c>
      <c r="AE1116" s="10">
        <v>0.35046022780561203</v>
      </c>
      <c r="AF1116" s="9">
        <v>9.6932030067930467E-4</v>
      </c>
      <c r="AG1116" s="9">
        <v>5.6588571428571434E-3</v>
      </c>
    </row>
    <row r="1117" spans="3:33">
      <c r="C1117" t="s">
        <v>178</v>
      </c>
      <c r="D1117">
        <v>2002</v>
      </c>
      <c r="E1117" s="9">
        <v>7.2205805439330542E-2</v>
      </c>
      <c r="F1117" s="9">
        <v>5.8707999949529762E-3</v>
      </c>
      <c r="G1117" s="9">
        <v>0.43799999999999994</v>
      </c>
      <c r="H1117" s="9">
        <v>0.30000000000000004</v>
      </c>
      <c r="I1117" s="9">
        <v>0.58199999999999996</v>
      </c>
      <c r="J1117" s="9">
        <v>0.81200000000000006</v>
      </c>
      <c r="K1117" s="10">
        <v>0.62008333333333332</v>
      </c>
      <c r="L1117" s="9">
        <v>0.70340000000000003</v>
      </c>
      <c r="M1117" s="9">
        <v>1</v>
      </c>
      <c r="N1117" s="10">
        <v>0.06</v>
      </c>
      <c r="O1117" s="10">
        <v>0.44</v>
      </c>
      <c r="P1117" s="9">
        <v>0.56666666666666665</v>
      </c>
      <c r="Q1117" s="10">
        <v>0.20749999999999999</v>
      </c>
      <c r="R1117" s="9">
        <v>0.96240000000000003</v>
      </c>
      <c r="S1117" s="9">
        <v>0.77497560975609803</v>
      </c>
      <c r="T1117" s="11">
        <v>0.94984646800000005</v>
      </c>
      <c r="U1117" s="9">
        <v>0.38597807789999999</v>
      </c>
      <c r="V1117" s="10">
        <v>1</v>
      </c>
      <c r="W1117" s="9">
        <v>0.19435727150643195</v>
      </c>
      <c r="X1117" s="9">
        <v>0.26108433765315697</v>
      </c>
      <c r="Y1117" s="9">
        <v>0.88500000000000001</v>
      </c>
      <c r="Z1117" s="9">
        <v>0</v>
      </c>
      <c r="AA1117" s="10">
        <v>5.3342816500711238E-2</v>
      </c>
      <c r="AB1117" s="9">
        <v>0.72059999470000002</v>
      </c>
      <c r="AC1117" s="9">
        <v>0.42299999999999999</v>
      </c>
      <c r="AD1117" s="10">
        <v>0.35978920423498201</v>
      </c>
      <c r="AE1117" s="10">
        <v>0.33657852179020198</v>
      </c>
      <c r="AF1117" s="9">
        <v>9.8951447313994122E-4</v>
      </c>
      <c r="AG1117" s="9">
        <v>1.3079892857142854E-2</v>
      </c>
    </row>
    <row r="1118" spans="3:33">
      <c r="C1118" t="s">
        <v>178</v>
      </c>
      <c r="D1118">
        <v>2003</v>
      </c>
      <c r="E1118" s="9">
        <v>7.2205805439330542E-2</v>
      </c>
      <c r="F1118" s="9">
        <v>5.9836999924294653E-3</v>
      </c>
      <c r="G1118" s="9">
        <v>0.43200000000000005</v>
      </c>
      <c r="H1118" s="9">
        <v>0.30000000000000004</v>
      </c>
      <c r="I1118" s="9">
        <v>0.58199999999999996</v>
      </c>
      <c r="J1118" s="9">
        <v>0.80800000000000005</v>
      </c>
      <c r="K1118" s="10">
        <v>0.62008333333333332</v>
      </c>
      <c r="L1118" s="9">
        <v>0.7036</v>
      </c>
      <c r="M1118" s="9">
        <v>1</v>
      </c>
      <c r="N1118" s="10">
        <v>0.06</v>
      </c>
      <c r="O1118" s="10">
        <v>0.48</v>
      </c>
      <c r="P1118" s="9">
        <v>0.52500000000000002</v>
      </c>
      <c r="Q1118" s="10">
        <v>0.20749999999999999</v>
      </c>
      <c r="R1118" s="9">
        <v>0.96240000000000003</v>
      </c>
      <c r="S1118" s="9">
        <v>0.77062292682926992</v>
      </c>
      <c r="T1118" s="11">
        <v>0.94984646800000005</v>
      </c>
      <c r="U1118" s="9">
        <v>0.39332760550000001</v>
      </c>
      <c r="V1118" s="10">
        <v>1</v>
      </c>
      <c r="W1118" s="9">
        <v>0.19435727150643195</v>
      </c>
      <c r="X1118" s="9">
        <v>0.26108433765315697</v>
      </c>
      <c r="Y1118" s="9">
        <v>0.88500000000000001</v>
      </c>
      <c r="Z1118" s="9">
        <v>0</v>
      </c>
      <c r="AA1118" s="10">
        <v>5.3342816500711238E-2</v>
      </c>
      <c r="AB1118" s="9">
        <v>0.72618799468109851</v>
      </c>
      <c r="AC1118" s="9">
        <v>0.43099999999999999</v>
      </c>
      <c r="AD1118" s="10">
        <v>0.41183220861053604</v>
      </c>
      <c r="AE1118" s="10">
        <v>0.31129360298675601</v>
      </c>
      <c r="AF1118" s="9">
        <v>1.0097086456005778E-3</v>
      </c>
      <c r="AG1118" s="9">
        <v>2.0500928571428569E-2</v>
      </c>
    </row>
    <row r="1119" spans="3:33">
      <c r="C1119" t="s">
        <v>178</v>
      </c>
      <c r="D1119">
        <v>2004</v>
      </c>
      <c r="E1119" s="9">
        <v>7.2205805439330542E-2</v>
      </c>
      <c r="F1119" s="9">
        <v>6.0965999899059535E-3</v>
      </c>
      <c r="G1119" s="9">
        <v>0.42600000000000005</v>
      </c>
      <c r="H1119" s="9">
        <v>0.30000000000000004</v>
      </c>
      <c r="I1119" s="9">
        <v>0.58199999999999996</v>
      </c>
      <c r="J1119" s="9">
        <v>0.80400000000000005</v>
      </c>
      <c r="K1119" s="10">
        <v>0.62008333333333332</v>
      </c>
      <c r="L1119" s="9">
        <v>0.70379999999999998</v>
      </c>
      <c r="M1119" s="9">
        <v>1</v>
      </c>
      <c r="N1119" s="10">
        <v>0.06</v>
      </c>
      <c r="O1119" s="10">
        <v>0.47</v>
      </c>
      <c r="P1119" s="9">
        <v>0.48333333333333328</v>
      </c>
      <c r="Q1119" s="10">
        <v>0.20749999999999999</v>
      </c>
      <c r="R1119" s="9">
        <v>0.96240000000000003</v>
      </c>
      <c r="S1119" s="9">
        <v>0.76610731707317203</v>
      </c>
      <c r="T1119" s="11">
        <v>0.94984646800000005</v>
      </c>
      <c r="U1119" s="9">
        <v>0.43744098180000002</v>
      </c>
      <c r="V1119" s="10">
        <v>1</v>
      </c>
      <c r="W1119" s="9">
        <v>0.19435727150643195</v>
      </c>
      <c r="X1119" s="9">
        <v>0.26108433765315697</v>
      </c>
      <c r="Y1119" s="9">
        <v>0.88500000000000001</v>
      </c>
      <c r="Z1119" s="9">
        <v>0</v>
      </c>
      <c r="AA1119" s="10">
        <v>5.3342816500711238E-2</v>
      </c>
      <c r="AB1119" s="9">
        <v>0.73177599466219689</v>
      </c>
      <c r="AC1119" s="9">
        <v>0.42599999999999999</v>
      </c>
      <c r="AD1119" s="10">
        <v>0.431618035895454</v>
      </c>
      <c r="AE1119" s="10">
        <v>0.39796689566341803</v>
      </c>
      <c r="AF1119" s="9">
        <v>3.0484195755347557E-2</v>
      </c>
      <c r="AG1119" s="9">
        <v>2.7921964285714283E-2</v>
      </c>
    </row>
    <row r="1120" spans="3:33">
      <c r="C1120" t="s">
        <v>178</v>
      </c>
      <c r="D1120">
        <v>2005</v>
      </c>
      <c r="E1120" s="9">
        <v>7.2205805439330542E-2</v>
      </c>
      <c r="F1120" s="9">
        <v>6.2094999873824417E-3</v>
      </c>
      <c r="G1120" s="9">
        <v>0.42000000000000004</v>
      </c>
      <c r="H1120" s="9">
        <v>0.30000000000000004</v>
      </c>
      <c r="I1120" s="9">
        <v>0.58199999999999996</v>
      </c>
      <c r="J1120" s="9">
        <v>0.8</v>
      </c>
      <c r="K1120" s="10">
        <v>0.62008333333333332</v>
      </c>
      <c r="L1120" s="9">
        <v>0.70400000000000007</v>
      </c>
      <c r="M1120" s="9">
        <v>1</v>
      </c>
      <c r="N1120" s="10">
        <v>0.06</v>
      </c>
      <c r="O1120" s="10">
        <v>0.41</v>
      </c>
      <c r="P1120" s="9">
        <v>0.44166666666666671</v>
      </c>
      <c r="Q1120" s="10">
        <v>0.20749999999999999</v>
      </c>
      <c r="R1120" s="9">
        <v>0.96540000000000004</v>
      </c>
      <c r="S1120" s="9">
        <v>0.76128878048780613</v>
      </c>
      <c r="T1120" s="11">
        <v>0.94984646800000005</v>
      </c>
      <c r="U1120" s="9">
        <v>0.57172767759999998</v>
      </c>
      <c r="V1120" s="10">
        <v>1</v>
      </c>
      <c r="W1120" s="9">
        <v>0.19435727150643195</v>
      </c>
      <c r="X1120" s="9">
        <v>0.26108433765315697</v>
      </c>
      <c r="Y1120" s="9">
        <v>0.88500000000000001</v>
      </c>
      <c r="Z1120" s="9">
        <v>0</v>
      </c>
      <c r="AA1120" s="10">
        <v>5.3342816500711238E-2</v>
      </c>
      <c r="AB1120" s="9">
        <v>0.73736399464329538</v>
      </c>
      <c r="AC1120" s="9">
        <v>0.46</v>
      </c>
      <c r="AD1120" s="10">
        <v>0.39495411833296401</v>
      </c>
      <c r="AE1120" s="10">
        <v>0.424929417235208</v>
      </c>
      <c r="AF1120" s="9">
        <v>7.4564455303352997E-2</v>
      </c>
      <c r="AG1120" s="9">
        <v>3.5342999999999999E-2</v>
      </c>
    </row>
    <row r="1121" spans="3:33">
      <c r="C1121" t="s">
        <v>178</v>
      </c>
      <c r="D1121">
        <v>2006</v>
      </c>
      <c r="E1121" s="9">
        <v>7.2205805439330542E-2</v>
      </c>
      <c r="F1121" s="9">
        <v>6.3223999848589308E-3</v>
      </c>
      <c r="G1121" s="9">
        <v>0.41000000000000003</v>
      </c>
      <c r="H1121" s="9">
        <v>0.30000000000000004</v>
      </c>
      <c r="I1121" s="9">
        <v>0.58199999999999996</v>
      </c>
      <c r="J1121" s="9">
        <v>0.79666666666666663</v>
      </c>
      <c r="K1121" s="10">
        <v>0.62008333333333332</v>
      </c>
      <c r="L1121" s="9">
        <v>0.70319999999999994</v>
      </c>
      <c r="M1121" s="9">
        <v>1</v>
      </c>
      <c r="N1121" s="10">
        <v>0.06</v>
      </c>
      <c r="O1121" s="10">
        <v>0.23</v>
      </c>
      <c r="P1121" s="9">
        <v>0.4</v>
      </c>
      <c r="Q1121" s="10">
        <v>0.20749999999999999</v>
      </c>
      <c r="R1121" s="9">
        <v>0.96840000000000004</v>
      </c>
      <c r="S1121" s="9">
        <v>0.755967317073172</v>
      </c>
      <c r="T1121" s="11">
        <v>0.94984646800000005</v>
      </c>
      <c r="U1121" s="9">
        <v>0.58188093780000005</v>
      </c>
      <c r="V1121" s="10">
        <v>1</v>
      </c>
      <c r="W1121" s="9">
        <v>0.19435727150643195</v>
      </c>
      <c r="X1121" s="9">
        <v>0.26108433765315697</v>
      </c>
      <c r="Y1121" s="9">
        <v>0.88500000000000001</v>
      </c>
      <c r="Z1121" s="9">
        <v>0</v>
      </c>
      <c r="AA1121" s="10">
        <v>5.3342816500711238E-2</v>
      </c>
      <c r="AB1121" s="9">
        <v>0.74295199462439387</v>
      </c>
      <c r="AC1121" s="9">
        <v>0.46500000000000002</v>
      </c>
      <c r="AD1121" s="10">
        <v>0.42083636465895202</v>
      </c>
      <c r="AE1121" s="10">
        <v>0.37603727297004397</v>
      </c>
      <c r="AF1121" s="9">
        <v>0.11600672312528777</v>
      </c>
      <c r="AG1121" s="9">
        <v>4.0723857142857145E-2</v>
      </c>
    </row>
    <row r="1122" spans="3:33">
      <c r="C1122" t="s">
        <v>178</v>
      </c>
      <c r="D1122">
        <v>2007</v>
      </c>
      <c r="E1122" s="9">
        <v>7.2205805439330542E-2</v>
      </c>
      <c r="F1122" s="9">
        <v>6.4352999823354181E-3</v>
      </c>
      <c r="G1122" s="9">
        <v>0.4</v>
      </c>
      <c r="H1122" s="9">
        <v>0.30000000000000004</v>
      </c>
      <c r="I1122" s="9">
        <v>0.58199999999999996</v>
      </c>
      <c r="J1122" s="9">
        <v>0.79333333333333333</v>
      </c>
      <c r="K1122" s="10">
        <v>0.62008333333333332</v>
      </c>
      <c r="L1122" s="9">
        <v>0.70239999999999991</v>
      </c>
      <c r="M1122" s="9">
        <v>1</v>
      </c>
      <c r="N1122" s="10">
        <v>0.06</v>
      </c>
      <c r="O1122" s="10">
        <v>0.19</v>
      </c>
      <c r="P1122" s="9">
        <v>0.40799999982118607</v>
      </c>
      <c r="Q1122" s="10">
        <v>0.20749999999999999</v>
      </c>
      <c r="R1122" s="9">
        <v>0.97140000000000004</v>
      </c>
      <c r="S1122" s="9">
        <v>0.7500546341463421</v>
      </c>
      <c r="T1122" s="11">
        <v>0.94984646800000005</v>
      </c>
      <c r="U1122" s="9">
        <v>0.65011706280000003</v>
      </c>
      <c r="V1122" s="10">
        <v>1</v>
      </c>
      <c r="W1122" s="9">
        <v>0.19435727150643195</v>
      </c>
      <c r="X1122" s="9">
        <v>0.26108433765315697</v>
      </c>
      <c r="Y1122" s="9">
        <v>0.88500000000000001</v>
      </c>
      <c r="Z1122" s="9">
        <v>0</v>
      </c>
      <c r="AA1122" s="10">
        <v>5.3342816500711238E-2</v>
      </c>
      <c r="AB1122" s="9">
        <v>0.74853999460549225</v>
      </c>
      <c r="AC1122" s="9">
        <v>0.46100000000000002</v>
      </c>
      <c r="AD1122" s="10">
        <v>0.44615247871415403</v>
      </c>
      <c r="AE1122" s="10">
        <v>0.36292357596597802</v>
      </c>
      <c r="AF1122" s="9">
        <v>0.21358087179221</v>
      </c>
      <c r="AG1122" s="9">
        <v>3.9909380018204987E-2</v>
      </c>
    </row>
    <row r="1123" spans="3:33">
      <c r="C1123" t="s">
        <v>178</v>
      </c>
      <c r="D1123">
        <v>2008</v>
      </c>
      <c r="E1123" s="9">
        <v>7.2205805439330542E-2</v>
      </c>
      <c r="F1123" s="9">
        <v>6.5481999798119072E-3</v>
      </c>
      <c r="G1123" s="9">
        <v>0.39</v>
      </c>
      <c r="H1123" s="9">
        <v>0.30000000000000004</v>
      </c>
      <c r="I1123" s="9">
        <v>0.58199999999999996</v>
      </c>
      <c r="J1123" s="9">
        <v>0.79</v>
      </c>
      <c r="K1123" s="10">
        <v>0.62008333333333332</v>
      </c>
      <c r="L1123" s="9">
        <v>0.7016</v>
      </c>
      <c r="M1123" s="9">
        <v>1</v>
      </c>
      <c r="N1123" s="10">
        <v>0.06</v>
      </c>
      <c r="O1123" s="10">
        <v>0.19379999991506339</v>
      </c>
      <c r="P1123" s="9">
        <v>0.41599999964237211</v>
      </c>
      <c r="Q1123" s="10">
        <v>0.20749999999999999</v>
      </c>
      <c r="R1123" s="9">
        <v>0.97440000000000004</v>
      </c>
      <c r="S1123" s="9">
        <v>0.74353121951219614</v>
      </c>
      <c r="T1123" s="11">
        <v>0.94984646800000005</v>
      </c>
      <c r="U1123" s="9">
        <v>0.77286210909999997</v>
      </c>
      <c r="V1123" s="10">
        <v>1</v>
      </c>
      <c r="W1123" s="9">
        <v>0.19435727150643195</v>
      </c>
      <c r="X1123" s="9">
        <v>0.26108433765315697</v>
      </c>
      <c r="Y1123" s="9">
        <v>0.88500000000000001</v>
      </c>
      <c r="Z1123" s="9">
        <v>0</v>
      </c>
      <c r="AA1123" s="10">
        <v>5.3342816500711238E-2</v>
      </c>
      <c r="AB1123" s="9">
        <v>0.75412799458659086</v>
      </c>
      <c r="AC1123" s="9">
        <v>0.44400000000000001</v>
      </c>
      <c r="AD1123" s="10">
        <v>0.382583193324326</v>
      </c>
      <c r="AE1123" s="10">
        <v>0.359201800487366</v>
      </c>
      <c r="AF1123" s="9">
        <v>0.35274385087707777</v>
      </c>
      <c r="AG1123" s="9">
        <v>3.9094902893552823E-2</v>
      </c>
    </row>
    <row r="1124" spans="3:33">
      <c r="C1124" t="s">
        <v>178</v>
      </c>
      <c r="D1124">
        <v>2009</v>
      </c>
      <c r="E1124" s="9">
        <v>7.2205805439330542E-2</v>
      </c>
      <c r="F1124" s="9">
        <v>6.6610999772883954E-3</v>
      </c>
      <c r="G1124" s="9">
        <v>0.4021999997273088</v>
      </c>
      <c r="H1124" s="9">
        <v>0.30000000000000004</v>
      </c>
      <c r="I1124" s="9">
        <v>0.58199999999999996</v>
      </c>
      <c r="J1124" s="9">
        <v>0.79419999990612267</v>
      </c>
      <c r="K1124" s="10">
        <v>0.62008333333333332</v>
      </c>
      <c r="L1124" s="9">
        <v>0.70079999999999998</v>
      </c>
      <c r="M1124" s="9">
        <v>1</v>
      </c>
      <c r="N1124" s="10">
        <v>0.06</v>
      </c>
      <c r="O1124" s="10">
        <v>0.19759999983012677</v>
      </c>
      <c r="P1124" s="9">
        <v>0.42399999946355821</v>
      </c>
      <c r="Q1124" s="10">
        <v>0.20749999999999999</v>
      </c>
      <c r="R1124" s="9">
        <v>0.97440000000000004</v>
      </c>
      <c r="S1124" s="9">
        <v>0.76266059469437719</v>
      </c>
      <c r="T1124" s="11">
        <v>0.94984646800000005</v>
      </c>
      <c r="U1124" s="9">
        <v>0.41967844599999998</v>
      </c>
      <c r="V1124" s="10">
        <v>1</v>
      </c>
      <c r="W1124" s="9">
        <v>0.19435727150643195</v>
      </c>
      <c r="X1124" s="9">
        <v>0.26108433765315697</v>
      </c>
      <c r="Y1124" s="9">
        <v>0.88500000000000001</v>
      </c>
      <c r="Z1124" s="9">
        <v>0</v>
      </c>
      <c r="AA1124" s="10">
        <v>5.3342816500711238E-2</v>
      </c>
      <c r="AB1124" s="9">
        <v>0.75971599456768923</v>
      </c>
      <c r="AC1124" s="9">
        <v>0.45399999999999996</v>
      </c>
      <c r="AD1124" s="10">
        <v>0.40230854684088396</v>
      </c>
      <c r="AE1124" s="10">
        <v>0.34845657539603403</v>
      </c>
      <c r="AF1124" s="9">
        <v>0.38653242383066999</v>
      </c>
      <c r="AG1124" s="9">
        <v>3.8280425768900658E-2</v>
      </c>
    </row>
    <row r="1125" spans="3:33">
      <c r="C1125" t="s">
        <v>178</v>
      </c>
      <c r="D1125">
        <v>2010</v>
      </c>
      <c r="E1125" s="9">
        <v>7.2205805439330542E-2</v>
      </c>
      <c r="F1125" s="9">
        <v>6.7739999747648836E-3</v>
      </c>
      <c r="G1125" s="9">
        <v>0.41439999945461747</v>
      </c>
      <c r="H1125" s="9">
        <v>0.30000000000000004</v>
      </c>
      <c r="I1125" s="9">
        <v>0.58199999999999996</v>
      </c>
      <c r="J1125" s="9">
        <v>0.79839999981224541</v>
      </c>
      <c r="K1125" s="10">
        <v>0.62008333333333332</v>
      </c>
      <c r="L1125" s="9">
        <v>0.70780799984335896</v>
      </c>
      <c r="M1125" s="9">
        <v>1</v>
      </c>
      <c r="N1125" s="10">
        <v>0.06</v>
      </c>
      <c r="O1125" s="10">
        <v>0.20139999974519016</v>
      </c>
      <c r="P1125" s="9">
        <v>0.43199999928474425</v>
      </c>
      <c r="Q1125" s="10">
        <v>0.20749999999999999</v>
      </c>
      <c r="R1125" s="9">
        <v>0.97440000000000004</v>
      </c>
      <c r="S1125" s="9">
        <v>0.78178996987655847</v>
      </c>
      <c r="T1125" s="11">
        <v>0.94984646800000005</v>
      </c>
      <c r="U1125" s="9">
        <v>0.42387523036619457</v>
      </c>
      <c r="V1125" s="10">
        <v>1</v>
      </c>
      <c r="W1125" s="9">
        <v>0.19435727150643195</v>
      </c>
      <c r="X1125" s="9">
        <v>0.26108433765315697</v>
      </c>
      <c r="Y1125" s="9">
        <v>0.88500000000000001</v>
      </c>
      <c r="Z1125" s="9">
        <v>0</v>
      </c>
      <c r="AA1125" s="10">
        <v>5.3342816500711238E-2</v>
      </c>
      <c r="AB1125" s="9">
        <v>0.76530399454878772</v>
      </c>
      <c r="AC1125" s="9">
        <v>0.436</v>
      </c>
      <c r="AD1125" s="10">
        <v>0.40328546135063947</v>
      </c>
      <c r="AE1125" s="10">
        <v>0.34997200960820107</v>
      </c>
      <c r="AF1125" s="9">
        <v>0.38266709967876</v>
      </c>
      <c r="AG1125" s="9">
        <v>3.7465948644248501E-2</v>
      </c>
    </row>
    <row r="1126" spans="3:33">
      <c r="C1126" t="s">
        <v>180</v>
      </c>
      <c r="D1126">
        <v>1995</v>
      </c>
      <c r="E1126" s="9">
        <v>0.6629667816620668</v>
      </c>
      <c r="F1126" s="9">
        <v>6.8050000000000003E-3</v>
      </c>
      <c r="G1126" s="9">
        <v>0.13</v>
      </c>
      <c r="H1126" s="9">
        <v>0.32499999999999996</v>
      </c>
      <c r="I1126" s="9">
        <v>8.7999999999999995E-2</v>
      </c>
      <c r="J1126" s="9">
        <v>0.20999999999999996</v>
      </c>
      <c r="K1126" s="10">
        <v>0.52233333333333332</v>
      </c>
      <c r="L1126" s="9">
        <v>0.70900000000000007</v>
      </c>
      <c r="M1126" s="9">
        <v>0.94481481481483331</v>
      </c>
      <c r="N1126" s="10">
        <v>0.3</v>
      </c>
      <c r="O1126" s="10">
        <v>0.39</v>
      </c>
      <c r="P1126" s="9">
        <v>0.2495999997854233</v>
      </c>
      <c r="Q1126" s="10">
        <v>0.3175</v>
      </c>
      <c r="R1126" s="9">
        <v>0.87</v>
      </c>
      <c r="S1126" s="9">
        <v>0.45311756097561007</v>
      </c>
      <c r="T1126" s="11">
        <v>0.39390862999999998</v>
      </c>
      <c r="U1126" s="9">
        <v>3.936531008E-2</v>
      </c>
      <c r="V1126" s="10">
        <v>0.17863447299999999</v>
      </c>
      <c r="W1126" s="9">
        <v>3.7247819623189168E-2</v>
      </c>
      <c r="X1126" s="9">
        <v>0.54630976702912604</v>
      </c>
      <c r="Y1126" s="9">
        <v>0.22499999999999998</v>
      </c>
      <c r="Z1126" s="9">
        <v>0</v>
      </c>
      <c r="AA1126" s="10">
        <v>7.6200152400304798E-3</v>
      </c>
      <c r="AB1126" s="9">
        <v>0.92699999809</v>
      </c>
      <c r="AC1126" s="9">
        <v>0.45700000000000002</v>
      </c>
      <c r="AD1126" s="10">
        <v>0.5033283637843462</v>
      </c>
      <c r="AE1126" s="10">
        <v>0.66168933126337603</v>
      </c>
      <c r="AF1126" s="9">
        <v>1.8199982224635554E-3</v>
      </c>
      <c r="AG1126" s="9">
        <v>0.11667328571428572</v>
      </c>
    </row>
    <row r="1127" spans="3:33">
      <c r="C1127" t="s">
        <v>180</v>
      </c>
      <c r="D1127">
        <v>1996</v>
      </c>
      <c r="E1127" s="9">
        <v>0.6629667816620668</v>
      </c>
      <c r="F1127" s="9">
        <v>6.8050000000000003E-3</v>
      </c>
      <c r="G1127" s="9">
        <v>0.12599999999999989</v>
      </c>
      <c r="H1127" s="9">
        <v>0.32499999999999996</v>
      </c>
      <c r="I1127" s="9">
        <v>8.7999999999999995E-2</v>
      </c>
      <c r="J1127" s="9">
        <v>0.20999999999999996</v>
      </c>
      <c r="K1127" s="10">
        <v>0.52233333333333332</v>
      </c>
      <c r="L1127" s="9">
        <v>0.71</v>
      </c>
      <c r="M1127" s="9">
        <v>0.94481481481483331</v>
      </c>
      <c r="N1127" s="10">
        <v>0.3</v>
      </c>
      <c r="O1127" s="10">
        <v>0.31</v>
      </c>
      <c r="P1127" s="9">
        <v>0.24479999989271164</v>
      </c>
      <c r="Q1127" s="10">
        <v>0.3175</v>
      </c>
      <c r="R1127" s="9">
        <v>0.87</v>
      </c>
      <c r="S1127" s="9">
        <v>0.45247853658536596</v>
      </c>
      <c r="T1127" s="11">
        <v>0.39390862999999998</v>
      </c>
      <c r="U1127" s="9">
        <v>3.5812979139999999E-2</v>
      </c>
      <c r="V1127" s="10">
        <v>0.15933385419999999</v>
      </c>
      <c r="W1127" s="9">
        <v>3.7247819623189168E-2</v>
      </c>
      <c r="X1127" s="9">
        <v>0.54630976702912604</v>
      </c>
      <c r="Y1127" s="9">
        <v>0.22499999999999998</v>
      </c>
      <c r="Z1127" s="9">
        <v>0</v>
      </c>
      <c r="AA1127" s="10">
        <v>7.6200152400304798E-3</v>
      </c>
      <c r="AB1127" s="9">
        <v>0.92599999904999997</v>
      </c>
      <c r="AC1127" s="9">
        <v>0.501</v>
      </c>
      <c r="AD1127" s="10">
        <v>0.50339628957431415</v>
      </c>
      <c r="AE1127" s="10">
        <v>0.66498911345879608</v>
      </c>
      <c r="AF1127" s="9">
        <v>1.7561097252478887E-3</v>
      </c>
      <c r="AG1127" s="9">
        <v>0.12844699999999998</v>
      </c>
    </row>
    <row r="1128" spans="3:33">
      <c r="C1128" t="s">
        <v>180</v>
      </c>
      <c r="D1128">
        <v>1997</v>
      </c>
      <c r="E1128" s="9">
        <v>0.6629667816620668</v>
      </c>
      <c r="F1128" s="9">
        <v>6.8050000000000003E-3</v>
      </c>
      <c r="G1128" s="9">
        <v>0.122</v>
      </c>
      <c r="H1128" s="9">
        <v>0.32499999999999996</v>
      </c>
      <c r="I1128" s="9">
        <v>8.7999999999999995E-2</v>
      </c>
      <c r="J1128" s="9">
        <v>0.20999999999999996</v>
      </c>
      <c r="K1128" s="10">
        <v>0.52233333333333332</v>
      </c>
      <c r="L1128" s="9">
        <v>0.71099999999999997</v>
      </c>
      <c r="M1128" s="9">
        <v>0.94481481481483331</v>
      </c>
      <c r="N1128" s="10">
        <v>0.3</v>
      </c>
      <c r="O1128" s="10">
        <v>0.36</v>
      </c>
      <c r="P1128" s="9">
        <v>0.24</v>
      </c>
      <c r="Q1128" s="10">
        <v>0.3175</v>
      </c>
      <c r="R1128" s="9">
        <v>0.87</v>
      </c>
      <c r="S1128" s="9">
        <v>0.450949268292684</v>
      </c>
      <c r="T1128" s="11">
        <v>0.39390862999999998</v>
      </c>
      <c r="U1128" s="9">
        <v>4.698543057E-2</v>
      </c>
      <c r="V1128" s="10">
        <v>0.14003323539999998</v>
      </c>
      <c r="W1128" s="9">
        <v>3.7247819623189168E-2</v>
      </c>
      <c r="X1128" s="9">
        <v>0.54630976702912604</v>
      </c>
      <c r="Y1128" s="9">
        <v>0.22499999999999998</v>
      </c>
      <c r="Z1128" s="9">
        <v>0</v>
      </c>
      <c r="AA1128" s="10">
        <v>7.6200152400304798E-3</v>
      </c>
      <c r="AB1128" s="9">
        <v>0.92599999904999997</v>
      </c>
      <c r="AC1128" s="9">
        <v>0.53200000000000003</v>
      </c>
      <c r="AD1128" s="10">
        <v>0.49722518304188296</v>
      </c>
      <c r="AE1128" s="10">
        <v>0.63055133375487904</v>
      </c>
      <c r="AF1128" s="9">
        <v>2.0506582906064446E-3</v>
      </c>
      <c r="AG1128" s="9">
        <v>0.14957428571428572</v>
      </c>
    </row>
    <row r="1129" spans="3:33">
      <c r="C1129" t="s">
        <v>180</v>
      </c>
      <c r="D1129">
        <v>1998</v>
      </c>
      <c r="E1129" s="9">
        <v>0.6629667816620668</v>
      </c>
      <c r="F1129" s="9">
        <v>6.8050000000000003E-3</v>
      </c>
      <c r="G1129" s="9">
        <v>0.11799999999999999</v>
      </c>
      <c r="H1129" s="9">
        <v>0.32499999999999996</v>
      </c>
      <c r="I1129" s="9">
        <v>8.7999999999999995E-2</v>
      </c>
      <c r="J1129" s="9">
        <v>0.20999999999999996</v>
      </c>
      <c r="K1129" s="10">
        <v>0.52233333333333332</v>
      </c>
      <c r="L1129" s="9">
        <v>0.71200000000000008</v>
      </c>
      <c r="M1129" s="9">
        <v>0.94481481481483331</v>
      </c>
      <c r="N1129" s="10">
        <v>0.3</v>
      </c>
      <c r="O1129" s="10">
        <v>0.37</v>
      </c>
      <c r="P1129" s="9">
        <v>0.26</v>
      </c>
      <c r="Q1129" s="10">
        <v>0.3175</v>
      </c>
      <c r="R1129" s="9">
        <v>0.87</v>
      </c>
      <c r="S1129" s="9">
        <v>0.44820048780487798</v>
      </c>
      <c r="T1129" s="11">
        <v>0.39390862999999998</v>
      </c>
      <c r="U1129" s="9">
        <v>3.7533460800000001E-2</v>
      </c>
      <c r="V1129" s="10">
        <v>0.1207326166</v>
      </c>
      <c r="W1129" s="9">
        <v>3.7247819623189168E-2</v>
      </c>
      <c r="X1129" s="9">
        <v>0.54630976702912604</v>
      </c>
      <c r="Y1129" s="9">
        <v>0.22499999999999998</v>
      </c>
      <c r="Z1129" s="9">
        <v>0</v>
      </c>
      <c r="AA1129" s="10">
        <v>7.6200152400304798E-3</v>
      </c>
      <c r="AB1129" s="9">
        <v>0.92599999904999997</v>
      </c>
      <c r="AC1129" s="9">
        <v>0.52700000000000002</v>
      </c>
      <c r="AD1129" s="10">
        <v>0.49105407650945176</v>
      </c>
      <c r="AE1129" s="10">
        <v>0.596113554050962</v>
      </c>
      <c r="AF1129" s="9">
        <v>2.1332450692182221E-3</v>
      </c>
      <c r="AG1129" s="9">
        <v>0.13981823809523811</v>
      </c>
    </row>
    <row r="1130" spans="3:33">
      <c r="C1130" t="s">
        <v>180</v>
      </c>
      <c r="D1130">
        <v>1999</v>
      </c>
      <c r="E1130" s="9">
        <v>0.6629667816620668</v>
      </c>
      <c r="F1130" s="9">
        <v>6.8050000000000003E-3</v>
      </c>
      <c r="G1130" s="9">
        <v>0.1140000000000001</v>
      </c>
      <c r="H1130" s="9">
        <v>0.32499999999999996</v>
      </c>
      <c r="I1130" s="9">
        <v>8.7999999999999995E-2</v>
      </c>
      <c r="J1130" s="9">
        <v>0.20999999999999996</v>
      </c>
      <c r="K1130" s="10">
        <v>0.52233333333333332</v>
      </c>
      <c r="L1130" s="9">
        <v>0.71299999999999997</v>
      </c>
      <c r="M1130" s="9">
        <v>0.94481481481483331</v>
      </c>
      <c r="N1130" s="10">
        <v>0.3</v>
      </c>
      <c r="O1130" s="10">
        <v>0.4</v>
      </c>
      <c r="P1130" s="9">
        <v>0.27999999999999997</v>
      </c>
      <c r="Q1130" s="10">
        <v>0.3175</v>
      </c>
      <c r="R1130" s="9">
        <v>0.87</v>
      </c>
      <c r="S1130" s="9">
        <v>0.44403463414634203</v>
      </c>
      <c r="T1130" s="11">
        <v>0.39390862999999998</v>
      </c>
      <c r="U1130" s="9">
        <v>4.4825325469999996E-2</v>
      </c>
      <c r="V1130" s="10">
        <v>0.10143199780000001</v>
      </c>
      <c r="W1130" s="9">
        <v>3.7247819623189168E-2</v>
      </c>
      <c r="X1130" s="9">
        <v>0.54630976702912604</v>
      </c>
      <c r="Y1130" s="9">
        <v>0.22499999999999998</v>
      </c>
      <c r="Z1130" s="9">
        <v>0</v>
      </c>
      <c r="AA1130" s="10">
        <v>7.6200152400304798E-3</v>
      </c>
      <c r="AB1130" s="9">
        <v>0.92599999904999997</v>
      </c>
      <c r="AC1130" s="9">
        <v>0.53299999999999992</v>
      </c>
      <c r="AD1130" s="10">
        <v>0.43998539146291293</v>
      </c>
      <c r="AE1130" s="10">
        <v>0.60265369174212902</v>
      </c>
      <c r="AF1130" s="9">
        <v>4.1352920662034443E-3</v>
      </c>
      <c r="AG1130" s="9">
        <v>0.1300621904761905</v>
      </c>
    </row>
    <row r="1131" spans="3:33">
      <c r="C1131" t="s">
        <v>180</v>
      </c>
      <c r="D1131">
        <v>2000</v>
      </c>
      <c r="E1131" s="9">
        <v>0.6629667816620668</v>
      </c>
      <c r="F1131" s="9">
        <v>6.8050000000000003E-3</v>
      </c>
      <c r="G1131" s="9">
        <v>0.10999999999999999</v>
      </c>
      <c r="H1131" s="9">
        <v>0.32499999999999996</v>
      </c>
      <c r="I1131" s="9">
        <v>8.7999999999999995E-2</v>
      </c>
      <c r="J1131" s="9">
        <v>0.20999999999999996</v>
      </c>
      <c r="K1131" s="10">
        <v>0.52233333333333332</v>
      </c>
      <c r="L1131" s="9">
        <v>0.71400000000000008</v>
      </c>
      <c r="M1131" s="9">
        <v>0.94481481481483331</v>
      </c>
      <c r="N1131" s="10">
        <v>0.3</v>
      </c>
      <c r="O1131" s="10">
        <v>0.42</v>
      </c>
      <c r="P1131" s="9">
        <v>0.3</v>
      </c>
      <c r="Q1131" s="10">
        <v>0.3175</v>
      </c>
      <c r="R1131" s="9">
        <v>0.87</v>
      </c>
      <c r="S1131" s="9">
        <v>0.43823317073170798</v>
      </c>
      <c r="T1131" s="11">
        <v>0.39390862999999998</v>
      </c>
      <c r="U1131" s="9">
        <v>4.2337002540000002E-2</v>
      </c>
      <c r="V1131" s="10">
        <v>8.2131379000000004E-2</v>
      </c>
      <c r="W1131" s="9">
        <v>3.7247819623189168E-2</v>
      </c>
      <c r="X1131" s="9">
        <v>0.54630976702912604</v>
      </c>
      <c r="Y1131" s="9">
        <v>0.22499999999999998</v>
      </c>
      <c r="Z1131" s="9">
        <v>0</v>
      </c>
      <c r="AA1131" s="10">
        <v>7.6200152400304798E-3</v>
      </c>
      <c r="AB1131" s="9">
        <v>0.92599999904999997</v>
      </c>
      <c r="AC1131" s="9">
        <v>0.52400000000000002</v>
      </c>
      <c r="AD1131" s="10">
        <v>0.38891670641637399</v>
      </c>
      <c r="AE1131" s="10">
        <v>0.60919382943329603</v>
      </c>
      <c r="AF1131" s="9">
        <v>5.8519046458363554E-2</v>
      </c>
      <c r="AG1131" s="9">
        <v>0.12030614285714288</v>
      </c>
    </row>
    <row r="1132" spans="3:33">
      <c r="C1132" t="s">
        <v>180</v>
      </c>
      <c r="D1132">
        <v>2001</v>
      </c>
      <c r="E1132" s="9">
        <v>0.6629667816620668</v>
      </c>
      <c r="F1132" s="9">
        <v>6.8050000000000003E-3</v>
      </c>
      <c r="G1132" s="9">
        <v>0.14000000000000001</v>
      </c>
      <c r="H1132" s="9">
        <v>0.32499999999999996</v>
      </c>
      <c r="I1132" s="9">
        <v>8.7999999999999995E-2</v>
      </c>
      <c r="J1132" s="9">
        <v>0.255</v>
      </c>
      <c r="K1132" s="10">
        <v>0.52233333333333332</v>
      </c>
      <c r="L1132" s="9">
        <v>0.71479999999999999</v>
      </c>
      <c r="M1132" s="9">
        <v>0.94481481481483331</v>
      </c>
      <c r="N1132" s="10">
        <v>0.3</v>
      </c>
      <c r="O1132" s="10">
        <v>0.35</v>
      </c>
      <c r="P1132" s="9">
        <v>0.28833333333333333</v>
      </c>
      <c r="Q1132" s="10">
        <v>0.3175</v>
      </c>
      <c r="R1132" s="9">
        <v>0.87</v>
      </c>
      <c r="S1132" s="9">
        <v>0.43074829268292802</v>
      </c>
      <c r="T1132" s="11">
        <v>0.39390862999999998</v>
      </c>
      <c r="U1132" s="9">
        <v>5.5249381900000005E-2</v>
      </c>
      <c r="V1132" s="10">
        <v>9.0096790800000007E-2</v>
      </c>
      <c r="W1132" s="9">
        <v>3.7247819623189168E-2</v>
      </c>
      <c r="X1132" s="9">
        <v>0.54630976702912604</v>
      </c>
      <c r="Y1132" s="9">
        <v>0.22499999999999998</v>
      </c>
      <c r="Z1132" s="9">
        <v>0</v>
      </c>
      <c r="AA1132" s="10">
        <v>7.6200152400304798E-3</v>
      </c>
      <c r="AB1132" s="9">
        <v>0.92599999904999997</v>
      </c>
      <c r="AC1132" s="9">
        <v>0.53299999999999992</v>
      </c>
      <c r="AD1132" s="10">
        <v>0.39031848747438802</v>
      </c>
      <c r="AE1132" s="10">
        <v>0.62346377759125604</v>
      </c>
      <c r="AF1132" s="9">
        <v>0.11052780254087743</v>
      </c>
      <c r="AG1132" s="9">
        <v>0.11055009523809524</v>
      </c>
    </row>
    <row r="1133" spans="3:33">
      <c r="C1133" t="s">
        <v>180</v>
      </c>
      <c r="D1133">
        <v>2002</v>
      </c>
      <c r="E1133" s="9">
        <v>0.6629667816620668</v>
      </c>
      <c r="F1133" s="9">
        <v>6.8050000000000003E-3</v>
      </c>
      <c r="G1133" s="9">
        <v>0.17000000000000004</v>
      </c>
      <c r="H1133" s="9">
        <v>0.32499999999999996</v>
      </c>
      <c r="I1133" s="9">
        <v>8.7999999999999995E-2</v>
      </c>
      <c r="J1133" s="9">
        <v>0.30000000000000004</v>
      </c>
      <c r="K1133" s="10">
        <v>0.52233333333333332</v>
      </c>
      <c r="L1133" s="9">
        <v>0.71560000000000001</v>
      </c>
      <c r="M1133" s="9">
        <v>0.94481481481483331</v>
      </c>
      <c r="N1133" s="10">
        <v>0.3</v>
      </c>
      <c r="O1133" s="10">
        <v>0.4</v>
      </c>
      <c r="P1133" s="9">
        <v>0.27666666666666667</v>
      </c>
      <c r="Q1133" s="10">
        <v>0.3175</v>
      </c>
      <c r="R1133" s="9">
        <v>0.87</v>
      </c>
      <c r="S1133" s="9">
        <v>0.42186292682927007</v>
      </c>
      <c r="T1133" s="11">
        <v>0.39390862999999998</v>
      </c>
      <c r="U1133" s="9">
        <v>5.1698481120000001E-2</v>
      </c>
      <c r="V1133" s="10">
        <v>9.8062202600000009E-2</v>
      </c>
      <c r="W1133" s="9">
        <v>3.7247819623189168E-2</v>
      </c>
      <c r="X1133" s="9">
        <v>0.54630976702912604</v>
      </c>
      <c r="Y1133" s="9">
        <v>0.22499999999999998</v>
      </c>
      <c r="Z1133" s="9">
        <v>0</v>
      </c>
      <c r="AA1133" s="10">
        <v>7.6200152400304798E-3</v>
      </c>
      <c r="AB1133" s="9">
        <v>0.92747999903591938</v>
      </c>
      <c r="AC1133" s="9">
        <v>0.54299999999999993</v>
      </c>
      <c r="AD1133" s="10">
        <v>0.39172026853240205</v>
      </c>
      <c r="AE1133" s="10">
        <v>0.63773372574921594</v>
      </c>
      <c r="AF1133" s="9">
        <v>0.11626023902753778</v>
      </c>
      <c r="AG1133" s="9">
        <v>0.10079404761904762</v>
      </c>
    </row>
    <row r="1134" spans="3:33">
      <c r="C1134" t="s">
        <v>180</v>
      </c>
      <c r="D1134">
        <v>2003</v>
      </c>
      <c r="E1134" s="9">
        <v>0.6629667816620668</v>
      </c>
      <c r="F1134" s="9">
        <v>6.8050000000000003E-3</v>
      </c>
      <c r="G1134" s="9">
        <v>0.17000000000000004</v>
      </c>
      <c r="H1134" s="9">
        <v>0.32499999999999996</v>
      </c>
      <c r="I1134" s="9">
        <v>8.7999999999999995E-2</v>
      </c>
      <c r="J1134" s="9">
        <v>0.30000000000000004</v>
      </c>
      <c r="K1134" s="10">
        <v>0.52233333333333332</v>
      </c>
      <c r="L1134" s="9">
        <v>0.71640000000000004</v>
      </c>
      <c r="M1134" s="9">
        <v>0.96157407407399997</v>
      </c>
      <c r="N1134" s="10">
        <v>0.3</v>
      </c>
      <c r="O1134" s="10">
        <v>0.31</v>
      </c>
      <c r="P1134" s="9">
        <v>0.26500000000000001</v>
      </c>
      <c r="Q1134" s="10">
        <v>0.3175</v>
      </c>
      <c r="R1134" s="9">
        <v>0.87</v>
      </c>
      <c r="S1134" s="9">
        <v>0.41193951219512204</v>
      </c>
      <c r="T1134" s="11">
        <v>0.39390862999999998</v>
      </c>
      <c r="U1134" s="9">
        <v>5.4957624919999996E-2</v>
      </c>
      <c r="V1134" s="10">
        <v>0.1060276144</v>
      </c>
      <c r="W1134" s="9">
        <v>3.7247819623189168E-2</v>
      </c>
      <c r="X1134" s="9">
        <v>0.54630976702912604</v>
      </c>
      <c r="Y1134" s="9">
        <v>0.22499999999999998</v>
      </c>
      <c r="Z1134" s="9">
        <v>0</v>
      </c>
      <c r="AA1134" s="10">
        <v>7.6200152400304798E-3</v>
      </c>
      <c r="AB1134" s="9">
        <v>0.9289599990218389</v>
      </c>
      <c r="AC1134" s="9">
        <v>0.503</v>
      </c>
      <c r="AD1134" s="10">
        <v>0.39596475718304802</v>
      </c>
      <c r="AE1134" s="10">
        <v>0.63627850789478602</v>
      </c>
      <c r="AF1134" s="9">
        <v>0.20146327572232778</v>
      </c>
      <c r="AG1134" s="9">
        <v>9.1037999999999994E-2</v>
      </c>
    </row>
    <row r="1135" spans="3:33">
      <c r="C1135" t="s">
        <v>180</v>
      </c>
      <c r="D1135">
        <v>2004</v>
      </c>
      <c r="E1135" s="9">
        <v>0.6629667816620668</v>
      </c>
      <c r="F1135" s="9">
        <v>6.8050000000000003E-3</v>
      </c>
      <c r="G1135" s="9">
        <v>0.17000000000000004</v>
      </c>
      <c r="H1135" s="9">
        <v>0.32499999999999996</v>
      </c>
      <c r="I1135" s="9">
        <v>8.7999999999999995E-2</v>
      </c>
      <c r="J1135" s="9">
        <v>0.30000000000000004</v>
      </c>
      <c r="K1135" s="10">
        <v>0.52233333333333332</v>
      </c>
      <c r="L1135" s="9">
        <v>0.71719999999999995</v>
      </c>
      <c r="M1135" s="9">
        <v>0.92527777777783338</v>
      </c>
      <c r="N1135" s="10">
        <v>0.3</v>
      </c>
      <c r="O1135" s="10">
        <v>0.34</v>
      </c>
      <c r="P1135" s="9">
        <v>0.2533333333333333</v>
      </c>
      <c r="Q1135" s="10">
        <v>0.3175</v>
      </c>
      <c r="R1135" s="9">
        <v>0.87</v>
      </c>
      <c r="S1135" s="9">
        <v>0.40126000000000006</v>
      </c>
      <c r="T1135" s="11">
        <v>0.39390862999999998</v>
      </c>
      <c r="U1135" s="9">
        <v>0.13336319299999999</v>
      </c>
      <c r="V1135" s="10">
        <v>0.1139930262</v>
      </c>
      <c r="W1135" s="9">
        <v>3.7247819623189168E-2</v>
      </c>
      <c r="X1135" s="9">
        <v>0.54630976702912604</v>
      </c>
      <c r="Y1135" s="9">
        <v>0.22499999999999998</v>
      </c>
      <c r="Z1135" s="9">
        <v>0</v>
      </c>
      <c r="AA1135" s="10">
        <v>7.6200152400304798E-3</v>
      </c>
      <c r="AB1135" s="9">
        <v>0.93043999900775831</v>
      </c>
      <c r="AC1135" s="9">
        <v>0.53</v>
      </c>
      <c r="AD1135" s="10">
        <v>0.38893161378195795</v>
      </c>
      <c r="AE1135" s="10">
        <v>0.53987815539393202</v>
      </c>
      <c r="AF1135" s="9">
        <v>0.25008573860346778</v>
      </c>
      <c r="AG1135" s="9">
        <v>0.13723171428571429</v>
      </c>
    </row>
    <row r="1136" spans="3:33">
      <c r="C1136" t="s">
        <v>180</v>
      </c>
      <c r="D1136">
        <v>2005</v>
      </c>
      <c r="E1136" s="9">
        <v>0.6629667816620668</v>
      </c>
      <c r="F1136" s="9">
        <v>6.8050000000000003E-3</v>
      </c>
      <c r="G1136" s="9">
        <v>7.999999999999996E-2</v>
      </c>
      <c r="H1136" s="9">
        <v>0.32499999999999996</v>
      </c>
      <c r="I1136" s="9">
        <v>8.7999999999999995E-2</v>
      </c>
      <c r="J1136" s="9">
        <v>0.19999999999999996</v>
      </c>
      <c r="K1136" s="10">
        <v>0.52233333333333332</v>
      </c>
      <c r="L1136" s="9">
        <v>0.71799999999999997</v>
      </c>
      <c r="M1136" s="9">
        <v>0.96317063492066668</v>
      </c>
      <c r="N1136" s="10">
        <v>0.3</v>
      </c>
      <c r="O1136" s="10">
        <v>0.37</v>
      </c>
      <c r="P1136" s="9">
        <v>0.24166666666666664</v>
      </c>
      <c r="Q1136" s="10">
        <v>0.3175</v>
      </c>
      <c r="R1136" s="9">
        <v>0.87</v>
      </c>
      <c r="S1136" s="9">
        <v>0.39019512195121986</v>
      </c>
      <c r="T1136" s="11">
        <v>0.39390862999999998</v>
      </c>
      <c r="U1136" s="9">
        <v>0.34078256299999998</v>
      </c>
      <c r="V1136" s="10">
        <v>0.121958438</v>
      </c>
      <c r="W1136" s="9">
        <v>3.7247819623189168E-2</v>
      </c>
      <c r="X1136" s="9">
        <v>0.54630976702912604</v>
      </c>
      <c r="Y1136" s="9">
        <v>0.22499999999999998</v>
      </c>
      <c r="Z1136" s="9">
        <v>0</v>
      </c>
      <c r="AA1136" s="10">
        <v>7.6200152400304798E-3</v>
      </c>
      <c r="AB1136" s="9">
        <v>0.93191999899367772</v>
      </c>
      <c r="AC1136" s="9">
        <v>0.56499999999999995</v>
      </c>
      <c r="AD1136" s="10">
        <v>0.41965200104872996</v>
      </c>
      <c r="AE1136" s="10">
        <v>0.47037092292004801</v>
      </c>
      <c r="AF1136" s="9">
        <v>0.40929195494192555</v>
      </c>
      <c r="AG1136" s="9">
        <v>0.15148014285714284</v>
      </c>
    </row>
    <row r="1137" spans="3:33">
      <c r="C1137" t="s">
        <v>180</v>
      </c>
      <c r="D1137">
        <v>2006</v>
      </c>
      <c r="E1137" s="9">
        <v>0.6629667816620668</v>
      </c>
      <c r="F1137" s="9">
        <v>6.8050000000000003E-3</v>
      </c>
      <c r="G1137" s="9">
        <v>7.333333333333325E-2</v>
      </c>
      <c r="H1137" s="9">
        <v>0.32499999999999996</v>
      </c>
      <c r="I1137" s="9">
        <v>8.7999999999999995E-2</v>
      </c>
      <c r="J1137" s="9">
        <v>0.19666666666666677</v>
      </c>
      <c r="K1137" s="10">
        <v>0.52233333333333332</v>
      </c>
      <c r="L1137" s="9">
        <v>0.71739999999999993</v>
      </c>
      <c r="M1137" s="9">
        <v>0.94569841269833332</v>
      </c>
      <c r="N1137" s="10">
        <v>0.3</v>
      </c>
      <c r="O1137" s="10">
        <v>0.3</v>
      </c>
      <c r="P1137" s="9">
        <v>0.22999999999999998</v>
      </c>
      <c r="Q1137" s="10">
        <v>0.3175</v>
      </c>
      <c r="R1137" s="9">
        <v>0.87</v>
      </c>
      <c r="S1137" s="9">
        <v>0.37910585365853788</v>
      </c>
      <c r="T1137" s="11">
        <v>0.39390862999999998</v>
      </c>
      <c r="U1137" s="9">
        <v>0.24069634270000001</v>
      </c>
      <c r="V1137" s="10">
        <v>0.13545143441666666</v>
      </c>
      <c r="W1137" s="9">
        <v>3.7247819623189168E-2</v>
      </c>
      <c r="X1137" s="9">
        <v>0.54630976702912604</v>
      </c>
      <c r="Y1137" s="9">
        <v>0.22499999999999998</v>
      </c>
      <c r="Z1137" s="9">
        <v>0</v>
      </c>
      <c r="AA1137" s="10">
        <v>7.6200152400304798E-3</v>
      </c>
      <c r="AB1137" s="9">
        <v>0.93339999897959713</v>
      </c>
      <c r="AC1137" s="9">
        <v>0.56600000000000006</v>
      </c>
      <c r="AD1137" s="10">
        <v>0.348414855311798</v>
      </c>
      <c r="AE1137" s="10">
        <v>0.51670028507564303</v>
      </c>
      <c r="AF1137" s="9">
        <v>0.40110611602605473</v>
      </c>
      <c r="AG1137" s="9">
        <v>0.15959871428571429</v>
      </c>
    </row>
    <row r="1138" spans="3:33">
      <c r="C1138" t="s">
        <v>180</v>
      </c>
      <c r="D1138">
        <v>2007</v>
      </c>
      <c r="E1138" s="9">
        <v>0.6629667816620668</v>
      </c>
      <c r="F1138" s="9">
        <v>6.8050000000000003E-3</v>
      </c>
      <c r="G1138" s="9">
        <v>6.6666666666666763E-2</v>
      </c>
      <c r="H1138" s="9">
        <v>0.32499999999999996</v>
      </c>
      <c r="I1138" s="9">
        <v>8.7999999999999995E-2</v>
      </c>
      <c r="J1138" s="9">
        <v>0.19333333333333325</v>
      </c>
      <c r="K1138" s="10">
        <v>0.52233333333333332</v>
      </c>
      <c r="L1138" s="9">
        <v>0.7168000000000001</v>
      </c>
      <c r="M1138" s="9">
        <v>0.94557539682533331</v>
      </c>
      <c r="N1138" s="10">
        <v>0.3</v>
      </c>
      <c r="O1138" s="10">
        <v>0.35</v>
      </c>
      <c r="P1138" s="9">
        <v>0.234599999897182</v>
      </c>
      <c r="Q1138" s="10">
        <v>0.3175</v>
      </c>
      <c r="R1138" s="9">
        <v>0.87</v>
      </c>
      <c r="S1138" s="9">
        <v>0.36826048780488008</v>
      </c>
      <c r="T1138" s="11">
        <v>0.39390862999999998</v>
      </c>
      <c r="U1138" s="9">
        <v>0.2706847161</v>
      </c>
      <c r="V1138" s="10">
        <v>0.14894443083333334</v>
      </c>
      <c r="W1138" s="9">
        <v>3.7247819623189168E-2</v>
      </c>
      <c r="X1138" s="9">
        <v>0.54630976702912604</v>
      </c>
      <c r="Y1138" s="9">
        <v>0.22499999999999998</v>
      </c>
      <c r="Z1138" s="9">
        <v>0</v>
      </c>
      <c r="AA1138" s="10">
        <v>7.6200152400304798E-3</v>
      </c>
      <c r="AB1138" s="9">
        <v>0.93487999896551655</v>
      </c>
      <c r="AC1138" s="9">
        <v>0.53700000000000003</v>
      </c>
      <c r="AD1138" s="10">
        <v>0.39758921054068602</v>
      </c>
      <c r="AE1138" s="10">
        <v>0.52788784442852998</v>
      </c>
      <c r="AF1138" s="9">
        <v>0.39292027711018407</v>
      </c>
      <c r="AG1138" s="9">
        <v>0.16735885714285714</v>
      </c>
    </row>
    <row r="1139" spans="3:33">
      <c r="C1139" t="s">
        <v>180</v>
      </c>
      <c r="D1139">
        <v>2008</v>
      </c>
      <c r="E1139" s="9">
        <v>0.6629667816620668</v>
      </c>
      <c r="F1139" s="9">
        <v>6.8050000000000003E-3</v>
      </c>
      <c r="G1139" s="9">
        <v>6.0000000000000053E-2</v>
      </c>
      <c r="H1139" s="9">
        <v>0.32499999999999996</v>
      </c>
      <c r="I1139" s="9">
        <v>8.7999999999999995E-2</v>
      </c>
      <c r="J1139" s="9">
        <v>0.18999999999999995</v>
      </c>
      <c r="K1139" s="10">
        <v>0.52233333333333332</v>
      </c>
      <c r="L1139" s="9">
        <v>0.71620000000000006</v>
      </c>
      <c r="M1139" s="9">
        <v>0.90534126984133334</v>
      </c>
      <c r="N1139" s="10">
        <v>0.3</v>
      </c>
      <c r="O1139" s="10">
        <v>0.35699999984353781</v>
      </c>
      <c r="P1139" s="9">
        <v>0.23919999979436396</v>
      </c>
      <c r="Q1139" s="10">
        <v>0.3175</v>
      </c>
      <c r="R1139" s="9">
        <v>0.87</v>
      </c>
      <c r="S1139" s="9">
        <v>0.35789853658536597</v>
      </c>
      <c r="T1139" s="11">
        <v>0.39390862999999998</v>
      </c>
      <c r="U1139" s="9">
        <v>0.2365712422</v>
      </c>
      <c r="V1139" s="10">
        <v>0.16243742724999999</v>
      </c>
      <c r="W1139" s="9">
        <v>3.7247819623189168E-2</v>
      </c>
      <c r="X1139" s="9">
        <v>0.54630976702912604</v>
      </c>
      <c r="Y1139" s="9">
        <v>0.22499999999999998</v>
      </c>
      <c r="Z1139" s="9">
        <v>0</v>
      </c>
      <c r="AA1139" s="10">
        <v>7.6200152400304798E-3</v>
      </c>
      <c r="AB1139" s="9">
        <v>0.93635999895143596</v>
      </c>
      <c r="AC1139" s="9">
        <v>0.48799999999999999</v>
      </c>
      <c r="AD1139" s="10">
        <v>0.37956120245758995</v>
      </c>
      <c r="AE1139" s="10">
        <v>0.52239961046511396</v>
      </c>
      <c r="AF1139" s="9">
        <v>0.38473443819431324</v>
      </c>
      <c r="AG1139" s="9">
        <v>0.16438771428571428</v>
      </c>
    </row>
    <row r="1140" spans="3:33">
      <c r="C1140" t="s">
        <v>180</v>
      </c>
      <c r="D1140">
        <v>2009</v>
      </c>
      <c r="E1140" s="9">
        <v>0.6629667816620668</v>
      </c>
      <c r="F1140" s="9">
        <v>6.8050000000000003E-3</v>
      </c>
      <c r="G1140" s="9">
        <v>7.8799999579787228E-2</v>
      </c>
      <c r="H1140" s="9">
        <v>0.32499999999999996</v>
      </c>
      <c r="I1140" s="9">
        <v>8.7999999999999995E-2</v>
      </c>
      <c r="J1140" s="9">
        <v>0.20619999963790181</v>
      </c>
      <c r="K1140" s="10">
        <v>0.52233333333333332</v>
      </c>
      <c r="L1140" s="9">
        <v>0.71560000000000001</v>
      </c>
      <c r="M1140" s="9">
        <v>0.90534126984133334</v>
      </c>
      <c r="N1140" s="10">
        <v>0.3</v>
      </c>
      <c r="O1140" s="10">
        <v>0.36399999968707558</v>
      </c>
      <c r="P1140" s="9">
        <v>0.24379999969154592</v>
      </c>
      <c r="Q1140" s="10">
        <v>0.3175</v>
      </c>
      <c r="R1140" s="9">
        <v>0.87</v>
      </c>
      <c r="S1140" s="9">
        <v>0.3847405652536926</v>
      </c>
      <c r="T1140" s="11">
        <v>0.39390862999999998</v>
      </c>
      <c r="U1140" s="9">
        <v>0.30839607860000001</v>
      </c>
      <c r="V1140" s="10">
        <v>0.16568617572238481</v>
      </c>
      <c r="W1140" s="9">
        <v>3.7247819623189168E-2</v>
      </c>
      <c r="X1140" s="9">
        <v>0.54630976702912604</v>
      </c>
      <c r="Y1140" s="9">
        <v>0.22499999999999998</v>
      </c>
      <c r="Z1140" s="9">
        <v>0</v>
      </c>
      <c r="AA1140" s="10">
        <v>7.6200152400304798E-3</v>
      </c>
      <c r="AB1140" s="9">
        <v>0.93783999893735537</v>
      </c>
      <c r="AC1140" s="9">
        <v>0.48399999999999999</v>
      </c>
      <c r="AD1140" s="10">
        <v>0.394806885835574</v>
      </c>
      <c r="AE1140" s="10">
        <v>0.521984285352602</v>
      </c>
      <c r="AF1140" s="9">
        <v>0.37654859927844253</v>
      </c>
      <c r="AG1140" s="9">
        <v>0.1602472857142857</v>
      </c>
    </row>
    <row r="1141" spans="3:33">
      <c r="C1141" t="s">
        <v>180</v>
      </c>
      <c r="D1141">
        <v>2010</v>
      </c>
      <c r="E1141" s="9">
        <v>0.6629667816620668</v>
      </c>
      <c r="F1141" s="9">
        <v>6.8050000000000003E-3</v>
      </c>
      <c r="G1141" s="9">
        <v>9.7599999159574513E-2</v>
      </c>
      <c r="H1141" s="9">
        <v>0.32499999999999996</v>
      </c>
      <c r="I1141" s="9">
        <v>8.7999999999999995E-2</v>
      </c>
      <c r="J1141" s="9">
        <v>0.22239999927580356</v>
      </c>
      <c r="K1141" s="10">
        <v>0.52233333333333332</v>
      </c>
      <c r="L1141" s="9">
        <v>0.72275599984005101</v>
      </c>
      <c r="M1141" s="9">
        <v>0.90534126984133334</v>
      </c>
      <c r="N1141" s="10">
        <v>0.3</v>
      </c>
      <c r="O1141" s="10">
        <v>0.37099999953061341</v>
      </c>
      <c r="P1141" s="9">
        <v>0.24839999958872791</v>
      </c>
      <c r="Q1141" s="10">
        <v>0.3175</v>
      </c>
      <c r="R1141" s="9">
        <v>0.87</v>
      </c>
      <c r="S1141" s="9">
        <v>0.41158259392201924</v>
      </c>
      <c r="T1141" s="11">
        <v>0.39390862999999998</v>
      </c>
      <c r="U1141" s="9">
        <v>0.31148003931706808</v>
      </c>
      <c r="V1141" s="10">
        <v>0.1689349241947696</v>
      </c>
      <c r="W1141" s="9">
        <v>3.7247819623189168E-2</v>
      </c>
      <c r="X1141" s="9">
        <v>0.54630976702912604</v>
      </c>
      <c r="Y1141" s="9">
        <v>0.22499999999999998</v>
      </c>
      <c r="Z1141" s="9">
        <v>0</v>
      </c>
      <c r="AA1141" s="10">
        <v>7.6200152400304798E-3</v>
      </c>
      <c r="AB1141" s="9">
        <v>0.93931999892327478</v>
      </c>
      <c r="AC1141" s="9">
        <v>0.48399999999999999</v>
      </c>
      <c r="AD1141" s="10">
        <v>0.39585881695370573</v>
      </c>
      <c r="AE1141" s="10">
        <v>0.52176444250398979</v>
      </c>
      <c r="AF1141" s="9">
        <v>0.36836276036257176</v>
      </c>
      <c r="AG1141" s="9">
        <v>0.1586448128929609</v>
      </c>
    </row>
    <row r="1142" spans="3:33">
      <c r="C1142" t="s">
        <v>182</v>
      </c>
      <c r="D1142">
        <v>1995</v>
      </c>
      <c r="E1142" s="9">
        <v>0.16745359477124186</v>
      </c>
      <c r="F1142" s="9">
        <v>8.5530000000000009E-2</v>
      </c>
      <c r="G1142" s="9">
        <v>0.48</v>
      </c>
      <c r="H1142" s="9">
        <v>0.17500000000000004</v>
      </c>
      <c r="I1142" s="9">
        <v>0.28533333333333333</v>
      </c>
      <c r="J1142" s="9">
        <v>0.75</v>
      </c>
      <c r="K1142" s="10">
        <v>0.71158333333333335</v>
      </c>
      <c r="L1142" s="9">
        <v>0.67400000000000004</v>
      </c>
      <c r="M1142" s="9">
        <v>0.99912500000000004</v>
      </c>
      <c r="N1142" s="10">
        <v>0.08</v>
      </c>
      <c r="O1142" s="10">
        <v>0.6</v>
      </c>
      <c r="P1142" s="9">
        <v>0.80999999999999994</v>
      </c>
      <c r="Q1142" s="10">
        <v>0.22499999999999998</v>
      </c>
      <c r="R1142" s="9">
        <v>0.97560000000000002</v>
      </c>
      <c r="S1142" s="9">
        <v>0.55083317073170801</v>
      </c>
      <c r="T1142" s="11">
        <v>0.84234930399999997</v>
      </c>
      <c r="U1142" s="9">
        <v>0.25353159850000001</v>
      </c>
      <c r="V1142" s="10">
        <v>0.72334729900000005</v>
      </c>
      <c r="W1142" s="9">
        <v>5.1016964782746872E-2</v>
      </c>
      <c r="X1142" s="9">
        <v>9.1850650691748303E-2</v>
      </c>
      <c r="Y1142" s="9">
        <v>0.61499999999999999</v>
      </c>
      <c r="Z1142" s="9">
        <v>0.55000000000000004</v>
      </c>
      <c r="AA1142" s="10">
        <v>0.59869375907111755</v>
      </c>
      <c r="AB1142" s="9">
        <v>0.75799999240000004</v>
      </c>
      <c r="AC1142" s="9">
        <v>0.43</v>
      </c>
      <c r="AD1142" s="10">
        <v>0.41669707015600388</v>
      </c>
      <c r="AE1142" s="10">
        <v>0.39984083206803006</v>
      </c>
      <c r="AF1142" s="9">
        <v>1.2533060130504137E-3</v>
      </c>
      <c r="AG1142" s="9" t="e">
        <v>#N/A</v>
      </c>
    </row>
    <row r="1143" spans="3:33">
      <c r="C1143" t="s">
        <v>182</v>
      </c>
      <c r="D1143">
        <v>1996</v>
      </c>
      <c r="E1143" s="9">
        <v>0.16745359477124186</v>
      </c>
      <c r="F1143" s="9">
        <v>8.5530000000000009E-2</v>
      </c>
      <c r="G1143" s="9">
        <v>0.47399999999999998</v>
      </c>
      <c r="H1143" s="9">
        <v>0.17500000000000004</v>
      </c>
      <c r="I1143" s="9">
        <v>0.28533333333333333</v>
      </c>
      <c r="J1143" s="9">
        <v>0.75600000000000001</v>
      </c>
      <c r="K1143" s="10">
        <v>0.71158333333333335</v>
      </c>
      <c r="L1143" s="9">
        <v>0.66799999999999993</v>
      </c>
      <c r="M1143" s="9">
        <v>0.99915624999999997</v>
      </c>
      <c r="N1143" s="10">
        <v>0.08</v>
      </c>
      <c r="O1143" s="10">
        <v>0.55000000000000004</v>
      </c>
      <c r="P1143" s="9">
        <v>0.72199999999999998</v>
      </c>
      <c r="Q1143" s="10">
        <v>0.22499999999999998</v>
      </c>
      <c r="R1143" s="9">
        <v>0.97560000000000002</v>
      </c>
      <c r="S1143" s="9">
        <v>0.54214341463414795</v>
      </c>
      <c r="T1143" s="11">
        <v>0.84234930399999997</v>
      </c>
      <c r="U1143" s="9">
        <v>0.14732291319999999</v>
      </c>
      <c r="V1143" s="10">
        <v>0.67206161330000003</v>
      </c>
      <c r="W1143" s="9">
        <v>5.1016964782746872E-2</v>
      </c>
      <c r="X1143" s="9">
        <v>9.1850650691748303E-2</v>
      </c>
      <c r="Y1143" s="9">
        <v>0.61499999999999999</v>
      </c>
      <c r="Z1143" s="9">
        <v>0.55000000000000004</v>
      </c>
      <c r="AA1143" s="10">
        <v>0.59869375907111755</v>
      </c>
      <c r="AB1143" s="9">
        <v>0.75700000760000008</v>
      </c>
      <c r="AC1143" s="9">
        <v>0.41</v>
      </c>
      <c r="AD1143" s="10">
        <v>0.41499701040204401</v>
      </c>
      <c r="AE1143" s="10">
        <v>0.39779676746297798</v>
      </c>
      <c r="AF1143" s="9">
        <v>1.279972097800387E-3</v>
      </c>
      <c r="AG1143" s="9" t="e">
        <v>#N/A</v>
      </c>
    </row>
    <row r="1144" spans="3:33">
      <c r="C1144" t="s">
        <v>182</v>
      </c>
      <c r="D1144">
        <v>1997</v>
      </c>
      <c r="E1144" s="9">
        <v>0.16745359477124186</v>
      </c>
      <c r="F1144" s="9">
        <v>8.5530000000000009E-2</v>
      </c>
      <c r="G1144" s="9">
        <v>0.46799999999999997</v>
      </c>
      <c r="H1144" s="9">
        <v>0.17500000000000004</v>
      </c>
      <c r="I1144" s="9">
        <v>0.28533333333333333</v>
      </c>
      <c r="J1144" s="9">
        <v>0.76200000000000001</v>
      </c>
      <c r="K1144" s="10">
        <v>0.71158333333333335</v>
      </c>
      <c r="L1144" s="9">
        <v>0.66200000000000003</v>
      </c>
      <c r="M1144" s="9">
        <v>0.99924444444444449</v>
      </c>
      <c r="N1144" s="10">
        <v>0.08</v>
      </c>
      <c r="O1144" s="10">
        <v>0.55000000000000004</v>
      </c>
      <c r="P1144" s="9">
        <v>0.63400000000000001</v>
      </c>
      <c r="Q1144" s="10">
        <v>0.22499999999999998</v>
      </c>
      <c r="R1144" s="9">
        <v>0.97560000000000002</v>
      </c>
      <c r="S1144" s="9">
        <v>0.53457219512195198</v>
      </c>
      <c r="T1144" s="11">
        <v>0.84234930399999997</v>
      </c>
      <c r="U1144" s="9">
        <v>0.27778441329999998</v>
      </c>
      <c r="V1144" s="10">
        <v>0.6207759276</v>
      </c>
      <c r="W1144" s="9">
        <v>5.1016964782746872E-2</v>
      </c>
      <c r="X1144" s="9">
        <v>9.1850650691748303E-2</v>
      </c>
      <c r="Y1144" s="9">
        <v>0.61499999999999999</v>
      </c>
      <c r="Z1144" s="9">
        <v>0.55000000000000004</v>
      </c>
      <c r="AA1144" s="10">
        <v>0.59869375907111755</v>
      </c>
      <c r="AB1144" s="9">
        <v>0.75700000760000008</v>
      </c>
      <c r="AC1144" s="9">
        <v>0.45799999999999996</v>
      </c>
      <c r="AD1144" s="10">
        <v>0.31723837261468901</v>
      </c>
      <c r="AE1144" s="10">
        <v>0.35916184516782701</v>
      </c>
      <c r="AF1144" s="9">
        <v>1.3066381825503602E-3</v>
      </c>
      <c r="AG1144" s="9" t="e">
        <v>#N/A</v>
      </c>
    </row>
    <row r="1145" spans="3:33">
      <c r="C1145" t="s">
        <v>182</v>
      </c>
      <c r="D1145">
        <v>1998</v>
      </c>
      <c r="E1145" s="9">
        <v>0.16745359477124186</v>
      </c>
      <c r="F1145" s="9">
        <v>8.5530000000000009E-2</v>
      </c>
      <c r="G1145" s="9">
        <v>0.46200000000000008</v>
      </c>
      <c r="H1145" s="9">
        <v>0.17500000000000004</v>
      </c>
      <c r="I1145" s="9">
        <v>0.28533333333333333</v>
      </c>
      <c r="J1145" s="9">
        <v>0.76800000000000002</v>
      </c>
      <c r="K1145" s="10">
        <v>0.71158333333333335</v>
      </c>
      <c r="L1145" s="9">
        <v>0.65599999999999992</v>
      </c>
      <c r="M1145" s="9">
        <v>0.9991888888888889</v>
      </c>
      <c r="N1145" s="10">
        <v>0.08</v>
      </c>
      <c r="O1145" s="10">
        <v>0.6</v>
      </c>
      <c r="P1145" s="9">
        <v>0.54600000000000004</v>
      </c>
      <c r="Q1145" s="10">
        <v>0.22499999999999998</v>
      </c>
      <c r="R1145" s="9">
        <v>0.97560000000000002</v>
      </c>
      <c r="S1145" s="9">
        <v>0.52818439024390407</v>
      </c>
      <c r="T1145" s="11">
        <v>0.84234930399999997</v>
      </c>
      <c r="U1145" s="9">
        <v>0.2331125828</v>
      </c>
      <c r="V1145" s="10">
        <v>0.56949024190000008</v>
      </c>
      <c r="W1145" s="9">
        <v>5.1016964782746872E-2</v>
      </c>
      <c r="X1145" s="9">
        <v>9.1850650691748303E-2</v>
      </c>
      <c r="Y1145" s="9">
        <v>0.61499999999999999</v>
      </c>
      <c r="Z1145" s="9">
        <v>0.55000000000000004</v>
      </c>
      <c r="AA1145" s="10">
        <v>0.59869375907111755</v>
      </c>
      <c r="AB1145" s="9">
        <v>0.75700000760000008</v>
      </c>
      <c r="AC1145" s="9">
        <v>0.45700000000000002</v>
      </c>
      <c r="AD1145" s="10">
        <v>0.21947973482733399</v>
      </c>
      <c r="AE1145" s="10">
        <v>0.32052692287267598</v>
      </c>
      <c r="AF1145" s="9">
        <v>1.3333042673003333E-3</v>
      </c>
      <c r="AG1145" s="9" t="e">
        <v>#N/A</v>
      </c>
    </row>
    <row r="1146" spans="3:33">
      <c r="C1146" t="s">
        <v>182</v>
      </c>
      <c r="D1146">
        <v>1999</v>
      </c>
      <c r="E1146" s="9">
        <v>0.16745359477124186</v>
      </c>
      <c r="F1146" s="9">
        <v>8.5530000000000009E-2</v>
      </c>
      <c r="G1146" s="9">
        <v>0.45599999999999996</v>
      </c>
      <c r="H1146" s="9">
        <v>0.17500000000000004</v>
      </c>
      <c r="I1146" s="9">
        <v>0.28533333333333333</v>
      </c>
      <c r="J1146" s="9">
        <v>0.77400000000000002</v>
      </c>
      <c r="K1146" s="10">
        <v>0.71158333333333335</v>
      </c>
      <c r="L1146" s="9">
        <v>0.65</v>
      </c>
      <c r="M1146" s="9">
        <v>1</v>
      </c>
      <c r="N1146" s="10">
        <v>0.08</v>
      </c>
      <c r="O1146" s="10">
        <v>0.6</v>
      </c>
      <c r="P1146" s="9">
        <v>0.45800000000000002</v>
      </c>
      <c r="Q1146" s="10">
        <v>0.22499999999999998</v>
      </c>
      <c r="R1146" s="9">
        <v>0.97560000000000002</v>
      </c>
      <c r="S1146" s="9">
        <v>0.52286487804878212</v>
      </c>
      <c r="T1146" s="11">
        <v>0.84234930399999997</v>
      </c>
      <c r="U1146" s="9">
        <v>0.12672457840000001</v>
      </c>
      <c r="V1146" s="10">
        <v>0.51820455620000005</v>
      </c>
      <c r="W1146" s="9">
        <v>5.1016964782746872E-2</v>
      </c>
      <c r="X1146" s="9">
        <v>9.1850650691748303E-2</v>
      </c>
      <c r="Y1146" s="9">
        <v>0.61499999999999999</v>
      </c>
      <c r="Z1146" s="9">
        <v>0.55000000000000004</v>
      </c>
      <c r="AA1146" s="10">
        <v>0.59869375907111755</v>
      </c>
      <c r="AB1146" s="9">
        <v>0.75700000760000008</v>
      </c>
      <c r="AC1146" s="9">
        <v>0.45899999999999996</v>
      </c>
      <c r="AD1146" s="10">
        <v>0.27800566383119502</v>
      </c>
      <c r="AE1146" s="10">
        <v>0.32752155747448397</v>
      </c>
      <c r="AF1146" s="9">
        <v>3.2712258395437774E-3</v>
      </c>
      <c r="AG1146" s="9" t="e">
        <v>#N/A</v>
      </c>
    </row>
    <row r="1147" spans="3:33">
      <c r="C1147" t="s">
        <v>182</v>
      </c>
      <c r="D1147">
        <v>2000</v>
      </c>
      <c r="E1147" s="9">
        <v>0.16745359477124186</v>
      </c>
      <c r="F1147" s="9">
        <v>8.5530000000000009E-2</v>
      </c>
      <c r="G1147" s="9">
        <v>0.44999999999999996</v>
      </c>
      <c r="H1147" s="9">
        <v>0.17500000000000004</v>
      </c>
      <c r="I1147" s="9">
        <v>0.28533333333333333</v>
      </c>
      <c r="J1147" s="9">
        <v>0.78</v>
      </c>
      <c r="K1147" s="10">
        <v>0.71158333333333335</v>
      </c>
      <c r="L1147" s="9">
        <v>0.64400000000000002</v>
      </c>
      <c r="M1147" s="9">
        <v>1</v>
      </c>
      <c r="N1147" s="10">
        <v>0.08</v>
      </c>
      <c r="O1147" s="10">
        <v>0.57999999999999996</v>
      </c>
      <c r="P1147" s="9">
        <v>0.37</v>
      </c>
      <c r="Q1147" s="10">
        <v>0.22499999999999998</v>
      </c>
      <c r="R1147" s="9">
        <v>0.97560000000000002</v>
      </c>
      <c r="S1147" s="9">
        <v>0.51827756097560995</v>
      </c>
      <c r="T1147" s="11">
        <v>0.84234930399999997</v>
      </c>
      <c r="U1147" s="9">
        <v>9.3829787230000003E-2</v>
      </c>
      <c r="V1147" s="10">
        <v>0.46691887050000003</v>
      </c>
      <c r="W1147" s="9">
        <v>5.1016964782746872E-2</v>
      </c>
      <c r="X1147" s="9">
        <v>9.1850650691748303E-2</v>
      </c>
      <c r="Y1147" s="9">
        <v>0.61499999999999999</v>
      </c>
      <c r="Z1147" s="9">
        <v>0.55000000000000004</v>
      </c>
      <c r="AA1147" s="10">
        <v>0.59869375907111755</v>
      </c>
      <c r="AB1147" s="9">
        <v>0.75700000760000008</v>
      </c>
      <c r="AC1147" s="9">
        <v>0.45700000000000002</v>
      </c>
      <c r="AD1147" s="10">
        <v>0.33653159283505596</v>
      </c>
      <c r="AE1147" s="10">
        <v>0.33451619207629202</v>
      </c>
      <c r="AF1147" s="9">
        <v>7.0666051692139997E-3</v>
      </c>
      <c r="AG1147" s="9" t="e">
        <v>#N/A</v>
      </c>
    </row>
    <row r="1148" spans="3:33">
      <c r="C1148" t="s">
        <v>182</v>
      </c>
      <c r="D1148">
        <v>2001</v>
      </c>
      <c r="E1148" s="9">
        <v>0.16745359477124186</v>
      </c>
      <c r="F1148" s="9">
        <v>8.5530000000000009E-2</v>
      </c>
      <c r="G1148" s="9">
        <v>0.43999999999999995</v>
      </c>
      <c r="H1148" s="9">
        <v>0.17500000000000004</v>
      </c>
      <c r="I1148" s="9">
        <v>0.28533333333333333</v>
      </c>
      <c r="J1148" s="9">
        <v>0.78600000000000003</v>
      </c>
      <c r="K1148" s="10">
        <v>0.71158333333333335</v>
      </c>
      <c r="L1148" s="9">
        <v>0.62979999999999992</v>
      </c>
      <c r="M1148" s="9">
        <v>1</v>
      </c>
      <c r="N1148" s="10">
        <v>0.08</v>
      </c>
      <c r="O1148" s="10">
        <v>0.52</v>
      </c>
      <c r="P1148" s="9">
        <v>0.40833333333333338</v>
      </c>
      <c r="Q1148" s="10">
        <v>0.22499999999999998</v>
      </c>
      <c r="R1148" s="9">
        <v>0.97560000000000002</v>
      </c>
      <c r="S1148" s="9">
        <v>0.51393512195122004</v>
      </c>
      <c r="T1148" s="11">
        <v>0.84234930399999997</v>
      </c>
      <c r="U1148" s="9">
        <v>8.9349357650000003E-2</v>
      </c>
      <c r="V1148" s="10">
        <v>0.43813626310000003</v>
      </c>
      <c r="W1148" s="9">
        <v>5.1016964782746872E-2</v>
      </c>
      <c r="X1148" s="9">
        <v>9.1850650691748303E-2</v>
      </c>
      <c r="Y1148" s="9">
        <v>0.61499999999999999</v>
      </c>
      <c r="Z1148" s="9">
        <v>0.55000000000000004</v>
      </c>
      <c r="AA1148" s="10">
        <v>0.59869375907111755</v>
      </c>
      <c r="AB1148" s="9">
        <v>0.75700000760000008</v>
      </c>
      <c r="AC1148" s="9">
        <v>0.47100000000000003</v>
      </c>
      <c r="AD1148" s="10">
        <v>0.28806249196628098</v>
      </c>
      <c r="AE1148" s="10">
        <v>0.28576149495820702</v>
      </c>
      <c r="AF1148" s="9">
        <v>1.1550428831445777E-2</v>
      </c>
      <c r="AG1148" s="9" t="e">
        <v>#N/A</v>
      </c>
    </row>
    <row r="1149" spans="3:33">
      <c r="C1149" t="s">
        <v>182</v>
      </c>
      <c r="D1149">
        <v>2002</v>
      </c>
      <c r="E1149" s="9">
        <v>0.16745359477124186</v>
      </c>
      <c r="F1149" s="9">
        <v>8.5530000000000009E-2</v>
      </c>
      <c r="G1149" s="9">
        <v>0.43000000000000005</v>
      </c>
      <c r="H1149" s="9">
        <v>0.17500000000000004</v>
      </c>
      <c r="I1149" s="9">
        <v>0.28533333333333333</v>
      </c>
      <c r="J1149" s="9">
        <v>0.79200000000000004</v>
      </c>
      <c r="K1149" s="10">
        <v>0.71158333333333335</v>
      </c>
      <c r="L1149" s="9">
        <v>0.61560000000000004</v>
      </c>
      <c r="M1149" s="9">
        <v>1</v>
      </c>
      <c r="N1149" s="10">
        <v>0.08</v>
      </c>
      <c r="O1149" s="10">
        <v>0.63</v>
      </c>
      <c r="P1149" s="9">
        <v>0.44666666666666666</v>
      </c>
      <c r="Q1149" s="10">
        <v>0.22499999999999998</v>
      </c>
      <c r="R1149" s="9">
        <v>0.97560000000000002</v>
      </c>
      <c r="S1149" s="9">
        <v>0.50938780487805002</v>
      </c>
      <c r="T1149" s="11">
        <v>0.84234930399999997</v>
      </c>
      <c r="U1149" s="9">
        <v>7.9169199590000003E-2</v>
      </c>
      <c r="V1149" s="10">
        <v>0.40935365570000004</v>
      </c>
      <c r="W1149" s="9">
        <v>5.1016964782746872E-2</v>
      </c>
      <c r="X1149" s="9">
        <v>9.1850650691748303E-2</v>
      </c>
      <c r="Y1149" s="9">
        <v>0.61499999999999999</v>
      </c>
      <c r="Z1149" s="9">
        <v>0.55000000000000004</v>
      </c>
      <c r="AA1149" s="10">
        <v>0.59869375907111755</v>
      </c>
      <c r="AB1149" s="9">
        <v>0.76186000733937054</v>
      </c>
      <c r="AC1149" s="9">
        <v>0.47899999999999998</v>
      </c>
      <c r="AD1149" s="10">
        <v>0.23959339109750602</v>
      </c>
      <c r="AE1149" s="10">
        <v>0.23700679784012202</v>
      </c>
      <c r="AF1149" s="9">
        <v>1.7372308106570443E-2</v>
      </c>
      <c r="AG1149" s="9" t="e">
        <v>#N/A</v>
      </c>
    </row>
    <row r="1150" spans="3:33">
      <c r="C1150" t="s">
        <v>182</v>
      </c>
      <c r="D1150">
        <v>2003</v>
      </c>
      <c r="E1150" s="9">
        <v>0.16745359477124186</v>
      </c>
      <c r="F1150" s="9">
        <v>8.5530000000000009E-2</v>
      </c>
      <c r="G1150" s="9">
        <v>0.42000000000000004</v>
      </c>
      <c r="H1150" s="9">
        <v>0.17500000000000004</v>
      </c>
      <c r="I1150" s="9">
        <v>0.28533333333333333</v>
      </c>
      <c r="J1150" s="9">
        <v>0.79800000000000004</v>
      </c>
      <c r="K1150" s="10">
        <v>0.71158333333333335</v>
      </c>
      <c r="L1150" s="9">
        <v>0.60140000000000005</v>
      </c>
      <c r="M1150" s="9">
        <v>1</v>
      </c>
      <c r="N1150" s="10">
        <v>0.08</v>
      </c>
      <c r="O1150" s="10">
        <v>0.64</v>
      </c>
      <c r="P1150" s="9">
        <v>0.48499999999999999</v>
      </c>
      <c r="Q1150" s="10">
        <v>0.22499999999999998</v>
      </c>
      <c r="R1150" s="9">
        <v>0.97560000000000002</v>
      </c>
      <c r="S1150" s="9">
        <v>0.50431853658536596</v>
      </c>
      <c r="T1150" s="11">
        <v>0.84234930399999997</v>
      </c>
      <c r="U1150" s="9">
        <v>5.3854351689999996E-2</v>
      </c>
      <c r="V1150" s="10">
        <v>0.38057104829999999</v>
      </c>
      <c r="W1150" s="9">
        <v>5.1016964782746872E-2</v>
      </c>
      <c r="X1150" s="9">
        <v>9.1850650691748303E-2</v>
      </c>
      <c r="Y1150" s="9">
        <v>0.61499999999999999</v>
      </c>
      <c r="Z1150" s="9">
        <v>0.55000000000000004</v>
      </c>
      <c r="AA1150" s="10">
        <v>0.59869375907111755</v>
      </c>
      <c r="AB1150" s="9">
        <v>0.76672000707874111</v>
      </c>
      <c r="AC1150" s="9">
        <v>0.50600000000000001</v>
      </c>
      <c r="AD1150" s="10">
        <v>0.24219986727652798</v>
      </c>
      <c r="AE1150" s="10">
        <v>0.25598387594854999</v>
      </c>
      <c r="AF1150" s="9">
        <v>3.9048494117399336E-2</v>
      </c>
      <c r="AG1150" s="9" t="e">
        <v>#N/A</v>
      </c>
    </row>
    <row r="1151" spans="3:33">
      <c r="C1151" t="s">
        <v>182</v>
      </c>
      <c r="D1151">
        <v>2004</v>
      </c>
      <c r="E1151" s="9">
        <v>0.16745359477124186</v>
      </c>
      <c r="F1151" s="9">
        <v>8.5530000000000009E-2</v>
      </c>
      <c r="G1151" s="9">
        <v>0.41000000000000003</v>
      </c>
      <c r="H1151" s="9">
        <v>0.17500000000000004</v>
      </c>
      <c r="I1151" s="9">
        <v>0.28533333333333333</v>
      </c>
      <c r="J1151" s="9">
        <v>0.80400000000000005</v>
      </c>
      <c r="K1151" s="10">
        <v>0.71158333333333335</v>
      </c>
      <c r="L1151" s="9">
        <v>0.58719999999999994</v>
      </c>
      <c r="M1151" s="9">
        <v>1</v>
      </c>
      <c r="N1151" s="10">
        <v>0.08</v>
      </c>
      <c r="O1151" s="10">
        <v>0.61</v>
      </c>
      <c r="P1151" s="9">
        <v>0.52333333333333332</v>
      </c>
      <c r="Q1151" s="10">
        <v>0.22499999999999998</v>
      </c>
      <c r="R1151" s="9">
        <v>0.97560000000000002</v>
      </c>
      <c r="S1151" s="9">
        <v>0.498650731707318</v>
      </c>
      <c r="T1151" s="11">
        <v>0.84234930399999997</v>
      </c>
      <c r="U1151" s="9">
        <v>0.12540390830000001</v>
      </c>
      <c r="V1151" s="10">
        <v>0.3517884409</v>
      </c>
      <c r="W1151" s="9">
        <v>5.1016964782746872E-2</v>
      </c>
      <c r="X1151" s="9">
        <v>9.1850650691748303E-2</v>
      </c>
      <c r="Y1151" s="9">
        <v>0.61499999999999999</v>
      </c>
      <c r="Z1151" s="9">
        <v>0.55000000000000004</v>
      </c>
      <c r="AA1151" s="10">
        <v>0.59869375907111755</v>
      </c>
      <c r="AB1151" s="9">
        <v>0.77158000681811167</v>
      </c>
      <c r="AC1151" s="9">
        <v>0.51200000000000001</v>
      </c>
      <c r="AD1151" s="10">
        <v>8.2639610590003978E-2</v>
      </c>
      <c r="AE1151" s="10">
        <v>0.22392957106724798</v>
      </c>
      <c r="AF1151" s="9">
        <v>4.8011216956640006E-2</v>
      </c>
      <c r="AG1151" s="9" t="e">
        <v>#N/A</v>
      </c>
    </row>
    <row r="1152" spans="3:33">
      <c r="C1152" t="s">
        <v>182</v>
      </c>
      <c r="D1152">
        <v>2005</v>
      </c>
      <c r="E1152" s="9">
        <v>0.16745359477124186</v>
      </c>
      <c r="F1152" s="9">
        <v>8.5530000000000009E-2</v>
      </c>
      <c r="G1152" s="9">
        <v>0.4</v>
      </c>
      <c r="H1152" s="9">
        <v>0.17500000000000004</v>
      </c>
      <c r="I1152" s="9">
        <v>0.28533333333333333</v>
      </c>
      <c r="J1152" s="9">
        <v>0.81</v>
      </c>
      <c r="K1152" s="10">
        <v>0.71158333333333335</v>
      </c>
      <c r="L1152" s="9">
        <v>0.57299999999999995</v>
      </c>
      <c r="M1152" s="9">
        <v>1</v>
      </c>
      <c r="N1152" s="10">
        <v>0.08</v>
      </c>
      <c r="O1152" s="10">
        <v>0.64</v>
      </c>
      <c r="P1152" s="9">
        <v>0.56166666666666676</v>
      </c>
      <c r="Q1152" s="10">
        <v>0.22499999999999998</v>
      </c>
      <c r="R1152" s="9">
        <v>0.97560000000000002</v>
      </c>
      <c r="S1152" s="9">
        <v>0.49257317073170792</v>
      </c>
      <c r="T1152" s="11">
        <v>0.84234930399999997</v>
      </c>
      <c r="U1152" s="9">
        <v>9.2695112070000002E-2</v>
      </c>
      <c r="V1152" s="10">
        <v>0.32300583350000001</v>
      </c>
      <c r="W1152" s="9">
        <v>5.1016964782746872E-2</v>
      </c>
      <c r="X1152" s="9">
        <v>9.1850650691748303E-2</v>
      </c>
      <c r="Y1152" s="9">
        <v>0.61499999999999999</v>
      </c>
      <c r="Z1152" s="9">
        <v>0.55000000000000004</v>
      </c>
      <c r="AA1152" s="10">
        <v>0.59869375907111755</v>
      </c>
      <c r="AB1152" s="9">
        <v>0.77644000655748213</v>
      </c>
      <c r="AC1152" s="9">
        <v>0.48399999999999999</v>
      </c>
      <c r="AD1152" s="10">
        <v>0.12684156136616398</v>
      </c>
      <c r="AE1152" s="10">
        <v>0.235523777475494</v>
      </c>
      <c r="AF1152" s="9">
        <v>5.9062519589846332E-2</v>
      </c>
      <c r="AG1152" s="9" t="e">
        <v>#N/A</v>
      </c>
    </row>
    <row r="1153" spans="3:33">
      <c r="C1153" t="s">
        <v>182</v>
      </c>
      <c r="D1153">
        <v>2006</v>
      </c>
      <c r="E1153" s="9">
        <v>0.16745359477124186</v>
      </c>
      <c r="F1153" s="9">
        <v>8.5530000000000009E-2</v>
      </c>
      <c r="G1153" s="9">
        <v>0.39</v>
      </c>
      <c r="H1153" s="9">
        <v>0.17500000000000004</v>
      </c>
      <c r="I1153" s="9">
        <v>0.28533333333333333</v>
      </c>
      <c r="J1153" s="9">
        <v>0.81666666666666665</v>
      </c>
      <c r="K1153" s="10">
        <v>0.71158333333333335</v>
      </c>
      <c r="L1153" s="9">
        <v>0.55920000000000003</v>
      </c>
      <c r="M1153" s="9">
        <v>1</v>
      </c>
      <c r="N1153" s="10">
        <v>0.08</v>
      </c>
      <c r="O1153" s="10">
        <v>0.72</v>
      </c>
      <c r="P1153" s="9">
        <v>0.6</v>
      </c>
      <c r="Q1153" s="10">
        <v>0.22499999999999998</v>
      </c>
      <c r="R1153" s="9">
        <v>0.97560000000000002</v>
      </c>
      <c r="S1153" s="9">
        <v>0.48647609756097598</v>
      </c>
      <c r="T1153" s="11">
        <v>0.84234930399999997</v>
      </c>
      <c r="U1153" s="9">
        <v>0.23917608330000001</v>
      </c>
      <c r="V1153" s="10">
        <v>0.30459755466666666</v>
      </c>
      <c r="W1153" s="9">
        <v>5.1016964782746872E-2</v>
      </c>
      <c r="X1153" s="9">
        <v>9.1850650691748303E-2</v>
      </c>
      <c r="Y1153" s="9">
        <v>0.61499999999999999</v>
      </c>
      <c r="Z1153" s="9">
        <v>0.55000000000000004</v>
      </c>
      <c r="AA1153" s="10">
        <v>0.59869375907111755</v>
      </c>
      <c r="AB1153" s="9">
        <v>0.7813000062968527</v>
      </c>
      <c r="AC1153" s="9">
        <v>0.49200000000000005</v>
      </c>
      <c r="AD1153" s="10">
        <v>0.22052914498999798</v>
      </c>
      <c r="AE1153" s="10">
        <v>0.31656470377988999</v>
      </c>
      <c r="AF1153" s="9">
        <v>0.13940513806214333</v>
      </c>
      <c r="AG1153" s="9" t="e">
        <v>#N/A</v>
      </c>
    </row>
    <row r="1154" spans="3:33">
      <c r="C1154" t="s">
        <v>182</v>
      </c>
      <c r="D1154">
        <v>2007</v>
      </c>
      <c r="E1154" s="9">
        <v>0.16745359477124186</v>
      </c>
      <c r="F1154" s="9">
        <v>8.5530000000000009E-2</v>
      </c>
      <c r="G1154" s="9">
        <v>0.38</v>
      </c>
      <c r="H1154" s="9">
        <v>0.17500000000000004</v>
      </c>
      <c r="I1154" s="9">
        <v>0.28533333333333333</v>
      </c>
      <c r="J1154" s="9">
        <v>0.82333333333333336</v>
      </c>
      <c r="K1154" s="10">
        <v>0.71158333333333335</v>
      </c>
      <c r="L1154" s="9">
        <v>0.5454</v>
      </c>
      <c r="M1154" s="9">
        <v>1</v>
      </c>
      <c r="N1154" s="10">
        <v>0.08</v>
      </c>
      <c r="O1154" s="10">
        <v>0.55000000000000004</v>
      </c>
      <c r="P1154" s="9">
        <v>0.6119999997317791</v>
      </c>
      <c r="Q1154" s="10">
        <v>0.22499999999999998</v>
      </c>
      <c r="R1154" s="9">
        <v>0.97560000000000002</v>
      </c>
      <c r="S1154" s="9">
        <v>0.48076829268292798</v>
      </c>
      <c r="T1154" s="11">
        <v>0.84234930399999997</v>
      </c>
      <c r="U1154" s="9">
        <v>0.37693227090000003</v>
      </c>
      <c r="V1154" s="10">
        <v>0.28618927583333337</v>
      </c>
      <c r="W1154" s="9">
        <v>5.1016964782746872E-2</v>
      </c>
      <c r="X1154" s="9">
        <v>9.1850650691748303E-2</v>
      </c>
      <c r="Y1154" s="9">
        <v>0.61499999999999999</v>
      </c>
      <c r="Z1154" s="9">
        <v>0.55000000000000004</v>
      </c>
      <c r="AA1154" s="10">
        <v>0.59869375907111755</v>
      </c>
      <c r="AB1154" s="9">
        <v>0.78616000603622327</v>
      </c>
      <c r="AC1154" s="9">
        <v>0.51400000000000001</v>
      </c>
      <c r="AD1154" s="10">
        <v>0.23254632242129397</v>
      </c>
      <c r="AE1154" s="10">
        <v>0.35005189184297797</v>
      </c>
      <c r="AF1154" s="9">
        <v>0.28577707828693888</v>
      </c>
      <c r="AG1154" s="9" t="e">
        <v>#N/A</v>
      </c>
    </row>
    <row r="1155" spans="3:33">
      <c r="C1155" t="s">
        <v>182</v>
      </c>
      <c r="D1155">
        <v>2008</v>
      </c>
      <c r="E1155" s="9">
        <v>0.16745359477124186</v>
      </c>
      <c r="F1155" s="9">
        <v>8.5530000000000009E-2</v>
      </c>
      <c r="G1155" s="9">
        <v>0.37</v>
      </c>
      <c r="H1155" s="9">
        <v>0.17500000000000004</v>
      </c>
      <c r="I1155" s="9">
        <v>0.28533333333333333</v>
      </c>
      <c r="J1155" s="9">
        <v>0.83</v>
      </c>
      <c r="K1155" s="10">
        <v>0.71158333333333335</v>
      </c>
      <c r="L1155" s="9">
        <v>0.53159999999999996</v>
      </c>
      <c r="M1155" s="9">
        <v>1</v>
      </c>
      <c r="N1155" s="10">
        <v>0.08</v>
      </c>
      <c r="O1155" s="10">
        <v>0.56099999975413084</v>
      </c>
      <c r="P1155" s="9">
        <v>0.62399999946355822</v>
      </c>
      <c r="Q1155" s="10">
        <v>0.22499999999999998</v>
      </c>
      <c r="R1155" s="9">
        <v>0.97560000000000002</v>
      </c>
      <c r="S1155" s="9">
        <v>0.47570682926829411</v>
      </c>
      <c r="T1155" s="11">
        <v>0.84234930399999997</v>
      </c>
      <c r="U1155" s="9">
        <v>0.34692868300000002</v>
      </c>
      <c r="V1155" s="10">
        <v>0.26778099700000002</v>
      </c>
      <c r="W1155" s="9">
        <v>5.1016964782746872E-2</v>
      </c>
      <c r="X1155" s="9">
        <v>9.1850650691748303E-2</v>
      </c>
      <c r="Y1155" s="9">
        <v>0.61499999999999999</v>
      </c>
      <c r="Z1155" s="9">
        <v>0.55000000000000004</v>
      </c>
      <c r="AA1155" s="10">
        <v>0.59869375907111755</v>
      </c>
      <c r="AB1155" s="9">
        <v>0.79102000577559384</v>
      </c>
      <c r="AC1155" s="9">
        <v>0.49</v>
      </c>
      <c r="AD1155" s="10">
        <v>0.22560908568539201</v>
      </c>
      <c r="AE1155" s="10">
        <v>0.34664692898865601</v>
      </c>
      <c r="AF1155" s="9">
        <v>0.36000514717359222</v>
      </c>
      <c r="AG1155" s="9" t="e">
        <v>#N/A</v>
      </c>
    </row>
    <row r="1156" spans="3:33">
      <c r="C1156" t="s">
        <v>182</v>
      </c>
      <c r="D1156">
        <v>2009</v>
      </c>
      <c r="E1156" s="9">
        <v>0.16745359477124186</v>
      </c>
      <c r="F1156" s="9">
        <v>8.5530000000000009E-2</v>
      </c>
      <c r="G1156" s="9">
        <v>0.382599999718368</v>
      </c>
      <c r="H1156" s="9">
        <v>0.17500000000000004</v>
      </c>
      <c r="I1156" s="9">
        <v>0.28533333333333333</v>
      </c>
      <c r="J1156" s="9">
        <v>0.83339999992400404</v>
      </c>
      <c r="K1156" s="10">
        <v>0.71158333333333335</v>
      </c>
      <c r="L1156" s="9">
        <v>0.51780000000000004</v>
      </c>
      <c r="M1156" s="9">
        <v>1</v>
      </c>
      <c r="N1156" s="10">
        <v>0.08</v>
      </c>
      <c r="O1156" s="10">
        <v>0.57199999950826175</v>
      </c>
      <c r="P1156" s="9">
        <v>0.63599999919533734</v>
      </c>
      <c r="Q1156" s="10">
        <v>0.22499999999999998</v>
      </c>
      <c r="R1156" s="9">
        <v>0.97560000000000002</v>
      </c>
      <c r="S1156" s="9">
        <v>0.50019269213562656</v>
      </c>
      <c r="T1156" s="11">
        <v>0.84234930399999997</v>
      </c>
      <c r="U1156" s="9">
        <v>0.37456105360000003</v>
      </c>
      <c r="V1156" s="10">
        <v>0.27313661682029255</v>
      </c>
      <c r="W1156" s="9">
        <v>5.1016964782746872E-2</v>
      </c>
      <c r="X1156" s="9">
        <v>9.1850650691748303E-2</v>
      </c>
      <c r="Y1156" s="9">
        <v>0.61499999999999999</v>
      </c>
      <c r="Z1156" s="9">
        <v>0.55000000000000004</v>
      </c>
      <c r="AA1156" s="10">
        <v>0.59869375907111755</v>
      </c>
      <c r="AB1156" s="9">
        <v>0.79588000551496429</v>
      </c>
      <c r="AC1156" s="9">
        <v>0.505</v>
      </c>
      <c r="AD1156" s="10">
        <v>0.32518586775830605</v>
      </c>
      <c r="AE1156" s="10">
        <v>0.38042883539706401</v>
      </c>
      <c r="AF1156" s="9">
        <v>0.40401547525460002</v>
      </c>
      <c r="AG1156" s="9" t="e">
        <v>#N/A</v>
      </c>
    </row>
    <row r="1157" spans="3:33">
      <c r="C1157" t="s">
        <v>182</v>
      </c>
      <c r="D1157">
        <v>2010</v>
      </c>
      <c r="E1157" s="9">
        <v>0.16745359477124186</v>
      </c>
      <c r="F1157" s="9">
        <v>8.5530000000000009E-2</v>
      </c>
      <c r="G1157" s="9">
        <v>0.39519999943673612</v>
      </c>
      <c r="H1157" s="9">
        <v>0.17500000000000004</v>
      </c>
      <c r="I1157" s="9">
        <v>0.28533333333333333</v>
      </c>
      <c r="J1157" s="9">
        <v>0.83679999984800812</v>
      </c>
      <c r="K1157" s="10">
        <v>0.71158333333333335</v>
      </c>
      <c r="L1157" s="9">
        <v>0.52297799988426275</v>
      </c>
      <c r="M1157" s="9">
        <v>1</v>
      </c>
      <c r="N1157" s="10">
        <v>0.08</v>
      </c>
      <c r="O1157" s="10">
        <v>0.58299999926239254</v>
      </c>
      <c r="P1157" s="9">
        <v>0.64799999892711635</v>
      </c>
      <c r="Q1157" s="10">
        <v>0.22499999999999998</v>
      </c>
      <c r="R1157" s="9">
        <v>0.97560000000000002</v>
      </c>
      <c r="S1157" s="9">
        <v>0.5246785550029589</v>
      </c>
      <c r="T1157" s="11">
        <v>0.84234930399999997</v>
      </c>
      <c r="U1157" s="9">
        <v>0.37830666405227908</v>
      </c>
      <c r="V1157" s="10">
        <v>0.27849223664058514</v>
      </c>
      <c r="W1157" s="9">
        <v>5.1016964782746872E-2</v>
      </c>
      <c r="X1157" s="9">
        <v>9.1850650691748303E-2</v>
      </c>
      <c r="Y1157" s="9">
        <v>0.61499999999999999</v>
      </c>
      <c r="Z1157" s="9">
        <v>0.55000000000000004</v>
      </c>
      <c r="AA1157" s="10">
        <v>0.59869375907111755</v>
      </c>
      <c r="AB1157" s="9">
        <v>0.80074000525433486</v>
      </c>
      <c r="AC1157" s="9">
        <v>0.50800000000000001</v>
      </c>
      <c r="AD1157" s="10">
        <v>0.32693400904164893</v>
      </c>
      <c r="AE1157" s="10">
        <v>0.38162454701636711</v>
      </c>
      <c r="AF1157" s="9">
        <v>0.39997532059235852</v>
      </c>
      <c r="AG1157" s="9" t="e">
        <v>#N/A</v>
      </c>
    </row>
    <row r="1158" spans="3:33">
      <c r="C1158" t="s">
        <v>184</v>
      </c>
      <c r="D1158">
        <v>1995</v>
      </c>
      <c r="E1158" s="9">
        <v>0.41525364349775784</v>
      </c>
      <c r="F1158" s="9">
        <v>1.2450000000000001E-2</v>
      </c>
      <c r="G1158" s="9">
        <v>0.24</v>
      </c>
      <c r="H1158" s="9">
        <v>0.27500000000000002</v>
      </c>
      <c r="I1158" s="9">
        <v>7.0666666666666669E-2</v>
      </c>
      <c r="J1158" s="9">
        <v>0.49</v>
      </c>
      <c r="K1158" s="10">
        <v>0.49525000000000002</v>
      </c>
      <c r="L1158" s="9">
        <v>0.57700000000000007</v>
      </c>
      <c r="M1158" s="9">
        <v>0.9834746215668333</v>
      </c>
      <c r="N1158" s="10">
        <v>0.1</v>
      </c>
      <c r="O1158" s="10">
        <v>0.28999999999999998</v>
      </c>
      <c r="P1158" s="9">
        <v>0.40799999982118607</v>
      </c>
      <c r="Q1158" s="10">
        <v>0.3175</v>
      </c>
      <c r="R1158" s="9">
        <v>0.90159999999999996</v>
      </c>
      <c r="S1158" s="9">
        <v>0.329618536585366</v>
      </c>
      <c r="T1158" s="11">
        <v>0.32271762199999998</v>
      </c>
      <c r="U1158" s="9">
        <v>7.8597280639999989E-2</v>
      </c>
      <c r="V1158" s="10">
        <v>0.22840991099999999</v>
      </c>
      <c r="W1158" s="9">
        <v>5.6285481636305333E-2</v>
      </c>
      <c r="X1158" s="9">
        <v>4.6211245771682702E-2</v>
      </c>
      <c r="Y1158" s="9">
        <v>0.29700000000000004</v>
      </c>
      <c r="Z1158" s="9">
        <v>0.71</v>
      </c>
      <c r="AA1158" s="10">
        <v>0.14746626150683706</v>
      </c>
      <c r="AB1158" s="9">
        <v>0.79600000380000002</v>
      </c>
      <c r="AC1158" s="9">
        <v>0.56999999999999995</v>
      </c>
      <c r="AD1158" s="10">
        <v>0.4096188517624032</v>
      </c>
      <c r="AE1158" s="10">
        <v>0.474141934742494</v>
      </c>
      <c r="AF1158" s="9">
        <v>4.3998379945317902E-4</v>
      </c>
      <c r="AG1158" s="9">
        <v>0.14494428571428572</v>
      </c>
    </row>
    <row r="1159" spans="3:33">
      <c r="C1159" t="s">
        <v>184</v>
      </c>
      <c r="D1159">
        <v>1996</v>
      </c>
      <c r="E1159" s="9">
        <v>0.41525364349775784</v>
      </c>
      <c r="F1159" s="9">
        <v>1.2450000000000001E-2</v>
      </c>
      <c r="G1159" s="9">
        <v>0.23199999999999998</v>
      </c>
      <c r="H1159" s="9">
        <v>0.27500000000000002</v>
      </c>
      <c r="I1159" s="9">
        <v>7.0666666666666669E-2</v>
      </c>
      <c r="J1159" s="9">
        <v>0.47399999999999998</v>
      </c>
      <c r="K1159" s="10">
        <v>0.49525000000000002</v>
      </c>
      <c r="L1159" s="9">
        <v>0.57279999999999998</v>
      </c>
      <c r="M1159" s="9">
        <v>0.98330274656683336</v>
      </c>
      <c r="N1159" s="10">
        <v>0.1</v>
      </c>
      <c r="O1159" s="10">
        <v>0.25</v>
      </c>
      <c r="P1159" s="9">
        <v>0.4</v>
      </c>
      <c r="Q1159" s="10">
        <v>0.3175</v>
      </c>
      <c r="R1159" s="9">
        <v>0.90159999999999996</v>
      </c>
      <c r="S1159" s="9">
        <v>0.32126146341463591</v>
      </c>
      <c r="T1159" s="11">
        <v>0.32271762199999998</v>
      </c>
      <c r="U1159" s="9">
        <v>9.9713222759999998E-2</v>
      </c>
      <c r="V1159" s="10">
        <v>0.2178434558</v>
      </c>
      <c r="W1159" s="9">
        <v>5.6285481636305333E-2</v>
      </c>
      <c r="X1159" s="9">
        <v>4.6211245771682702E-2</v>
      </c>
      <c r="Y1159" s="9">
        <v>0.29700000000000004</v>
      </c>
      <c r="Z1159" s="9">
        <v>0.71</v>
      </c>
      <c r="AA1159" s="10">
        <v>0.14746626150683706</v>
      </c>
      <c r="AB1159" s="9">
        <v>0.79600000380000002</v>
      </c>
      <c r="AC1159" s="9">
        <v>0.56600000000000006</v>
      </c>
      <c r="AD1159" s="10">
        <v>0.40777433857513401</v>
      </c>
      <c r="AE1159" s="10">
        <v>0.47361421913703</v>
      </c>
      <c r="AF1159" s="9">
        <v>4.4896306046171108E-4</v>
      </c>
      <c r="AG1159" s="9">
        <v>0.15553828571428571</v>
      </c>
    </row>
    <row r="1160" spans="3:33">
      <c r="C1160" t="s">
        <v>184</v>
      </c>
      <c r="D1160">
        <v>1997</v>
      </c>
      <c r="E1160" s="9">
        <v>0.41525364349775784</v>
      </c>
      <c r="F1160" s="9">
        <v>1.2450000000000001E-2</v>
      </c>
      <c r="G1160" s="9">
        <v>0.22400000000000009</v>
      </c>
      <c r="H1160" s="9">
        <v>0.27500000000000002</v>
      </c>
      <c r="I1160" s="9">
        <v>7.0666666666666669E-2</v>
      </c>
      <c r="J1160" s="9">
        <v>0.45799999999999996</v>
      </c>
      <c r="K1160" s="10">
        <v>0.49525000000000002</v>
      </c>
      <c r="L1160" s="9">
        <v>0.56859999999999999</v>
      </c>
      <c r="M1160" s="9">
        <v>0.9822764307773596</v>
      </c>
      <c r="N1160" s="10">
        <v>0.1</v>
      </c>
      <c r="O1160" s="10">
        <v>0.42</v>
      </c>
      <c r="P1160" s="9">
        <v>0.374</v>
      </c>
      <c r="Q1160" s="10">
        <v>0.3175</v>
      </c>
      <c r="R1160" s="9">
        <v>0.90159999999999996</v>
      </c>
      <c r="S1160" s="9">
        <v>0.31339951219512185</v>
      </c>
      <c r="T1160" s="11">
        <v>0.32271762199999998</v>
      </c>
      <c r="U1160" s="9">
        <v>7.8103082939999999E-2</v>
      </c>
      <c r="V1160" s="10">
        <v>0.20727700059999998</v>
      </c>
      <c r="W1160" s="9">
        <v>5.6285481636305333E-2</v>
      </c>
      <c r="X1160" s="9">
        <v>4.6211245771682702E-2</v>
      </c>
      <c r="Y1160" s="9">
        <v>0.29700000000000004</v>
      </c>
      <c r="Z1160" s="9">
        <v>0.71</v>
      </c>
      <c r="AA1160" s="10">
        <v>0.14746626150683706</v>
      </c>
      <c r="AB1160" s="9">
        <v>0.79600000380000002</v>
      </c>
      <c r="AC1160" s="9">
        <v>0.56000000000000005</v>
      </c>
      <c r="AD1160" s="10">
        <v>0.42680715153612203</v>
      </c>
      <c r="AE1160" s="10">
        <v>0.47105702981053199</v>
      </c>
      <c r="AF1160" s="9">
        <v>2.7410733858703332E-3</v>
      </c>
      <c r="AG1160" s="9">
        <v>0.16763971428571431</v>
      </c>
    </row>
    <row r="1161" spans="3:33">
      <c r="C1161" t="s">
        <v>184</v>
      </c>
      <c r="D1161">
        <v>1998</v>
      </c>
      <c r="E1161" s="9">
        <v>0.41525364349775784</v>
      </c>
      <c r="F1161" s="9">
        <v>1.2450000000000001E-2</v>
      </c>
      <c r="G1161" s="9">
        <v>0.21599999999999997</v>
      </c>
      <c r="H1161" s="9">
        <v>0.27500000000000002</v>
      </c>
      <c r="I1161" s="9">
        <v>7.0666666666666669E-2</v>
      </c>
      <c r="J1161" s="9">
        <v>0.44200000000000006</v>
      </c>
      <c r="K1161" s="10">
        <v>0.49525000000000002</v>
      </c>
      <c r="L1161" s="9">
        <v>0.56440000000000001</v>
      </c>
      <c r="M1161" s="9">
        <v>0.98209550972472803</v>
      </c>
      <c r="N1161" s="10">
        <v>0.1</v>
      </c>
      <c r="O1161" s="10">
        <v>0.28000000000000003</v>
      </c>
      <c r="P1161" s="9">
        <v>0.34799999999999998</v>
      </c>
      <c r="Q1161" s="10">
        <v>0.3175</v>
      </c>
      <c r="R1161" s="9">
        <v>0.90159999999999996</v>
      </c>
      <c r="S1161" s="9">
        <v>0.30626146341463401</v>
      </c>
      <c r="T1161" s="11">
        <v>0.32271762199999998</v>
      </c>
      <c r="U1161" s="9">
        <v>0.101020794</v>
      </c>
      <c r="V1161" s="10">
        <v>0.19671054539999999</v>
      </c>
      <c r="W1161" s="9">
        <v>5.6285481636305333E-2</v>
      </c>
      <c r="X1161" s="9">
        <v>4.6211245771682702E-2</v>
      </c>
      <c r="Y1161" s="9">
        <v>0.29700000000000004</v>
      </c>
      <c r="Z1161" s="9">
        <v>0.71</v>
      </c>
      <c r="AA1161" s="10">
        <v>0.14746626150683706</v>
      </c>
      <c r="AB1161" s="9">
        <v>0.79600000380000002</v>
      </c>
      <c r="AC1161" s="9">
        <v>0.56200000000000006</v>
      </c>
      <c r="AD1161" s="10">
        <v>0.44583996449710994</v>
      </c>
      <c r="AE1161" s="10">
        <v>0.46849984048403404</v>
      </c>
      <c r="AF1161" s="9">
        <v>6.4890881285892214E-3</v>
      </c>
      <c r="AG1161" s="9">
        <v>0.193858</v>
      </c>
    </row>
    <row r="1162" spans="3:33">
      <c r="C1162" t="s">
        <v>184</v>
      </c>
      <c r="D1162">
        <v>1999</v>
      </c>
      <c r="E1162" s="9">
        <v>0.41525364349775784</v>
      </c>
      <c r="F1162" s="9">
        <v>1.2450000000000001E-2</v>
      </c>
      <c r="G1162" s="9">
        <v>0.20799999999999996</v>
      </c>
      <c r="H1162" s="9">
        <v>0.27500000000000002</v>
      </c>
      <c r="I1162" s="9">
        <v>7.0666666666666669E-2</v>
      </c>
      <c r="J1162" s="9">
        <v>0.42600000000000005</v>
      </c>
      <c r="K1162" s="10">
        <v>0.49525000000000002</v>
      </c>
      <c r="L1162" s="9">
        <v>0.56020000000000003</v>
      </c>
      <c r="M1162" s="9">
        <v>0.98134157490470797</v>
      </c>
      <c r="N1162" s="10">
        <v>0.1</v>
      </c>
      <c r="O1162" s="10">
        <v>0.49</v>
      </c>
      <c r="P1162" s="9">
        <v>0.32199999999999995</v>
      </c>
      <c r="Q1162" s="10">
        <v>0.3175</v>
      </c>
      <c r="R1162" s="9">
        <v>0.90159999999999996</v>
      </c>
      <c r="S1162" s="9">
        <v>0.29984634146341593</v>
      </c>
      <c r="T1162" s="11">
        <v>0.32271762199999998</v>
      </c>
      <c r="U1162" s="9">
        <v>0.1313895216</v>
      </c>
      <c r="V1162" s="10">
        <v>0.1861440902</v>
      </c>
      <c r="W1162" s="9">
        <v>5.6285481636305333E-2</v>
      </c>
      <c r="X1162" s="9">
        <v>4.6211245771682702E-2</v>
      </c>
      <c r="Y1162" s="9">
        <v>0.29700000000000004</v>
      </c>
      <c r="Z1162" s="9">
        <v>0.71</v>
      </c>
      <c r="AA1162" s="10">
        <v>0.14746626150683706</v>
      </c>
      <c r="AB1162" s="9">
        <v>0.79600000380000002</v>
      </c>
      <c r="AC1162" s="9">
        <v>0.56700000000000006</v>
      </c>
      <c r="AD1162" s="10">
        <v>0.44997962845366901</v>
      </c>
      <c r="AE1162" s="10">
        <v>0.46587580097686698</v>
      </c>
      <c r="AF1162" s="9">
        <v>1.4309888736190334E-2</v>
      </c>
      <c r="AG1162" s="9">
        <v>0.20564385714285716</v>
      </c>
    </row>
    <row r="1163" spans="3:33">
      <c r="C1163" t="s">
        <v>184</v>
      </c>
      <c r="D1163">
        <v>2000</v>
      </c>
      <c r="E1163" s="9">
        <v>0.41525364349775784</v>
      </c>
      <c r="F1163" s="9">
        <v>1.2450000000000001E-2</v>
      </c>
      <c r="G1163" s="9">
        <v>0.19999999999999996</v>
      </c>
      <c r="H1163" s="9">
        <v>0.27500000000000002</v>
      </c>
      <c r="I1163" s="9">
        <v>7.0666666666666669E-2</v>
      </c>
      <c r="J1163" s="9">
        <v>0.41000000000000003</v>
      </c>
      <c r="K1163" s="10">
        <v>0.49525000000000002</v>
      </c>
      <c r="L1163" s="9">
        <v>0.55600000000000005</v>
      </c>
      <c r="M1163" s="9">
        <v>0.97470817727844383</v>
      </c>
      <c r="N1163" s="10">
        <v>0.1</v>
      </c>
      <c r="O1163" s="10">
        <v>0.35</v>
      </c>
      <c r="P1163" s="9">
        <v>0.29599999999999999</v>
      </c>
      <c r="Q1163" s="10">
        <v>0.3175</v>
      </c>
      <c r="R1163" s="9">
        <v>0.90159999999999996</v>
      </c>
      <c r="S1163" s="9">
        <v>0.29408487804878203</v>
      </c>
      <c r="T1163" s="11">
        <v>0.32271762199999998</v>
      </c>
      <c r="U1163" s="9">
        <v>3.0653765690000001E-2</v>
      </c>
      <c r="V1163" s="10">
        <v>0.17557763500000001</v>
      </c>
      <c r="W1163" s="9">
        <v>5.6285481636305333E-2</v>
      </c>
      <c r="X1163" s="9">
        <v>4.6211245771682702E-2</v>
      </c>
      <c r="Y1163" s="9">
        <v>0.29700000000000004</v>
      </c>
      <c r="Z1163" s="9">
        <v>0.71</v>
      </c>
      <c r="AA1163" s="10">
        <v>0.14746626150683706</v>
      </c>
      <c r="AB1163" s="9">
        <v>0.79600000380000002</v>
      </c>
      <c r="AC1163" s="9">
        <v>0.57600000000000007</v>
      </c>
      <c r="AD1163" s="10">
        <v>0.45411929241022797</v>
      </c>
      <c r="AE1163" s="10">
        <v>0.46325176146969999</v>
      </c>
      <c r="AF1163" s="9">
        <v>2.7692433304906224E-2</v>
      </c>
      <c r="AG1163" s="9">
        <v>0.21294814285714286</v>
      </c>
    </row>
    <row r="1164" spans="3:33">
      <c r="C1164" t="s">
        <v>184</v>
      </c>
      <c r="D1164">
        <v>2001</v>
      </c>
      <c r="E1164" s="9">
        <v>0.41525364349775784</v>
      </c>
      <c r="F1164" s="9">
        <v>1.2450000000000001E-2</v>
      </c>
      <c r="G1164" s="9">
        <v>0.19200000000000006</v>
      </c>
      <c r="H1164" s="9">
        <v>0.27500000000000002</v>
      </c>
      <c r="I1164" s="9">
        <v>7.0666666666666669E-2</v>
      </c>
      <c r="J1164" s="9">
        <v>0.39600000000000002</v>
      </c>
      <c r="K1164" s="10">
        <v>0.49525000000000002</v>
      </c>
      <c r="L1164" s="9">
        <v>0.55179999999999996</v>
      </c>
      <c r="M1164" s="9">
        <v>0.99905274656683329</v>
      </c>
      <c r="N1164" s="10">
        <v>0.1</v>
      </c>
      <c r="O1164" s="10">
        <v>0.56000000000000005</v>
      </c>
      <c r="P1164" s="9">
        <v>0.27</v>
      </c>
      <c r="Q1164" s="10">
        <v>0.3175</v>
      </c>
      <c r="R1164" s="9">
        <v>0.90159999999999996</v>
      </c>
      <c r="S1164" s="9">
        <v>0.28884731707317202</v>
      </c>
      <c r="T1164" s="11">
        <v>0.32271762199999998</v>
      </c>
      <c r="U1164" s="9">
        <v>0</v>
      </c>
      <c r="V1164" s="10">
        <v>0.1657765826</v>
      </c>
      <c r="W1164" s="9">
        <v>5.6285481636305333E-2</v>
      </c>
      <c r="X1164" s="9">
        <v>4.6211245771682702E-2</v>
      </c>
      <c r="Y1164" s="9">
        <v>0.29700000000000004</v>
      </c>
      <c r="Z1164" s="9">
        <v>0.71</v>
      </c>
      <c r="AA1164" s="10">
        <v>0.14746626150683706</v>
      </c>
      <c r="AB1164" s="9">
        <v>0.79600000380000002</v>
      </c>
      <c r="AC1164" s="9">
        <v>0.56999999999999995</v>
      </c>
      <c r="AD1164" s="10">
        <v>0.44119973105323906</v>
      </c>
      <c r="AE1164" s="10">
        <v>0.45832213734175598</v>
      </c>
      <c r="AF1164" s="9">
        <v>4.1520003708388112E-2</v>
      </c>
      <c r="AG1164" s="9">
        <v>0.22071757142857143</v>
      </c>
    </row>
    <row r="1165" spans="3:33">
      <c r="C1165" t="s">
        <v>184</v>
      </c>
      <c r="D1165">
        <v>2002</v>
      </c>
      <c r="E1165" s="9">
        <v>0.41525364349775784</v>
      </c>
      <c r="F1165" s="9">
        <v>1.2450000000000001E-2</v>
      </c>
      <c r="G1165" s="9">
        <v>0.18400000000000005</v>
      </c>
      <c r="H1165" s="9">
        <v>0.27500000000000002</v>
      </c>
      <c r="I1165" s="9">
        <v>7.0666666666666669E-2</v>
      </c>
      <c r="J1165" s="9">
        <v>0.38200000000000001</v>
      </c>
      <c r="K1165" s="10">
        <v>0.49525000000000002</v>
      </c>
      <c r="L1165" s="9">
        <v>0.54759999999999998</v>
      </c>
      <c r="M1165" s="9">
        <v>0.99905274656683329</v>
      </c>
      <c r="N1165" s="10">
        <v>0.1</v>
      </c>
      <c r="O1165" s="10">
        <v>0.49</v>
      </c>
      <c r="P1165" s="9">
        <v>0.24399999999999999</v>
      </c>
      <c r="Q1165" s="10">
        <v>0.3175</v>
      </c>
      <c r="R1165" s="9">
        <v>0.90159999999999996</v>
      </c>
      <c r="S1165" s="9">
        <v>0.28390634146341598</v>
      </c>
      <c r="T1165" s="11">
        <v>0.32271762199999998</v>
      </c>
      <c r="U1165" s="9">
        <v>0</v>
      </c>
      <c r="V1165" s="10">
        <v>0.15597553019999999</v>
      </c>
      <c r="W1165" s="9">
        <v>5.6285481636305333E-2</v>
      </c>
      <c r="X1165" s="9">
        <v>4.6211245771682702E-2</v>
      </c>
      <c r="Y1165" s="9">
        <v>0.29700000000000004</v>
      </c>
      <c r="Z1165" s="9">
        <v>0.71</v>
      </c>
      <c r="AA1165" s="10">
        <v>0.14746626150683706</v>
      </c>
      <c r="AB1165" s="9">
        <v>0.80008000363280485</v>
      </c>
      <c r="AC1165" s="9">
        <v>0.58700000000000008</v>
      </c>
      <c r="AD1165" s="10">
        <v>0.42828016969625005</v>
      </c>
      <c r="AE1165" s="10">
        <v>0.45339251321381202</v>
      </c>
      <c r="AF1165" s="9">
        <v>5.5903122348305107E-2</v>
      </c>
      <c r="AG1165" s="9">
        <v>0.24558042857142856</v>
      </c>
    </row>
    <row r="1166" spans="3:33">
      <c r="C1166" t="s">
        <v>184</v>
      </c>
      <c r="D1166">
        <v>2003</v>
      </c>
      <c r="E1166" s="9">
        <v>0.41525364349775784</v>
      </c>
      <c r="F1166" s="9">
        <v>1.2450000000000001E-2</v>
      </c>
      <c r="G1166" s="9">
        <v>0.17599999999999993</v>
      </c>
      <c r="H1166" s="9">
        <v>0.27500000000000002</v>
      </c>
      <c r="I1166" s="9">
        <v>7.0666666666666669E-2</v>
      </c>
      <c r="J1166" s="9">
        <v>0.36799999999999999</v>
      </c>
      <c r="K1166" s="10">
        <v>0.49525000000000002</v>
      </c>
      <c r="L1166" s="9">
        <v>0.54339999999999999</v>
      </c>
      <c r="M1166" s="9">
        <v>0.90850499375783333</v>
      </c>
      <c r="N1166" s="10">
        <v>0.1</v>
      </c>
      <c r="O1166" s="10">
        <v>0.5</v>
      </c>
      <c r="P1166" s="9">
        <v>0.21799999999999997</v>
      </c>
      <c r="Q1166" s="10">
        <v>0.3175</v>
      </c>
      <c r="R1166" s="9">
        <v>0.90159999999999996</v>
      </c>
      <c r="S1166" s="9">
        <v>0.27910390243902616</v>
      </c>
      <c r="T1166" s="11">
        <v>0.32271762199999998</v>
      </c>
      <c r="U1166" s="9">
        <v>2.802101576E-2</v>
      </c>
      <c r="V1166" s="10">
        <v>0.14617447780000001</v>
      </c>
      <c r="W1166" s="9">
        <v>5.6285481636305333E-2</v>
      </c>
      <c r="X1166" s="9">
        <v>4.6211245771682702E-2</v>
      </c>
      <c r="Y1166" s="9">
        <v>0.29700000000000004</v>
      </c>
      <c r="Z1166" s="9">
        <v>0.71</v>
      </c>
      <c r="AA1166" s="10">
        <v>0.14746626150683706</v>
      </c>
      <c r="AB1166" s="9">
        <v>0.80416000346560979</v>
      </c>
      <c r="AC1166" s="9">
        <v>0.60399999999999998</v>
      </c>
      <c r="AD1166" s="10">
        <v>0.40142030374824794</v>
      </c>
      <c r="AE1166" s="10">
        <v>0.45479990925015201</v>
      </c>
      <c r="AF1166" s="9">
        <v>6.3656775537200672E-2</v>
      </c>
      <c r="AG1166" s="9">
        <v>0.24348800000000001</v>
      </c>
    </row>
    <row r="1167" spans="3:33">
      <c r="C1167" t="s">
        <v>184</v>
      </c>
      <c r="D1167">
        <v>2004</v>
      </c>
      <c r="E1167" s="9">
        <v>0.41525364349775784</v>
      </c>
      <c r="F1167" s="9">
        <v>1.2450000000000001E-2</v>
      </c>
      <c r="G1167" s="9">
        <v>0.16799999999999993</v>
      </c>
      <c r="H1167" s="9">
        <v>0.27500000000000002</v>
      </c>
      <c r="I1167" s="9">
        <v>7.0666666666666669E-2</v>
      </c>
      <c r="J1167" s="9">
        <v>0.35400000000000009</v>
      </c>
      <c r="K1167" s="10">
        <v>0.49525000000000002</v>
      </c>
      <c r="L1167" s="9">
        <v>0.53920000000000001</v>
      </c>
      <c r="M1167" s="9">
        <v>0.77505555555549999</v>
      </c>
      <c r="N1167" s="10">
        <v>0.1</v>
      </c>
      <c r="O1167" s="10">
        <v>0.57999999999999996</v>
      </c>
      <c r="P1167" s="9">
        <v>0.192</v>
      </c>
      <c r="Q1167" s="10">
        <v>0.3175</v>
      </c>
      <c r="R1167" s="9">
        <v>0.90159999999999996</v>
      </c>
      <c r="S1167" s="9">
        <v>0.27435170731707392</v>
      </c>
      <c r="T1167" s="11">
        <v>0.32271762199999998</v>
      </c>
      <c r="U1167" s="9">
        <v>4.355317316E-2</v>
      </c>
      <c r="V1167" s="10">
        <v>0.1363734254</v>
      </c>
      <c r="W1167" s="9">
        <v>5.6285481636305333E-2</v>
      </c>
      <c r="X1167" s="9">
        <v>4.6211245771682702E-2</v>
      </c>
      <c r="Y1167" s="9">
        <v>0.29700000000000004</v>
      </c>
      <c r="Z1167" s="9">
        <v>0.71</v>
      </c>
      <c r="AA1167" s="10">
        <v>0.14746626150683706</v>
      </c>
      <c r="AB1167" s="9">
        <v>0.80824000329841472</v>
      </c>
      <c r="AC1167" s="9">
        <v>0.55299999999999994</v>
      </c>
      <c r="AD1167" s="10">
        <v>0.39349912100987405</v>
      </c>
      <c r="AE1167" s="10">
        <v>0.43861813897246604</v>
      </c>
      <c r="AF1167" s="9">
        <v>0.11630969656221334</v>
      </c>
      <c r="AG1167" s="9">
        <v>0.24398842857142858</v>
      </c>
    </row>
    <row r="1168" spans="3:33">
      <c r="C1168" t="s">
        <v>184</v>
      </c>
      <c r="D1168">
        <v>2005</v>
      </c>
      <c r="E1168" s="9">
        <v>0.41525364349775784</v>
      </c>
      <c r="F1168" s="9">
        <v>1.2450000000000001E-2</v>
      </c>
      <c r="G1168" s="9">
        <v>0.16000000000000003</v>
      </c>
      <c r="H1168" s="9">
        <v>0.27500000000000002</v>
      </c>
      <c r="I1168" s="9">
        <v>7.0666666666666669E-2</v>
      </c>
      <c r="J1168" s="9">
        <v>0.33999999999999997</v>
      </c>
      <c r="K1168" s="10">
        <v>0.49525000000000002</v>
      </c>
      <c r="L1168" s="9">
        <v>0.53500000000000003</v>
      </c>
      <c r="M1168" s="9">
        <v>0.73191428571433337</v>
      </c>
      <c r="N1168" s="10">
        <v>0.1</v>
      </c>
      <c r="O1168" s="10">
        <v>0.66</v>
      </c>
      <c r="P1168" s="9">
        <v>0.16599999999999998</v>
      </c>
      <c r="Q1168" s="10">
        <v>0.3175</v>
      </c>
      <c r="R1168" s="9">
        <v>0.90159999999999996</v>
      </c>
      <c r="S1168" s="9">
        <v>0.26962146341463411</v>
      </c>
      <c r="T1168" s="11">
        <v>0.32271762199999998</v>
      </c>
      <c r="U1168" s="9">
        <v>7.6976904710000002E-2</v>
      </c>
      <c r="V1168" s="10">
        <v>0.12657237299999999</v>
      </c>
      <c r="W1168" s="9">
        <v>5.6285481636305333E-2</v>
      </c>
      <c r="X1168" s="9">
        <v>4.6211245771682702E-2</v>
      </c>
      <c r="Y1168" s="9">
        <v>0.29700000000000004</v>
      </c>
      <c r="Z1168" s="9">
        <v>0.71</v>
      </c>
      <c r="AA1168" s="10">
        <v>0.14746626150683706</v>
      </c>
      <c r="AB1168" s="9">
        <v>0.81232000313121955</v>
      </c>
      <c r="AC1168" s="9">
        <v>0.55299999999999994</v>
      </c>
      <c r="AD1168" s="10">
        <v>0.35832648276593398</v>
      </c>
      <c r="AE1168" s="10">
        <v>0.44113368105234602</v>
      </c>
      <c r="AF1168" s="9">
        <v>0.20657340749304778</v>
      </c>
      <c r="AG1168" s="9">
        <v>0.24961021428571431</v>
      </c>
    </row>
    <row r="1169" spans="3:33">
      <c r="C1169" t="s">
        <v>184</v>
      </c>
      <c r="D1169">
        <v>2006</v>
      </c>
      <c r="E1169" s="9">
        <v>0.41525364349775784</v>
      </c>
      <c r="F1169" s="9">
        <v>1.2450000000000001E-2</v>
      </c>
      <c r="G1169" s="9">
        <v>0.15333333333333332</v>
      </c>
      <c r="H1169" s="9">
        <v>0.27500000000000002</v>
      </c>
      <c r="I1169" s="9">
        <v>7.0666666666666669E-2</v>
      </c>
      <c r="J1169" s="9">
        <v>0.32333333333333325</v>
      </c>
      <c r="K1169" s="10">
        <v>0.49525000000000002</v>
      </c>
      <c r="L1169" s="9">
        <v>0.53039999999999998</v>
      </c>
      <c r="M1169" s="9">
        <v>0.6852746031746666</v>
      </c>
      <c r="N1169" s="10">
        <v>0.1</v>
      </c>
      <c r="O1169" s="10">
        <v>0.56000000000000005</v>
      </c>
      <c r="P1169" s="9">
        <v>0.13999999999999999</v>
      </c>
      <c r="Q1169" s="10">
        <v>0.3175</v>
      </c>
      <c r="R1169" s="9">
        <v>0.90159999999999996</v>
      </c>
      <c r="S1169" s="9">
        <v>0.26495414634146419</v>
      </c>
      <c r="T1169" s="11">
        <v>0.32271762199999998</v>
      </c>
      <c r="U1169" s="9">
        <v>9.4116783270000004E-2</v>
      </c>
      <c r="V1169" s="10">
        <v>0.11926145908333333</v>
      </c>
      <c r="W1169" s="9">
        <v>5.6285481636305333E-2</v>
      </c>
      <c r="X1169" s="9">
        <v>4.6211245771682702E-2</v>
      </c>
      <c r="Y1169" s="9">
        <v>0.29700000000000004</v>
      </c>
      <c r="Z1169" s="9">
        <v>0.71</v>
      </c>
      <c r="AA1169" s="10">
        <v>0.14746626150683706</v>
      </c>
      <c r="AB1169" s="9">
        <v>0.81640000296402448</v>
      </c>
      <c r="AC1169" s="9">
        <v>0.57399999999999995</v>
      </c>
      <c r="AD1169" s="10">
        <v>0.38700606662374998</v>
      </c>
      <c r="AE1169" s="10">
        <v>0.46407453314306002</v>
      </c>
      <c r="AF1169" s="9">
        <v>0.35405212540283332</v>
      </c>
      <c r="AG1169" s="9">
        <v>0.25523199999999996</v>
      </c>
    </row>
    <row r="1170" spans="3:33">
      <c r="C1170" t="s">
        <v>184</v>
      </c>
      <c r="D1170">
        <v>2007</v>
      </c>
      <c r="E1170" s="9">
        <v>0.41525364349775784</v>
      </c>
      <c r="F1170" s="9">
        <v>1.2450000000000001E-2</v>
      </c>
      <c r="G1170" s="9">
        <v>0.14666666666666672</v>
      </c>
      <c r="H1170" s="9">
        <v>0.27500000000000002</v>
      </c>
      <c r="I1170" s="9">
        <v>7.0666666666666669E-2</v>
      </c>
      <c r="J1170" s="9">
        <v>0.30666666666666675</v>
      </c>
      <c r="K1170" s="10">
        <v>0.49525000000000002</v>
      </c>
      <c r="L1170" s="9">
        <v>0.52579999999999993</v>
      </c>
      <c r="M1170" s="9">
        <v>0.70334126984133327</v>
      </c>
      <c r="N1170" s="10">
        <v>0.1</v>
      </c>
      <c r="O1170" s="10">
        <v>0.47</v>
      </c>
      <c r="P1170" s="9">
        <v>0.14279999993741513</v>
      </c>
      <c r="Q1170" s="10">
        <v>0.3175</v>
      </c>
      <c r="R1170" s="9">
        <v>0.90159999999999996</v>
      </c>
      <c r="S1170" s="9">
        <v>0.26041999999999998</v>
      </c>
      <c r="T1170" s="11">
        <v>0.32271762199999998</v>
      </c>
      <c r="U1170" s="9">
        <v>4.2401238369999997E-2</v>
      </c>
      <c r="V1170" s="10">
        <v>0.11195054516666667</v>
      </c>
      <c r="W1170" s="9">
        <v>5.6285481636305333E-2</v>
      </c>
      <c r="X1170" s="9">
        <v>4.6211245771682702E-2</v>
      </c>
      <c r="Y1170" s="9">
        <v>0.29700000000000004</v>
      </c>
      <c r="Z1170" s="9">
        <v>0.71</v>
      </c>
      <c r="AA1170" s="10">
        <v>0.14746626150683706</v>
      </c>
      <c r="AB1170" s="9">
        <v>0.82048000279682942</v>
      </c>
      <c r="AC1170" s="9">
        <v>0.59099999999999997</v>
      </c>
      <c r="AD1170" s="10">
        <v>0.41371420224965599</v>
      </c>
      <c r="AE1170" s="10">
        <v>0.46259894013503999</v>
      </c>
      <c r="AF1170" s="9">
        <v>0.64813659686849112</v>
      </c>
      <c r="AG1170" s="9">
        <v>0.26085378571428569</v>
      </c>
    </row>
    <row r="1171" spans="3:33">
      <c r="C1171" t="s">
        <v>184</v>
      </c>
      <c r="D1171">
        <v>2008</v>
      </c>
      <c r="E1171" s="9">
        <v>0.41525364349775784</v>
      </c>
      <c r="F1171" s="9">
        <v>1.2450000000000001E-2</v>
      </c>
      <c r="G1171" s="9">
        <v>0.14000000000000001</v>
      </c>
      <c r="H1171" s="9">
        <v>0.27500000000000002</v>
      </c>
      <c r="I1171" s="9">
        <v>7.0666666666666669E-2</v>
      </c>
      <c r="J1171" s="9">
        <v>0.29000000000000004</v>
      </c>
      <c r="K1171" s="10">
        <v>0.49525000000000002</v>
      </c>
      <c r="L1171" s="9">
        <v>0.5212</v>
      </c>
      <c r="M1171" s="9">
        <v>0.82044859201050002</v>
      </c>
      <c r="N1171" s="10">
        <v>0.1</v>
      </c>
      <c r="O1171" s="10">
        <v>0.47939999978989362</v>
      </c>
      <c r="P1171" s="9">
        <v>0.14559999987483024</v>
      </c>
      <c r="Q1171" s="10">
        <v>0.3175</v>
      </c>
      <c r="R1171" s="9">
        <v>0.90159999999999996</v>
      </c>
      <c r="S1171" s="9">
        <v>0.25607902439024399</v>
      </c>
      <c r="T1171" s="11">
        <v>0.32271762199999998</v>
      </c>
      <c r="U1171" s="9">
        <v>0.1044806065</v>
      </c>
      <c r="V1171" s="10">
        <v>0.10463963125</v>
      </c>
      <c r="W1171" s="9">
        <v>5.6285481636305333E-2</v>
      </c>
      <c r="X1171" s="9">
        <v>4.6211245771682702E-2</v>
      </c>
      <c r="Y1171" s="9">
        <v>0.29700000000000004</v>
      </c>
      <c r="Z1171" s="9">
        <v>0.71</v>
      </c>
      <c r="AA1171" s="10">
        <v>0.14746626150683706</v>
      </c>
      <c r="AB1171" s="9">
        <v>0.82456000262963425</v>
      </c>
      <c r="AC1171" s="9">
        <v>0.58899999999999997</v>
      </c>
      <c r="AD1171" s="10">
        <v>0.40872556160848206</v>
      </c>
      <c r="AE1171" s="10">
        <v>0.43717495523450001</v>
      </c>
      <c r="AF1171" s="9">
        <v>0.94288686284028667</v>
      </c>
      <c r="AG1171" s="9">
        <v>0.26647557142857142</v>
      </c>
    </row>
    <row r="1172" spans="3:33">
      <c r="C1172" t="s">
        <v>184</v>
      </c>
      <c r="D1172">
        <v>2009</v>
      </c>
      <c r="E1172" s="9">
        <v>0.41525364349775784</v>
      </c>
      <c r="F1172" s="9">
        <v>1.2450000000000001E-2</v>
      </c>
      <c r="G1172" s="9">
        <v>0.15719999961555009</v>
      </c>
      <c r="H1172" s="9">
        <v>0.27500000000000002</v>
      </c>
      <c r="I1172" s="9">
        <v>7.0666666666666669E-2</v>
      </c>
      <c r="J1172" s="9">
        <v>0.30419999968260525</v>
      </c>
      <c r="K1172" s="10">
        <v>0.49525000000000002</v>
      </c>
      <c r="L1172" s="9">
        <v>0.51659999999999995</v>
      </c>
      <c r="M1172" s="9">
        <v>0.82044859201050002</v>
      </c>
      <c r="N1172" s="10">
        <v>0.1</v>
      </c>
      <c r="O1172" s="10">
        <v>0.4887999995797872</v>
      </c>
      <c r="P1172" s="9">
        <v>0.14839999981224533</v>
      </c>
      <c r="Q1172" s="10">
        <v>0.3175</v>
      </c>
      <c r="R1172" s="9">
        <v>0.90159999999999996</v>
      </c>
      <c r="S1172" s="9">
        <v>0.28495744325695627</v>
      </c>
      <c r="T1172" s="11">
        <v>0.32271762199999998</v>
      </c>
      <c r="U1172" s="9">
        <v>7.8802885320000002E-2</v>
      </c>
      <c r="V1172" s="10">
        <v>0.10673242382822244</v>
      </c>
      <c r="W1172" s="9">
        <v>5.6285481636305333E-2</v>
      </c>
      <c r="X1172" s="9">
        <v>4.6211245771682702E-2</v>
      </c>
      <c r="Y1172" s="9">
        <v>0.29700000000000004</v>
      </c>
      <c r="Z1172" s="9">
        <v>0.71</v>
      </c>
      <c r="AA1172" s="10">
        <v>0.14746626150683706</v>
      </c>
      <c r="AB1172" s="9">
        <v>0.82864000246243918</v>
      </c>
      <c r="AC1172" s="9">
        <v>0.58700000000000008</v>
      </c>
      <c r="AD1172" s="10">
        <v>0.44518050820368799</v>
      </c>
      <c r="AE1172" s="10">
        <v>0.407188775098344</v>
      </c>
      <c r="AF1172" s="9">
        <v>1</v>
      </c>
      <c r="AG1172" s="9">
        <v>0.26114606011912384</v>
      </c>
    </row>
    <row r="1173" spans="3:33">
      <c r="C1173" t="s">
        <v>184</v>
      </c>
      <c r="D1173">
        <v>2010</v>
      </c>
      <c r="E1173" s="9">
        <v>0.41525364349775784</v>
      </c>
      <c r="F1173" s="9">
        <v>1.2450000000000001E-2</v>
      </c>
      <c r="G1173" s="9">
        <v>0.17439999923110006</v>
      </c>
      <c r="H1173" s="9">
        <v>0.27500000000000002</v>
      </c>
      <c r="I1173" s="9">
        <v>7.0666666666666669E-2</v>
      </c>
      <c r="J1173" s="9">
        <v>0.31839999936521057</v>
      </c>
      <c r="K1173" s="10">
        <v>0.49525000000000002</v>
      </c>
      <c r="L1173" s="9">
        <v>0.52176599988453087</v>
      </c>
      <c r="M1173" s="9">
        <v>0.82044859201050002</v>
      </c>
      <c r="N1173" s="10">
        <v>0.1</v>
      </c>
      <c r="O1173" s="10">
        <v>0.49819999936968085</v>
      </c>
      <c r="P1173" s="9">
        <v>0.15119999974966047</v>
      </c>
      <c r="Q1173" s="10">
        <v>0.3175</v>
      </c>
      <c r="R1173" s="9">
        <v>0.90159999999999996</v>
      </c>
      <c r="S1173" s="9">
        <v>0.31383586212366821</v>
      </c>
      <c r="T1173" s="11">
        <v>0.32271762199999998</v>
      </c>
      <c r="U1173" s="9">
        <v>7.9590914155586182E-2</v>
      </c>
      <c r="V1173" s="10">
        <v>0.10882521640644488</v>
      </c>
      <c r="W1173" s="9">
        <v>5.6285481636305333E-2</v>
      </c>
      <c r="X1173" s="9">
        <v>4.6211245771682702E-2</v>
      </c>
      <c r="Y1173" s="9">
        <v>0.29700000000000004</v>
      </c>
      <c r="Z1173" s="9">
        <v>0.71</v>
      </c>
      <c r="AA1173" s="10">
        <v>0.14746626150683706</v>
      </c>
      <c r="AB1173" s="9">
        <v>0.83272000229524401</v>
      </c>
      <c r="AC1173" s="9">
        <v>0.58299999999999996</v>
      </c>
      <c r="AD1173" s="10">
        <v>0.44572870310939799</v>
      </c>
      <c r="AE1173" s="10">
        <v>0.40811688732661561</v>
      </c>
      <c r="AF1173" s="9">
        <v>1</v>
      </c>
      <c r="AG1173" s="9">
        <v>0.2558165488096763</v>
      </c>
    </row>
    <row r="1174" spans="3:33">
      <c r="C1174" t="s">
        <v>186</v>
      </c>
      <c r="D1174">
        <v>1995</v>
      </c>
      <c r="E1174" s="9">
        <v>8.5789501231527093E-2</v>
      </c>
      <c r="F1174" s="9">
        <v>6.176499987449497E-2</v>
      </c>
      <c r="G1174" s="9">
        <v>3.0000000000000027E-2</v>
      </c>
      <c r="H1174" s="9">
        <v>0.625</v>
      </c>
      <c r="I1174" s="9">
        <v>0</v>
      </c>
      <c r="J1174" s="9">
        <v>0</v>
      </c>
      <c r="K1174" s="10">
        <v>0.23600000000000002</v>
      </c>
      <c r="L1174" s="9">
        <v>0.34799999999999998</v>
      </c>
      <c r="M1174" s="9">
        <v>0.64618083698647144</v>
      </c>
      <c r="N1174" s="10">
        <v>0.2</v>
      </c>
      <c r="O1174" s="10">
        <v>0.01</v>
      </c>
      <c r="P1174" s="9">
        <v>0</v>
      </c>
      <c r="Q1174" s="10">
        <v>0.87499999999999989</v>
      </c>
      <c r="R1174" s="9">
        <v>0.36759999999999993</v>
      </c>
      <c r="S1174" s="9">
        <v>0.30416585365853788</v>
      </c>
      <c r="T1174" s="11">
        <v>4.4755244E-2</v>
      </c>
      <c r="U1174" s="9">
        <v>2.7517211000000001E-4</v>
      </c>
      <c r="V1174" s="10">
        <v>8.3796770000000003E-3</v>
      </c>
      <c r="W1174" s="9">
        <v>0</v>
      </c>
      <c r="X1174" s="9">
        <v>0</v>
      </c>
      <c r="Y1174" s="9">
        <v>0</v>
      </c>
      <c r="Z1174" s="9">
        <v>0.56999999999999995</v>
      </c>
      <c r="AA1174" s="10">
        <v>0.11717442249748912</v>
      </c>
      <c r="AB1174" s="9">
        <v>0.55900001529999999</v>
      </c>
      <c r="AC1174" s="9">
        <v>0.55200000000000005</v>
      </c>
      <c r="AD1174" s="10">
        <v>0.66096370798041604</v>
      </c>
      <c r="AE1174" s="10">
        <v>0.70610775866191577</v>
      </c>
      <c r="AF1174" s="9">
        <v>2.850667462271822E-2</v>
      </c>
      <c r="AG1174" s="9">
        <v>0.31062257142857147</v>
      </c>
    </row>
    <row r="1175" spans="3:33">
      <c r="C1175" t="s">
        <v>186</v>
      </c>
      <c r="D1175">
        <v>1996</v>
      </c>
      <c r="E1175" s="9">
        <v>8.5789501231527093E-2</v>
      </c>
      <c r="F1175" s="9">
        <v>6.0641999899595983E-2</v>
      </c>
      <c r="G1175" s="9">
        <v>2.5999999999999912E-2</v>
      </c>
      <c r="H1175" s="9">
        <v>0.625</v>
      </c>
      <c r="I1175" s="9">
        <v>0</v>
      </c>
      <c r="J1175" s="9">
        <v>0</v>
      </c>
      <c r="K1175" s="10">
        <v>0.23600000000000002</v>
      </c>
      <c r="L1175" s="9">
        <v>0.34920000000000001</v>
      </c>
      <c r="M1175" s="9">
        <v>0.64626493776017879</v>
      </c>
      <c r="N1175" s="10">
        <v>0.2</v>
      </c>
      <c r="O1175" s="10">
        <v>0.02</v>
      </c>
      <c r="P1175" s="9">
        <v>0</v>
      </c>
      <c r="Q1175" s="10">
        <v>0.87499999999999989</v>
      </c>
      <c r="R1175" s="9">
        <v>0.36759999999999993</v>
      </c>
      <c r="S1175" s="9">
        <v>0.29342439024390388</v>
      </c>
      <c r="T1175" s="11">
        <v>4.4755244E-2</v>
      </c>
      <c r="U1175" s="9">
        <v>1.8812514000000002E-4</v>
      </c>
      <c r="V1175" s="10">
        <v>7.3739939500000002E-3</v>
      </c>
      <c r="W1175" s="9">
        <v>0</v>
      </c>
      <c r="X1175" s="9">
        <v>0</v>
      </c>
      <c r="Y1175" s="9">
        <v>0</v>
      </c>
      <c r="Z1175" s="9">
        <v>0.56999999999999995</v>
      </c>
      <c r="AA1175" s="10">
        <v>0.11717442249748912</v>
      </c>
      <c r="AB1175" s="9">
        <v>0.56900001529999999</v>
      </c>
      <c r="AC1175" s="9">
        <v>0.56799999999999995</v>
      </c>
      <c r="AD1175" s="10">
        <v>0.66424868153774597</v>
      </c>
      <c r="AE1175" s="10">
        <v>0.71031403935499804</v>
      </c>
      <c r="AF1175" s="9">
        <v>5.0979976086932222E-2</v>
      </c>
      <c r="AG1175" s="9">
        <v>0.34899785714285714</v>
      </c>
    </row>
    <row r="1176" spans="3:33">
      <c r="C1176" t="s">
        <v>186</v>
      </c>
      <c r="D1176">
        <v>1997</v>
      </c>
      <c r="E1176" s="9">
        <v>8.5789501231527093E-2</v>
      </c>
      <c r="F1176" s="9">
        <v>5.9518999924696982E-2</v>
      </c>
      <c r="G1176" s="9">
        <v>2.200000000000002E-2</v>
      </c>
      <c r="H1176" s="9">
        <v>0.625</v>
      </c>
      <c r="I1176" s="9">
        <v>0</v>
      </c>
      <c r="J1176" s="9">
        <v>0</v>
      </c>
      <c r="K1176" s="10">
        <v>0.23600000000000002</v>
      </c>
      <c r="L1176" s="9">
        <v>0.35039999999999999</v>
      </c>
      <c r="M1176" s="9">
        <v>0.64640758070067394</v>
      </c>
      <c r="N1176" s="10">
        <v>0.2</v>
      </c>
      <c r="O1176" s="10">
        <v>0.01</v>
      </c>
      <c r="P1176" s="9">
        <v>0</v>
      </c>
      <c r="Q1176" s="10">
        <v>0.87499999999999989</v>
      </c>
      <c r="R1176" s="9">
        <v>0.36759999999999993</v>
      </c>
      <c r="S1176" s="9">
        <v>0.28595121951219593</v>
      </c>
      <c r="T1176" s="11">
        <v>4.4755244E-2</v>
      </c>
      <c r="U1176" s="9">
        <v>1.0107817E-4</v>
      </c>
      <c r="V1176" s="10">
        <v>6.3683109000000002E-3</v>
      </c>
      <c r="W1176" s="9">
        <v>0</v>
      </c>
      <c r="X1176" s="9">
        <v>0</v>
      </c>
      <c r="Y1176" s="9">
        <v>0</v>
      </c>
      <c r="Z1176" s="9">
        <v>0.56999999999999995</v>
      </c>
      <c r="AA1176" s="10">
        <v>0.11717442249748912</v>
      </c>
      <c r="AB1176" s="9">
        <v>0.56599998470000001</v>
      </c>
      <c r="AC1176" s="9">
        <v>0.55299999999999994</v>
      </c>
      <c r="AD1176" s="10">
        <v>0.697841082386361</v>
      </c>
      <c r="AE1176" s="10">
        <v>0.71316007836260098</v>
      </c>
      <c r="AF1176" s="9">
        <v>7.6206961135428117E-2</v>
      </c>
      <c r="AG1176" s="9">
        <v>0.37972114285714287</v>
      </c>
    </row>
    <row r="1177" spans="3:33">
      <c r="C1177" t="s">
        <v>186</v>
      </c>
      <c r="D1177">
        <v>1998</v>
      </c>
      <c r="E1177" s="9">
        <v>8.5789501231527093E-2</v>
      </c>
      <c r="F1177" s="9">
        <v>5.8395999949797987E-2</v>
      </c>
      <c r="G1177" s="9">
        <v>1.8000000000000016E-2</v>
      </c>
      <c r="H1177" s="9">
        <v>0.625</v>
      </c>
      <c r="I1177" s="9">
        <v>0</v>
      </c>
      <c r="J1177" s="9">
        <v>0</v>
      </c>
      <c r="K1177" s="10">
        <v>0.23600000000000002</v>
      </c>
      <c r="L1177" s="9">
        <v>0.35159999999999997</v>
      </c>
      <c r="M1177" s="9">
        <v>0.64636697164884838</v>
      </c>
      <c r="N1177" s="10">
        <v>0.2</v>
      </c>
      <c r="O1177" s="10">
        <v>0.01</v>
      </c>
      <c r="P1177" s="9">
        <v>0</v>
      </c>
      <c r="Q1177" s="10">
        <v>0.87499999999999989</v>
      </c>
      <c r="R1177" s="9">
        <v>0.36759999999999993</v>
      </c>
      <c r="S1177" s="9">
        <v>0.28884390243902602</v>
      </c>
      <c r="T1177" s="11">
        <v>4.4755244E-2</v>
      </c>
      <c r="U1177" s="9">
        <v>1.2199138999999999E-4</v>
      </c>
      <c r="V1177" s="10">
        <v>5.3626278500000001E-3</v>
      </c>
      <c r="W1177" s="9">
        <v>0</v>
      </c>
      <c r="X1177" s="9">
        <v>0</v>
      </c>
      <c r="Y1177" s="9">
        <v>0</v>
      </c>
      <c r="Z1177" s="9">
        <v>0.56999999999999995</v>
      </c>
      <c r="AA1177" s="10">
        <v>0.11717442249748912</v>
      </c>
      <c r="AB1177" s="9">
        <v>0.56599998470000001</v>
      </c>
      <c r="AC1177" s="9">
        <v>0.56899999999999995</v>
      </c>
      <c r="AD1177" s="10">
        <v>0.73143348323497592</v>
      </c>
      <c r="AE1177" s="10">
        <v>0.71600611737020403</v>
      </c>
      <c r="AF1177" s="9">
        <v>0.11581862296755444</v>
      </c>
      <c r="AG1177" s="9">
        <v>0.4438031428571429</v>
      </c>
    </row>
    <row r="1178" spans="3:33">
      <c r="C1178" t="s">
        <v>186</v>
      </c>
      <c r="D1178">
        <v>1999</v>
      </c>
      <c r="E1178" s="9">
        <v>8.5789501231527093E-2</v>
      </c>
      <c r="F1178" s="9">
        <v>5.7272999974899E-2</v>
      </c>
      <c r="G1178" s="9">
        <v>1.4000000000000012E-2</v>
      </c>
      <c r="H1178" s="9">
        <v>0.625</v>
      </c>
      <c r="I1178" s="9">
        <v>0</v>
      </c>
      <c r="J1178" s="9">
        <v>0</v>
      </c>
      <c r="K1178" s="10">
        <v>0.23600000000000002</v>
      </c>
      <c r="L1178" s="9">
        <v>0.3528</v>
      </c>
      <c r="M1178" s="9">
        <v>0.64625628784423883</v>
      </c>
      <c r="N1178" s="10">
        <v>0.2</v>
      </c>
      <c r="O1178" s="10">
        <v>0.01</v>
      </c>
      <c r="P1178" s="9">
        <v>0</v>
      </c>
      <c r="Q1178" s="10">
        <v>0.87499999999999989</v>
      </c>
      <c r="R1178" s="9">
        <v>0.36759999999999993</v>
      </c>
      <c r="S1178" s="9">
        <v>0.28645853658536591</v>
      </c>
      <c r="T1178" s="11">
        <v>4.4755244E-2</v>
      </c>
      <c r="U1178" s="9">
        <v>1.1933544000000001E-4</v>
      </c>
      <c r="V1178" s="10">
        <v>4.3569448E-3</v>
      </c>
      <c r="W1178" s="9">
        <v>0</v>
      </c>
      <c r="X1178" s="9">
        <v>0</v>
      </c>
      <c r="Y1178" s="9">
        <v>0</v>
      </c>
      <c r="Z1178" s="9">
        <v>0.56999999999999995</v>
      </c>
      <c r="AA1178" s="10">
        <v>0.11717442249748912</v>
      </c>
      <c r="AB1178" s="9">
        <v>0.56499998726666667</v>
      </c>
      <c r="AC1178" s="9">
        <v>0.59599999999999997</v>
      </c>
      <c r="AD1178" s="10">
        <v>0.69876632261565297</v>
      </c>
      <c r="AE1178" s="10">
        <v>0.72469617735626302</v>
      </c>
      <c r="AF1178" s="9">
        <v>0.17670853114851778</v>
      </c>
      <c r="AG1178" s="9">
        <v>0.48341000000000006</v>
      </c>
    </row>
    <row r="1179" spans="3:33">
      <c r="C1179" t="s">
        <v>186</v>
      </c>
      <c r="D1179">
        <v>2000</v>
      </c>
      <c r="E1179" s="9">
        <v>8.5789501231527093E-2</v>
      </c>
      <c r="F1179" s="9">
        <v>5.6150000000000005E-2</v>
      </c>
      <c r="G1179" s="9">
        <v>1.0000000000000009E-2</v>
      </c>
      <c r="H1179" s="9">
        <v>0.625</v>
      </c>
      <c r="I1179" s="9">
        <v>0</v>
      </c>
      <c r="J1179" s="9">
        <v>0</v>
      </c>
      <c r="K1179" s="10">
        <v>0.23600000000000002</v>
      </c>
      <c r="L1179" s="9">
        <v>0.35399999999999998</v>
      </c>
      <c r="M1179" s="9">
        <v>0.61899742978306838</v>
      </c>
      <c r="N1179" s="10">
        <v>0.2</v>
      </c>
      <c r="O1179" s="10">
        <v>0.02</v>
      </c>
      <c r="P1179" s="9">
        <v>0</v>
      </c>
      <c r="Q1179" s="10">
        <v>0.87499999999999989</v>
      </c>
      <c r="R1179" s="9">
        <v>0.36759999999999993</v>
      </c>
      <c r="S1179" s="9">
        <v>0.27507317073170812</v>
      </c>
      <c r="T1179" s="11">
        <v>4.4755244E-2</v>
      </c>
      <c r="U1179" s="9">
        <v>1.1709739000000001E-4</v>
      </c>
      <c r="V1179" s="10">
        <v>3.3512617499999999E-3</v>
      </c>
      <c r="W1179" s="9">
        <v>0</v>
      </c>
      <c r="X1179" s="9">
        <v>0</v>
      </c>
      <c r="Y1179" s="9">
        <v>0</v>
      </c>
      <c r="Z1179" s="9">
        <v>0.56999999999999995</v>
      </c>
      <c r="AA1179" s="10">
        <v>0.11717442249748912</v>
      </c>
      <c r="AB1179" s="9">
        <v>0.56399998983333333</v>
      </c>
      <c r="AC1179" s="9">
        <v>0.64400000000000002</v>
      </c>
      <c r="AD1179" s="10">
        <v>0.6660991619963299</v>
      </c>
      <c r="AE1179" s="10">
        <v>0.73338623734232189</v>
      </c>
      <c r="AF1179" s="9">
        <v>0.33474659538037888</v>
      </c>
      <c r="AG1179" s="9">
        <v>0.53268157142857142</v>
      </c>
    </row>
    <row r="1180" spans="3:33">
      <c r="C1180" t="s">
        <v>186</v>
      </c>
      <c r="D1180">
        <v>2001</v>
      </c>
      <c r="E1180" s="9">
        <v>8.5789501231527093E-2</v>
      </c>
      <c r="F1180" s="9">
        <v>5.5670000000000004E-2</v>
      </c>
      <c r="G1180" s="9">
        <v>8.0000000000000071E-3</v>
      </c>
      <c r="H1180" s="9">
        <v>0.625</v>
      </c>
      <c r="I1180" s="9">
        <v>0</v>
      </c>
      <c r="J1180" s="9">
        <v>0</v>
      </c>
      <c r="K1180" s="10">
        <v>0.23600000000000002</v>
      </c>
      <c r="L1180" s="9">
        <v>0.35060000000000002</v>
      </c>
      <c r="M1180" s="9">
        <v>0.61754767309324143</v>
      </c>
      <c r="N1180" s="10">
        <v>0.2</v>
      </c>
      <c r="O1180" s="10">
        <v>0.02</v>
      </c>
      <c r="P1180" s="9">
        <v>0</v>
      </c>
      <c r="Q1180" s="10">
        <v>0.87499999999999989</v>
      </c>
      <c r="R1180" s="9">
        <v>0.36759999999999993</v>
      </c>
      <c r="S1180" s="9">
        <v>0.25604878048780588</v>
      </c>
      <c r="T1180" s="11">
        <v>4.4755244E-2</v>
      </c>
      <c r="U1180" s="9">
        <v>1.097186E-4</v>
      </c>
      <c r="V1180" s="10">
        <v>3.3595165000000001E-3</v>
      </c>
      <c r="W1180" s="9">
        <v>0</v>
      </c>
      <c r="X1180" s="9">
        <v>0</v>
      </c>
      <c r="Y1180" s="9">
        <v>0</v>
      </c>
      <c r="Z1180" s="9">
        <v>0.56999999999999995</v>
      </c>
      <c r="AA1180" s="10">
        <v>0.11717442249748912</v>
      </c>
      <c r="AB1180" s="9">
        <v>0.56299999239999998</v>
      </c>
      <c r="AC1180" s="9">
        <v>0.65599999999999992</v>
      </c>
      <c r="AD1180" s="10">
        <v>0.69544939383565596</v>
      </c>
      <c r="AE1180" s="10">
        <v>0.73413988579794398</v>
      </c>
      <c r="AF1180" s="9">
        <v>0.54177428140577</v>
      </c>
      <c r="AG1180" s="9">
        <v>0.58194428571428569</v>
      </c>
    </row>
    <row r="1181" spans="3:33">
      <c r="C1181" t="s">
        <v>186</v>
      </c>
      <c r="D1181">
        <v>2002</v>
      </c>
      <c r="E1181" s="9">
        <v>8.5789501231527093E-2</v>
      </c>
      <c r="F1181" s="9">
        <v>5.5190000000000003E-2</v>
      </c>
      <c r="G1181" s="9">
        <v>5.9999999999998943E-3</v>
      </c>
      <c r="H1181" s="9">
        <v>0.625</v>
      </c>
      <c r="I1181" s="9">
        <v>0</v>
      </c>
      <c r="J1181" s="9">
        <v>0</v>
      </c>
      <c r="K1181" s="10">
        <v>0.23600000000000002</v>
      </c>
      <c r="L1181" s="9">
        <v>0.34720000000000001</v>
      </c>
      <c r="M1181" s="9">
        <v>0.61598992233336292</v>
      </c>
      <c r="N1181" s="10">
        <v>0.2</v>
      </c>
      <c r="O1181" s="10">
        <v>0.01</v>
      </c>
      <c r="P1181" s="9">
        <v>0</v>
      </c>
      <c r="Q1181" s="10">
        <v>0.87499999999999989</v>
      </c>
      <c r="R1181" s="9">
        <v>0.36759999999999993</v>
      </c>
      <c r="S1181" s="9">
        <v>0.253024390243904</v>
      </c>
      <c r="T1181" s="11">
        <v>4.4755244E-2</v>
      </c>
      <c r="U1181" s="9">
        <v>1.0309754E-4</v>
      </c>
      <c r="V1181" s="10">
        <v>3.3677712500000002E-3</v>
      </c>
      <c r="W1181" s="9">
        <v>0</v>
      </c>
      <c r="X1181" s="9">
        <v>0</v>
      </c>
      <c r="Y1181" s="9">
        <v>0</v>
      </c>
      <c r="Z1181" s="9">
        <v>0.56999999999999995</v>
      </c>
      <c r="AA1181" s="10">
        <v>0.11717442249748912</v>
      </c>
      <c r="AB1181" s="9">
        <v>0.56099998470000001</v>
      </c>
      <c r="AC1181" s="9">
        <v>0.64500000000000002</v>
      </c>
      <c r="AD1181" s="10">
        <v>0.72479962567498202</v>
      </c>
      <c r="AE1181" s="10">
        <v>0.73489353425356596</v>
      </c>
      <c r="AF1181" s="9">
        <v>0.75317744758380678</v>
      </c>
      <c r="AG1181" s="9">
        <v>0.64258171428571431</v>
      </c>
    </row>
    <row r="1182" spans="3:33">
      <c r="C1182" t="s">
        <v>186</v>
      </c>
      <c r="D1182">
        <v>2003</v>
      </c>
      <c r="E1182" s="9">
        <v>8.5789501231527093E-2</v>
      </c>
      <c r="F1182" s="9">
        <v>5.4710000000000002E-2</v>
      </c>
      <c r="G1182" s="9">
        <v>4.0000000000000036E-3</v>
      </c>
      <c r="H1182" s="9">
        <v>0.625</v>
      </c>
      <c r="I1182" s="9">
        <v>0</v>
      </c>
      <c r="J1182" s="9">
        <v>0</v>
      </c>
      <c r="K1182" s="10">
        <v>0.23600000000000002</v>
      </c>
      <c r="L1182" s="9">
        <v>0.34380000000000005</v>
      </c>
      <c r="M1182" s="9">
        <v>0.64398649013284248</v>
      </c>
      <c r="N1182" s="10">
        <v>0.2</v>
      </c>
      <c r="O1182" s="10">
        <v>0.02</v>
      </c>
      <c r="P1182" s="9">
        <v>0</v>
      </c>
      <c r="Q1182" s="10">
        <v>0.87499999999999989</v>
      </c>
      <c r="R1182" s="9">
        <v>0.36759999999999993</v>
      </c>
      <c r="S1182" s="9">
        <v>0.25102439024390411</v>
      </c>
      <c r="T1182" s="11">
        <v>4.4755244E-2</v>
      </c>
      <c r="U1182" s="9">
        <v>0</v>
      </c>
      <c r="V1182" s="10">
        <v>3.3760259999999999E-3</v>
      </c>
      <c r="W1182" s="9">
        <v>0</v>
      </c>
      <c r="X1182" s="9">
        <v>0</v>
      </c>
      <c r="Y1182" s="9">
        <v>0</v>
      </c>
      <c r="Z1182" s="9">
        <v>0.56999999999999995</v>
      </c>
      <c r="AA1182" s="10">
        <v>0.11717442249748912</v>
      </c>
      <c r="AB1182" s="9">
        <v>0.56099998470000001</v>
      </c>
      <c r="AC1182" s="9">
        <v>0.63</v>
      </c>
      <c r="AD1182" s="10">
        <v>0.71978934321273402</v>
      </c>
      <c r="AE1182" s="10">
        <v>0.743694552399084</v>
      </c>
      <c r="AF1182" s="9">
        <v>0.87144207145368113</v>
      </c>
      <c r="AG1182" s="9">
        <v>0.7392548571428571</v>
      </c>
    </row>
    <row r="1183" spans="3:33">
      <c r="C1183" t="s">
        <v>186</v>
      </c>
      <c r="D1183">
        <v>2004</v>
      </c>
      <c r="E1183" s="9">
        <v>8.5789501231527093E-2</v>
      </c>
      <c r="F1183" s="9">
        <v>5.423E-2</v>
      </c>
      <c r="G1183" s="9">
        <v>2.0000000000000018E-3</v>
      </c>
      <c r="H1183" s="9">
        <v>0.625</v>
      </c>
      <c r="I1183" s="9">
        <v>0</v>
      </c>
      <c r="J1183" s="9">
        <v>0</v>
      </c>
      <c r="K1183" s="10">
        <v>0.23600000000000002</v>
      </c>
      <c r="L1183" s="9">
        <v>0.34039999999999998</v>
      </c>
      <c r="M1183" s="9">
        <v>0.62483094257132166</v>
      </c>
      <c r="N1183" s="10">
        <v>0.2</v>
      </c>
      <c r="O1183" s="10">
        <v>0.03</v>
      </c>
      <c r="P1183" s="9">
        <v>0</v>
      </c>
      <c r="Q1183" s="10">
        <v>0.87499999999999989</v>
      </c>
      <c r="R1183" s="9">
        <v>0.35955199999999987</v>
      </c>
      <c r="S1183" s="9">
        <v>0.24702439024390399</v>
      </c>
      <c r="T1183" s="11">
        <v>4.4755244E-2</v>
      </c>
      <c r="U1183" s="9">
        <v>0</v>
      </c>
      <c r="V1183" s="10">
        <v>3.38428075E-3</v>
      </c>
      <c r="W1183" s="9">
        <v>0</v>
      </c>
      <c r="X1183" s="9">
        <v>0</v>
      </c>
      <c r="Y1183" s="9">
        <v>0</v>
      </c>
      <c r="Z1183" s="9">
        <v>0.56999999999999995</v>
      </c>
      <c r="AA1183" s="10">
        <v>0.11717442249748912</v>
      </c>
      <c r="AB1183" s="9">
        <v>0.58053058893333342</v>
      </c>
      <c r="AC1183" s="9">
        <v>0.627</v>
      </c>
      <c r="AD1183" s="10">
        <v>0.67345560820932593</v>
      </c>
      <c r="AE1183" s="10">
        <v>0.73650954258447998</v>
      </c>
      <c r="AF1183" s="9">
        <v>0.95940788384332776</v>
      </c>
      <c r="AG1183" s="9">
        <v>0.84125257142857146</v>
      </c>
    </row>
    <row r="1184" spans="3:33">
      <c r="C1184" t="s">
        <v>186</v>
      </c>
      <c r="D1184">
        <v>2005</v>
      </c>
      <c r="E1184" s="9">
        <v>8.5789501231527093E-2</v>
      </c>
      <c r="F1184" s="9">
        <v>5.3749999999999999E-2</v>
      </c>
      <c r="G1184" s="9">
        <v>0</v>
      </c>
      <c r="H1184" s="9">
        <v>0.625</v>
      </c>
      <c r="I1184" s="9">
        <v>0</v>
      </c>
      <c r="J1184" s="9">
        <v>0</v>
      </c>
      <c r="K1184" s="10">
        <v>0.23600000000000002</v>
      </c>
      <c r="L1184" s="9">
        <v>0.33700000000000002</v>
      </c>
      <c r="M1184" s="9">
        <v>0.64659060971612459</v>
      </c>
      <c r="N1184" s="10">
        <v>0.2</v>
      </c>
      <c r="O1184" s="10">
        <v>0.03</v>
      </c>
      <c r="P1184" s="9">
        <v>0</v>
      </c>
      <c r="Q1184" s="10">
        <v>0.87499999999999989</v>
      </c>
      <c r="R1184" s="9">
        <v>0.411744</v>
      </c>
      <c r="S1184" s="9">
        <v>0.24346829268292791</v>
      </c>
      <c r="T1184" s="11">
        <v>4.4755244E-2</v>
      </c>
      <c r="U1184" s="9">
        <v>0</v>
      </c>
      <c r="V1184" s="10">
        <v>3.3925355000000001E-3</v>
      </c>
      <c r="W1184" s="9">
        <v>0</v>
      </c>
      <c r="X1184" s="9">
        <v>0</v>
      </c>
      <c r="Y1184" s="9">
        <v>0</v>
      </c>
      <c r="Z1184" s="9">
        <v>0.56999999999999995</v>
      </c>
      <c r="AA1184" s="10">
        <v>0.11717442249748912</v>
      </c>
      <c r="AB1184" s="9">
        <v>0.60006119316666662</v>
      </c>
      <c r="AC1184" s="9">
        <v>0.63500000000000001</v>
      </c>
      <c r="AD1184" s="10">
        <v>0.68652224133942796</v>
      </c>
      <c r="AE1184" s="10">
        <v>0.73260701513513593</v>
      </c>
      <c r="AF1184" s="9">
        <v>1</v>
      </c>
      <c r="AG1184" s="9">
        <v>0.91247457142857147</v>
      </c>
    </row>
    <row r="1185" spans="3:33">
      <c r="C1185" t="s">
        <v>186</v>
      </c>
      <c r="D1185">
        <v>2006</v>
      </c>
      <c r="E1185" s="9">
        <v>8.5789501231527093E-2</v>
      </c>
      <c r="F1185" s="9">
        <v>5.4824999975971879E-2</v>
      </c>
      <c r="G1185" s="9">
        <v>0</v>
      </c>
      <c r="H1185" s="9">
        <v>0.625</v>
      </c>
      <c r="I1185" s="9">
        <v>0</v>
      </c>
      <c r="J1185" s="9">
        <v>0</v>
      </c>
      <c r="K1185" s="10">
        <v>0.23600000000000002</v>
      </c>
      <c r="L1185" s="9">
        <v>0.33299999999999996</v>
      </c>
      <c r="M1185" s="9">
        <v>0.78386275449226273</v>
      </c>
      <c r="N1185" s="10">
        <v>0.2</v>
      </c>
      <c r="O1185" s="10">
        <v>0.03</v>
      </c>
      <c r="P1185" s="9">
        <v>0</v>
      </c>
      <c r="Q1185" s="10">
        <v>0.87499999999999989</v>
      </c>
      <c r="R1185" s="9">
        <v>0.39112800000000003</v>
      </c>
      <c r="S1185" s="9">
        <v>0.23248780487804988</v>
      </c>
      <c r="T1185" s="11">
        <v>4.4755244E-2</v>
      </c>
      <c r="U1185" s="9">
        <v>0</v>
      </c>
      <c r="V1185" s="10">
        <v>3.78717625E-3</v>
      </c>
      <c r="W1185" s="9">
        <v>0</v>
      </c>
      <c r="X1185" s="9">
        <v>0</v>
      </c>
      <c r="Y1185" s="9">
        <v>0</v>
      </c>
      <c r="Z1185" s="9">
        <v>0.56999999999999995</v>
      </c>
      <c r="AA1185" s="10">
        <v>0.11717442249748912</v>
      </c>
      <c r="AB1185" s="9">
        <v>0.61959179740000003</v>
      </c>
      <c r="AC1185" s="9">
        <v>0.65</v>
      </c>
      <c r="AD1185" s="10">
        <v>0.69060138677983196</v>
      </c>
      <c r="AE1185" s="10">
        <v>0.71435657344925407</v>
      </c>
      <c r="AF1185" s="9">
        <v>1</v>
      </c>
      <c r="AG1185" s="9">
        <v>0.95387971428571428</v>
      </c>
    </row>
    <row r="1186" spans="3:33">
      <c r="C1186" t="s">
        <v>186</v>
      </c>
      <c r="D1186">
        <v>2007</v>
      </c>
      <c r="E1186" s="9">
        <v>8.5789501231527093E-2</v>
      </c>
      <c r="F1186" s="9">
        <v>5.5899999951943752E-2</v>
      </c>
      <c r="G1186" s="9">
        <v>0</v>
      </c>
      <c r="H1186" s="9">
        <v>0.625</v>
      </c>
      <c r="I1186" s="9">
        <v>0</v>
      </c>
      <c r="J1186" s="9">
        <v>0</v>
      </c>
      <c r="K1186" s="10">
        <v>0.23600000000000002</v>
      </c>
      <c r="L1186" s="9">
        <v>0.32899999999999996</v>
      </c>
      <c r="M1186" s="9">
        <v>0.78202764853169437</v>
      </c>
      <c r="N1186" s="10">
        <v>0.2</v>
      </c>
      <c r="O1186" s="10">
        <v>0.05</v>
      </c>
      <c r="P1186" s="9">
        <v>0</v>
      </c>
      <c r="Q1186" s="10">
        <v>0.87499999999999989</v>
      </c>
      <c r="R1186" s="9">
        <v>0.40908</v>
      </c>
      <c r="S1186" s="9">
        <v>0.23064390243902611</v>
      </c>
      <c r="T1186" s="11">
        <v>4.4755244E-2</v>
      </c>
      <c r="U1186" s="9">
        <v>0</v>
      </c>
      <c r="V1186" s="10">
        <v>4.181817E-3</v>
      </c>
      <c r="W1186" s="9">
        <v>0</v>
      </c>
      <c r="X1186" s="9">
        <v>0</v>
      </c>
      <c r="Y1186" s="9">
        <v>0</v>
      </c>
      <c r="Z1186" s="9">
        <v>0.56999999999999995</v>
      </c>
      <c r="AA1186" s="10">
        <v>0.11717442249748912</v>
      </c>
      <c r="AB1186" s="9">
        <v>0.62283682220000003</v>
      </c>
      <c r="AC1186" s="9">
        <v>0.64800000000000002</v>
      </c>
      <c r="AD1186" s="10">
        <v>0.64966811316798601</v>
      </c>
      <c r="AE1186" s="10">
        <v>0.71295876795806401</v>
      </c>
      <c r="AF1186" s="9">
        <v>1</v>
      </c>
      <c r="AG1186" s="9">
        <v>0.96007514285714279</v>
      </c>
    </row>
    <row r="1187" spans="3:33">
      <c r="C1187" t="s">
        <v>186</v>
      </c>
      <c r="D1187">
        <v>2008</v>
      </c>
      <c r="E1187" s="9">
        <v>8.5789501231527093E-2</v>
      </c>
      <c r="F1187" s="9">
        <v>5.6974999927915632E-2</v>
      </c>
      <c r="G1187" s="9">
        <v>0</v>
      </c>
      <c r="H1187" s="9">
        <v>0.625</v>
      </c>
      <c r="I1187" s="9">
        <v>0</v>
      </c>
      <c r="J1187" s="9">
        <v>0</v>
      </c>
      <c r="K1187" s="10">
        <v>0.23600000000000002</v>
      </c>
      <c r="L1187" s="9">
        <v>0.32500000000000001</v>
      </c>
      <c r="M1187" s="9">
        <v>0.82924602901577138</v>
      </c>
      <c r="N1187" s="10">
        <v>0.2</v>
      </c>
      <c r="O1187" s="10">
        <v>5.0999999977648258E-2</v>
      </c>
      <c r="P1187" s="9">
        <v>0</v>
      </c>
      <c r="Q1187" s="10">
        <v>0.87499999999999989</v>
      </c>
      <c r="R1187" s="9">
        <v>0.49903999999999993</v>
      </c>
      <c r="S1187" s="9">
        <v>0.21981951219512208</v>
      </c>
      <c r="T1187" s="11">
        <v>4.4755244E-2</v>
      </c>
      <c r="U1187" s="9">
        <v>0</v>
      </c>
      <c r="V1187" s="10">
        <v>4.5764577500000004E-3</v>
      </c>
      <c r="W1187" s="9">
        <v>0</v>
      </c>
      <c r="X1187" s="9">
        <v>0</v>
      </c>
      <c r="Y1187" s="9">
        <v>0</v>
      </c>
      <c r="Z1187" s="9">
        <v>0.56999999999999995</v>
      </c>
      <c r="AA1187" s="10">
        <v>0.11717442249748912</v>
      </c>
      <c r="AB1187" s="9">
        <v>0.62349999999999994</v>
      </c>
      <c r="AC1187" s="9">
        <v>0.67599999999999993</v>
      </c>
      <c r="AD1187" s="10">
        <v>0.64952483559044005</v>
      </c>
      <c r="AE1187" s="10">
        <v>0.70391176582055193</v>
      </c>
      <c r="AF1187" s="9">
        <v>1</v>
      </c>
      <c r="AG1187" s="9">
        <v>0.92881742857142846</v>
      </c>
    </row>
    <row r="1188" spans="3:33">
      <c r="C1188" t="s">
        <v>186</v>
      </c>
      <c r="D1188">
        <v>2009</v>
      </c>
      <c r="E1188" s="9">
        <v>8.5789501231527093E-2</v>
      </c>
      <c r="F1188" s="9">
        <v>5.8049999903887511E-2</v>
      </c>
      <c r="G1188" s="9">
        <v>1.9999999552965164E-2</v>
      </c>
      <c r="H1188" s="9">
        <v>0.625</v>
      </c>
      <c r="I1188" s="9">
        <v>0</v>
      </c>
      <c r="J1188" s="9">
        <v>1.9999999552965164E-2</v>
      </c>
      <c r="K1188" s="10">
        <v>0.23600000000000002</v>
      </c>
      <c r="L1188" s="9">
        <v>0.32100000000000001</v>
      </c>
      <c r="M1188" s="9">
        <v>0.82924602901577138</v>
      </c>
      <c r="N1188" s="10">
        <v>0.2</v>
      </c>
      <c r="O1188" s="10">
        <v>5.1999999955296521E-2</v>
      </c>
      <c r="P1188" s="9">
        <v>0</v>
      </c>
      <c r="Q1188" s="10">
        <v>0.87499999999999989</v>
      </c>
      <c r="R1188" s="9">
        <v>0.49903999999999993</v>
      </c>
      <c r="S1188" s="9">
        <v>0.24942312128952748</v>
      </c>
      <c r="T1188" s="11">
        <v>4.4755244E-2</v>
      </c>
      <c r="U1188" s="9">
        <v>0</v>
      </c>
      <c r="V1188" s="10">
        <v>4.6679869029541644E-3</v>
      </c>
      <c r="W1188" s="9">
        <v>0</v>
      </c>
      <c r="X1188" s="9">
        <v>0</v>
      </c>
      <c r="Y1188" s="9">
        <v>0</v>
      </c>
      <c r="Z1188" s="9">
        <v>0.56999999999999995</v>
      </c>
      <c r="AA1188" s="10">
        <v>0.11717442249748912</v>
      </c>
      <c r="AB1188" s="9">
        <v>0.63102999983169139</v>
      </c>
      <c r="AC1188" s="9">
        <v>0.66799999999999993</v>
      </c>
      <c r="AD1188" s="10">
        <v>0.61988852380657</v>
      </c>
      <c r="AE1188" s="10">
        <v>0.70140068046913806</v>
      </c>
      <c r="AF1188" s="9">
        <v>1</v>
      </c>
      <c r="AG1188" s="9">
        <v>0.91024108041521368</v>
      </c>
    </row>
    <row r="1189" spans="3:33">
      <c r="C1189" t="s">
        <v>186</v>
      </c>
      <c r="D1189">
        <v>2010</v>
      </c>
      <c r="E1189" s="9">
        <v>8.5789501231527093E-2</v>
      </c>
      <c r="F1189" s="9">
        <v>5.9124999879859391E-2</v>
      </c>
      <c r="G1189" s="9">
        <v>3.9999999105930328E-2</v>
      </c>
      <c r="H1189" s="9">
        <v>0.625</v>
      </c>
      <c r="I1189" s="9">
        <v>0</v>
      </c>
      <c r="J1189" s="9">
        <v>3.9999999105930328E-2</v>
      </c>
      <c r="K1189" s="10">
        <v>0.23600000000000002</v>
      </c>
      <c r="L1189" s="9">
        <v>0.32420999992825089</v>
      </c>
      <c r="M1189" s="9">
        <v>0.82924602901577138</v>
      </c>
      <c r="N1189" s="10">
        <v>0.2</v>
      </c>
      <c r="O1189" s="10">
        <v>5.2999999932944776E-2</v>
      </c>
      <c r="P1189" s="9">
        <v>0</v>
      </c>
      <c r="Q1189" s="10">
        <v>0.87499999999999989</v>
      </c>
      <c r="R1189" s="9">
        <v>0.49903999999999993</v>
      </c>
      <c r="S1189" s="9">
        <v>0.27902673038393289</v>
      </c>
      <c r="T1189" s="11">
        <v>4.4755244E-2</v>
      </c>
      <c r="U1189" s="9">
        <v>0</v>
      </c>
      <c r="V1189" s="10">
        <v>4.7595160559083284E-3</v>
      </c>
      <c r="W1189" s="9">
        <v>0</v>
      </c>
      <c r="X1189" s="9">
        <v>0</v>
      </c>
      <c r="Y1189" s="9">
        <v>0</v>
      </c>
      <c r="Z1189" s="9">
        <v>0.56999999999999995</v>
      </c>
      <c r="AA1189" s="10">
        <v>0.11717442249748912</v>
      </c>
      <c r="AB1189" s="9">
        <v>0.63855999966338284</v>
      </c>
      <c r="AC1189" s="9">
        <v>0.66099999999999992</v>
      </c>
      <c r="AD1189" s="10">
        <v>0.61868963859530146</v>
      </c>
      <c r="AE1189" s="10">
        <v>0.69938667370946317</v>
      </c>
      <c r="AF1189" s="9">
        <v>1</v>
      </c>
      <c r="AG1189" s="9">
        <v>0.89166473225899889</v>
      </c>
    </row>
    <row r="1190" spans="3:33">
      <c r="C1190" t="s">
        <v>188</v>
      </c>
      <c r="D1190">
        <v>1995</v>
      </c>
      <c r="E1190" s="9">
        <v>0.60381584158415857</v>
      </c>
      <c r="F1190" s="9">
        <v>1.054899997856468E-3</v>
      </c>
      <c r="G1190" s="9">
        <v>0</v>
      </c>
      <c r="H1190" s="9">
        <v>0.42500000000000004</v>
      </c>
      <c r="I1190" s="9">
        <v>0</v>
      </c>
      <c r="J1190" s="9">
        <v>0</v>
      </c>
      <c r="K1190" s="10">
        <v>0.44466666666666665</v>
      </c>
      <c r="L1190" s="9">
        <v>8.4000000000000088E-2</v>
      </c>
      <c r="M1190" s="9">
        <v>0.5</v>
      </c>
      <c r="N1190" s="10">
        <v>0.3</v>
      </c>
      <c r="O1190" s="10">
        <v>1</v>
      </c>
      <c r="P1190" s="9">
        <v>0</v>
      </c>
      <c r="Q1190" s="10">
        <v>6.7499999999999991E-2</v>
      </c>
      <c r="R1190" s="9">
        <v>0.30508799999999991</v>
      </c>
      <c r="S1190" s="9">
        <v>0.15097560975609814</v>
      </c>
      <c r="T1190" s="11">
        <v>9.3994778000000001E-2</v>
      </c>
      <c r="U1190" s="9">
        <v>0</v>
      </c>
      <c r="V1190" s="10">
        <v>3.9964937499999999E-3</v>
      </c>
      <c r="W1190" s="9">
        <v>5.0171683975983053E-2</v>
      </c>
      <c r="X1190" s="9">
        <v>0.17163011571269601</v>
      </c>
      <c r="Y1190" s="9">
        <v>0</v>
      </c>
      <c r="Z1190" s="9">
        <v>0.77</v>
      </c>
      <c r="AA1190" s="10">
        <v>0</v>
      </c>
      <c r="AB1190" s="9">
        <v>0.75200000759999996</v>
      </c>
      <c r="AC1190" s="9">
        <v>0.67680000063031909</v>
      </c>
      <c r="AD1190" s="10">
        <v>0.70916821665290164</v>
      </c>
      <c r="AE1190" s="10">
        <v>0.76104499157318006</v>
      </c>
      <c r="AF1190" s="9">
        <v>0.12803897180762888</v>
      </c>
      <c r="AG1190" s="9">
        <v>0.50745557142857145</v>
      </c>
    </row>
    <row r="1191" spans="3:33">
      <c r="C1191" t="s">
        <v>188</v>
      </c>
      <c r="D1191">
        <v>1996</v>
      </c>
      <c r="E1191" s="9">
        <v>0.60381584158415857</v>
      </c>
      <c r="F1191" s="9">
        <v>1.0357199982851744E-3</v>
      </c>
      <c r="G1191" s="9">
        <v>0</v>
      </c>
      <c r="H1191" s="9">
        <v>0.42500000000000004</v>
      </c>
      <c r="I1191" s="9">
        <v>0</v>
      </c>
      <c r="J1191" s="9">
        <v>0</v>
      </c>
      <c r="K1191" s="10">
        <v>0.44466666666666665</v>
      </c>
      <c r="L1191" s="9">
        <v>8.2799999999999999E-2</v>
      </c>
      <c r="M1191" s="9">
        <v>0.5</v>
      </c>
      <c r="N1191" s="10">
        <v>0.3</v>
      </c>
      <c r="O1191" s="10">
        <v>0.96</v>
      </c>
      <c r="P1191" s="9">
        <v>0</v>
      </c>
      <c r="Q1191" s="10">
        <v>6.7499999999999991E-2</v>
      </c>
      <c r="R1191" s="9">
        <v>0.30508799999999991</v>
      </c>
      <c r="S1191" s="9">
        <v>0.13790243902438992</v>
      </c>
      <c r="T1191" s="11">
        <v>9.3994778000000001E-2</v>
      </c>
      <c r="U1191" s="9">
        <v>0</v>
      </c>
      <c r="V1191" s="10">
        <v>3.8457650999999997E-3</v>
      </c>
      <c r="W1191" s="9">
        <v>5.0171683975983053E-2</v>
      </c>
      <c r="X1191" s="9">
        <v>0.17163011571269601</v>
      </c>
      <c r="Y1191" s="9">
        <v>0</v>
      </c>
      <c r="Z1191" s="9">
        <v>0.77</v>
      </c>
      <c r="AA1191" s="10">
        <v>0</v>
      </c>
      <c r="AB1191" s="9">
        <v>0.74100000379999997</v>
      </c>
      <c r="AC1191" s="9">
        <v>0.69090000031515952</v>
      </c>
      <c r="AD1191" s="10">
        <v>0.71343695567090604</v>
      </c>
      <c r="AE1191" s="10">
        <v>0.76637244025928797</v>
      </c>
      <c r="AF1191" s="9">
        <v>0.19261316872428</v>
      </c>
      <c r="AG1191" s="9">
        <v>0.51261142857142861</v>
      </c>
    </row>
    <row r="1192" spans="3:33">
      <c r="C1192" t="s">
        <v>188</v>
      </c>
      <c r="D1192">
        <v>1997</v>
      </c>
      <c r="E1192" s="9">
        <v>0.60381584158415857</v>
      </c>
      <c r="F1192" s="9">
        <v>1.0165399987138808E-3</v>
      </c>
      <c r="G1192" s="9">
        <v>0</v>
      </c>
      <c r="H1192" s="9">
        <v>0.42500000000000004</v>
      </c>
      <c r="I1192" s="9">
        <v>0</v>
      </c>
      <c r="J1192" s="9">
        <v>0</v>
      </c>
      <c r="K1192" s="10">
        <v>0.44466666666666665</v>
      </c>
      <c r="L1192" s="9">
        <v>8.1600000000000006E-2</v>
      </c>
      <c r="M1192" s="9">
        <v>0.5</v>
      </c>
      <c r="N1192" s="10">
        <v>0.3</v>
      </c>
      <c r="O1192" s="10">
        <v>1</v>
      </c>
      <c r="P1192" s="9">
        <v>0</v>
      </c>
      <c r="Q1192" s="10">
        <v>6.7499999999999991E-2</v>
      </c>
      <c r="R1192" s="9">
        <v>0.30508799999999991</v>
      </c>
      <c r="S1192" s="9">
        <v>0.14000000000000001</v>
      </c>
      <c r="T1192" s="11">
        <v>9.3994778000000001E-2</v>
      </c>
      <c r="U1192" s="9">
        <v>0</v>
      </c>
      <c r="V1192" s="10">
        <v>3.69503645E-3</v>
      </c>
      <c r="W1192" s="9">
        <v>5.0171683975983053E-2</v>
      </c>
      <c r="X1192" s="9">
        <v>0.17163011571269601</v>
      </c>
      <c r="Y1192" s="9">
        <v>0</v>
      </c>
      <c r="Z1192" s="9">
        <v>0.77</v>
      </c>
      <c r="AA1192" s="10">
        <v>0</v>
      </c>
      <c r="AB1192" s="9">
        <v>0.74299999239999992</v>
      </c>
      <c r="AC1192" s="9">
        <v>0.70499999999999996</v>
      </c>
      <c r="AD1192" s="10">
        <v>0.73456490689253706</v>
      </c>
      <c r="AE1192" s="10">
        <v>0.77986894204258006</v>
      </c>
      <c r="AF1192" s="9">
        <v>0.26702614379084999</v>
      </c>
      <c r="AG1192" s="9">
        <v>0.53955214285714292</v>
      </c>
    </row>
    <row r="1193" spans="3:33">
      <c r="C1193" t="s">
        <v>188</v>
      </c>
      <c r="D1193">
        <v>1998</v>
      </c>
      <c r="E1193" s="9">
        <v>0.60381584158415857</v>
      </c>
      <c r="F1193" s="9">
        <v>9.973599991425872E-4</v>
      </c>
      <c r="G1193" s="9">
        <v>0</v>
      </c>
      <c r="H1193" s="9">
        <v>0.42500000000000004</v>
      </c>
      <c r="I1193" s="9">
        <v>0</v>
      </c>
      <c r="J1193" s="9">
        <v>0</v>
      </c>
      <c r="K1193" s="10">
        <v>0.44466666666666665</v>
      </c>
      <c r="L1193" s="9">
        <v>8.0400000000000096E-2</v>
      </c>
      <c r="M1193" s="9">
        <v>0.5</v>
      </c>
      <c r="N1193" s="10">
        <v>0.3</v>
      </c>
      <c r="O1193" s="10">
        <v>1</v>
      </c>
      <c r="P1193" s="9">
        <v>0</v>
      </c>
      <c r="Q1193" s="10">
        <v>6.7499999999999991E-2</v>
      </c>
      <c r="R1193" s="9">
        <v>0.30508799999999991</v>
      </c>
      <c r="S1193" s="9">
        <v>0.137024390243904</v>
      </c>
      <c r="T1193" s="11">
        <v>9.3994778000000001E-2</v>
      </c>
      <c r="U1193" s="9">
        <v>0</v>
      </c>
      <c r="V1193" s="10">
        <v>3.5443077999999999E-3</v>
      </c>
      <c r="W1193" s="9">
        <v>5.0171683975983053E-2</v>
      </c>
      <c r="X1193" s="9">
        <v>0.17163011571269601</v>
      </c>
      <c r="Y1193" s="9">
        <v>0</v>
      </c>
      <c r="Z1193" s="9">
        <v>0.77</v>
      </c>
      <c r="AA1193" s="10">
        <v>0</v>
      </c>
      <c r="AB1193" s="9">
        <v>0.7289999962</v>
      </c>
      <c r="AC1193" s="9">
        <v>0.71200000000000008</v>
      </c>
      <c r="AD1193" s="10">
        <v>0.75569285811416798</v>
      </c>
      <c r="AE1193" s="10">
        <v>0.79336544382587204</v>
      </c>
      <c r="AF1193" s="9">
        <v>0.42287104622871002</v>
      </c>
      <c r="AG1193" s="9">
        <v>0.54976385714285714</v>
      </c>
    </row>
    <row r="1194" spans="3:33">
      <c r="C1194" t="s">
        <v>188</v>
      </c>
      <c r="D1194">
        <v>1999</v>
      </c>
      <c r="E1194" s="9">
        <v>0.60381584158415857</v>
      </c>
      <c r="F1194" s="9">
        <v>9.781799995712936E-4</v>
      </c>
      <c r="G1194" s="9">
        <v>0</v>
      </c>
      <c r="H1194" s="9">
        <v>0.42500000000000004</v>
      </c>
      <c r="I1194" s="9">
        <v>0</v>
      </c>
      <c r="J1194" s="9">
        <v>0</v>
      </c>
      <c r="K1194" s="10">
        <v>0.44466666666666665</v>
      </c>
      <c r="L1194" s="9">
        <v>7.9199999999999993E-2</v>
      </c>
      <c r="M1194" s="9">
        <v>0.5</v>
      </c>
      <c r="N1194" s="10">
        <v>0.3</v>
      </c>
      <c r="O1194" s="10">
        <v>1</v>
      </c>
      <c r="P1194" s="9">
        <v>0</v>
      </c>
      <c r="Q1194" s="10">
        <v>6.7499999999999991E-2</v>
      </c>
      <c r="R1194" s="9">
        <v>0.30508799999999991</v>
      </c>
      <c r="S1194" s="9">
        <v>0.12682926829268415</v>
      </c>
      <c r="T1194" s="11">
        <v>9.3994778000000001E-2</v>
      </c>
      <c r="U1194" s="9">
        <v>0</v>
      </c>
      <c r="V1194" s="10">
        <v>3.3935791500000001E-3</v>
      </c>
      <c r="W1194" s="9">
        <v>5.0171683975983053E-2</v>
      </c>
      <c r="X1194" s="9">
        <v>0.17163011571269601</v>
      </c>
      <c r="Y1194" s="9">
        <v>0</v>
      </c>
      <c r="Z1194" s="9">
        <v>0.77</v>
      </c>
      <c r="AA1194" s="10">
        <v>0</v>
      </c>
      <c r="AB1194" s="9">
        <v>0.71899999619999999</v>
      </c>
      <c r="AC1194" s="9">
        <v>0.71400000000000008</v>
      </c>
      <c r="AD1194" s="10">
        <v>0.76961950069049501</v>
      </c>
      <c r="AE1194" s="10">
        <v>0.80095013325106912</v>
      </c>
      <c r="AF1194" s="9">
        <v>0.69114714714714665</v>
      </c>
      <c r="AG1194" s="9">
        <v>0.5711585714285714</v>
      </c>
    </row>
    <row r="1195" spans="3:33">
      <c r="C1195" t="s">
        <v>188</v>
      </c>
      <c r="D1195">
        <v>2000</v>
      </c>
      <c r="E1195" s="9">
        <v>0.60381584158415857</v>
      </c>
      <c r="F1195" s="9">
        <v>9.59E-4</v>
      </c>
      <c r="G1195" s="9">
        <v>0</v>
      </c>
      <c r="H1195" s="9">
        <v>0.42500000000000004</v>
      </c>
      <c r="I1195" s="9">
        <v>0</v>
      </c>
      <c r="J1195" s="9">
        <v>0</v>
      </c>
      <c r="K1195" s="10">
        <v>0.44466666666666665</v>
      </c>
      <c r="L1195" s="9">
        <v>7.8E-2</v>
      </c>
      <c r="M1195" s="9">
        <v>0.5</v>
      </c>
      <c r="N1195" s="10">
        <v>0.3</v>
      </c>
      <c r="O1195" s="10">
        <v>1</v>
      </c>
      <c r="P1195" s="9">
        <v>0</v>
      </c>
      <c r="Q1195" s="10">
        <v>6.7499999999999991E-2</v>
      </c>
      <c r="R1195" s="9">
        <v>0.30508799999999991</v>
      </c>
      <c r="S1195" s="9">
        <v>0.12092682926829412</v>
      </c>
      <c r="T1195" s="11">
        <v>9.3994778000000001E-2</v>
      </c>
      <c r="U1195" s="9">
        <v>0</v>
      </c>
      <c r="V1195" s="10">
        <v>3.2428505E-3</v>
      </c>
      <c r="W1195" s="9">
        <v>5.0171683975983053E-2</v>
      </c>
      <c r="X1195" s="9">
        <v>0.17163011571269601</v>
      </c>
      <c r="Y1195" s="9">
        <v>0</v>
      </c>
      <c r="Z1195" s="9">
        <v>0.77</v>
      </c>
      <c r="AA1195" s="10">
        <v>0</v>
      </c>
      <c r="AB1195" s="9">
        <v>0.70500000000000007</v>
      </c>
      <c r="AC1195" s="9">
        <v>0.74</v>
      </c>
      <c r="AD1195" s="10">
        <v>0.78354614326682204</v>
      </c>
      <c r="AE1195" s="10">
        <v>0.80853482267626597</v>
      </c>
      <c r="AF1195" s="9">
        <v>0.84972716488730782</v>
      </c>
      <c r="AG1195" s="9">
        <v>0.649424</v>
      </c>
    </row>
    <row r="1196" spans="3:33">
      <c r="C1196" t="s">
        <v>188</v>
      </c>
      <c r="D1196">
        <v>2001</v>
      </c>
      <c r="E1196" s="9">
        <v>0.60381584158415857</v>
      </c>
      <c r="F1196" s="9">
        <v>9.6140000000000006E-4</v>
      </c>
      <c r="G1196" s="9">
        <v>0</v>
      </c>
      <c r="H1196" s="9">
        <v>0.42500000000000004</v>
      </c>
      <c r="I1196" s="9">
        <v>0</v>
      </c>
      <c r="J1196" s="9">
        <v>0</v>
      </c>
      <c r="K1196" s="10">
        <v>0.44466666666666665</v>
      </c>
      <c r="L1196" s="9">
        <v>7.8E-2</v>
      </c>
      <c r="M1196" s="9">
        <v>0.5</v>
      </c>
      <c r="N1196" s="10">
        <v>0.3</v>
      </c>
      <c r="O1196" s="10">
        <v>1</v>
      </c>
      <c r="P1196" s="9">
        <v>0</v>
      </c>
      <c r="Q1196" s="10">
        <v>6.7499999999999991E-2</v>
      </c>
      <c r="R1196" s="9">
        <v>0.30508799999999991</v>
      </c>
      <c r="S1196" s="9">
        <v>0.11185365853658591</v>
      </c>
      <c r="T1196" s="11">
        <v>9.3994778000000001E-2</v>
      </c>
      <c r="U1196" s="9">
        <v>0</v>
      </c>
      <c r="V1196" s="10">
        <v>3.1681663000000001E-3</v>
      </c>
      <c r="W1196" s="9">
        <v>5.0171683975983053E-2</v>
      </c>
      <c r="X1196" s="9">
        <v>0.17163011571269601</v>
      </c>
      <c r="Y1196" s="9">
        <v>0</v>
      </c>
      <c r="Z1196" s="9">
        <v>0.77</v>
      </c>
      <c r="AA1196" s="10">
        <v>0</v>
      </c>
      <c r="AB1196" s="9">
        <v>0.69399999619999997</v>
      </c>
      <c r="AC1196" s="9">
        <v>0.7340000000000001</v>
      </c>
      <c r="AD1196" s="10">
        <v>0.79477126624553507</v>
      </c>
      <c r="AE1196" s="10">
        <v>0.80312015329088893</v>
      </c>
      <c r="AF1196" s="9">
        <v>0.96737231968810888</v>
      </c>
      <c r="AG1196" s="9">
        <v>0.68200685714285714</v>
      </c>
    </row>
    <row r="1197" spans="3:33">
      <c r="C1197" t="s">
        <v>188</v>
      </c>
      <c r="D1197">
        <v>2002</v>
      </c>
      <c r="E1197" s="9">
        <v>0.60381584158415857</v>
      </c>
      <c r="F1197" s="9">
        <v>9.6380000000000012E-4</v>
      </c>
      <c r="G1197" s="9">
        <v>0</v>
      </c>
      <c r="H1197" s="9">
        <v>0.42500000000000004</v>
      </c>
      <c r="I1197" s="9">
        <v>0</v>
      </c>
      <c r="J1197" s="9">
        <v>0</v>
      </c>
      <c r="K1197" s="10">
        <v>0.44466666666666665</v>
      </c>
      <c r="L1197" s="9">
        <v>7.8E-2</v>
      </c>
      <c r="M1197" s="9">
        <v>0.5</v>
      </c>
      <c r="N1197" s="10">
        <v>0.3</v>
      </c>
      <c r="O1197" s="10">
        <v>1</v>
      </c>
      <c r="P1197" s="9">
        <v>0</v>
      </c>
      <c r="Q1197" s="10">
        <v>6.7499999999999991E-2</v>
      </c>
      <c r="R1197" s="9">
        <v>0.30508799999999991</v>
      </c>
      <c r="S1197" s="9">
        <v>0.1109756097560981</v>
      </c>
      <c r="T1197" s="11">
        <v>9.3994778000000001E-2</v>
      </c>
      <c r="U1197" s="9">
        <v>0</v>
      </c>
      <c r="V1197" s="10">
        <v>3.0934820999999999E-3</v>
      </c>
      <c r="W1197" s="9">
        <v>5.0171683975983053E-2</v>
      </c>
      <c r="X1197" s="9">
        <v>0.17163011571269601</v>
      </c>
      <c r="Y1197" s="9">
        <v>0</v>
      </c>
      <c r="Z1197" s="9">
        <v>0.77</v>
      </c>
      <c r="AA1197" s="10">
        <v>0</v>
      </c>
      <c r="AB1197" s="9">
        <v>0.68500000000000005</v>
      </c>
      <c r="AC1197" s="9">
        <v>0.73099999999999998</v>
      </c>
      <c r="AD1197" s="10">
        <v>0.8059963892242481</v>
      </c>
      <c r="AE1197" s="10">
        <v>0.79770548390551199</v>
      </c>
      <c r="AF1197" s="9">
        <v>1</v>
      </c>
      <c r="AG1197" s="9">
        <v>0.77510871428571426</v>
      </c>
    </row>
    <row r="1198" spans="3:33">
      <c r="C1198" t="s">
        <v>188</v>
      </c>
      <c r="D1198">
        <v>2003</v>
      </c>
      <c r="E1198" s="9">
        <v>0.60381584158415857</v>
      </c>
      <c r="F1198" s="9">
        <v>9.6619999999999996E-4</v>
      </c>
      <c r="G1198" s="9">
        <v>0</v>
      </c>
      <c r="H1198" s="9">
        <v>0.42500000000000004</v>
      </c>
      <c r="I1198" s="9">
        <v>0</v>
      </c>
      <c r="J1198" s="9">
        <v>0</v>
      </c>
      <c r="K1198" s="10">
        <v>0.44466666666666665</v>
      </c>
      <c r="L1198" s="9">
        <v>7.8E-2</v>
      </c>
      <c r="M1198" s="9">
        <v>0.5</v>
      </c>
      <c r="N1198" s="10">
        <v>0.3</v>
      </c>
      <c r="O1198" s="10">
        <v>1</v>
      </c>
      <c r="P1198" s="9">
        <v>0</v>
      </c>
      <c r="Q1198" s="10">
        <v>6.7499999999999991E-2</v>
      </c>
      <c r="R1198" s="9">
        <v>0.30508799999999991</v>
      </c>
      <c r="S1198" s="9">
        <v>0.10702439024390398</v>
      </c>
      <c r="T1198" s="11">
        <v>9.3994778000000001E-2</v>
      </c>
      <c r="U1198" s="9">
        <v>0</v>
      </c>
      <c r="V1198" s="10">
        <v>3.0187979E-3</v>
      </c>
      <c r="W1198" s="9">
        <v>5.0171683975983053E-2</v>
      </c>
      <c r="X1198" s="9">
        <v>0.17163011571269601</v>
      </c>
      <c r="Y1198" s="9">
        <v>0</v>
      </c>
      <c r="Z1198" s="9">
        <v>0.77</v>
      </c>
      <c r="AA1198" s="10">
        <v>0</v>
      </c>
      <c r="AB1198" s="9">
        <v>0.67049999235000002</v>
      </c>
      <c r="AC1198" s="9">
        <v>0.73499999999999999</v>
      </c>
      <c r="AD1198" s="10">
        <v>0.80215758052554009</v>
      </c>
      <c r="AE1198" s="10">
        <v>0.8108166269033299</v>
      </c>
      <c r="AF1198" s="9">
        <v>1</v>
      </c>
      <c r="AG1198" s="9">
        <v>0.89399585714285712</v>
      </c>
    </row>
    <row r="1199" spans="3:33">
      <c r="C1199" t="s">
        <v>188</v>
      </c>
      <c r="D1199">
        <v>2004</v>
      </c>
      <c r="E1199" s="9">
        <v>0.60381584158415857</v>
      </c>
      <c r="F1199" s="9">
        <v>9.6860000000000002E-4</v>
      </c>
      <c r="G1199" s="9">
        <v>0</v>
      </c>
      <c r="H1199" s="9">
        <v>0.42500000000000004</v>
      </c>
      <c r="I1199" s="9">
        <v>0</v>
      </c>
      <c r="J1199" s="9">
        <v>0</v>
      </c>
      <c r="K1199" s="10">
        <v>0.44466666666666665</v>
      </c>
      <c r="L1199" s="9">
        <v>7.8E-2</v>
      </c>
      <c r="M1199" s="9">
        <v>0.5</v>
      </c>
      <c r="N1199" s="10">
        <v>0.3</v>
      </c>
      <c r="O1199" s="10">
        <v>0.97</v>
      </c>
      <c r="P1199" s="9">
        <v>0</v>
      </c>
      <c r="Q1199" s="10">
        <v>6.7499999999999991E-2</v>
      </c>
      <c r="R1199" s="9">
        <v>0.30508799999999991</v>
      </c>
      <c r="S1199" s="9">
        <v>8.1853658536585994E-2</v>
      </c>
      <c r="T1199" s="11">
        <v>9.3994778000000001E-2</v>
      </c>
      <c r="U1199" s="9">
        <v>0</v>
      </c>
      <c r="V1199" s="10">
        <v>2.9441136999999997E-3</v>
      </c>
      <c r="W1199" s="9">
        <v>5.0171683975983053E-2</v>
      </c>
      <c r="X1199" s="9">
        <v>0.17163011571269601</v>
      </c>
      <c r="Y1199" s="9">
        <v>0</v>
      </c>
      <c r="Z1199" s="9">
        <v>0.77</v>
      </c>
      <c r="AA1199" s="10">
        <v>0</v>
      </c>
      <c r="AB1199" s="9">
        <v>0.65599998469999998</v>
      </c>
      <c r="AC1199" s="9">
        <v>0.72099999999999997</v>
      </c>
      <c r="AD1199" s="10">
        <v>0.78039927294717604</v>
      </c>
      <c r="AE1199" s="10">
        <v>0.82896965483107599</v>
      </c>
      <c r="AF1199" s="9">
        <v>1</v>
      </c>
      <c r="AG1199" s="9">
        <v>0.98579942857142855</v>
      </c>
    </row>
    <row r="1200" spans="3:33">
      <c r="C1200" t="s">
        <v>188</v>
      </c>
      <c r="D1200">
        <v>2005</v>
      </c>
      <c r="E1200" s="9">
        <v>0.60381584158415857</v>
      </c>
      <c r="F1200" s="9">
        <v>9.7100000000000007E-4</v>
      </c>
      <c r="G1200" s="9">
        <v>0</v>
      </c>
      <c r="H1200" s="9">
        <v>0.42500000000000004</v>
      </c>
      <c r="I1200" s="9">
        <v>0</v>
      </c>
      <c r="J1200" s="9">
        <v>0</v>
      </c>
      <c r="K1200" s="10">
        <v>0.44466666666666665</v>
      </c>
      <c r="L1200" s="9">
        <v>7.8E-2</v>
      </c>
      <c r="M1200" s="9">
        <v>0.5</v>
      </c>
      <c r="N1200" s="10">
        <v>0.3</v>
      </c>
      <c r="O1200" s="10">
        <v>1</v>
      </c>
      <c r="P1200" s="9">
        <v>0</v>
      </c>
      <c r="Q1200" s="10">
        <v>6.7499999999999991E-2</v>
      </c>
      <c r="R1200" s="9">
        <v>0.23161599999999993</v>
      </c>
      <c r="S1200" s="9">
        <v>7.0156097560976072E-2</v>
      </c>
      <c r="T1200" s="11">
        <v>9.3994778000000001E-2</v>
      </c>
      <c r="U1200" s="9">
        <v>0</v>
      </c>
      <c r="V1200" s="10">
        <v>2.8694294999999999E-3</v>
      </c>
      <c r="W1200" s="9">
        <v>5.0171683975983053E-2</v>
      </c>
      <c r="X1200" s="9">
        <v>0.17163011571269601</v>
      </c>
      <c r="Y1200" s="9">
        <v>0</v>
      </c>
      <c r="Z1200" s="9">
        <v>0.77</v>
      </c>
      <c r="AA1200" s="10">
        <v>0</v>
      </c>
      <c r="AB1200" s="9">
        <v>0.64610000609999996</v>
      </c>
      <c r="AC1200" s="9">
        <v>0.7659999999999999</v>
      </c>
      <c r="AD1200" s="10">
        <v>0.78265725632569993</v>
      </c>
      <c r="AE1200" s="10">
        <v>0.821672169577772</v>
      </c>
      <c r="AF1200" s="9">
        <v>1</v>
      </c>
      <c r="AG1200" s="9">
        <v>1</v>
      </c>
    </row>
    <row r="1201" spans="3:33">
      <c r="C1201" t="s">
        <v>188</v>
      </c>
      <c r="D1201">
        <v>2006</v>
      </c>
      <c r="E1201" s="9">
        <v>0.60381584158415857</v>
      </c>
      <c r="F1201" s="9">
        <v>9.9041999956592914E-4</v>
      </c>
      <c r="G1201" s="9">
        <v>0</v>
      </c>
      <c r="H1201" s="9">
        <v>0.42500000000000004</v>
      </c>
      <c r="I1201" s="9">
        <v>0</v>
      </c>
      <c r="J1201" s="9">
        <v>0</v>
      </c>
      <c r="K1201" s="10">
        <v>0.44466666666666665</v>
      </c>
      <c r="L1201" s="9">
        <v>7.7800000000000008E-2</v>
      </c>
      <c r="M1201" s="9">
        <v>0.5</v>
      </c>
      <c r="N1201" s="10">
        <v>0.3</v>
      </c>
      <c r="O1201" s="10">
        <v>1</v>
      </c>
      <c r="P1201" s="9">
        <v>0</v>
      </c>
      <c r="Q1201" s="10">
        <v>6.7499999999999991E-2</v>
      </c>
      <c r="R1201" s="9">
        <v>0.16591999999999996</v>
      </c>
      <c r="S1201" s="9">
        <v>7.6541463414635857E-2</v>
      </c>
      <c r="T1201" s="11">
        <v>9.3994778000000001E-2</v>
      </c>
      <c r="U1201" s="9">
        <v>0</v>
      </c>
      <c r="V1201" s="10">
        <v>2.8011745833333331E-3</v>
      </c>
      <c r="W1201" s="9">
        <v>5.0171683975983053E-2</v>
      </c>
      <c r="X1201" s="9">
        <v>0.17163011571269601</v>
      </c>
      <c r="Y1201" s="9">
        <v>0</v>
      </c>
      <c r="Z1201" s="9">
        <v>0.77</v>
      </c>
      <c r="AA1201" s="10">
        <v>0</v>
      </c>
      <c r="AB1201" s="9">
        <v>0.64139999390000002</v>
      </c>
      <c r="AC1201" s="9">
        <v>0.75800000000000001</v>
      </c>
      <c r="AD1201" s="10">
        <v>0.786064186995028</v>
      </c>
      <c r="AE1201" s="10">
        <v>0.80025692804460391</v>
      </c>
      <c r="AF1201" s="9">
        <v>1</v>
      </c>
      <c r="AG1201" s="9">
        <v>1</v>
      </c>
    </row>
    <row r="1202" spans="3:33">
      <c r="C1202" t="s">
        <v>188</v>
      </c>
      <c r="D1202">
        <v>2007</v>
      </c>
      <c r="E1202" s="9">
        <v>0.60381584158415857</v>
      </c>
      <c r="F1202" s="9">
        <v>1.0098399991318584E-3</v>
      </c>
      <c r="G1202" s="9">
        <v>0</v>
      </c>
      <c r="H1202" s="9">
        <v>0.42500000000000004</v>
      </c>
      <c r="I1202" s="9">
        <v>0</v>
      </c>
      <c r="J1202" s="9">
        <v>0</v>
      </c>
      <c r="K1202" s="10">
        <v>0.44466666666666665</v>
      </c>
      <c r="L1202" s="9">
        <v>7.7600000000000002E-2</v>
      </c>
      <c r="M1202" s="9">
        <v>0.5</v>
      </c>
      <c r="N1202" s="10">
        <v>0.3</v>
      </c>
      <c r="O1202" s="10">
        <v>1</v>
      </c>
      <c r="P1202" s="9">
        <v>0</v>
      </c>
      <c r="Q1202" s="10">
        <v>6.7499999999999991E-2</v>
      </c>
      <c r="R1202" s="9">
        <v>9.5639999999999947E-2</v>
      </c>
      <c r="S1202" s="9">
        <v>7.0941463414636141E-2</v>
      </c>
      <c r="T1202" s="11">
        <v>9.3994778000000001E-2</v>
      </c>
      <c r="U1202" s="9">
        <v>0</v>
      </c>
      <c r="V1202" s="10">
        <v>2.7329196666666666E-3</v>
      </c>
      <c r="W1202" s="9">
        <v>5.0171683975983053E-2</v>
      </c>
      <c r="X1202" s="9">
        <v>0.17163011571269601</v>
      </c>
      <c r="Y1202" s="9">
        <v>0</v>
      </c>
      <c r="Z1202" s="9">
        <v>0.77</v>
      </c>
      <c r="AA1202" s="10">
        <v>0</v>
      </c>
      <c r="AB1202" s="9">
        <v>0.63358369099999989</v>
      </c>
      <c r="AC1202" s="9">
        <v>0.76</v>
      </c>
      <c r="AD1202" s="10">
        <v>0.79744885955852607</v>
      </c>
      <c r="AE1202" s="10">
        <v>0.79414144527432406</v>
      </c>
      <c r="AF1202" s="9">
        <v>1</v>
      </c>
      <c r="AG1202" s="9">
        <v>1</v>
      </c>
    </row>
    <row r="1203" spans="3:33">
      <c r="C1203" t="s">
        <v>188</v>
      </c>
      <c r="D1203">
        <v>2008</v>
      </c>
      <c r="E1203" s="9">
        <v>0.60381584158415857</v>
      </c>
      <c r="F1203" s="9">
        <v>1.0292599986977877E-3</v>
      </c>
      <c r="G1203" s="9">
        <v>0</v>
      </c>
      <c r="H1203" s="9">
        <v>0.42500000000000004</v>
      </c>
      <c r="I1203" s="9">
        <v>0</v>
      </c>
      <c r="J1203" s="9">
        <v>0</v>
      </c>
      <c r="K1203" s="10">
        <v>0.44466666666666665</v>
      </c>
      <c r="L1203" s="9">
        <v>7.7399999999999997E-2</v>
      </c>
      <c r="M1203" s="9">
        <v>0.5</v>
      </c>
      <c r="N1203" s="10">
        <v>0.3</v>
      </c>
      <c r="O1203" s="10">
        <v>1</v>
      </c>
      <c r="P1203" s="9">
        <v>0</v>
      </c>
      <c r="Q1203" s="10">
        <v>6.7499999999999991E-2</v>
      </c>
      <c r="R1203" s="9">
        <v>2.6079999999999992E-2</v>
      </c>
      <c r="S1203" s="9">
        <v>6.8497560975609995E-2</v>
      </c>
      <c r="T1203" s="11">
        <v>9.3994778000000001E-2</v>
      </c>
      <c r="U1203" s="9">
        <v>0</v>
      </c>
      <c r="V1203" s="10">
        <v>2.6646647499999998E-3</v>
      </c>
      <c r="W1203" s="9">
        <v>5.0171683975983053E-2</v>
      </c>
      <c r="X1203" s="9">
        <v>0.17163011571269601</v>
      </c>
      <c r="Y1203" s="9">
        <v>0</v>
      </c>
      <c r="Z1203" s="9">
        <v>0.77</v>
      </c>
      <c r="AA1203" s="10">
        <v>0</v>
      </c>
      <c r="AB1203" s="9">
        <v>0.63358369099999989</v>
      </c>
      <c r="AC1203" s="9">
        <v>0.75800000000000001</v>
      </c>
      <c r="AD1203" s="10">
        <v>0.74016273378702802</v>
      </c>
      <c r="AE1203" s="10">
        <v>0.79275097175423404</v>
      </c>
      <c r="AF1203" s="9">
        <v>1</v>
      </c>
      <c r="AG1203" s="9">
        <v>1</v>
      </c>
    </row>
    <row r="1204" spans="3:33">
      <c r="C1204" t="s">
        <v>188</v>
      </c>
      <c r="D1204">
        <v>2009</v>
      </c>
      <c r="E1204" s="9">
        <v>0.60381584158415857</v>
      </c>
      <c r="F1204" s="9">
        <v>1.0486799982637168E-3</v>
      </c>
      <c r="G1204" s="9">
        <v>1.9999999552965164E-2</v>
      </c>
      <c r="H1204" s="9">
        <v>0.42500000000000004</v>
      </c>
      <c r="I1204" s="9">
        <v>0</v>
      </c>
      <c r="J1204" s="9">
        <v>1.9999999552965164E-2</v>
      </c>
      <c r="K1204" s="10">
        <v>0.44466666666666665</v>
      </c>
      <c r="L1204" s="9">
        <v>7.7199999999999991E-2</v>
      </c>
      <c r="M1204" s="9">
        <v>1</v>
      </c>
      <c r="N1204" s="10">
        <v>0.3</v>
      </c>
      <c r="O1204" s="10">
        <v>1</v>
      </c>
      <c r="P1204" s="9">
        <v>0</v>
      </c>
      <c r="Q1204" s="10">
        <v>6.7499999999999991E-2</v>
      </c>
      <c r="R1204" s="9">
        <v>2.6079999999999992E-2</v>
      </c>
      <c r="S1204" s="9">
        <v>0.10112760902675921</v>
      </c>
      <c r="T1204" s="11">
        <v>9.3994778000000001E-2</v>
      </c>
      <c r="U1204" s="9">
        <v>0</v>
      </c>
      <c r="V1204" s="10">
        <v>2.7179580438088016E-3</v>
      </c>
      <c r="W1204" s="9">
        <v>5.0171683975983053E-2</v>
      </c>
      <c r="X1204" s="9">
        <v>0.17163011571269601</v>
      </c>
      <c r="Y1204" s="9">
        <v>0</v>
      </c>
      <c r="Z1204" s="9">
        <v>0.77</v>
      </c>
      <c r="AA1204" s="10">
        <v>0</v>
      </c>
      <c r="AB1204" s="9">
        <v>0.64091201701619904</v>
      </c>
      <c r="AC1204" s="9">
        <v>0.75900000000000001</v>
      </c>
      <c r="AD1204" s="10">
        <v>0.74139105999590593</v>
      </c>
      <c r="AE1204" s="10">
        <v>0.79400578159971202</v>
      </c>
      <c r="AF1204" s="9">
        <v>1</v>
      </c>
      <c r="AG1204" s="9">
        <v>1</v>
      </c>
    </row>
    <row r="1205" spans="3:33">
      <c r="C1205" t="s">
        <v>188</v>
      </c>
      <c r="D1205">
        <v>2010</v>
      </c>
      <c r="E1205" s="9">
        <v>0.60381584158415857</v>
      </c>
      <c r="F1205" s="9">
        <v>1.068099997829646E-3</v>
      </c>
      <c r="G1205" s="9">
        <v>3.9999999105930328E-2</v>
      </c>
      <c r="H1205" s="9">
        <v>0.42500000000000004</v>
      </c>
      <c r="I1205" s="9">
        <v>0</v>
      </c>
      <c r="J1205" s="9">
        <v>3.9999999105930328E-2</v>
      </c>
      <c r="K1205" s="10">
        <v>0.44466666666666665</v>
      </c>
      <c r="L1205" s="9">
        <v>7.7971999982744455E-2</v>
      </c>
      <c r="M1205" s="9">
        <v>1</v>
      </c>
      <c r="N1205" s="10">
        <v>0.3</v>
      </c>
      <c r="O1205" s="10">
        <v>1</v>
      </c>
      <c r="P1205" s="9">
        <v>0</v>
      </c>
      <c r="Q1205" s="10">
        <v>6.7499999999999991E-2</v>
      </c>
      <c r="R1205" s="9">
        <v>2.6079999999999992E-2</v>
      </c>
      <c r="S1205" s="9">
        <v>0.13375765707790865</v>
      </c>
      <c r="T1205" s="11">
        <v>9.3994778000000001E-2</v>
      </c>
      <c r="U1205" s="9">
        <v>0</v>
      </c>
      <c r="V1205" s="10">
        <v>2.7712513376176038E-3</v>
      </c>
      <c r="W1205" s="9">
        <v>5.0171683975983053E-2</v>
      </c>
      <c r="X1205" s="9">
        <v>0.17163011571269601</v>
      </c>
      <c r="Y1205" s="9">
        <v>0</v>
      </c>
      <c r="Z1205" s="9">
        <v>0.77</v>
      </c>
      <c r="AA1205" s="10">
        <v>0</v>
      </c>
      <c r="AB1205" s="9">
        <v>0.64824034303239819</v>
      </c>
      <c r="AC1205" s="9">
        <v>0.73699999999999999</v>
      </c>
      <c r="AD1205" s="10">
        <v>0.73897714944990212</v>
      </c>
      <c r="AE1205" s="10">
        <v>0.7910657238494303</v>
      </c>
      <c r="AF1205" s="9">
        <v>1</v>
      </c>
      <c r="AG1205" s="9">
        <v>1</v>
      </c>
    </row>
    <row r="1206" spans="3:33">
      <c r="C1206" t="s">
        <v>190</v>
      </c>
      <c r="D1206">
        <v>1995</v>
      </c>
      <c r="E1206" s="9">
        <v>1</v>
      </c>
      <c r="F1206" s="9">
        <v>0.35133999928608539</v>
      </c>
      <c r="G1206" s="9">
        <v>0.24</v>
      </c>
      <c r="H1206" s="9">
        <v>0.30000000000000004</v>
      </c>
      <c r="I1206" s="9">
        <v>0.21066666666666667</v>
      </c>
      <c r="J1206" s="9">
        <v>0.79</v>
      </c>
      <c r="K1206" s="10">
        <v>0.6825</v>
      </c>
      <c r="L1206" s="9">
        <v>0.7340000000000001</v>
      </c>
      <c r="M1206" s="9">
        <v>0.43877139274018306</v>
      </c>
      <c r="N1206" s="10">
        <v>1</v>
      </c>
      <c r="O1206" s="10">
        <v>0</v>
      </c>
      <c r="P1206" s="9">
        <v>1</v>
      </c>
      <c r="Q1206" s="10">
        <v>0.44999999999999996</v>
      </c>
      <c r="R1206" s="9">
        <v>0.9012</v>
      </c>
      <c r="S1206" s="9">
        <v>0.50712975609756206</v>
      </c>
      <c r="T1206" s="11">
        <v>0.63295553599999999</v>
      </c>
      <c r="U1206" s="9">
        <v>1.2695857230000001E-2</v>
      </c>
      <c r="V1206" s="10">
        <v>0.46795959625</v>
      </c>
      <c r="W1206" s="9">
        <v>2.5453535405301771E-2</v>
      </c>
      <c r="X1206" s="9">
        <v>6.2694538166016806E-2</v>
      </c>
      <c r="Y1206" s="9">
        <v>0.35499999999999998</v>
      </c>
      <c r="Z1206" s="9">
        <v>0.35</v>
      </c>
      <c r="AA1206" s="10">
        <v>2.5729939896205759E-2</v>
      </c>
      <c r="AB1206" s="9">
        <v>0.44599998470000002</v>
      </c>
      <c r="AC1206" s="9">
        <v>0.45100000000000001</v>
      </c>
      <c r="AD1206" s="10">
        <v>0.294888780682597</v>
      </c>
      <c r="AE1206" s="10">
        <v>0.52428723211404904</v>
      </c>
      <c r="AF1206" s="9">
        <v>9.1398656911755551E-5</v>
      </c>
      <c r="AG1206" s="9">
        <v>7.9816714285714296E-2</v>
      </c>
    </row>
    <row r="1207" spans="3:33">
      <c r="C1207" t="s">
        <v>190</v>
      </c>
      <c r="D1207">
        <v>1996</v>
      </c>
      <c r="E1207" s="9">
        <v>1</v>
      </c>
      <c r="F1207" s="9">
        <v>0.34495199942886828</v>
      </c>
      <c r="G1207" s="9">
        <v>0.22999999999999998</v>
      </c>
      <c r="H1207" s="9">
        <v>0.30000000000000004</v>
      </c>
      <c r="I1207" s="9">
        <v>0.21066666666666667</v>
      </c>
      <c r="J1207" s="9">
        <v>0.78200000000000003</v>
      </c>
      <c r="K1207" s="10">
        <v>0.6825</v>
      </c>
      <c r="L1207" s="9">
        <v>0.73180000000000012</v>
      </c>
      <c r="M1207" s="9">
        <v>0.42953171652684818</v>
      </c>
      <c r="N1207" s="10">
        <v>1</v>
      </c>
      <c r="O1207" s="10">
        <v>0</v>
      </c>
      <c r="P1207" s="9">
        <v>1</v>
      </c>
      <c r="Q1207" s="10">
        <v>0.44999999999999996</v>
      </c>
      <c r="R1207" s="9">
        <v>0.9012</v>
      </c>
      <c r="S1207" s="9">
        <v>0.50051121951219602</v>
      </c>
      <c r="T1207" s="11">
        <v>0.63295553599999999</v>
      </c>
      <c r="U1207" s="9">
        <v>2.3136143400000002E-3</v>
      </c>
      <c r="V1207" s="10">
        <v>0.4438732125</v>
      </c>
      <c r="W1207" s="9">
        <v>2.5453535405301771E-2</v>
      </c>
      <c r="X1207" s="9">
        <v>6.2694538166016806E-2</v>
      </c>
      <c r="Y1207" s="9">
        <v>0.35499999999999998</v>
      </c>
      <c r="Z1207" s="9">
        <v>0.35</v>
      </c>
      <c r="AA1207" s="10">
        <v>2.5729939896205759E-2</v>
      </c>
      <c r="AB1207" s="9">
        <v>0.4529999924</v>
      </c>
      <c r="AC1207" s="9">
        <v>0.47399999999999998</v>
      </c>
      <c r="AD1207" s="10">
        <v>0.29070283752669401</v>
      </c>
      <c r="AE1207" s="10">
        <v>0.52478288990098998</v>
      </c>
      <c r="AF1207" s="9">
        <v>3.8408893542078894E-4</v>
      </c>
      <c r="AG1207" s="9">
        <v>9.0179857142857145E-2</v>
      </c>
    </row>
    <row r="1208" spans="3:33">
      <c r="C1208" t="s">
        <v>190</v>
      </c>
      <c r="D1208">
        <v>1997</v>
      </c>
      <c r="E1208" s="9">
        <v>1</v>
      </c>
      <c r="F1208" s="9">
        <v>0.33856399957165123</v>
      </c>
      <c r="G1208" s="9">
        <v>0.21999999999999997</v>
      </c>
      <c r="H1208" s="9">
        <v>0.30000000000000004</v>
      </c>
      <c r="I1208" s="9">
        <v>0.21066666666666667</v>
      </c>
      <c r="J1208" s="9">
        <v>0.77400000000000002</v>
      </c>
      <c r="K1208" s="10">
        <v>0.6825</v>
      </c>
      <c r="L1208" s="9">
        <v>0.72959999999999992</v>
      </c>
      <c r="M1208" s="9">
        <v>0.42037843975795464</v>
      </c>
      <c r="N1208" s="10">
        <v>1</v>
      </c>
      <c r="O1208" s="10">
        <v>0.01</v>
      </c>
      <c r="P1208" s="9">
        <v>1</v>
      </c>
      <c r="Q1208" s="10">
        <v>0.44999999999999996</v>
      </c>
      <c r="R1208" s="9">
        <v>0.9012</v>
      </c>
      <c r="S1208" s="9">
        <v>0.49381170731707402</v>
      </c>
      <c r="T1208" s="11">
        <v>0.63295553599999999</v>
      </c>
      <c r="U1208" s="9">
        <v>1.54347697E-2</v>
      </c>
      <c r="V1208" s="10">
        <v>0.41978682875000001</v>
      </c>
      <c r="W1208" s="9">
        <v>2.5453535405301771E-2</v>
      </c>
      <c r="X1208" s="9">
        <v>6.2694538166016806E-2</v>
      </c>
      <c r="Y1208" s="9">
        <v>0.35499999999999998</v>
      </c>
      <c r="Z1208" s="9">
        <v>0.35</v>
      </c>
      <c r="AA1208" s="10">
        <v>2.5729939896205759E-2</v>
      </c>
      <c r="AB1208" s="9">
        <v>0.43500000000000005</v>
      </c>
      <c r="AC1208" s="9">
        <v>0.49700000000000005</v>
      </c>
      <c r="AD1208" s="10">
        <v>0.31503634224821103</v>
      </c>
      <c r="AE1208" s="10">
        <v>0.54462054052793096</v>
      </c>
      <c r="AF1208" s="9">
        <v>1.0149083362677779E-3</v>
      </c>
      <c r="AG1208" s="9">
        <v>9.3871999999999997E-2</v>
      </c>
    </row>
    <row r="1209" spans="3:33">
      <c r="C1209" t="s">
        <v>190</v>
      </c>
      <c r="D1209">
        <v>1998</v>
      </c>
      <c r="E1209" s="9">
        <v>1</v>
      </c>
      <c r="F1209" s="9">
        <v>0.33217599971443412</v>
      </c>
      <c r="G1209" s="9">
        <v>0.20999999999999996</v>
      </c>
      <c r="H1209" s="9">
        <v>0.30000000000000004</v>
      </c>
      <c r="I1209" s="9">
        <v>0.21066666666666667</v>
      </c>
      <c r="J1209" s="9">
        <v>0.76600000000000001</v>
      </c>
      <c r="K1209" s="10">
        <v>0.6825</v>
      </c>
      <c r="L1209" s="9">
        <v>0.72739999999999994</v>
      </c>
      <c r="M1209" s="9">
        <v>0.4112883069855966</v>
      </c>
      <c r="N1209" s="10">
        <v>1</v>
      </c>
      <c r="O1209" s="10">
        <v>0.01</v>
      </c>
      <c r="P1209" s="9">
        <v>1</v>
      </c>
      <c r="Q1209" s="10">
        <v>0.44999999999999996</v>
      </c>
      <c r="R1209" s="9">
        <v>0.9012</v>
      </c>
      <c r="S1209" s="9">
        <v>0.48717268292683003</v>
      </c>
      <c r="T1209" s="11">
        <v>0.63295553599999999</v>
      </c>
      <c r="U1209" s="9">
        <v>1.550770731E-2</v>
      </c>
      <c r="V1209" s="10">
        <v>0.39570044500000001</v>
      </c>
      <c r="W1209" s="9">
        <v>2.5453535405301771E-2</v>
      </c>
      <c r="X1209" s="9">
        <v>6.2694538166016806E-2</v>
      </c>
      <c r="Y1209" s="9">
        <v>0.35499999999999998</v>
      </c>
      <c r="Z1209" s="9">
        <v>0.35</v>
      </c>
      <c r="AA1209" s="10">
        <v>2.5729939896205759E-2</v>
      </c>
      <c r="AB1209" s="9">
        <v>0.43000000000000005</v>
      </c>
      <c r="AC1209" s="9">
        <v>0.49700000000000005</v>
      </c>
      <c r="AD1209" s="10">
        <v>0.339369846969728</v>
      </c>
      <c r="AE1209" s="10">
        <v>0.56445819115487195</v>
      </c>
      <c r="AF1209" s="9">
        <v>1.3523171848603332E-3</v>
      </c>
      <c r="AG1209" s="9">
        <v>0.10812676190476191</v>
      </c>
    </row>
    <row r="1210" spans="3:33">
      <c r="C1210" t="s">
        <v>190</v>
      </c>
      <c r="D1210">
        <v>1999</v>
      </c>
      <c r="E1210" s="9">
        <v>1</v>
      </c>
      <c r="F1210" s="9">
        <v>0.32578799985721707</v>
      </c>
      <c r="G1210" s="9">
        <v>0.19999999999999996</v>
      </c>
      <c r="H1210" s="9">
        <v>0.30000000000000004</v>
      </c>
      <c r="I1210" s="9">
        <v>0.21066666666666667</v>
      </c>
      <c r="J1210" s="9">
        <v>0.75800000000000001</v>
      </c>
      <c r="K1210" s="10">
        <v>0.6825</v>
      </c>
      <c r="L1210" s="9">
        <v>0.72519999999999996</v>
      </c>
      <c r="M1210" s="9">
        <v>0.40179039494367474</v>
      </c>
      <c r="N1210" s="10">
        <v>1</v>
      </c>
      <c r="O1210" s="10">
        <v>0.01</v>
      </c>
      <c r="P1210" s="9">
        <v>1</v>
      </c>
      <c r="Q1210" s="10">
        <v>0.44999999999999996</v>
      </c>
      <c r="R1210" s="9">
        <v>0.9012</v>
      </c>
      <c r="S1210" s="9">
        <v>0.48065463414634191</v>
      </c>
      <c r="T1210" s="11">
        <v>0.63295553599999999</v>
      </c>
      <c r="U1210" s="9">
        <v>1.2374417660000001E-2</v>
      </c>
      <c r="V1210" s="10">
        <v>0.37161406125000002</v>
      </c>
      <c r="W1210" s="9">
        <v>2.5453535405301771E-2</v>
      </c>
      <c r="X1210" s="9">
        <v>6.2694538166016806E-2</v>
      </c>
      <c r="Y1210" s="9">
        <v>0.35499999999999998</v>
      </c>
      <c r="Z1210" s="9">
        <v>0.35</v>
      </c>
      <c r="AA1210" s="10">
        <v>2.5729939896205759E-2</v>
      </c>
      <c r="AB1210" s="9">
        <v>0.53330001830000007</v>
      </c>
      <c r="AC1210" s="9">
        <v>0.502</v>
      </c>
      <c r="AD1210" s="10">
        <v>0.35721653598566799</v>
      </c>
      <c r="AE1210" s="10">
        <v>0.55824436352881401</v>
      </c>
      <c r="AF1210" s="9">
        <v>2.095741076107778E-3</v>
      </c>
      <c r="AG1210" s="9">
        <v>0.12238152380952382</v>
      </c>
    </row>
    <row r="1211" spans="3:33">
      <c r="C1211" t="s">
        <v>190</v>
      </c>
      <c r="D1211">
        <v>2000</v>
      </c>
      <c r="E1211" s="9">
        <v>1</v>
      </c>
      <c r="F1211" s="9">
        <v>0.31940000000000002</v>
      </c>
      <c r="G1211" s="9">
        <v>0.18999999999999995</v>
      </c>
      <c r="H1211" s="9">
        <v>0.30000000000000004</v>
      </c>
      <c r="I1211" s="9">
        <v>0.21066666666666667</v>
      </c>
      <c r="J1211" s="9">
        <v>0.75</v>
      </c>
      <c r="K1211" s="10">
        <v>0.6825</v>
      </c>
      <c r="L1211" s="9">
        <v>0.72299999999999998</v>
      </c>
      <c r="M1211" s="9">
        <v>0.39402891758421565</v>
      </c>
      <c r="N1211" s="10">
        <v>1</v>
      </c>
      <c r="O1211" s="10">
        <v>0</v>
      </c>
      <c r="P1211" s="9">
        <v>1</v>
      </c>
      <c r="Q1211" s="10">
        <v>0.44999999999999996</v>
      </c>
      <c r="R1211" s="9">
        <v>0.9012</v>
      </c>
      <c r="S1211" s="9">
        <v>0.47430731707317197</v>
      </c>
      <c r="T1211" s="11">
        <v>0.63295553599999999</v>
      </c>
      <c r="U1211" s="9">
        <v>5.2403906099999994E-3</v>
      </c>
      <c r="V1211" s="10">
        <v>0.34752767750000002</v>
      </c>
      <c r="W1211" s="9">
        <v>2.5453535405301771E-2</v>
      </c>
      <c r="X1211" s="9">
        <v>6.2694538166016806E-2</v>
      </c>
      <c r="Y1211" s="9">
        <v>0.35499999999999998</v>
      </c>
      <c r="Z1211" s="9">
        <v>0.35</v>
      </c>
      <c r="AA1211" s="10">
        <v>2.5729939896205759E-2</v>
      </c>
      <c r="AB1211" s="9">
        <v>0.52540000919999996</v>
      </c>
      <c r="AC1211" s="9">
        <v>0.47399999999999998</v>
      </c>
      <c r="AD1211" s="10">
        <v>0.37506322500160805</v>
      </c>
      <c r="AE1211" s="10">
        <v>0.55203053590275597</v>
      </c>
      <c r="AF1211" s="9">
        <v>3.9122551610702222E-3</v>
      </c>
      <c r="AG1211" s="9">
        <v>0.13663628571428571</v>
      </c>
    </row>
    <row r="1212" spans="3:33">
      <c r="C1212" t="s">
        <v>190</v>
      </c>
      <c r="D1212">
        <v>2001</v>
      </c>
      <c r="E1212" s="9">
        <v>1</v>
      </c>
      <c r="F1212" s="9">
        <v>0.28745999999999999</v>
      </c>
      <c r="G1212" s="9">
        <v>0.18200000000000005</v>
      </c>
      <c r="H1212" s="9">
        <v>0.30000000000000004</v>
      </c>
      <c r="I1212" s="9">
        <v>0.21066666666666667</v>
      </c>
      <c r="J1212" s="9">
        <v>0.74399999999999999</v>
      </c>
      <c r="K1212" s="10">
        <v>0.6825</v>
      </c>
      <c r="L1212" s="9">
        <v>0.72099999999999997</v>
      </c>
      <c r="M1212" s="9">
        <v>0.38291055925436779</v>
      </c>
      <c r="N1212" s="10">
        <v>1</v>
      </c>
      <c r="O1212" s="10">
        <v>0</v>
      </c>
      <c r="P1212" s="9">
        <v>1</v>
      </c>
      <c r="Q1212" s="10">
        <v>0.44999999999999996</v>
      </c>
      <c r="R1212" s="9">
        <v>0.9012</v>
      </c>
      <c r="S1212" s="9">
        <v>0.46815121951219596</v>
      </c>
      <c r="T1212" s="11">
        <v>0.63295553599999999</v>
      </c>
      <c r="U1212" s="9">
        <v>2.251374444E-2</v>
      </c>
      <c r="V1212" s="10">
        <v>0.32248865715000002</v>
      </c>
      <c r="W1212" s="9">
        <v>2.5453535405301771E-2</v>
      </c>
      <c r="X1212" s="9">
        <v>6.2694538166016806E-2</v>
      </c>
      <c r="Y1212" s="9">
        <v>0.35499999999999998</v>
      </c>
      <c r="Z1212" s="9">
        <v>0.35</v>
      </c>
      <c r="AA1212" s="10">
        <v>2.5729939896205759E-2</v>
      </c>
      <c r="AB1212" s="9">
        <v>0.52259998320000001</v>
      </c>
      <c r="AC1212" s="9">
        <v>0.49</v>
      </c>
      <c r="AD1212" s="10">
        <v>0.35064804166999297</v>
      </c>
      <c r="AE1212" s="10">
        <v>0.56395840753053605</v>
      </c>
      <c r="AF1212" s="9">
        <v>7.0381149605827781E-3</v>
      </c>
      <c r="AG1212" s="9">
        <v>0.14015357142857143</v>
      </c>
    </row>
    <row r="1213" spans="3:33">
      <c r="C1213" t="s">
        <v>190</v>
      </c>
      <c r="D1213">
        <v>2002</v>
      </c>
      <c r="E1213" s="9">
        <v>1</v>
      </c>
      <c r="F1213" s="9">
        <v>0.25551999999999997</v>
      </c>
      <c r="G1213" s="9">
        <v>0.17400000000000004</v>
      </c>
      <c r="H1213" s="9">
        <v>0.30000000000000004</v>
      </c>
      <c r="I1213" s="9">
        <v>0.21066666666666667</v>
      </c>
      <c r="J1213" s="9">
        <v>0.73799999999999999</v>
      </c>
      <c r="K1213" s="10">
        <v>0.6825</v>
      </c>
      <c r="L1213" s="9">
        <v>0.71900000000000008</v>
      </c>
      <c r="M1213" s="9">
        <v>0.38793423698870666</v>
      </c>
      <c r="N1213" s="10">
        <v>1</v>
      </c>
      <c r="O1213" s="10">
        <v>0</v>
      </c>
      <c r="P1213" s="9">
        <v>1</v>
      </c>
      <c r="Q1213" s="10">
        <v>0.44999999999999996</v>
      </c>
      <c r="R1213" s="9">
        <v>0.9012</v>
      </c>
      <c r="S1213" s="9">
        <v>0.46214585365853789</v>
      </c>
      <c r="T1213" s="11">
        <v>0.63295553599999999</v>
      </c>
      <c r="U1213" s="9">
        <v>2.57802138E-3</v>
      </c>
      <c r="V1213" s="10">
        <v>0.29744963680000003</v>
      </c>
      <c r="W1213" s="9">
        <v>2.5453535405301771E-2</v>
      </c>
      <c r="X1213" s="9">
        <v>6.2694538166016806E-2</v>
      </c>
      <c r="Y1213" s="9">
        <v>0.35499999999999998</v>
      </c>
      <c r="Z1213" s="9">
        <v>0.35</v>
      </c>
      <c r="AA1213" s="10">
        <v>2.5729939896205759E-2</v>
      </c>
      <c r="AB1213" s="9">
        <v>0.52599998470000009</v>
      </c>
      <c r="AC1213" s="9">
        <v>0.51200000000000001</v>
      </c>
      <c r="AD1213" s="10">
        <v>0.32623285833837801</v>
      </c>
      <c r="AE1213" s="10">
        <v>0.57588627915831592</v>
      </c>
      <c r="AF1213" s="9">
        <v>1.3774445490127888E-2</v>
      </c>
      <c r="AG1213" s="9">
        <v>0.14808357142857143</v>
      </c>
    </row>
    <row r="1214" spans="3:33">
      <c r="C1214" t="s">
        <v>190</v>
      </c>
      <c r="D1214">
        <v>2003</v>
      </c>
      <c r="E1214" s="9">
        <v>1</v>
      </c>
      <c r="F1214" s="9">
        <v>0.22358</v>
      </c>
      <c r="G1214" s="9">
        <v>0.16599999999999993</v>
      </c>
      <c r="H1214" s="9">
        <v>0.30000000000000004</v>
      </c>
      <c r="I1214" s="9">
        <v>0.21066666666666667</v>
      </c>
      <c r="J1214" s="9">
        <v>0.73199999999999998</v>
      </c>
      <c r="K1214" s="10">
        <v>0.6825</v>
      </c>
      <c r="L1214" s="9">
        <v>0.71700000000000008</v>
      </c>
      <c r="M1214" s="9">
        <v>0.36072284583443071</v>
      </c>
      <c r="N1214" s="10">
        <v>1</v>
      </c>
      <c r="O1214" s="10">
        <v>0</v>
      </c>
      <c r="P1214" s="9">
        <v>1</v>
      </c>
      <c r="Q1214" s="10">
        <v>0.44999999999999996</v>
      </c>
      <c r="R1214" s="9">
        <v>0.9012</v>
      </c>
      <c r="S1214" s="9">
        <v>0.45623951219512193</v>
      </c>
      <c r="T1214" s="11">
        <v>0.63295553599999999</v>
      </c>
      <c r="U1214" s="9">
        <v>2.183288127E-2</v>
      </c>
      <c r="V1214" s="10">
        <v>0.27241061645000003</v>
      </c>
      <c r="W1214" s="9">
        <v>2.5453535405301771E-2</v>
      </c>
      <c r="X1214" s="9">
        <v>6.2694538166016806E-2</v>
      </c>
      <c r="Y1214" s="9">
        <v>0.35499999999999998</v>
      </c>
      <c r="Z1214" s="9">
        <v>0.35</v>
      </c>
      <c r="AA1214" s="10">
        <v>2.5729939896205759E-2</v>
      </c>
      <c r="AB1214" s="9">
        <v>0.51989999235000006</v>
      </c>
      <c r="AC1214" s="9">
        <v>0.51200000000000001</v>
      </c>
      <c r="AD1214" s="10">
        <v>0.27202880407648999</v>
      </c>
      <c r="AE1214" s="10">
        <v>0.56694422309311199</v>
      </c>
      <c r="AF1214" s="9">
        <v>3.5168528901751109E-2</v>
      </c>
      <c r="AG1214" s="9">
        <v>0.15556557142857144</v>
      </c>
    </row>
    <row r="1215" spans="3:33">
      <c r="C1215" t="s">
        <v>190</v>
      </c>
      <c r="D1215">
        <v>2004</v>
      </c>
      <c r="E1215" s="9">
        <v>1</v>
      </c>
      <c r="F1215" s="9">
        <v>0.19164</v>
      </c>
      <c r="G1215" s="9">
        <v>0.15799999999999992</v>
      </c>
      <c r="H1215" s="9">
        <v>0.30000000000000004</v>
      </c>
      <c r="I1215" s="9">
        <v>0.21066666666666667</v>
      </c>
      <c r="J1215" s="9">
        <v>0.72599999999999998</v>
      </c>
      <c r="K1215" s="10">
        <v>0.6825</v>
      </c>
      <c r="L1215" s="9">
        <v>0.71499999999999997</v>
      </c>
      <c r="M1215" s="9">
        <v>0.50198823662698466</v>
      </c>
      <c r="N1215" s="10">
        <v>1</v>
      </c>
      <c r="O1215" s="10">
        <v>0</v>
      </c>
      <c r="P1215" s="9">
        <v>1</v>
      </c>
      <c r="Q1215" s="10">
        <v>0.44999999999999996</v>
      </c>
      <c r="R1215" s="9">
        <v>0.9012</v>
      </c>
      <c r="S1215" s="9">
        <v>0.45036243902439199</v>
      </c>
      <c r="T1215" s="11">
        <v>0.63295553599999999</v>
      </c>
      <c r="U1215" s="9">
        <v>2.2795611029999999E-2</v>
      </c>
      <c r="V1215" s="10">
        <v>0.24737159610000001</v>
      </c>
      <c r="W1215" s="9">
        <v>2.5453535405301771E-2</v>
      </c>
      <c r="X1215" s="9">
        <v>6.2694538166016806E-2</v>
      </c>
      <c r="Y1215" s="9">
        <v>0.35499999999999998</v>
      </c>
      <c r="Z1215" s="9">
        <v>0.35</v>
      </c>
      <c r="AA1215" s="10">
        <v>2.5729939896205759E-2</v>
      </c>
      <c r="AB1215" s="9">
        <v>0.51380000000000003</v>
      </c>
      <c r="AC1215" s="9">
        <v>0.51500000000000001</v>
      </c>
      <c r="AD1215" s="10">
        <v>0.34016853436965</v>
      </c>
      <c r="AE1215" s="10">
        <v>0.58352153138714202</v>
      </c>
      <c r="AF1215" s="9">
        <v>5.3738152541217894E-2</v>
      </c>
      <c r="AG1215" s="9">
        <v>0.16073814285714286</v>
      </c>
    </row>
    <row r="1216" spans="3:33">
      <c r="C1216" t="s">
        <v>190</v>
      </c>
      <c r="D1216">
        <v>2005</v>
      </c>
      <c r="E1216" s="9">
        <v>1</v>
      </c>
      <c r="F1216" s="9">
        <v>0.15969999999999998</v>
      </c>
      <c r="G1216" s="9">
        <v>0.15000000000000002</v>
      </c>
      <c r="H1216" s="9">
        <v>0.30000000000000004</v>
      </c>
      <c r="I1216" s="9">
        <v>0.21066666666666667</v>
      </c>
      <c r="J1216" s="9">
        <v>0.72</v>
      </c>
      <c r="K1216" s="10">
        <v>0.6825</v>
      </c>
      <c r="L1216" s="9">
        <v>0.71299999999999997</v>
      </c>
      <c r="M1216" s="9">
        <v>0.48138617182231802</v>
      </c>
      <c r="N1216" s="10">
        <v>1</v>
      </c>
      <c r="O1216" s="10">
        <v>0</v>
      </c>
      <c r="P1216" s="9">
        <v>1</v>
      </c>
      <c r="Q1216" s="10">
        <v>0.44999999999999996</v>
      </c>
      <c r="R1216" s="9">
        <v>0.90007999999999999</v>
      </c>
      <c r="S1216" s="9">
        <v>0.44445317073170798</v>
      </c>
      <c r="T1216" s="11">
        <v>0.63295553599999999</v>
      </c>
      <c r="U1216" s="9">
        <v>1.4378770439999999E-2</v>
      </c>
      <c r="V1216" s="10">
        <v>0.22233257575000001</v>
      </c>
      <c r="W1216" s="9">
        <v>2.5453535405301771E-2</v>
      </c>
      <c r="X1216" s="9">
        <v>6.2694538166016806E-2</v>
      </c>
      <c r="Y1216" s="9">
        <v>0.35499999999999998</v>
      </c>
      <c r="Z1216" s="9">
        <v>0.35</v>
      </c>
      <c r="AA1216" s="10">
        <v>2.5729939896205759E-2</v>
      </c>
      <c r="AB1216" s="9">
        <v>0.53010000000000002</v>
      </c>
      <c r="AC1216" s="9">
        <v>0.54200000000000004</v>
      </c>
      <c r="AD1216" s="10">
        <v>0.37074536355893001</v>
      </c>
      <c r="AE1216" s="10">
        <v>0.58500683793082597</v>
      </c>
      <c r="AF1216" s="9">
        <v>9.1501106408153218E-2</v>
      </c>
      <c r="AG1216" s="9">
        <v>0.15731014285714287</v>
      </c>
    </row>
    <row r="1217" spans="3:33">
      <c r="C1217" t="s">
        <v>190</v>
      </c>
      <c r="D1217">
        <v>2006</v>
      </c>
      <c r="E1217" s="9">
        <v>1</v>
      </c>
      <c r="F1217" s="9">
        <v>0.12775999999999998</v>
      </c>
      <c r="G1217" s="9">
        <v>0.14000000000000001</v>
      </c>
      <c r="H1217" s="9">
        <v>0.30000000000000004</v>
      </c>
      <c r="I1217" s="9">
        <v>0.21066666666666667</v>
      </c>
      <c r="J1217" s="9">
        <v>0.71</v>
      </c>
      <c r="K1217" s="10">
        <v>0.6825</v>
      </c>
      <c r="L1217" s="9">
        <v>0.71019999999999994</v>
      </c>
      <c r="M1217" s="9">
        <v>0.4669820715734847</v>
      </c>
      <c r="N1217" s="10">
        <v>1</v>
      </c>
      <c r="O1217" s="10">
        <v>0.03</v>
      </c>
      <c r="P1217" s="9">
        <v>1</v>
      </c>
      <c r="Q1217" s="10">
        <v>0.44999999999999996</v>
      </c>
      <c r="R1217" s="9">
        <v>0.90007999999999999</v>
      </c>
      <c r="S1217" s="9">
        <v>0.43839121951219595</v>
      </c>
      <c r="T1217" s="11">
        <v>0.63295553599999999</v>
      </c>
      <c r="U1217" s="9">
        <v>1.2696821439999999E-2</v>
      </c>
      <c r="V1217" s="10">
        <v>0.20686672666666667</v>
      </c>
      <c r="W1217" s="9">
        <v>2.5453535405301771E-2</v>
      </c>
      <c r="X1217" s="9">
        <v>6.2694538166016806E-2</v>
      </c>
      <c r="Y1217" s="9">
        <v>0.35499999999999998</v>
      </c>
      <c r="Z1217" s="9">
        <v>0.35</v>
      </c>
      <c r="AA1217" s="10">
        <v>2.5729939896205759E-2</v>
      </c>
      <c r="AB1217" s="9">
        <v>0.52279999999999993</v>
      </c>
      <c r="AC1217" s="9">
        <v>0.52200000000000002</v>
      </c>
      <c r="AD1217" s="10">
        <v>0.32971991497193198</v>
      </c>
      <c r="AE1217" s="10">
        <v>0.58903351613978006</v>
      </c>
      <c r="AF1217" s="9">
        <v>0.1662445006286489</v>
      </c>
      <c r="AG1217" s="9">
        <v>0.16909057142857142</v>
      </c>
    </row>
    <row r="1218" spans="3:33">
      <c r="C1218" t="s">
        <v>190</v>
      </c>
      <c r="D1218">
        <v>2007</v>
      </c>
      <c r="E1218" s="9">
        <v>1</v>
      </c>
      <c r="F1218" s="9">
        <v>9.5820000000000002E-2</v>
      </c>
      <c r="G1218" s="9">
        <v>0.13</v>
      </c>
      <c r="H1218" s="9">
        <v>0.30000000000000004</v>
      </c>
      <c r="I1218" s="9">
        <v>0.21066666666666667</v>
      </c>
      <c r="J1218" s="9">
        <v>0.7</v>
      </c>
      <c r="K1218" s="10">
        <v>0.6825</v>
      </c>
      <c r="L1218" s="9">
        <v>0.70739999999999992</v>
      </c>
      <c r="M1218" s="9">
        <v>0.45645290720381793</v>
      </c>
      <c r="N1218" s="10">
        <v>1</v>
      </c>
      <c r="O1218" s="10">
        <v>0.01</v>
      </c>
      <c r="P1218" s="9">
        <v>1</v>
      </c>
      <c r="Q1218" s="10">
        <v>0.44999999999999996</v>
      </c>
      <c r="R1218" s="9">
        <v>0.90007999999999999</v>
      </c>
      <c r="S1218" s="9">
        <v>0.43212585365853795</v>
      </c>
      <c r="T1218" s="11">
        <v>0.63295553599999999</v>
      </c>
      <c r="U1218" s="9">
        <v>1.3098005459999999E-2</v>
      </c>
      <c r="V1218" s="10">
        <v>0.19140087758333335</v>
      </c>
      <c r="W1218" s="9">
        <v>2.5453535405301771E-2</v>
      </c>
      <c r="X1218" s="9">
        <v>6.2694538166016806E-2</v>
      </c>
      <c r="Y1218" s="9">
        <v>0.35499999999999998</v>
      </c>
      <c r="Z1218" s="9">
        <v>0.35</v>
      </c>
      <c r="AA1218" s="10">
        <v>2.5729939896205759E-2</v>
      </c>
      <c r="AB1218" s="9">
        <v>0.51760000000000006</v>
      </c>
      <c r="AC1218" s="9">
        <v>0.53900000000000003</v>
      </c>
      <c r="AD1218" s="10">
        <v>0.312440010367244</v>
      </c>
      <c r="AE1218" s="10">
        <v>0.58256971776349809</v>
      </c>
      <c r="AF1218" s="9">
        <v>0.23077949731612332</v>
      </c>
      <c r="AG1218" s="9">
        <v>0.19258042857142857</v>
      </c>
    </row>
    <row r="1219" spans="3:33">
      <c r="C1219" t="s">
        <v>190</v>
      </c>
      <c r="D1219">
        <v>2008</v>
      </c>
      <c r="E1219" s="9">
        <v>1</v>
      </c>
      <c r="F1219" s="9">
        <v>6.3879999999999992E-2</v>
      </c>
      <c r="G1219" s="9">
        <v>0.12</v>
      </c>
      <c r="H1219" s="9">
        <v>0.30000000000000004</v>
      </c>
      <c r="I1219" s="9">
        <v>0.21066666666666667</v>
      </c>
      <c r="J1219" s="9">
        <v>0.69</v>
      </c>
      <c r="K1219" s="10">
        <v>0.6825</v>
      </c>
      <c r="L1219" s="9">
        <v>0.70459999999999989</v>
      </c>
      <c r="M1219" s="9">
        <v>0.43856067276565125</v>
      </c>
      <c r="N1219" s="10">
        <v>1</v>
      </c>
      <c r="O1219" s="10">
        <v>1.0199999995529651E-2</v>
      </c>
      <c r="P1219" s="9">
        <v>1</v>
      </c>
      <c r="Q1219" s="10">
        <v>0.44999999999999996</v>
      </c>
      <c r="R1219" s="9">
        <v>0.90007999999999999</v>
      </c>
      <c r="S1219" s="9">
        <v>0.425646829268294</v>
      </c>
      <c r="T1219" s="11">
        <v>0.63295553599999999</v>
      </c>
      <c r="U1219" s="9">
        <v>1.5907929750000001E-2</v>
      </c>
      <c r="V1219" s="10">
        <v>0.17593502850000001</v>
      </c>
      <c r="W1219" s="9">
        <v>2.5453535405301771E-2</v>
      </c>
      <c r="X1219" s="9">
        <v>6.2694538166016806E-2</v>
      </c>
      <c r="Y1219" s="9">
        <v>0.35499999999999998</v>
      </c>
      <c r="Z1219" s="9">
        <v>0.35</v>
      </c>
      <c r="AA1219" s="10">
        <v>2.5729939896205759E-2</v>
      </c>
      <c r="AB1219" s="9">
        <v>0.50659340689999999</v>
      </c>
      <c r="AC1219" s="9">
        <v>0.54100000000000004</v>
      </c>
      <c r="AD1219" s="10">
        <v>0.32008894652565201</v>
      </c>
      <c r="AE1219" s="10">
        <v>0.58853135103074605</v>
      </c>
      <c r="AF1219" s="9">
        <v>0.3381098004483522</v>
      </c>
      <c r="AG1219" s="9">
        <v>0.18872882008609015</v>
      </c>
    </row>
    <row r="1220" spans="3:33">
      <c r="C1220" t="s">
        <v>190</v>
      </c>
      <c r="D1220">
        <v>2009</v>
      </c>
      <c r="E1220" s="9">
        <v>1</v>
      </c>
      <c r="F1220" s="9">
        <v>3.1939999999999996E-2</v>
      </c>
      <c r="G1220" s="9">
        <v>0.13759999960660929</v>
      </c>
      <c r="H1220" s="9">
        <v>0.30000000000000004</v>
      </c>
      <c r="I1220" s="9">
        <v>0.21066666666666667</v>
      </c>
      <c r="J1220" s="9">
        <v>0.69619999986141923</v>
      </c>
      <c r="K1220" s="10">
        <v>0.6825</v>
      </c>
      <c r="L1220" s="9">
        <v>0.70180000000000009</v>
      </c>
      <c r="M1220" s="9">
        <v>0.43856067276565125</v>
      </c>
      <c r="N1220" s="10">
        <v>1</v>
      </c>
      <c r="O1220" s="10">
        <v>1.0399999991059304E-2</v>
      </c>
      <c r="P1220" s="9">
        <v>1</v>
      </c>
      <c r="Q1220" s="10">
        <v>0.44999999999999996</v>
      </c>
      <c r="R1220" s="9">
        <v>0.90007999999999999</v>
      </c>
      <c r="S1220" s="9">
        <v>0.45113389211324806</v>
      </c>
      <c r="T1220" s="11">
        <v>0.63295553599999999</v>
      </c>
      <c r="U1220" s="9">
        <v>1.134449419E-2</v>
      </c>
      <c r="V1220" s="10">
        <v>0.17945372899135092</v>
      </c>
      <c r="W1220" s="9">
        <v>2.5453535405301771E-2</v>
      </c>
      <c r="X1220" s="9">
        <v>6.2694538166016806E-2</v>
      </c>
      <c r="Y1220" s="9">
        <v>0.35499999999999998</v>
      </c>
      <c r="Z1220" s="9">
        <v>0.35</v>
      </c>
      <c r="AA1220" s="10">
        <v>2.5729939896205759E-2</v>
      </c>
      <c r="AB1220" s="9">
        <v>0.51646153854143007</v>
      </c>
      <c r="AC1220" s="9">
        <v>0.54400000000000004</v>
      </c>
      <c r="AD1220" s="10">
        <v>0.26241447364711401</v>
      </c>
      <c r="AE1220" s="10">
        <v>0.59349339217438002</v>
      </c>
      <c r="AF1220" s="9">
        <v>0.50498505917362113</v>
      </c>
      <c r="AG1220" s="9">
        <v>0.18487721160075174</v>
      </c>
    </row>
    <row r="1221" spans="3:33">
      <c r="C1221" t="s">
        <v>190</v>
      </c>
      <c r="D1221">
        <v>2010</v>
      </c>
      <c r="E1221" s="9">
        <v>1</v>
      </c>
      <c r="F1221" s="9">
        <v>0</v>
      </c>
      <c r="G1221" s="9">
        <v>0.1551999992132187</v>
      </c>
      <c r="H1221" s="9">
        <v>0.30000000000000004</v>
      </c>
      <c r="I1221" s="9">
        <v>0.21066666666666667</v>
      </c>
      <c r="J1221" s="9">
        <v>0.7023999997228384</v>
      </c>
      <c r="K1221" s="10">
        <v>0.6825</v>
      </c>
      <c r="L1221" s="9">
        <v>0.70881799984313543</v>
      </c>
      <c r="M1221" s="9">
        <v>0.43856067276565125</v>
      </c>
      <c r="N1221" s="10">
        <v>1</v>
      </c>
      <c r="O1221" s="10">
        <v>1.0599999986588955E-2</v>
      </c>
      <c r="P1221" s="9">
        <v>1</v>
      </c>
      <c r="Q1221" s="10">
        <v>0.44999999999999996</v>
      </c>
      <c r="R1221" s="9">
        <v>0.90007999999999999</v>
      </c>
      <c r="S1221" s="9">
        <v>0.47662095495820178</v>
      </c>
      <c r="T1221" s="11">
        <v>0.63295553599999999</v>
      </c>
      <c r="U1221" s="9">
        <v>1.1457939129364308E-2</v>
      </c>
      <c r="V1221" s="10">
        <v>0.18297242948270184</v>
      </c>
      <c r="W1221" s="9">
        <v>2.5453535405301771E-2</v>
      </c>
      <c r="X1221" s="9">
        <v>6.2694538166016806E-2</v>
      </c>
      <c r="Y1221" s="9">
        <v>0.35499999999999998</v>
      </c>
      <c r="Z1221" s="9">
        <v>0.35</v>
      </c>
      <c r="AA1221" s="10">
        <v>2.5729939896205759E-2</v>
      </c>
      <c r="AB1221" s="9">
        <v>0.52632967018286014</v>
      </c>
      <c r="AC1221" s="9">
        <v>0.53799999999999992</v>
      </c>
      <c r="AD1221" s="10">
        <v>0.26479032885753834</v>
      </c>
      <c r="AE1221" s="10">
        <v>0.59255845827353359</v>
      </c>
      <c r="AF1221" s="9">
        <v>0.49993520869475783</v>
      </c>
      <c r="AG1221" s="9">
        <v>0.18102560311541332</v>
      </c>
    </row>
    <row r="1222" spans="3:33">
      <c r="C1222" t="s">
        <v>192</v>
      </c>
      <c r="D1222">
        <v>1995</v>
      </c>
      <c r="E1222" s="9">
        <v>6.9100988210818295E-2</v>
      </c>
      <c r="F1222" s="9">
        <v>5.6120000000000003E-2</v>
      </c>
      <c r="G1222" s="9">
        <v>0.26</v>
      </c>
      <c r="H1222" s="9">
        <v>0.125</v>
      </c>
      <c r="I1222" s="9">
        <v>8.666666666666667E-2</v>
      </c>
      <c r="J1222" s="9">
        <v>0.62</v>
      </c>
      <c r="K1222" s="10">
        <v>0.41483333333333333</v>
      </c>
      <c r="L1222" s="9">
        <v>0.64400000000000002</v>
      </c>
      <c r="M1222" s="9">
        <v>0.6152685017703452</v>
      </c>
      <c r="N1222" s="10">
        <v>0.06</v>
      </c>
      <c r="O1222" s="10">
        <v>0.18</v>
      </c>
      <c r="P1222" s="9">
        <v>1</v>
      </c>
      <c r="Q1222" s="10">
        <v>7.4999999999999997E-2</v>
      </c>
      <c r="R1222" s="9">
        <v>0.95679999999999998</v>
      </c>
      <c r="S1222" s="9">
        <v>0.41224487804878207</v>
      </c>
      <c r="T1222" s="11">
        <v>0.50780437</v>
      </c>
      <c r="U1222" s="9">
        <v>0</v>
      </c>
      <c r="V1222" s="10">
        <v>0.32201202374999999</v>
      </c>
      <c r="W1222" s="9">
        <v>9.3275490516031942E-2</v>
      </c>
      <c r="X1222" s="9">
        <v>0.19620963744431999</v>
      </c>
      <c r="Y1222" s="9">
        <v>0.35499999999999998</v>
      </c>
      <c r="Z1222" s="9">
        <v>0</v>
      </c>
      <c r="AA1222" s="10">
        <v>3.3120442489111654E-2</v>
      </c>
      <c r="AB1222" s="9">
        <v>0.47599998470000005</v>
      </c>
      <c r="AC1222" s="9">
        <v>0.54899999999999993</v>
      </c>
      <c r="AD1222" s="10">
        <v>0.29870739212139075</v>
      </c>
      <c r="AE1222" s="10">
        <v>0.27140677077101594</v>
      </c>
      <c r="AF1222" s="9">
        <v>1.2221730232639999E-3</v>
      </c>
      <c r="AG1222" s="9">
        <v>0.16730200000000001</v>
      </c>
    </row>
    <row r="1223" spans="3:33">
      <c r="C1223" t="s">
        <v>192</v>
      </c>
      <c r="D1223">
        <v>1996</v>
      </c>
      <c r="E1223" s="9">
        <v>6.9100988210818295E-2</v>
      </c>
      <c r="F1223" s="9">
        <v>5.6120000000000003E-2</v>
      </c>
      <c r="G1223" s="9">
        <v>0.254</v>
      </c>
      <c r="H1223" s="9">
        <v>0.125</v>
      </c>
      <c r="I1223" s="9">
        <v>8.666666666666667E-2</v>
      </c>
      <c r="J1223" s="9">
        <v>0.60799999999999998</v>
      </c>
      <c r="K1223" s="10">
        <v>0.41483333333333333</v>
      </c>
      <c r="L1223" s="9">
        <v>0.63119999999999998</v>
      </c>
      <c r="M1223" s="9">
        <v>0.61593542420773428</v>
      </c>
      <c r="N1223" s="10">
        <v>0.06</v>
      </c>
      <c r="O1223" s="10">
        <v>0.14000000000000001</v>
      </c>
      <c r="P1223" s="9">
        <v>1</v>
      </c>
      <c r="Q1223" s="10">
        <v>7.4999999999999997E-2</v>
      </c>
      <c r="R1223" s="9">
        <v>0.95679999999999998</v>
      </c>
      <c r="S1223" s="9">
        <v>0.39947317073170807</v>
      </c>
      <c r="T1223" s="11">
        <v>0.50780437</v>
      </c>
      <c r="U1223" s="9">
        <v>0</v>
      </c>
      <c r="V1223" s="10">
        <v>0.30345748639999998</v>
      </c>
      <c r="W1223" s="9">
        <v>9.3275490516031942E-2</v>
      </c>
      <c r="X1223" s="9">
        <v>0.19620963744431999</v>
      </c>
      <c r="Y1223" s="9">
        <v>0.35499999999999998</v>
      </c>
      <c r="Z1223" s="9">
        <v>0</v>
      </c>
      <c r="AA1223" s="10">
        <v>3.3120442489111654E-2</v>
      </c>
      <c r="AB1223" s="9">
        <v>0.5370000076</v>
      </c>
      <c r="AC1223" s="9">
        <v>0.61</v>
      </c>
      <c r="AD1223" s="10">
        <v>0.29459937980939999</v>
      </c>
      <c r="AE1223" s="10">
        <v>0.26674160293396998</v>
      </c>
      <c r="AF1223" s="9">
        <v>3.2173693204634443E-3</v>
      </c>
      <c r="AG1223" s="9">
        <v>0.17057857142857144</v>
      </c>
    </row>
    <row r="1224" spans="3:33">
      <c r="C1224" t="s">
        <v>192</v>
      </c>
      <c r="D1224">
        <v>1997</v>
      </c>
      <c r="E1224" s="9">
        <v>6.9100988210818295E-2</v>
      </c>
      <c r="F1224" s="9">
        <v>5.6120000000000003E-2</v>
      </c>
      <c r="G1224" s="9">
        <v>0.248</v>
      </c>
      <c r="H1224" s="9">
        <v>0.125</v>
      </c>
      <c r="I1224" s="9">
        <v>8.666666666666667E-2</v>
      </c>
      <c r="J1224" s="9">
        <v>0.59600000000000009</v>
      </c>
      <c r="K1224" s="10">
        <v>0.41483333333333333</v>
      </c>
      <c r="L1224" s="9">
        <v>0.61840000000000006</v>
      </c>
      <c r="M1224" s="9">
        <v>0.6163366262246015</v>
      </c>
      <c r="N1224" s="10">
        <v>0.06</v>
      </c>
      <c r="O1224" s="10">
        <v>0.11</v>
      </c>
      <c r="P1224" s="9">
        <v>0.97</v>
      </c>
      <c r="Q1224" s="10">
        <v>7.4999999999999997E-2</v>
      </c>
      <c r="R1224" s="9">
        <v>0.95679999999999998</v>
      </c>
      <c r="S1224" s="9">
        <v>0.38685024390243994</v>
      </c>
      <c r="T1224" s="11">
        <v>0.50780437</v>
      </c>
      <c r="U1224" s="9">
        <v>0</v>
      </c>
      <c r="V1224" s="10">
        <v>0.28490294905000002</v>
      </c>
      <c r="W1224" s="9">
        <v>9.3275490516031942E-2</v>
      </c>
      <c r="X1224" s="9">
        <v>0.19620963744431999</v>
      </c>
      <c r="Y1224" s="9">
        <v>0.35499999999999998</v>
      </c>
      <c r="Z1224" s="9">
        <v>0</v>
      </c>
      <c r="AA1224" s="10">
        <v>3.3120442489111654E-2</v>
      </c>
      <c r="AB1224" s="9">
        <v>0.43599998470000001</v>
      </c>
      <c r="AC1224" s="9">
        <v>0.62</v>
      </c>
      <c r="AD1224" s="10">
        <v>0.24975688161128501</v>
      </c>
      <c r="AE1224" s="10">
        <v>0.279021592988211</v>
      </c>
      <c r="AF1224" s="9">
        <v>5.1670000275107772E-3</v>
      </c>
      <c r="AG1224" s="9">
        <v>0.17888759999999998</v>
      </c>
    </row>
    <row r="1225" spans="3:33">
      <c r="C1225" t="s">
        <v>192</v>
      </c>
      <c r="D1225">
        <v>1998</v>
      </c>
      <c r="E1225" s="9">
        <v>6.9100988210818295E-2</v>
      </c>
      <c r="F1225" s="9">
        <v>5.6120000000000003E-2</v>
      </c>
      <c r="G1225" s="9">
        <v>0.24199999999999999</v>
      </c>
      <c r="H1225" s="9">
        <v>0.125</v>
      </c>
      <c r="I1225" s="9">
        <v>8.666666666666667E-2</v>
      </c>
      <c r="J1225" s="9">
        <v>0.58399999999999996</v>
      </c>
      <c r="K1225" s="10">
        <v>0.41483333333333333</v>
      </c>
      <c r="L1225" s="9">
        <v>0.60560000000000003</v>
      </c>
      <c r="M1225" s="9">
        <v>0.61630997346559591</v>
      </c>
      <c r="N1225" s="10">
        <v>0.06</v>
      </c>
      <c r="O1225" s="10">
        <v>0.14000000000000001</v>
      </c>
      <c r="P1225" s="9">
        <v>0.89</v>
      </c>
      <c r="Q1225" s="10">
        <v>7.4999999999999997E-2</v>
      </c>
      <c r="R1225" s="9">
        <v>0.95679999999999998</v>
      </c>
      <c r="S1225" s="9">
        <v>0.37474536585365992</v>
      </c>
      <c r="T1225" s="11">
        <v>0.50780437</v>
      </c>
      <c r="U1225" s="9">
        <v>0</v>
      </c>
      <c r="V1225" s="10">
        <v>0.26634841170000001</v>
      </c>
      <c r="W1225" s="9">
        <v>9.3275490516031942E-2</v>
      </c>
      <c r="X1225" s="9">
        <v>0.19620963744431999</v>
      </c>
      <c r="Y1225" s="9">
        <v>0.35499999999999998</v>
      </c>
      <c r="Z1225" s="9">
        <v>0</v>
      </c>
      <c r="AA1225" s="10">
        <v>3.3120442489111654E-2</v>
      </c>
      <c r="AB1225" s="9">
        <v>0.5270000076000001</v>
      </c>
      <c r="AC1225" s="9">
        <v>0.63400000000000001</v>
      </c>
      <c r="AD1225" s="10">
        <v>0.20491438341317</v>
      </c>
      <c r="AE1225" s="10">
        <v>0.29130158304245202</v>
      </c>
      <c r="AF1225" s="9">
        <v>5.9283426953502215E-3</v>
      </c>
      <c r="AG1225" s="9">
        <v>0.18719662857142857</v>
      </c>
    </row>
    <row r="1226" spans="3:33">
      <c r="C1226" t="s">
        <v>192</v>
      </c>
      <c r="D1226">
        <v>1999</v>
      </c>
      <c r="E1226" s="9">
        <v>6.9100988210818295E-2</v>
      </c>
      <c r="F1226" s="9">
        <v>5.6120000000000003E-2</v>
      </c>
      <c r="G1226" s="9">
        <v>0.23599999999999999</v>
      </c>
      <c r="H1226" s="9">
        <v>0.125</v>
      </c>
      <c r="I1226" s="9">
        <v>8.666666666666667E-2</v>
      </c>
      <c r="J1226" s="9">
        <v>0.57200000000000006</v>
      </c>
      <c r="K1226" s="10">
        <v>0.41483333333333333</v>
      </c>
      <c r="L1226" s="9">
        <v>0.59279999999999999</v>
      </c>
      <c r="M1226" s="9">
        <v>0.61659930542357522</v>
      </c>
      <c r="N1226" s="10">
        <v>0.06</v>
      </c>
      <c r="O1226" s="10">
        <v>0.17</v>
      </c>
      <c r="P1226" s="9">
        <v>0.80999999999999994</v>
      </c>
      <c r="Q1226" s="10">
        <v>7.4999999999999997E-2</v>
      </c>
      <c r="R1226" s="9">
        <v>0.95679999999999998</v>
      </c>
      <c r="S1226" s="9">
        <v>0.36329853658536593</v>
      </c>
      <c r="T1226" s="11">
        <v>0.50780437</v>
      </c>
      <c r="U1226" s="9">
        <v>0</v>
      </c>
      <c r="V1226" s="10">
        <v>0.24779387435</v>
      </c>
      <c r="W1226" s="9">
        <v>9.3275490516031942E-2</v>
      </c>
      <c r="X1226" s="9">
        <v>0.19620963744431999</v>
      </c>
      <c r="Y1226" s="9">
        <v>0.35499999999999998</v>
      </c>
      <c r="Z1226" s="9">
        <v>0</v>
      </c>
      <c r="AA1226" s="10">
        <v>3.3120442489111654E-2</v>
      </c>
      <c r="AB1226" s="9">
        <v>0.5370000076</v>
      </c>
      <c r="AC1226" s="9">
        <v>0.61499999999999999</v>
      </c>
      <c r="AD1226" s="10">
        <v>0.17507010273191001</v>
      </c>
      <c r="AE1226" s="10">
        <v>0.35602947998412698</v>
      </c>
      <c r="AF1226" s="9">
        <v>1.2185605147271445E-2</v>
      </c>
      <c r="AG1226" s="9">
        <v>0.19550565714285714</v>
      </c>
    </row>
    <row r="1227" spans="3:33">
      <c r="C1227" t="s">
        <v>192</v>
      </c>
      <c r="D1227">
        <v>2000</v>
      </c>
      <c r="E1227" s="9">
        <v>6.9100988210818295E-2</v>
      </c>
      <c r="F1227" s="9">
        <v>5.6120000000000003E-2</v>
      </c>
      <c r="G1227" s="9">
        <v>0.22999999999999998</v>
      </c>
      <c r="H1227" s="9">
        <v>0.125</v>
      </c>
      <c r="I1227" s="9">
        <v>8.666666666666667E-2</v>
      </c>
      <c r="J1227" s="9">
        <v>0.56000000000000005</v>
      </c>
      <c r="K1227" s="10">
        <v>0.41483333333333333</v>
      </c>
      <c r="L1227" s="9">
        <v>0.57999999999999996</v>
      </c>
      <c r="M1227" s="9">
        <v>0.61684225206217858</v>
      </c>
      <c r="N1227" s="10">
        <v>0.06</v>
      </c>
      <c r="O1227" s="10">
        <v>0.14000000000000001</v>
      </c>
      <c r="P1227" s="9">
        <v>0.72</v>
      </c>
      <c r="Q1227" s="10">
        <v>7.4999999999999997E-2</v>
      </c>
      <c r="R1227" s="9">
        <v>0.95679999999999998</v>
      </c>
      <c r="S1227" s="9">
        <v>0.3525809756097561</v>
      </c>
      <c r="T1227" s="11">
        <v>0.50780437</v>
      </c>
      <c r="U1227" s="9">
        <v>0</v>
      </c>
      <c r="V1227" s="10">
        <v>0.22923933699999999</v>
      </c>
      <c r="W1227" s="9">
        <v>9.3275490516031942E-2</v>
      </c>
      <c r="X1227" s="9">
        <v>0.19620963744431999</v>
      </c>
      <c r="Y1227" s="9">
        <v>0.35499999999999998</v>
      </c>
      <c r="Z1227" s="9">
        <v>0</v>
      </c>
      <c r="AA1227" s="10">
        <v>3.3120442489111654E-2</v>
      </c>
      <c r="AB1227" s="9">
        <v>0.42900001529999998</v>
      </c>
      <c r="AC1227" s="9">
        <v>0.55200000000000005</v>
      </c>
      <c r="AD1227" s="10">
        <v>0.14522582205065002</v>
      </c>
      <c r="AE1227" s="10">
        <v>0.42075737692580201</v>
      </c>
      <c r="AF1227" s="9">
        <v>1.9860798117617443E-2</v>
      </c>
      <c r="AG1227" s="9">
        <v>0.20381468571428571</v>
      </c>
    </row>
    <row r="1228" spans="3:33">
      <c r="C1228" t="s">
        <v>192</v>
      </c>
      <c r="D1228">
        <v>2001</v>
      </c>
      <c r="E1228" s="9">
        <v>6.9100988210818295E-2</v>
      </c>
      <c r="F1228" s="9">
        <v>5.6120000000000003E-2</v>
      </c>
      <c r="G1228" s="9">
        <v>0.22400000000000009</v>
      </c>
      <c r="H1228" s="9">
        <v>0.125</v>
      </c>
      <c r="I1228" s="9">
        <v>8.666666666666667E-2</v>
      </c>
      <c r="J1228" s="9">
        <v>0.55000000000000004</v>
      </c>
      <c r="K1228" s="10">
        <v>0.41483333333333333</v>
      </c>
      <c r="L1228" s="9">
        <v>0.56779999999999997</v>
      </c>
      <c r="M1228" s="9">
        <v>0.61694436749323389</v>
      </c>
      <c r="N1228" s="10">
        <v>0.06</v>
      </c>
      <c r="O1228" s="10">
        <v>0.1</v>
      </c>
      <c r="P1228" s="9">
        <v>0.63</v>
      </c>
      <c r="Q1228" s="10">
        <v>7.4999999999999997E-2</v>
      </c>
      <c r="R1228" s="9">
        <v>0.95679999999999998</v>
      </c>
      <c r="S1228" s="9">
        <v>0.34255365853658593</v>
      </c>
      <c r="T1228" s="11">
        <v>0.50780437</v>
      </c>
      <c r="U1228" s="9">
        <v>0</v>
      </c>
      <c r="V1228" s="10">
        <v>0.21622478814999999</v>
      </c>
      <c r="W1228" s="9">
        <v>9.3275490516031942E-2</v>
      </c>
      <c r="X1228" s="9">
        <v>0.19620963744431999</v>
      </c>
      <c r="Y1228" s="9">
        <v>0.35499999999999998</v>
      </c>
      <c r="Z1228" s="9">
        <v>0</v>
      </c>
      <c r="AA1228" s="10">
        <v>3.3120442489111654E-2</v>
      </c>
      <c r="AB1228" s="9">
        <v>0.41099998469999999</v>
      </c>
      <c r="AC1228" s="9">
        <v>0.52500000000000002</v>
      </c>
      <c r="AD1228" s="10">
        <v>0.16346140747866703</v>
      </c>
      <c r="AE1228" s="10">
        <v>0.41972939317483099</v>
      </c>
      <c r="AF1228" s="9">
        <v>3.4823476167101672E-2</v>
      </c>
      <c r="AG1228" s="9">
        <v>0.2121237142857143</v>
      </c>
    </row>
    <row r="1229" spans="3:33">
      <c r="C1229" t="s">
        <v>192</v>
      </c>
      <c r="D1229">
        <v>2002</v>
      </c>
      <c r="E1229" s="9">
        <v>6.9100988210818295E-2</v>
      </c>
      <c r="F1229" s="9">
        <v>5.6120000000000003E-2</v>
      </c>
      <c r="G1229" s="9">
        <v>0.21799999999999997</v>
      </c>
      <c r="H1229" s="9">
        <v>0.125</v>
      </c>
      <c r="I1229" s="9">
        <v>8.666666666666667E-2</v>
      </c>
      <c r="J1229" s="9">
        <v>0.54</v>
      </c>
      <c r="K1229" s="10">
        <v>0.41483333333333333</v>
      </c>
      <c r="L1229" s="9">
        <v>0.55559999999999998</v>
      </c>
      <c r="M1229" s="9">
        <v>0.61675957599780029</v>
      </c>
      <c r="N1229" s="10">
        <v>0.06</v>
      </c>
      <c r="O1229" s="10">
        <v>0.15</v>
      </c>
      <c r="P1229" s="9">
        <v>0.74499999999999988</v>
      </c>
      <c r="Q1229" s="10">
        <v>7.4999999999999997E-2</v>
      </c>
      <c r="R1229" s="9">
        <v>0.95679999999999998</v>
      </c>
      <c r="S1229" s="9">
        <v>0.3330575609756099</v>
      </c>
      <c r="T1229" s="11">
        <v>0.50780437</v>
      </c>
      <c r="U1229" s="9">
        <v>9.6375680200000008E-3</v>
      </c>
      <c r="V1229" s="10">
        <v>0.20321023929999998</v>
      </c>
      <c r="W1229" s="9">
        <v>9.3275490516031942E-2</v>
      </c>
      <c r="X1229" s="9">
        <v>0.19620963744431999</v>
      </c>
      <c r="Y1229" s="9">
        <v>0.35499999999999998</v>
      </c>
      <c r="Z1229" s="9">
        <v>0</v>
      </c>
      <c r="AA1229" s="10">
        <v>3.3120442489111654E-2</v>
      </c>
      <c r="AB1229" s="9">
        <v>0.42000000000000004</v>
      </c>
      <c r="AC1229" s="9">
        <v>0.54799999999999993</v>
      </c>
      <c r="AD1229" s="10">
        <v>0.18169699290668401</v>
      </c>
      <c r="AE1229" s="10">
        <v>0.41870140942386003</v>
      </c>
      <c r="AF1229" s="9">
        <v>6.1652810063233442E-2</v>
      </c>
      <c r="AG1229" s="9">
        <v>0.2214117142857143</v>
      </c>
    </row>
    <row r="1230" spans="3:33">
      <c r="C1230" t="s">
        <v>192</v>
      </c>
      <c r="D1230">
        <v>2003</v>
      </c>
      <c r="E1230" s="9">
        <v>6.9100988210818295E-2</v>
      </c>
      <c r="F1230" s="9">
        <v>5.6120000000000003E-2</v>
      </c>
      <c r="G1230" s="9">
        <v>0.21200000000000008</v>
      </c>
      <c r="H1230" s="9">
        <v>0.125</v>
      </c>
      <c r="I1230" s="9">
        <v>8.666666666666667E-2</v>
      </c>
      <c r="J1230" s="9">
        <v>0.53</v>
      </c>
      <c r="K1230" s="10">
        <v>0.41483333333333333</v>
      </c>
      <c r="L1230" s="9">
        <v>0.54339999999999999</v>
      </c>
      <c r="M1230" s="9">
        <v>0.65821370395414869</v>
      </c>
      <c r="N1230" s="10">
        <v>0.06</v>
      </c>
      <c r="O1230" s="10">
        <v>0.13</v>
      </c>
      <c r="P1230" s="9">
        <v>0.86</v>
      </c>
      <c r="Q1230" s="10">
        <v>7.4999999999999997E-2</v>
      </c>
      <c r="R1230" s="9">
        <v>0.95679999999999998</v>
      </c>
      <c r="S1230" s="9">
        <v>0.32395414634146391</v>
      </c>
      <c r="T1230" s="11">
        <v>0.50780437</v>
      </c>
      <c r="U1230" s="9">
        <v>1.305032246E-2</v>
      </c>
      <c r="V1230" s="10">
        <v>0.19019569045000001</v>
      </c>
      <c r="W1230" s="9">
        <v>9.3275490516031942E-2</v>
      </c>
      <c r="X1230" s="9">
        <v>0.19620963744431999</v>
      </c>
      <c r="Y1230" s="9">
        <v>0.35499999999999998</v>
      </c>
      <c r="Z1230" s="9">
        <v>0</v>
      </c>
      <c r="AA1230" s="10">
        <v>3.3120442489111654E-2</v>
      </c>
      <c r="AB1230" s="9">
        <v>0.41673503980000004</v>
      </c>
      <c r="AC1230" s="9">
        <v>0.55799999999999994</v>
      </c>
      <c r="AD1230" s="10">
        <v>9.292548705744999E-2</v>
      </c>
      <c r="AE1230" s="10">
        <v>0.41708857115088005</v>
      </c>
      <c r="AF1230" s="9">
        <v>9.6184166345511107E-2</v>
      </c>
      <c r="AG1230" s="9">
        <v>0.23814228571428572</v>
      </c>
    </row>
    <row r="1231" spans="3:33">
      <c r="C1231" t="s">
        <v>192</v>
      </c>
      <c r="D1231">
        <v>2004</v>
      </c>
      <c r="E1231" s="9">
        <v>6.9100988210818295E-2</v>
      </c>
      <c r="F1231" s="9">
        <v>5.6120000000000003E-2</v>
      </c>
      <c r="G1231" s="9">
        <v>0.20599999999999996</v>
      </c>
      <c r="H1231" s="9">
        <v>0.125</v>
      </c>
      <c r="I1231" s="9">
        <v>8.666666666666667E-2</v>
      </c>
      <c r="J1231" s="9">
        <v>0.52</v>
      </c>
      <c r="K1231" s="10">
        <v>0.41483333333333333</v>
      </c>
      <c r="L1231" s="9">
        <v>0.53120000000000001</v>
      </c>
      <c r="M1231" s="9">
        <v>0.62698405666208334</v>
      </c>
      <c r="N1231" s="10">
        <v>0.06</v>
      </c>
      <c r="O1231" s="10">
        <v>0.12</v>
      </c>
      <c r="P1231" s="9">
        <v>0.87719999961555006</v>
      </c>
      <c r="Q1231" s="10">
        <v>7.4999999999999997E-2</v>
      </c>
      <c r="R1231" s="9">
        <v>0.94144000000000005</v>
      </c>
      <c r="S1231" s="9">
        <v>0.31521317073170796</v>
      </c>
      <c r="T1231" s="11">
        <v>0.50780437</v>
      </c>
      <c r="U1231" s="9">
        <v>1.4086251510000002E-2</v>
      </c>
      <c r="V1231" s="10">
        <v>0.17718114160000001</v>
      </c>
      <c r="W1231" s="9">
        <v>9.3275490516031942E-2</v>
      </c>
      <c r="X1231" s="9">
        <v>0.19620963744431999</v>
      </c>
      <c r="Y1231" s="9">
        <v>0.35499999999999998</v>
      </c>
      <c r="Z1231" s="9">
        <v>0</v>
      </c>
      <c r="AA1231" s="10">
        <v>3.3120442489111654E-2</v>
      </c>
      <c r="AB1231" s="9">
        <v>0.44678487179999993</v>
      </c>
      <c r="AC1231" s="9">
        <v>0.52100000000000002</v>
      </c>
      <c r="AD1231" s="10">
        <v>0.18507081033839601</v>
      </c>
      <c r="AE1231" s="10">
        <v>0.43362162240790197</v>
      </c>
      <c r="AF1231" s="9">
        <v>0.15573294052621889</v>
      </c>
      <c r="AG1231" s="9">
        <v>0.24421542857142856</v>
      </c>
    </row>
    <row r="1232" spans="3:33">
      <c r="C1232" t="s">
        <v>192</v>
      </c>
      <c r="D1232">
        <v>2005</v>
      </c>
      <c r="E1232" s="9">
        <v>6.9100988210818295E-2</v>
      </c>
      <c r="F1232" s="9">
        <v>5.6120000000000003E-2</v>
      </c>
      <c r="G1232" s="9">
        <v>0.19999999999999996</v>
      </c>
      <c r="H1232" s="9">
        <v>0.125</v>
      </c>
      <c r="I1232" s="9">
        <v>8.666666666666667E-2</v>
      </c>
      <c r="J1232" s="9">
        <v>0.51</v>
      </c>
      <c r="K1232" s="10">
        <v>0.41483333333333333</v>
      </c>
      <c r="L1232" s="9">
        <v>0.51900000000000002</v>
      </c>
      <c r="M1232" s="9">
        <v>0.58630858405224373</v>
      </c>
      <c r="N1232" s="10">
        <v>0.06</v>
      </c>
      <c r="O1232" s="10">
        <v>0.1</v>
      </c>
      <c r="P1232" s="9">
        <v>0.89439999923110014</v>
      </c>
      <c r="Q1232" s="10">
        <v>7.4999999999999997E-2</v>
      </c>
      <c r="R1232" s="9">
        <v>0.92608000000000001</v>
      </c>
      <c r="S1232" s="9">
        <v>0.30684487804878191</v>
      </c>
      <c r="T1232" s="11">
        <v>0.50780437</v>
      </c>
      <c r="U1232" s="9">
        <v>1.829933492E-2</v>
      </c>
      <c r="V1232" s="10">
        <v>0.16416659275000001</v>
      </c>
      <c r="W1232" s="9">
        <v>9.3275490516031942E-2</v>
      </c>
      <c r="X1232" s="9">
        <v>0.19620963744431999</v>
      </c>
      <c r="Y1232" s="9">
        <v>0.35499999999999998</v>
      </c>
      <c r="Z1232" s="9">
        <v>0</v>
      </c>
      <c r="AA1232" s="10">
        <v>3.3120442489111654E-2</v>
      </c>
      <c r="AB1232" s="9">
        <v>0.44575700299999998</v>
      </c>
      <c r="AC1232" s="9">
        <v>0.52900000000000003</v>
      </c>
      <c r="AD1232" s="10">
        <v>0.26194460403264197</v>
      </c>
      <c r="AE1232" s="10">
        <v>0.46372095737616198</v>
      </c>
      <c r="AF1232" s="9">
        <v>0.23777255454370333</v>
      </c>
      <c r="AG1232" s="9">
        <v>0.2506935714285714</v>
      </c>
    </row>
    <row r="1233" spans="3:33">
      <c r="C1233" t="s">
        <v>192</v>
      </c>
      <c r="D1233">
        <v>2006</v>
      </c>
      <c r="E1233" s="9">
        <v>6.9100988210818295E-2</v>
      </c>
      <c r="F1233" s="9">
        <v>5.6120000000000003E-2</v>
      </c>
      <c r="G1233" s="9">
        <v>0.19999999999999996</v>
      </c>
      <c r="H1233" s="9">
        <v>0.125</v>
      </c>
      <c r="I1233" s="9">
        <v>8.666666666666667E-2</v>
      </c>
      <c r="J1233" s="9">
        <v>0.5</v>
      </c>
      <c r="K1233" s="10">
        <v>0.41483333333333333</v>
      </c>
      <c r="L1233" s="9">
        <v>0.50780000000000003</v>
      </c>
      <c r="M1233" s="9">
        <v>0.57386090070391038</v>
      </c>
      <c r="N1233" s="10">
        <v>0.06</v>
      </c>
      <c r="O1233" s="10">
        <v>0.14000000000000001</v>
      </c>
      <c r="P1233" s="9">
        <v>0.91159999884665022</v>
      </c>
      <c r="Q1233" s="10">
        <v>7.4999999999999997E-2</v>
      </c>
      <c r="R1233" s="9">
        <v>0.91071999999999997</v>
      </c>
      <c r="S1233" s="9">
        <v>0.29886780487804998</v>
      </c>
      <c r="T1233" s="11">
        <v>0.50780437</v>
      </c>
      <c r="U1233" s="9">
        <v>1.638044935E-2</v>
      </c>
      <c r="V1233" s="10">
        <v>0.15412659691666666</v>
      </c>
      <c r="W1233" s="9">
        <v>9.3275490516031942E-2</v>
      </c>
      <c r="X1233" s="9">
        <v>0.19620963744431999</v>
      </c>
      <c r="Y1233" s="9">
        <v>0.35499999999999998</v>
      </c>
      <c r="Z1233" s="9">
        <v>0</v>
      </c>
      <c r="AA1233" s="10">
        <v>3.3120442489111654E-2</v>
      </c>
      <c r="AB1233" s="9">
        <v>0.46994621549999993</v>
      </c>
      <c r="AC1233" s="9">
        <v>0.51900000000000002</v>
      </c>
      <c r="AD1233" s="10">
        <v>0.26547199180207398</v>
      </c>
      <c r="AE1233" s="10">
        <v>0.46876771743397799</v>
      </c>
      <c r="AF1233" s="9">
        <v>0.31940105989142442</v>
      </c>
      <c r="AG1233" s="9">
        <v>0.25011685714285714</v>
      </c>
    </row>
    <row r="1234" spans="3:33">
      <c r="C1234" t="s">
        <v>192</v>
      </c>
      <c r="D1234">
        <v>2007</v>
      </c>
      <c r="E1234" s="9">
        <v>6.9100988210818295E-2</v>
      </c>
      <c r="F1234" s="9">
        <v>5.6120000000000003E-2</v>
      </c>
      <c r="G1234" s="9">
        <v>0.19999999999999996</v>
      </c>
      <c r="H1234" s="9">
        <v>0.125</v>
      </c>
      <c r="I1234" s="9">
        <v>8.666666666666667E-2</v>
      </c>
      <c r="J1234" s="9">
        <v>0.49</v>
      </c>
      <c r="K1234" s="10">
        <v>0.41483333333333333</v>
      </c>
      <c r="L1234" s="9">
        <v>0.49659999999999999</v>
      </c>
      <c r="M1234" s="9">
        <v>0.55698915651791037</v>
      </c>
      <c r="N1234" s="10">
        <v>0.06</v>
      </c>
      <c r="O1234" s="10">
        <v>0.14000000000000001</v>
      </c>
      <c r="P1234" s="9">
        <v>0.92879999846220007</v>
      </c>
      <c r="Q1234" s="10">
        <v>7.4999999999999997E-2</v>
      </c>
      <c r="R1234" s="9">
        <v>0.89535999999999993</v>
      </c>
      <c r="S1234" s="9">
        <v>0.29129121951219583</v>
      </c>
      <c r="T1234" s="11">
        <v>0.50780437</v>
      </c>
      <c r="U1234" s="9">
        <v>1.5166504380000001E-2</v>
      </c>
      <c r="V1234" s="10">
        <v>0.14408660108333335</v>
      </c>
      <c r="W1234" s="9">
        <v>9.3275490516031942E-2</v>
      </c>
      <c r="X1234" s="9">
        <v>0.19620963744431999</v>
      </c>
      <c r="Y1234" s="9">
        <v>0.35499999999999998</v>
      </c>
      <c r="Z1234" s="9">
        <v>0</v>
      </c>
      <c r="AA1234" s="10">
        <v>3.3120442489111654E-2</v>
      </c>
      <c r="AB1234" s="9">
        <v>0.39139573230000002</v>
      </c>
      <c r="AC1234" s="9">
        <v>0.53200000000000003</v>
      </c>
      <c r="AD1234" s="10">
        <v>0.302903324633648</v>
      </c>
      <c r="AE1234" s="10">
        <v>0.46952437610187003</v>
      </c>
      <c r="AF1234" s="9">
        <v>0.46184798615050671</v>
      </c>
      <c r="AG1234" s="9">
        <v>0.26065228571428573</v>
      </c>
    </row>
    <row r="1235" spans="3:33">
      <c r="C1235" t="s">
        <v>192</v>
      </c>
      <c r="D1235">
        <v>2008</v>
      </c>
      <c r="E1235" s="9">
        <v>6.9100988210818295E-2</v>
      </c>
      <c r="F1235" s="9">
        <v>5.6120000000000003E-2</v>
      </c>
      <c r="G1235" s="9">
        <v>0.19999999999999996</v>
      </c>
      <c r="H1235" s="9">
        <v>0.125</v>
      </c>
      <c r="I1235" s="9">
        <v>8.666666666666667E-2</v>
      </c>
      <c r="J1235" s="9">
        <v>0.48</v>
      </c>
      <c r="K1235" s="10">
        <v>0.41483333333333333</v>
      </c>
      <c r="L1235" s="9">
        <v>0.4854</v>
      </c>
      <c r="M1235" s="9">
        <v>0.52210044439674363</v>
      </c>
      <c r="N1235" s="10">
        <v>0.06</v>
      </c>
      <c r="O1235" s="10">
        <v>0.14279999993741513</v>
      </c>
      <c r="P1235" s="9">
        <v>0.94599999807775015</v>
      </c>
      <c r="Q1235" s="10">
        <v>7.4999999999999997E-2</v>
      </c>
      <c r="R1235" s="9">
        <v>0.89535999999999993</v>
      </c>
      <c r="S1235" s="9">
        <v>0.28413414634146394</v>
      </c>
      <c r="T1235" s="11">
        <v>0.50780437</v>
      </c>
      <c r="U1235" s="9">
        <v>1.6641944259999999E-2</v>
      </c>
      <c r="V1235" s="10">
        <v>0.13404660525000001</v>
      </c>
      <c r="W1235" s="9">
        <v>9.3275490516031942E-2</v>
      </c>
      <c r="X1235" s="9">
        <v>0.19620963744431999</v>
      </c>
      <c r="Y1235" s="9">
        <v>0.35499999999999998</v>
      </c>
      <c r="Z1235" s="9">
        <v>0</v>
      </c>
      <c r="AA1235" s="10">
        <v>3.3120442489111654E-2</v>
      </c>
      <c r="AB1235" s="9">
        <v>0.40893505330000002</v>
      </c>
      <c r="AC1235" s="9">
        <v>0.53200000000000003</v>
      </c>
      <c r="AD1235" s="10">
        <v>0.31845186763450595</v>
      </c>
      <c r="AE1235" s="10">
        <v>0.47130707074115197</v>
      </c>
      <c r="AF1235" s="9">
        <v>0.68705266491951</v>
      </c>
      <c r="AG1235" s="9">
        <v>0.30374299999999999</v>
      </c>
    </row>
    <row r="1236" spans="3:33">
      <c r="C1236" t="s">
        <v>192</v>
      </c>
      <c r="D1236">
        <v>2009</v>
      </c>
      <c r="E1236" s="9">
        <v>6.9100988210818295E-2</v>
      </c>
      <c r="F1236" s="9">
        <v>5.6120000000000003E-2</v>
      </c>
      <c r="G1236" s="9">
        <v>0.21599999964237215</v>
      </c>
      <c r="H1236" s="9">
        <v>0.125</v>
      </c>
      <c r="I1236" s="9">
        <v>8.666666666666667E-2</v>
      </c>
      <c r="J1236" s="9">
        <v>0.49039999976754189</v>
      </c>
      <c r="K1236" s="10">
        <v>0.41483333333333333</v>
      </c>
      <c r="L1236" s="9">
        <v>0.47420000000000001</v>
      </c>
      <c r="M1236" s="9">
        <v>0.52210044439674363</v>
      </c>
      <c r="N1236" s="10">
        <v>0.06</v>
      </c>
      <c r="O1236" s="10">
        <v>0.14559999987483027</v>
      </c>
      <c r="P1236" s="9">
        <v>0.96319999769330022</v>
      </c>
      <c r="Q1236" s="10">
        <v>7.4999999999999997E-2</v>
      </c>
      <c r="R1236" s="9">
        <v>0.89535999999999993</v>
      </c>
      <c r="S1236" s="9">
        <v>0.31245146278169333</v>
      </c>
      <c r="T1236" s="11">
        <v>0.50780437</v>
      </c>
      <c r="U1236" s="9">
        <v>1.816129751E-2</v>
      </c>
      <c r="V1236" s="10">
        <v>0.1367275372950765</v>
      </c>
      <c r="W1236" s="9">
        <v>9.3275490516031942E-2</v>
      </c>
      <c r="X1236" s="9">
        <v>0.19620963744431999</v>
      </c>
      <c r="Y1236" s="9">
        <v>0.35499999999999998</v>
      </c>
      <c r="Z1236" s="9">
        <v>0</v>
      </c>
      <c r="AA1236" s="10">
        <v>3.3120442489111654E-2</v>
      </c>
      <c r="AB1236" s="9">
        <v>0.42075635196977346</v>
      </c>
      <c r="AC1236" s="9">
        <v>0.53400000000000003</v>
      </c>
      <c r="AD1236" s="10">
        <v>0.37158532103373798</v>
      </c>
      <c r="AE1236" s="10">
        <v>0.48949475406354181</v>
      </c>
      <c r="AF1236" s="9">
        <v>0.76943024575701224</v>
      </c>
      <c r="AG1236" s="9">
        <v>0.33572114285714283</v>
      </c>
    </row>
    <row r="1237" spans="3:33">
      <c r="C1237" t="s">
        <v>192</v>
      </c>
      <c r="D1237">
        <v>2010</v>
      </c>
      <c r="E1237" s="9">
        <v>6.9100988210818295E-2</v>
      </c>
      <c r="F1237" s="9">
        <v>5.6120000000000003E-2</v>
      </c>
      <c r="G1237" s="9">
        <v>0.23199999928474424</v>
      </c>
      <c r="H1237" s="9">
        <v>0.125</v>
      </c>
      <c r="I1237" s="9">
        <v>8.666666666666667E-2</v>
      </c>
      <c r="J1237" s="9">
        <v>0.50079999953508381</v>
      </c>
      <c r="K1237" s="10">
        <v>0.41483333333333333</v>
      </c>
      <c r="L1237" s="9">
        <v>0.47894199989400804</v>
      </c>
      <c r="M1237" s="9">
        <v>0.52210044439674363</v>
      </c>
      <c r="N1237" s="10">
        <v>0.06</v>
      </c>
      <c r="O1237" s="10">
        <v>0.14839999981224539</v>
      </c>
      <c r="P1237" s="9">
        <v>0.9803999973088503</v>
      </c>
      <c r="Q1237" s="10">
        <v>7.4999999999999997E-2</v>
      </c>
      <c r="R1237" s="9">
        <v>0.89535999999999993</v>
      </c>
      <c r="S1237" s="9">
        <v>0.34076877922192272</v>
      </c>
      <c r="T1237" s="11">
        <v>0.50780437</v>
      </c>
      <c r="U1237" s="9">
        <v>1.8342910481040631E-2</v>
      </c>
      <c r="V1237" s="10">
        <v>0.139408469340153</v>
      </c>
      <c r="W1237" s="9">
        <v>9.3275490516031942E-2</v>
      </c>
      <c r="X1237" s="9">
        <v>0.19620963744431999</v>
      </c>
      <c r="Y1237" s="9">
        <v>0.35499999999999998</v>
      </c>
      <c r="Z1237" s="9">
        <v>0</v>
      </c>
      <c r="AA1237" s="10">
        <v>3.3120442489111654E-2</v>
      </c>
      <c r="AB1237" s="9">
        <v>0.43257765063954678</v>
      </c>
      <c r="AC1237" s="9">
        <v>0.55500000000000005</v>
      </c>
      <c r="AD1237" s="10">
        <v>0.37286946779469771</v>
      </c>
      <c r="AE1237" s="10">
        <v>0.48959980652055829</v>
      </c>
      <c r="AF1237" s="9">
        <v>0.76173594347142315</v>
      </c>
      <c r="AG1237" s="9">
        <v>0.33236393150361093</v>
      </c>
    </row>
    <row r="1238" spans="3:33">
      <c r="C1238" t="s">
        <v>433</v>
      </c>
      <c r="D1238">
        <v>1995</v>
      </c>
      <c r="E1238" s="9">
        <v>5.9731161971830975E-2</v>
      </c>
      <c r="F1238" s="9">
        <v>0.60360000000000003</v>
      </c>
      <c r="G1238" s="9">
        <v>7.999999999999996E-2</v>
      </c>
      <c r="H1238" s="9">
        <v>0.625</v>
      </c>
      <c r="I1238" s="9">
        <v>0.2</v>
      </c>
      <c r="J1238" s="9">
        <v>0.17000000000000004</v>
      </c>
      <c r="K1238" s="10">
        <v>0.56741666666666668</v>
      </c>
      <c r="L1238" s="9">
        <v>0.39799999999999996</v>
      </c>
      <c r="M1238" s="9">
        <v>0.6116218701771694</v>
      </c>
      <c r="N1238" s="10">
        <v>0.04</v>
      </c>
      <c r="O1238" s="10">
        <v>0.3</v>
      </c>
      <c r="P1238" s="9">
        <v>0.28999999999999998</v>
      </c>
      <c r="Q1238" s="10">
        <v>7.4999999999999997E-2</v>
      </c>
      <c r="R1238" s="9">
        <v>0.86640000000000006</v>
      </c>
      <c r="S1238" s="9">
        <v>0.35903756097561002</v>
      </c>
      <c r="T1238" s="11">
        <v>0.212710766</v>
      </c>
      <c r="U1238" s="9">
        <v>1.6773943499999999E-3</v>
      </c>
      <c r="V1238" s="10">
        <v>7.6345998250000005E-2</v>
      </c>
      <c r="W1238" s="9">
        <v>1.6313158811002971E-2</v>
      </c>
      <c r="X1238" s="9">
        <v>2.1085371934435899E-2</v>
      </c>
      <c r="Y1238" s="9">
        <v>1.5999999999999903E-2</v>
      </c>
      <c r="Z1238" s="9">
        <v>0</v>
      </c>
      <c r="AA1238" s="10">
        <v>2.6710877774707563E-2</v>
      </c>
      <c r="AB1238" s="9">
        <v>0.50099998469999996</v>
      </c>
      <c r="AC1238" s="9">
        <v>0.35378000016137962</v>
      </c>
      <c r="AD1238" s="10">
        <v>0.37636233176142336</v>
      </c>
      <c r="AE1238" s="10">
        <v>0.23555213464366004</v>
      </c>
      <c r="AF1238" s="9">
        <v>2.9970636239931109E-4</v>
      </c>
      <c r="AG1238" s="9">
        <v>0.21557400000000002</v>
      </c>
    </row>
    <row r="1239" spans="3:33">
      <c r="C1239" t="s">
        <v>433</v>
      </c>
      <c r="D1239">
        <v>1996</v>
      </c>
      <c r="E1239" s="9">
        <v>5.9731161971830975E-2</v>
      </c>
      <c r="F1239" s="9">
        <v>0.61336000000000002</v>
      </c>
      <c r="G1239" s="9">
        <v>7.7999999999999958E-2</v>
      </c>
      <c r="H1239" s="9">
        <v>0.625</v>
      </c>
      <c r="I1239" s="9">
        <v>0.2</v>
      </c>
      <c r="J1239" s="9">
        <v>0.17000000000000004</v>
      </c>
      <c r="K1239" s="10">
        <v>0.56741666666666668</v>
      </c>
      <c r="L1239" s="9">
        <v>0.39</v>
      </c>
      <c r="M1239" s="9">
        <v>0.60926720187424133</v>
      </c>
      <c r="N1239" s="10">
        <v>0.04</v>
      </c>
      <c r="O1239" s="10">
        <v>0.31</v>
      </c>
      <c r="P1239" s="9">
        <v>0.24333333333333332</v>
      </c>
      <c r="Q1239" s="10">
        <v>7.4999999999999997E-2</v>
      </c>
      <c r="R1239" s="9">
        <v>0.86640000000000006</v>
      </c>
      <c r="S1239" s="9">
        <v>0.35042243902438996</v>
      </c>
      <c r="T1239" s="11">
        <v>0.212710766</v>
      </c>
      <c r="U1239" s="9">
        <v>2.8839762000000004E-4</v>
      </c>
      <c r="V1239" s="10">
        <v>6.8333034900000006E-2</v>
      </c>
      <c r="W1239" s="9">
        <v>1.6313158811002971E-2</v>
      </c>
      <c r="X1239" s="9">
        <v>2.1085371934435899E-2</v>
      </c>
      <c r="Y1239" s="9">
        <v>1.5999999999999903E-2</v>
      </c>
      <c r="Z1239" s="9">
        <v>0</v>
      </c>
      <c r="AA1239" s="10">
        <v>2.6710877774707563E-2</v>
      </c>
      <c r="AB1239" s="9">
        <v>0.47900001530000003</v>
      </c>
      <c r="AC1239" s="9">
        <v>0.36099999999999999</v>
      </c>
      <c r="AD1239" s="10">
        <v>0.37383911409981802</v>
      </c>
      <c r="AE1239" s="10">
        <v>0.23015523955539799</v>
      </c>
      <c r="AF1239" s="9">
        <v>1.112737641214E-3</v>
      </c>
      <c r="AG1239" s="9">
        <v>0.23749585714285715</v>
      </c>
    </row>
    <row r="1240" spans="3:33">
      <c r="C1240" t="s">
        <v>433</v>
      </c>
      <c r="D1240">
        <v>1997</v>
      </c>
      <c r="E1240" s="9">
        <v>5.9731161971830975E-2</v>
      </c>
      <c r="F1240" s="9">
        <v>0.62312000000000001</v>
      </c>
      <c r="G1240" s="9">
        <v>7.5999999999999956E-2</v>
      </c>
      <c r="H1240" s="9">
        <v>0.625</v>
      </c>
      <c r="I1240" s="9">
        <v>0.2</v>
      </c>
      <c r="J1240" s="9">
        <v>0.17000000000000004</v>
      </c>
      <c r="K1240" s="10">
        <v>0.56741666666666668</v>
      </c>
      <c r="L1240" s="9">
        <v>0.38200000000000001</v>
      </c>
      <c r="M1240" s="9">
        <v>0.56735557508225232</v>
      </c>
      <c r="N1240" s="10">
        <v>0.04</v>
      </c>
      <c r="O1240" s="10">
        <v>0.39</v>
      </c>
      <c r="P1240" s="9">
        <v>0.19666666666666666</v>
      </c>
      <c r="Q1240" s="10">
        <v>7.4999999999999997E-2</v>
      </c>
      <c r="R1240" s="9">
        <v>0.86640000000000006</v>
      </c>
      <c r="S1240" s="9">
        <v>0.34208585365853794</v>
      </c>
      <c r="T1240" s="11">
        <v>0.212710766</v>
      </c>
      <c r="U1240" s="9">
        <v>2.5835673999999997E-4</v>
      </c>
      <c r="V1240" s="10">
        <v>6.0320071550000007E-2</v>
      </c>
      <c r="W1240" s="9">
        <v>1.6313158811002971E-2</v>
      </c>
      <c r="X1240" s="9">
        <v>2.1085371934435899E-2</v>
      </c>
      <c r="Y1240" s="9">
        <v>1.5999999999999903E-2</v>
      </c>
      <c r="Z1240" s="9">
        <v>0</v>
      </c>
      <c r="AA1240" s="10">
        <v>2.6710877774707563E-2</v>
      </c>
      <c r="AB1240" s="9">
        <v>0.43200000760000001</v>
      </c>
      <c r="AC1240" s="9">
        <v>0.34499999999999997</v>
      </c>
      <c r="AD1240" s="10">
        <v>0.39557068912148702</v>
      </c>
      <c r="AE1240" s="10">
        <v>0.277704300785795</v>
      </c>
      <c r="AF1240" s="9">
        <v>4.3665647442516662E-3</v>
      </c>
      <c r="AG1240" s="9">
        <v>0.24181242857142859</v>
      </c>
    </row>
    <row r="1241" spans="3:33">
      <c r="C1241" t="s">
        <v>433</v>
      </c>
      <c r="D1241">
        <v>1998</v>
      </c>
      <c r="E1241" s="9">
        <v>5.9731161971830975E-2</v>
      </c>
      <c r="F1241" s="9">
        <v>0.63288</v>
      </c>
      <c r="G1241" s="9">
        <v>7.4000000000000066E-2</v>
      </c>
      <c r="H1241" s="9">
        <v>0.625</v>
      </c>
      <c r="I1241" s="9">
        <v>0.2</v>
      </c>
      <c r="J1241" s="9">
        <v>0.17000000000000004</v>
      </c>
      <c r="K1241" s="10">
        <v>0.56741666666666668</v>
      </c>
      <c r="L1241" s="9">
        <v>0.374</v>
      </c>
      <c r="M1241" s="9">
        <v>0.60648794141360429</v>
      </c>
      <c r="N1241" s="10">
        <v>0.04</v>
      </c>
      <c r="O1241" s="10">
        <v>0.23</v>
      </c>
      <c r="P1241" s="9">
        <v>0.15</v>
      </c>
      <c r="Q1241" s="10">
        <v>7.4999999999999997E-2</v>
      </c>
      <c r="R1241" s="9">
        <v>0.86640000000000006</v>
      </c>
      <c r="S1241" s="9">
        <v>0.33402829268292811</v>
      </c>
      <c r="T1241" s="11">
        <v>0.212710766</v>
      </c>
      <c r="U1241" s="9">
        <v>1.5756837999999999E-4</v>
      </c>
      <c r="V1241" s="10">
        <v>5.2307108200000008E-2</v>
      </c>
      <c r="W1241" s="9">
        <v>1.6313158811002971E-2</v>
      </c>
      <c r="X1241" s="9">
        <v>2.1085371934435899E-2</v>
      </c>
      <c r="Y1241" s="9">
        <v>1.5999999999999903E-2</v>
      </c>
      <c r="Z1241" s="9">
        <v>0</v>
      </c>
      <c r="AA1241" s="10">
        <v>2.6710877774707563E-2</v>
      </c>
      <c r="AB1241" s="9">
        <v>0.43700000760000002</v>
      </c>
      <c r="AC1241" s="9">
        <v>0.36</v>
      </c>
      <c r="AD1241" s="10">
        <v>0.41730226414315597</v>
      </c>
      <c r="AE1241" s="10">
        <v>0.32525336201619198</v>
      </c>
      <c r="AF1241" s="9">
        <v>7.0058228951934438E-3</v>
      </c>
      <c r="AG1241" s="9">
        <v>0.24612899999999996</v>
      </c>
    </row>
    <row r="1242" spans="3:33">
      <c r="C1242" t="s">
        <v>433</v>
      </c>
      <c r="D1242">
        <v>1999</v>
      </c>
      <c r="E1242" s="9">
        <v>5.9731161971830975E-2</v>
      </c>
      <c r="F1242" s="9">
        <v>0.64263999999999999</v>
      </c>
      <c r="G1242" s="9">
        <v>7.2000000000000064E-2</v>
      </c>
      <c r="H1242" s="9">
        <v>0.625</v>
      </c>
      <c r="I1242" s="9">
        <v>0.2</v>
      </c>
      <c r="J1242" s="9">
        <v>0.17000000000000004</v>
      </c>
      <c r="K1242" s="10">
        <v>0.56741666666666668</v>
      </c>
      <c r="L1242" s="9">
        <v>0.36599999999999999</v>
      </c>
      <c r="M1242" s="9">
        <v>0.60353134264823738</v>
      </c>
      <c r="N1242" s="10">
        <v>0.04</v>
      </c>
      <c r="O1242" s="10">
        <v>0.38</v>
      </c>
      <c r="P1242" s="9">
        <v>0.15299999993294477</v>
      </c>
      <c r="Q1242" s="10">
        <v>7.4999999999999997E-2</v>
      </c>
      <c r="R1242" s="9">
        <v>0.86640000000000006</v>
      </c>
      <c r="S1242" s="9">
        <v>0.32624048780487813</v>
      </c>
      <c r="T1242" s="11">
        <v>0.212710766</v>
      </c>
      <c r="U1242" s="9">
        <v>3.0875830000000001E-4</v>
      </c>
      <c r="V1242" s="10">
        <v>4.4294144850000002E-2</v>
      </c>
      <c r="W1242" s="9">
        <v>1.6313158811002971E-2</v>
      </c>
      <c r="X1242" s="9">
        <v>2.1085371934435899E-2</v>
      </c>
      <c r="Y1242" s="9">
        <v>1.5999999999999903E-2</v>
      </c>
      <c r="Z1242" s="9">
        <v>0</v>
      </c>
      <c r="AA1242" s="10">
        <v>2.6710877774707563E-2</v>
      </c>
      <c r="AB1242" s="9">
        <v>0.40866666156666664</v>
      </c>
      <c r="AC1242" s="9">
        <v>0.36799999999999999</v>
      </c>
      <c r="AD1242" s="10">
        <v>0.41739212921290703</v>
      </c>
      <c r="AE1242" s="10">
        <v>0.318044703317233</v>
      </c>
      <c r="AF1242" s="9">
        <v>8.6648007755665557E-3</v>
      </c>
      <c r="AG1242" s="9">
        <v>0.25044557142857143</v>
      </c>
    </row>
    <row r="1243" spans="3:33">
      <c r="C1243" t="s">
        <v>433</v>
      </c>
      <c r="D1243">
        <v>2000</v>
      </c>
      <c r="E1243" s="9">
        <v>5.9731161971830975E-2</v>
      </c>
      <c r="F1243" s="9">
        <v>0.65239999999999998</v>
      </c>
      <c r="G1243" s="9">
        <v>6.9999999999999951E-2</v>
      </c>
      <c r="H1243" s="9">
        <v>0.625</v>
      </c>
      <c r="I1243" s="9">
        <v>0.2</v>
      </c>
      <c r="J1243" s="9">
        <v>0.17000000000000004</v>
      </c>
      <c r="K1243" s="10">
        <v>0.56741666666666668</v>
      </c>
      <c r="L1243" s="9">
        <v>0.35799999999999998</v>
      </c>
      <c r="M1243" s="9">
        <v>0.59031779426015529</v>
      </c>
      <c r="N1243" s="10">
        <v>0.04</v>
      </c>
      <c r="O1243" s="10">
        <v>0.44</v>
      </c>
      <c r="P1243" s="9">
        <v>0.15599999986588955</v>
      </c>
      <c r="Q1243" s="10">
        <v>7.4999999999999997E-2</v>
      </c>
      <c r="R1243" s="9">
        <v>0.86640000000000006</v>
      </c>
      <c r="S1243" s="9">
        <v>0.3187526829268299</v>
      </c>
      <c r="T1243" s="11">
        <v>0.212710766</v>
      </c>
      <c r="U1243" s="9">
        <v>4.6566070000000003E-4</v>
      </c>
      <c r="V1243" s="10">
        <v>3.6281181500000002E-2</v>
      </c>
      <c r="W1243" s="9">
        <v>1.6313158811002971E-2</v>
      </c>
      <c r="X1243" s="9">
        <v>2.1085371934435899E-2</v>
      </c>
      <c r="Y1243" s="9">
        <v>1.5999999999999903E-2</v>
      </c>
      <c r="Z1243" s="9">
        <v>0</v>
      </c>
      <c r="AA1243" s="10">
        <v>2.6710877774707563E-2</v>
      </c>
      <c r="AB1243" s="9">
        <v>0.38033331553333338</v>
      </c>
      <c r="AC1243" s="9">
        <v>0.36099999999999999</v>
      </c>
      <c r="AD1243" s="10">
        <v>0.41748199428265798</v>
      </c>
      <c r="AE1243" s="10">
        <v>0.31083604461827397</v>
      </c>
      <c r="AF1243" s="9">
        <v>1.6727754872598224E-2</v>
      </c>
      <c r="AG1243" s="9">
        <v>0.25457542857142856</v>
      </c>
    </row>
    <row r="1244" spans="3:33">
      <c r="C1244" t="s">
        <v>433</v>
      </c>
      <c r="D1244">
        <v>2001</v>
      </c>
      <c r="E1244" s="9">
        <v>5.9731161971830975E-2</v>
      </c>
      <c r="F1244" s="9">
        <v>0.65733999999999992</v>
      </c>
      <c r="G1244" s="9">
        <v>8.8599999584257572E-2</v>
      </c>
      <c r="H1244" s="9">
        <v>0.625</v>
      </c>
      <c r="I1244" s="9">
        <v>0.2</v>
      </c>
      <c r="J1244" s="9">
        <v>0.18659999962896112</v>
      </c>
      <c r="K1244" s="10">
        <v>0.56741666666666668</v>
      </c>
      <c r="L1244" s="9">
        <v>0.35259999999999997</v>
      </c>
      <c r="M1244" s="9">
        <v>0.58897294145986923</v>
      </c>
      <c r="N1244" s="10">
        <v>0.04</v>
      </c>
      <c r="O1244" s="10">
        <v>0.41</v>
      </c>
      <c r="P1244" s="9">
        <v>0.15899999979883433</v>
      </c>
      <c r="Q1244" s="10">
        <v>7.4999999999999997E-2</v>
      </c>
      <c r="R1244" s="9">
        <v>0.86640000000000006</v>
      </c>
      <c r="S1244" s="9">
        <v>0.31162487804878192</v>
      </c>
      <c r="T1244" s="11">
        <v>0.212710766</v>
      </c>
      <c r="U1244" s="9">
        <v>7.2003438000000004E-4</v>
      </c>
      <c r="V1244" s="10">
        <v>3.3266551249999998E-2</v>
      </c>
      <c r="W1244" s="9">
        <v>1.6313158811002971E-2</v>
      </c>
      <c r="X1244" s="9">
        <v>2.1085371934435899E-2</v>
      </c>
      <c r="Y1244" s="9">
        <v>1.5999999999999903E-2</v>
      </c>
      <c r="Z1244" s="9">
        <v>0</v>
      </c>
      <c r="AA1244" s="10">
        <v>2.6710877774707563E-2</v>
      </c>
      <c r="AB1244" s="9">
        <v>0.35199996950000001</v>
      </c>
      <c r="AC1244" s="9">
        <v>0.35899999999999999</v>
      </c>
      <c r="AD1244" s="10">
        <v>0.37901952024432101</v>
      </c>
      <c r="AE1244" s="10">
        <v>0.294688254379533</v>
      </c>
      <c r="AF1244" s="9">
        <v>3.5693112096597111E-2</v>
      </c>
      <c r="AG1244" s="9">
        <v>0.27087899999999998</v>
      </c>
    </row>
    <row r="1245" spans="3:33">
      <c r="C1245" t="s">
        <v>433</v>
      </c>
      <c r="D1245">
        <v>2002</v>
      </c>
      <c r="E1245" s="9">
        <v>5.9731161971830975E-2</v>
      </c>
      <c r="F1245" s="9">
        <v>0.66227999999999998</v>
      </c>
      <c r="G1245" s="9">
        <v>0.10719999916851519</v>
      </c>
      <c r="H1245" s="9">
        <v>0.625</v>
      </c>
      <c r="I1245" s="9">
        <v>0.2</v>
      </c>
      <c r="J1245" s="9">
        <v>0.2031999992579222</v>
      </c>
      <c r="K1245" s="10">
        <v>0.56741666666666668</v>
      </c>
      <c r="L1245" s="9">
        <v>0.34720000000000001</v>
      </c>
      <c r="M1245" s="9">
        <v>0.58104698601551741</v>
      </c>
      <c r="N1245" s="10">
        <v>0.04</v>
      </c>
      <c r="O1245" s="10">
        <v>0.28000000000000003</v>
      </c>
      <c r="P1245" s="9">
        <v>0.16199999973177909</v>
      </c>
      <c r="Q1245" s="10">
        <v>7.4999999999999997E-2</v>
      </c>
      <c r="R1245" s="9">
        <v>0.86640000000000006</v>
      </c>
      <c r="S1245" s="9">
        <v>0.30488780487805001</v>
      </c>
      <c r="T1245" s="11">
        <v>0.212710766</v>
      </c>
      <c r="U1245" s="9">
        <v>8.8429767000000007E-4</v>
      </c>
      <c r="V1245" s="10">
        <v>3.0251921000000001E-2</v>
      </c>
      <c r="W1245" s="9">
        <v>1.6313158811002971E-2</v>
      </c>
      <c r="X1245" s="9">
        <v>2.1085371934435899E-2</v>
      </c>
      <c r="Y1245" s="9">
        <v>1.5999999999999903E-2</v>
      </c>
      <c r="Z1245" s="9">
        <v>0</v>
      </c>
      <c r="AA1245" s="10">
        <v>2.6710877774707563E-2</v>
      </c>
      <c r="AB1245" s="9">
        <v>0.3369999695</v>
      </c>
      <c r="AC1245" s="9">
        <v>0.36399999999999999</v>
      </c>
      <c r="AD1245" s="10">
        <v>0.34055704620598404</v>
      </c>
      <c r="AE1245" s="10">
        <v>0.27854046414079198</v>
      </c>
      <c r="AF1245" s="9">
        <v>3.836135642777011E-2</v>
      </c>
      <c r="AG1245" s="9">
        <v>0.25896742857142857</v>
      </c>
    </row>
    <row r="1246" spans="3:33">
      <c r="C1246" t="s">
        <v>433</v>
      </c>
      <c r="D1246">
        <v>2003</v>
      </c>
      <c r="E1246" s="9">
        <v>5.9731161971830975E-2</v>
      </c>
      <c r="F1246" s="9">
        <v>0.66721999999999992</v>
      </c>
      <c r="G1246" s="9">
        <v>0.12579999875277281</v>
      </c>
      <c r="H1246" s="9">
        <v>0.625</v>
      </c>
      <c r="I1246" s="9">
        <v>0.2</v>
      </c>
      <c r="J1246" s="9">
        <v>0.21979999888688329</v>
      </c>
      <c r="K1246" s="10">
        <v>0.56741666666666668</v>
      </c>
      <c r="L1246" s="9">
        <v>0.34179999999999999</v>
      </c>
      <c r="M1246" s="9">
        <v>0.57834317370999166</v>
      </c>
      <c r="N1246" s="10">
        <v>0.04</v>
      </c>
      <c r="O1246" s="10">
        <v>0.21</v>
      </c>
      <c r="P1246" s="9">
        <v>0.16499999966472387</v>
      </c>
      <c r="Q1246" s="10">
        <v>7.4999999999999997E-2</v>
      </c>
      <c r="R1246" s="9">
        <v>0.86640000000000006</v>
      </c>
      <c r="S1246" s="9">
        <v>0.29853121951219608</v>
      </c>
      <c r="T1246" s="11">
        <v>0.212710766</v>
      </c>
      <c r="U1246" s="9">
        <v>8.4696282000000002E-4</v>
      </c>
      <c r="V1246" s="10">
        <v>2.723729075E-2</v>
      </c>
      <c r="W1246" s="9">
        <v>1.6313158811002971E-2</v>
      </c>
      <c r="X1246" s="9">
        <v>2.1085371934435899E-2</v>
      </c>
      <c r="Y1246" s="9">
        <v>1.5999999999999903E-2</v>
      </c>
      <c r="Z1246" s="9">
        <v>0</v>
      </c>
      <c r="AA1246" s="10">
        <v>2.6710877774707563E-2</v>
      </c>
      <c r="AB1246" s="9">
        <v>0.32639999389999996</v>
      </c>
      <c r="AC1246" s="9">
        <v>0.43200000000000005</v>
      </c>
      <c r="AD1246" s="10">
        <v>0.30367646506934404</v>
      </c>
      <c r="AE1246" s="10">
        <v>0.243604348785118</v>
      </c>
      <c r="AF1246" s="9">
        <v>5.7174080221471003E-2</v>
      </c>
      <c r="AG1246" s="9">
        <v>0.27310057142857141</v>
      </c>
    </row>
    <row r="1247" spans="3:33">
      <c r="C1247" t="s">
        <v>433</v>
      </c>
      <c r="D1247">
        <v>2004</v>
      </c>
      <c r="E1247" s="9">
        <v>5.9731161971830975E-2</v>
      </c>
      <c r="F1247" s="9">
        <v>0.67215999999999998</v>
      </c>
      <c r="G1247" s="9">
        <v>0.14439999833703043</v>
      </c>
      <c r="H1247" s="9">
        <v>0.625</v>
      </c>
      <c r="I1247" s="9">
        <v>0.2</v>
      </c>
      <c r="J1247" s="9">
        <v>0.23639999851584437</v>
      </c>
      <c r="K1247" s="10">
        <v>0.56741666666666668</v>
      </c>
      <c r="L1247" s="9">
        <v>0.33640000000000003</v>
      </c>
      <c r="M1247" s="9">
        <v>0.54371813123372637</v>
      </c>
      <c r="N1247" s="10">
        <v>0.04</v>
      </c>
      <c r="O1247" s="10">
        <v>0.16</v>
      </c>
      <c r="P1247" s="9">
        <v>0.16799999959766865</v>
      </c>
      <c r="Q1247" s="10">
        <v>7.4999999999999997E-2</v>
      </c>
      <c r="R1247" s="9">
        <v>0.86640000000000006</v>
      </c>
      <c r="S1247" s="9">
        <v>0.29254634146341596</v>
      </c>
      <c r="T1247" s="11">
        <v>0.212710766</v>
      </c>
      <c r="U1247" s="9">
        <v>1.9777629000000002E-4</v>
      </c>
      <c r="V1247" s="10">
        <v>2.42226605E-2</v>
      </c>
      <c r="W1247" s="9">
        <v>1.6313158811002971E-2</v>
      </c>
      <c r="X1247" s="9">
        <v>2.1085371934435899E-2</v>
      </c>
      <c r="Y1247" s="9">
        <v>1.5999999999999903E-2</v>
      </c>
      <c r="Z1247" s="9">
        <v>0</v>
      </c>
      <c r="AA1247" s="10">
        <v>2.6710877774707563E-2</v>
      </c>
      <c r="AB1247" s="9">
        <v>0.30807841719999995</v>
      </c>
      <c r="AC1247" s="9">
        <v>0.42799999999999999</v>
      </c>
      <c r="AD1247" s="10">
        <v>0.29716489943021396</v>
      </c>
      <c r="AE1247" s="10">
        <v>0.24602398882849799</v>
      </c>
      <c r="AF1247" s="9">
        <v>8.2851913239625555E-2</v>
      </c>
      <c r="AG1247" s="9">
        <v>0.30233357142857142</v>
      </c>
    </row>
    <row r="1248" spans="3:33">
      <c r="C1248" t="s">
        <v>433</v>
      </c>
      <c r="D1248">
        <v>2005</v>
      </c>
      <c r="E1248" s="9">
        <v>5.9731161971830975E-2</v>
      </c>
      <c r="F1248" s="9">
        <v>0.67709999999999992</v>
      </c>
      <c r="G1248" s="9">
        <v>0.16299999792128805</v>
      </c>
      <c r="H1248" s="9">
        <v>0.625</v>
      </c>
      <c r="I1248" s="9">
        <v>0.2</v>
      </c>
      <c r="J1248" s="9">
        <v>0.25299999814480545</v>
      </c>
      <c r="K1248" s="10">
        <v>0.56741666666666668</v>
      </c>
      <c r="L1248" s="9">
        <v>0.33100000000000002</v>
      </c>
      <c r="M1248" s="9">
        <v>0.48874501429918205</v>
      </c>
      <c r="N1248" s="10">
        <v>0.04</v>
      </c>
      <c r="O1248" s="10">
        <v>0.18</v>
      </c>
      <c r="P1248" s="9">
        <v>0.17099999953061343</v>
      </c>
      <c r="Q1248" s="10">
        <v>7.4999999999999997E-2</v>
      </c>
      <c r="R1248" s="9">
        <v>0.86480000000000001</v>
      </c>
      <c r="S1248" s="9">
        <v>0.28687317073170793</v>
      </c>
      <c r="T1248" s="11">
        <v>0.212710766</v>
      </c>
      <c r="U1248" s="9">
        <v>1.5032783E-4</v>
      </c>
      <c r="V1248" s="10">
        <v>2.1208030249999999E-2</v>
      </c>
      <c r="W1248" s="9">
        <v>1.6313158811002971E-2</v>
      </c>
      <c r="X1248" s="9">
        <v>2.1085371934435899E-2</v>
      </c>
      <c r="Y1248" s="9">
        <v>1.5999999999999903E-2</v>
      </c>
      <c r="Z1248" s="9">
        <v>0</v>
      </c>
      <c r="AA1248" s="10">
        <v>2.6710877774707563E-2</v>
      </c>
      <c r="AB1248" s="9">
        <v>0.28975684049999995</v>
      </c>
      <c r="AC1248" s="9">
        <v>0.505</v>
      </c>
      <c r="AD1248" s="10">
        <v>0.28736641746499203</v>
      </c>
      <c r="AE1248" s="10">
        <v>0.25252130948895402</v>
      </c>
      <c r="AF1248" s="9">
        <v>0.13687257966475999</v>
      </c>
      <c r="AG1248" s="9">
        <v>0.32229142857142862</v>
      </c>
    </row>
    <row r="1249" spans="3:33">
      <c r="C1249" t="s">
        <v>433</v>
      </c>
      <c r="D1249">
        <v>2006</v>
      </c>
      <c r="E1249" s="9">
        <v>5.9731161971830975E-2</v>
      </c>
      <c r="F1249" s="9">
        <v>0.69064199969731266</v>
      </c>
      <c r="G1249" s="9">
        <v>0.18159999750554556</v>
      </c>
      <c r="H1249" s="9">
        <v>0.625</v>
      </c>
      <c r="I1249" s="9">
        <v>0.2</v>
      </c>
      <c r="J1249" s="9">
        <v>0.26959999777376653</v>
      </c>
      <c r="K1249" s="10">
        <v>0.56741666666666668</v>
      </c>
      <c r="L1249" s="9">
        <v>0.32579999999999998</v>
      </c>
      <c r="M1249" s="9">
        <v>0.44958762480009196</v>
      </c>
      <c r="N1249" s="10">
        <v>0.04</v>
      </c>
      <c r="O1249" s="10">
        <v>0.17</v>
      </c>
      <c r="P1249" s="9">
        <v>0.17399999946355821</v>
      </c>
      <c r="Q1249" s="10">
        <v>7.4999999999999997E-2</v>
      </c>
      <c r="R1249" s="9">
        <v>0.86480000000000001</v>
      </c>
      <c r="S1249" s="9">
        <v>0.28147268292683014</v>
      </c>
      <c r="T1249" s="11">
        <v>0.212710766</v>
      </c>
      <c r="U1249" s="9">
        <v>2.6947188000000003E-4</v>
      </c>
      <c r="V1249" s="10">
        <v>1.9623380249999999E-2</v>
      </c>
      <c r="W1249" s="9">
        <v>1.6313158811002971E-2</v>
      </c>
      <c r="X1249" s="9">
        <v>2.1085371934435899E-2</v>
      </c>
      <c r="Y1249" s="9">
        <v>1.5999999999999903E-2</v>
      </c>
      <c r="Z1249" s="9">
        <v>0</v>
      </c>
      <c r="AA1249" s="10">
        <v>2.6710877774707563E-2</v>
      </c>
      <c r="AB1249" s="9">
        <v>0.26702658049999994</v>
      </c>
      <c r="AC1249" s="9">
        <v>0.45</v>
      </c>
      <c r="AD1249" s="10">
        <v>0.24240209815429398</v>
      </c>
      <c r="AE1249" s="10">
        <v>0.19908344836664801</v>
      </c>
      <c r="AF1249" s="9">
        <v>0.24386982256033443</v>
      </c>
      <c r="AG1249" s="9">
        <v>0.36020600000000003</v>
      </c>
    </row>
    <row r="1250" spans="3:33">
      <c r="C1250" t="s">
        <v>433</v>
      </c>
      <c r="D1250">
        <v>2007</v>
      </c>
      <c r="E1250" s="9">
        <v>5.9731161971830975E-2</v>
      </c>
      <c r="F1250" s="9">
        <v>0.70418399939462528</v>
      </c>
      <c r="G1250" s="9">
        <v>0.20019999708980318</v>
      </c>
      <c r="H1250" s="9">
        <v>0.625</v>
      </c>
      <c r="I1250" s="9">
        <v>0.2</v>
      </c>
      <c r="J1250" s="9">
        <v>0.28619999740272761</v>
      </c>
      <c r="K1250" s="10">
        <v>0.56741666666666668</v>
      </c>
      <c r="L1250" s="9">
        <v>0.3206</v>
      </c>
      <c r="M1250" s="9">
        <v>0.48300723111133204</v>
      </c>
      <c r="N1250" s="10">
        <v>0.04</v>
      </c>
      <c r="O1250" s="10">
        <v>0.19</v>
      </c>
      <c r="P1250" s="9">
        <v>0.17699999939650296</v>
      </c>
      <c r="Q1250" s="10">
        <v>7.4999999999999997E-2</v>
      </c>
      <c r="R1250" s="9">
        <v>0.86480000000000001</v>
      </c>
      <c r="S1250" s="9">
        <v>0.27626536585366013</v>
      </c>
      <c r="T1250" s="11">
        <v>0.212710766</v>
      </c>
      <c r="U1250" s="9">
        <v>2.4060456000000001E-4</v>
      </c>
      <c r="V1250" s="10">
        <v>1.8038730249999999E-2</v>
      </c>
      <c r="W1250" s="9">
        <v>1.6313158811002971E-2</v>
      </c>
      <c r="X1250" s="9">
        <v>2.1085371934435899E-2</v>
      </c>
      <c r="Y1250" s="9">
        <v>1.5999999999999903E-2</v>
      </c>
      <c r="Z1250" s="9">
        <v>0</v>
      </c>
      <c r="AA1250" s="10">
        <v>2.6710877774707563E-2</v>
      </c>
      <c r="AB1250" s="9">
        <v>0.28168604856233526</v>
      </c>
      <c r="AC1250" s="9">
        <v>0.45</v>
      </c>
      <c r="AD1250" s="10">
        <v>0.26162282738528198</v>
      </c>
      <c r="AE1250" s="10">
        <v>0.20181015058916998</v>
      </c>
      <c r="AF1250" s="9">
        <v>0.46574618313040445</v>
      </c>
      <c r="AG1250" s="9">
        <v>0.42537742857142857</v>
      </c>
    </row>
    <row r="1251" spans="3:33">
      <c r="C1251" t="s">
        <v>433</v>
      </c>
      <c r="D1251">
        <v>2008</v>
      </c>
      <c r="E1251" s="9">
        <v>5.9731161971830975E-2</v>
      </c>
      <c r="F1251" s="9">
        <v>0.71772599909193813</v>
      </c>
      <c r="G1251" s="9">
        <v>0.2187999966740608</v>
      </c>
      <c r="H1251" s="9">
        <v>0.625</v>
      </c>
      <c r="I1251" s="9">
        <v>0.2</v>
      </c>
      <c r="J1251" s="9">
        <v>0.30279999703168869</v>
      </c>
      <c r="K1251" s="10">
        <v>0.56741666666666668</v>
      </c>
      <c r="L1251" s="9">
        <v>0.31540000000000001</v>
      </c>
      <c r="M1251" s="9">
        <v>0.65828986972465331</v>
      </c>
      <c r="N1251" s="10">
        <v>0.04</v>
      </c>
      <c r="O1251" s="10">
        <v>0.19379999991506339</v>
      </c>
      <c r="P1251" s="9">
        <v>0.17999999932944774</v>
      </c>
      <c r="Q1251" s="10">
        <v>7.4999999999999997E-2</v>
      </c>
      <c r="R1251" s="9">
        <v>0.86480000000000001</v>
      </c>
      <c r="S1251" s="9">
        <v>0.27118048780487813</v>
      </c>
      <c r="T1251" s="11">
        <v>0.212710766</v>
      </c>
      <c r="U1251" s="9">
        <v>2.0673573E-4</v>
      </c>
      <c r="V1251" s="10">
        <v>1.6454080249999999E-2</v>
      </c>
      <c r="W1251" s="9">
        <v>1.6313158811002971E-2</v>
      </c>
      <c r="X1251" s="9">
        <v>2.1085371934435899E-2</v>
      </c>
      <c r="Y1251" s="9">
        <v>1.5999999999999903E-2</v>
      </c>
      <c r="Z1251" s="9">
        <v>0</v>
      </c>
      <c r="AA1251" s="10">
        <v>2.6710877774707563E-2</v>
      </c>
      <c r="AB1251" s="9">
        <v>0.29634551662467057</v>
      </c>
      <c r="AC1251" s="9">
        <v>0.45</v>
      </c>
      <c r="AD1251" s="10">
        <v>0.27486362892984001</v>
      </c>
      <c r="AE1251" s="10">
        <v>0.20415779917715401</v>
      </c>
      <c r="AF1251" s="9">
        <v>0.66398304773295114</v>
      </c>
      <c r="AG1251" s="9">
        <v>0.51623014285714286</v>
      </c>
    </row>
    <row r="1252" spans="3:33">
      <c r="C1252" t="s">
        <v>433</v>
      </c>
      <c r="D1252">
        <v>2009</v>
      </c>
      <c r="E1252" s="9">
        <v>5.9731161971830975E-2</v>
      </c>
      <c r="F1252" s="9">
        <v>0.73126799878925086</v>
      </c>
      <c r="G1252" s="9">
        <v>0.23739999625831842</v>
      </c>
      <c r="H1252" s="9">
        <v>0.625</v>
      </c>
      <c r="I1252" s="9">
        <v>0.2</v>
      </c>
      <c r="J1252" s="9">
        <v>0.31939999666064978</v>
      </c>
      <c r="K1252" s="10">
        <v>0.56741666666666668</v>
      </c>
      <c r="L1252" s="9">
        <v>0.31019999999999998</v>
      </c>
      <c r="M1252" s="9">
        <v>0.65828986972465331</v>
      </c>
      <c r="N1252" s="10">
        <v>0.04</v>
      </c>
      <c r="O1252" s="10">
        <v>0.19759999983012677</v>
      </c>
      <c r="P1252" s="9">
        <v>0.18299999926239252</v>
      </c>
      <c r="Q1252" s="10">
        <v>7.4999999999999997E-2</v>
      </c>
      <c r="R1252" s="9">
        <v>0.86480000000000001</v>
      </c>
      <c r="S1252" s="9">
        <v>0.29975687741004831</v>
      </c>
      <c r="T1252" s="11">
        <v>0.212710766</v>
      </c>
      <c r="U1252" s="9">
        <v>4.6719696999999999E-4</v>
      </c>
      <c r="V1252" s="10">
        <v>1.6783161847644452E-2</v>
      </c>
      <c r="W1252" s="9">
        <v>1.6313158811002971E-2</v>
      </c>
      <c r="X1252" s="9">
        <v>2.1085371934435899E-2</v>
      </c>
      <c r="Y1252" s="9">
        <v>1.5999999999999903E-2</v>
      </c>
      <c r="Z1252" s="9">
        <v>0</v>
      </c>
      <c r="AA1252" s="10">
        <v>2.6710877774707563E-2</v>
      </c>
      <c r="AB1252" s="9">
        <v>0.3110049846870061</v>
      </c>
      <c r="AC1252" s="9">
        <v>0.44600000000000001</v>
      </c>
      <c r="AD1252" s="10">
        <v>0.19635966838989199</v>
      </c>
      <c r="AE1252" s="10">
        <v>0.20275052353516601</v>
      </c>
      <c r="AF1252" s="9">
        <v>0.80097810076626674</v>
      </c>
      <c r="AG1252" s="9">
        <v>0.52123699999999995</v>
      </c>
    </row>
    <row r="1253" spans="3:33">
      <c r="C1253" t="s">
        <v>433</v>
      </c>
      <c r="D1253">
        <v>2010</v>
      </c>
      <c r="E1253" s="9">
        <v>5.9731161971830975E-2</v>
      </c>
      <c r="F1253" s="9">
        <v>0.74480999848656348</v>
      </c>
      <c r="G1253" s="9">
        <v>0.25599999584257604</v>
      </c>
      <c r="H1253" s="9">
        <v>0.625</v>
      </c>
      <c r="I1253" s="9">
        <v>0.2</v>
      </c>
      <c r="J1253" s="9">
        <v>0.33599999628961086</v>
      </c>
      <c r="K1253" s="10">
        <v>0.56741666666666668</v>
      </c>
      <c r="L1253" s="9">
        <v>0.31330199993066488</v>
      </c>
      <c r="M1253" s="9">
        <v>0.65828986972465331</v>
      </c>
      <c r="N1253" s="10">
        <v>0.04</v>
      </c>
      <c r="O1253" s="10">
        <v>0.20139999974519016</v>
      </c>
      <c r="P1253" s="9">
        <v>0.1859999991953373</v>
      </c>
      <c r="Q1253" s="10">
        <v>7.4999999999999997E-2</v>
      </c>
      <c r="R1253" s="9">
        <v>0.86480000000000001</v>
      </c>
      <c r="S1253" s="9">
        <v>0.32833326701521881</v>
      </c>
      <c r="T1253" s="11">
        <v>0.212710766</v>
      </c>
      <c r="U1253" s="9">
        <v>4.7186893959557329E-4</v>
      </c>
      <c r="V1253" s="10">
        <v>1.7112243445288906E-2</v>
      </c>
      <c r="W1253" s="9">
        <v>1.6313158811002971E-2</v>
      </c>
      <c r="X1253" s="9">
        <v>2.1085371934435899E-2</v>
      </c>
      <c r="Y1253" s="9">
        <v>1.5999999999999903E-2</v>
      </c>
      <c r="Z1253" s="9">
        <v>0</v>
      </c>
      <c r="AA1253" s="10">
        <v>2.6710877774707563E-2</v>
      </c>
      <c r="AB1253" s="9">
        <v>0.32566445274934142</v>
      </c>
      <c r="AC1253" s="9">
        <v>0.434</v>
      </c>
      <c r="AD1253" s="10">
        <v>0.19939607163812417</v>
      </c>
      <c r="AE1253" s="10">
        <v>0.20572301823337388</v>
      </c>
      <c r="AF1253" s="9">
        <v>0.79296831993763672</v>
      </c>
      <c r="AG1253" s="9">
        <v>0.51602463011650557</v>
      </c>
    </row>
    <row r="1254" spans="3:33">
      <c r="C1254" t="s">
        <v>196</v>
      </c>
      <c r="D1254">
        <v>1995</v>
      </c>
      <c r="E1254" s="9">
        <v>1</v>
      </c>
      <c r="F1254" s="9">
        <v>0.71930000000000005</v>
      </c>
      <c r="G1254" s="9">
        <v>0.19999999999999996</v>
      </c>
      <c r="H1254" s="9">
        <v>0.64999999999999991</v>
      </c>
      <c r="I1254" s="9">
        <v>0.25533333333333336</v>
      </c>
      <c r="J1254" s="9">
        <v>0.32999999999999996</v>
      </c>
      <c r="K1254" s="10">
        <v>0.73658333333333337</v>
      </c>
      <c r="L1254" s="9">
        <v>0.312</v>
      </c>
      <c r="M1254" s="9">
        <v>0.95360747663551404</v>
      </c>
      <c r="N1254" s="10">
        <v>0.12</v>
      </c>
      <c r="O1254" s="10">
        <v>1</v>
      </c>
      <c r="P1254" s="9">
        <v>0.63239999972283845</v>
      </c>
      <c r="Q1254" s="10">
        <v>0.78249999999999997</v>
      </c>
      <c r="R1254" s="9">
        <v>0.89439999999999997</v>
      </c>
      <c r="S1254" s="9">
        <v>0.32190439024390405</v>
      </c>
      <c r="T1254" s="11">
        <v>0.29499561000000002</v>
      </c>
      <c r="U1254" s="9">
        <v>6.4903116356754942E-2</v>
      </c>
      <c r="V1254" s="10">
        <v>0.1324809985</v>
      </c>
      <c r="W1254" s="9">
        <v>8.0217657215723964E-2</v>
      </c>
      <c r="X1254" s="9">
        <v>0.115953866963715</v>
      </c>
      <c r="Y1254" s="9">
        <v>0.15000000000000002</v>
      </c>
      <c r="Z1254" s="9">
        <v>0</v>
      </c>
      <c r="AA1254" s="10">
        <v>3.4295905068934766E-3</v>
      </c>
      <c r="AB1254" s="9">
        <v>0.14000000000000001</v>
      </c>
      <c r="AC1254" s="9">
        <v>0.16856000007688998</v>
      </c>
      <c r="AD1254" s="10">
        <v>0</v>
      </c>
      <c r="AE1254" s="10">
        <v>0.11523818562245233</v>
      </c>
      <c r="AF1254" s="9">
        <v>7.2376499861066845E-4</v>
      </c>
      <c r="AG1254" s="9">
        <v>0.14981398314832578</v>
      </c>
    </row>
    <row r="1255" spans="3:33">
      <c r="C1255" t="s">
        <v>196</v>
      </c>
      <c r="D1255">
        <v>1996</v>
      </c>
      <c r="E1255" s="9">
        <v>1</v>
      </c>
      <c r="F1255" s="9">
        <v>0.75</v>
      </c>
      <c r="G1255" s="9">
        <v>0.19999999999999996</v>
      </c>
      <c r="H1255" s="9">
        <v>0.64999999999999991</v>
      </c>
      <c r="I1255" s="9">
        <v>0.25533333333333336</v>
      </c>
      <c r="J1255" s="9">
        <v>0.32599999999999996</v>
      </c>
      <c r="K1255" s="10">
        <v>0.73658333333333337</v>
      </c>
      <c r="L1255" s="9">
        <v>0.314</v>
      </c>
      <c r="M1255" s="9">
        <v>0.95226923076923076</v>
      </c>
      <c r="N1255" s="10">
        <v>0.12</v>
      </c>
      <c r="O1255" s="10">
        <v>1</v>
      </c>
      <c r="P1255" s="9">
        <v>0.62</v>
      </c>
      <c r="Q1255" s="10">
        <v>0.78249999999999997</v>
      </c>
      <c r="R1255" s="9">
        <v>0.89439999999999997</v>
      </c>
      <c r="S1255" s="9">
        <v>0.30619268292682988</v>
      </c>
      <c r="T1255" s="11">
        <v>0.29499561000000002</v>
      </c>
      <c r="U1255" s="9">
        <v>6.3630506259999997E-2</v>
      </c>
      <c r="V1255" s="10">
        <v>0.12771942685000001</v>
      </c>
      <c r="W1255" s="9">
        <v>8.0217657215723964E-2</v>
      </c>
      <c r="X1255" s="9">
        <v>0.115953866963715</v>
      </c>
      <c r="Y1255" s="9">
        <v>0.15000000000000002</v>
      </c>
      <c r="Z1255" s="9">
        <v>0</v>
      </c>
      <c r="AA1255" s="10">
        <v>3.4295905068934766E-3</v>
      </c>
      <c r="AB1255" s="9">
        <v>0.14000000000000001</v>
      </c>
      <c r="AC1255" s="9">
        <v>0.17199999999999999</v>
      </c>
      <c r="AD1255" s="10">
        <v>0</v>
      </c>
      <c r="AE1255" s="10">
        <v>0.107385903875474</v>
      </c>
      <c r="AF1255" s="9">
        <v>7.4059674232694107E-4</v>
      </c>
      <c r="AG1255" s="9">
        <v>0.15307080878981574</v>
      </c>
    </row>
    <row r="1256" spans="3:33">
      <c r="C1256" t="s">
        <v>196</v>
      </c>
      <c r="D1256">
        <v>1997</v>
      </c>
      <c r="E1256" s="9">
        <v>1</v>
      </c>
      <c r="F1256" s="9">
        <v>0.78070000000000006</v>
      </c>
      <c r="G1256" s="9">
        <v>0.19999999999999996</v>
      </c>
      <c r="H1256" s="9">
        <v>0.64999999999999991</v>
      </c>
      <c r="I1256" s="9">
        <v>0.25533333333333336</v>
      </c>
      <c r="J1256" s="9">
        <v>0.32200000000000006</v>
      </c>
      <c r="K1256" s="10">
        <v>0.73658333333333337</v>
      </c>
      <c r="L1256" s="9">
        <v>0.316</v>
      </c>
      <c r="M1256" s="9">
        <v>0.95364485981308411</v>
      </c>
      <c r="N1256" s="10">
        <v>0.12</v>
      </c>
      <c r="O1256" s="10">
        <v>1</v>
      </c>
      <c r="P1256" s="9">
        <v>0.51500000000000001</v>
      </c>
      <c r="Q1256" s="10">
        <v>0.78249999999999997</v>
      </c>
      <c r="R1256" s="9">
        <v>0.89439999999999997</v>
      </c>
      <c r="S1256" s="9">
        <v>0.29347365853658602</v>
      </c>
      <c r="T1256" s="11">
        <v>0.29499561000000002</v>
      </c>
      <c r="U1256" s="9">
        <v>3.7600941110000001E-2</v>
      </c>
      <c r="V1256" s="10">
        <v>0.12295785519999999</v>
      </c>
      <c r="W1256" s="9">
        <v>8.0217657215723964E-2</v>
      </c>
      <c r="X1256" s="9">
        <v>0.115953866963715</v>
      </c>
      <c r="Y1256" s="9">
        <v>0.15000000000000002</v>
      </c>
      <c r="Z1256" s="9">
        <v>0</v>
      </c>
      <c r="AA1256" s="10">
        <v>3.4295905068934766E-3</v>
      </c>
      <c r="AB1256" s="9">
        <v>0.14849998475000004</v>
      </c>
      <c r="AC1256" s="9">
        <v>0.17199999999999999</v>
      </c>
      <c r="AD1256" s="10">
        <v>0</v>
      </c>
      <c r="AE1256" s="10">
        <v>0.110427887262595</v>
      </c>
      <c r="AF1256" s="9">
        <v>7.5742848604321402E-4</v>
      </c>
      <c r="AG1256" s="9">
        <v>0.15632763443130573</v>
      </c>
    </row>
    <row r="1257" spans="3:33">
      <c r="C1257" t="s">
        <v>196</v>
      </c>
      <c r="D1257">
        <v>1998</v>
      </c>
      <c r="E1257" s="9">
        <v>1</v>
      </c>
      <c r="F1257" s="9">
        <v>0.81140000000000001</v>
      </c>
      <c r="G1257" s="9">
        <v>0.19999999999999996</v>
      </c>
      <c r="H1257" s="9">
        <v>0.64999999999999991</v>
      </c>
      <c r="I1257" s="9">
        <v>0.25533333333333336</v>
      </c>
      <c r="J1257" s="9">
        <v>0.31799999999999995</v>
      </c>
      <c r="K1257" s="10">
        <v>0.73658333333333337</v>
      </c>
      <c r="L1257" s="9">
        <v>0.318</v>
      </c>
      <c r="M1257" s="9">
        <v>0.95571428571428574</v>
      </c>
      <c r="N1257" s="10">
        <v>0.12</v>
      </c>
      <c r="O1257" s="10">
        <v>1</v>
      </c>
      <c r="P1257" s="9">
        <v>0.41</v>
      </c>
      <c r="Q1257" s="10">
        <v>0.78249999999999997</v>
      </c>
      <c r="R1257" s="9">
        <v>0.89439999999999997</v>
      </c>
      <c r="S1257" s="9">
        <v>0.28477414634146414</v>
      </c>
      <c r="T1257" s="11">
        <v>0.29499561000000002</v>
      </c>
      <c r="U1257" s="9">
        <v>0.62658674479999998</v>
      </c>
      <c r="V1257" s="10">
        <v>0.11819628355</v>
      </c>
      <c r="W1257" s="9">
        <v>8.0217657215723964E-2</v>
      </c>
      <c r="X1257" s="9">
        <v>0.115953866963715</v>
      </c>
      <c r="Y1257" s="9">
        <v>0.15000000000000002</v>
      </c>
      <c r="Z1257" s="9">
        <v>0</v>
      </c>
      <c r="AA1257" s="10">
        <v>3.4295905068934766E-3</v>
      </c>
      <c r="AB1257" s="9">
        <v>0.15699996949999995</v>
      </c>
      <c r="AC1257" s="9">
        <v>0.17199999999999999</v>
      </c>
      <c r="AD1257" s="10">
        <v>3.3568343852569973E-2</v>
      </c>
      <c r="AE1257" s="10">
        <v>0.113469870649716</v>
      </c>
      <c r="AF1257" s="9">
        <v>7.7426022975948664E-4</v>
      </c>
      <c r="AG1257" s="9">
        <v>0.15958446007279573</v>
      </c>
    </row>
    <row r="1258" spans="3:33">
      <c r="C1258" t="s">
        <v>196</v>
      </c>
      <c r="D1258">
        <v>1999</v>
      </c>
      <c r="E1258" s="9">
        <v>1</v>
      </c>
      <c r="F1258" s="9">
        <v>0.84210000000000007</v>
      </c>
      <c r="G1258" s="9">
        <v>0.19999999999999996</v>
      </c>
      <c r="H1258" s="9">
        <v>0.64999999999999991</v>
      </c>
      <c r="I1258" s="9">
        <v>0.25533333333333336</v>
      </c>
      <c r="J1258" s="9">
        <v>0.31400000000000006</v>
      </c>
      <c r="K1258" s="10">
        <v>0.73658333333333337</v>
      </c>
      <c r="L1258" s="9">
        <v>0.32</v>
      </c>
      <c r="M1258" s="9">
        <v>0.95490909090909093</v>
      </c>
      <c r="N1258" s="10">
        <v>0.12</v>
      </c>
      <c r="O1258" s="10">
        <v>1</v>
      </c>
      <c r="P1258" s="9">
        <v>0.30499999999999999</v>
      </c>
      <c r="Q1258" s="10">
        <v>0.78249999999999997</v>
      </c>
      <c r="R1258" s="9">
        <v>0.89439999999999997</v>
      </c>
      <c r="S1258" s="9">
        <v>0.28055170731707391</v>
      </c>
      <c r="T1258" s="11">
        <v>0.29499561000000002</v>
      </c>
      <c r="U1258" s="9">
        <v>0.49533664979999997</v>
      </c>
      <c r="V1258" s="10">
        <v>0.1134347119</v>
      </c>
      <c r="W1258" s="9">
        <v>8.0217657215723964E-2</v>
      </c>
      <c r="X1258" s="9">
        <v>0.115953866963715</v>
      </c>
      <c r="Y1258" s="9">
        <v>0.15000000000000002</v>
      </c>
      <c r="Z1258" s="9">
        <v>0</v>
      </c>
      <c r="AA1258" s="10">
        <v>3.4295905068934766E-3</v>
      </c>
      <c r="AB1258" s="9">
        <v>0.15699996949999995</v>
      </c>
      <c r="AC1258" s="9">
        <v>0.17199999999999999</v>
      </c>
      <c r="AD1258" s="10">
        <v>9.2042663791503013E-2</v>
      </c>
      <c r="AE1258" s="10">
        <v>0.10672685663305703</v>
      </c>
      <c r="AF1258" s="9">
        <v>7.9109197347575948E-4</v>
      </c>
      <c r="AG1258" s="9">
        <v>0.16284128571428572</v>
      </c>
    </row>
    <row r="1259" spans="3:33">
      <c r="C1259" t="s">
        <v>196</v>
      </c>
      <c r="D1259">
        <v>2000</v>
      </c>
      <c r="E1259" s="9">
        <v>1</v>
      </c>
      <c r="F1259" s="9">
        <v>0.87280000000000002</v>
      </c>
      <c r="G1259" s="9">
        <v>0.19999999999999996</v>
      </c>
      <c r="H1259" s="9">
        <v>0.64999999999999991</v>
      </c>
      <c r="I1259" s="9">
        <v>0.25533333333333336</v>
      </c>
      <c r="J1259" s="9">
        <v>0.31000000000000005</v>
      </c>
      <c r="K1259" s="10">
        <v>0.73658333333333337</v>
      </c>
      <c r="L1259" s="9">
        <v>0.32200000000000001</v>
      </c>
      <c r="M1259" s="9">
        <v>0.95392200000000005</v>
      </c>
      <c r="N1259" s="10">
        <v>0.12</v>
      </c>
      <c r="O1259" s="10">
        <v>1</v>
      </c>
      <c r="P1259" s="9">
        <v>0.2</v>
      </c>
      <c r="Q1259" s="10">
        <v>0.78249999999999997</v>
      </c>
      <c r="R1259" s="9">
        <v>0.89439999999999997</v>
      </c>
      <c r="S1259" s="9">
        <v>0.28121024390243998</v>
      </c>
      <c r="T1259" s="11">
        <v>0.29499561000000002</v>
      </c>
      <c r="U1259" s="9">
        <v>0.27781994939999999</v>
      </c>
      <c r="V1259" s="10">
        <v>0.10867314024999999</v>
      </c>
      <c r="W1259" s="9">
        <v>8.0217657215723964E-2</v>
      </c>
      <c r="X1259" s="9">
        <v>0.115953866963715</v>
      </c>
      <c r="Y1259" s="9">
        <v>0.15000000000000002</v>
      </c>
      <c r="Z1259" s="9">
        <v>0</v>
      </c>
      <c r="AA1259" s="10">
        <v>3.4295905068934766E-3</v>
      </c>
      <c r="AB1259" s="9">
        <v>0.15699996949999995</v>
      </c>
      <c r="AC1259" s="9">
        <v>0.17199999999999999</v>
      </c>
      <c r="AD1259" s="10">
        <v>0.15051698373043601</v>
      </c>
      <c r="AE1259" s="10">
        <v>9.9983842616398005E-2</v>
      </c>
      <c r="AF1259" s="9">
        <v>8.0792371719203221E-4</v>
      </c>
      <c r="AG1259" s="9">
        <v>0.16878099999999999</v>
      </c>
    </row>
    <row r="1260" spans="3:33">
      <c r="C1260" t="s">
        <v>196</v>
      </c>
      <c r="D1260">
        <v>2001</v>
      </c>
      <c r="E1260" s="9">
        <v>1</v>
      </c>
      <c r="F1260" s="9">
        <v>0.89025599960982804</v>
      </c>
      <c r="G1260" s="9">
        <v>0.19999999999999996</v>
      </c>
      <c r="H1260" s="9">
        <v>0.64999999999999991</v>
      </c>
      <c r="I1260" s="9">
        <v>0.25533333333333336</v>
      </c>
      <c r="J1260" s="9">
        <v>0.30599999999999994</v>
      </c>
      <c r="K1260" s="10">
        <v>0.73658333333333337</v>
      </c>
      <c r="L1260" s="9">
        <v>0.32380000000000003</v>
      </c>
      <c r="M1260" s="9">
        <v>0.92865196078431356</v>
      </c>
      <c r="N1260" s="10">
        <v>0.12</v>
      </c>
      <c r="O1260" s="10">
        <v>1</v>
      </c>
      <c r="P1260" s="9">
        <v>0.215</v>
      </c>
      <c r="Q1260" s="10">
        <v>0.78249999999999997</v>
      </c>
      <c r="R1260" s="9">
        <v>0.89439999999999997</v>
      </c>
      <c r="S1260" s="9">
        <v>0.28675512195121999</v>
      </c>
      <c r="T1260" s="11">
        <v>0.29499561000000002</v>
      </c>
      <c r="U1260" s="9">
        <v>0.25091710379999999</v>
      </c>
      <c r="V1260" s="10">
        <v>0.10630048859999999</v>
      </c>
      <c r="W1260" s="9">
        <v>8.0217657215723964E-2</v>
      </c>
      <c r="X1260" s="9">
        <v>0.115953866963715</v>
      </c>
      <c r="Y1260" s="9">
        <v>0.15000000000000002</v>
      </c>
      <c r="Z1260" s="9">
        <v>0</v>
      </c>
      <c r="AA1260" s="10">
        <v>3.4295905068934766E-3</v>
      </c>
      <c r="AB1260" s="9">
        <v>0.15699996949999995</v>
      </c>
      <c r="AC1260" s="9">
        <v>0.17199999999999999</v>
      </c>
      <c r="AD1260" s="10">
        <v>0.13186309730586002</v>
      </c>
      <c r="AE1260" s="10">
        <v>9.6598309763781032E-2</v>
      </c>
      <c r="AF1260" s="9">
        <v>8.2475546090830505E-4</v>
      </c>
      <c r="AG1260" s="9">
        <v>0.17327342857142858</v>
      </c>
    </row>
    <row r="1261" spans="3:33">
      <c r="C1261" t="s">
        <v>196</v>
      </c>
      <c r="D1261">
        <v>2002</v>
      </c>
      <c r="E1261" s="9">
        <v>1</v>
      </c>
      <c r="F1261" s="9">
        <v>0.90771199921965606</v>
      </c>
      <c r="G1261" s="9">
        <v>0.19999999999999996</v>
      </c>
      <c r="H1261" s="9">
        <v>0.64999999999999991</v>
      </c>
      <c r="I1261" s="9">
        <v>0.25533333333333336</v>
      </c>
      <c r="J1261" s="9">
        <v>0.30200000000000005</v>
      </c>
      <c r="K1261" s="10">
        <v>0.73658333333333337</v>
      </c>
      <c r="L1261" s="9">
        <v>0.3256</v>
      </c>
      <c r="M1261" s="9">
        <v>1</v>
      </c>
      <c r="N1261" s="10">
        <v>0.12</v>
      </c>
      <c r="O1261" s="10">
        <v>1</v>
      </c>
      <c r="P1261" s="9">
        <v>0.22999999999999998</v>
      </c>
      <c r="Q1261" s="10">
        <v>0.78249999999999997</v>
      </c>
      <c r="R1261" s="9">
        <v>0.89439999999999997</v>
      </c>
      <c r="S1261" s="9">
        <v>0.29591317073170809</v>
      </c>
      <c r="T1261" s="11">
        <v>0.29499561000000002</v>
      </c>
      <c r="U1261" s="9">
        <v>0.1476444485</v>
      </c>
      <c r="V1261" s="10">
        <v>0.10392783694999999</v>
      </c>
      <c r="W1261" s="9">
        <v>8.0217657215723964E-2</v>
      </c>
      <c r="X1261" s="9">
        <v>0.115953866963715</v>
      </c>
      <c r="Y1261" s="9">
        <v>0.15000000000000002</v>
      </c>
      <c r="Z1261" s="9">
        <v>0</v>
      </c>
      <c r="AA1261" s="10">
        <v>3.4295905068934766E-3</v>
      </c>
      <c r="AB1261" s="9">
        <v>0.17385996973314954</v>
      </c>
      <c r="AC1261" s="9">
        <v>0.156</v>
      </c>
      <c r="AD1261" s="10">
        <v>0.11320921088128402</v>
      </c>
      <c r="AE1261" s="10">
        <v>9.3212776911163961E-2</v>
      </c>
      <c r="AF1261" s="9">
        <v>8.4158720462457778E-4</v>
      </c>
      <c r="AG1261" s="9">
        <v>0.17776585714285714</v>
      </c>
    </row>
    <row r="1262" spans="3:33">
      <c r="C1262" t="s">
        <v>196</v>
      </c>
      <c r="D1262">
        <v>2003</v>
      </c>
      <c r="E1262" s="9">
        <v>1</v>
      </c>
      <c r="F1262" s="9">
        <v>0.92516799882948408</v>
      </c>
      <c r="G1262" s="9">
        <v>0.19999999999999996</v>
      </c>
      <c r="H1262" s="9">
        <v>0.64999999999999991</v>
      </c>
      <c r="I1262" s="9">
        <v>0.25533333333333336</v>
      </c>
      <c r="J1262" s="9">
        <v>0.29799999999999993</v>
      </c>
      <c r="K1262" s="10">
        <v>0.73658333333333337</v>
      </c>
      <c r="L1262" s="9">
        <v>0.32740000000000002</v>
      </c>
      <c r="M1262" s="9">
        <v>1</v>
      </c>
      <c r="N1262" s="10">
        <v>0.12</v>
      </c>
      <c r="O1262" s="10">
        <v>1</v>
      </c>
      <c r="P1262" s="9">
        <v>0.24500000000000002</v>
      </c>
      <c r="Q1262" s="10">
        <v>0.78249999999999997</v>
      </c>
      <c r="R1262" s="9">
        <v>0.89439999999999997</v>
      </c>
      <c r="S1262" s="9">
        <v>0.30710780487805012</v>
      </c>
      <c r="T1262" s="11">
        <v>0.29499561000000002</v>
      </c>
      <c r="U1262" s="9">
        <v>0.19056464439999998</v>
      </c>
      <c r="V1262" s="10">
        <v>0.1015551853</v>
      </c>
      <c r="W1262" s="9">
        <v>8.0217657215723964E-2</v>
      </c>
      <c r="X1262" s="9">
        <v>0.115953866963715</v>
      </c>
      <c r="Y1262" s="9">
        <v>0.15000000000000002</v>
      </c>
      <c r="Z1262" s="9">
        <v>0</v>
      </c>
      <c r="AA1262" s="10">
        <v>3.4295905068934766E-3</v>
      </c>
      <c r="AB1262" s="9">
        <v>0.19071996996629925</v>
      </c>
      <c r="AC1262" s="9">
        <v>0.15288000006973743</v>
      </c>
      <c r="AD1262" s="10">
        <v>2.536825380916401E-2</v>
      </c>
      <c r="AE1262" s="10">
        <v>0.180683142089518</v>
      </c>
      <c r="AF1262" s="9">
        <v>3.2826571803628887E-3</v>
      </c>
      <c r="AG1262" s="9">
        <v>0.199771</v>
      </c>
    </row>
    <row r="1263" spans="3:33">
      <c r="C1263" t="s">
        <v>196</v>
      </c>
      <c r="D1263">
        <v>2004</v>
      </c>
      <c r="E1263" s="9">
        <v>1</v>
      </c>
      <c r="F1263" s="9">
        <v>0.94262399843931211</v>
      </c>
      <c r="G1263" s="9">
        <v>0.19999999999999996</v>
      </c>
      <c r="H1263" s="9">
        <v>0.64999999999999991</v>
      </c>
      <c r="I1263" s="9">
        <v>0.25533333333333336</v>
      </c>
      <c r="J1263" s="9">
        <v>0.29400000000000004</v>
      </c>
      <c r="K1263" s="10">
        <v>0.73658333333333337</v>
      </c>
      <c r="L1263" s="9">
        <v>0.32919999999999999</v>
      </c>
      <c r="M1263" s="9">
        <v>0.96616296296299997</v>
      </c>
      <c r="N1263" s="10">
        <v>0.12</v>
      </c>
      <c r="O1263" s="10">
        <v>1</v>
      </c>
      <c r="P1263" s="9">
        <v>0.26</v>
      </c>
      <c r="Q1263" s="10">
        <v>0.78249999999999997</v>
      </c>
      <c r="R1263" s="9">
        <v>0.89439999999999997</v>
      </c>
      <c r="S1263" s="9">
        <v>0.31906829268292791</v>
      </c>
      <c r="T1263" s="11">
        <v>0.29499561000000002</v>
      </c>
      <c r="U1263" s="9">
        <v>3.1211193759999999E-2</v>
      </c>
      <c r="V1263" s="10">
        <v>9.9182533650000002E-2</v>
      </c>
      <c r="W1263" s="9">
        <v>8.0217657215723964E-2</v>
      </c>
      <c r="X1263" s="9">
        <v>0.115953866963715</v>
      </c>
      <c r="Y1263" s="9">
        <v>0.15000000000000002</v>
      </c>
      <c r="Z1263" s="9">
        <v>0</v>
      </c>
      <c r="AA1263" s="10">
        <v>3.4295905068934766E-3</v>
      </c>
      <c r="AB1263" s="9">
        <v>0.20757997019944885</v>
      </c>
      <c r="AC1263" s="9">
        <v>0.14976000013947488</v>
      </c>
      <c r="AD1263" s="10">
        <v>0</v>
      </c>
      <c r="AE1263" s="10">
        <v>0.17494624496821798</v>
      </c>
      <c r="AF1263" s="9">
        <v>2.2967506635176441E-2</v>
      </c>
      <c r="AG1263" s="9">
        <v>0.22177614285714287</v>
      </c>
    </row>
    <row r="1264" spans="3:33">
      <c r="C1264" t="s">
        <v>196</v>
      </c>
      <c r="D1264">
        <v>2005</v>
      </c>
      <c r="E1264" s="9">
        <v>1</v>
      </c>
      <c r="F1264" s="9">
        <v>0.9600799980491399</v>
      </c>
      <c r="G1264" s="9">
        <v>0.19999999999999996</v>
      </c>
      <c r="H1264" s="9">
        <v>0.64999999999999991</v>
      </c>
      <c r="I1264" s="9">
        <v>0.25533333333333336</v>
      </c>
      <c r="J1264" s="9">
        <v>0.29000000000000004</v>
      </c>
      <c r="K1264" s="10">
        <v>0.73658333333333337</v>
      </c>
      <c r="L1264" s="9">
        <v>0.33100000000000002</v>
      </c>
      <c r="M1264" s="9">
        <v>0.93442818181816667</v>
      </c>
      <c r="N1264" s="10">
        <v>0.12</v>
      </c>
      <c r="O1264" s="10">
        <v>1</v>
      </c>
      <c r="P1264" s="9">
        <v>0.2</v>
      </c>
      <c r="Q1264" s="10">
        <v>0.78249999999999997</v>
      </c>
      <c r="R1264" s="9">
        <v>0.89440799999999998</v>
      </c>
      <c r="S1264" s="9">
        <v>0.32991317073170789</v>
      </c>
      <c r="T1264" s="11">
        <v>0.29499561000000002</v>
      </c>
      <c r="U1264" s="9">
        <v>4.9277792409999993E-2</v>
      </c>
      <c r="V1264" s="10">
        <v>9.6809882E-2</v>
      </c>
      <c r="W1264" s="9">
        <v>8.0217657215723964E-2</v>
      </c>
      <c r="X1264" s="9">
        <v>0.115953866963715</v>
      </c>
      <c r="Y1264" s="9">
        <v>0.15000000000000002</v>
      </c>
      <c r="Z1264" s="9">
        <v>0</v>
      </c>
      <c r="AA1264" s="10">
        <v>3.4295905068934766E-3</v>
      </c>
      <c r="AB1264" s="9">
        <v>0.22443997043259856</v>
      </c>
      <c r="AC1264" s="9">
        <v>0.14664000020921231</v>
      </c>
      <c r="AD1264" s="10">
        <v>0</v>
      </c>
      <c r="AE1264" s="10">
        <v>0.22314659959395602</v>
      </c>
      <c r="AF1264" s="9">
        <v>5.9815057961083891E-2</v>
      </c>
      <c r="AG1264" s="9">
        <v>0.21734062009914168</v>
      </c>
    </row>
    <row r="1265" spans="3:33">
      <c r="C1265" t="s">
        <v>196</v>
      </c>
      <c r="D1265">
        <v>2006</v>
      </c>
      <c r="E1265" s="9">
        <v>1</v>
      </c>
      <c r="F1265" s="9">
        <v>0.97753599765896793</v>
      </c>
      <c r="G1265" s="9">
        <v>0.20333333333333325</v>
      </c>
      <c r="H1265" s="9">
        <v>0.64999999999999991</v>
      </c>
      <c r="I1265" s="9">
        <v>0.25533333333333336</v>
      </c>
      <c r="J1265" s="9">
        <v>0.28333333333333333</v>
      </c>
      <c r="K1265" s="10">
        <v>0.73658333333333337</v>
      </c>
      <c r="L1265" s="9">
        <v>0.33200000000000002</v>
      </c>
      <c r="M1265" s="9">
        <v>0.92599333333333333</v>
      </c>
      <c r="N1265" s="10">
        <v>0.12</v>
      </c>
      <c r="O1265" s="10">
        <v>1</v>
      </c>
      <c r="P1265" s="9">
        <v>0.13999999999999999</v>
      </c>
      <c r="Q1265" s="10">
        <v>0.78249999999999997</v>
      </c>
      <c r="R1265" s="9">
        <v>0.90510400000000002</v>
      </c>
      <c r="S1265" s="9">
        <v>0.337760487804878</v>
      </c>
      <c r="T1265" s="11">
        <v>0.29499561000000002</v>
      </c>
      <c r="U1265" s="9">
        <v>0.2769619934</v>
      </c>
      <c r="V1265" s="10">
        <v>9.2366030333333335E-2</v>
      </c>
      <c r="W1265" s="9">
        <v>8.0217657215723964E-2</v>
      </c>
      <c r="X1265" s="9">
        <v>0.115953866963715</v>
      </c>
      <c r="Y1265" s="9">
        <v>0.15000000000000002</v>
      </c>
      <c r="Z1265" s="9">
        <v>0</v>
      </c>
      <c r="AA1265" s="10">
        <v>3.4295905068934766E-3</v>
      </c>
      <c r="AB1265" s="9">
        <v>0.24129997066574815</v>
      </c>
      <c r="AC1265" s="9">
        <v>0.14352000027894973</v>
      </c>
      <c r="AD1265" s="10">
        <v>0</v>
      </c>
      <c r="AE1265" s="10">
        <v>0.23220410501458799</v>
      </c>
      <c r="AF1265" s="9">
        <v>0.35557339253652331</v>
      </c>
      <c r="AG1265" s="9">
        <v>0.21290509734114046</v>
      </c>
    </row>
    <row r="1266" spans="3:33">
      <c r="C1266" t="s">
        <v>196</v>
      </c>
      <c r="D1266">
        <v>2007</v>
      </c>
      <c r="E1266" s="9">
        <v>1</v>
      </c>
      <c r="F1266" s="9">
        <v>0.99499199726879595</v>
      </c>
      <c r="G1266" s="9">
        <v>0.20666666666666667</v>
      </c>
      <c r="H1266" s="9">
        <v>0.64999999999999991</v>
      </c>
      <c r="I1266" s="9">
        <v>0.25533333333333336</v>
      </c>
      <c r="J1266" s="9">
        <v>0.27666666666666673</v>
      </c>
      <c r="K1266" s="10">
        <v>0.73658333333333337</v>
      </c>
      <c r="L1266" s="9">
        <v>0.33299999999999996</v>
      </c>
      <c r="M1266" s="9">
        <v>0.94039743589750002</v>
      </c>
      <c r="N1266" s="10">
        <v>0.12</v>
      </c>
      <c r="O1266" s="10">
        <v>1</v>
      </c>
      <c r="P1266" s="9">
        <v>0.14279999993741513</v>
      </c>
      <c r="Q1266" s="10">
        <v>0.78249999999999997</v>
      </c>
      <c r="R1266" s="9">
        <v>0.91579999999999995</v>
      </c>
      <c r="S1266" s="9">
        <v>0.34172146341463583</v>
      </c>
      <c r="T1266" s="11">
        <v>0.29499561000000002</v>
      </c>
      <c r="U1266" s="9">
        <v>0.20107410040000001</v>
      </c>
      <c r="V1266" s="10">
        <v>8.792217866666667E-2</v>
      </c>
      <c r="W1266" s="9">
        <v>8.0217657215723964E-2</v>
      </c>
      <c r="X1266" s="9">
        <v>0.115953866963715</v>
      </c>
      <c r="Y1266" s="9">
        <v>0.15000000000000002</v>
      </c>
      <c r="Z1266" s="9">
        <v>0</v>
      </c>
      <c r="AA1266" s="10">
        <v>3.4295905068934766E-3</v>
      </c>
      <c r="AB1266" s="9">
        <v>0.25815997089889775</v>
      </c>
      <c r="AC1266" s="9">
        <v>0.14040000034868716</v>
      </c>
      <c r="AD1266" s="10">
        <v>0</v>
      </c>
      <c r="AE1266" s="10">
        <v>0.23791360023251601</v>
      </c>
      <c r="AF1266" s="9">
        <v>0.52021541733039889</v>
      </c>
      <c r="AG1266" s="9">
        <v>0.20846957458313928</v>
      </c>
    </row>
    <row r="1267" spans="3:33">
      <c r="C1267" t="s">
        <v>196</v>
      </c>
      <c r="D1267">
        <v>2008</v>
      </c>
      <c r="E1267" s="9">
        <v>1</v>
      </c>
      <c r="F1267" s="9">
        <v>1</v>
      </c>
      <c r="G1267" s="9">
        <v>0.20999999999999996</v>
      </c>
      <c r="H1267" s="9">
        <v>0.64999999999999991</v>
      </c>
      <c r="I1267" s="9">
        <v>0.25533333333333336</v>
      </c>
      <c r="J1267" s="9">
        <v>0.27</v>
      </c>
      <c r="K1267" s="10">
        <v>0.73658333333333337</v>
      </c>
      <c r="L1267" s="9">
        <v>0.33399999999999996</v>
      </c>
      <c r="M1267" s="9">
        <v>0.92700000000000005</v>
      </c>
      <c r="N1267" s="10">
        <v>0.12</v>
      </c>
      <c r="O1267" s="10">
        <v>1</v>
      </c>
      <c r="P1267" s="9">
        <v>0.14559999987483024</v>
      </c>
      <c r="Q1267" s="10">
        <v>0.78249999999999997</v>
      </c>
      <c r="R1267" s="9">
        <v>0.90261999999999998</v>
      </c>
      <c r="S1267" s="9">
        <v>0.34140682926829413</v>
      </c>
      <c r="T1267" s="11">
        <v>0.29499561000000002</v>
      </c>
      <c r="U1267" s="9">
        <v>8.1576316610000005E-2</v>
      </c>
      <c r="V1267" s="10">
        <v>8.3478327000000005E-2</v>
      </c>
      <c r="W1267" s="9">
        <v>8.0217657215723964E-2</v>
      </c>
      <c r="X1267" s="9">
        <v>0.115953866963715</v>
      </c>
      <c r="Y1267" s="9">
        <v>0.15000000000000002</v>
      </c>
      <c r="Z1267" s="9">
        <v>0</v>
      </c>
      <c r="AA1267" s="10">
        <v>3.4295905068934766E-3</v>
      </c>
      <c r="AB1267" s="9">
        <v>0.27501997113204735</v>
      </c>
      <c r="AC1267" s="9">
        <v>0.13728000041842459</v>
      </c>
      <c r="AD1267" s="10">
        <v>0</v>
      </c>
      <c r="AE1267" s="10">
        <v>0.23174967302077398</v>
      </c>
      <c r="AF1267" s="9">
        <v>0.63418872991193775</v>
      </c>
      <c r="AG1267" s="9">
        <v>0.20403405182513809</v>
      </c>
    </row>
    <row r="1268" spans="3:33">
      <c r="C1268" t="s">
        <v>196</v>
      </c>
      <c r="D1268">
        <v>2009</v>
      </c>
      <c r="E1268" s="9">
        <v>1</v>
      </c>
      <c r="F1268" s="9">
        <v>1</v>
      </c>
      <c r="G1268" s="9">
        <v>0.2257999996468425</v>
      </c>
      <c r="H1268" s="9">
        <v>0.64999999999999991</v>
      </c>
      <c r="I1268" s="9">
        <v>0.25533333333333336</v>
      </c>
      <c r="J1268" s="9">
        <v>0.28459999967366456</v>
      </c>
      <c r="K1268" s="10">
        <v>0.73658333333333337</v>
      </c>
      <c r="L1268" s="9">
        <v>0.33500000000000002</v>
      </c>
      <c r="M1268" s="9">
        <v>0.92700000000000005</v>
      </c>
      <c r="N1268" s="10">
        <v>0.12</v>
      </c>
      <c r="O1268" s="10">
        <v>1</v>
      </c>
      <c r="P1268" s="9">
        <v>0.14839999981224533</v>
      </c>
      <c r="Q1268" s="10">
        <v>0.78249999999999997</v>
      </c>
      <c r="R1268" s="9">
        <v>0.88959999999999995</v>
      </c>
      <c r="S1268" s="9">
        <v>0.36857869207558958</v>
      </c>
      <c r="T1268" s="11">
        <v>0.29499561000000002</v>
      </c>
      <c r="U1268" s="9">
        <v>3.1055818080000002E-2</v>
      </c>
      <c r="V1268" s="10">
        <v>8.5147893502682287E-2</v>
      </c>
      <c r="W1268" s="9">
        <v>8.0217657215723964E-2</v>
      </c>
      <c r="X1268" s="9">
        <v>0.115953866963715</v>
      </c>
      <c r="Y1268" s="9">
        <v>0.15000000000000002</v>
      </c>
      <c r="Z1268" s="9">
        <v>0</v>
      </c>
      <c r="AA1268" s="10">
        <v>3.4295905068934766E-3</v>
      </c>
      <c r="AB1268" s="9">
        <v>0.29187997136519694</v>
      </c>
      <c r="AC1268" s="9">
        <v>0.13416000048816204</v>
      </c>
      <c r="AD1268" s="10">
        <v>3.391487194320604E-2</v>
      </c>
      <c r="AE1268" s="10">
        <v>0.265819375909082</v>
      </c>
      <c r="AF1268" s="9">
        <v>0.6957875743821067</v>
      </c>
      <c r="AG1268" s="9">
        <v>0.19959852906713688</v>
      </c>
    </row>
    <row r="1269" spans="3:33">
      <c r="C1269" t="s">
        <v>196</v>
      </c>
      <c r="D1269">
        <v>2010</v>
      </c>
      <c r="E1269" s="9">
        <v>1</v>
      </c>
      <c r="F1269" s="9">
        <v>1</v>
      </c>
      <c r="G1269" s="9">
        <v>0.24159999929368492</v>
      </c>
      <c r="H1269" s="9">
        <v>0.64999999999999991</v>
      </c>
      <c r="I1269" s="9">
        <v>0.25533333333333336</v>
      </c>
      <c r="J1269" s="9">
        <v>0.2991999993473291</v>
      </c>
      <c r="K1269" s="10">
        <v>0.73658333333333337</v>
      </c>
      <c r="L1269" s="9">
        <v>0.33834999992512166</v>
      </c>
      <c r="M1269" s="9">
        <v>0.92700000000000005</v>
      </c>
      <c r="N1269" s="10">
        <v>0.12</v>
      </c>
      <c r="O1269" s="10">
        <v>1</v>
      </c>
      <c r="P1269" s="9">
        <v>0.15119999974966047</v>
      </c>
      <c r="Q1269" s="10">
        <v>0.78249999999999997</v>
      </c>
      <c r="R1269" s="9">
        <v>0.88959999999999995</v>
      </c>
      <c r="S1269" s="9">
        <v>0.39575055488288546</v>
      </c>
      <c r="T1269" s="11">
        <v>0.29499561000000002</v>
      </c>
      <c r="U1269" s="9">
        <v>3.1366376253858484E-2</v>
      </c>
      <c r="V1269" s="10">
        <v>8.6817460005364569E-2</v>
      </c>
      <c r="W1269" s="9">
        <v>8.0217657215723964E-2</v>
      </c>
      <c r="X1269" s="9">
        <v>0.115953866963715</v>
      </c>
      <c r="Y1269" s="9">
        <v>0.15000000000000002</v>
      </c>
      <c r="Z1269" s="9">
        <v>0</v>
      </c>
      <c r="AA1269" s="10">
        <v>3.4295905068934766E-3</v>
      </c>
      <c r="AB1269" s="9">
        <v>0.30873997159834654</v>
      </c>
      <c r="AC1269" s="9">
        <v>0.13104000055789947</v>
      </c>
      <c r="AD1269" s="10">
        <v>3.8575723119595826E-2</v>
      </c>
      <c r="AE1269" s="10">
        <v>0.26816118209764772</v>
      </c>
      <c r="AF1269" s="9">
        <v>0.68882969879380629</v>
      </c>
      <c r="AG1269" s="9">
        <v>0.19516300630913569</v>
      </c>
    </row>
    <row r="1270" spans="3:33">
      <c r="C1270" t="s">
        <v>198</v>
      </c>
      <c r="D1270">
        <v>1995</v>
      </c>
      <c r="E1270" s="9">
        <v>0.16738239024390247</v>
      </c>
      <c r="F1270" s="9">
        <v>0</v>
      </c>
      <c r="G1270" s="9">
        <v>0</v>
      </c>
      <c r="H1270" s="9">
        <v>0.19999999999999996</v>
      </c>
      <c r="I1270" s="9">
        <v>0</v>
      </c>
      <c r="J1270" s="9">
        <v>1.0000000000000009E-2</v>
      </c>
      <c r="K1270" s="10">
        <v>0.23600000000000002</v>
      </c>
      <c r="L1270" s="9">
        <v>0.42100000000000004</v>
      </c>
      <c r="M1270" s="9">
        <v>0</v>
      </c>
      <c r="N1270" s="10">
        <v>0.66</v>
      </c>
      <c r="O1270" s="10">
        <v>0.3</v>
      </c>
      <c r="P1270" s="9">
        <v>0</v>
      </c>
      <c r="Q1270" s="10">
        <v>6.7499999999999991E-2</v>
      </c>
      <c r="R1270" s="9">
        <v>0</v>
      </c>
      <c r="S1270" s="9">
        <v>0.18331707317073209</v>
      </c>
      <c r="T1270" s="11">
        <v>0.129753914</v>
      </c>
      <c r="U1270" s="9">
        <v>0</v>
      </c>
      <c r="V1270" s="10">
        <v>1.9777907500000001E-3</v>
      </c>
      <c r="W1270" s="9">
        <v>4.4979883013078564E-2</v>
      </c>
      <c r="X1270" s="9">
        <v>0.102094065942684</v>
      </c>
      <c r="Y1270" s="9">
        <v>0</v>
      </c>
      <c r="Z1270" s="9">
        <v>0.9</v>
      </c>
      <c r="AA1270" s="10">
        <v>4.3547684714762669E-2</v>
      </c>
      <c r="AB1270" s="9">
        <v>6.0000000000000053E-2</v>
      </c>
      <c r="AC1270" s="9">
        <v>0.68500000000000005</v>
      </c>
      <c r="AD1270" s="10">
        <v>0.70794047094257473</v>
      </c>
      <c r="AE1270" s="10">
        <v>0.73357600540450874</v>
      </c>
      <c r="AF1270" s="9">
        <v>4.8645844397953782E-2</v>
      </c>
      <c r="AG1270" s="9">
        <v>0.54225342857142855</v>
      </c>
    </row>
    <row r="1271" spans="3:33">
      <c r="C1271" t="s">
        <v>198</v>
      </c>
      <c r="D1271">
        <v>1996</v>
      </c>
      <c r="E1271" s="9">
        <v>0.16738239024390247</v>
      </c>
      <c r="F1271" s="9">
        <v>0</v>
      </c>
      <c r="G1271" s="9">
        <v>0</v>
      </c>
      <c r="H1271" s="9">
        <v>0.19999999999999996</v>
      </c>
      <c r="I1271" s="9">
        <v>0</v>
      </c>
      <c r="J1271" s="9">
        <v>1.0000000000000009E-2</v>
      </c>
      <c r="K1271" s="10">
        <v>0.23600000000000002</v>
      </c>
      <c r="L1271" s="9">
        <v>0.41859999999999997</v>
      </c>
      <c r="M1271" s="9">
        <v>0</v>
      </c>
      <c r="N1271" s="10">
        <v>0.66</v>
      </c>
      <c r="O1271" s="10">
        <v>0.3</v>
      </c>
      <c r="P1271" s="9">
        <v>0</v>
      </c>
      <c r="Q1271" s="10">
        <v>6.7499999999999991E-2</v>
      </c>
      <c r="R1271" s="9">
        <v>0</v>
      </c>
      <c r="S1271" s="9">
        <v>0.18429268292682988</v>
      </c>
      <c r="T1271" s="11">
        <v>0.129753914</v>
      </c>
      <c r="U1271" s="9">
        <v>0</v>
      </c>
      <c r="V1271" s="10">
        <v>2.2075523000000003E-3</v>
      </c>
      <c r="W1271" s="9">
        <v>4.4979883013078564E-2</v>
      </c>
      <c r="X1271" s="9">
        <v>0.102094065942684</v>
      </c>
      <c r="Y1271" s="9">
        <v>0</v>
      </c>
      <c r="Z1271" s="9">
        <v>0.9</v>
      </c>
      <c r="AA1271" s="10">
        <v>4.3547684714762669E-2</v>
      </c>
      <c r="AB1271" s="9">
        <v>5.9000015299999986E-2</v>
      </c>
      <c r="AC1271" s="9">
        <v>0.68500000000000005</v>
      </c>
      <c r="AD1271" s="10">
        <v>0.71218415392624601</v>
      </c>
      <c r="AE1271" s="10">
        <v>0.73834286254893999</v>
      </c>
      <c r="AF1271" s="9">
        <v>8.815457290392345E-2</v>
      </c>
      <c r="AG1271" s="9">
        <v>0.56757928571428573</v>
      </c>
    </row>
    <row r="1272" spans="3:33">
      <c r="C1272" t="s">
        <v>198</v>
      </c>
      <c r="D1272">
        <v>1997</v>
      </c>
      <c r="E1272" s="9">
        <v>0.16738239024390247</v>
      </c>
      <c r="F1272" s="9">
        <v>0</v>
      </c>
      <c r="G1272" s="9">
        <v>0</v>
      </c>
      <c r="H1272" s="9">
        <v>0.19999999999999996</v>
      </c>
      <c r="I1272" s="9">
        <v>0</v>
      </c>
      <c r="J1272" s="9">
        <v>1.0000000000000009E-2</v>
      </c>
      <c r="K1272" s="10">
        <v>0.23600000000000002</v>
      </c>
      <c r="L1272" s="9">
        <v>0.41619999999999996</v>
      </c>
      <c r="M1272" s="9">
        <v>0</v>
      </c>
      <c r="N1272" s="10">
        <v>0.66</v>
      </c>
      <c r="O1272" s="10">
        <v>0.27</v>
      </c>
      <c r="P1272" s="9">
        <v>0</v>
      </c>
      <c r="Q1272" s="10">
        <v>6.7499999999999991E-2</v>
      </c>
      <c r="R1272" s="9">
        <v>0</v>
      </c>
      <c r="S1272" s="9">
        <v>0.18060487804878189</v>
      </c>
      <c r="T1272" s="11">
        <v>0.129753914</v>
      </c>
      <c r="U1272" s="9">
        <v>0</v>
      </c>
      <c r="V1272" s="10">
        <v>2.4373138500000001E-3</v>
      </c>
      <c r="W1272" s="9">
        <v>4.4979883013078564E-2</v>
      </c>
      <c r="X1272" s="9">
        <v>0.102094065942684</v>
      </c>
      <c r="Y1272" s="9">
        <v>0</v>
      </c>
      <c r="Z1272" s="9">
        <v>0.9</v>
      </c>
      <c r="AA1272" s="10">
        <v>4.3547684714762669E-2</v>
      </c>
      <c r="AB1272" s="9">
        <v>5.9000015299999986E-2</v>
      </c>
      <c r="AC1272" s="9">
        <v>0.72599999999999998</v>
      </c>
      <c r="AD1272" s="10">
        <v>0.73262305702643504</v>
      </c>
      <c r="AE1272" s="10">
        <v>0.75399853024085106</v>
      </c>
      <c r="AF1272" s="9">
        <v>0.16480841399873555</v>
      </c>
      <c r="AG1272" s="9">
        <v>0.59055942857142851</v>
      </c>
    </row>
    <row r="1273" spans="3:33">
      <c r="C1273" t="s">
        <v>198</v>
      </c>
      <c r="D1273">
        <v>1998</v>
      </c>
      <c r="E1273" s="9">
        <v>0.16738239024390247</v>
      </c>
      <c r="F1273" s="9">
        <v>0</v>
      </c>
      <c r="G1273" s="9">
        <v>0</v>
      </c>
      <c r="H1273" s="9">
        <v>0.19999999999999996</v>
      </c>
      <c r="I1273" s="9">
        <v>0</v>
      </c>
      <c r="J1273" s="9">
        <v>1.0000000000000009E-2</v>
      </c>
      <c r="K1273" s="10">
        <v>0.23600000000000002</v>
      </c>
      <c r="L1273" s="9">
        <v>0.4138</v>
      </c>
      <c r="M1273" s="9">
        <v>0</v>
      </c>
      <c r="N1273" s="10">
        <v>0.66</v>
      </c>
      <c r="O1273" s="10">
        <v>0.41</v>
      </c>
      <c r="P1273" s="9">
        <v>0</v>
      </c>
      <c r="Q1273" s="10">
        <v>6.7499999999999991E-2</v>
      </c>
      <c r="R1273" s="9">
        <v>0</v>
      </c>
      <c r="S1273" s="9">
        <v>0.17609268292683</v>
      </c>
      <c r="T1273" s="11">
        <v>0.129753914</v>
      </c>
      <c r="U1273" s="9">
        <v>0</v>
      </c>
      <c r="V1273" s="10">
        <v>2.6670754000000002E-3</v>
      </c>
      <c r="W1273" s="9">
        <v>4.4979883013078564E-2</v>
      </c>
      <c r="X1273" s="9">
        <v>0.102094065942684</v>
      </c>
      <c r="Y1273" s="9">
        <v>0</v>
      </c>
      <c r="Z1273" s="9">
        <v>0.9</v>
      </c>
      <c r="AA1273" s="10">
        <v>4.3547684714762669E-2</v>
      </c>
      <c r="AB1273" s="9">
        <v>0</v>
      </c>
      <c r="AC1273" s="9">
        <v>0.73699999999999999</v>
      </c>
      <c r="AD1273" s="10">
        <v>0.75306196012662396</v>
      </c>
      <c r="AE1273" s="10">
        <v>0.76965419793276202</v>
      </c>
      <c r="AF1273" s="9">
        <v>0.28309706997525108</v>
      </c>
      <c r="AG1273" s="9">
        <v>0.62226857142857139</v>
      </c>
    </row>
    <row r="1274" spans="3:33">
      <c r="C1274" t="s">
        <v>198</v>
      </c>
      <c r="D1274">
        <v>1999</v>
      </c>
      <c r="E1274" s="9">
        <v>0.16738239024390247</v>
      </c>
      <c r="F1274" s="9">
        <v>0</v>
      </c>
      <c r="G1274" s="9">
        <v>0</v>
      </c>
      <c r="H1274" s="9">
        <v>0.19999999999999996</v>
      </c>
      <c r="I1274" s="9">
        <v>0</v>
      </c>
      <c r="J1274" s="9">
        <v>1.0000000000000009E-2</v>
      </c>
      <c r="K1274" s="10">
        <v>0.23600000000000002</v>
      </c>
      <c r="L1274" s="9">
        <v>0.41139999999999999</v>
      </c>
      <c r="M1274" s="9">
        <v>0</v>
      </c>
      <c r="N1274" s="10">
        <v>0.66</v>
      </c>
      <c r="O1274" s="10">
        <v>0.39</v>
      </c>
      <c r="P1274" s="9">
        <v>0</v>
      </c>
      <c r="Q1274" s="10">
        <v>6.7499999999999991E-2</v>
      </c>
      <c r="R1274" s="9">
        <v>0</v>
      </c>
      <c r="S1274" s="9">
        <v>0.178526829268294</v>
      </c>
      <c r="T1274" s="11">
        <v>0.129753914</v>
      </c>
      <c r="U1274" s="9">
        <v>0</v>
      </c>
      <c r="V1274" s="10">
        <v>2.89683695E-3</v>
      </c>
      <c r="W1274" s="9">
        <v>4.4979883013078564E-2</v>
      </c>
      <c r="X1274" s="9">
        <v>0.102094065942684</v>
      </c>
      <c r="Y1274" s="9">
        <v>0</v>
      </c>
      <c r="Z1274" s="9">
        <v>0.9</v>
      </c>
      <c r="AA1274" s="10">
        <v>4.3547684714762669E-2</v>
      </c>
      <c r="AB1274" s="9">
        <v>0</v>
      </c>
      <c r="AC1274" s="9">
        <v>0.746</v>
      </c>
      <c r="AD1274" s="10">
        <v>0.75811856998745397</v>
      </c>
      <c r="AE1274" s="10">
        <v>0.775920166447994</v>
      </c>
      <c r="AF1274" s="9">
        <v>0.49622725255215222</v>
      </c>
      <c r="AG1274" s="9">
        <v>0.65539685714285711</v>
      </c>
    </row>
    <row r="1275" spans="3:33">
      <c r="C1275" t="s">
        <v>198</v>
      </c>
      <c r="D1275">
        <v>2000</v>
      </c>
      <c r="E1275" s="9">
        <v>0.16738239024390247</v>
      </c>
      <c r="F1275" s="9">
        <v>0</v>
      </c>
      <c r="G1275" s="9">
        <v>0</v>
      </c>
      <c r="H1275" s="9">
        <v>0.19999999999999996</v>
      </c>
      <c r="I1275" s="9">
        <v>0</v>
      </c>
      <c r="J1275" s="9">
        <v>1.0000000000000009E-2</v>
      </c>
      <c r="K1275" s="10">
        <v>0.23600000000000002</v>
      </c>
      <c r="L1275" s="9">
        <v>0.40899999999999997</v>
      </c>
      <c r="M1275" s="9">
        <v>0</v>
      </c>
      <c r="N1275" s="10">
        <v>0.66</v>
      </c>
      <c r="O1275" s="10">
        <v>0.36</v>
      </c>
      <c r="P1275" s="9">
        <v>0</v>
      </c>
      <c r="Q1275" s="10">
        <v>6.7499999999999991E-2</v>
      </c>
      <c r="R1275" s="9">
        <v>0</v>
      </c>
      <c r="S1275" s="9">
        <v>0.16918536585366017</v>
      </c>
      <c r="T1275" s="11">
        <v>0.129753914</v>
      </c>
      <c r="U1275" s="9">
        <v>0</v>
      </c>
      <c r="V1275" s="10">
        <v>3.1265985000000001E-3</v>
      </c>
      <c r="W1275" s="9">
        <v>4.4979883013078564E-2</v>
      </c>
      <c r="X1275" s="9">
        <v>0.102094065942684</v>
      </c>
      <c r="Y1275" s="9">
        <v>0</v>
      </c>
      <c r="Z1275" s="9">
        <v>0.9</v>
      </c>
      <c r="AA1275" s="10">
        <v>4.3547684714762669E-2</v>
      </c>
      <c r="AB1275" s="9">
        <v>0</v>
      </c>
      <c r="AC1275" s="9">
        <v>0.7609999999999999</v>
      </c>
      <c r="AD1275" s="10">
        <v>0.76317517984828398</v>
      </c>
      <c r="AE1275" s="10">
        <v>0.78218613496322598</v>
      </c>
      <c r="AF1275" s="9">
        <v>0.71856951817008552</v>
      </c>
      <c r="AG1275" s="9">
        <v>0.69471942857142865</v>
      </c>
    </row>
    <row r="1276" spans="3:33">
      <c r="C1276" t="s">
        <v>198</v>
      </c>
      <c r="D1276">
        <v>2001</v>
      </c>
      <c r="E1276" s="9">
        <v>0.16738239024390247</v>
      </c>
      <c r="F1276" s="9">
        <v>0</v>
      </c>
      <c r="G1276" s="9">
        <v>0</v>
      </c>
      <c r="H1276" s="9">
        <v>0.19999999999999996</v>
      </c>
      <c r="I1276" s="9">
        <v>0</v>
      </c>
      <c r="J1276" s="9">
        <v>1.0000000000000009E-2</v>
      </c>
      <c r="K1276" s="10">
        <v>0.23600000000000002</v>
      </c>
      <c r="L1276" s="9">
        <v>0.40619999999999995</v>
      </c>
      <c r="M1276" s="9">
        <v>0</v>
      </c>
      <c r="N1276" s="10">
        <v>0.66</v>
      </c>
      <c r="O1276" s="10">
        <v>0.33</v>
      </c>
      <c r="P1276" s="9">
        <v>0</v>
      </c>
      <c r="Q1276" s="10">
        <v>6.7499999999999991E-2</v>
      </c>
      <c r="R1276" s="9">
        <v>0</v>
      </c>
      <c r="S1276" s="9">
        <v>0.15720487804878192</v>
      </c>
      <c r="T1276" s="11">
        <v>0.129753914</v>
      </c>
      <c r="U1276" s="9">
        <v>0</v>
      </c>
      <c r="V1276" s="10">
        <v>2.6907807000000001E-3</v>
      </c>
      <c r="W1276" s="9">
        <v>4.4979883013078564E-2</v>
      </c>
      <c r="X1276" s="9">
        <v>0.102094065942684</v>
      </c>
      <c r="Y1276" s="9">
        <v>0</v>
      </c>
      <c r="Z1276" s="9">
        <v>0.9</v>
      </c>
      <c r="AA1276" s="10">
        <v>4.3547684714762669E-2</v>
      </c>
      <c r="AB1276" s="9">
        <v>0</v>
      </c>
      <c r="AC1276" s="9">
        <v>0.81200000000000006</v>
      </c>
      <c r="AD1276" s="10">
        <v>0.76651222719888301</v>
      </c>
      <c r="AE1276" s="10">
        <v>0.76501333862537502</v>
      </c>
      <c r="AF1276" s="9">
        <v>0.85349610107462881</v>
      </c>
      <c r="AG1276" s="9">
        <v>0.72095428571428566</v>
      </c>
    </row>
    <row r="1277" spans="3:33">
      <c r="C1277" t="s">
        <v>198</v>
      </c>
      <c r="D1277">
        <v>2002</v>
      </c>
      <c r="E1277" s="9">
        <v>0.16738239024390247</v>
      </c>
      <c r="F1277" s="9">
        <v>0</v>
      </c>
      <c r="G1277" s="9">
        <v>0</v>
      </c>
      <c r="H1277" s="9">
        <v>0.19999999999999996</v>
      </c>
      <c r="I1277" s="9">
        <v>0</v>
      </c>
      <c r="J1277" s="9">
        <v>1.0000000000000009E-2</v>
      </c>
      <c r="K1277" s="10">
        <v>0.23600000000000002</v>
      </c>
      <c r="L1277" s="9">
        <v>0.40340000000000004</v>
      </c>
      <c r="M1277" s="9">
        <v>0</v>
      </c>
      <c r="N1277" s="10">
        <v>0.66</v>
      </c>
      <c r="O1277" s="10">
        <v>0.35</v>
      </c>
      <c r="P1277" s="9">
        <v>0</v>
      </c>
      <c r="Q1277" s="10">
        <v>6.7499999999999991E-2</v>
      </c>
      <c r="R1277" s="9">
        <v>0</v>
      </c>
      <c r="S1277" s="9">
        <v>0.14359512195121993</v>
      </c>
      <c r="T1277" s="11">
        <v>0.129753914</v>
      </c>
      <c r="U1277" s="9">
        <v>0</v>
      </c>
      <c r="V1277" s="10">
        <v>2.2549629E-3</v>
      </c>
      <c r="W1277" s="9">
        <v>4.4979883013078564E-2</v>
      </c>
      <c r="X1277" s="9">
        <v>0.102094065942684</v>
      </c>
      <c r="Y1277" s="9">
        <v>0</v>
      </c>
      <c r="Z1277" s="9">
        <v>0.9</v>
      </c>
      <c r="AA1277" s="10">
        <v>4.3547684714762669E-2</v>
      </c>
      <c r="AB1277" s="9">
        <v>0</v>
      </c>
      <c r="AC1277" s="9">
        <v>0.80500000000000005</v>
      </c>
      <c r="AD1277" s="10">
        <v>0.76984927454948193</v>
      </c>
      <c r="AE1277" s="10">
        <v>0.74784054228752406</v>
      </c>
      <c r="AF1277" s="9">
        <v>0.84778812079285104</v>
      </c>
      <c r="AG1277" s="9">
        <v>0.76570142857142853</v>
      </c>
    </row>
    <row r="1278" spans="3:33">
      <c r="C1278" t="s">
        <v>198</v>
      </c>
      <c r="D1278">
        <v>2003</v>
      </c>
      <c r="E1278" s="9">
        <v>0.16738239024390247</v>
      </c>
      <c r="F1278" s="9">
        <v>0</v>
      </c>
      <c r="G1278" s="9">
        <v>0</v>
      </c>
      <c r="H1278" s="9">
        <v>0.19999999999999996</v>
      </c>
      <c r="I1278" s="9">
        <v>0</v>
      </c>
      <c r="J1278" s="9">
        <v>1.0000000000000009E-2</v>
      </c>
      <c r="K1278" s="10">
        <v>0.23600000000000002</v>
      </c>
      <c r="L1278" s="9">
        <v>0.40060000000000001</v>
      </c>
      <c r="M1278" s="9">
        <v>0</v>
      </c>
      <c r="N1278" s="10">
        <v>0.66</v>
      </c>
      <c r="O1278" s="10">
        <v>0.42</v>
      </c>
      <c r="P1278" s="9">
        <v>0</v>
      </c>
      <c r="Q1278" s="10">
        <v>6.7499999999999991E-2</v>
      </c>
      <c r="R1278" s="9">
        <v>0</v>
      </c>
      <c r="S1278" s="9">
        <v>0.13430243902439198</v>
      </c>
      <c r="T1278" s="11">
        <v>0.129753914</v>
      </c>
      <c r="U1278" s="9">
        <v>0</v>
      </c>
      <c r="V1278" s="10">
        <v>1.8191451000000001E-3</v>
      </c>
      <c r="W1278" s="9">
        <v>4.4979883013078564E-2</v>
      </c>
      <c r="X1278" s="9">
        <v>0.102094065942684</v>
      </c>
      <c r="Y1278" s="9">
        <v>0</v>
      </c>
      <c r="Z1278" s="9">
        <v>0.9</v>
      </c>
      <c r="AA1278" s="10">
        <v>4.3547684714762669E-2</v>
      </c>
      <c r="AB1278" s="9">
        <v>0</v>
      </c>
      <c r="AC1278" s="9">
        <v>0.80900000000000005</v>
      </c>
      <c r="AD1278" s="10">
        <v>0.76864263425428603</v>
      </c>
      <c r="AE1278" s="10">
        <v>0.75369969259841807</v>
      </c>
      <c r="AF1278" s="9">
        <v>0.97326848584450565</v>
      </c>
      <c r="AG1278" s="9">
        <v>0.79386114285714282</v>
      </c>
    </row>
    <row r="1279" spans="3:33">
      <c r="C1279" t="s">
        <v>198</v>
      </c>
      <c r="D1279">
        <v>2004</v>
      </c>
      <c r="E1279" s="9">
        <v>0.16738239024390247</v>
      </c>
      <c r="F1279" s="9">
        <v>0</v>
      </c>
      <c r="G1279" s="9">
        <v>0</v>
      </c>
      <c r="H1279" s="9">
        <v>0.19999999999999996</v>
      </c>
      <c r="I1279" s="9">
        <v>0</v>
      </c>
      <c r="J1279" s="9">
        <v>1.0000000000000009E-2</v>
      </c>
      <c r="K1279" s="10">
        <v>0.23600000000000002</v>
      </c>
      <c r="L1279" s="9">
        <v>0.39779999999999999</v>
      </c>
      <c r="M1279" s="9">
        <v>0</v>
      </c>
      <c r="N1279" s="10">
        <v>0.66</v>
      </c>
      <c r="O1279" s="10">
        <v>0.33</v>
      </c>
      <c r="P1279" s="9">
        <v>0</v>
      </c>
      <c r="Q1279" s="10">
        <v>6.7499999999999991E-2</v>
      </c>
      <c r="R1279" s="9">
        <v>0</v>
      </c>
      <c r="S1279" s="9">
        <v>0.12290731707317204</v>
      </c>
      <c r="T1279" s="11">
        <v>0.129753914</v>
      </c>
      <c r="U1279" s="9">
        <v>0</v>
      </c>
      <c r="V1279" s="10">
        <v>1.3833273000000001E-3</v>
      </c>
      <c r="W1279" s="9">
        <v>4.4979883013078564E-2</v>
      </c>
      <c r="X1279" s="9">
        <v>0.102094065942684</v>
      </c>
      <c r="Y1279" s="9">
        <v>0</v>
      </c>
      <c r="Z1279" s="9">
        <v>0.9</v>
      </c>
      <c r="AA1279" s="10">
        <v>4.3547684714762669E-2</v>
      </c>
      <c r="AB1279" s="9">
        <v>0</v>
      </c>
      <c r="AC1279" s="9">
        <v>0.80299999999999994</v>
      </c>
      <c r="AD1279" s="10">
        <v>0.73856124132841006</v>
      </c>
      <c r="AE1279" s="10">
        <v>0.79617178349765394</v>
      </c>
      <c r="AF1279" s="9">
        <v>1</v>
      </c>
      <c r="AG1279" s="9">
        <v>0.83123157142857151</v>
      </c>
    </row>
    <row r="1280" spans="3:33">
      <c r="C1280" t="s">
        <v>198</v>
      </c>
      <c r="D1280">
        <v>2005</v>
      </c>
      <c r="E1280" s="9">
        <v>0.16738239024390247</v>
      </c>
      <c r="F1280" s="9">
        <v>0</v>
      </c>
      <c r="G1280" s="9">
        <v>0</v>
      </c>
      <c r="H1280" s="9">
        <v>0.19999999999999996</v>
      </c>
      <c r="I1280" s="9">
        <v>0</v>
      </c>
      <c r="J1280" s="9">
        <v>1.0000000000000009E-2</v>
      </c>
      <c r="K1280" s="10">
        <v>0.23600000000000002</v>
      </c>
      <c r="L1280" s="9">
        <v>0.39500000000000002</v>
      </c>
      <c r="M1280" s="9">
        <v>0</v>
      </c>
      <c r="N1280" s="10">
        <v>0.66</v>
      </c>
      <c r="O1280" s="10">
        <v>0.35</v>
      </c>
      <c r="P1280" s="9">
        <v>0</v>
      </c>
      <c r="Q1280" s="10">
        <v>6.7499999999999991E-2</v>
      </c>
      <c r="R1280" s="9">
        <v>0</v>
      </c>
      <c r="S1280" s="9">
        <v>0.11127804878048808</v>
      </c>
      <c r="T1280" s="11">
        <v>0.129753914</v>
      </c>
      <c r="U1280" s="9">
        <v>0</v>
      </c>
      <c r="V1280" s="10">
        <v>9.4750949999999998E-4</v>
      </c>
      <c r="W1280" s="9">
        <v>4.4979883013078564E-2</v>
      </c>
      <c r="X1280" s="9">
        <v>0.102094065942684</v>
      </c>
      <c r="Y1280" s="9">
        <v>0</v>
      </c>
      <c r="Z1280" s="9">
        <v>0.9</v>
      </c>
      <c r="AA1280" s="10">
        <v>4.3547684714762669E-2</v>
      </c>
      <c r="AB1280" s="9">
        <v>0</v>
      </c>
      <c r="AC1280" s="9">
        <v>0.80799999999999994</v>
      </c>
      <c r="AD1280" s="10">
        <v>0.74206847195715198</v>
      </c>
      <c r="AE1280" s="10">
        <v>0.82521402100019792</v>
      </c>
      <c r="AF1280" s="9">
        <v>1</v>
      </c>
      <c r="AG1280" s="9">
        <v>0.83313500000000007</v>
      </c>
    </row>
    <row r="1281" spans="3:33">
      <c r="C1281" t="s">
        <v>198</v>
      </c>
      <c r="D1281">
        <v>2006</v>
      </c>
      <c r="E1281" s="9">
        <v>0.16738239024390247</v>
      </c>
      <c r="F1281" s="9">
        <v>0</v>
      </c>
      <c r="G1281" s="9">
        <v>0</v>
      </c>
      <c r="H1281" s="9">
        <v>0.19999999999999996</v>
      </c>
      <c r="I1281" s="9">
        <v>0</v>
      </c>
      <c r="J1281" s="9">
        <v>1.0000000000000009E-2</v>
      </c>
      <c r="K1281" s="10">
        <v>0.23600000000000002</v>
      </c>
      <c r="L1281" s="9">
        <v>0.39219999999999999</v>
      </c>
      <c r="M1281" s="9">
        <v>0.5</v>
      </c>
      <c r="N1281" s="10">
        <v>0.66</v>
      </c>
      <c r="O1281" s="10">
        <v>0.41</v>
      </c>
      <c r="P1281" s="9">
        <v>0</v>
      </c>
      <c r="Q1281" s="10">
        <v>6.7499999999999991E-2</v>
      </c>
      <c r="R1281" s="9">
        <v>0</v>
      </c>
      <c r="S1281" s="9">
        <v>0.1055658536585381</v>
      </c>
      <c r="T1281" s="11">
        <v>0.129753914</v>
      </c>
      <c r="U1281" s="9">
        <v>0</v>
      </c>
      <c r="V1281" s="10">
        <v>1.1006130000000001E-3</v>
      </c>
      <c r="W1281" s="9">
        <v>4.4979883013078564E-2</v>
      </c>
      <c r="X1281" s="9">
        <v>0.102094065942684</v>
      </c>
      <c r="Y1281" s="9">
        <v>0</v>
      </c>
      <c r="Z1281" s="9">
        <v>0.9</v>
      </c>
      <c r="AA1281" s="10">
        <v>4.3547684714762669E-2</v>
      </c>
      <c r="AB1281" s="9">
        <v>0</v>
      </c>
      <c r="AC1281" s="9">
        <v>0.82200000000000006</v>
      </c>
      <c r="AD1281" s="10">
        <v>0.72479498848686796</v>
      </c>
      <c r="AE1281" s="10">
        <v>0.78075142712034595</v>
      </c>
      <c r="AF1281" s="9">
        <v>1</v>
      </c>
      <c r="AG1281" s="9">
        <v>0.84194614285714287</v>
      </c>
    </row>
    <row r="1282" spans="3:33">
      <c r="C1282" t="s">
        <v>198</v>
      </c>
      <c r="D1282">
        <v>2007</v>
      </c>
      <c r="E1282" s="9">
        <v>0.16738239024390247</v>
      </c>
      <c r="F1282" s="9">
        <v>0</v>
      </c>
      <c r="G1282" s="9">
        <v>0</v>
      </c>
      <c r="H1282" s="9">
        <v>0.19999999999999996</v>
      </c>
      <c r="I1282" s="9">
        <v>0</v>
      </c>
      <c r="J1282" s="9">
        <v>1.0000000000000009E-2</v>
      </c>
      <c r="K1282" s="10">
        <v>0.23600000000000002</v>
      </c>
      <c r="L1282" s="9">
        <v>0.38939999999999997</v>
      </c>
      <c r="M1282" s="9">
        <v>0.5</v>
      </c>
      <c r="N1282" s="10">
        <v>0.66</v>
      </c>
      <c r="O1282" s="10">
        <v>0.45</v>
      </c>
      <c r="P1282" s="9">
        <v>0</v>
      </c>
      <c r="Q1282" s="10">
        <v>6.7499999999999991E-2</v>
      </c>
      <c r="R1282" s="9">
        <v>0.12324000000000002</v>
      </c>
      <c r="S1282" s="9">
        <v>0.106439024390244</v>
      </c>
      <c r="T1282" s="11">
        <v>0.129753914</v>
      </c>
      <c r="U1282" s="9">
        <v>0</v>
      </c>
      <c r="V1282" s="10">
        <v>1.2537164999999999E-3</v>
      </c>
      <c r="W1282" s="9">
        <v>4.4979883013078564E-2</v>
      </c>
      <c r="X1282" s="9">
        <v>0.102094065942684</v>
      </c>
      <c r="Y1282" s="9">
        <v>0</v>
      </c>
      <c r="Z1282" s="9">
        <v>0.9</v>
      </c>
      <c r="AA1282" s="10">
        <v>4.3547684714762669E-2</v>
      </c>
      <c r="AB1282" s="9">
        <v>0</v>
      </c>
      <c r="AC1282" s="9">
        <v>0.82599999999999996</v>
      </c>
      <c r="AD1282" s="10">
        <v>0.72673925044223808</v>
      </c>
      <c r="AE1282" s="10">
        <v>0.77920654886077201</v>
      </c>
      <c r="AF1282" s="9">
        <v>1</v>
      </c>
      <c r="AG1282" s="9">
        <v>0.87419800000000003</v>
      </c>
    </row>
    <row r="1283" spans="3:33">
      <c r="C1283" t="s">
        <v>198</v>
      </c>
      <c r="D1283">
        <v>2008</v>
      </c>
      <c r="E1283" s="9">
        <v>0.16738239024390247</v>
      </c>
      <c r="F1283" s="9">
        <v>0</v>
      </c>
      <c r="G1283" s="9">
        <v>0</v>
      </c>
      <c r="H1283" s="9">
        <v>0.19999999999999996</v>
      </c>
      <c r="I1283" s="9">
        <v>0</v>
      </c>
      <c r="J1283" s="9">
        <v>1.0000000000000009E-2</v>
      </c>
      <c r="K1283" s="10">
        <v>0.23600000000000002</v>
      </c>
      <c r="L1283" s="9">
        <v>0.38659999999999994</v>
      </c>
      <c r="M1283" s="9">
        <v>0.5</v>
      </c>
      <c r="N1283" s="10">
        <v>0.66</v>
      </c>
      <c r="O1283" s="10">
        <v>0.45899999979883432</v>
      </c>
      <c r="P1283" s="9">
        <v>0</v>
      </c>
      <c r="Q1283" s="10">
        <v>6.7499999999999991E-2</v>
      </c>
      <c r="R1283" s="9">
        <v>0.11646000000000001</v>
      </c>
      <c r="S1283" s="9">
        <v>0.10286341463414805</v>
      </c>
      <c r="T1283" s="11">
        <v>0.129753914</v>
      </c>
      <c r="U1283" s="9">
        <v>0</v>
      </c>
      <c r="V1283" s="10">
        <v>1.40682E-3</v>
      </c>
      <c r="W1283" s="9">
        <v>4.4979883013078564E-2</v>
      </c>
      <c r="X1283" s="9">
        <v>0.102094065942684</v>
      </c>
      <c r="Y1283" s="9">
        <v>0</v>
      </c>
      <c r="Z1283" s="9">
        <v>0.9</v>
      </c>
      <c r="AA1283" s="10">
        <v>4.3547684714762669E-2</v>
      </c>
      <c r="AB1283" s="9">
        <v>0</v>
      </c>
      <c r="AC1283" s="9">
        <v>0.82499999999999996</v>
      </c>
      <c r="AD1283" s="10">
        <v>0.73109635548548602</v>
      </c>
      <c r="AE1283" s="10">
        <v>0.78862676379604801</v>
      </c>
      <c r="AF1283" s="9">
        <v>1</v>
      </c>
      <c r="AG1283" s="9">
        <v>0.83297100000000002</v>
      </c>
    </row>
    <row r="1284" spans="3:33">
      <c r="C1284" t="s">
        <v>198</v>
      </c>
      <c r="D1284">
        <v>2009</v>
      </c>
      <c r="E1284" s="9">
        <v>0.16738239024390247</v>
      </c>
      <c r="F1284" s="9">
        <v>0</v>
      </c>
      <c r="G1284" s="9">
        <v>1.9999999552965164E-2</v>
      </c>
      <c r="H1284" s="9">
        <v>0.19999999999999996</v>
      </c>
      <c r="I1284" s="9">
        <v>0</v>
      </c>
      <c r="J1284" s="9">
        <v>2.9799999557435508E-2</v>
      </c>
      <c r="K1284" s="10">
        <v>0.23600000000000002</v>
      </c>
      <c r="L1284" s="9">
        <v>0.38380000000000003</v>
      </c>
      <c r="M1284" s="9">
        <v>0.5</v>
      </c>
      <c r="N1284" s="10">
        <v>0.66</v>
      </c>
      <c r="O1284" s="10">
        <v>0.46799999959766869</v>
      </c>
      <c r="P1284" s="9">
        <v>0</v>
      </c>
      <c r="Q1284" s="10">
        <v>6.7499999999999991E-2</v>
      </c>
      <c r="R1284" s="9">
        <v>0.11824000000000001</v>
      </c>
      <c r="S1284" s="9">
        <v>0.13480614562748938</v>
      </c>
      <c r="T1284" s="11">
        <v>0.129753914</v>
      </c>
      <c r="U1284" s="9">
        <v>0</v>
      </c>
      <c r="V1284" s="10">
        <v>1.4349563993711024E-3</v>
      </c>
      <c r="W1284" s="9">
        <v>4.4979883013078564E-2</v>
      </c>
      <c r="X1284" s="9">
        <v>0.102094065942684</v>
      </c>
      <c r="Y1284" s="9">
        <v>0</v>
      </c>
      <c r="Z1284" s="9">
        <v>0.9</v>
      </c>
      <c r="AA1284" s="10">
        <v>4.3547684714762669E-2</v>
      </c>
      <c r="AB1284" s="9">
        <v>1.9999999552965164E-2</v>
      </c>
      <c r="AC1284" s="9">
        <v>0.82200000000000006</v>
      </c>
      <c r="AD1284" s="10">
        <v>0.69521079225578197</v>
      </c>
      <c r="AE1284" s="10">
        <v>0.77407806990477201</v>
      </c>
      <c r="AF1284" s="9">
        <v>1</v>
      </c>
      <c r="AG1284" s="9">
        <v>0.81631158037236706</v>
      </c>
    </row>
    <row r="1285" spans="3:33">
      <c r="C1285" t="s">
        <v>198</v>
      </c>
      <c r="D1285">
        <v>2010</v>
      </c>
      <c r="E1285" s="9">
        <v>0.16738239024390247</v>
      </c>
      <c r="F1285" s="9">
        <v>0</v>
      </c>
      <c r="G1285" s="9">
        <v>3.9999999105930328E-2</v>
      </c>
      <c r="H1285" s="9">
        <v>0.19999999999999996</v>
      </c>
      <c r="I1285" s="9">
        <v>0</v>
      </c>
      <c r="J1285" s="9">
        <v>4.9599999114871007E-2</v>
      </c>
      <c r="K1285" s="10">
        <v>0.23600000000000002</v>
      </c>
      <c r="L1285" s="9">
        <v>0.3876379999142141</v>
      </c>
      <c r="M1285" s="9">
        <v>0.5</v>
      </c>
      <c r="N1285" s="10">
        <v>0.66</v>
      </c>
      <c r="O1285" s="10">
        <v>0.476999999396503</v>
      </c>
      <c r="P1285" s="9">
        <v>0</v>
      </c>
      <c r="Q1285" s="10">
        <v>6.7499999999999991E-2</v>
      </c>
      <c r="R1285" s="9">
        <v>0.11824000000000001</v>
      </c>
      <c r="S1285" s="9">
        <v>0.16674887662083082</v>
      </c>
      <c r="T1285" s="11">
        <v>0.129753914</v>
      </c>
      <c r="U1285" s="9">
        <v>0</v>
      </c>
      <c r="V1285" s="10">
        <v>1.463092798742205E-3</v>
      </c>
      <c r="W1285" s="9">
        <v>4.4979883013078564E-2</v>
      </c>
      <c r="X1285" s="9">
        <v>0.102094065942684</v>
      </c>
      <c r="Y1285" s="9">
        <v>0</v>
      </c>
      <c r="Z1285" s="9">
        <v>0.9</v>
      </c>
      <c r="AA1285" s="10">
        <v>4.3547684714762669E-2</v>
      </c>
      <c r="AB1285" s="9">
        <v>3.9999999105930328E-2</v>
      </c>
      <c r="AC1285" s="9">
        <v>0.81299999999999994</v>
      </c>
      <c r="AD1285" s="10">
        <v>0.69325868437685723</v>
      </c>
      <c r="AE1285" s="10">
        <v>0.77133728926698553</v>
      </c>
      <c r="AF1285" s="9">
        <v>1</v>
      </c>
      <c r="AG1285" s="9">
        <v>0.79965216074473411</v>
      </c>
    </row>
    <row r="1286" spans="3:33">
      <c r="C1286" t="s">
        <v>200</v>
      </c>
      <c r="D1286">
        <v>1995</v>
      </c>
      <c r="E1286" s="9">
        <v>0.5130555555555556</v>
      </c>
      <c r="F1286" s="9">
        <v>1</v>
      </c>
      <c r="G1286" s="9">
        <v>0</v>
      </c>
      <c r="H1286" s="9">
        <v>0.44999999999999996</v>
      </c>
      <c r="I1286" s="9">
        <v>0</v>
      </c>
      <c r="J1286" s="9">
        <v>0</v>
      </c>
      <c r="K1286" s="10">
        <v>0.54108333333333336</v>
      </c>
      <c r="L1286" s="9">
        <v>9.0999999999999914E-2</v>
      </c>
      <c r="M1286" s="9">
        <v>0</v>
      </c>
      <c r="N1286" s="10">
        <v>0.14000000000000001</v>
      </c>
      <c r="O1286" s="10">
        <v>0.9</v>
      </c>
      <c r="P1286" s="9">
        <v>0</v>
      </c>
      <c r="Q1286" s="10">
        <v>6.7499999999999991E-2</v>
      </c>
      <c r="R1286" s="9">
        <v>0.36384000000000005</v>
      </c>
      <c r="S1286" s="9">
        <v>0.15097560975609814</v>
      </c>
      <c r="T1286" s="11">
        <v>0.158163266</v>
      </c>
      <c r="U1286" s="9">
        <v>2.1983578409999999E-2</v>
      </c>
      <c r="V1286" s="10">
        <v>7.12380075E-3</v>
      </c>
      <c r="W1286" s="9">
        <v>1.1046744062714104E-2</v>
      </c>
      <c r="X1286" s="9">
        <v>5.3787903926616601E-2</v>
      </c>
      <c r="Y1286" s="9">
        <v>0</v>
      </c>
      <c r="Z1286" s="9">
        <v>0.85</v>
      </c>
      <c r="AA1286" s="10">
        <v>0.13863216266173753</v>
      </c>
      <c r="AB1286" s="9">
        <v>0</v>
      </c>
      <c r="AC1286" s="9">
        <v>0.61499999999999999</v>
      </c>
      <c r="AD1286" s="10">
        <v>0.39706706840188694</v>
      </c>
      <c r="AE1286" s="10">
        <v>0.65630932743058534</v>
      </c>
      <c r="AF1286" s="9">
        <v>8.9260795511471772E-2</v>
      </c>
      <c r="AG1286" s="9">
        <v>0.55981199999999998</v>
      </c>
    </row>
    <row r="1287" spans="3:33">
      <c r="C1287" t="s">
        <v>200</v>
      </c>
      <c r="D1287">
        <v>1996</v>
      </c>
      <c r="E1287" s="9">
        <v>0.5130555555555556</v>
      </c>
      <c r="F1287" s="9">
        <v>1</v>
      </c>
      <c r="G1287" s="9">
        <v>0</v>
      </c>
      <c r="H1287" s="9">
        <v>0.44999999999999996</v>
      </c>
      <c r="I1287" s="9">
        <v>0</v>
      </c>
      <c r="J1287" s="9">
        <v>0</v>
      </c>
      <c r="K1287" s="10">
        <v>0.54108333333333336</v>
      </c>
      <c r="L1287" s="9">
        <v>0.09</v>
      </c>
      <c r="M1287" s="9">
        <v>0</v>
      </c>
      <c r="N1287" s="10">
        <v>0.14000000000000001</v>
      </c>
      <c r="O1287" s="10">
        <v>0.92</v>
      </c>
      <c r="P1287" s="9">
        <v>0</v>
      </c>
      <c r="Q1287" s="10">
        <v>6.7499999999999991E-2</v>
      </c>
      <c r="R1287" s="9">
        <v>0.37406000000000006</v>
      </c>
      <c r="S1287" s="9">
        <v>0.13790243902438992</v>
      </c>
      <c r="T1287" s="11">
        <v>0.158163266</v>
      </c>
      <c r="U1287" s="9">
        <v>2.9540370899999998E-2</v>
      </c>
      <c r="V1287" s="10">
        <v>7.0785356500000004E-3</v>
      </c>
      <c r="W1287" s="9">
        <v>1.1046744062714104E-2</v>
      </c>
      <c r="X1287" s="9">
        <v>5.3787903926616601E-2</v>
      </c>
      <c r="Y1287" s="9">
        <v>0</v>
      </c>
      <c r="Z1287" s="9">
        <v>0.85</v>
      </c>
      <c r="AA1287" s="10">
        <v>0.13863216266173753</v>
      </c>
      <c r="AB1287" s="9">
        <v>0</v>
      </c>
      <c r="AC1287" s="9">
        <v>0.62</v>
      </c>
      <c r="AD1287" s="10">
        <v>0.39496639637636799</v>
      </c>
      <c r="AE1287" s="10">
        <v>0.65949931363192194</v>
      </c>
      <c r="AF1287" s="9">
        <v>0.20449402670414665</v>
      </c>
      <c r="AG1287" s="9">
        <v>0.5884881428571429</v>
      </c>
    </row>
    <row r="1288" spans="3:33">
      <c r="C1288" t="s">
        <v>200</v>
      </c>
      <c r="D1288">
        <v>1997</v>
      </c>
      <c r="E1288" s="9">
        <v>0.5130555555555556</v>
      </c>
      <c r="F1288" s="9">
        <v>1</v>
      </c>
      <c r="G1288" s="9">
        <v>0</v>
      </c>
      <c r="H1288" s="9">
        <v>0.44999999999999996</v>
      </c>
      <c r="I1288" s="9">
        <v>0</v>
      </c>
      <c r="J1288" s="9">
        <v>0</v>
      </c>
      <c r="K1288" s="10">
        <v>0.54108333333333336</v>
      </c>
      <c r="L1288" s="9">
        <v>8.9000000000000093E-2</v>
      </c>
      <c r="M1288" s="9">
        <v>0</v>
      </c>
      <c r="N1288" s="10">
        <v>0.14000000000000001</v>
      </c>
      <c r="O1288" s="10">
        <v>0.96</v>
      </c>
      <c r="P1288" s="9">
        <v>0</v>
      </c>
      <c r="Q1288" s="10">
        <v>6.7499999999999991E-2</v>
      </c>
      <c r="R1288" s="9">
        <v>0.38427999999999995</v>
      </c>
      <c r="S1288" s="9">
        <v>0.14000000000000001</v>
      </c>
      <c r="T1288" s="11">
        <v>0.158163266</v>
      </c>
      <c r="U1288" s="9">
        <v>2.7084745760000001E-2</v>
      </c>
      <c r="V1288" s="10">
        <v>7.0332705499999999E-3</v>
      </c>
      <c r="W1288" s="9">
        <v>1.1046744062714104E-2</v>
      </c>
      <c r="X1288" s="9">
        <v>5.3787903926616601E-2</v>
      </c>
      <c r="Y1288" s="9">
        <v>0</v>
      </c>
      <c r="Z1288" s="9">
        <v>0.85</v>
      </c>
      <c r="AA1288" s="10">
        <v>0.13863216266173753</v>
      </c>
      <c r="AB1288" s="9">
        <v>0</v>
      </c>
      <c r="AC1288" s="9">
        <v>0.627</v>
      </c>
      <c r="AD1288" s="10">
        <v>0.35987889764492398</v>
      </c>
      <c r="AE1288" s="10">
        <v>0.643609649196213</v>
      </c>
      <c r="AF1288" s="9">
        <v>0.31841481989185894</v>
      </c>
      <c r="AG1288" s="9">
        <v>0.62607007142857141</v>
      </c>
    </row>
    <row r="1289" spans="3:33">
      <c r="C1289" t="s">
        <v>200</v>
      </c>
      <c r="D1289">
        <v>1998</v>
      </c>
      <c r="E1289" s="9">
        <v>0.5130555555555556</v>
      </c>
      <c r="F1289" s="9">
        <v>1</v>
      </c>
      <c r="G1289" s="9">
        <v>0</v>
      </c>
      <c r="H1289" s="9">
        <v>0.44999999999999996</v>
      </c>
      <c r="I1289" s="9">
        <v>0</v>
      </c>
      <c r="J1289" s="9">
        <v>0</v>
      </c>
      <c r="K1289" s="10">
        <v>0.54108333333333336</v>
      </c>
      <c r="L1289" s="9">
        <v>8.8000000000000009E-2</v>
      </c>
      <c r="M1289" s="9">
        <v>0</v>
      </c>
      <c r="N1289" s="10">
        <v>0.14000000000000001</v>
      </c>
      <c r="O1289" s="10">
        <v>1</v>
      </c>
      <c r="P1289" s="9">
        <v>0</v>
      </c>
      <c r="Q1289" s="10">
        <v>6.7499999999999991E-2</v>
      </c>
      <c r="R1289" s="9">
        <v>0.39450000000000007</v>
      </c>
      <c r="S1289" s="9">
        <v>0.137024390243904</v>
      </c>
      <c r="T1289" s="11">
        <v>0.158163266</v>
      </c>
      <c r="U1289" s="9">
        <v>2.6763621689999999E-2</v>
      </c>
      <c r="V1289" s="10">
        <v>6.9880054500000002E-3</v>
      </c>
      <c r="W1289" s="9">
        <v>1.1046744062714104E-2</v>
      </c>
      <c r="X1289" s="9">
        <v>5.3787903926616601E-2</v>
      </c>
      <c r="Y1289" s="9">
        <v>0</v>
      </c>
      <c r="Z1289" s="9">
        <v>0.85</v>
      </c>
      <c r="AA1289" s="10">
        <v>0.13863216266173753</v>
      </c>
      <c r="AB1289" s="9">
        <v>0</v>
      </c>
      <c r="AC1289" s="9">
        <v>0.68</v>
      </c>
      <c r="AD1289" s="10">
        <v>0.32479139891347997</v>
      </c>
      <c r="AE1289" s="10">
        <v>0.62771998476050395</v>
      </c>
      <c r="AF1289" s="9">
        <v>0.39952362343921555</v>
      </c>
      <c r="AG1289" s="9">
        <v>0.66365200000000002</v>
      </c>
    </row>
    <row r="1290" spans="3:33">
      <c r="C1290" t="s">
        <v>200</v>
      </c>
      <c r="D1290">
        <v>1999</v>
      </c>
      <c r="E1290" s="9">
        <v>0.5130555555555556</v>
      </c>
      <c r="F1290" s="9">
        <v>1</v>
      </c>
      <c r="G1290" s="9">
        <v>0</v>
      </c>
      <c r="H1290" s="9">
        <v>0.44999999999999996</v>
      </c>
      <c r="I1290" s="9">
        <v>0</v>
      </c>
      <c r="J1290" s="9">
        <v>0</v>
      </c>
      <c r="K1290" s="10">
        <v>0.54108333333333336</v>
      </c>
      <c r="L1290" s="9">
        <v>8.6999999999999994E-2</v>
      </c>
      <c r="M1290" s="9">
        <v>0</v>
      </c>
      <c r="N1290" s="10">
        <v>0.14000000000000001</v>
      </c>
      <c r="O1290" s="10">
        <v>1</v>
      </c>
      <c r="P1290" s="9">
        <v>0</v>
      </c>
      <c r="Q1290" s="10">
        <v>6.7499999999999991E-2</v>
      </c>
      <c r="R1290" s="9">
        <v>0.40472000000000008</v>
      </c>
      <c r="S1290" s="9">
        <v>0.12682926829268415</v>
      </c>
      <c r="T1290" s="11">
        <v>0.158163266</v>
      </c>
      <c r="U1290" s="9">
        <v>3.1016062940000002E-2</v>
      </c>
      <c r="V1290" s="10">
        <v>6.9427403499999997E-3</v>
      </c>
      <c r="W1290" s="9">
        <v>1.1046744062714104E-2</v>
      </c>
      <c r="X1290" s="9">
        <v>5.3787903926616601E-2</v>
      </c>
      <c r="Y1290" s="9">
        <v>0</v>
      </c>
      <c r="Z1290" s="9">
        <v>0.85</v>
      </c>
      <c r="AA1290" s="10">
        <v>0.13863216266173753</v>
      </c>
      <c r="AB1290" s="9">
        <v>0</v>
      </c>
      <c r="AC1290" s="9">
        <v>0.68299999999999994</v>
      </c>
      <c r="AD1290" s="10">
        <v>0.33866349431972498</v>
      </c>
      <c r="AE1290" s="10">
        <v>0.63153717465760795</v>
      </c>
      <c r="AF1290" s="9">
        <v>0.52244897959183667</v>
      </c>
      <c r="AG1290" s="9">
        <v>0.69121128571428569</v>
      </c>
    </row>
    <row r="1291" spans="3:33">
      <c r="C1291" t="s">
        <v>200</v>
      </c>
      <c r="D1291">
        <v>2000</v>
      </c>
      <c r="E1291" s="9">
        <v>0.5130555555555556</v>
      </c>
      <c r="F1291" s="9">
        <v>1</v>
      </c>
      <c r="G1291" s="9">
        <v>0</v>
      </c>
      <c r="H1291" s="9">
        <v>0.44999999999999996</v>
      </c>
      <c r="I1291" s="9">
        <v>0</v>
      </c>
      <c r="J1291" s="9">
        <v>0</v>
      </c>
      <c r="K1291" s="10">
        <v>0.54108333333333336</v>
      </c>
      <c r="L1291" s="9">
        <v>8.599999999999991E-2</v>
      </c>
      <c r="M1291" s="9">
        <v>0</v>
      </c>
      <c r="N1291" s="10">
        <v>0.14000000000000001</v>
      </c>
      <c r="O1291" s="10">
        <v>0.96</v>
      </c>
      <c r="P1291" s="9">
        <v>0</v>
      </c>
      <c r="Q1291" s="10">
        <v>6.7499999999999991E-2</v>
      </c>
      <c r="R1291" s="9">
        <v>0.41493999999999998</v>
      </c>
      <c r="S1291" s="9">
        <v>0.12092682926829412</v>
      </c>
      <c r="T1291" s="11">
        <v>0.158163266</v>
      </c>
      <c r="U1291" s="9">
        <v>2.6515539380000001E-2</v>
      </c>
      <c r="V1291" s="10">
        <v>6.89747525E-3</v>
      </c>
      <c r="W1291" s="9">
        <v>1.1046744062714104E-2</v>
      </c>
      <c r="X1291" s="9">
        <v>5.3787903926616601E-2</v>
      </c>
      <c r="Y1291" s="9">
        <v>0</v>
      </c>
      <c r="Z1291" s="9">
        <v>0.85</v>
      </c>
      <c r="AA1291" s="10">
        <v>0.13863216266173753</v>
      </c>
      <c r="AB1291" s="9">
        <v>0</v>
      </c>
      <c r="AC1291" s="9">
        <v>0.65500000000000003</v>
      </c>
      <c r="AD1291" s="10">
        <v>0.35253558972596999</v>
      </c>
      <c r="AE1291" s="10">
        <v>0.63535436455471195</v>
      </c>
      <c r="AF1291" s="9">
        <v>0.77737142453313557</v>
      </c>
      <c r="AG1291" s="9">
        <v>0.70960614285714285</v>
      </c>
    </row>
    <row r="1292" spans="3:33">
      <c r="C1292" t="s">
        <v>200</v>
      </c>
      <c r="D1292">
        <v>2001</v>
      </c>
      <c r="E1292" s="9">
        <v>0.5130555555555556</v>
      </c>
      <c r="F1292" s="9">
        <v>1</v>
      </c>
      <c r="G1292" s="9">
        <v>0</v>
      </c>
      <c r="H1292" s="9">
        <v>0.44999999999999996</v>
      </c>
      <c r="I1292" s="9">
        <v>0</v>
      </c>
      <c r="J1292" s="9">
        <v>0</v>
      </c>
      <c r="K1292" s="10">
        <v>0.54108333333333336</v>
      </c>
      <c r="L1292" s="9">
        <v>8.5600000000000009E-2</v>
      </c>
      <c r="M1292" s="9">
        <v>0</v>
      </c>
      <c r="N1292" s="10">
        <v>0.14000000000000001</v>
      </c>
      <c r="O1292" s="10">
        <v>0.89</v>
      </c>
      <c r="P1292" s="9">
        <v>0</v>
      </c>
      <c r="Q1292" s="10">
        <v>6.7499999999999991E-2</v>
      </c>
      <c r="R1292" s="9">
        <v>0.42516000000000009</v>
      </c>
      <c r="S1292" s="9">
        <v>0.11185365853658591</v>
      </c>
      <c r="T1292" s="11">
        <v>0.158163266</v>
      </c>
      <c r="U1292" s="9">
        <v>2.2834406139999999E-2</v>
      </c>
      <c r="V1292" s="10">
        <v>6.5179619499999997E-3</v>
      </c>
      <c r="W1292" s="9">
        <v>1.1046744062714104E-2</v>
      </c>
      <c r="X1292" s="9">
        <v>5.3787903926616601E-2</v>
      </c>
      <c r="Y1292" s="9">
        <v>0</v>
      </c>
      <c r="Z1292" s="9">
        <v>0.85</v>
      </c>
      <c r="AA1292" s="10">
        <v>0.13863216266173753</v>
      </c>
      <c r="AB1292" s="9">
        <v>0</v>
      </c>
      <c r="AC1292" s="9">
        <v>0.66099999999999992</v>
      </c>
      <c r="AD1292" s="10">
        <v>0.285988288702477</v>
      </c>
      <c r="AE1292" s="10">
        <v>0.62628085279298795</v>
      </c>
      <c r="AF1292" s="9">
        <v>0.94918482856206121</v>
      </c>
      <c r="AG1292" s="9">
        <v>0.74472557142857143</v>
      </c>
    </row>
    <row r="1293" spans="3:33">
      <c r="C1293" t="s">
        <v>200</v>
      </c>
      <c r="D1293">
        <v>2002</v>
      </c>
      <c r="E1293" s="9">
        <v>0.5130555555555556</v>
      </c>
      <c r="F1293" s="9">
        <v>1</v>
      </c>
      <c r="G1293" s="9">
        <v>0</v>
      </c>
      <c r="H1293" s="9">
        <v>0.44999999999999996</v>
      </c>
      <c r="I1293" s="9">
        <v>0</v>
      </c>
      <c r="J1293" s="9">
        <v>0</v>
      </c>
      <c r="K1293" s="10">
        <v>0.54108333333333336</v>
      </c>
      <c r="L1293" s="9">
        <v>8.5199999999999998E-2</v>
      </c>
      <c r="M1293" s="9">
        <v>0</v>
      </c>
      <c r="N1293" s="10">
        <v>0.14000000000000001</v>
      </c>
      <c r="O1293" s="10">
        <v>0.94</v>
      </c>
      <c r="P1293" s="9">
        <v>0</v>
      </c>
      <c r="Q1293" s="10">
        <v>6.7499999999999991E-2</v>
      </c>
      <c r="R1293" s="9">
        <v>0.43537999999999999</v>
      </c>
      <c r="S1293" s="9">
        <v>0.1109756097560981</v>
      </c>
      <c r="T1293" s="11">
        <v>0.158163266</v>
      </c>
      <c r="U1293" s="9">
        <v>2.518871881E-2</v>
      </c>
      <c r="V1293" s="10">
        <v>6.1384486500000003E-3</v>
      </c>
      <c r="W1293" s="9">
        <v>1.1046744062714104E-2</v>
      </c>
      <c r="X1293" s="9">
        <v>5.3787903926616601E-2</v>
      </c>
      <c r="Y1293" s="9">
        <v>0</v>
      </c>
      <c r="Z1293" s="9">
        <v>0.85</v>
      </c>
      <c r="AA1293" s="10">
        <v>0.13863216266173753</v>
      </c>
      <c r="AB1293" s="9">
        <v>0</v>
      </c>
      <c r="AC1293" s="9">
        <v>0.66900000000000004</v>
      </c>
      <c r="AD1293" s="10">
        <v>0.21944098767898401</v>
      </c>
      <c r="AE1293" s="10">
        <v>0.61720734103126396</v>
      </c>
      <c r="AF1293" s="9">
        <v>1</v>
      </c>
      <c r="AG1293" s="9">
        <v>0.816747</v>
      </c>
    </row>
    <row r="1294" spans="3:33">
      <c r="C1294" t="s">
        <v>200</v>
      </c>
      <c r="D1294">
        <v>2003</v>
      </c>
      <c r="E1294" s="9">
        <v>0.5130555555555556</v>
      </c>
      <c r="F1294" s="9">
        <v>1</v>
      </c>
      <c r="G1294" s="9">
        <v>0</v>
      </c>
      <c r="H1294" s="9">
        <v>0.44999999999999996</v>
      </c>
      <c r="I1294" s="9">
        <v>0</v>
      </c>
      <c r="J1294" s="9">
        <v>0</v>
      </c>
      <c r="K1294" s="10">
        <v>0.54108333333333336</v>
      </c>
      <c r="L1294" s="9">
        <v>8.48E-2</v>
      </c>
      <c r="M1294" s="9">
        <v>0</v>
      </c>
      <c r="N1294" s="10">
        <v>0.14000000000000001</v>
      </c>
      <c r="O1294" s="10">
        <v>0.81</v>
      </c>
      <c r="P1294" s="9">
        <v>0</v>
      </c>
      <c r="Q1294" s="10">
        <v>6.7499999999999991E-2</v>
      </c>
      <c r="R1294" s="9">
        <v>0.4456</v>
      </c>
      <c r="S1294" s="9">
        <v>0.10702439024390398</v>
      </c>
      <c r="T1294" s="11">
        <v>0.158163266</v>
      </c>
      <c r="U1294" s="9">
        <v>2.3335168670000003E-2</v>
      </c>
      <c r="V1294" s="10">
        <v>5.7589353500000001E-3</v>
      </c>
      <c r="W1294" s="9">
        <v>1.1046744062714104E-2</v>
      </c>
      <c r="X1294" s="9">
        <v>5.3787903926616601E-2</v>
      </c>
      <c r="Y1294" s="9">
        <v>0</v>
      </c>
      <c r="Z1294" s="9">
        <v>0.85</v>
      </c>
      <c r="AA1294" s="10">
        <v>0.13863216266173753</v>
      </c>
      <c r="AB1294" s="9">
        <v>0</v>
      </c>
      <c r="AC1294" s="9">
        <v>0.627</v>
      </c>
      <c r="AD1294" s="10">
        <v>0.24012387365496002</v>
      </c>
      <c r="AE1294" s="10">
        <v>0.60885102855617002</v>
      </c>
      <c r="AF1294" s="9">
        <v>1</v>
      </c>
      <c r="AG1294" s="9">
        <v>0.81488857142857141</v>
      </c>
    </row>
    <row r="1295" spans="3:33">
      <c r="C1295" t="s">
        <v>200</v>
      </c>
      <c r="D1295">
        <v>2004</v>
      </c>
      <c r="E1295" s="9">
        <v>0.5130555555555556</v>
      </c>
      <c r="F1295" s="9">
        <v>1</v>
      </c>
      <c r="G1295" s="9">
        <v>0</v>
      </c>
      <c r="H1295" s="9">
        <v>0.44999999999999996</v>
      </c>
      <c r="I1295" s="9">
        <v>0</v>
      </c>
      <c r="J1295" s="9">
        <v>0</v>
      </c>
      <c r="K1295" s="10">
        <v>0.54108333333333336</v>
      </c>
      <c r="L1295" s="9">
        <v>8.4399999999999989E-2</v>
      </c>
      <c r="M1295" s="9">
        <v>0</v>
      </c>
      <c r="N1295" s="10">
        <v>0.14000000000000001</v>
      </c>
      <c r="O1295" s="10">
        <v>1</v>
      </c>
      <c r="P1295" s="9">
        <v>0</v>
      </c>
      <c r="Q1295" s="10">
        <v>6.7499999999999991E-2</v>
      </c>
      <c r="R1295" s="9">
        <v>0.44788800000000006</v>
      </c>
      <c r="S1295" s="9">
        <v>9.7073170731707958E-2</v>
      </c>
      <c r="T1295" s="11">
        <v>0.158163266</v>
      </c>
      <c r="U1295" s="9">
        <v>2.5474963350000001E-2</v>
      </c>
      <c r="V1295" s="10">
        <v>5.3794220500000007E-3</v>
      </c>
      <c r="W1295" s="9">
        <v>1.1046744062714104E-2</v>
      </c>
      <c r="X1295" s="9">
        <v>5.3787903926616601E-2</v>
      </c>
      <c r="Y1295" s="9">
        <v>0</v>
      </c>
      <c r="Z1295" s="9">
        <v>0.85</v>
      </c>
      <c r="AA1295" s="10">
        <v>0.13863216266173753</v>
      </c>
      <c r="AB1295" s="9">
        <v>0</v>
      </c>
      <c r="AC1295" s="9">
        <v>0.61399999999999999</v>
      </c>
      <c r="AD1295" s="10">
        <v>0.27930420483086399</v>
      </c>
      <c r="AE1295" s="10">
        <v>0.63038880512425399</v>
      </c>
      <c r="AF1295" s="9">
        <v>1</v>
      </c>
      <c r="AG1295" s="9">
        <v>0.80897142857142856</v>
      </c>
    </row>
    <row r="1296" spans="3:33">
      <c r="C1296" t="s">
        <v>200</v>
      </c>
      <c r="D1296">
        <v>2005</v>
      </c>
      <c r="E1296" s="9">
        <v>0.5130555555555556</v>
      </c>
      <c r="F1296" s="9">
        <v>1</v>
      </c>
      <c r="G1296" s="9">
        <v>0</v>
      </c>
      <c r="H1296" s="9">
        <v>0.44999999999999996</v>
      </c>
      <c r="I1296" s="9">
        <v>0</v>
      </c>
      <c r="J1296" s="9">
        <v>0</v>
      </c>
      <c r="K1296" s="10">
        <v>0.54108333333333336</v>
      </c>
      <c r="L1296" s="9">
        <v>8.4000000000000088E-2</v>
      </c>
      <c r="M1296" s="9">
        <v>0</v>
      </c>
      <c r="N1296" s="10">
        <v>0.14000000000000001</v>
      </c>
      <c r="O1296" s="10">
        <v>0.83</v>
      </c>
      <c r="P1296" s="9">
        <v>0</v>
      </c>
      <c r="Q1296" s="10">
        <v>6.7499999999999991E-2</v>
      </c>
      <c r="R1296" s="9">
        <v>0.45310400000000006</v>
      </c>
      <c r="S1296" s="9">
        <v>9.6975609756098091E-2</v>
      </c>
      <c r="T1296" s="11">
        <v>0.158163266</v>
      </c>
      <c r="U1296" s="9">
        <v>2.3975464930000003E-2</v>
      </c>
      <c r="V1296" s="10">
        <v>4.9999087500000004E-3</v>
      </c>
      <c r="W1296" s="9">
        <v>1.1046744062714104E-2</v>
      </c>
      <c r="X1296" s="9">
        <v>5.3787903926616601E-2</v>
      </c>
      <c r="Y1296" s="9">
        <v>0</v>
      </c>
      <c r="Z1296" s="9">
        <v>0.85</v>
      </c>
      <c r="AA1296" s="10">
        <v>0.13863216266173753</v>
      </c>
      <c r="AB1296" s="9">
        <v>0</v>
      </c>
      <c r="AC1296" s="9">
        <v>0.626</v>
      </c>
      <c r="AD1296" s="10">
        <v>0.32009684979930197</v>
      </c>
      <c r="AE1296" s="10">
        <v>0.6167859166263</v>
      </c>
      <c r="AF1296" s="9">
        <v>1</v>
      </c>
      <c r="AG1296" s="9">
        <v>0.82977599999999996</v>
      </c>
    </row>
    <row r="1297" spans="3:33">
      <c r="C1297" t="s">
        <v>200</v>
      </c>
      <c r="D1297">
        <v>2006</v>
      </c>
      <c r="E1297" s="9">
        <v>0.5130555555555556</v>
      </c>
      <c r="F1297" s="9">
        <v>1</v>
      </c>
      <c r="G1297" s="9">
        <v>0</v>
      </c>
      <c r="H1297" s="9">
        <v>0.44999999999999996</v>
      </c>
      <c r="I1297" s="9">
        <v>0</v>
      </c>
      <c r="J1297" s="9">
        <v>0</v>
      </c>
      <c r="K1297" s="10">
        <v>0.54108333333333336</v>
      </c>
      <c r="L1297" s="9">
        <v>8.3800000000000013E-2</v>
      </c>
      <c r="M1297" s="9">
        <v>0</v>
      </c>
      <c r="N1297" s="10">
        <v>0.14000000000000001</v>
      </c>
      <c r="O1297" s="10">
        <v>0.84</v>
      </c>
      <c r="P1297" s="9">
        <v>0</v>
      </c>
      <c r="Q1297" s="10">
        <v>6.7499999999999991E-2</v>
      </c>
      <c r="R1297" s="9">
        <v>0.45749600000000001</v>
      </c>
      <c r="S1297" s="9">
        <v>9.3902439024392104E-2</v>
      </c>
      <c r="T1297" s="11">
        <v>0.158163266</v>
      </c>
      <c r="U1297" s="9">
        <v>2.4281975779999999E-2</v>
      </c>
      <c r="V1297" s="10">
        <v>4.9605470833333333E-3</v>
      </c>
      <c r="W1297" s="9">
        <v>1.1046744062714104E-2</v>
      </c>
      <c r="X1297" s="9">
        <v>5.3787903926616601E-2</v>
      </c>
      <c r="Y1297" s="9">
        <v>0</v>
      </c>
      <c r="Z1297" s="9">
        <v>0.85</v>
      </c>
      <c r="AA1297" s="10">
        <v>0.13863216266173753</v>
      </c>
      <c r="AB1297" s="9">
        <v>0</v>
      </c>
      <c r="AC1297" s="9">
        <v>0.64400000000000002</v>
      </c>
      <c r="AD1297" s="10">
        <v>0.27046462593818998</v>
      </c>
      <c r="AE1297" s="10">
        <v>0.65400920469492596</v>
      </c>
      <c r="AF1297" s="9">
        <v>1</v>
      </c>
      <c r="AG1297" s="9">
        <v>0.82249757142857138</v>
      </c>
    </row>
    <row r="1298" spans="3:33">
      <c r="C1298" t="s">
        <v>200</v>
      </c>
      <c r="D1298">
        <v>2007</v>
      </c>
      <c r="E1298" s="9">
        <v>0.5130555555555556</v>
      </c>
      <c r="F1298" s="9">
        <v>1</v>
      </c>
      <c r="G1298" s="9">
        <v>0</v>
      </c>
      <c r="H1298" s="9">
        <v>0.44999999999999996</v>
      </c>
      <c r="I1298" s="9">
        <v>0</v>
      </c>
      <c r="J1298" s="9">
        <v>0</v>
      </c>
      <c r="K1298" s="10">
        <v>0.54108333333333336</v>
      </c>
      <c r="L1298" s="9">
        <v>8.3599999999999994E-2</v>
      </c>
      <c r="M1298" s="9">
        <v>0</v>
      </c>
      <c r="N1298" s="10">
        <v>0.14000000000000001</v>
      </c>
      <c r="O1298" s="10">
        <v>0.78</v>
      </c>
      <c r="P1298" s="9">
        <v>0</v>
      </c>
      <c r="Q1298" s="10">
        <v>6.7499999999999991E-2</v>
      </c>
      <c r="R1298" s="9">
        <v>0.46335999999999999</v>
      </c>
      <c r="S1298" s="9">
        <v>8.7902439024389878E-2</v>
      </c>
      <c r="T1298" s="11">
        <v>0.158163266</v>
      </c>
      <c r="U1298" s="9">
        <v>2.3660358249999999E-2</v>
      </c>
      <c r="V1298" s="10">
        <v>4.9211854166666671E-3</v>
      </c>
      <c r="W1298" s="9">
        <v>1.1046744062714104E-2</v>
      </c>
      <c r="X1298" s="9">
        <v>5.3787903926616601E-2</v>
      </c>
      <c r="Y1298" s="9">
        <v>0</v>
      </c>
      <c r="Z1298" s="9">
        <v>0.85</v>
      </c>
      <c r="AA1298" s="10">
        <v>0.13863216266173753</v>
      </c>
      <c r="AB1298" s="9">
        <v>0</v>
      </c>
      <c r="AC1298" s="9">
        <v>0.64800000000000002</v>
      </c>
      <c r="AD1298" s="10">
        <v>0.27442846953911004</v>
      </c>
      <c r="AE1298" s="10">
        <v>0.65242178916723392</v>
      </c>
      <c r="AF1298" s="9">
        <v>1</v>
      </c>
      <c r="AG1298" s="9">
        <v>0.86303971428571424</v>
      </c>
    </row>
    <row r="1299" spans="3:33">
      <c r="C1299" t="s">
        <v>200</v>
      </c>
      <c r="D1299">
        <v>2008</v>
      </c>
      <c r="E1299" s="9">
        <v>0.5130555555555556</v>
      </c>
      <c r="F1299" s="9">
        <v>1</v>
      </c>
      <c r="G1299" s="9">
        <v>0</v>
      </c>
      <c r="H1299" s="9">
        <v>0.44999999999999996</v>
      </c>
      <c r="I1299" s="9">
        <v>0</v>
      </c>
      <c r="J1299" s="9">
        <v>0</v>
      </c>
      <c r="K1299" s="10">
        <v>0.54108333333333336</v>
      </c>
      <c r="L1299" s="9">
        <v>8.3400000000000002E-2</v>
      </c>
      <c r="M1299" s="9">
        <v>0</v>
      </c>
      <c r="N1299" s="10">
        <v>0.14000000000000001</v>
      </c>
      <c r="O1299" s="10">
        <v>0.79559999965131289</v>
      </c>
      <c r="P1299" s="9">
        <v>0</v>
      </c>
      <c r="Q1299" s="10">
        <v>6.7499999999999991E-2</v>
      </c>
      <c r="R1299" s="9">
        <v>0.46335999999999999</v>
      </c>
      <c r="S1299" s="9">
        <v>7.995121951219597E-2</v>
      </c>
      <c r="T1299" s="11">
        <v>0.158163266</v>
      </c>
      <c r="U1299" s="9">
        <v>0</v>
      </c>
      <c r="V1299" s="10">
        <v>4.88182375E-3</v>
      </c>
      <c r="W1299" s="9">
        <v>1.1046744062714104E-2</v>
      </c>
      <c r="X1299" s="9">
        <v>5.3787903926616601E-2</v>
      </c>
      <c r="Y1299" s="9">
        <v>0</v>
      </c>
      <c r="Z1299" s="9">
        <v>0.85</v>
      </c>
      <c r="AA1299" s="10">
        <v>0.13863216266173753</v>
      </c>
      <c r="AB1299" s="9">
        <v>0</v>
      </c>
      <c r="AC1299" s="9">
        <v>0.66299999999999992</v>
      </c>
      <c r="AD1299" s="10">
        <v>0.26040471929592801</v>
      </c>
      <c r="AE1299" s="10">
        <v>0.63585742763271202</v>
      </c>
      <c r="AF1299" s="9">
        <v>1</v>
      </c>
      <c r="AG1299" s="9">
        <v>0.85328114285714285</v>
      </c>
    </row>
    <row r="1300" spans="3:33">
      <c r="C1300" t="s">
        <v>200</v>
      </c>
      <c r="D1300">
        <v>2009</v>
      </c>
      <c r="E1300" s="9">
        <v>0.5130555555555556</v>
      </c>
      <c r="F1300" s="9">
        <v>1</v>
      </c>
      <c r="G1300" s="9">
        <v>1.9999999552965164E-2</v>
      </c>
      <c r="H1300" s="9">
        <v>0.44999999999999996</v>
      </c>
      <c r="I1300" s="9">
        <v>0</v>
      </c>
      <c r="J1300" s="9">
        <v>1.9999999552965164E-2</v>
      </c>
      <c r="K1300" s="10">
        <v>0.54108333333333336</v>
      </c>
      <c r="L1300" s="9">
        <v>8.3199999999999899E-2</v>
      </c>
      <c r="M1300" s="9">
        <v>0.26999342388400227</v>
      </c>
      <c r="N1300" s="10">
        <v>0.14000000000000001</v>
      </c>
      <c r="O1300" s="10">
        <v>0.81119999930262565</v>
      </c>
      <c r="P1300" s="9">
        <v>0</v>
      </c>
      <c r="Q1300" s="10">
        <v>6.7499999999999991E-2</v>
      </c>
      <c r="R1300" s="9">
        <v>0.46335999999999999</v>
      </c>
      <c r="S1300" s="9">
        <v>0.11235219439773403</v>
      </c>
      <c r="T1300" s="11">
        <v>0.158163266</v>
      </c>
      <c r="U1300" s="9">
        <v>0</v>
      </c>
      <c r="V1300" s="10">
        <v>4.9794602228176547E-3</v>
      </c>
      <c r="W1300" s="9">
        <v>1.1046744062714104E-2</v>
      </c>
      <c r="X1300" s="9">
        <v>5.3787903926616601E-2</v>
      </c>
      <c r="Y1300" s="9">
        <v>0</v>
      </c>
      <c r="Z1300" s="9">
        <v>0.85</v>
      </c>
      <c r="AA1300" s="10">
        <v>0.13863216266173753</v>
      </c>
      <c r="AB1300" s="9">
        <v>1.9999999552965164E-2</v>
      </c>
      <c r="AC1300" s="9">
        <v>0.67599999999999993</v>
      </c>
      <c r="AD1300" s="10">
        <v>0.20989784549149801</v>
      </c>
      <c r="AE1300" s="10">
        <v>0.61590535900510601</v>
      </c>
      <c r="AF1300" s="9">
        <v>1</v>
      </c>
      <c r="AG1300" s="9">
        <v>0.83621552038144642</v>
      </c>
    </row>
    <row r="1301" spans="3:33">
      <c r="C1301" t="s">
        <v>200</v>
      </c>
      <c r="D1301">
        <v>2010</v>
      </c>
      <c r="E1301" s="9">
        <v>0.5130555555555556</v>
      </c>
      <c r="F1301" s="9">
        <v>1</v>
      </c>
      <c r="G1301" s="9">
        <v>3.9999999105930328E-2</v>
      </c>
      <c r="H1301" s="9">
        <v>0.44999999999999996</v>
      </c>
      <c r="I1301" s="9">
        <v>0</v>
      </c>
      <c r="J1301" s="9">
        <v>3.9999999105930328E-2</v>
      </c>
      <c r="K1301" s="10">
        <v>0.54108333333333336</v>
      </c>
      <c r="L1301" s="9">
        <v>8.4031999981403246E-2</v>
      </c>
      <c r="M1301" s="9">
        <v>0.26999342388400227</v>
      </c>
      <c r="N1301" s="10">
        <v>0.14000000000000001</v>
      </c>
      <c r="O1301" s="10">
        <v>0.82679999895393852</v>
      </c>
      <c r="P1301" s="9">
        <v>0</v>
      </c>
      <c r="Q1301" s="10">
        <v>6.7499999999999991E-2</v>
      </c>
      <c r="R1301" s="9">
        <v>0.46335999999999999</v>
      </c>
      <c r="S1301" s="9">
        <v>0.14475316928327175</v>
      </c>
      <c r="T1301" s="11">
        <v>0.158163266</v>
      </c>
      <c r="U1301" s="9">
        <v>0</v>
      </c>
      <c r="V1301" s="10">
        <v>5.0770966956353095E-3</v>
      </c>
      <c r="W1301" s="9">
        <v>1.1046744062714104E-2</v>
      </c>
      <c r="X1301" s="9">
        <v>5.3787903926616601E-2</v>
      </c>
      <c r="Y1301" s="9">
        <v>0</v>
      </c>
      <c r="Z1301" s="9">
        <v>0.85</v>
      </c>
      <c r="AA1301" s="10">
        <v>0.13863216266173753</v>
      </c>
      <c r="AB1301" s="9">
        <v>3.9999999105930328E-2</v>
      </c>
      <c r="AC1301" s="9">
        <v>0.67700000000000005</v>
      </c>
      <c r="AD1301" s="10">
        <v>0.21279886697174016</v>
      </c>
      <c r="AE1301" s="10">
        <v>0.61474630544096187</v>
      </c>
      <c r="AF1301" s="9">
        <v>1</v>
      </c>
      <c r="AG1301" s="9">
        <v>0.81914989790574988</v>
      </c>
    </row>
    <row r="1302" spans="3:33">
      <c r="C1302" t="s">
        <v>202</v>
      </c>
      <c r="D1302">
        <v>1995</v>
      </c>
      <c r="E1302" s="9">
        <v>0.51637460732984286</v>
      </c>
      <c r="F1302" s="9">
        <v>0.2369</v>
      </c>
      <c r="G1302" s="9">
        <v>0</v>
      </c>
      <c r="H1302" s="9">
        <v>0.47499999999999998</v>
      </c>
      <c r="I1302" s="9">
        <v>0</v>
      </c>
      <c r="J1302" s="9">
        <v>0</v>
      </c>
      <c r="K1302" s="10">
        <v>0.26925000000000004</v>
      </c>
      <c r="L1302" s="9">
        <v>0.33100000000000002</v>
      </c>
      <c r="M1302" s="9">
        <v>0</v>
      </c>
      <c r="N1302" s="10">
        <v>0.36</v>
      </c>
      <c r="O1302" s="10">
        <v>0.32</v>
      </c>
      <c r="P1302" s="9">
        <v>0</v>
      </c>
      <c r="Q1302" s="10">
        <v>6.7499999999999991E-2</v>
      </c>
      <c r="R1302" s="9">
        <v>0.38651999999999997</v>
      </c>
      <c r="S1302" s="9">
        <v>0.1397121951219521</v>
      </c>
      <c r="T1302" s="11">
        <v>8.3550914000000004E-2</v>
      </c>
      <c r="U1302" s="9">
        <v>0</v>
      </c>
      <c r="V1302" s="10">
        <v>1.8776075000000001E-3</v>
      </c>
      <c r="W1302" s="9">
        <v>6.2864670518158736E-2</v>
      </c>
      <c r="X1302" s="9">
        <v>9.2841981604747201E-2</v>
      </c>
      <c r="Y1302" s="9">
        <v>0</v>
      </c>
      <c r="Z1302" s="9">
        <v>0.87</v>
      </c>
      <c r="AA1302" s="10">
        <v>7.6494186441830425E-2</v>
      </c>
      <c r="AB1302" s="9">
        <v>0</v>
      </c>
      <c r="AC1302" s="9">
        <v>0.61199999999999999</v>
      </c>
      <c r="AD1302" s="10">
        <v>0.66227880938109851</v>
      </c>
      <c r="AE1302" s="10">
        <v>0.67553797863258358</v>
      </c>
      <c r="AF1302" s="9">
        <v>7.6678767565213551E-2</v>
      </c>
      <c r="AG1302" s="9">
        <v>0.58344928571428578</v>
      </c>
    </row>
    <row r="1303" spans="3:33">
      <c r="C1303" t="s">
        <v>202</v>
      </c>
      <c r="D1303">
        <v>1996</v>
      </c>
      <c r="E1303" s="9">
        <v>0.51637460732984286</v>
      </c>
      <c r="F1303" s="9">
        <v>0.2369</v>
      </c>
      <c r="G1303" s="9">
        <v>0</v>
      </c>
      <c r="H1303" s="9">
        <v>0.47499999999999998</v>
      </c>
      <c r="I1303" s="9">
        <v>0</v>
      </c>
      <c r="J1303" s="9">
        <v>0</v>
      </c>
      <c r="K1303" s="10">
        <v>0.26925000000000004</v>
      </c>
      <c r="L1303" s="9">
        <v>0.33039999999999997</v>
      </c>
      <c r="M1303" s="9">
        <v>0</v>
      </c>
      <c r="N1303" s="10">
        <v>0.36</v>
      </c>
      <c r="O1303" s="10">
        <v>0.37</v>
      </c>
      <c r="P1303" s="9">
        <v>0</v>
      </c>
      <c r="Q1303" s="10">
        <v>6.7499999999999991E-2</v>
      </c>
      <c r="R1303" s="9">
        <v>0.38651999999999997</v>
      </c>
      <c r="S1303" s="9">
        <v>0.13336097560975591</v>
      </c>
      <c r="T1303" s="11">
        <v>8.3550914000000004E-2</v>
      </c>
      <c r="U1303" s="9">
        <v>0</v>
      </c>
      <c r="V1303" s="10">
        <v>1.7834757000000001E-3</v>
      </c>
      <c r="W1303" s="9">
        <v>6.2864670518158736E-2</v>
      </c>
      <c r="X1303" s="9">
        <v>9.2841981604747201E-2</v>
      </c>
      <c r="Y1303" s="9">
        <v>0</v>
      </c>
      <c r="Z1303" s="9">
        <v>0.87</v>
      </c>
      <c r="AA1303" s="10">
        <v>7.6494186441830425E-2</v>
      </c>
      <c r="AB1303" s="9">
        <v>0</v>
      </c>
      <c r="AC1303" s="9">
        <v>0.60799999999999998</v>
      </c>
      <c r="AD1303" s="10">
        <v>0.66559062174191197</v>
      </c>
      <c r="AE1303" s="10">
        <v>0.67912038627807203</v>
      </c>
      <c r="AF1303" s="9">
        <v>0.12548723516175</v>
      </c>
      <c r="AG1303" s="9">
        <v>0.59228628571428565</v>
      </c>
    </row>
    <row r="1304" spans="3:33">
      <c r="C1304" t="s">
        <v>202</v>
      </c>
      <c r="D1304">
        <v>1997</v>
      </c>
      <c r="E1304" s="9">
        <v>0.51637460732984286</v>
      </c>
      <c r="F1304" s="9">
        <v>0.2369</v>
      </c>
      <c r="G1304" s="9">
        <v>0</v>
      </c>
      <c r="H1304" s="9">
        <v>0.47499999999999998</v>
      </c>
      <c r="I1304" s="9">
        <v>0</v>
      </c>
      <c r="J1304" s="9">
        <v>0</v>
      </c>
      <c r="K1304" s="10">
        <v>0.26925000000000004</v>
      </c>
      <c r="L1304" s="9">
        <v>0.32979999999999998</v>
      </c>
      <c r="M1304" s="9">
        <v>0</v>
      </c>
      <c r="N1304" s="10">
        <v>0.36</v>
      </c>
      <c r="O1304" s="10">
        <v>0.37</v>
      </c>
      <c r="P1304" s="9">
        <v>0</v>
      </c>
      <c r="Q1304" s="10">
        <v>6.7499999999999991E-2</v>
      </c>
      <c r="R1304" s="9">
        <v>0.38651999999999997</v>
      </c>
      <c r="S1304" s="9">
        <v>0.12742926829268408</v>
      </c>
      <c r="T1304" s="11">
        <v>8.3550914000000004E-2</v>
      </c>
      <c r="U1304" s="9">
        <v>0</v>
      </c>
      <c r="V1304" s="10">
        <v>1.6893439000000001E-3</v>
      </c>
      <c r="W1304" s="9">
        <v>6.2864670518158736E-2</v>
      </c>
      <c r="X1304" s="9">
        <v>9.2841981604747201E-2</v>
      </c>
      <c r="Y1304" s="9">
        <v>0</v>
      </c>
      <c r="Z1304" s="9">
        <v>0.87</v>
      </c>
      <c r="AA1304" s="10">
        <v>7.6494186441830425E-2</v>
      </c>
      <c r="AB1304" s="9">
        <v>0</v>
      </c>
      <c r="AC1304" s="9">
        <v>0.58099999999999996</v>
      </c>
      <c r="AD1304" s="10">
        <v>0.679992943068088</v>
      </c>
      <c r="AE1304" s="10">
        <v>0.69625548901908896</v>
      </c>
      <c r="AF1304" s="9">
        <v>0.22923614797316333</v>
      </c>
      <c r="AG1304" s="9">
        <v>0.6523295714285714</v>
      </c>
    </row>
    <row r="1305" spans="3:33">
      <c r="C1305" t="s">
        <v>202</v>
      </c>
      <c r="D1305">
        <v>1998</v>
      </c>
      <c r="E1305" s="9">
        <v>0.51637460732984286</v>
      </c>
      <c r="F1305" s="9">
        <v>0.2369</v>
      </c>
      <c r="G1305" s="9">
        <v>0</v>
      </c>
      <c r="H1305" s="9">
        <v>0.47499999999999998</v>
      </c>
      <c r="I1305" s="9">
        <v>0</v>
      </c>
      <c r="J1305" s="9">
        <v>0</v>
      </c>
      <c r="K1305" s="10">
        <v>0.26925000000000004</v>
      </c>
      <c r="L1305" s="9">
        <v>0.32919999999999999</v>
      </c>
      <c r="M1305" s="9">
        <v>0</v>
      </c>
      <c r="N1305" s="10">
        <v>0.36</v>
      </c>
      <c r="O1305" s="10">
        <v>0.37</v>
      </c>
      <c r="P1305" s="9">
        <v>0</v>
      </c>
      <c r="Q1305" s="10">
        <v>6.7499999999999991E-2</v>
      </c>
      <c r="R1305" s="9">
        <v>0.38651999999999997</v>
      </c>
      <c r="S1305" s="9">
        <v>0.12551219512195189</v>
      </c>
      <c r="T1305" s="11">
        <v>8.3550914000000004E-2</v>
      </c>
      <c r="U1305" s="9">
        <v>0</v>
      </c>
      <c r="V1305" s="10">
        <v>1.5952121E-3</v>
      </c>
      <c r="W1305" s="9">
        <v>6.2864670518158736E-2</v>
      </c>
      <c r="X1305" s="9">
        <v>9.2841981604747201E-2</v>
      </c>
      <c r="Y1305" s="9">
        <v>0</v>
      </c>
      <c r="Z1305" s="9">
        <v>0.87</v>
      </c>
      <c r="AA1305" s="10">
        <v>7.6494186441830425E-2</v>
      </c>
      <c r="AB1305" s="9">
        <v>0</v>
      </c>
      <c r="AC1305" s="9">
        <v>0.59099999999999997</v>
      </c>
      <c r="AD1305" s="10">
        <v>0.69439526439426402</v>
      </c>
      <c r="AE1305" s="10">
        <v>0.713390591760106</v>
      </c>
      <c r="AF1305" s="9">
        <v>0.40002065605222781</v>
      </c>
      <c r="AG1305" s="9">
        <v>0.67055671428571428</v>
      </c>
    </row>
    <row r="1306" spans="3:33">
      <c r="C1306" t="s">
        <v>202</v>
      </c>
      <c r="D1306">
        <v>1999</v>
      </c>
      <c r="E1306" s="9">
        <v>0.51637460732984286</v>
      </c>
      <c r="F1306" s="9">
        <v>0.2369</v>
      </c>
      <c r="G1306" s="9">
        <v>0</v>
      </c>
      <c r="H1306" s="9">
        <v>0.47499999999999998</v>
      </c>
      <c r="I1306" s="9">
        <v>0</v>
      </c>
      <c r="J1306" s="9">
        <v>0</v>
      </c>
      <c r="K1306" s="10">
        <v>0.26925000000000004</v>
      </c>
      <c r="L1306" s="9">
        <v>0.3286</v>
      </c>
      <c r="M1306" s="9">
        <v>0</v>
      </c>
      <c r="N1306" s="10">
        <v>0.36</v>
      </c>
      <c r="O1306" s="10">
        <v>0.35</v>
      </c>
      <c r="P1306" s="9">
        <v>0</v>
      </c>
      <c r="Q1306" s="10">
        <v>6.7499999999999991E-2</v>
      </c>
      <c r="R1306" s="9">
        <v>0.38651999999999997</v>
      </c>
      <c r="S1306" s="9">
        <v>0.11769756097560991</v>
      </c>
      <c r="T1306" s="11">
        <v>8.3550914000000004E-2</v>
      </c>
      <c r="U1306" s="9">
        <v>0</v>
      </c>
      <c r="V1306" s="10">
        <v>1.5010803E-3</v>
      </c>
      <c r="W1306" s="9">
        <v>6.2864670518158736E-2</v>
      </c>
      <c r="X1306" s="9">
        <v>9.2841981604747201E-2</v>
      </c>
      <c r="Y1306" s="9">
        <v>0</v>
      </c>
      <c r="Z1306" s="9">
        <v>0.87</v>
      </c>
      <c r="AA1306" s="10">
        <v>7.6494186441830425E-2</v>
      </c>
      <c r="AB1306" s="9">
        <v>0</v>
      </c>
      <c r="AC1306" s="9">
        <v>0.61599999999999999</v>
      </c>
      <c r="AD1306" s="10">
        <v>0.68713783951414098</v>
      </c>
      <c r="AE1306" s="10">
        <v>0.70597723764779396</v>
      </c>
      <c r="AF1306" s="9">
        <v>0.59137922671153886</v>
      </c>
      <c r="AG1306" s="9">
        <v>0.67432485714285717</v>
      </c>
    </row>
    <row r="1307" spans="3:33">
      <c r="C1307" t="s">
        <v>202</v>
      </c>
      <c r="D1307">
        <v>2000</v>
      </c>
      <c r="E1307" s="9">
        <v>0.51637460732984286</v>
      </c>
      <c r="F1307" s="9">
        <v>0.2369</v>
      </c>
      <c r="G1307" s="9">
        <v>0</v>
      </c>
      <c r="H1307" s="9">
        <v>0.47499999999999998</v>
      </c>
      <c r="I1307" s="9">
        <v>0</v>
      </c>
      <c r="J1307" s="9">
        <v>0</v>
      </c>
      <c r="K1307" s="10">
        <v>0.26925000000000004</v>
      </c>
      <c r="L1307" s="9">
        <v>0.32799999999999996</v>
      </c>
      <c r="M1307" s="9">
        <v>0</v>
      </c>
      <c r="N1307" s="10">
        <v>0.36</v>
      </c>
      <c r="O1307" s="10">
        <v>0.37</v>
      </c>
      <c r="P1307" s="9">
        <v>0</v>
      </c>
      <c r="Q1307" s="10">
        <v>6.7499999999999991E-2</v>
      </c>
      <c r="R1307" s="9">
        <v>0.38651999999999997</v>
      </c>
      <c r="S1307" s="9">
        <v>0.10955121951219615</v>
      </c>
      <c r="T1307" s="11">
        <v>8.3550914000000004E-2</v>
      </c>
      <c r="U1307" s="9">
        <v>0</v>
      </c>
      <c r="V1307" s="10">
        <v>1.4069485E-3</v>
      </c>
      <c r="W1307" s="9">
        <v>6.2864670518158736E-2</v>
      </c>
      <c r="X1307" s="9">
        <v>9.2841981604747201E-2</v>
      </c>
      <c r="Y1307" s="9">
        <v>0</v>
      </c>
      <c r="Z1307" s="9">
        <v>0.87</v>
      </c>
      <c r="AA1307" s="10">
        <v>7.6494186441830425E-2</v>
      </c>
      <c r="AB1307" s="9">
        <v>0</v>
      </c>
      <c r="AC1307" s="9">
        <v>0.61899999999999999</v>
      </c>
      <c r="AD1307" s="10">
        <v>0.67988041463401794</v>
      </c>
      <c r="AE1307" s="10">
        <v>0.69856388353548193</v>
      </c>
      <c r="AF1307" s="9">
        <v>0.82425204482638781</v>
      </c>
      <c r="AG1307" s="9">
        <v>0.69471514285714286</v>
      </c>
    </row>
    <row r="1308" spans="3:33">
      <c r="C1308" t="s">
        <v>202</v>
      </c>
      <c r="D1308">
        <v>2001</v>
      </c>
      <c r="E1308" s="9">
        <v>0.51637460732984286</v>
      </c>
      <c r="F1308" s="9">
        <v>0.2369</v>
      </c>
      <c r="G1308" s="9">
        <v>0</v>
      </c>
      <c r="H1308" s="9">
        <v>0.47499999999999998</v>
      </c>
      <c r="I1308" s="9">
        <v>0</v>
      </c>
      <c r="J1308" s="9">
        <v>0</v>
      </c>
      <c r="K1308" s="10">
        <v>0.26925000000000004</v>
      </c>
      <c r="L1308" s="9">
        <v>0.32719999999999999</v>
      </c>
      <c r="M1308" s="9">
        <v>0</v>
      </c>
      <c r="N1308" s="10">
        <v>0.36</v>
      </c>
      <c r="O1308" s="10">
        <v>0.39</v>
      </c>
      <c r="P1308" s="9">
        <v>0</v>
      </c>
      <c r="Q1308" s="10">
        <v>6.7499999999999991E-2</v>
      </c>
      <c r="R1308" s="9">
        <v>0.38651999999999997</v>
      </c>
      <c r="S1308" s="9">
        <v>0.10648780487804999</v>
      </c>
      <c r="T1308" s="11">
        <v>8.3550914000000004E-2</v>
      </c>
      <c r="U1308" s="9">
        <v>0</v>
      </c>
      <c r="V1308" s="10">
        <v>1.4516464499999999E-3</v>
      </c>
      <c r="W1308" s="9">
        <v>6.2864670518158736E-2</v>
      </c>
      <c r="X1308" s="9">
        <v>9.2841981604747201E-2</v>
      </c>
      <c r="Y1308" s="9">
        <v>0</v>
      </c>
      <c r="Z1308" s="9">
        <v>0.87</v>
      </c>
      <c r="AA1308" s="10">
        <v>7.6494186441830425E-2</v>
      </c>
      <c r="AB1308" s="9">
        <v>0</v>
      </c>
      <c r="AC1308" s="9">
        <v>0.63</v>
      </c>
      <c r="AD1308" s="10">
        <v>0.67201353506481909</v>
      </c>
      <c r="AE1308" s="10">
        <v>0.69708610896217504</v>
      </c>
      <c r="AF1308" s="9">
        <v>0.99928572306061558</v>
      </c>
      <c r="AG1308" s="9">
        <v>0.74132114285714279</v>
      </c>
    </row>
    <row r="1309" spans="3:33">
      <c r="C1309" t="s">
        <v>202</v>
      </c>
      <c r="D1309">
        <v>2002</v>
      </c>
      <c r="E1309" s="9">
        <v>0.51637460732984286</v>
      </c>
      <c r="F1309" s="9">
        <v>0.2369</v>
      </c>
      <c r="G1309" s="9">
        <v>0</v>
      </c>
      <c r="H1309" s="9">
        <v>0.47499999999999998</v>
      </c>
      <c r="I1309" s="9">
        <v>0</v>
      </c>
      <c r="J1309" s="9">
        <v>0</v>
      </c>
      <c r="K1309" s="10">
        <v>0.26925000000000004</v>
      </c>
      <c r="L1309" s="9">
        <v>0.32640000000000002</v>
      </c>
      <c r="M1309" s="9">
        <v>0</v>
      </c>
      <c r="N1309" s="10">
        <v>0.36</v>
      </c>
      <c r="O1309" s="10">
        <v>0.4</v>
      </c>
      <c r="P1309" s="9">
        <v>0</v>
      </c>
      <c r="Q1309" s="10">
        <v>6.7499999999999991E-2</v>
      </c>
      <c r="R1309" s="9">
        <v>0.38651999999999997</v>
      </c>
      <c r="S1309" s="9">
        <v>0.10448780487805009</v>
      </c>
      <c r="T1309" s="11">
        <v>8.3550914000000004E-2</v>
      </c>
      <c r="U1309" s="9">
        <v>0</v>
      </c>
      <c r="V1309" s="10">
        <v>1.4963444000000001E-3</v>
      </c>
      <c r="W1309" s="9">
        <v>6.2864670518158736E-2</v>
      </c>
      <c r="X1309" s="9">
        <v>9.2841981604747201E-2</v>
      </c>
      <c r="Y1309" s="9">
        <v>0</v>
      </c>
      <c r="Z1309" s="9">
        <v>0.87</v>
      </c>
      <c r="AA1309" s="10">
        <v>7.6494186441830425E-2</v>
      </c>
      <c r="AB1309" s="9">
        <v>0</v>
      </c>
      <c r="AC1309" s="9">
        <v>0.63600000000000001</v>
      </c>
      <c r="AD1309" s="10">
        <v>0.66414665549561991</v>
      </c>
      <c r="AE1309" s="10">
        <v>0.69560833438886793</v>
      </c>
      <c r="AF1309" s="9">
        <v>1</v>
      </c>
      <c r="AG1309" s="9">
        <v>0.78586942857142861</v>
      </c>
    </row>
    <row r="1310" spans="3:33">
      <c r="C1310" t="s">
        <v>202</v>
      </c>
      <c r="D1310">
        <v>2003</v>
      </c>
      <c r="E1310" s="9">
        <v>0.51637460732984286</v>
      </c>
      <c r="F1310" s="9">
        <v>0.2369</v>
      </c>
      <c r="G1310" s="9">
        <v>0</v>
      </c>
      <c r="H1310" s="9">
        <v>0.47499999999999998</v>
      </c>
      <c r="I1310" s="9">
        <v>0</v>
      </c>
      <c r="J1310" s="9">
        <v>0</v>
      </c>
      <c r="K1310" s="10">
        <v>0.26925000000000004</v>
      </c>
      <c r="L1310" s="9">
        <v>0.3256</v>
      </c>
      <c r="M1310" s="9">
        <v>0.52049252056223394</v>
      </c>
      <c r="N1310" s="10">
        <v>0.36</v>
      </c>
      <c r="O1310" s="10">
        <v>0.41</v>
      </c>
      <c r="P1310" s="9">
        <v>0</v>
      </c>
      <c r="Q1310" s="10">
        <v>6.7499999999999991E-2</v>
      </c>
      <c r="R1310" s="9">
        <v>0.38651999999999997</v>
      </c>
      <c r="S1310" s="9">
        <v>0.10722652808690614</v>
      </c>
      <c r="T1310" s="11">
        <v>8.3550914000000004E-2</v>
      </c>
      <c r="U1310" s="9">
        <v>0</v>
      </c>
      <c r="V1310" s="10">
        <v>1.54104235E-3</v>
      </c>
      <c r="W1310" s="9">
        <v>6.2864670518158736E-2</v>
      </c>
      <c r="X1310" s="9">
        <v>9.2841981604747201E-2</v>
      </c>
      <c r="Y1310" s="9">
        <v>0</v>
      </c>
      <c r="Z1310" s="9">
        <v>0.87</v>
      </c>
      <c r="AA1310" s="10">
        <v>7.6494186441830425E-2</v>
      </c>
      <c r="AB1310" s="9">
        <v>0</v>
      </c>
      <c r="AC1310" s="9">
        <v>0.64300000000000002</v>
      </c>
      <c r="AD1310" s="10">
        <v>0.61967974297827599</v>
      </c>
      <c r="AE1310" s="10">
        <v>0.68308020862415408</v>
      </c>
      <c r="AF1310" s="9">
        <v>1</v>
      </c>
      <c r="AG1310" s="9">
        <v>0.83545814285714282</v>
      </c>
    </row>
    <row r="1311" spans="3:33">
      <c r="C1311" t="s">
        <v>202</v>
      </c>
      <c r="D1311">
        <v>2004</v>
      </c>
      <c r="E1311" s="9">
        <v>0.51637460732984286</v>
      </c>
      <c r="F1311" s="9">
        <v>0.2369</v>
      </c>
      <c r="G1311" s="9">
        <v>0</v>
      </c>
      <c r="H1311" s="9">
        <v>0.47499999999999998</v>
      </c>
      <c r="I1311" s="9">
        <v>0</v>
      </c>
      <c r="J1311" s="9">
        <v>0</v>
      </c>
      <c r="K1311" s="10">
        <v>0.26925000000000004</v>
      </c>
      <c r="L1311" s="9">
        <v>0.32479999999999998</v>
      </c>
      <c r="M1311" s="9">
        <v>0.51730773697276522</v>
      </c>
      <c r="N1311" s="10">
        <v>0.36</v>
      </c>
      <c r="O1311" s="10">
        <v>0.38</v>
      </c>
      <c r="P1311" s="9">
        <v>0</v>
      </c>
      <c r="Q1311" s="10">
        <v>6.7499999999999991E-2</v>
      </c>
      <c r="R1311" s="9">
        <v>0.38651999999999997</v>
      </c>
      <c r="S1311" s="9">
        <v>8.6938262135583977E-2</v>
      </c>
      <c r="T1311" s="11">
        <v>8.3550914000000004E-2</v>
      </c>
      <c r="U1311" s="9">
        <v>0</v>
      </c>
      <c r="V1311" s="10">
        <v>1.5857403000000001E-3</v>
      </c>
      <c r="W1311" s="9">
        <v>6.2864670518158736E-2</v>
      </c>
      <c r="X1311" s="9">
        <v>9.2841981604747201E-2</v>
      </c>
      <c r="Y1311" s="9">
        <v>0</v>
      </c>
      <c r="Z1311" s="9">
        <v>0.87</v>
      </c>
      <c r="AA1311" s="10">
        <v>7.6494186441830425E-2</v>
      </c>
      <c r="AB1311" s="9">
        <v>1.9999999552965164E-2</v>
      </c>
      <c r="AC1311" s="9">
        <v>0.64200000000000002</v>
      </c>
      <c r="AD1311" s="10">
        <v>0.601373675519838</v>
      </c>
      <c r="AE1311" s="10">
        <v>0.72959598137713599</v>
      </c>
      <c r="AF1311" s="9">
        <v>1</v>
      </c>
      <c r="AG1311" s="9">
        <v>0.88878799999999991</v>
      </c>
    </row>
    <row r="1312" spans="3:33">
      <c r="C1312" t="s">
        <v>202</v>
      </c>
      <c r="D1312">
        <v>2005</v>
      </c>
      <c r="E1312" s="9">
        <v>0.51637460732984286</v>
      </c>
      <c r="F1312" s="9">
        <v>0.2369</v>
      </c>
      <c r="G1312" s="9">
        <v>0</v>
      </c>
      <c r="H1312" s="9">
        <v>0.47499999999999998</v>
      </c>
      <c r="I1312" s="9">
        <v>0</v>
      </c>
      <c r="J1312" s="9">
        <v>0</v>
      </c>
      <c r="K1312" s="10">
        <v>0.26925000000000004</v>
      </c>
      <c r="L1312" s="9">
        <v>0.32400000000000001</v>
      </c>
      <c r="M1312" s="9">
        <v>0.53642401170629639</v>
      </c>
      <c r="N1312" s="10">
        <v>0.36</v>
      </c>
      <c r="O1312" s="10">
        <v>0.37</v>
      </c>
      <c r="P1312" s="9">
        <v>0</v>
      </c>
      <c r="Q1312" s="10">
        <v>6.7499999999999991E-2</v>
      </c>
      <c r="R1312" s="9">
        <v>0.41700800000000005</v>
      </c>
      <c r="S1312" s="9">
        <v>8.4970731707317948E-2</v>
      </c>
      <c r="T1312" s="11">
        <v>8.3550914000000004E-2</v>
      </c>
      <c r="U1312" s="9">
        <v>0</v>
      </c>
      <c r="V1312" s="10">
        <v>1.63043825E-3</v>
      </c>
      <c r="W1312" s="9">
        <v>6.2864670518158736E-2</v>
      </c>
      <c r="X1312" s="9">
        <v>9.2841981604747201E-2</v>
      </c>
      <c r="Y1312" s="9">
        <v>0</v>
      </c>
      <c r="Z1312" s="9">
        <v>0.87</v>
      </c>
      <c r="AA1312" s="10">
        <v>7.6494186441830425E-2</v>
      </c>
      <c r="AB1312" s="9">
        <v>3.9999999105930328E-2</v>
      </c>
      <c r="AC1312" s="9">
        <v>0.64900000000000002</v>
      </c>
      <c r="AD1312" s="10">
        <v>0.61061544942128398</v>
      </c>
      <c r="AE1312" s="10">
        <v>0.69990204465813999</v>
      </c>
      <c r="AF1312" s="9">
        <v>1</v>
      </c>
      <c r="AG1312" s="9">
        <v>0.92005557142857153</v>
      </c>
    </row>
    <row r="1313" spans="3:33">
      <c r="C1313" t="s">
        <v>202</v>
      </c>
      <c r="D1313">
        <v>2006</v>
      </c>
      <c r="E1313" s="9">
        <v>0.51637460732984286</v>
      </c>
      <c r="F1313" s="9">
        <v>0.2369</v>
      </c>
      <c r="G1313" s="9">
        <v>0</v>
      </c>
      <c r="H1313" s="9">
        <v>0.47499999999999998</v>
      </c>
      <c r="I1313" s="9">
        <v>0</v>
      </c>
      <c r="J1313" s="9">
        <v>0</v>
      </c>
      <c r="K1313" s="10">
        <v>0.26925000000000004</v>
      </c>
      <c r="L1313" s="9">
        <v>0.32240000000000002</v>
      </c>
      <c r="M1313" s="9">
        <v>0.52030478546158854</v>
      </c>
      <c r="N1313" s="10">
        <v>0.36</v>
      </c>
      <c r="O1313" s="10">
        <v>0.4</v>
      </c>
      <c r="P1313" s="9">
        <v>0</v>
      </c>
      <c r="Q1313" s="10">
        <v>6.7499999999999991E-2</v>
      </c>
      <c r="R1313" s="9">
        <v>0.42688800000000005</v>
      </c>
      <c r="S1313" s="9">
        <v>7.4687804878049935E-2</v>
      </c>
      <c r="T1313" s="11">
        <v>8.3550914000000004E-2</v>
      </c>
      <c r="U1313" s="9">
        <v>0</v>
      </c>
      <c r="V1313" s="10">
        <v>1.6341345833333332E-3</v>
      </c>
      <c r="W1313" s="9">
        <v>6.2864670518158736E-2</v>
      </c>
      <c r="X1313" s="9">
        <v>9.2841981604747201E-2</v>
      </c>
      <c r="Y1313" s="9">
        <v>0</v>
      </c>
      <c r="Z1313" s="9">
        <v>0.87</v>
      </c>
      <c r="AA1313" s="10">
        <v>7.6494186441830425E-2</v>
      </c>
      <c r="AB1313" s="9">
        <v>5.9999998658895493E-2</v>
      </c>
      <c r="AC1313" s="9">
        <v>0.62</v>
      </c>
      <c r="AD1313" s="10">
        <v>0.61703740808404794</v>
      </c>
      <c r="AE1313" s="10">
        <v>0.71135612384499802</v>
      </c>
      <c r="AF1313" s="9">
        <v>1</v>
      </c>
      <c r="AG1313" s="9">
        <v>0.94278142857142855</v>
      </c>
    </row>
    <row r="1314" spans="3:33">
      <c r="C1314" t="s">
        <v>202</v>
      </c>
      <c r="D1314">
        <v>2007</v>
      </c>
      <c r="E1314" s="9">
        <v>0.51637460732984286</v>
      </c>
      <c r="F1314" s="9">
        <v>0.2369</v>
      </c>
      <c r="G1314" s="9">
        <v>0</v>
      </c>
      <c r="H1314" s="9">
        <v>0.47499999999999998</v>
      </c>
      <c r="I1314" s="9">
        <v>0</v>
      </c>
      <c r="J1314" s="9">
        <v>0</v>
      </c>
      <c r="K1314" s="10">
        <v>0.26925000000000004</v>
      </c>
      <c r="L1314" s="9">
        <v>0.32079999999999997</v>
      </c>
      <c r="M1314" s="9">
        <v>0.49099090417088065</v>
      </c>
      <c r="N1314" s="10">
        <v>0.36</v>
      </c>
      <c r="O1314" s="10">
        <v>0.4</v>
      </c>
      <c r="P1314" s="9">
        <v>0</v>
      </c>
      <c r="Q1314" s="10">
        <v>6.7499999999999991E-2</v>
      </c>
      <c r="R1314" s="9">
        <v>0.41477333333333333</v>
      </c>
      <c r="S1314" s="9">
        <v>6.8327804878050014E-2</v>
      </c>
      <c r="T1314" s="11">
        <v>8.3550914000000004E-2</v>
      </c>
      <c r="U1314" s="9">
        <v>0</v>
      </c>
      <c r="V1314" s="10">
        <v>1.6378309166666667E-3</v>
      </c>
      <c r="W1314" s="9">
        <v>6.2864670518158736E-2</v>
      </c>
      <c r="X1314" s="9">
        <v>9.2841981604747201E-2</v>
      </c>
      <c r="Y1314" s="9">
        <v>0</v>
      </c>
      <c r="Z1314" s="9">
        <v>0.87</v>
      </c>
      <c r="AA1314" s="10">
        <v>7.6494186441830425E-2</v>
      </c>
      <c r="AB1314" s="9">
        <v>7.9999998211860657E-2</v>
      </c>
      <c r="AC1314" s="9">
        <v>0.628</v>
      </c>
      <c r="AD1314" s="10">
        <v>0.60000195088330199</v>
      </c>
      <c r="AE1314" s="10">
        <v>0.71865604660132998</v>
      </c>
      <c r="AF1314" s="9">
        <v>1</v>
      </c>
      <c r="AG1314" s="9">
        <v>0.95875142857142859</v>
      </c>
    </row>
    <row r="1315" spans="3:33">
      <c r="C1315" t="s">
        <v>202</v>
      </c>
      <c r="D1315">
        <v>2008</v>
      </c>
      <c r="E1315" s="9">
        <v>0.51637460732984286</v>
      </c>
      <c r="F1315" s="9">
        <v>0.2369</v>
      </c>
      <c r="G1315" s="9">
        <v>0</v>
      </c>
      <c r="H1315" s="9">
        <v>0.47499999999999998</v>
      </c>
      <c r="I1315" s="9">
        <v>0</v>
      </c>
      <c r="J1315" s="9">
        <v>0</v>
      </c>
      <c r="K1315" s="10">
        <v>0.26925000000000004</v>
      </c>
      <c r="L1315" s="9">
        <v>0.31920000000000004</v>
      </c>
      <c r="M1315" s="9">
        <v>0.54802589936704726</v>
      </c>
      <c r="N1315" s="10">
        <v>0.36</v>
      </c>
      <c r="O1315" s="10">
        <v>0.40799999982118607</v>
      </c>
      <c r="P1315" s="9">
        <v>0</v>
      </c>
      <c r="Q1315" s="10">
        <v>6.7499999999999991E-2</v>
      </c>
      <c r="R1315" s="9">
        <v>0.39434666666666673</v>
      </c>
      <c r="S1315" s="9">
        <v>6.1095804878049997E-2</v>
      </c>
      <c r="T1315" s="11">
        <v>8.3550914000000004E-2</v>
      </c>
      <c r="U1315" s="9">
        <v>0</v>
      </c>
      <c r="V1315" s="10">
        <v>1.6415272499999999E-3</v>
      </c>
      <c r="W1315" s="9">
        <v>6.2864670518158736E-2</v>
      </c>
      <c r="X1315" s="9">
        <v>9.2841981604747201E-2</v>
      </c>
      <c r="Y1315" s="9">
        <v>0</v>
      </c>
      <c r="Z1315" s="9">
        <v>0.87</v>
      </c>
      <c r="AA1315" s="10">
        <v>7.6494186441830425E-2</v>
      </c>
      <c r="AB1315" s="9">
        <v>9.9999997764825821E-2</v>
      </c>
      <c r="AC1315" s="9">
        <v>0.626</v>
      </c>
      <c r="AD1315" s="10">
        <v>0.61657355625216204</v>
      </c>
      <c r="AE1315" s="10">
        <v>0.70435972064028396</v>
      </c>
      <c r="AF1315" s="9">
        <v>1</v>
      </c>
      <c r="AG1315" s="9">
        <v>0.95995757142857141</v>
      </c>
    </row>
    <row r="1316" spans="3:33">
      <c r="C1316" t="s">
        <v>202</v>
      </c>
      <c r="D1316">
        <v>2009</v>
      </c>
      <c r="E1316" s="9">
        <v>0.51637460732984286</v>
      </c>
      <c r="F1316" s="9">
        <v>0.2369</v>
      </c>
      <c r="G1316" s="9">
        <v>1.9999999552965164E-2</v>
      </c>
      <c r="H1316" s="9">
        <v>0.47499999999999998</v>
      </c>
      <c r="I1316" s="9">
        <v>0</v>
      </c>
      <c r="J1316" s="9">
        <v>0</v>
      </c>
      <c r="K1316" s="10">
        <v>0.26925000000000004</v>
      </c>
      <c r="L1316" s="9">
        <v>0.31759999999999999</v>
      </c>
      <c r="M1316" s="9">
        <v>0.54802589936704726</v>
      </c>
      <c r="N1316" s="10">
        <v>0.36</v>
      </c>
      <c r="O1316" s="10">
        <v>0.41599999964237216</v>
      </c>
      <c r="P1316" s="9">
        <v>0</v>
      </c>
      <c r="Q1316" s="10">
        <v>6.7499999999999991E-2</v>
      </c>
      <c r="R1316" s="9">
        <v>0.39983999999999997</v>
      </c>
      <c r="S1316" s="9">
        <v>9.3873888047841691E-2</v>
      </c>
      <c r="T1316" s="11">
        <v>8.3550914000000004E-2</v>
      </c>
      <c r="U1316" s="9">
        <v>0</v>
      </c>
      <c r="V1316" s="10">
        <v>1.6743577942661802E-3</v>
      </c>
      <c r="W1316" s="9">
        <v>6.2864670518158736E-2</v>
      </c>
      <c r="X1316" s="9">
        <v>9.2841981604747201E-2</v>
      </c>
      <c r="Y1316" s="9">
        <v>0</v>
      </c>
      <c r="Z1316" s="9">
        <v>0.87</v>
      </c>
      <c r="AA1316" s="10">
        <v>7.6494186441830425E-2</v>
      </c>
      <c r="AB1316" s="9">
        <v>0.11999999731779099</v>
      </c>
      <c r="AC1316" s="9">
        <v>0.61399999999999999</v>
      </c>
      <c r="AD1316" s="10">
        <v>0.60592373847366199</v>
      </c>
      <c r="AE1316" s="10">
        <v>0.70805254817091201</v>
      </c>
      <c r="AF1316" s="9">
        <v>1</v>
      </c>
      <c r="AG1316" s="9">
        <v>0.94075842042913438</v>
      </c>
    </row>
    <row r="1317" spans="3:33">
      <c r="C1317" t="s">
        <v>202</v>
      </c>
      <c r="D1317">
        <v>2010</v>
      </c>
      <c r="E1317" s="9">
        <v>0.51637460732984286</v>
      </c>
      <c r="F1317" s="9">
        <v>0.2369</v>
      </c>
      <c r="G1317" s="9">
        <v>3.9999999105930328E-2</v>
      </c>
      <c r="H1317" s="9">
        <v>0.47499999999999998</v>
      </c>
      <c r="I1317" s="9">
        <v>0</v>
      </c>
      <c r="J1317" s="9">
        <v>0</v>
      </c>
      <c r="K1317" s="10">
        <v>0.26925000000000004</v>
      </c>
      <c r="L1317" s="9">
        <v>0.32077599992901085</v>
      </c>
      <c r="M1317" s="9">
        <v>0.54802589936704726</v>
      </c>
      <c r="N1317" s="10">
        <v>0.36</v>
      </c>
      <c r="O1317" s="10">
        <v>0.42399999946355821</v>
      </c>
      <c r="P1317" s="9">
        <v>0</v>
      </c>
      <c r="Q1317" s="10">
        <v>6.7499999999999991E-2</v>
      </c>
      <c r="R1317" s="9">
        <v>0.39983999999999997</v>
      </c>
      <c r="S1317" s="9">
        <v>0.12665197121763361</v>
      </c>
      <c r="T1317" s="11">
        <v>8.3550914000000004E-2</v>
      </c>
      <c r="U1317" s="9">
        <v>0</v>
      </c>
      <c r="V1317" s="10">
        <v>1.7071883385323602E-3</v>
      </c>
      <c r="W1317" s="9">
        <v>6.2864670518158736E-2</v>
      </c>
      <c r="X1317" s="9">
        <v>9.2841981604747201E-2</v>
      </c>
      <c r="Y1317" s="9">
        <v>0</v>
      </c>
      <c r="Z1317" s="9">
        <v>0.87</v>
      </c>
      <c r="AA1317" s="10">
        <v>7.6494186441830425E-2</v>
      </c>
      <c r="AB1317" s="9">
        <v>0.13999999687075615</v>
      </c>
      <c r="AC1317" s="9">
        <v>0.627</v>
      </c>
      <c r="AD1317" s="10">
        <v>0.60486450111260115</v>
      </c>
      <c r="AE1317" s="10">
        <v>0.70597202273570625</v>
      </c>
      <c r="AF1317" s="9">
        <v>1</v>
      </c>
      <c r="AG1317" s="9">
        <v>0.92155926942969746</v>
      </c>
    </row>
    <row r="1318" spans="3:33">
      <c r="C1318" t="s">
        <v>204</v>
      </c>
      <c r="D1318">
        <v>1995</v>
      </c>
      <c r="E1318" s="9">
        <v>0.28841650992685469</v>
      </c>
      <c r="F1318" s="9">
        <v>9.5649999999999999E-2</v>
      </c>
      <c r="G1318" s="9">
        <v>6.9999999999999951E-2</v>
      </c>
      <c r="H1318" s="9">
        <v>0.15000000000000002</v>
      </c>
      <c r="I1318" s="9">
        <v>3.1333333333333331E-2</v>
      </c>
      <c r="J1318" s="9">
        <v>0.18000000000000005</v>
      </c>
      <c r="K1318" s="10">
        <v>0.71158333333333335</v>
      </c>
      <c r="L1318" s="9">
        <v>0.49399999999999999</v>
      </c>
      <c r="M1318" s="9">
        <v>0.8422098765431667</v>
      </c>
      <c r="N1318" s="10">
        <v>0.1</v>
      </c>
      <c r="O1318" s="10">
        <v>0.97</v>
      </c>
      <c r="P1318" s="9">
        <v>0.3</v>
      </c>
      <c r="Q1318" s="10">
        <v>0.3175</v>
      </c>
      <c r="R1318" s="9">
        <v>0.86599999999999999</v>
      </c>
      <c r="S1318" s="9">
        <v>0.27497170731707399</v>
      </c>
      <c r="T1318" s="11">
        <v>0.41623036600000002</v>
      </c>
      <c r="U1318" s="9">
        <v>0.10633840550000001</v>
      </c>
      <c r="V1318" s="10">
        <v>6.0506669249999999E-2</v>
      </c>
      <c r="W1318" s="9">
        <v>6.9241615689747987E-2</v>
      </c>
      <c r="X1318" s="9">
        <v>7.8784836407009506E-2</v>
      </c>
      <c r="Y1318" s="9">
        <v>7.999999999999996E-2</v>
      </c>
      <c r="Z1318" s="9">
        <v>0.89</v>
      </c>
      <c r="AA1318" s="10">
        <v>0.27700831024930744</v>
      </c>
      <c r="AB1318" s="9">
        <v>0.29400001529999997</v>
      </c>
      <c r="AC1318" s="9">
        <v>0.64400000000000002</v>
      </c>
      <c r="AD1318" s="10">
        <v>0.54859088934169964</v>
      </c>
      <c r="AE1318" s="10">
        <v>0.65206701147622814</v>
      </c>
      <c r="AF1318" s="9">
        <v>2.022311827956989E-2</v>
      </c>
      <c r="AG1318" s="9">
        <v>0.19518235762759778</v>
      </c>
    </row>
    <row r="1319" spans="3:33">
      <c r="C1319" t="s">
        <v>204</v>
      </c>
      <c r="D1319">
        <v>1996</v>
      </c>
      <c r="E1319" s="9">
        <v>0.28841650992685469</v>
      </c>
      <c r="F1319" s="9">
        <v>8.8943999999999995E-2</v>
      </c>
      <c r="G1319" s="9">
        <v>6.9999999999999951E-2</v>
      </c>
      <c r="H1319" s="9">
        <v>0.15000000000000002</v>
      </c>
      <c r="I1319" s="9">
        <v>3.1333333333333331E-2</v>
      </c>
      <c r="J1319" s="9">
        <v>0.18000000000000005</v>
      </c>
      <c r="K1319" s="10">
        <v>0.71158333333333335</v>
      </c>
      <c r="L1319" s="9">
        <v>0.49159999999999998</v>
      </c>
      <c r="M1319" s="9">
        <v>0.8422098765431667</v>
      </c>
      <c r="N1319" s="10">
        <v>0.1</v>
      </c>
      <c r="O1319" s="10">
        <v>0.82</v>
      </c>
      <c r="P1319" s="9">
        <v>0.3</v>
      </c>
      <c r="Q1319" s="10">
        <v>0.3175</v>
      </c>
      <c r="R1319" s="9">
        <v>0.86599999999999999</v>
      </c>
      <c r="S1319" s="9">
        <v>0.27549170731707395</v>
      </c>
      <c r="T1319" s="11">
        <v>0.41623036600000002</v>
      </c>
      <c r="U1319" s="9">
        <v>8.60444655E-2</v>
      </c>
      <c r="V1319" s="10">
        <v>6.1415754650000001E-2</v>
      </c>
      <c r="W1319" s="9">
        <v>6.9241615689747987E-2</v>
      </c>
      <c r="X1319" s="9">
        <v>7.8784836407009506E-2</v>
      </c>
      <c r="Y1319" s="9">
        <v>7.999999999999996E-2</v>
      </c>
      <c r="Z1319" s="9">
        <v>0.89</v>
      </c>
      <c r="AA1319" s="10">
        <v>0.27700831024930744</v>
      </c>
      <c r="AB1319" s="9">
        <v>0.29300003050000001</v>
      </c>
      <c r="AC1319" s="9">
        <v>0.66700000000000004</v>
      </c>
      <c r="AD1319" s="10">
        <v>0.54958254012197405</v>
      </c>
      <c r="AE1319" s="10">
        <v>0.65517041980292001</v>
      </c>
      <c r="AF1319" s="9">
        <v>2.4188431608444447E-2</v>
      </c>
      <c r="AG1319" s="9">
        <v>0.19951974324493535</v>
      </c>
    </row>
    <row r="1320" spans="3:33">
      <c r="C1320" t="s">
        <v>204</v>
      </c>
      <c r="D1320">
        <v>1997</v>
      </c>
      <c r="E1320" s="9">
        <v>0.28841650992685469</v>
      </c>
      <c r="F1320" s="9">
        <v>8.2238000000000006E-2</v>
      </c>
      <c r="G1320" s="9">
        <v>6.9999999999999951E-2</v>
      </c>
      <c r="H1320" s="9">
        <v>0.15000000000000002</v>
      </c>
      <c r="I1320" s="9">
        <v>3.1333333333333331E-2</v>
      </c>
      <c r="J1320" s="9">
        <v>0.18000000000000005</v>
      </c>
      <c r="K1320" s="10">
        <v>0.71158333333333335</v>
      </c>
      <c r="L1320" s="9">
        <v>0.48920000000000002</v>
      </c>
      <c r="M1320" s="9">
        <v>0.8422098765431667</v>
      </c>
      <c r="N1320" s="10">
        <v>0.1</v>
      </c>
      <c r="O1320" s="10">
        <v>1</v>
      </c>
      <c r="P1320" s="9">
        <v>0.3</v>
      </c>
      <c r="Q1320" s="10">
        <v>0.3175</v>
      </c>
      <c r="R1320" s="9">
        <v>0.86599999999999999</v>
      </c>
      <c r="S1320" s="9">
        <v>0.27643902439024404</v>
      </c>
      <c r="T1320" s="11">
        <v>0.41623036600000002</v>
      </c>
      <c r="U1320" s="9">
        <v>2.3352995050000002E-2</v>
      </c>
      <c r="V1320" s="10">
        <v>6.2324840049999997E-2</v>
      </c>
      <c r="W1320" s="9">
        <v>6.9241615689747987E-2</v>
      </c>
      <c r="X1320" s="9">
        <v>7.8784836407009506E-2</v>
      </c>
      <c r="Y1320" s="9">
        <v>7.999999999999996E-2</v>
      </c>
      <c r="Z1320" s="9">
        <v>0.89</v>
      </c>
      <c r="AA1320" s="10">
        <v>0.27700831024930744</v>
      </c>
      <c r="AB1320" s="9">
        <v>0.29600002289999994</v>
      </c>
      <c r="AC1320" s="9">
        <v>0.67700000000000005</v>
      </c>
      <c r="AD1320" s="10">
        <v>0.50339581004802503</v>
      </c>
      <c r="AE1320" s="10">
        <v>0.65100828625607099</v>
      </c>
      <c r="AF1320" s="9">
        <v>2.8936776062545667E-2</v>
      </c>
      <c r="AG1320" s="9">
        <v>0.20385712886227292</v>
      </c>
    </row>
    <row r="1321" spans="3:33">
      <c r="C1321" t="s">
        <v>204</v>
      </c>
      <c r="D1321">
        <v>1998</v>
      </c>
      <c r="E1321" s="9">
        <v>0.28841650992685469</v>
      </c>
      <c r="F1321" s="9">
        <v>7.5531999999999988E-2</v>
      </c>
      <c r="G1321" s="9">
        <v>6.9999999999999951E-2</v>
      </c>
      <c r="H1321" s="9">
        <v>0.15000000000000002</v>
      </c>
      <c r="I1321" s="9">
        <v>3.1333333333333331E-2</v>
      </c>
      <c r="J1321" s="9">
        <v>0.18000000000000005</v>
      </c>
      <c r="K1321" s="10">
        <v>0.71158333333333335</v>
      </c>
      <c r="L1321" s="9">
        <v>0.48680000000000001</v>
      </c>
      <c r="M1321" s="9">
        <v>0.8422098765431667</v>
      </c>
      <c r="N1321" s="10">
        <v>0.1</v>
      </c>
      <c r="O1321" s="10">
        <v>1</v>
      </c>
      <c r="P1321" s="9">
        <v>0.3</v>
      </c>
      <c r="Q1321" s="10">
        <v>0.3175</v>
      </c>
      <c r="R1321" s="9">
        <v>0.86599999999999999</v>
      </c>
      <c r="S1321" s="9">
        <v>0.27767073170731804</v>
      </c>
      <c r="T1321" s="11">
        <v>0.41623036600000002</v>
      </c>
      <c r="U1321" s="9">
        <v>2.5669505120000002E-2</v>
      </c>
      <c r="V1321" s="10">
        <v>6.3233925449999992E-2</v>
      </c>
      <c r="W1321" s="9">
        <v>6.9241615689747987E-2</v>
      </c>
      <c r="X1321" s="9">
        <v>7.8784836407009506E-2</v>
      </c>
      <c r="Y1321" s="9">
        <v>7.999999999999996E-2</v>
      </c>
      <c r="Z1321" s="9">
        <v>0.89</v>
      </c>
      <c r="AA1321" s="10">
        <v>0.27700831024930744</v>
      </c>
      <c r="AB1321" s="9">
        <v>0.29900001529999998</v>
      </c>
      <c r="AC1321" s="9">
        <v>0.67099999999999993</v>
      </c>
      <c r="AD1321" s="10">
        <v>0.457209079974076</v>
      </c>
      <c r="AE1321" s="10">
        <v>0.64684615270922197</v>
      </c>
      <c r="AF1321" s="9">
        <v>3.4167976224794998E-2</v>
      </c>
      <c r="AG1321" s="9">
        <v>0.20819451447961054</v>
      </c>
    </row>
    <row r="1322" spans="3:33">
      <c r="C1322" t="s">
        <v>204</v>
      </c>
      <c r="D1322">
        <v>1999</v>
      </c>
      <c r="E1322" s="9">
        <v>0.28841650992685469</v>
      </c>
      <c r="F1322" s="9">
        <v>6.8825999999999998E-2</v>
      </c>
      <c r="G1322" s="9">
        <v>6.9999999999999951E-2</v>
      </c>
      <c r="H1322" s="9">
        <v>0.15000000000000002</v>
      </c>
      <c r="I1322" s="9">
        <v>3.1333333333333331E-2</v>
      </c>
      <c r="J1322" s="9">
        <v>0.18000000000000005</v>
      </c>
      <c r="K1322" s="10">
        <v>0.71158333333333335</v>
      </c>
      <c r="L1322" s="9">
        <v>0.4844</v>
      </c>
      <c r="M1322" s="9">
        <v>0.8422098765431667</v>
      </c>
      <c r="N1322" s="10">
        <v>0.1</v>
      </c>
      <c r="O1322" s="10">
        <v>1</v>
      </c>
      <c r="P1322" s="9">
        <v>0.3</v>
      </c>
      <c r="Q1322" s="10">
        <v>0.3175</v>
      </c>
      <c r="R1322" s="9">
        <v>0.86599999999999999</v>
      </c>
      <c r="S1322" s="9">
        <v>0.27903414634146406</v>
      </c>
      <c r="T1322" s="11">
        <v>0.41623036600000002</v>
      </c>
      <c r="U1322" s="9">
        <v>2.6125177989999998E-2</v>
      </c>
      <c r="V1322" s="10">
        <v>6.4143010850000001E-2</v>
      </c>
      <c r="W1322" s="9">
        <v>6.9241615689747987E-2</v>
      </c>
      <c r="X1322" s="9">
        <v>7.8784836407009506E-2</v>
      </c>
      <c r="Y1322" s="9">
        <v>7.999999999999996E-2</v>
      </c>
      <c r="Z1322" s="9">
        <v>0.89</v>
      </c>
      <c r="AA1322" s="10">
        <v>0.27700831024930744</v>
      </c>
      <c r="AB1322" s="9">
        <v>0.29900001529999998</v>
      </c>
      <c r="AC1322" s="9">
        <v>0.64700000000000002</v>
      </c>
      <c r="AD1322" s="10">
        <v>0.4698782728574189</v>
      </c>
      <c r="AE1322" s="10">
        <v>0.64316917966735898</v>
      </c>
      <c r="AF1322" s="9">
        <v>6.2320543039897328E-2</v>
      </c>
      <c r="AG1322" s="9">
        <v>0.21253190009694814</v>
      </c>
    </row>
    <row r="1323" spans="3:33">
      <c r="C1323" t="s">
        <v>204</v>
      </c>
      <c r="D1323">
        <v>2000</v>
      </c>
      <c r="E1323" s="9">
        <v>0.28841650992685469</v>
      </c>
      <c r="F1323" s="9">
        <v>6.2119999999999995E-2</v>
      </c>
      <c r="G1323" s="9">
        <v>6.9999999999999951E-2</v>
      </c>
      <c r="H1323" s="9">
        <v>0.15000000000000002</v>
      </c>
      <c r="I1323" s="9">
        <v>3.1333333333333331E-2</v>
      </c>
      <c r="J1323" s="9">
        <v>0.18000000000000005</v>
      </c>
      <c r="K1323" s="10">
        <v>0.71158333333333335</v>
      </c>
      <c r="L1323" s="9">
        <v>0.48200000000000004</v>
      </c>
      <c r="M1323" s="9">
        <v>0.8422098765431667</v>
      </c>
      <c r="N1323" s="10">
        <v>0.1</v>
      </c>
      <c r="O1323" s="10">
        <v>1</v>
      </c>
      <c r="P1323" s="9">
        <v>0.3</v>
      </c>
      <c r="Q1323" s="10">
        <v>0.3175</v>
      </c>
      <c r="R1323" s="9">
        <v>0.86599999999999999</v>
      </c>
      <c r="S1323" s="9">
        <v>0.28022487804878216</v>
      </c>
      <c r="T1323" s="11">
        <v>0.41623036600000002</v>
      </c>
      <c r="U1323" s="9">
        <v>1.7836079300000002E-2</v>
      </c>
      <c r="V1323" s="10">
        <v>6.5052096249999997E-2</v>
      </c>
      <c r="W1323" s="9">
        <v>6.9241615689747987E-2</v>
      </c>
      <c r="X1323" s="9">
        <v>7.8784836407009506E-2</v>
      </c>
      <c r="Y1323" s="9">
        <v>7.999999999999996E-2</v>
      </c>
      <c r="Z1323" s="9">
        <v>0.89</v>
      </c>
      <c r="AA1323" s="10">
        <v>0.27700831024930744</v>
      </c>
      <c r="AB1323" s="9">
        <v>0.29900001529999998</v>
      </c>
      <c r="AC1323" s="9">
        <v>0.65500000000000003</v>
      </c>
      <c r="AD1323" s="10">
        <v>0.48254746574076179</v>
      </c>
      <c r="AE1323" s="10">
        <v>0.639492206625496</v>
      </c>
      <c r="AF1323" s="9">
        <v>0.15745973860419332</v>
      </c>
      <c r="AG1323" s="9">
        <v>0.21686928571428571</v>
      </c>
    </row>
    <row r="1324" spans="3:33">
      <c r="C1324" t="s">
        <v>204</v>
      </c>
      <c r="D1324">
        <v>2001</v>
      </c>
      <c r="E1324" s="9">
        <v>0.28841650992685469</v>
      </c>
      <c r="F1324" s="9">
        <v>6.3362399972230199E-2</v>
      </c>
      <c r="G1324" s="9">
        <v>6.9999999999999951E-2</v>
      </c>
      <c r="H1324" s="9">
        <v>0.15000000000000002</v>
      </c>
      <c r="I1324" s="9">
        <v>3.1333333333333331E-2</v>
      </c>
      <c r="J1324" s="9">
        <v>0.18999999999999995</v>
      </c>
      <c r="K1324" s="10">
        <v>0.71158333333333335</v>
      </c>
      <c r="L1324" s="9">
        <v>0.48020000000000002</v>
      </c>
      <c r="M1324" s="9">
        <v>0.8422098765431667</v>
      </c>
      <c r="N1324" s="10">
        <v>0.1</v>
      </c>
      <c r="O1324" s="10">
        <v>1</v>
      </c>
      <c r="P1324" s="9">
        <v>0.3</v>
      </c>
      <c r="Q1324" s="10">
        <v>0.3175</v>
      </c>
      <c r="R1324" s="9">
        <v>0.86599999999999999</v>
      </c>
      <c r="S1324" s="9">
        <v>0.28089756097561003</v>
      </c>
      <c r="T1324" s="11">
        <v>0.41623036600000002</v>
      </c>
      <c r="U1324" s="9">
        <v>3.2629558539999999E-2</v>
      </c>
      <c r="V1324" s="10">
        <v>6.3331034100000003E-2</v>
      </c>
      <c r="W1324" s="9">
        <v>6.9241615689747987E-2</v>
      </c>
      <c r="X1324" s="9">
        <v>7.8784836407009506E-2</v>
      </c>
      <c r="Y1324" s="9">
        <v>7.999999999999996E-2</v>
      </c>
      <c r="Z1324" s="9">
        <v>0.89</v>
      </c>
      <c r="AA1324" s="10">
        <v>0.27700831024930744</v>
      </c>
      <c r="AB1324" s="9">
        <v>0.28850001019999993</v>
      </c>
      <c r="AC1324" s="9">
        <v>0.63700000000000001</v>
      </c>
      <c r="AD1324" s="10">
        <v>0.45084777492276984</v>
      </c>
      <c r="AE1324" s="10">
        <v>0.62613294615878401</v>
      </c>
      <c r="AF1324" s="9">
        <v>0.25501152233614333</v>
      </c>
      <c r="AG1324" s="9">
        <v>0.25602957142857147</v>
      </c>
    </row>
    <row r="1325" spans="3:33">
      <c r="C1325" t="s">
        <v>204</v>
      </c>
      <c r="D1325">
        <v>2002</v>
      </c>
      <c r="E1325" s="9">
        <v>0.28841650992685469</v>
      </c>
      <c r="F1325" s="9">
        <v>6.4604799944460389E-2</v>
      </c>
      <c r="G1325" s="9">
        <v>6.9999999999999951E-2</v>
      </c>
      <c r="H1325" s="9">
        <v>0.15000000000000002</v>
      </c>
      <c r="I1325" s="9">
        <v>3.1333333333333331E-2</v>
      </c>
      <c r="J1325" s="9">
        <v>0.19999999999999996</v>
      </c>
      <c r="K1325" s="10">
        <v>0.71158333333333335</v>
      </c>
      <c r="L1325" s="9">
        <v>0.47840000000000005</v>
      </c>
      <c r="M1325" s="9">
        <v>0.8422098765431667</v>
      </c>
      <c r="N1325" s="10">
        <v>0.1</v>
      </c>
      <c r="O1325" s="10">
        <v>0.92</v>
      </c>
      <c r="P1325" s="9">
        <v>0.3</v>
      </c>
      <c r="Q1325" s="10">
        <v>0.3175</v>
      </c>
      <c r="R1325" s="9">
        <v>0.86599999999999999</v>
      </c>
      <c r="S1325" s="9">
        <v>0.280829756097562</v>
      </c>
      <c r="T1325" s="11">
        <v>0.41623036600000002</v>
      </c>
      <c r="U1325" s="9">
        <v>4.3765591499999998E-3</v>
      </c>
      <c r="V1325" s="10">
        <v>6.1609971949999995E-2</v>
      </c>
      <c r="W1325" s="9">
        <v>6.9241615689747987E-2</v>
      </c>
      <c r="X1325" s="9">
        <v>7.8784836407009506E-2</v>
      </c>
      <c r="Y1325" s="9">
        <v>7.999999999999996E-2</v>
      </c>
      <c r="Z1325" s="9">
        <v>0.89</v>
      </c>
      <c r="AA1325" s="10">
        <v>0.27700831024930744</v>
      </c>
      <c r="AB1325" s="9">
        <v>0.2780000051</v>
      </c>
      <c r="AC1325" s="9">
        <v>0.61699999999999999</v>
      </c>
      <c r="AD1325" s="10">
        <v>0.419148084104778</v>
      </c>
      <c r="AE1325" s="10">
        <v>0.61277368569207202</v>
      </c>
      <c r="AF1325" s="9">
        <v>0.52848488652322556</v>
      </c>
      <c r="AG1325" s="9">
        <v>0.27353385714285711</v>
      </c>
    </row>
    <row r="1326" spans="3:33">
      <c r="C1326" t="s">
        <v>204</v>
      </c>
      <c r="D1326">
        <v>2003</v>
      </c>
      <c r="E1326" s="9">
        <v>0.28841650992685469</v>
      </c>
      <c r="F1326" s="9">
        <v>6.584719991669058E-2</v>
      </c>
      <c r="G1326" s="9">
        <v>6.9999999999999951E-2</v>
      </c>
      <c r="H1326" s="9">
        <v>0.15000000000000002</v>
      </c>
      <c r="I1326" s="9">
        <v>3.1333333333333331E-2</v>
      </c>
      <c r="J1326" s="9">
        <v>0.19999999999999996</v>
      </c>
      <c r="K1326" s="10">
        <v>0.71158333333333335</v>
      </c>
      <c r="L1326" s="9">
        <v>0.47659999999999997</v>
      </c>
      <c r="M1326" s="9">
        <v>0.99035802469133338</v>
      </c>
      <c r="N1326" s="10">
        <v>0.1</v>
      </c>
      <c r="O1326" s="10">
        <v>0.96</v>
      </c>
      <c r="P1326" s="9">
        <v>0.3</v>
      </c>
      <c r="Q1326" s="10">
        <v>0.3175</v>
      </c>
      <c r="R1326" s="9">
        <v>0.86599999999999999</v>
      </c>
      <c r="S1326" s="9">
        <v>0.27986878048780595</v>
      </c>
      <c r="T1326" s="11">
        <v>0.41623036600000002</v>
      </c>
      <c r="U1326" s="9">
        <v>1.163175984E-2</v>
      </c>
      <c r="V1326" s="10">
        <v>5.9888909800000001E-2</v>
      </c>
      <c r="W1326" s="9">
        <v>6.9241615689747987E-2</v>
      </c>
      <c r="X1326" s="9">
        <v>7.8784836407009506E-2</v>
      </c>
      <c r="Y1326" s="9">
        <v>7.999999999999996E-2</v>
      </c>
      <c r="Z1326" s="9">
        <v>0.89</v>
      </c>
      <c r="AA1326" s="10">
        <v>0.27700831024930744</v>
      </c>
      <c r="AB1326" s="9">
        <v>0.26749999999999996</v>
      </c>
      <c r="AC1326" s="9">
        <v>0.67</v>
      </c>
      <c r="AD1326" s="10">
        <v>0.41199057596106198</v>
      </c>
      <c r="AE1326" s="10">
        <v>0.60469856949924394</v>
      </c>
      <c r="AF1326" s="9">
        <v>0.66706444419054445</v>
      </c>
      <c r="AG1326" s="9">
        <v>0.27587285714285714</v>
      </c>
    </row>
    <row r="1327" spans="3:33">
      <c r="C1327" t="s">
        <v>204</v>
      </c>
      <c r="D1327">
        <v>2004</v>
      </c>
      <c r="E1327" s="9">
        <v>0.28841650992685469</v>
      </c>
      <c r="F1327" s="9">
        <v>6.708959988892077E-2</v>
      </c>
      <c r="G1327" s="9">
        <v>6.9999999999999951E-2</v>
      </c>
      <c r="H1327" s="9">
        <v>0.15000000000000002</v>
      </c>
      <c r="I1327" s="9">
        <v>3.1333333333333331E-2</v>
      </c>
      <c r="J1327" s="9">
        <v>0.19999999999999996</v>
      </c>
      <c r="K1327" s="10">
        <v>0.71158333333333335</v>
      </c>
      <c r="L1327" s="9">
        <v>0.47479999999999994</v>
      </c>
      <c r="M1327" s="9">
        <v>0.794335839599</v>
      </c>
      <c r="N1327" s="10">
        <v>0.1</v>
      </c>
      <c r="O1327" s="10">
        <v>1</v>
      </c>
      <c r="P1327" s="9">
        <v>0.3</v>
      </c>
      <c r="Q1327" s="10">
        <v>0.3175</v>
      </c>
      <c r="R1327" s="9">
        <v>0.86599999999999999</v>
      </c>
      <c r="S1327" s="9">
        <v>0.27795414634146398</v>
      </c>
      <c r="T1327" s="11">
        <v>0.41623036600000002</v>
      </c>
      <c r="U1327" s="9">
        <v>1.0667959350000001E-2</v>
      </c>
      <c r="V1327" s="10">
        <v>5.816784765E-2</v>
      </c>
      <c r="W1327" s="9">
        <v>6.9241615689747987E-2</v>
      </c>
      <c r="X1327" s="9">
        <v>7.8784836407009506E-2</v>
      </c>
      <c r="Y1327" s="9">
        <v>7.999999999999996E-2</v>
      </c>
      <c r="Z1327" s="9">
        <v>0.89</v>
      </c>
      <c r="AA1327" s="10">
        <v>0.27700831024930744</v>
      </c>
      <c r="AB1327" s="9">
        <v>0.2672000122</v>
      </c>
      <c r="AC1327" s="9">
        <v>0.66700000000000004</v>
      </c>
      <c r="AD1327" s="10">
        <v>0.44116196559167398</v>
      </c>
      <c r="AE1327" s="10">
        <v>0.58573759565720407</v>
      </c>
      <c r="AF1327" s="9">
        <v>0.77393747183368444</v>
      </c>
      <c r="AG1327" s="9">
        <v>0.2898478571428571</v>
      </c>
    </row>
    <row r="1328" spans="3:33">
      <c r="C1328" t="s">
        <v>204</v>
      </c>
      <c r="D1328">
        <v>2005</v>
      </c>
      <c r="E1328" s="9">
        <v>0.28841650992685469</v>
      </c>
      <c r="F1328" s="9">
        <v>6.8331999861150974E-2</v>
      </c>
      <c r="G1328" s="9">
        <v>6.9999999999999951E-2</v>
      </c>
      <c r="H1328" s="9">
        <v>0.15000000000000002</v>
      </c>
      <c r="I1328" s="9">
        <v>3.1333333333333331E-2</v>
      </c>
      <c r="J1328" s="9">
        <v>0.17000000000000004</v>
      </c>
      <c r="K1328" s="10">
        <v>0.71158333333333335</v>
      </c>
      <c r="L1328" s="9">
        <v>0.47299999999999998</v>
      </c>
      <c r="M1328" s="9">
        <v>0.80829427083333338</v>
      </c>
      <c r="N1328" s="10">
        <v>0.1</v>
      </c>
      <c r="O1328" s="10">
        <v>1</v>
      </c>
      <c r="P1328" s="9">
        <v>0.3</v>
      </c>
      <c r="Q1328" s="10">
        <v>0.3175</v>
      </c>
      <c r="R1328" s="9">
        <v>0.86599999999999999</v>
      </c>
      <c r="S1328" s="9">
        <v>0.27511560975609795</v>
      </c>
      <c r="T1328" s="11">
        <v>0.41623036600000002</v>
      </c>
      <c r="U1328" s="9">
        <v>1.454471393E-2</v>
      </c>
      <c r="V1328" s="10">
        <v>5.6446785499999999E-2</v>
      </c>
      <c r="W1328" s="9">
        <v>6.9241615689747987E-2</v>
      </c>
      <c r="X1328" s="9">
        <v>7.8784836407009506E-2</v>
      </c>
      <c r="Y1328" s="9">
        <v>7.999999999999996E-2</v>
      </c>
      <c r="Z1328" s="9">
        <v>0.89</v>
      </c>
      <c r="AA1328" s="10">
        <v>0.27700831024930744</v>
      </c>
      <c r="AB1328" s="9">
        <v>0.2672000122</v>
      </c>
      <c r="AC1328" s="9">
        <v>0.67</v>
      </c>
      <c r="AD1328" s="10">
        <v>0.43203736657730196</v>
      </c>
      <c r="AE1328" s="10">
        <v>0.59079828007422996</v>
      </c>
      <c r="AF1328" s="9">
        <v>0.83067713049602554</v>
      </c>
      <c r="AG1328" s="9">
        <v>0.30382285714285717</v>
      </c>
    </row>
    <row r="1329" spans="3:33">
      <c r="C1329" t="s">
        <v>204</v>
      </c>
      <c r="D1329">
        <v>2006</v>
      </c>
      <c r="E1329" s="9">
        <v>0.28841650992685469</v>
      </c>
      <c r="F1329" s="9">
        <v>6.9574399833381179E-2</v>
      </c>
      <c r="G1329" s="9">
        <v>6.6666666666666763E-2</v>
      </c>
      <c r="H1329" s="9">
        <v>0.15000000000000002</v>
      </c>
      <c r="I1329" s="9">
        <v>3.1333333333333331E-2</v>
      </c>
      <c r="J1329" s="9">
        <v>0.17000000000000004</v>
      </c>
      <c r="K1329" s="10">
        <v>0.71158333333333335</v>
      </c>
      <c r="L1329" s="9">
        <v>0.47100000000000003</v>
      </c>
      <c r="M1329" s="9">
        <v>0.89414062500000002</v>
      </c>
      <c r="N1329" s="10">
        <v>0.1</v>
      </c>
      <c r="O1329" s="10">
        <v>0.97</v>
      </c>
      <c r="P1329" s="9">
        <v>0.3</v>
      </c>
      <c r="Q1329" s="10">
        <v>0.3175</v>
      </c>
      <c r="R1329" s="9">
        <v>0.86599999999999999</v>
      </c>
      <c r="S1329" s="9">
        <v>0.27151560975609812</v>
      </c>
      <c r="T1329" s="11">
        <v>0.41623036600000002</v>
      </c>
      <c r="U1329" s="9">
        <v>1.5951177800000001E-2</v>
      </c>
      <c r="V1329" s="10">
        <v>5.6106360750000001E-2</v>
      </c>
      <c r="W1329" s="9">
        <v>6.9241615689747987E-2</v>
      </c>
      <c r="X1329" s="9">
        <v>7.8784836407009506E-2</v>
      </c>
      <c r="Y1329" s="9">
        <v>7.999999999999996E-2</v>
      </c>
      <c r="Z1329" s="9">
        <v>0.89</v>
      </c>
      <c r="AA1329" s="10">
        <v>0.27700831024930744</v>
      </c>
      <c r="AB1329" s="9">
        <v>0.28185601162841289</v>
      </c>
      <c r="AC1329" s="9">
        <v>0.66400000000000003</v>
      </c>
      <c r="AD1329" s="10">
        <v>0.44663191543825398</v>
      </c>
      <c r="AE1329" s="10">
        <v>0.62253468486942798</v>
      </c>
      <c r="AF1329" s="9">
        <v>0.94904017456681677</v>
      </c>
      <c r="AG1329" s="9">
        <v>0.31779785714285713</v>
      </c>
    </row>
    <row r="1330" spans="3:33">
      <c r="C1330" t="s">
        <v>204</v>
      </c>
      <c r="D1330">
        <v>2007</v>
      </c>
      <c r="E1330" s="9">
        <v>0.28841650992685469</v>
      </c>
      <c r="F1330" s="9">
        <v>7.0816799805611369E-2</v>
      </c>
      <c r="G1330" s="9">
        <v>6.3333333333333242E-2</v>
      </c>
      <c r="H1330" s="9">
        <v>0.15000000000000002</v>
      </c>
      <c r="I1330" s="9">
        <v>3.1333333333333331E-2</v>
      </c>
      <c r="J1330" s="9">
        <v>0.17000000000000004</v>
      </c>
      <c r="K1330" s="10">
        <v>0.71158333333333335</v>
      </c>
      <c r="L1330" s="9">
        <v>0.46899999999999997</v>
      </c>
      <c r="M1330" s="9">
        <v>0.94877333333333336</v>
      </c>
      <c r="N1330" s="10">
        <v>0.1</v>
      </c>
      <c r="O1330" s="10">
        <v>1</v>
      </c>
      <c r="P1330" s="9">
        <v>0.3</v>
      </c>
      <c r="Q1330" s="10">
        <v>0.3175</v>
      </c>
      <c r="R1330" s="9">
        <v>0.86599999999999999</v>
      </c>
      <c r="S1330" s="9">
        <v>0.26742829268292811</v>
      </c>
      <c r="T1330" s="11">
        <v>0.41623036600000002</v>
      </c>
      <c r="U1330" s="9">
        <v>1.7114271800000001E-2</v>
      </c>
      <c r="V1330" s="10">
        <v>5.5765935999999995E-2</v>
      </c>
      <c r="W1330" s="9">
        <v>6.9241615689747987E-2</v>
      </c>
      <c r="X1330" s="9">
        <v>7.8784836407009506E-2</v>
      </c>
      <c r="Y1330" s="9">
        <v>7.999999999999996E-2</v>
      </c>
      <c r="Z1330" s="9">
        <v>0.89</v>
      </c>
      <c r="AA1330" s="10">
        <v>0.27700831024930744</v>
      </c>
      <c r="AB1330" s="9">
        <v>0.29651201105682579</v>
      </c>
      <c r="AC1330" s="9">
        <v>0.65500000000000003</v>
      </c>
      <c r="AD1330" s="10">
        <v>0.46282868261954002</v>
      </c>
      <c r="AE1330" s="10">
        <v>0.628603264791328</v>
      </c>
      <c r="AF1330" s="9">
        <v>1</v>
      </c>
      <c r="AG1330" s="9">
        <v>0.33177285714285715</v>
      </c>
    </row>
    <row r="1331" spans="3:33">
      <c r="C1331" t="s">
        <v>204</v>
      </c>
      <c r="D1331">
        <v>2008</v>
      </c>
      <c r="E1331" s="9">
        <v>0.28841650992685469</v>
      </c>
      <c r="F1331" s="9">
        <v>7.2059199777841559E-2</v>
      </c>
      <c r="G1331" s="9">
        <v>6.0000000000000053E-2</v>
      </c>
      <c r="H1331" s="9">
        <v>0.15000000000000002</v>
      </c>
      <c r="I1331" s="9">
        <v>3.1333333333333331E-2</v>
      </c>
      <c r="J1331" s="9">
        <v>0.17000000000000004</v>
      </c>
      <c r="K1331" s="10">
        <v>0.71158333333333335</v>
      </c>
      <c r="L1331" s="9">
        <v>0.46700000000000003</v>
      </c>
      <c r="M1331" s="9">
        <v>0.91453333333333331</v>
      </c>
      <c r="N1331" s="10">
        <v>0.1</v>
      </c>
      <c r="O1331" s="10">
        <v>1</v>
      </c>
      <c r="P1331" s="9">
        <v>0.3</v>
      </c>
      <c r="Q1331" s="10">
        <v>0.3175</v>
      </c>
      <c r="R1331" s="9">
        <v>0.86599999999999999</v>
      </c>
      <c r="S1331" s="9">
        <v>0.26313707317073209</v>
      </c>
      <c r="T1331" s="11">
        <v>0.41623036600000002</v>
      </c>
      <c r="U1331" s="9">
        <v>1.5089619359999999E-2</v>
      </c>
      <c r="V1331" s="10">
        <v>5.5425511249999997E-2</v>
      </c>
      <c r="W1331" s="9">
        <v>6.9241615689747987E-2</v>
      </c>
      <c r="X1331" s="9">
        <v>7.8784836407009506E-2</v>
      </c>
      <c r="Y1331" s="9">
        <v>7.999999999999996E-2</v>
      </c>
      <c r="Z1331" s="9">
        <v>0.89</v>
      </c>
      <c r="AA1331" s="10">
        <v>0.27700831024930744</v>
      </c>
      <c r="AB1331" s="9">
        <v>0.31116801048523868</v>
      </c>
      <c r="AC1331" s="9">
        <v>0.65700000000000003</v>
      </c>
      <c r="AD1331" s="10">
        <v>0.45030791986246399</v>
      </c>
      <c r="AE1331" s="10">
        <v>0.61070113947644999</v>
      </c>
      <c r="AF1331" s="9">
        <v>1</v>
      </c>
      <c r="AG1331" s="9">
        <v>0.34574785714285711</v>
      </c>
    </row>
    <row r="1332" spans="3:33">
      <c r="C1332" t="s">
        <v>204</v>
      </c>
      <c r="D1332">
        <v>2009</v>
      </c>
      <c r="E1332" s="9">
        <v>0.28841650992685469</v>
      </c>
      <c r="F1332" s="9">
        <v>7.330159975007175E-2</v>
      </c>
      <c r="G1332" s="9">
        <v>7.8799999579787228E-2</v>
      </c>
      <c r="H1332" s="9">
        <v>0.15000000000000002</v>
      </c>
      <c r="I1332" s="9">
        <v>3.1333333333333331E-2</v>
      </c>
      <c r="J1332" s="9">
        <v>0.18659999962896112</v>
      </c>
      <c r="K1332" s="10">
        <v>0.71158333333333335</v>
      </c>
      <c r="L1332" s="9">
        <v>0.46500000000000002</v>
      </c>
      <c r="M1332" s="9">
        <v>0.91453333333333331</v>
      </c>
      <c r="N1332" s="10">
        <v>0.1</v>
      </c>
      <c r="O1332" s="10">
        <v>1</v>
      </c>
      <c r="P1332" s="9">
        <v>0.3</v>
      </c>
      <c r="Q1332" s="10">
        <v>0.3175</v>
      </c>
      <c r="R1332" s="9">
        <v>0.86599999999999999</v>
      </c>
      <c r="S1332" s="9">
        <v>0.29187433106498983</v>
      </c>
      <c r="T1332" s="11">
        <v>0.41623036600000002</v>
      </c>
      <c r="U1332" s="9">
        <v>1.8272350539999999E-2</v>
      </c>
      <c r="V1332" s="10">
        <v>5.6534021450222863E-2</v>
      </c>
      <c r="W1332" s="9">
        <v>6.9241615689747987E-2</v>
      </c>
      <c r="X1332" s="9">
        <v>7.8784836407009506E-2</v>
      </c>
      <c r="Y1332" s="9">
        <v>7.999999999999996E-2</v>
      </c>
      <c r="Z1332" s="9">
        <v>0.89</v>
      </c>
      <c r="AA1332" s="10">
        <v>0.27700831024930744</v>
      </c>
      <c r="AB1332" s="9">
        <v>0.32582400991365146</v>
      </c>
      <c r="AC1332" s="9">
        <v>0.65200000000000002</v>
      </c>
      <c r="AD1332" s="10">
        <v>0.43314269937536398</v>
      </c>
      <c r="AE1332" s="10">
        <v>0.606139542341388</v>
      </c>
      <c r="AF1332" s="9">
        <v>1</v>
      </c>
      <c r="AG1332" s="9">
        <v>0.3388329001545613</v>
      </c>
    </row>
    <row r="1333" spans="3:33">
      <c r="C1333" t="s">
        <v>204</v>
      </c>
      <c r="D1333">
        <v>2010</v>
      </c>
      <c r="E1333" s="9">
        <v>0.28841650992685469</v>
      </c>
      <c r="F1333" s="9">
        <v>7.4543999722301954E-2</v>
      </c>
      <c r="G1333" s="9">
        <v>9.7599999159574513E-2</v>
      </c>
      <c r="H1333" s="9">
        <v>0.15000000000000002</v>
      </c>
      <c r="I1333" s="9">
        <v>3.1333333333333331E-2</v>
      </c>
      <c r="J1333" s="9">
        <v>0.2031999992579222</v>
      </c>
      <c r="K1333" s="10">
        <v>0.71158333333333335</v>
      </c>
      <c r="L1333" s="9">
        <v>0.46964999989606437</v>
      </c>
      <c r="M1333" s="9">
        <v>0.91453333333333331</v>
      </c>
      <c r="N1333" s="10">
        <v>0.1</v>
      </c>
      <c r="O1333" s="10">
        <v>1</v>
      </c>
      <c r="P1333" s="9">
        <v>0.3</v>
      </c>
      <c r="Q1333" s="10">
        <v>0.3175</v>
      </c>
      <c r="R1333" s="9">
        <v>0.86599999999999999</v>
      </c>
      <c r="S1333" s="9">
        <v>0.32061158895924735</v>
      </c>
      <c r="T1333" s="11">
        <v>0.41623036600000002</v>
      </c>
      <c r="U1333" s="9">
        <v>1.845507404131581E-2</v>
      </c>
      <c r="V1333" s="10">
        <v>5.7642531650445729E-2</v>
      </c>
      <c r="W1333" s="9">
        <v>6.9241615689747987E-2</v>
      </c>
      <c r="X1333" s="9">
        <v>7.8784836407009506E-2</v>
      </c>
      <c r="Y1333" s="9">
        <v>7.999999999999996E-2</v>
      </c>
      <c r="Z1333" s="9">
        <v>0.89</v>
      </c>
      <c r="AA1333" s="10">
        <v>0.27700831024930744</v>
      </c>
      <c r="AB1333" s="9">
        <v>0.34048000934206446</v>
      </c>
      <c r="AC1333" s="9">
        <v>0.65500000000000003</v>
      </c>
      <c r="AD1333" s="10">
        <v>0.43381127236666661</v>
      </c>
      <c r="AE1333" s="10">
        <v>0.60507814694169815</v>
      </c>
      <c r="AF1333" s="9">
        <v>1</v>
      </c>
      <c r="AG1333" s="9">
        <v>0.33191794316626549</v>
      </c>
    </row>
    <row r="1334" spans="3:33">
      <c r="C1334" t="s">
        <v>206</v>
      </c>
      <c r="D1334">
        <v>1995</v>
      </c>
      <c r="E1334" s="9">
        <v>0.44775485804416404</v>
      </c>
      <c r="F1334" s="9">
        <v>0.20699999999999999</v>
      </c>
      <c r="G1334" s="9">
        <v>0</v>
      </c>
      <c r="H1334" s="9">
        <v>0.375</v>
      </c>
      <c r="I1334" s="9">
        <v>0</v>
      </c>
      <c r="J1334" s="9">
        <v>0</v>
      </c>
      <c r="K1334" s="10">
        <v>0.24566666666666667</v>
      </c>
      <c r="L1334" s="9">
        <v>0.35399999999999998</v>
      </c>
      <c r="M1334" s="9">
        <v>0</v>
      </c>
      <c r="N1334" s="10">
        <v>0.14000000000000001</v>
      </c>
      <c r="O1334" s="10">
        <v>0.76</v>
      </c>
      <c r="P1334" s="9">
        <v>0</v>
      </c>
      <c r="Q1334" s="10">
        <v>0.85</v>
      </c>
      <c r="R1334" s="9">
        <v>0.468024</v>
      </c>
      <c r="S1334" s="9">
        <v>0.10927317073170795</v>
      </c>
      <c r="T1334" s="11">
        <v>0.22922636199999999</v>
      </c>
      <c r="U1334" s="9">
        <v>0</v>
      </c>
      <c r="V1334" s="10">
        <v>3.1366620000000001E-3</v>
      </c>
      <c r="W1334" s="9">
        <v>7.192555178211299E-2</v>
      </c>
      <c r="X1334" s="9">
        <v>0.24077713962792199</v>
      </c>
      <c r="Y1334" s="9">
        <v>0</v>
      </c>
      <c r="Z1334" s="9">
        <v>0.82</v>
      </c>
      <c r="AA1334" s="10">
        <v>3.2921810699588473E-2</v>
      </c>
      <c r="AB1334" s="9">
        <v>0.26400001529999995</v>
      </c>
      <c r="AC1334" s="9">
        <v>0.75</v>
      </c>
      <c r="AD1334" s="10">
        <v>0.65903854412812191</v>
      </c>
      <c r="AE1334" s="10">
        <v>0.67082076449949146</v>
      </c>
      <c r="AF1334" s="9">
        <v>0.10374353714200178</v>
      </c>
      <c r="AG1334" s="9">
        <v>0.57385657142857149</v>
      </c>
    </row>
    <row r="1335" spans="3:33">
      <c r="C1335" t="s">
        <v>206</v>
      </c>
      <c r="D1335">
        <v>1996</v>
      </c>
      <c r="E1335" s="9">
        <v>0.44775485804416404</v>
      </c>
      <c r="F1335" s="9">
        <v>0.20745999999999998</v>
      </c>
      <c r="G1335" s="9">
        <v>0</v>
      </c>
      <c r="H1335" s="9">
        <v>0.375</v>
      </c>
      <c r="I1335" s="9">
        <v>0</v>
      </c>
      <c r="J1335" s="9">
        <v>0</v>
      </c>
      <c r="K1335" s="10">
        <v>0.24566666666666667</v>
      </c>
      <c r="L1335" s="9">
        <v>0.3528</v>
      </c>
      <c r="M1335" s="9">
        <v>0</v>
      </c>
      <c r="N1335" s="10">
        <v>0.14000000000000001</v>
      </c>
      <c r="O1335" s="10">
        <v>0.76</v>
      </c>
      <c r="P1335" s="9">
        <v>0</v>
      </c>
      <c r="Q1335" s="10">
        <v>0.85</v>
      </c>
      <c r="R1335" s="9">
        <v>0.468024</v>
      </c>
      <c r="S1335" s="9">
        <v>9.5995121951220064E-2</v>
      </c>
      <c r="T1335" s="11">
        <v>0.22922636199999999</v>
      </c>
      <c r="U1335" s="9">
        <v>0</v>
      </c>
      <c r="V1335" s="10">
        <v>3.1576170000000001E-3</v>
      </c>
      <c r="W1335" s="9">
        <v>7.192555178211299E-2</v>
      </c>
      <c r="X1335" s="9">
        <v>0.24077713962792199</v>
      </c>
      <c r="Y1335" s="9">
        <v>0</v>
      </c>
      <c r="Z1335" s="9">
        <v>0.82</v>
      </c>
      <c r="AA1335" s="10">
        <v>3.2921810699588473E-2</v>
      </c>
      <c r="AB1335" s="9">
        <v>0.25699996950000004</v>
      </c>
      <c r="AC1335" s="9">
        <v>0.72599999999999998</v>
      </c>
      <c r="AD1335" s="10">
        <v>0.66228422862813807</v>
      </c>
      <c r="AE1335" s="10">
        <v>0.67430690247099001</v>
      </c>
      <c r="AF1335" s="9">
        <v>0.23772174556853443</v>
      </c>
      <c r="AG1335" s="9">
        <v>0.58997785714285722</v>
      </c>
    </row>
    <row r="1336" spans="3:33">
      <c r="C1336" t="s">
        <v>206</v>
      </c>
      <c r="D1336">
        <v>1997</v>
      </c>
      <c r="E1336" s="9">
        <v>0.44775485804416404</v>
      </c>
      <c r="F1336" s="9">
        <v>0.20791999999999999</v>
      </c>
      <c r="G1336" s="9">
        <v>0</v>
      </c>
      <c r="H1336" s="9">
        <v>0.375</v>
      </c>
      <c r="I1336" s="9">
        <v>0</v>
      </c>
      <c r="J1336" s="9">
        <v>0</v>
      </c>
      <c r="K1336" s="10">
        <v>0.24566666666666667</v>
      </c>
      <c r="L1336" s="9">
        <v>0.35159999999999997</v>
      </c>
      <c r="M1336" s="9">
        <v>0</v>
      </c>
      <c r="N1336" s="10">
        <v>0.14000000000000001</v>
      </c>
      <c r="O1336" s="10">
        <v>0.78</v>
      </c>
      <c r="P1336" s="9">
        <v>0</v>
      </c>
      <c r="Q1336" s="10">
        <v>0.85</v>
      </c>
      <c r="R1336" s="9">
        <v>0.46598399999999995</v>
      </c>
      <c r="S1336" s="9">
        <v>9.1517073170731988E-2</v>
      </c>
      <c r="T1336" s="11">
        <v>0.22922636199999999</v>
      </c>
      <c r="U1336" s="9">
        <v>0</v>
      </c>
      <c r="V1336" s="10">
        <v>3.1785720000000002E-3</v>
      </c>
      <c r="W1336" s="9">
        <v>7.192555178211299E-2</v>
      </c>
      <c r="X1336" s="9">
        <v>0.24077713962792199</v>
      </c>
      <c r="Y1336" s="9">
        <v>0</v>
      </c>
      <c r="Z1336" s="9">
        <v>0.82</v>
      </c>
      <c r="AA1336" s="10">
        <v>3.2921810699588473E-2</v>
      </c>
      <c r="AB1336" s="9">
        <v>0.25099998470000007</v>
      </c>
      <c r="AC1336" s="9">
        <v>0.70299999999999996</v>
      </c>
      <c r="AD1336" s="10">
        <v>0.70077181427447899</v>
      </c>
      <c r="AE1336" s="10">
        <v>0.67581983882482199</v>
      </c>
      <c r="AF1336" s="9">
        <v>0.33709245262901</v>
      </c>
      <c r="AG1336" s="9">
        <v>0.60609914285714284</v>
      </c>
    </row>
    <row r="1337" spans="3:33">
      <c r="C1337" t="s">
        <v>206</v>
      </c>
      <c r="D1337">
        <v>1998</v>
      </c>
      <c r="E1337" s="9">
        <v>0.44775485804416404</v>
      </c>
      <c r="F1337" s="9">
        <v>0.20838000000000001</v>
      </c>
      <c r="G1337" s="9">
        <v>0</v>
      </c>
      <c r="H1337" s="9">
        <v>0.375</v>
      </c>
      <c r="I1337" s="9">
        <v>0</v>
      </c>
      <c r="J1337" s="9">
        <v>0</v>
      </c>
      <c r="K1337" s="10">
        <v>0.24566666666666667</v>
      </c>
      <c r="L1337" s="9">
        <v>0.35039999999999999</v>
      </c>
      <c r="M1337" s="9">
        <v>0</v>
      </c>
      <c r="N1337" s="10">
        <v>0.14000000000000001</v>
      </c>
      <c r="O1337" s="10">
        <v>0.76</v>
      </c>
      <c r="P1337" s="9">
        <v>0</v>
      </c>
      <c r="Q1337" s="10">
        <v>0.85</v>
      </c>
      <c r="R1337" s="9">
        <v>0.46394400000000002</v>
      </c>
      <c r="S1337" s="9">
        <v>8.9970731707317952E-2</v>
      </c>
      <c r="T1337" s="11">
        <v>0.22922636199999999</v>
      </c>
      <c r="U1337" s="9">
        <v>0</v>
      </c>
      <c r="V1337" s="10">
        <v>3.1995269999999998E-3</v>
      </c>
      <c r="W1337" s="9">
        <v>7.192555178211299E-2</v>
      </c>
      <c r="X1337" s="9">
        <v>0.24077713962792199</v>
      </c>
      <c r="Y1337" s="9">
        <v>0</v>
      </c>
      <c r="Z1337" s="9">
        <v>0.82</v>
      </c>
      <c r="AA1337" s="10">
        <v>3.2921810699588473E-2</v>
      </c>
      <c r="AB1337" s="9">
        <v>0.24</v>
      </c>
      <c r="AC1337" s="9">
        <v>0.70200000000000007</v>
      </c>
      <c r="AD1337" s="10">
        <v>0.73925939992082002</v>
      </c>
      <c r="AE1337" s="10">
        <v>0.67733277517865398</v>
      </c>
      <c r="AF1337" s="9">
        <v>0.41582146278863336</v>
      </c>
      <c r="AG1337" s="9">
        <v>0.62222042857142856</v>
      </c>
    </row>
    <row r="1338" spans="3:33">
      <c r="C1338" t="s">
        <v>206</v>
      </c>
      <c r="D1338">
        <v>1999</v>
      </c>
      <c r="E1338" s="9">
        <v>0.44775485804416404</v>
      </c>
      <c r="F1338" s="9">
        <v>0.20884</v>
      </c>
      <c r="G1338" s="9">
        <v>0</v>
      </c>
      <c r="H1338" s="9">
        <v>0.375</v>
      </c>
      <c r="I1338" s="9">
        <v>0</v>
      </c>
      <c r="J1338" s="9">
        <v>0</v>
      </c>
      <c r="K1338" s="10">
        <v>0.24566666666666667</v>
      </c>
      <c r="L1338" s="9">
        <v>0.34920000000000001</v>
      </c>
      <c r="M1338" s="9">
        <v>0</v>
      </c>
      <c r="N1338" s="10">
        <v>0.14000000000000001</v>
      </c>
      <c r="O1338" s="10">
        <v>0.8</v>
      </c>
      <c r="P1338" s="9">
        <v>0</v>
      </c>
      <c r="Q1338" s="10">
        <v>0.85</v>
      </c>
      <c r="R1338" s="9">
        <v>0.462032</v>
      </c>
      <c r="S1338" s="9">
        <v>8.8585365853660059E-2</v>
      </c>
      <c r="T1338" s="11">
        <v>0.22922636199999999</v>
      </c>
      <c r="U1338" s="9">
        <v>0</v>
      </c>
      <c r="V1338" s="10">
        <v>3.2204819999999998E-3</v>
      </c>
      <c r="W1338" s="9">
        <v>7.192555178211299E-2</v>
      </c>
      <c r="X1338" s="9">
        <v>0.24077713962792199</v>
      </c>
      <c r="Y1338" s="9">
        <v>0</v>
      </c>
      <c r="Z1338" s="9">
        <v>0.82</v>
      </c>
      <c r="AA1338" s="10">
        <v>3.2921810699588473E-2</v>
      </c>
      <c r="AB1338" s="9">
        <v>0.23900001529999992</v>
      </c>
      <c r="AC1338" s="9">
        <v>0.69099999999999995</v>
      </c>
      <c r="AD1338" s="10">
        <v>0.72586512988145091</v>
      </c>
      <c r="AE1338" s="10">
        <v>0.67616623708479195</v>
      </c>
      <c r="AF1338" s="9">
        <v>0.49871116374961671</v>
      </c>
      <c r="AG1338" s="9">
        <v>0.64542371428571421</v>
      </c>
    </row>
    <row r="1339" spans="3:33">
      <c r="C1339" t="s">
        <v>206</v>
      </c>
      <c r="D1339">
        <v>2000</v>
      </c>
      <c r="E1339" s="9">
        <v>0.44775485804416404</v>
      </c>
      <c r="F1339" s="9">
        <v>0.20929999999999999</v>
      </c>
      <c r="G1339" s="9">
        <v>0</v>
      </c>
      <c r="H1339" s="9">
        <v>0.375</v>
      </c>
      <c r="I1339" s="9">
        <v>0</v>
      </c>
      <c r="J1339" s="9">
        <v>0</v>
      </c>
      <c r="K1339" s="10">
        <v>0.24566666666666667</v>
      </c>
      <c r="L1339" s="9">
        <v>0.34799999999999998</v>
      </c>
      <c r="M1339" s="9">
        <v>0</v>
      </c>
      <c r="N1339" s="10">
        <v>0.14000000000000001</v>
      </c>
      <c r="O1339" s="10">
        <v>0.79</v>
      </c>
      <c r="P1339" s="9">
        <v>0</v>
      </c>
      <c r="Q1339" s="10">
        <v>0.85</v>
      </c>
      <c r="R1339" s="9">
        <v>0.46011999999999997</v>
      </c>
      <c r="S1339" s="9">
        <v>7.847804878048803E-2</v>
      </c>
      <c r="T1339" s="11">
        <v>0.22922636199999999</v>
      </c>
      <c r="U1339" s="9">
        <v>0</v>
      </c>
      <c r="V1339" s="10">
        <v>3.2414369999999998E-3</v>
      </c>
      <c r="W1339" s="9">
        <v>7.192555178211299E-2</v>
      </c>
      <c r="X1339" s="9">
        <v>0.24077713962792199</v>
      </c>
      <c r="Y1339" s="9">
        <v>0</v>
      </c>
      <c r="Z1339" s="9">
        <v>0.82</v>
      </c>
      <c r="AA1339" s="10">
        <v>3.2921810699588473E-2</v>
      </c>
      <c r="AB1339" s="9">
        <v>0.23400001529999992</v>
      </c>
      <c r="AC1339" s="9">
        <v>0.70700000000000007</v>
      </c>
      <c r="AD1339" s="10">
        <v>0.71247085984208203</v>
      </c>
      <c r="AE1339" s="10">
        <v>0.67499969899092993</v>
      </c>
      <c r="AF1339" s="9">
        <v>0.58488895895185777</v>
      </c>
      <c r="AG1339" s="9">
        <v>0.68117585714285711</v>
      </c>
    </row>
    <row r="1340" spans="3:33">
      <c r="C1340" t="s">
        <v>206</v>
      </c>
      <c r="D1340">
        <v>2001</v>
      </c>
      <c r="E1340" s="9">
        <v>0.44775485804416404</v>
      </c>
      <c r="F1340" s="9">
        <v>0.2134859999064356</v>
      </c>
      <c r="G1340" s="9">
        <v>0</v>
      </c>
      <c r="H1340" s="9">
        <v>0.375</v>
      </c>
      <c r="I1340" s="9">
        <v>0</v>
      </c>
      <c r="J1340" s="9">
        <v>0</v>
      </c>
      <c r="K1340" s="10">
        <v>0.24566666666666667</v>
      </c>
      <c r="L1340" s="9">
        <v>0.34639999999999999</v>
      </c>
      <c r="M1340" s="9">
        <v>0</v>
      </c>
      <c r="N1340" s="10">
        <v>0.14000000000000001</v>
      </c>
      <c r="O1340" s="10">
        <v>0.78</v>
      </c>
      <c r="P1340" s="9">
        <v>0</v>
      </c>
      <c r="Q1340" s="10">
        <v>0.85</v>
      </c>
      <c r="R1340" s="9">
        <v>0.45823599999999998</v>
      </c>
      <c r="S1340" s="9">
        <v>7.1658536585366028E-2</v>
      </c>
      <c r="T1340" s="11">
        <v>0.22922636199999999</v>
      </c>
      <c r="U1340" s="9">
        <v>0</v>
      </c>
      <c r="V1340" s="10">
        <v>3.0583613499999998E-3</v>
      </c>
      <c r="W1340" s="9">
        <v>7.192555178211299E-2</v>
      </c>
      <c r="X1340" s="9">
        <v>0.24077713962792199</v>
      </c>
      <c r="Y1340" s="9">
        <v>0</v>
      </c>
      <c r="Z1340" s="9">
        <v>0.82</v>
      </c>
      <c r="AA1340" s="10">
        <v>3.2921810699588473E-2</v>
      </c>
      <c r="AB1340" s="9">
        <v>0.22900001530000003</v>
      </c>
      <c r="AC1340" s="9">
        <v>0.70900000000000007</v>
      </c>
      <c r="AD1340" s="10">
        <v>0.71549359716431693</v>
      </c>
      <c r="AE1340" s="10">
        <v>0.68604703215464302</v>
      </c>
      <c r="AF1340" s="9">
        <v>0.65381874808295781</v>
      </c>
      <c r="AG1340" s="9">
        <v>0.70654300000000003</v>
      </c>
    </row>
    <row r="1341" spans="3:33">
      <c r="C1341" t="s">
        <v>206</v>
      </c>
      <c r="D1341">
        <v>2002</v>
      </c>
      <c r="E1341" s="9">
        <v>0.44775485804416404</v>
      </c>
      <c r="F1341" s="9">
        <v>0.21767199981287122</v>
      </c>
      <c r="G1341" s="9">
        <v>0</v>
      </c>
      <c r="H1341" s="9">
        <v>0.375</v>
      </c>
      <c r="I1341" s="9">
        <v>0</v>
      </c>
      <c r="J1341" s="9">
        <v>0</v>
      </c>
      <c r="K1341" s="10">
        <v>0.24566666666666667</v>
      </c>
      <c r="L1341" s="9">
        <v>0.3448</v>
      </c>
      <c r="M1341" s="9">
        <v>0</v>
      </c>
      <c r="N1341" s="10">
        <v>0.14000000000000001</v>
      </c>
      <c r="O1341" s="10">
        <v>0.78</v>
      </c>
      <c r="P1341" s="9">
        <v>0</v>
      </c>
      <c r="Q1341" s="10">
        <v>0.85</v>
      </c>
      <c r="R1341" s="9">
        <v>0.45635199999999998</v>
      </c>
      <c r="S1341" s="9">
        <v>6.8731707317074009E-2</v>
      </c>
      <c r="T1341" s="11">
        <v>0.22922636199999999</v>
      </c>
      <c r="U1341" s="9">
        <v>0</v>
      </c>
      <c r="V1341" s="10">
        <v>2.8752856999999998E-3</v>
      </c>
      <c r="W1341" s="9">
        <v>7.192555178211299E-2</v>
      </c>
      <c r="X1341" s="9">
        <v>0.24077713962792199</v>
      </c>
      <c r="Y1341" s="9">
        <v>0</v>
      </c>
      <c r="Z1341" s="9">
        <v>0.82</v>
      </c>
      <c r="AA1341" s="10">
        <v>3.2921810699588473E-2</v>
      </c>
      <c r="AB1341" s="9">
        <v>0.22300003050000006</v>
      </c>
      <c r="AC1341" s="9">
        <v>0.66700000000000004</v>
      </c>
      <c r="AD1341" s="10">
        <v>0.71851633448655206</v>
      </c>
      <c r="AE1341" s="10">
        <v>0.697094365318356</v>
      </c>
      <c r="AF1341" s="9">
        <v>0.70721853871604778</v>
      </c>
      <c r="AG1341" s="9">
        <v>0.72812899999999992</v>
      </c>
    </row>
    <row r="1342" spans="3:33">
      <c r="C1342" t="s">
        <v>206</v>
      </c>
      <c r="D1342">
        <v>2003</v>
      </c>
      <c r="E1342" s="9">
        <v>0.44775485804416404</v>
      </c>
      <c r="F1342" s="9">
        <v>0.22185799971930681</v>
      </c>
      <c r="G1342" s="9">
        <v>0</v>
      </c>
      <c r="H1342" s="9">
        <v>0.375</v>
      </c>
      <c r="I1342" s="9">
        <v>0</v>
      </c>
      <c r="J1342" s="9">
        <v>0</v>
      </c>
      <c r="K1342" s="10">
        <v>0.24566666666666667</v>
      </c>
      <c r="L1342" s="9">
        <v>0.34320000000000001</v>
      </c>
      <c r="M1342" s="9">
        <v>0</v>
      </c>
      <c r="N1342" s="10">
        <v>0.14000000000000001</v>
      </c>
      <c r="O1342" s="10">
        <v>0.78</v>
      </c>
      <c r="P1342" s="9">
        <v>0</v>
      </c>
      <c r="Q1342" s="10">
        <v>0.85</v>
      </c>
      <c r="R1342" s="9">
        <v>0.454156</v>
      </c>
      <c r="S1342" s="9">
        <v>6.4799999999999858E-2</v>
      </c>
      <c r="T1342" s="11">
        <v>0.22922636199999999</v>
      </c>
      <c r="U1342" s="9">
        <v>0</v>
      </c>
      <c r="V1342" s="10">
        <v>2.6922100499999998E-3</v>
      </c>
      <c r="W1342" s="9">
        <v>7.192555178211299E-2</v>
      </c>
      <c r="X1342" s="9">
        <v>0.24077713962792199</v>
      </c>
      <c r="Y1342" s="9">
        <v>0</v>
      </c>
      <c r="Z1342" s="9">
        <v>0.82</v>
      </c>
      <c r="AA1342" s="10">
        <v>3.2921810699588473E-2</v>
      </c>
      <c r="AB1342" s="9">
        <v>0.21780199999999994</v>
      </c>
      <c r="AC1342" s="9">
        <v>0.67599999999999993</v>
      </c>
      <c r="AD1342" s="10">
        <v>0.71006722980685399</v>
      </c>
      <c r="AE1342" s="10">
        <v>0.70677030746807201</v>
      </c>
      <c r="AF1342" s="9">
        <v>0.75387442125098558</v>
      </c>
      <c r="AG1342" s="9">
        <v>0.74976242857142861</v>
      </c>
    </row>
    <row r="1343" spans="3:33">
      <c r="C1343" t="s">
        <v>206</v>
      </c>
      <c r="D1343">
        <v>2004</v>
      </c>
      <c r="E1343" s="9">
        <v>0.44775485804416404</v>
      </c>
      <c r="F1343" s="9">
        <v>0.22604399962574243</v>
      </c>
      <c r="G1343" s="9">
        <v>0</v>
      </c>
      <c r="H1343" s="9">
        <v>0.375</v>
      </c>
      <c r="I1343" s="9">
        <v>0</v>
      </c>
      <c r="J1343" s="9">
        <v>0</v>
      </c>
      <c r="K1343" s="10">
        <v>0.24566666666666667</v>
      </c>
      <c r="L1343" s="9">
        <v>0.34159999999999996</v>
      </c>
      <c r="M1343" s="9">
        <v>0</v>
      </c>
      <c r="N1343" s="10">
        <v>0.14000000000000001</v>
      </c>
      <c r="O1343" s="10">
        <v>0.78</v>
      </c>
      <c r="P1343" s="9">
        <v>0</v>
      </c>
      <c r="Q1343" s="10">
        <v>0.85</v>
      </c>
      <c r="R1343" s="9">
        <v>0.45196000000000003</v>
      </c>
      <c r="S1343" s="9">
        <v>5.9395121951220098E-2</v>
      </c>
      <c r="T1343" s="11">
        <v>0.22922636199999999</v>
      </c>
      <c r="U1343" s="9">
        <v>0</v>
      </c>
      <c r="V1343" s="10">
        <v>2.5091343999999998E-3</v>
      </c>
      <c r="W1343" s="9">
        <v>7.192555178211299E-2</v>
      </c>
      <c r="X1343" s="9">
        <v>0.24077713962792199</v>
      </c>
      <c r="Y1343" s="9">
        <v>0</v>
      </c>
      <c r="Z1343" s="9">
        <v>0.82</v>
      </c>
      <c r="AA1343" s="10">
        <v>3.2921810699588473E-2</v>
      </c>
      <c r="AB1343" s="9">
        <v>0.2139009999999999</v>
      </c>
      <c r="AC1343" s="9">
        <v>0.64300000000000002</v>
      </c>
      <c r="AD1343" s="10">
        <v>0.70878611982520989</v>
      </c>
      <c r="AE1343" s="10">
        <v>0.70171352387070196</v>
      </c>
      <c r="AF1343" s="9">
        <v>0.79553054357572217</v>
      </c>
      <c r="AG1343" s="9">
        <v>0.77402642857142856</v>
      </c>
    </row>
    <row r="1344" spans="3:33">
      <c r="C1344" t="s">
        <v>206</v>
      </c>
      <c r="D1344">
        <v>2005</v>
      </c>
      <c r="E1344" s="9">
        <v>0.44775485804416404</v>
      </c>
      <c r="F1344" s="9">
        <v>0.23022999953217804</v>
      </c>
      <c r="G1344" s="9">
        <v>0</v>
      </c>
      <c r="H1344" s="9">
        <v>0.375</v>
      </c>
      <c r="I1344" s="9">
        <v>0</v>
      </c>
      <c r="J1344" s="9">
        <v>0</v>
      </c>
      <c r="K1344" s="10">
        <v>0.24566666666666667</v>
      </c>
      <c r="L1344" s="9">
        <v>0.34</v>
      </c>
      <c r="M1344" s="9">
        <v>0</v>
      </c>
      <c r="N1344" s="10">
        <v>0.14000000000000001</v>
      </c>
      <c r="O1344" s="10">
        <v>0.79</v>
      </c>
      <c r="P1344" s="9">
        <v>0</v>
      </c>
      <c r="Q1344" s="10">
        <v>0.85</v>
      </c>
      <c r="R1344" s="9">
        <v>0.56066000000000005</v>
      </c>
      <c r="S1344" s="9">
        <v>6.1497560975610099E-2</v>
      </c>
      <c r="T1344" s="11">
        <v>0.22922636199999999</v>
      </c>
      <c r="U1344" s="9">
        <v>0</v>
      </c>
      <c r="V1344" s="10">
        <v>2.3260587499999998E-3</v>
      </c>
      <c r="W1344" s="9">
        <v>7.192555178211299E-2</v>
      </c>
      <c r="X1344" s="9">
        <v>0.24077713962792199</v>
      </c>
      <c r="Y1344" s="9">
        <v>0</v>
      </c>
      <c r="Z1344" s="9">
        <v>0.82</v>
      </c>
      <c r="AA1344" s="10">
        <v>3.2921810699588473E-2</v>
      </c>
      <c r="AB1344" s="9">
        <v>0.20999999999999996</v>
      </c>
      <c r="AC1344" s="9">
        <v>0.67299999999999993</v>
      </c>
      <c r="AD1344" s="10">
        <v>0.70118426973970394</v>
      </c>
      <c r="AE1344" s="10">
        <v>0.69921822496531405</v>
      </c>
      <c r="AF1344" s="9">
        <v>0.83902267650007778</v>
      </c>
      <c r="AG1344" s="9">
        <v>0.79043557142857135</v>
      </c>
    </row>
    <row r="1345" spans="3:33">
      <c r="C1345" t="s">
        <v>206</v>
      </c>
      <c r="D1345">
        <v>2006</v>
      </c>
      <c r="E1345" s="9">
        <v>0.44775485804416404</v>
      </c>
      <c r="F1345" s="9">
        <v>0.23441599943861366</v>
      </c>
      <c r="G1345" s="9">
        <v>0</v>
      </c>
      <c r="H1345" s="9">
        <v>0.375</v>
      </c>
      <c r="I1345" s="9">
        <v>0</v>
      </c>
      <c r="J1345" s="9">
        <v>0</v>
      </c>
      <c r="K1345" s="10">
        <v>0.24566666666666667</v>
      </c>
      <c r="L1345" s="9">
        <v>0.33840000000000003</v>
      </c>
      <c r="M1345" s="9">
        <v>0.13947762791693408</v>
      </c>
      <c r="N1345" s="10">
        <v>0.14000000000000001</v>
      </c>
      <c r="O1345" s="10">
        <v>0.78</v>
      </c>
      <c r="P1345" s="9">
        <v>0</v>
      </c>
      <c r="Q1345" s="10">
        <v>0.85</v>
      </c>
      <c r="R1345" s="9">
        <v>0.66935999999999996</v>
      </c>
      <c r="S1345" s="9">
        <v>5.3560975609756034E-2</v>
      </c>
      <c r="T1345" s="11">
        <v>0.22922636199999999</v>
      </c>
      <c r="U1345" s="9">
        <v>0</v>
      </c>
      <c r="V1345" s="10">
        <v>2.2314616666666664E-3</v>
      </c>
      <c r="W1345" s="9">
        <v>7.192555178211299E-2</v>
      </c>
      <c r="X1345" s="9">
        <v>0.24077713962792199</v>
      </c>
      <c r="Y1345" s="9">
        <v>0</v>
      </c>
      <c r="Z1345" s="9">
        <v>0.82</v>
      </c>
      <c r="AA1345" s="10">
        <v>3.2921810699588473E-2</v>
      </c>
      <c r="AB1345" s="9">
        <v>0.20713386540000001</v>
      </c>
      <c r="AC1345" s="9">
        <v>0.73299999999999998</v>
      </c>
      <c r="AD1345" s="10">
        <v>0.71124391661075204</v>
      </c>
      <c r="AE1345" s="10">
        <v>0.68648762638805005</v>
      </c>
      <c r="AF1345" s="9">
        <v>0.86820014541608892</v>
      </c>
      <c r="AG1345" s="9">
        <v>0.81702299999999994</v>
      </c>
    </row>
    <row r="1346" spans="3:33">
      <c r="C1346" t="s">
        <v>206</v>
      </c>
      <c r="D1346">
        <v>2007</v>
      </c>
      <c r="E1346" s="9">
        <v>0.44775485804416404</v>
      </c>
      <c r="F1346" s="9">
        <v>0.23860199934504928</v>
      </c>
      <c r="G1346" s="9">
        <v>0</v>
      </c>
      <c r="H1346" s="9">
        <v>0.375</v>
      </c>
      <c r="I1346" s="9">
        <v>0</v>
      </c>
      <c r="J1346" s="9">
        <v>0</v>
      </c>
      <c r="K1346" s="10">
        <v>0.24566666666666667</v>
      </c>
      <c r="L1346" s="9">
        <v>0.33679999999999999</v>
      </c>
      <c r="M1346" s="9">
        <v>0.14107526881720411</v>
      </c>
      <c r="N1346" s="10">
        <v>0.14000000000000001</v>
      </c>
      <c r="O1346" s="10">
        <v>0.78</v>
      </c>
      <c r="P1346" s="9">
        <v>0</v>
      </c>
      <c r="Q1346" s="10">
        <v>0.85</v>
      </c>
      <c r="R1346" s="9">
        <v>0.66935999999999996</v>
      </c>
      <c r="S1346" s="9">
        <v>4.9858536585365987E-2</v>
      </c>
      <c r="T1346" s="11">
        <v>0.22922636199999999</v>
      </c>
      <c r="U1346" s="9">
        <v>0</v>
      </c>
      <c r="V1346" s="10">
        <v>2.1368645833333335E-3</v>
      </c>
      <c r="W1346" s="9">
        <v>7.192555178211299E-2</v>
      </c>
      <c r="X1346" s="9">
        <v>0.24077713962792199</v>
      </c>
      <c r="Y1346" s="9">
        <v>0</v>
      </c>
      <c r="Z1346" s="9">
        <v>0.82</v>
      </c>
      <c r="AA1346" s="10">
        <v>3.2921810699588473E-2</v>
      </c>
      <c r="AB1346" s="9">
        <v>0.20399666940000005</v>
      </c>
      <c r="AC1346" s="9">
        <v>0.72699999999999998</v>
      </c>
      <c r="AD1346" s="10">
        <v>0.69906581775266408</v>
      </c>
      <c r="AE1346" s="10">
        <v>0.69380097505339</v>
      </c>
      <c r="AF1346" s="9">
        <v>0.91567644916122548</v>
      </c>
      <c r="AG1346" s="9">
        <v>0.82671557142857144</v>
      </c>
    </row>
    <row r="1347" spans="3:33">
      <c r="C1347" t="s">
        <v>206</v>
      </c>
      <c r="D1347">
        <v>2008</v>
      </c>
      <c r="E1347" s="9">
        <v>0.44775485804416404</v>
      </c>
      <c r="F1347" s="9">
        <v>0.24278799925148487</v>
      </c>
      <c r="G1347" s="9">
        <v>0</v>
      </c>
      <c r="H1347" s="9">
        <v>0.375</v>
      </c>
      <c r="I1347" s="9">
        <v>0</v>
      </c>
      <c r="J1347" s="9">
        <v>0</v>
      </c>
      <c r="K1347" s="10">
        <v>0.24566666666666667</v>
      </c>
      <c r="L1347" s="9">
        <v>0.33520000000000005</v>
      </c>
      <c r="M1347" s="9">
        <v>0.18537884700315499</v>
      </c>
      <c r="N1347" s="10">
        <v>0.14000000000000001</v>
      </c>
      <c r="O1347" s="10">
        <v>0.79559999965131289</v>
      </c>
      <c r="P1347" s="9">
        <v>0</v>
      </c>
      <c r="Q1347" s="10">
        <v>0.85</v>
      </c>
      <c r="R1347" s="9">
        <v>0.66935999999999996</v>
      </c>
      <c r="S1347" s="9">
        <v>4.8248780487805898E-2</v>
      </c>
      <c r="T1347" s="11">
        <v>0.22922636199999999</v>
      </c>
      <c r="U1347" s="9">
        <v>0</v>
      </c>
      <c r="V1347" s="10">
        <v>2.0422675000000001E-3</v>
      </c>
      <c r="W1347" s="9">
        <v>7.192555178211299E-2</v>
      </c>
      <c r="X1347" s="9">
        <v>0.24077713962792199</v>
      </c>
      <c r="Y1347" s="9">
        <v>0</v>
      </c>
      <c r="Z1347" s="9">
        <v>0.82</v>
      </c>
      <c r="AA1347" s="10">
        <v>3.2921810699588473E-2</v>
      </c>
      <c r="AB1347" s="9">
        <v>0.21991673565615888</v>
      </c>
      <c r="AC1347" s="9">
        <v>0.73</v>
      </c>
      <c r="AD1347" s="10">
        <v>0.67241466729075405</v>
      </c>
      <c r="AE1347" s="10">
        <v>0.69392323959675806</v>
      </c>
      <c r="AF1347" s="9">
        <v>0.96051111250321886</v>
      </c>
      <c r="AG1347" s="9">
        <v>0.82900728571428572</v>
      </c>
    </row>
    <row r="1348" spans="3:33">
      <c r="C1348" t="s">
        <v>206</v>
      </c>
      <c r="D1348">
        <v>2009</v>
      </c>
      <c r="E1348" s="9">
        <v>0.44775485804416404</v>
      </c>
      <c r="F1348" s="9">
        <v>0.24697399915792048</v>
      </c>
      <c r="G1348" s="9">
        <v>1.9999999552965164E-2</v>
      </c>
      <c r="H1348" s="9">
        <v>0.375</v>
      </c>
      <c r="I1348" s="9">
        <v>0</v>
      </c>
      <c r="J1348" s="9">
        <v>1.9999999552965164E-2</v>
      </c>
      <c r="K1348" s="10">
        <v>0.24566666666666667</v>
      </c>
      <c r="L1348" s="9">
        <v>0.33360000000000001</v>
      </c>
      <c r="M1348" s="9">
        <v>0.18537884700315499</v>
      </c>
      <c r="N1348" s="10">
        <v>0.14000000000000001</v>
      </c>
      <c r="O1348" s="10">
        <v>0.81119999930262565</v>
      </c>
      <c r="P1348" s="9">
        <v>0</v>
      </c>
      <c r="Q1348" s="10">
        <v>0.85</v>
      </c>
      <c r="R1348" s="9">
        <v>0.66935999999999996</v>
      </c>
      <c r="S1348" s="9">
        <v>8.128380413965941E-2</v>
      </c>
      <c r="T1348" s="11">
        <v>0.22922636199999999</v>
      </c>
      <c r="U1348" s="9">
        <v>0</v>
      </c>
      <c r="V1348" s="10">
        <v>2.0831128490870357E-3</v>
      </c>
      <c r="W1348" s="9">
        <v>7.192555178211299E-2</v>
      </c>
      <c r="X1348" s="9">
        <v>0.24077713962792199</v>
      </c>
      <c r="Y1348" s="9">
        <v>0</v>
      </c>
      <c r="Z1348" s="9">
        <v>0.82</v>
      </c>
      <c r="AA1348" s="10">
        <v>3.2921810699588473E-2</v>
      </c>
      <c r="AB1348" s="9">
        <v>0.2358368019123176</v>
      </c>
      <c r="AC1348" s="9">
        <v>0.72799999999999998</v>
      </c>
      <c r="AD1348" s="10">
        <v>0.69079653406990604</v>
      </c>
      <c r="AE1348" s="10">
        <v>0.70635507191684599</v>
      </c>
      <c r="AF1348" s="9">
        <v>1</v>
      </c>
      <c r="AG1348" s="9">
        <v>0.81242714037059516</v>
      </c>
    </row>
    <row r="1349" spans="3:33">
      <c r="C1349" t="s">
        <v>206</v>
      </c>
      <c r="D1349">
        <v>2010</v>
      </c>
      <c r="E1349" s="9">
        <v>0.44775485804416404</v>
      </c>
      <c r="F1349" s="9">
        <v>0.2511599990643561</v>
      </c>
      <c r="G1349" s="9">
        <v>3.9999999105930328E-2</v>
      </c>
      <c r="H1349" s="9">
        <v>0.375</v>
      </c>
      <c r="I1349" s="9">
        <v>0</v>
      </c>
      <c r="J1349" s="9">
        <v>3.9999999105930328E-2</v>
      </c>
      <c r="K1349" s="10">
        <v>0.24566666666666667</v>
      </c>
      <c r="L1349" s="9">
        <v>0.33693599992543455</v>
      </c>
      <c r="M1349" s="9">
        <v>0.18537884700315499</v>
      </c>
      <c r="N1349" s="10">
        <v>0.14000000000000001</v>
      </c>
      <c r="O1349" s="10">
        <v>0.82679999895393852</v>
      </c>
      <c r="P1349" s="9">
        <v>0</v>
      </c>
      <c r="Q1349" s="10">
        <v>0.85</v>
      </c>
      <c r="R1349" s="9">
        <v>0.66935999999999996</v>
      </c>
      <c r="S1349" s="9">
        <v>0.11431882779151292</v>
      </c>
      <c r="T1349" s="11">
        <v>0.22922636199999999</v>
      </c>
      <c r="U1349" s="9">
        <v>0</v>
      </c>
      <c r="V1349" s="10">
        <v>2.1239581981740709E-3</v>
      </c>
      <c r="W1349" s="9">
        <v>7.192555178211299E-2</v>
      </c>
      <c r="X1349" s="9">
        <v>0.24077713962792199</v>
      </c>
      <c r="Y1349" s="9">
        <v>0</v>
      </c>
      <c r="Z1349" s="9">
        <v>0.82</v>
      </c>
      <c r="AA1349" s="10">
        <v>3.2921810699588473E-2</v>
      </c>
      <c r="AB1349" s="9">
        <v>0.25175686816847642</v>
      </c>
      <c r="AC1349" s="9">
        <v>0.72900000000000009</v>
      </c>
      <c r="AD1349" s="10">
        <v>0.68888856877185334</v>
      </c>
      <c r="AE1349" s="10">
        <v>0.70429152124380145</v>
      </c>
      <c r="AF1349" s="9">
        <v>0.99097444362292164</v>
      </c>
      <c r="AG1349" s="9">
        <v>0.79584699502690448</v>
      </c>
    </row>
    <row r="1350" spans="3:33">
      <c r="C1350" t="s">
        <v>208</v>
      </c>
      <c r="D1350">
        <v>1995</v>
      </c>
      <c r="E1350" s="9">
        <v>0.42288625776397515</v>
      </c>
      <c r="F1350" s="9">
        <v>0.99370000000000003</v>
      </c>
      <c r="G1350" s="9">
        <v>4.0000000000000036E-2</v>
      </c>
      <c r="H1350" s="9">
        <v>0.5</v>
      </c>
      <c r="I1350" s="9">
        <v>3.9333333333333331E-2</v>
      </c>
      <c r="J1350" s="9">
        <v>3.0000000000000027E-2</v>
      </c>
      <c r="K1350" s="10">
        <v>0.54108333333333336</v>
      </c>
      <c r="L1350" s="9">
        <v>0.218</v>
      </c>
      <c r="M1350" s="9">
        <v>0.79960317460317465</v>
      </c>
      <c r="N1350" s="10">
        <v>0.14000000000000001</v>
      </c>
      <c r="O1350" s="10">
        <v>0.79</v>
      </c>
      <c r="P1350" s="9">
        <v>5.1999999955296514E-2</v>
      </c>
      <c r="Q1350" s="10">
        <v>7.4999999999999997E-2</v>
      </c>
      <c r="R1350" s="9">
        <v>0.70840000000000003</v>
      </c>
      <c r="S1350" s="9">
        <v>0.319807317073172</v>
      </c>
      <c r="T1350" s="11">
        <v>0.19243986199999999</v>
      </c>
      <c r="U1350" s="9">
        <v>2.7089556469999998E-2</v>
      </c>
      <c r="V1350" s="10">
        <v>0.11484288075</v>
      </c>
      <c r="W1350" s="9">
        <v>6.914763723476438E-5</v>
      </c>
      <c r="X1350" s="9">
        <v>2.8998202182263998E-4</v>
      </c>
      <c r="Y1350" s="9">
        <v>9.9999999999988987E-4</v>
      </c>
      <c r="Z1350" s="9">
        <v>0.96</v>
      </c>
      <c r="AA1350" s="10">
        <v>0</v>
      </c>
      <c r="AB1350" s="9">
        <v>0</v>
      </c>
      <c r="AC1350" s="9">
        <v>0.627</v>
      </c>
      <c r="AD1350" s="10">
        <v>0.53316345256159625</v>
      </c>
      <c r="AE1350" s="10">
        <v>0.42642629167552376</v>
      </c>
      <c r="AF1350" s="9">
        <v>3.1360084756985557E-3</v>
      </c>
      <c r="AG1350" s="9">
        <v>0.27007642857142855</v>
      </c>
    </row>
    <row r="1351" spans="3:33">
      <c r="C1351" t="s">
        <v>208</v>
      </c>
      <c r="D1351">
        <v>1996</v>
      </c>
      <c r="E1351" s="9">
        <v>0.42288625776397515</v>
      </c>
      <c r="F1351" s="9">
        <v>0.99370000000000003</v>
      </c>
      <c r="G1351" s="9">
        <v>4.0000000000000036E-2</v>
      </c>
      <c r="H1351" s="9">
        <v>0.5</v>
      </c>
      <c r="I1351" s="9">
        <v>3.9333333333333331E-2</v>
      </c>
      <c r="J1351" s="9">
        <v>2.8000000000000025E-2</v>
      </c>
      <c r="K1351" s="10">
        <v>0.54108333333333336</v>
      </c>
      <c r="L1351" s="9">
        <v>0.21780000000000002</v>
      </c>
      <c r="M1351" s="9">
        <v>0.79801587301587307</v>
      </c>
      <c r="N1351" s="10">
        <v>0.14000000000000001</v>
      </c>
      <c r="O1351" s="10">
        <v>0.9</v>
      </c>
      <c r="P1351" s="9">
        <v>5.0999999977648258E-2</v>
      </c>
      <c r="Q1351" s="10">
        <v>7.4999999999999997E-2</v>
      </c>
      <c r="R1351" s="9">
        <v>0.70840000000000003</v>
      </c>
      <c r="S1351" s="9">
        <v>0.31281658536585411</v>
      </c>
      <c r="T1351" s="11">
        <v>0.19243986199999999</v>
      </c>
      <c r="U1351" s="9">
        <v>2.5578351419999999E-2</v>
      </c>
      <c r="V1351" s="10">
        <v>0.1087534412</v>
      </c>
      <c r="W1351" s="9">
        <v>6.914763723476438E-5</v>
      </c>
      <c r="X1351" s="9">
        <v>2.8998202182263998E-4</v>
      </c>
      <c r="Y1351" s="9">
        <v>9.9999999999988987E-4</v>
      </c>
      <c r="Z1351" s="9">
        <v>0.96</v>
      </c>
      <c r="AA1351" s="10">
        <v>0</v>
      </c>
      <c r="AB1351" s="9">
        <v>0</v>
      </c>
      <c r="AC1351" s="9">
        <v>0.60799999999999998</v>
      </c>
      <c r="AD1351" s="10">
        <v>0.53384025770047805</v>
      </c>
      <c r="AE1351" s="10">
        <v>0.42492478745825002</v>
      </c>
      <c r="AF1351" s="9">
        <v>6.1946690085818894E-3</v>
      </c>
      <c r="AG1351" s="9">
        <v>0.29192128571428572</v>
      </c>
    </row>
    <row r="1352" spans="3:33">
      <c r="C1352" t="s">
        <v>208</v>
      </c>
      <c r="D1352">
        <v>1997</v>
      </c>
      <c r="E1352" s="9">
        <v>0.42288625776397515</v>
      </c>
      <c r="F1352" s="9">
        <v>0.99370000000000003</v>
      </c>
      <c r="G1352" s="9">
        <v>4.0000000000000036E-2</v>
      </c>
      <c r="H1352" s="9">
        <v>0.5</v>
      </c>
      <c r="I1352" s="9">
        <v>3.9333333333333331E-2</v>
      </c>
      <c r="J1352" s="9">
        <v>2.5999999999999912E-2</v>
      </c>
      <c r="K1352" s="10">
        <v>0.54108333333333336</v>
      </c>
      <c r="L1352" s="9">
        <v>0.21760000000000002</v>
      </c>
      <c r="M1352" s="9">
        <v>0.80095110771581357</v>
      </c>
      <c r="N1352" s="10">
        <v>0.14000000000000001</v>
      </c>
      <c r="O1352" s="10">
        <v>0.93</v>
      </c>
      <c r="P1352" s="9">
        <v>0.05</v>
      </c>
      <c r="Q1352" s="10">
        <v>7.4999999999999997E-2</v>
      </c>
      <c r="R1352" s="9">
        <v>0.70840000000000003</v>
      </c>
      <c r="S1352" s="9">
        <v>0.30610878048780588</v>
      </c>
      <c r="T1352" s="11">
        <v>0.19243986199999999</v>
      </c>
      <c r="U1352" s="9">
        <v>2.213756251E-2</v>
      </c>
      <c r="V1352" s="10">
        <v>0.10266400165</v>
      </c>
      <c r="W1352" s="9">
        <v>6.914763723476438E-5</v>
      </c>
      <c r="X1352" s="9">
        <v>2.8998202182263998E-4</v>
      </c>
      <c r="Y1352" s="9">
        <v>9.9999999999988987E-4</v>
      </c>
      <c r="Z1352" s="9">
        <v>0.96</v>
      </c>
      <c r="AA1352" s="10">
        <v>0</v>
      </c>
      <c r="AB1352" s="9">
        <v>0</v>
      </c>
      <c r="AC1352" s="9">
        <v>0.63600000000000001</v>
      </c>
      <c r="AD1352" s="10">
        <v>0.50393428095092796</v>
      </c>
      <c r="AE1352" s="10">
        <v>0.425037353106893</v>
      </c>
      <c r="AF1352" s="9">
        <v>1.1222190803601333E-2</v>
      </c>
      <c r="AG1352" s="9">
        <v>0.32288528571428571</v>
      </c>
    </row>
    <row r="1353" spans="3:33">
      <c r="C1353" t="s">
        <v>208</v>
      </c>
      <c r="D1353">
        <v>1998</v>
      </c>
      <c r="E1353" s="9">
        <v>0.42288625776397515</v>
      </c>
      <c r="F1353" s="9">
        <v>0.99370000000000003</v>
      </c>
      <c r="G1353" s="9">
        <v>4.0000000000000036E-2</v>
      </c>
      <c r="H1353" s="9">
        <v>0.5</v>
      </c>
      <c r="I1353" s="9">
        <v>3.9333333333333331E-2</v>
      </c>
      <c r="J1353" s="9">
        <v>2.4000000000000021E-2</v>
      </c>
      <c r="K1353" s="10">
        <v>0.54108333333333336</v>
      </c>
      <c r="L1353" s="9">
        <v>0.21739999999999998</v>
      </c>
      <c r="M1353" s="9">
        <v>0.80225563909774467</v>
      </c>
      <c r="N1353" s="10">
        <v>0.14000000000000001</v>
      </c>
      <c r="O1353" s="10">
        <v>1</v>
      </c>
      <c r="P1353" s="9">
        <v>0.05</v>
      </c>
      <c r="Q1353" s="10">
        <v>7.4999999999999997E-2</v>
      </c>
      <c r="R1353" s="9">
        <v>0.70840000000000003</v>
      </c>
      <c r="S1353" s="9">
        <v>0.29965463414634197</v>
      </c>
      <c r="T1353" s="11">
        <v>0.19243986199999999</v>
      </c>
      <c r="U1353" s="9">
        <v>1.8089699109999999E-2</v>
      </c>
      <c r="V1353" s="10">
        <v>9.6574562099999997E-2</v>
      </c>
      <c r="W1353" s="9">
        <v>6.914763723476438E-5</v>
      </c>
      <c r="X1353" s="9">
        <v>2.8998202182263998E-4</v>
      </c>
      <c r="Y1353" s="9">
        <v>9.9999999999988987E-4</v>
      </c>
      <c r="Z1353" s="9">
        <v>0.96</v>
      </c>
      <c r="AA1353" s="10">
        <v>0</v>
      </c>
      <c r="AB1353" s="9">
        <v>0</v>
      </c>
      <c r="AC1353" s="9">
        <v>0.66799999999999993</v>
      </c>
      <c r="AD1353" s="10">
        <v>0.47402830420137798</v>
      </c>
      <c r="AE1353" s="10">
        <v>0.42514991875553604</v>
      </c>
      <c r="AF1353" s="9">
        <v>1.9921646534514666E-2</v>
      </c>
      <c r="AG1353" s="9">
        <v>0.34492290476190474</v>
      </c>
    </row>
    <row r="1354" spans="3:33">
      <c r="C1354" t="s">
        <v>208</v>
      </c>
      <c r="D1354">
        <v>1999</v>
      </c>
      <c r="E1354" s="9">
        <v>0.42288625776397515</v>
      </c>
      <c r="F1354" s="9">
        <v>0.99370000000000003</v>
      </c>
      <c r="G1354" s="9">
        <v>4.0000000000000036E-2</v>
      </c>
      <c r="H1354" s="9">
        <v>0.5</v>
      </c>
      <c r="I1354" s="9">
        <v>3.9333333333333331E-2</v>
      </c>
      <c r="J1354" s="9">
        <v>2.200000000000002E-2</v>
      </c>
      <c r="K1354" s="10">
        <v>0.54108333333333336</v>
      </c>
      <c r="L1354" s="9">
        <v>0.21719999999999998</v>
      </c>
      <c r="M1354" s="9">
        <v>0.78541353383458667</v>
      </c>
      <c r="N1354" s="10">
        <v>0.14000000000000001</v>
      </c>
      <c r="O1354" s="10">
        <v>0.86</v>
      </c>
      <c r="P1354" s="9">
        <v>0.05</v>
      </c>
      <c r="Q1354" s="10">
        <v>7.4999999999999997E-2</v>
      </c>
      <c r="R1354" s="9">
        <v>0.70840000000000003</v>
      </c>
      <c r="S1354" s="9">
        <v>0.29343463414634186</v>
      </c>
      <c r="T1354" s="11">
        <v>0.19243986199999999</v>
      </c>
      <c r="U1354" s="9">
        <v>3.4446098559999999E-2</v>
      </c>
      <c r="V1354" s="10">
        <v>9.0485122550000005E-2</v>
      </c>
      <c r="W1354" s="9">
        <v>6.914763723476438E-5</v>
      </c>
      <c r="X1354" s="9">
        <v>2.8998202182263998E-4</v>
      </c>
      <c r="Y1354" s="9">
        <v>9.9999999999988987E-4</v>
      </c>
      <c r="Z1354" s="9">
        <v>0.96</v>
      </c>
      <c r="AA1354" s="10">
        <v>0</v>
      </c>
      <c r="AB1354" s="9">
        <v>0</v>
      </c>
      <c r="AC1354" s="9">
        <v>0.67400000000000004</v>
      </c>
      <c r="AD1354" s="10">
        <v>0.48833984676271169</v>
      </c>
      <c r="AE1354" s="10">
        <v>0.43697474580086898</v>
      </c>
      <c r="AF1354" s="9">
        <v>2.8111194198150669E-2</v>
      </c>
      <c r="AG1354" s="9">
        <v>0.36696052380952382</v>
      </c>
    </row>
    <row r="1355" spans="3:33">
      <c r="C1355" t="s">
        <v>208</v>
      </c>
      <c r="D1355">
        <v>2000</v>
      </c>
      <c r="E1355" s="9">
        <v>0.42288625776397515</v>
      </c>
      <c r="F1355" s="9">
        <v>0.99370000000000003</v>
      </c>
      <c r="G1355" s="9">
        <v>4.0000000000000036E-2</v>
      </c>
      <c r="H1355" s="9">
        <v>0.5</v>
      </c>
      <c r="I1355" s="9">
        <v>3.9333333333333331E-2</v>
      </c>
      <c r="J1355" s="9">
        <v>2.0000000000000018E-2</v>
      </c>
      <c r="K1355" s="10">
        <v>0.54108333333333336</v>
      </c>
      <c r="L1355" s="9">
        <v>0.217</v>
      </c>
      <c r="M1355" s="9">
        <v>0.7777293233082706</v>
      </c>
      <c r="N1355" s="10">
        <v>0.14000000000000001</v>
      </c>
      <c r="O1355" s="10">
        <v>0.96</v>
      </c>
      <c r="P1355" s="9">
        <v>0.05</v>
      </c>
      <c r="Q1355" s="10">
        <v>7.4999999999999997E-2</v>
      </c>
      <c r="R1355" s="9">
        <v>0.70840000000000003</v>
      </c>
      <c r="S1355" s="9">
        <v>0.28744926829268391</v>
      </c>
      <c r="T1355" s="11">
        <v>0.19243986199999999</v>
      </c>
      <c r="U1355" s="9">
        <v>4.4275144009999996E-2</v>
      </c>
      <c r="V1355" s="10">
        <v>8.4395682999999999E-2</v>
      </c>
      <c r="W1355" s="9">
        <v>6.914763723476438E-5</v>
      </c>
      <c r="X1355" s="9">
        <v>2.8998202182263998E-4</v>
      </c>
      <c r="Y1355" s="9">
        <v>9.9999999999988987E-4</v>
      </c>
      <c r="Z1355" s="9">
        <v>0.96</v>
      </c>
      <c r="AA1355" s="10">
        <v>0</v>
      </c>
      <c r="AB1355" s="9">
        <v>0</v>
      </c>
      <c r="AC1355" s="9">
        <v>0.67500000000000004</v>
      </c>
      <c r="AD1355" s="10">
        <v>0.50265138932404541</v>
      </c>
      <c r="AE1355" s="10">
        <v>0.44879957284620203</v>
      </c>
      <c r="AF1355" s="9">
        <v>9.0081408140814112E-2</v>
      </c>
      <c r="AG1355" s="9">
        <v>0.38899814285714285</v>
      </c>
    </row>
    <row r="1356" spans="3:33">
      <c r="C1356" t="s">
        <v>208</v>
      </c>
      <c r="D1356">
        <v>2001</v>
      </c>
      <c r="E1356" s="9">
        <v>0.42288625776397515</v>
      </c>
      <c r="F1356" s="9">
        <v>0.99370000000000003</v>
      </c>
      <c r="G1356" s="9">
        <v>4.0000000000000036E-2</v>
      </c>
      <c r="H1356" s="9">
        <v>0.5</v>
      </c>
      <c r="I1356" s="9">
        <v>3.9333333333333331E-2</v>
      </c>
      <c r="J1356" s="9">
        <v>2.0000000000000018E-2</v>
      </c>
      <c r="K1356" s="10">
        <v>0.54108333333333336</v>
      </c>
      <c r="L1356" s="9">
        <v>0.217</v>
      </c>
      <c r="M1356" s="9">
        <v>0.77831101190476215</v>
      </c>
      <c r="N1356" s="10">
        <v>0.14000000000000001</v>
      </c>
      <c r="O1356" s="10">
        <v>0.94</v>
      </c>
      <c r="P1356" s="9">
        <v>0.05</v>
      </c>
      <c r="Q1356" s="10">
        <v>7.4999999999999997E-2</v>
      </c>
      <c r="R1356" s="9">
        <v>0.70840000000000003</v>
      </c>
      <c r="S1356" s="9">
        <v>0.28166731707317216</v>
      </c>
      <c r="T1356" s="11">
        <v>0.19243986199999999</v>
      </c>
      <c r="U1356" s="9">
        <v>4.6495506589999999E-2</v>
      </c>
      <c r="V1356" s="10">
        <v>7.9573281450000005E-2</v>
      </c>
      <c r="W1356" s="9">
        <v>6.914763723476438E-5</v>
      </c>
      <c r="X1356" s="9">
        <v>2.8998202182263998E-4</v>
      </c>
      <c r="Y1356" s="9">
        <v>9.9999999999988987E-4</v>
      </c>
      <c r="Z1356" s="9">
        <v>0.96</v>
      </c>
      <c r="AA1356" s="10">
        <v>0</v>
      </c>
      <c r="AB1356" s="9">
        <v>0</v>
      </c>
      <c r="AC1356" s="9">
        <v>0.68299999999999994</v>
      </c>
      <c r="AD1356" s="10">
        <v>0.44740980386998269</v>
      </c>
      <c r="AE1356" s="10">
        <v>0.39759934219632198</v>
      </c>
      <c r="AF1356" s="9">
        <v>0.19558877026492666</v>
      </c>
      <c r="AG1356" s="9">
        <v>0.40871185714285713</v>
      </c>
    </row>
    <row r="1357" spans="3:33">
      <c r="C1357" t="s">
        <v>208</v>
      </c>
      <c r="D1357">
        <v>2002</v>
      </c>
      <c r="E1357" s="9">
        <v>0.42288625776397515</v>
      </c>
      <c r="F1357" s="9">
        <v>0.99370000000000003</v>
      </c>
      <c r="G1357" s="9">
        <v>4.0000000000000036E-2</v>
      </c>
      <c r="H1357" s="9">
        <v>0.5</v>
      </c>
      <c r="I1357" s="9">
        <v>3.9333333333333331E-2</v>
      </c>
      <c r="J1357" s="9">
        <v>2.0000000000000018E-2</v>
      </c>
      <c r="K1357" s="10">
        <v>0.54108333333333336</v>
      </c>
      <c r="L1357" s="9">
        <v>0.217</v>
      </c>
      <c r="M1357" s="9">
        <v>0.77400875547216996</v>
      </c>
      <c r="N1357" s="10">
        <v>0.14000000000000001</v>
      </c>
      <c r="O1357" s="10">
        <v>0.94</v>
      </c>
      <c r="P1357" s="9">
        <v>0.05</v>
      </c>
      <c r="Q1357" s="10">
        <v>7.4999999999999997E-2</v>
      </c>
      <c r="R1357" s="9">
        <v>0.70840000000000003</v>
      </c>
      <c r="S1357" s="9">
        <v>0.2760682926829281</v>
      </c>
      <c r="T1357" s="11">
        <v>0.19243986199999999</v>
      </c>
      <c r="U1357" s="9">
        <v>2.8906106380000001E-2</v>
      </c>
      <c r="V1357" s="10">
        <v>7.4750879899999997E-2</v>
      </c>
      <c r="W1357" s="9">
        <v>6.914763723476438E-5</v>
      </c>
      <c r="X1357" s="9">
        <v>2.8998202182263998E-4</v>
      </c>
      <c r="Y1357" s="9">
        <v>9.9999999999988987E-4</v>
      </c>
      <c r="Z1357" s="9">
        <v>0.96</v>
      </c>
      <c r="AA1357" s="10">
        <v>0</v>
      </c>
      <c r="AB1357" s="9">
        <v>0</v>
      </c>
      <c r="AC1357" s="9">
        <v>0.66200000000000003</v>
      </c>
      <c r="AD1357" s="10">
        <v>0.39216821841591998</v>
      </c>
      <c r="AE1357" s="10">
        <v>0.34639911154644204</v>
      </c>
      <c r="AF1357" s="9">
        <v>0.26897732786379114</v>
      </c>
      <c r="AG1357" s="9">
        <v>0.42842557142857141</v>
      </c>
    </row>
    <row r="1358" spans="3:33">
      <c r="C1358" t="s">
        <v>208</v>
      </c>
      <c r="D1358">
        <v>2003</v>
      </c>
      <c r="E1358" s="9">
        <v>0.42288625776397515</v>
      </c>
      <c r="F1358" s="9">
        <v>0.99370000000000003</v>
      </c>
      <c r="G1358" s="9">
        <v>4.0000000000000036E-2</v>
      </c>
      <c r="H1358" s="9">
        <v>0.5</v>
      </c>
      <c r="I1358" s="9">
        <v>3.9333333333333331E-2</v>
      </c>
      <c r="J1358" s="9">
        <v>2.0000000000000018E-2</v>
      </c>
      <c r="K1358" s="10">
        <v>0.54108333333333336</v>
      </c>
      <c r="L1358" s="9">
        <v>0.217</v>
      </c>
      <c r="M1358" s="9">
        <v>0.75565266885909432</v>
      </c>
      <c r="N1358" s="10">
        <v>0.14000000000000001</v>
      </c>
      <c r="O1358" s="10">
        <v>0.98</v>
      </c>
      <c r="P1358" s="9">
        <v>5.0999999977648258E-2</v>
      </c>
      <c r="Q1358" s="10">
        <v>7.4999999999999997E-2</v>
      </c>
      <c r="R1358" s="9">
        <v>0.70840000000000003</v>
      </c>
      <c r="S1358" s="9">
        <v>0.27066048780487995</v>
      </c>
      <c r="T1358" s="11">
        <v>0.19243986199999999</v>
      </c>
      <c r="U1358" s="9">
        <v>3.0682483070000002E-2</v>
      </c>
      <c r="V1358" s="10">
        <v>6.9928478350000003E-2</v>
      </c>
      <c r="W1358" s="9">
        <v>6.914763723476438E-5</v>
      </c>
      <c r="X1358" s="9">
        <v>2.8998202182263998E-4</v>
      </c>
      <c r="Y1358" s="9">
        <v>9.9999999999988987E-4</v>
      </c>
      <c r="Z1358" s="9">
        <v>0.96</v>
      </c>
      <c r="AA1358" s="10">
        <v>0</v>
      </c>
      <c r="AB1358" s="9">
        <v>0</v>
      </c>
      <c r="AC1358" s="9">
        <v>0.65300000000000002</v>
      </c>
      <c r="AD1358" s="10">
        <v>0.45166099749896399</v>
      </c>
      <c r="AE1358" s="10">
        <v>0.36327153491834202</v>
      </c>
      <c r="AF1358" s="9">
        <v>0.28516072811773774</v>
      </c>
      <c r="AG1358" s="9">
        <v>0.47820328571428572</v>
      </c>
    </row>
    <row r="1359" spans="3:33">
      <c r="C1359" t="s">
        <v>208</v>
      </c>
      <c r="D1359">
        <v>2004</v>
      </c>
      <c r="E1359" s="9">
        <v>0.42288625776397515</v>
      </c>
      <c r="F1359" s="9">
        <v>0.99370000000000003</v>
      </c>
      <c r="G1359" s="9">
        <v>4.0000000000000036E-2</v>
      </c>
      <c r="H1359" s="9">
        <v>0.5</v>
      </c>
      <c r="I1359" s="9">
        <v>3.9333333333333331E-2</v>
      </c>
      <c r="J1359" s="9">
        <v>2.0000000000000018E-2</v>
      </c>
      <c r="K1359" s="10">
        <v>0.54108333333333336</v>
      </c>
      <c r="L1359" s="9">
        <v>0.217</v>
      </c>
      <c r="M1359" s="9">
        <v>0.78317099841740734</v>
      </c>
      <c r="N1359" s="10">
        <v>0.14000000000000001</v>
      </c>
      <c r="O1359" s="10">
        <v>1</v>
      </c>
      <c r="P1359" s="9">
        <v>5.1999999955296514E-2</v>
      </c>
      <c r="Q1359" s="10">
        <v>7.4999999999999997E-2</v>
      </c>
      <c r="R1359" s="9">
        <v>0.70840000000000003</v>
      </c>
      <c r="S1359" s="9">
        <v>0.26540292682927002</v>
      </c>
      <c r="T1359" s="11">
        <v>0.19243986199999999</v>
      </c>
      <c r="U1359" s="9">
        <v>5.3637761360000001E-2</v>
      </c>
      <c r="V1359" s="10">
        <v>6.5106076799999996E-2</v>
      </c>
      <c r="W1359" s="9">
        <v>6.914763723476438E-5</v>
      </c>
      <c r="X1359" s="9">
        <v>2.8998202182263998E-4</v>
      </c>
      <c r="Y1359" s="9">
        <v>9.9999999999988987E-4</v>
      </c>
      <c r="Z1359" s="9">
        <v>0.96</v>
      </c>
      <c r="AA1359" s="10">
        <v>0</v>
      </c>
      <c r="AB1359" s="9">
        <v>0</v>
      </c>
      <c r="AC1359" s="9">
        <v>0.66099999999999992</v>
      </c>
      <c r="AD1359" s="10">
        <v>0.44205463203932605</v>
      </c>
      <c r="AE1359" s="10">
        <v>0.38663694486256001</v>
      </c>
      <c r="AF1359" s="9">
        <v>0.34112791430371781</v>
      </c>
      <c r="AG1359" s="9">
        <v>0.53537800000000002</v>
      </c>
    </row>
    <row r="1360" spans="3:33">
      <c r="C1360" t="s">
        <v>208</v>
      </c>
      <c r="D1360">
        <v>2005</v>
      </c>
      <c r="E1360" s="9">
        <v>0.42288625776397515</v>
      </c>
      <c r="F1360" s="9">
        <v>0.99370000000000003</v>
      </c>
      <c r="G1360" s="9">
        <v>4.0000000000000036E-2</v>
      </c>
      <c r="H1360" s="9">
        <v>0.5</v>
      </c>
      <c r="I1360" s="9">
        <v>3.9333333333333331E-2</v>
      </c>
      <c r="J1360" s="9">
        <v>2.0000000000000018E-2</v>
      </c>
      <c r="K1360" s="10">
        <v>0.54108333333333336</v>
      </c>
      <c r="L1360" s="9">
        <v>0.217</v>
      </c>
      <c r="M1360" s="9">
        <v>0.77183746431525324</v>
      </c>
      <c r="N1360" s="10">
        <v>0.14000000000000001</v>
      </c>
      <c r="O1360" s="10">
        <v>0.96</v>
      </c>
      <c r="P1360" s="9">
        <v>5.2999999932944776E-2</v>
      </c>
      <c r="Q1360" s="10">
        <v>7.4999999999999997E-2</v>
      </c>
      <c r="R1360" s="9">
        <v>0.68199199999999993</v>
      </c>
      <c r="S1360" s="9">
        <v>0.26028536585366002</v>
      </c>
      <c r="T1360" s="11">
        <v>0.19243986199999999</v>
      </c>
      <c r="U1360" s="9">
        <v>5.5179037390000005E-2</v>
      </c>
      <c r="V1360" s="10">
        <v>6.0283675250000002E-2</v>
      </c>
      <c r="W1360" s="9">
        <v>6.914763723476438E-5</v>
      </c>
      <c r="X1360" s="9">
        <v>2.8998202182263998E-4</v>
      </c>
      <c r="Y1360" s="9">
        <v>9.9999999999988987E-4</v>
      </c>
      <c r="Z1360" s="9">
        <v>0.96</v>
      </c>
      <c r="AA1360" s="10">
        <v>0</v>
      </c>
      <c r="AB1360" s="9">
        <v>0</v>
      </c>
      <c r="AC1360" s="9">
        <v>0.66700000000000004</v>
      </c>
      <c r="AD1360" s="10">
        <v>0.47019490928701602</v>
      </c>
      <c r="AE1360" s="10">
        <v>0.40098558978631199</v>
      </c>
      <c r="AF1360" s="9">
        <v>0.64424528011333893</v>
      </c>
      <c r="AG1360" s="9">
        <v>0.53059557142857139</v>
      </c>
    </row>
    <row r="1361" spans="3:33">
      <c r="C1361" t="s">
        <v>208</v>
      </c>
      <c r="D1361">
        <v>2006</v>
      </c>
      <c r="E1361" s="9">
        <v>0.42288625776397515</v>
      </c>
      <c r="F1361" s="9">
        <v>0.99370000000000003</v>
      </c>
      <c r="G1361" s="9">
        <v>4.0000000000000036E-2</v>
      </c>
      <c r="H1361" s="9">
        <v>0.5</v>
      </c>
      <c r="I1361" s="9">
        <v>3.9333333333333331E-2</v>
      </c>
      <c r="J1361" s="9">
        <v>2.0000000000000018E-2</v>
      </c>
      <c r="K1361" s="10">
        <v>0.54108333333333336</v>
      </c>
      <c r="L1361" s="9">
        <v>0.21660000000000001</v>
      </c>
      <c r="M1361" s="9">
        <v>0.77319579154172269</v>
      </c>
      <c r="N1361" s="10">
        <v>0.14000000000000001</v>
      </c>
      <c r="O1361" s="10">
        <v>0.92</v>
      </c>
      <c r="P1361" s="9">
        <v>5.3999999910593031E-2</v>
      </c>
      <c r="Q1361" s="10">
        <v>7.4999999999999997E-2</v>
      </c>
      <c r="R1361" s="9">
        <v>0.67599600000000004</v>
      </c>
      <c r="S1361" s="9">
        <v>0.25529707317073191</v>
      </c>
      <c r="T1361" s="11">
        <v>0.19243986199999999</v>
      </c>
      <c r="U1361" s="9">
        <v>5.1425739050000002E-2</v>
      </c>
      <c r="V1361" s="10">
        <v>5.6638946250000002E-2</v>
      </c>
      <c r="W1361" s="9">
        <v>6.914763723476438E-5</v>
      </c>
      <c r="X1361" s="9">
        <v>2.8998202182263998E-4</v>
      </c>
      <c r="Y1361" s="9">
        <v>9.9999999999988987E-4</v>
      </c>
      <c r="Z1361" s="9">
        <v>0.96</v>
      </c>
      <c r="AA1361" s="10">
        <v>0</v>
      </c>
      <c r="AB1361" s="9">
        <v>0</v>
      </c>
      <c r="AC1361" s="9">
        <v>0.63700000000000001</v>
      </c>
      <c r="AD1361" s="10">
        <v>0.37735667889532803</v>
      </c>
      <c r="AE1361" s="10">
        <v>0.37006421911447801</v>
      </c>
      <c r="AF1361" s="9">
        <v>0.87074461686515114</v>
      </c>
      <c r="AG1361" s="9">
        <v>0.52344671428571432</v>
      </c>
    </row>
    <row r="1362" spans="3:33">
      <c r="C1362" t="s">
        <v>208</v>
      </c>
      <c r="D1362">
        <v>2007</v>
      </c>
      <c r="E1362" s="9">
        <v>0.42288625776397515</v>
      </c>
      <c r="F1362" s="9">
        <v>0.99370000000000003</v>
      </c>
      <c r="G1362" s="9">
        <v>4.0000000000000036E-2</v>
      </c>
      <c r="H1362" s="9">
        <v>0.5</v>
      </c>
      <c r="I1362" s="9">
        <v>3.9333333333333331E-2</v>
      </c>
      <c r="J1362" s="9">
        <v>2.0000000000000018E-2</v>
      </c>
      <c r="K1362" s="10">
        <v>0.54108333333333336</v>
      </c>
      <c r="L1362" s="9">
        <v>0.2162</v>
      </c>
      <c r="M1362" s="9">
        <v>0.7250889137061225</v>
      </c>
      <c r="N1362" s="10">
        <v>0.14000000000000001</v>
      </c>
      <c r="O1362" s="10">
        <v>1</v>
      </c>
      <c r="P1362" s="9">
        <v>5.4999999888241294E-2</v>
      </c>
      <c r="Q1362" s="10">
        <v>7.4999999999999997E-2</v>
      </c>
      <c r="R1362" s="9">
        <v>0.65661333333333327</v>
      </c>
      <c r="S1362" s="9">
        <v>0.25044829268292801</v>
      </c>
      <c r="T1362" s="11">
        <v>0.19243986199999999</v>
      </c>
      <c r="U1362" s="9">
        <v>4.7524190209999997E-2</v>
      </c>
      <c r="V1362" s="10">
        <v>5.2994217249999996E-2</v>
      </c>
      <c r="W1362" s="9">
        <v>6.914763723476438E-5</v>
      </c>
      <c r="X1362" s="9">
        <v>2.8998202182263998E-4</v>
      </c>
      <c r="Y1362" s="9">
        <v>9.9999999999988987E-4</v>
      </c>
      <c r="Z1362" s="9">
        <v>0.96</v>
      </c>
      <c r="AA1362" s="10">
        <v>0</v>
      </c>
      <c r="AB1362" s="9">
        <v>0</v>
      </c>
      <c r="AC1362" s="9">
        <v>0.64500000000000002</v>
      </c>
      <c r="AD1362" s="10">
        <v>0.45468724811155797</v>
      </c>
      <c r="AE1362" s="10">
        <v>0.36308783549522999</v>
      </c>
      <c r="AF1362" s="9">
        <v>0.93424199706314226</v>
      </c>
      <c r="AG1362" s="9">
        <v>0.53898085714285715</v>
      </c>
    </row>
    <row r="1363" spans="3:33">
      <c r="C1363" t="s">
        <v>208</v>
      </c>
      <c r="D1363">
        <v>2008</v>
      </c>
      <c r="E1363" s="9">
        <v>0.42288625776397515</v>
      </c>
      <c r="F1363" s="9">
        <v>0.99370000000000003</v>
      </c>
      <c r="G1363" s="9">
        <v>4.0000000000000036E-2</v>
      </c>
      <c r="H1363" s="9">
        <v>0.5</v>
      </c>
      <c r="I1363" s="9">
        <v>3.9333333333333331E-2</v>
      </c>
      <c r="J1363" s="9">
        <v>2.0000000000000018E-2</v>
      </c>
      <c r="K1363" s="10">
        <v>0.54108333333333336</v>
      </c>
      <c r="L1363" s="9">
        <v>0.21579999999999999</v>
      </c>
      <c r="M1363" s="9">
        <v>0.72211770788778906</v>
      </c>
      <c r="N1363" s="10">
        <v>0.14000000000000001</v>
      </c>
      <c r="O1363" s="10">
        <v>1</v>
      </c>
      <c r="P1363" s="9">
        <v>5.5999999865889549E-2</v>
      </c>
      <c r="Q1363" s="10">
        <v>7.4999999999999997E-2</v>
      </c>
      <c r="R1363" s="9">
        <v>0.64970666666666665</v>
      </c>
      <c r="S1363" s="9">
        <v>0.24572878048780611</v>
      </c>
      <c r="T1363" s="11">
        <v>0.19243986199999999</v>
      </c>
      <c r="U1363" s="9">
        <v>1.8365950829999998E-2</v>
      </c>
      <c r="V1363" s="10">
        <v>4.9349488249999997E-2</v>
      </c>
      <c r="W1363" s="9">
        <v>6.914763723476438E-5</v>
      </c>
      <c r="X1363" s="9">
        <v>2.8998202182263998E-4</v>
      </c>
      <c r="Y1363" s="9">
        <v>9.9999999999988987E-4</v>
      </c>
      <c r="Z1363" s="9">
        <v>0.96</v>
      </c>
      <c r="AA1363" s="10">
        <v>0</v>
      </c>
      <c r="AB1363" s="9">
        <v>0</v>
      </c>
      <c r="AC1363" s="9">
        <v>0.6409999999999999</v>
      </c>
      <c r="AD1363" s="10">
        <v>0.44808649902997805</v>
      </c>
      <c r="AE1363" s="10">
        <v>0.35630433976602599</v>
      </c>
      <c r="AF1363" s="9">
        <v>1</v>
      </c>
      <c r="AG1363" s="9">
        <v>0.58077657142857142</v>
      </c>
    </row>
    <row r="1364" spans="3:33">
      <c r="C1364" t="s">
        <v>208</v>
      </c>
      <c r="D1364">
        <v>2009</v>
      </c>
      <c r="E1364" s="9">
        <v>0.42288625776397515</v>
      </c>
      <c r="F1364" s="9">
        <v>0.99370000000000003</v>
      </c>
      <c r="G1364" s="9">
        <v>5.919999957084654E-2</v>
      </c>
      <c r="H1364" s="9">
        <v>0.5</v>
      </c>
      <c r="I1364" s="9">
        <v>3.9333333333333331E-2</v>
      </c>
      <c r="J1364" s="9">
        <v>3.9599999561905852E-2</v>
      </c>
      <c r="K1364" s="10">
        <v>0.54108333333333336</v>
      </c>
      <c r="L1364" s="9">
        <v>0.21539999999999998</v>
      </c>
      <c r="M1364" s="9">
        <v>0.90549563430919355</v>
      </c>
      <c r="N1364" s="10">
        <v>0.14000000000000001</v>
      </c>
      <c r="O1364" s="10">
        <v>1</v>
      </c>
      <c r="P1364" s="9">
        <v>5.6999999843537805E-2</v>
      </c>
      <c r="Q1364" s="10">
        <v>7.4999999999999997E-2</v>
      </c>
      <c r="R1364" s="9">
        <v>0.64280000000000004</v>
      </c>
      <c r="S1364" s="9">
        <v>0.27481420422794001</v>
      </c>
      <c r="T1364" s="11">
        <v>0.19243986199999999</v>
      </c>
      <c r="U1364" s="9">
        <v>1.726404313E-2</v>
      </c>
      <c r="V1364" s="10">
        <v>5.0336477992939055E-2</v>
      </c>
      <c r="W1364" s="9">
        <v>6.914763723476438E-5</v>
      </c>
      <c r="X1364" s="9">
        <v>2.8998202182263998E-4</v>
      </c>
      <c r="Y1364" s="9">
        <v>9.9999999999988987E-4</v>
      </c>
      <c r="Z1364" s="9">
        <v>0.96</v>
      </c>
      <c r="AA1364" s="10">
        <v>0</v>
      </c>
      <c r="AB1364" s="9">
        <v>1.9999999552965164E-2</v>
      </c>
      <c r="AC1364" s="9">
        <v>0.65400000000000003</v>
      </c>
      <c r="AD1364" s="10">
        <v>0.45468800985821395</v>
      </c>
      <c r="AE1364" s="10">
        <v>0.33018243909042599</v>
      </c>
      <c r="AF1364" s="9">
        <v>1</v>
      </c>
      <c r="AG1364" s="9">
        <v>0.56916104025962733</v>
      </c>
    </row>
    <row r="1365" spans="3:33">
      <c r="C1365" t="s">
        <v>208</v>
      </c>
      <c r="D1365">
        <v>2010</v>
      </c>
      <c r="E1365" s="9">
        <v>0.42288625776397515</v>
      </c>
      <c r="F1365" s="9">
        <v>0.99370000000000003</v>
      </c>
      <c r="G1365" s="9">
        <v>7.8399999141693155E-2</v>
      </c>
      <c r="H1365" s="9">
        <v>0.5</v>
      </c>
      <c r="I1365" s="9">
        <v>3.9333333333333331E-2</v>
      </c>
      <c r="J1365" s="9">
        <v>5.9199999123811686E-2</v>
      </c>
      <c r="K1365" s="10">
        <v>0.54108333333333336</v>
      </c>
      <c r="L1365" s="9">
        <v>0.21755399995185434</v>
      </c>
      <c r="M1365" s="9">
        <v>0.90549563430919355</v>
      </c>
      <c r="N1365" s="10">
        <v>0.14000000000000001</v>
      </c>
      <c r="O1365" s="10">
        <v>1</v>
      </c>
      <c r="P1365" s="9">
        <v>5.7999999821186067E-2</v>
      </c>
      <c r="Q1365" s="10">
        <v>7.4999999999999997E-2</v>
      </c>
      <c r="R1365" s="9">
        <v>0.64280000000000004</v>
      </c>
      <c r="S1365" s="9">
        <v>0.3038996279680739</v>
      </c>
      <c r="T1365" s="11">
        <v>0.19243986199999999</v>
      </c>
      <c r="U1365" s="9">
        <v>1.7436683557441185E-2</v>
      </c>
      <c r="V1365" s="10">
        <v>5.1323467735878113E-2</v>
      </c>
      <c r="W1365" s="9">
        <v>6.914763723476438E-5</v>
      </c>
      <c r="X1365" s="9">
        <v>2.8998202182263998E-4</v>
      </c>
      <c r="Y1365" s="9">
        <v>9.9999999999988987E-4</v>
      </c>
      <c r="Z1365" s="9">
        <v>0.96</v>
      </c>
      <c r="AA1365" s="10">
        <v>0</v>
      </c>
      <c r="AB1365" s="9">
        <v>3.9999999105930328E-2</v>
      </c>
      <c r="AC1365" s="9">
        <v>0.66099999999999992</v>
      </c>
      <c r="AD1365" s="10">
        <v>0.45514112974950383</v>
      </c>
      <c r="AE1365" s="10">
        <v>0.33188061466156454</v>
      </c>
      <c r="AF1365" s="9">
        <v>1</v>
      </c>
      <c r="AG1365" s="9">
        <v>0.55754550909068323</v>
      </c>
    </row>
    <row r="1366" spans="3:33">
      <c r="C1366" t="s">
        <v>210</v>
      </c>
      <c r="D1366">
        <v>1995</v>
      </c>
      <c r="E1366" s="9">
        <v>0.35263255813953481</v>
      </c>
      <c r="F1366" s="9">
        <v>0.29510000000000003</v>
      </c>
      <c r="G1366" s="9">
        <v>4.0000000000000036E-2</v>
      </c>
      <c r="H1366" s="9">
        <v>0.8</v>
      </c>
      <c r="I1366" s="9">
        <v>0.16600000000000001</v>
      </c>
      <c r="J1366" s="9">
        <v>4.0000000000000036E-2</v>
      </c>
      <c r="K1366" s="10">
        <v>8.5833333333333421E-3</v>
      </c>
      <c r="L1366" s="9">
        <v>0.441</v>
      </c>
      <c r="M1366" s="9">
        <v>0.96412481464699196</v>
      </c>
      <c r="N1366" s="10">
        <v>0.72</v>
      </c>
      <c r="O1366" s="10">
        <v>0</v>
      </c>
      <c r="P1366" s="9">
        <v>0.15</v>
      </c>
      <c r="Q1366" s="10">
        <v>0.87499999999999989</v>
      </c>
      <c r="R1366" s="9">
        <v>0.41120000000000001</v>
      </c>
      <c r="S1366" s="9">
        <v>0.40160975609756211</v>
      </c>
      <c r="T1366" s="11">
        <v>0.15384615400000001</v>
      </c>
      <c r="U1366" s="9">
        <v>6.7959337099999994E-3</v>
      </c>
      <c r="V1366" s="10">
        <v>4.4585709000000001E-2</v>
      </c>
      <c r="W1366" s="9">
        <v>0</v>
      </c>
      <c r="X1366" s="9">
        <v>0</v>
      </c>
      <c r="Y1366" s="9">
        <v>0</v>
      </c>
      <c r="Z1366" s="9">
        <v>0</v>
      </c>
      <c r="AA1366" s="10">
        <v>1.66685187243027E-3</v>
      </c>
      <c r="AB1366" s="9">
        <v>0.23699996950000002</v>
      </c>
      <c r="AC1366" s="9">
        <v>0.39198000055924065</v>
      </c>
      <c r="AD1366" s="10">
        <v>0.4385435587964096</v>
      </c>
      <c r="AE1366" s="10">
        <v>0.31837116912886648</v>
      </c>
      <c r="AF1366" s="9">
        <v>3.2316842770623337E-4</v>
      </c>
      <c r="AG1366" s="9">
        <v>0.49801614285714291</v>
      </c>
    </row>
    <row r="1367" spans="3:33">
      <c r="C1367" t="s">
        <v>210</v>
      </c>
      <c r="D1367">
        <v>1996</v>
      </c>
      <c r="E1367" s="9">
        <v>0.35263255813953481</v>
      </c>
      <c r="F1367" s="9">
        <v>0.29396</v>
      </c>
      <c r="G1367" s="9">
        <v>4.0000000000000036E-2</v>
      </c>
      <c r="H1367" s="9">
        <v>0.8</v>
      </c>
      <c r="I1367" s="9">
        <v>0.16600000000000001</v>
      </c>
      <c r="J1367" s="9">
        <v>3.7999999999999923E-2</v>
      </c>
      <c r="K1367" s="10">
        <v>8.5833333333333421E-3</v>
      </c>
      <c r="L1367" s="9">
        <v>0.44020000000000004</v>
      </c>
      <c r="M1367" s="9">
        <v>0.966383563601385</v>
      </c>
      <c r="N1367" s="10">
        <v>0.72</v>
      </c>
      <c r="O1367" s="10">
        <v>0</v>
      </c>
      <c r="P1367" s="9">
        <v>0.12250000000000001</v>
      </c>
      <c r="Q1367" s="10">
        <v>0.87499999999999989</v>
      </c>
      <c r="R1367" s="9">
        <v>0.41120000000000001</v>
      </c>
      <c r="S1367" s="9">
        <v>0.41780487804878197</v>
      </c>
      <c r="T1367" s="11">
        <v>0.15384615400000001</v>
      </c>
      <c r="U1367" s="9">
        <v>3.34156476E-3</v>
      </c>
      <c r="V1367" s="10">
        <v>4.1559703199999999E-2</v>
      </c>
      <c r="W1367" s="9">
        <v>0</v>
      </c>
      <c r="X1367" s="9">
        <v>0</v>
      </c>
      <c r="Y1367" s="9">
        <v>0</v>
      </c>
      <c r="Z1367" s="9">
        <v>0</v>
      </c>
      <c r="AA1367" s="10">
        <v>1.66685187243027E-3</v>
      </c>
      <c r="AB1367" s="9">
        <v>0.19499999999999995</v>
      </c>
      <c r="AC1367" s="9">
        <v>0.40032000037282706</v>
      </c>
      <c r="AD1367" s="10">
        <v>0.43728934573922801</v>
      </c>
      <c r="AE1367" s="10">
        <v>0.31466445837930401</v>
      </c>
      <c r="AF1367" s="9">
        <v>6.9885354766904438E-4</v>
      </c>
      <c r="AG1367" s="9">
        <v>0.43998714285714285</v>
      </c>
    </row>
    <row r="1368" spans="3:33">
      <c r="C1368" t="s">
        <v>210</v>
      </c>
      <c r="D1368">
        <v>1997</v>
      </c>
      <c r="E1368" s="9">
        <v>0.35263255813953481</v>
      </c>
      <c r="F1368" s="9">
        <v>0.29282000000000002</v>
      </c>
      <c r="G1368" s="9">
        <v>4.0000000000000036E-2</v>
      </c>
      <c r="H1368" s="9">
        <v>0.8</v>
      </c>
      <c r="I1368" s="9">
        <v>0.16600000000000001</v>
      </c>
      <c r="J1368" s="9">
        <v>3.5999999999999921E-2</v>
      </c>
      <c r="K1368" s="10">
        <v>8.5833333333333421E-3</v>
      </c>
      <c r="L1368" s="9">
        <v>0.43939999999999996</v>
      </c>
      <c r="M1368" s="9">
        <v>0.97053216802558806</v>
      </c>
      <c r="N1368" s="10">
        <v>0.72</v>
      </c>
      <c r="O1368" s="10">
        <v>0.01</v>
      </c>
      <c r="P1368" s="9">
        <v>9.5000000000000001E-2</v>
      </c>
      <c r="Q1368" s="10">
        <v>0.87499999999999989</v>
      </c>
      <c r="R1368" s="9">
        <v>0.41120000000000001</v>
      </c>
      <c r="S1368" s="9">
        <v>0.41073170731707398</v>
      </c>
      <c r="T1368" s="11">
        <v>0.15384615400000001</v>
      </c>
      <c r="U1368" s="9">
        <v>2.3862502900000001E-3</v>
      </c>
      <c r="V1368" s="10">
        <v>3.8533697399999997E-2</v>
      </c>
      <c r="W1368" s="9">
        <v>0</v>
      </c>
      <c r="X1368" s="9">
        <v>0</v>
      </c>
      <c r="Y1368" s="9">
        <v>0</v>
      </c>
      <c r="Z1368" s="9">
        <v>0</v>
      </c>
      <c r="AA1368" s="10">
        <v>1.66685187243027E-3</v>
      </c>
      <c r="AB1368" s="9">
        <v>0.17199996949999996</v>
      </c>
      <c r="AC1368" s="9">
        <v>0.40866000018641357</v>
      </c>
      <c r="AD1368" s="10">
        <v>0.48193224147569103</v>
      </c>
      <c r="AE1368" s="10">
        <v>0.33197215869016999</v>
      </c>
      <c r="AF1368" s="9">
        <v>8.1171955881556665E-4</v>
      </c>
      <c r="AG1368" s="9">
        <v>0.40997242857142852</v>
      </c>
    </row>
    <row r="1369" spans="3:33">
      <c r="C1369" t="s">
        <v>210</v>
      </c>
      <c r="D1369">
        <v>1998</v>
      </c>
      <c r="E1369" s="9">
        <v>0.35263255813953481</v>
      </c>
      <c r="F1369" s="9">
        <v>0.29168000000000005</v>
      </c>
      <c r="G1369" s="9">
        <v>4.0000000000000036E-2</v>
      </c>
      <c r="H1369" s="9">
        <v>0.8</v>
      </c>
      <c r="I1369" s="9">
        <v>0.16600000000000001</v>
      </c>
      <c r="J1369" s="9">
        <v>3.400000000000003E-2</v>
      </c>
      <c r="K1369" s="10">
        <v>8.5833333333333421E-3</v>
      </c>
      <c r="L1369" s="9">
        <v>0.43859999999999999</v>
      </c>
      <c r="M1369" s="9">
        <v>0.97766051204463922</v>
      </c>
      <c r="N1369" s="10">
        <v>0.72</v>
      </c>
      <c r="O1369" s="10">
        <v>0.01</v>
      </c>
      <c r="P1369" s="9">
        <v>6.7500000000000004E-2</v>
      </c>
      <c r="Q1369" s="10">
        <v>0.87499999999999989</v>
      </c>
      <c r="R1369" s="9">
        <v>0.41120000000000001</v>
      </c>
      <c r="S1369" s="9">
        <v>0.40878048780487797</v>
      </c>
      <c r="T1369" s="11">
        <v>0.15384615400000001</v>
      </c>
      <c r="U1369" s="9">
        <v>2.9778068800000003E-3</v>
      </c>
      <c r="V1369" s="10">
        <v>3.5507691600000002E-2</v>
      </c>
      <c r="W1369" s="9">
        <v>0</v>
      </c>
      <c r="X1369" s="9">
        <v>0</v>
      </c>
      <c r="Y1369" s="9">
        <v>0</v>
      </c>
      <c r="Z1369" s="9">
        <v>0</v>
      </c>
      <c r="AA1369" s="10">
        <v>1.66685187243027E-3</v>
      </c>
      <c r="AB1369" s="9">
        <v>0.13500000000000001</v>
      </c>
      <c r="AC1369" s="9">
        <v>0.41700000000000004</v>
      </c>
      <c r="AD1369" s="10">
        <v>0.52657513721215399</v>
      </c>
      <c r="AE1369" s="10">
        <v>0.34927985900103603</v>
      </c>
      <c r="AF1369" s="9">
        <v>2.1895921205298888E-3</v>
      </c>
      <c r="AG1369" s="9">
        <v>0.37995771428571429</v>
      </c>
    </row>
    <row r="1370" spans="3:33">
      <c r="C1370" t="s">
        <v>210</v>
      </c>
      <c r="D1370">
        <v>1999</v>
      </c>
      <c r="E1370" s="9">
        <v>0.35263255813953481</v>
      </c>
      <c r="F1370" s="9">
        <v>0.29054000000000002</v>
      </c>
      <c r="G1370" s="9">
        <v>4.0000000000000036E-2</v>
      </c>
      <c r="H1370" s="9">
        <v>0.8</v>
      </c>
      <c r="I1370" s="9">
        <v>0.16600000000000001</v>
      </c>
      <c r="J1370" s="9">
        <v>3.2000000000000028E-2</v>
      </c>
      <c r="K1370" s="10">
        <v>8.5833333333333421E-3</v>
      </c>
      <c r="L1370" s="9">
        <v>0.43780000000000002</v>
      </c>
      <c r="M1370" s="9">
        <v>0.97838740827004278</v>
      </c>
      <c r="N1370" s="10">
        <v>0.72</v>
      </c>
      <c r="O1370" s="10">
        <v>0.01</v>
      </c>
      <c r="P1370" s="9">
        <v>0.04</v>
      </c>
      <c r="Q1370" s="10">
        <v>0.87499999999999989</v>
      </c>
      <c r="R1370" s="9">
        <v>0.41120000000000001</v>
      </c>
      <c r="S1370" s="9">
        <v>0.38960975609756188</v>
      </c>
      <c r="T1370" s="11">
        <v>0.15384615400000001</v>
      </c>
      <c r="U1370" s="9">
        <v>2.1541773179999998E-2</v>
      </c>
      <c r="V1370" s="10">
        <v>3.24816858E-2</v>
      </c>
      <c r="W1370" s="9">
        <v>0</v>
      </c>
      <c r="X1370" s="9">
        <v>0</v>
      </c>
      <c r="Y1370" s="9">
        <v>0</v>
      </c>
      <c r="Z1370" s="9">
        <v>0</v>
      </c>
      <c r="AA1370" s="10">
        <v>1.66685187243027E-3</v>
      </c>
      <c r="AB1370" s="9">
        <v>0.12005999755999996</v>
      </c>
      <c r="AC1370" s="9">
        <v>0.47299999999999998</v>
      </c>
      <c r="AD1370" s="10">
        <v>0.52212819251961162</v>
      </c>
      <c r="AE1370" s="10">
        <v>0.33427921265010802</v>
      </c>
      <c r="AF1370" s="9">
        <v>3.6842464528878886E-3</v>
      </c>
      <c r="AG1370" s="9">
        <v>0.34994299999999995</v>
      </c>
    </row>
    <row r="1371" spans="3:33">
      <c r="C1371" t="s">
        <v>210</v>
      </c>
      <c r="D1371">
        <v>2000</v>
      </c>
      <c r="E1371" s="9">
        <v>0.35263255813953481</v>
      </c>
      <c r="F1371" s="9">
        <v>0.28939999999999999</v>
      </c>
      <c r="G1371" s="9">
        <v>4.0000000000000036E-2</v>
      </c>
      <c r="H1371" s="9">
        <v>0.8</v>
      </c>
      <c r="I1371" s="9">
        <v>0.16600000000000001</v>
      </c>
      <c r="J1371" s="9">
        <v>3.0000000000000027E-2</v>
      </c>
      <c r="K1371" s="10">
        <v>8.5833333333333421E-3</v>
      </c>
      <c r="L1371" s="9">
        <v>0.43700000000000006</v>
      </c>
      <c r="M1371" s="9">
        <v>0.97883948463610793</v>
      </c>
      <c r="N1371" s="10">
        <v>0.72</v>
      </c>
      <c r="O1371" s="10">
        <v>0.01</v>
      </c>
      <c r="P1371" s="9">
        <v>4.5714285714285721E-2</v>
      </c>
      <c r="Q1371" s="10">
        <v>0.87499999999999989</v>
      </c>
      <c r="R1371" s="9">
        <v>0.41120000000000001</v>
      </c>
      <c r="S1371" s="9">
        <v>0.38965853658536587</v>
      </c>
      <c r="T1371" s="11">
        <v>0.15384615400000001</v>
      </c>
      <c r="U1371" s="9">
        <v>7.3542053660000009E-2</v>
      </c>
      <c r="V1371" s="10">
        <v>2.9455680000000001E-2</v>
      </c>
      <c r="W1371" s="9">
        <v>0</v>
      </c>
      <c r="X1371" s="9">
        <v>0</v>
      </c>
      <c r="Y1371" s="9">
        <v>0</v>
      </c>
      <c r="Z1371" s="9">
        <v>0</v>
      </c>
      <c r="AA1371" s="10">
        <v>1.66685187243027E-3</v>
      </c>
      <c r="AB1371" s="9">
        <v>0.10511999512000003</v>
      </c>
      <c r="AC1371" s="9">
        <v>0.504</v>
      </c>
      <c r="AD1371" s="10">
        <v>0.51768124782706926</v>
      </c>
      <c r="AE1371" s="10">
        <v>0.31927856629918</v>
      </c>
      <c r="AF1371" s="9">
        <v>1.4729112729596445E-2</v>
      </c>
      <c r="AG1371" s="9">
        <v>0.40266857142857143</v>
      </c>
    </row>
    <row r="1372" spans="3:33">
      <c r="C1372" t="s">
        <v>210</v>
      </c>
      <c r="D1372">
        <v>2001</v>
      </c>
      <c r="E1372" s="9">
        <v>0.35263255813953481</v>
      </c>
      <c r="F1372" s="9">
        <v>0.29518799987062816</v>
      </c>
      <c r="G1372" s="9">
        <v>4.0000000000000036E-2</v>
      </c>
      <c r="H1372" s="9">
        <v>0.8</v>
      </c>
      <c r="I1372" s="9">
        <v>0.16600000000000001</v>
      </c>
      <c r="J1372" s="9">
        <v>3.0000000000000027E-2</v>
      </c>
      <c r="K1372" s="10">
        <v>8.5833333333333421E-3</v>
      </c>
      <c r="L1372" s="9">
        <v>0.43540000000000001</v>
      </c>
      <c r="M1372" s="9">
        <v>0.97945379528071552</v>
      </c>
      <c r="N1372" s="10">
        <v>0.72</v>
      </c>
      <c r="O1372" s="10">
        <v>0.01</v>
      </c>
      <c r="P1372" s="9">
        <v>5.1428571428571421E-2</v>
      </c>
      <c r="Q1372" s="10">
        <v>0.87499999999999989</v>
      </c>
      <c r="R1372" s="9">
        <v>0.41120000000000001</v>
      </c>
      <c r="S1372" s="9">
        <v>0.38463414634146398</v>
      </c>
      <c r="T1372" s="11">
        <v>0.15384615400000001</v>
      </c>
      <c r="U1372" s="9">
        <v>5.6206812100000007E-3</v>
      </c>
      <c r="V1372" s="10">
        <v>2.84207712E-2</v>
      </c>
      <c r="W1372" s="9">
        <v>0</v>
      </c>
      <c r="X1372" s="9">
        <v>0</v>
      </c>
      <c r="Y1372" s="9">
        <v>0</v>
      </c>
      <c r="Z1372" s="9">
        <v>0</v>
      </c>
      <c r="AA1372" s="10">
        <v>1.66685187243027E-3</v>
      </c>
      <c r="AB1372" s="9">
        <v>9.0179992679999987E-2</v>
      </c>
      <c r="AC1372" s="9">
        <v>0.51800000000000002</v>
      </c>
      <c r="AD1372" s="10">
        <v>0.53474125169431064</v>
      </c>
      <c r="AE1372" s="10">
        <v>0.29694955232428599</v>
      </c>
      <c r="AF1372" s="9">
        <v>4.3522251311836888E-2</v>
      </c>
      <c r="AG1372" s="9">
        <v>0.48278357142857137</v>
      </c>
    </row>
    <row r="1373" spans="3:33">
      <c r="C1373" t="s">
        <v>210</v>
      </c>
      <c r="D1373">
        <v>2002</v>
      </c>
      <c r="E1373" s="9">
        <v>0.35263255813953481</v>
      </c>
      <c r="F1373" s="9">
        <v>0.30097599974125627</v>
      </c>
      <c r="G1373" s="9">
        <v>4.0000000000000036E-2</v>
      </c>
      <c r="H1373" s="9">
        <v>0.8</v>
      </c>
      <c r="I1373" s="9">
        <v>0.16600000000000001</v>
      </c>
      <c r="J1373" s="9">
        <v>3.0000000000000027E-2</v>
      </c>
      <c r="K1373" s="10">
        <v>8.5833333333333421E-3</v>
      </c>
      <c r="L1373" s="9">
        <v>0.43380000000000002</v>
      </c>
      <c r="M1373" s="9">
        <v>0.97986718439754839</v>
      </c>
      <c r="N1373" s="10">
        <v>0.72</v>
      </c>
      <c r="O1373" s="10">
        <v>0.02</v>
      </c>
      <c r="P1373" s="9">
        <v>5.7142857142857141E-2</v>
      </c>
      <c r="Q1373" s="10">
        <v>0.87499999999999989</v>
      </c>
      <c r="R1373" s="9">
        <v>0.41120000000000001</v>
      </c>
      <c r="S1373" s="9">
        <v>0.38063414634146397</v>
      </c>
      <c r="T1373" s="11">
        <v>0.15384615400000001</v>
      </c>
      <c r="U1373" s="9">
        <v>1.343914507E-2</v>
      </c>
      <c r="V1373" s="10">
        <v>2.7385862400000002E-2</v>
      </c>
      <c r="W1373" s="9">
        <v>0</v>
      </c>
      <c r="X1373" s="9">
        <v>0</v>
      </c>
      <c r="Y1373" s="9">
        <v>0</v>
      </c>
      <c r="Z1373" s="9">
        <v>0</v>
      </c>
      <c r="AA1373" s="10">
        <v>1.66685187243027E-3</v>
      </c>
      <c r="AB1373" s="9">
        <v>7.5239990240000054E-2</v>
      </c>
      <c r="AC1373" s="9">
        <v>0.52400000000000002</v>
      </c>
      <c r="AD1373" s="10">
        <v>0.55180125556155202</v>
      </c>
      <c r="AE1373" s="10">
        <v>0.27462053834939198</v>
      </c>
      <c r="AF1373" s="9">
        <v>7.679647289578044E-2</v>
      </c>
      <c r="AG1373" s="9">
        <v>0.55476742857142858</v>
      </c>
    </row>
    <row r="1374" spans="3:33">
      <c r="C1374" t="s">
        <v>210</v>
      </c>
      <c r="D1374">
        <v>2003</v>
      </c>
      <c r="E1374" s="9">
        <v>0.35263255813953481</v>
      </c>
      <c r="F1374" s="9">
        <v>0.30676399961188439</v>
      </c>
      <c r="G1374" s="9">
        <v>4.0000000000000036E-2</v>
      </c>
      <c r="H1374" s="9">
        <v>0.8</v>
      </c>
      <c r="I1374" s="9">
        <v>0.16600000000000001</v>
      </c>
      <c r="J1374" s="9">
        <v>3.0000000000000027E-2</v>
      </c>
      <c r="K1374" s="10">
        <v>8.5833333333333421E-3</v>
      </c>
      <c r="L1374" s="9">
        <v>0.43219999999999997</v>
      </c>
      <c r="M1374" s="9">
        <v>0.9797033259423219</v>
      </c>
      <c r="N1374" s="10">
        <v>0.72</v>
      </c>
      <c r="O1374" s="10">
        <v>0.01</v>
      </c>
      <c r="P1374" s="9">
        <v>6.2857142857142861E-2</v>
      </c>
      <c r="Q1374" s="10">
        <v>0.87499999999999989</v>
      </c>
      <c r="R1374" s="9">
        <v>0.41120000000000001</v>
      </c>
      <c r="S1374" s="9">
        <v>0.38268292682927008</v>
      </c>
      <c r="T1374" s="11">
        <v>0.15384615400000001</v>
      </c>
      <c r="U1374" s="9">
        <v>7.3997772699999995E-3</v>
      </c>
      <c r="V1374" s="10">
        <v>2.6350953600000001E-2</v>
      </c>
      <c r="W1374" s="9">
        <v>0</v>
      </c>
      <c r="X1374" s="9">
        <v>0</v>
      </c>
      <c r="Y1374" s="9">
        <v>0</v>
      </c>
      <c r="Z1374" s="9">
        <v>0</v>
      </c>
      <c r="AA1374" s="10">
        <v>1.66685187243027E-3</v>
      </c>
      <c r="AB1374" s="9">
        <v>6.029998780000001E-2</v>
      </c>
      <c r="AC1374" s="9">
        <v>0.52300000000000002</v>
      </c>
      <c r="AD1374" s="10">
        <v>0.555406589850726</v>
      </c>
      <c r="AE1374" s="10">
        <v>0.29070419529310398</v>
      </c>
      <c r="AF1374" s="9">
        <v>9.917424970748466E-2</v>
      </c>
      <c r="AG1374" s="9">
        <v>0.62877157142857143</v>
      </c>
    </row>
    <row r="1375" spans="3:33">
      <c r="C1375" t="s">
        <v>210</v>
      </c>
      <c r="D1375">
        <v>2004</v>
      </c>
      <c r="E1375" s="9">
        <v>0.35263255813953481</v>
      </c>
      <c r="F1375" s="9">
        <v>0.31255199948251244</v>
      </c>
      <c r="G1375" s="9">
        <v>4.0000000000000036E-2</v>
      </c>
      <c r="H1375" s="9">
        <v>0.8</v>
      </c>
      <c r="I1375" s="9">
        <v>0.16600000000000001</v>
      </c>
      <c r="J1375" s="9">
        <v>3.0000000000000027E-2</v>
      </c>
      <c r="K1375" s="10">
        <v>8.5833333333333421E-3</v>
      </c>
      <c r="L1375" s="9">
        <v>0.43060000000000004</v>
      </c>
      <c r="M1375" s="9">
        <v>0.97656562306530137</v>
      </c>
      <c r="N1375" s="10">
        <v>0.72</v>
      </c>
      <c r="O1375" s="10">
        <v>0.01</v>
      </c>
      <c r="P1375" s="9">
        <v>6.8571428571428575E-2</v>
      </c>
      <c r="Q1375" s="10">
        <v>0.87499999999999989</v>
      </c>
      <c r="R1375" s="9">
        <v>0.41000000000000003</v>
      </c>
      <c r="S1375" s="9">
        <v>0.38224390243902606</v>
      </c>
      <c r="T1375" s="11">
        <v>0.15384615400000001</v>
      </c>
      <c r="U1375" s="9">
        <v>9.3644566599999993E-3</v>
      </c>
      <c r="V1375" s="10">
        <v>2.53160448E-2</v>
      </c>
      <c r="W1375" s="9">
        <v>0</v>
      </c>
      <c r="X1375" s="9">
        <v>0</v>
      </c>
      <c r="Y1375" s="9">
        <v>0</v>
      </c>
      <c r="Z1375" s="9">
        <v>0</v>
      </c>
      <c r="AA1375" s="10">
        <v>1.66685187243027E-3</v>
      </c>
      <c r="AB1375" s="9">
        <v>6.5699996900000057E-2</v>
      </c>
      <c r="AC1375" s="9">
        <v>0.49700000000000005</v>
      </c>
      <c r="AD1375" s="10">
        <v>0.50099043867869542</v>
      </c>
      <c r="AE1375" s="10">
        <v>0.27801731926259399</v>
      </c>
      <c r="AF1375" s="9">
        <v>0.1811023039291878</v>
      </c>
      <c r="AG1375" s="9">
        <v>0.67372571428571426</v>
      </c>
    </row>
    <row r="1376" spans="3:33">
      <c r="C1376" t="s">
        <v>210</v>
      </c>
      <c r="D1376">
        <v>2005</v>
      </c>
      <c r="E1376" s="9">
        <v>0.35263255813953481</v>
      </c>
      <c r="F1376" s="9">
        <v>0.31833999935314061</v>
      </c>
      <c r="G1376" s="9">
        <v>4.0000000000000036E-2</v>
      </c>
      <c r="H1376" s="9">
        <v>0.8</v>
      </c>
      <c r="I1376" s="9">
        <v>0.16600000000000001</v>
      </c>
      <c r="J1376" s="9">
        <v>3.0000000000000027E-2</v>
      </c>
      <c r="K1376" s="10">
        <v>8.5833333333333421E-3</v>
      </c>
      <c r="L1376" s="9">
        <v>0.42899999999999999</v>
      </c>
      <c r="M1376" s="9">
        <v>0.98379270953095266</v>
      </c>
      <c r="N1376" s="10">
        <v>0.72</v>
      </c>
      <c r="O1376" s="10">
        <v>0.02</v>
      </c>
      <c r="P1376" s="9">
        <v>7.4285714285714288E-2</v>
      </c>
      <c r="Q1376" s="10">
        <v>0.87499999999999989</v>
      </c>
      <c r="R1376" s="9">
        <v>0.39486399999999999</v>
      </c>
      <c r="S1376" s="9">
        <v>0.38180487804878194</v>
      </c>
      <c r="T1376" s="11">
        <v>0.15384615400000001</v>
      </c>
      <c r="U1376" s="9">
        <v>4.6361884800000001E-3</v>
      </c>
      <c r="V1376" s="10">
        <v>2.4281135999999998E-2</v>
      </c>
      <c r="W1376" s="9">
        <v>0</v>
      </c>
      <c r="X1376" s="9">
        <v>0</v>
      </c>
      <c r="Y1376" s="9">
        <v>0</v>
      </c>
      <c r="Z1376" s="9">
        <v>0</v>
      </c>
      <c r="AA1376" s="10">
        <v>1.66685187243027E-3</v>
      </c>
      <c r="AB1376" s="9">
        <v>8.8399963400000003E-2</v>
      </c>
      <c r="AC1376" s="9">
        <v>0.53900000000000003</v>
      </c>
      <c r="AD1376" s="10">
        <v>0.52547777662984396</v>
      </c>
      <c r="AE1376" s="10">
        <v>0.311539727313976</v>
      </c>
      <c r="AF1376" s="9">
        <v>0.39597133279050439</v>
      </c>
      <c r="AG1376" s="9">
        <v>0.74309628571428565</v>
      </c>
    </row>
    <row r="1377" spans="3:33">
      <c r="C1377" t="s">
        <v>210</v>
      </c>
      <c r="D1377">
        <v>2006</v>
      </c>
      <c r="E1377" s="9">
        <v>0.35263255813953481</v>
      </c>
      <c r="F1377" s="9">
        <v>0.32412799922376867</v>
      </c>
      <c r="G1377" s="9">
        <v>4.3333333333333335E-2</v>
      </c>
      <c r="H1377" s="9">
        <v>0.8</v>
      </c>
      <c r="I1377" s="9">
        <v>0.16600000000000001</v>
      </c>
      <c r="J1377" s="9">
        <v>3.0000000000000027E-2</v>
      </c>
      <c r="K1377" s="10">
        <v>8.5833333333333421E-3</v>
      </c>
      <c r="L1377" s="9">
        <v>0.42619999999999997</v>
      </c>
      <c r="M1377" s="9">
        <v>0.98065433186494932</v>
      </c>
      <c r="N1377" s="10">
        <v>0.72</v>
      </c>
      <c r="O1377" s="10">
        <v>0.02</v>
      </c>
      <c r="P1377" s="9">
        <v>0.08</v>
      </c>
      <c r="Q1377" s="10">
        <v>0.87499999999999989</v>
      </c>
      <c r="R1377" s="9">
        <v>0.383768</v>
      </c>
      <c r="S1377" s="9">
        <v>0.37678048780487816</v>
      </c>
      <c r="T1377" s="11">
        <v>0.15384615400000001</v>
      </c>
      <c r="U1377" s="9">
        <v>3.5892184000000001E-3</v>
      </c>
      <c r="V1377" s="10">
        <v>2.4968088916666666E-2</v>
      </c>
      <c r="W1377" s="9">
        <v>0</v>
      </c>
      <c r="X1377" s="9">
        <v>0</v>
      </c>
      <c r="Y1377" s="9">
        <v>0</v>
      </c>
      <c r="Z1377" s="9">
        <v>0</v>
      </c>
      <c r="AA1377" s="10">
        <v>1.66685187243027E-3</v>
      </c>
      <c r="AB1377" s="9">
        <v>8.5656870100000004E-2</v>
      </c>
      <c r="AC1377" s="9">
        <v>0.60199999999999998</v>
      </c>
      <c r="AD1377" s="10">
        <v>0.541140074331114</v>
      </c>
      <c r="AE1377" s="10">
        <v>0.27795685275844001</v>
      </c>
      <c r="AF1377" s="9">
        <v>0.56438798921994104</v>
      </c>
      <c r="AG1377" s="9">
        <v>0.75267157142857144</v>
      </c>
    </row>
    <row r="1378" spans="3:33">
      <c r="C1378" t="s">
        <v>210</v>
      </c>
      <c r="D1378">
        <v>2007</v>
      </c>
      <c r="E1378" s="9">
        <v>0.35263255813953481</v>
      </c>
      <c r="F1378" s="9">
        <v>0.32991599909439684</v>
      </c>
      <c r="G1378" s="9">
        <v>4.6666666666666745E-2</v>
      </c>
      <c r="H1378" s="9">
        <v>0.8</v>
      </c>
      <c r="I1378" s="9">
        <v>0.16600000000000001</v>
      </c>
      <c r="J1378" s="9">
        <v>3.0000000000000027E-2</v>
      </c>
      <c r="K1378" s="10">
        <v>8.5833333333333421E-3</v>
      </c>
      <c r="L1378" s="9">
        <v>0.42340000000000005</v>
      </c>
      <c r="M1378" s="9">
        <v>0.98275499265779143</v>
      </c>
      <c r="N1378" s="10">
        <v>0.72</v>
      </c>
      <c r="O1378" s="10">
        <v>0.03</v>
      </c>
      <c r="P1378" s="9">
        <v>8.159999996423721E-2</v>
      </c>
      <c r="Q1378" s="10">
        <v>0.87499999999999989</v>
      </c>
      <c r="R1378" s="9">
        <v>0.37663999999999997</v>
      </c>
      <c r="S1378" s="9">
        <v>0.37273658536585397</v>
      </c>
      <c r="T1378" s="11">
        <v>0.15384615400000001</v>
      </c>
      <c r="U1378" s="9">
        <v>8.71668177E-3</v>
      </c>
      <c r="V1378" s="10">
        <v>2.5655041833333333E-2</v>
      </c>
      <c r="W1378" s="9">
        <v>0</v>
      </c>
      <c r="X1378" s="9">
        <v>0</v>
      </c>
      <c r="Y1378" s="9">
        <v>0</v>
      </c>
      <c r="Z1378" s="9">
        <v>0</v>
      </c>
      <c r="AA1378" s="10">
        <v>1.66685187243027E-3</v>
      </c>
      <c r="AB1378" s="9">
        <v>9.7419541900000017E-2</v>
      </c>
      <c r="AC1378" s="9">
        <v>0.59599999999999997</v>
      </c>
      <c r="AD1378" s="10">
        <v>0.60013432708914005</v>
      </c>
      <c r="AE1378" s="10">
        <v>0.28512842436955999</v>
      </c>
      <c r="AF1378" s="9">
        <v>0.88424731159647996</v>
      </c>
      <c r="AG1378" s="9">
        <v>0.73066957142857147</v>
      </c>
    </row>
    <row r="1379" spans="3:33">
      <c r="C1379" t="s">
        <v>210</v>
      </c>
      <c r="D1379">
        <v>2008</v>
      </c>
      <c r="E1379" s="9">
        <v>0.35263255813953481</v>
      </c>
      <c r="F1379" s="9">
        <v>0.33570399896502495</v>
      </c>
      <c r="G1379" s="9">
        <v>5.0000000000000044E-2</v>
      </c>
      <c r="H1379" s="9">
        <v>0.8</v>
      </c>
      <c r="I1379" s="9">
        <v>0.16600000000000001</v>
      </c>
      <c r="J1379" s="9">
        <v>3.0000000000000027E-2</v>
      </c>
      <c r="K1379" s="10">
        <v>8.5833333333333421E-3</v>
      </c>
      <c r="L1379" s="9">
        <v>0.42060000000000003</v>
      </c>
      <c r="M1379" s="9">
        <v>0.99487129221733328</v>
      </c>
      <c r="N1379" s="10">
        <v>0.72</v>
      </c>
      <c r="O1379" s="10">
        <v>3.0599999986588956E-2</v>
      </c>
      <c r="P1379" s="9">
        <v>8.3199999928474433E-2</v>
      </c>
      <c r="Q1379" s="10">
        <v>0.87499999999999989</v>
      </c>
      <c r="R1379" s="9">
        <v>0.37663999999999997</v>
      </c>
      <c r="S1379" s="9">
        <v>0.37115707317073199</v>
      </c>
      <c r="T1379" s="11">
        <v>0.15384615400000001</v>
      </c>
      <c r="U1379" s="9">
        <v>2.00241E-3</v>
      </c>
      <c r="V1379" s="10">
        <v>2.634199475E-2</v>
      </c>
      <c r="W1379" s="9">
        <v>0</v>
      </c>
      <c r="X1379" s="9">
        <v>0</v>
      </c>
      <c r="Y1379" s="9">
        <v>0</v>
      </c>
      <c r="Z1379" s="9">
        <v>0</v>
      </c>
      <c r="AA1379" s="10">
        <v>1.66685187243027E-3</v>
      </c>
      <c r="AB1379" s="9">
        <v>0.10120000000000007</v>
      </c>
      <c r="AC1379" s="9">
        <v>0.61099999999999999</v>
      </c>
      <c r="AD1379" s="10">
        <v>0.60763056972145202</v>
      </c>
      <c r="AE1379" s="10">
        <v>0.29549460706153197</v>
      </c>
      <c r="AF1379" s="9">
        <v>1</v>
      </c>
      <c r="AG1379" s="9">
        <v>0.67035685714285709</v>
      </c>
    </row>
    <row r="1380" spans="3:33">
      <c r="C1380" t="s">
        <v>210</v>
      </c>
      <c r="D1380">
        <v>2009</v>
      </c>
      <c r="E1380" s="9">
        <v>0.35263255813953481</v>
      </c>
      <c r="F1380" s="9">
        <v>0.34149199883565307</v>
      </c>
      <c r="G1380" s="9">
        <v>6.8999999575316884E-2</v>
      </c>
      <c r="H1380" s="9">
        <v>0.8</v>
      </c>
      <c r="I1380" s="9">
        <v>0.16600000000000001</v>
      </c>
      <c r="J1380" s="9">
        <v>4.9399999566376196E-2</v>
      </c>
      <c r="K1380" s="10">
        <v>8.5833333333333421E-3</v>
      </c>
      <c r="L1380" s="9">
        <v>0.4178</v>
      </c>
      <c r="M1380" s="9">
        <v>0.99487129221733328</v>
      </c>
      <c r="N1380" s="10">
        <v>0.72</v>
      </c>
      <c r="O1380" s="10">
        <v>3.1199999973177909E-2</v>
      </c>
      <c r="P1380" s="9">
        <v>8.4799999892711656E-2</v>
      </c>
      <c r="Q1380" s="10">
        <v>0.87499999999999989</v>
      </c>
      <c r="R1380" s="9">
        <v>0.37663999999999997</v>
      </c>
      <c r="S1380" s="9">
        <v>0.39773393111327837</v>
      </c>
      <c r="T1380" s="11">
        <v>0.15384615400000001</v>
      </c>
      <c r="U1380" s="9">
        <v>3.31900986E-3</v>
      </c>
      <c r="V1380" s="10">
        <v>2.686883463322421E-2</v>
      </c>
      <c r="W1380" s="9">
        <v>0</v>
      </c>
      <c r="X1380" s="9">
        <v>0</v>
      </c>
      <c r="Y1380" s="9">
        <v>0</v>
      </c>
      <c r="Z1380" s="9">
        <v>0</v>
      </c>
      <c r="AA1380" s="10">
        <v>1.66685187243027E-3</v>
      </c>
      <c r="AB1380" s="9">
        <v>0.11917599959820502</v>
      </c>
      <c r="AC1380" s="9">
        <v>0.60099999999999998</v>
      </c>
      <c r="AD1380" s="10">
        <v>0.62847241134819198</v>
      </c>
      <c r="AE1380" s="10">
        <v>0.29273430480069396</v>
      </c>
      <c r="AF1380" s="9">
        <v>1</v>
      </c>
      <c r="AG1380" s="9">
        <v>0.58740457142857139</v>
      </c>
    </row>
    <row r="1381" spans="3:33">
      <c r="C1381" t="s">
        <v>210</v>
      </c>
      <c r="D1381">
        <v>2010</v>
      </c>
      <c r="E1381" s="9">
        <v>0.35263255813953481</v>
      </c>
      <c r="F1381" s="9">
        <v>0.34727999870628118</v>
      </c>
      <c r="G1381" s="9">
        <v>8.7999999150633834E-2</v>
      </c>
      <c r="H1381" s="9">
        <v>0.8</v>
      </c>
      <c r="I1381" s="9">
        <v>0.16600000000000001</v>
      </c>
      <c r="J1381" s="9">
        <v>6.8799999132752365E-2</v>
      </c>
      <c r="K1381" s="10">
        <v>8.5833333333333421E-3</v>
      </c>
      <c r="L1381" s="9">
        <v>0.42197799990661444</v>
      </c>
      <c r="M1381" s="9">
        <v>0.99487129221733328</v>
      </c>
      <c r="N1381" s="10">
        <v>0.72</v>
      </c>
      <c r="O1381" s="10">
        <v>3.1799999959766866E-2</v>
      </c>
      <c r="P1381" s="9">
        <v>8.6399999856948864E-2</v>
      </c>
      <c r="Q1381" s="10">
        <v>0.87499999999999989</v>
      </c>
      <c r="R1381" s="9">
        <v>0.37663999999999997</v>
      </c>
      <c r="S1381" s="9">
        <v>0.42431078905582453</v>
      </c>
      <c r="T1381" s="11">
        <v>0.15384615400000001</v>
      </c>
      <c r="U1381" s="9">
        <v>3.3521999578581436E-3</v>
      </c>
      <c r="V1381" s="10">
        <v>2.7395674516448421E-2</v>
      </c>
      <c r="W1381" s="9">
        <v>0</v>
      </c>
      <c r="X1381" s="9">
        <v>0</v>
      </c>
      <c r="Y1381" s="9">
        <v>0</v>
      </c>
      <c r="Z1381" s="9">
        <v>0</v>
      </c>
      <c r="AA1381" s="10">
        <v>1.66685187243027E-3</v>
      </c>
      <c r="AB1381" s="9">
        <v>0.13715199919641019</v>
      </c>
      <c r="AC1381" s="9">
        <v>0.61</v>
      </c>
      <c r="AD1381" s="10">
        <v>0.62718768726342589</v>
      </c>
      <c r="AE1381" s="10">
        <v>0.2948069617063595</v>
      </c>
      <c r="AF1381" s="9">
        <v>1</v>
      </c>
      <c r="AG1381" s="9">
        <v>0.58153052584558085</v>
      </c>
    </row>
    <row r="1382" spans="3:33">
      <c r="C1382" t="s">
        <v>212</v>
      </c>
      <c r="D1382">
        <v>1995</v>
      </c>
      <c r="E1382" s="9">
        <v>0.92359132469402438</v>
      </c>
      <c r="F1382" s="9">
        <v>8.9090000000000003E-2</v>
      </c>
      <c r="G1382" s="9">
        <v>0.52</v>
      </c>
      <c r="H1382" s="9">
        <v>0.22499999999999998</v>
      </c>
      <c r="I1382" s="9">
        <v>0.24133333333333334</v>
      </c>
      <c r="J1382" s="9">
        <v>0.73</v>
      </c>
      <c r="K1382" s="10">
        <v>0.24158333333333334</v>
      </c>
      <c r="L1382" s="9">
        <v>0.81</v>
      </c>
      <c r="M1382" s="9">
        <v>0.94356954618528943</v>
      </c>
      <c r="N1382" s="10">
        <v>0.46</v>
      </c>
      <c r="O1382" s="10">
        <v>0.1</v>
      </c>
      <c r="P1382" s="9">
        <v>0.50879999935626974</v>
      </c>
      <c r="Q1382" s="10">
        <v>0.40749999999999997</v>
      </c>
      <c r="R1382" s="9">
        <v>0.94159999999999999</v>
      </c>
      <c r="S1382" s="9">
        <v>0.550891219512196</v>
      </c>
      <c r="T1382" s="11">
        <v>0.87825474999999997</v>
      </c>
      <c r="U1382" s="9">
        <v>4.9317372349999999E-2</v>
      </c>
      <c r="V1382" s="10">
        <v>0.60976917475000003</v>
      </c>
      <c r="W1382" s="9">
        <v>4.1383757508185841E-3</v>
      </c>
      <c r="X1382" s="9">
        <v>9.1353185574827907E-3</v>
      </c>
      <c r="Y1382" s="9">
        <v>0.85</v>
      </c>
      <c r="Z1382" s="9">
        <v>0.5</v>
      </c>
      <c r="AA1382" s="10">
        <v>2.8991109393119444E-2</v>
      </c>
      <c r="AB1382" s="9">
        <v>0.86199999809999994</v>
      </c>
      <c r="AC1382" s="9">
        <v>0.54500000000000004</v>
      </c>
      <c r="AD1382" s="10">
        <v>0.3598324744716766</v>
      </c>
      <c r="AE1382" s="10">
        <v>0.33815777511520306</v>
      </c>
      <c r="AF1382" s="9">
        <v>9.2107324942322227E-5</v>
      </c>
      <c r="AG1382" s="9">
        <v>3.5228828658920311E-2</v>
      </c>
    </row>
    <row r="1383" spans="3:33">
      <c r="C1383" t="s">
        <v>212</v>
      </c>
      <c r="D1383">
        <v>1996</v>
      </c>
      <c r="E1383" s="9">
        <v>0.92359132469402438</v>
      </c>
      <c r="F1383" s="9">
        <v>8.9090000000000003E-2</v>
      </c>
      <c r="G1383" s="9">
        <v>0.51200000000000001</v>
      </c>
      <c r="H1383" s="9">
        <v>0.22499999999999998</v>
      </c>
      <c r="I1383" s="9">
        <v>0.24133333333333334</v>
      </c>
      <c r="J1383" s="9">
        <v>0.72599999999999998</v>
      </c>
      <c r="K1383" s="10">
        <v>0.24158333333333334</v>
      </c>
      <c r="L1383" s="9">
        <v>0.80859999999999999</v>
      </c>
      <c r="M1383" s="9">
        <v>0.94166449542684783</v>
      </c>
      <c r="N1383" s="10">
        <v>0.46</v>
      </c>
      <c r="O1383" s="10">
        <v>0.15</v>
      </c>
      <c r="P1383" s="9">
        <v>0.4991999995708466</v>
      </c>
      <c r="Q1383" s="10">
        <v>0.40749999999999997</v>
      </c>
      <c r="R1383" s="9">
        <v>0.94159999999999999</v>
      </c>
      <c r="S1383" s="9">
        <v>0.56995170731707412</v>
      </c>
      <c r="T1383" s="11">
        <v>0.87825474999999997</v>
      </c>
      <c r="U1383" s="9">
        <v>8.202191285999999E-2</v>
      </c>
      <c r="V1383" s="10">
        <v>0.62216031420000006</v>
      </c>
      <c r="W1383" s="9">
        <v>4.1383757508185841E-3</v>
      </c>
      <c r="X1383" s="9">
        <v>9.1353185574827907E-3</v>
      </c>
      <c r="Y1383" s="9">
        <v>0.85</v>
      </c>
      <c r="Z1383" s="9">
        <v>0.5</v>
      </c>
      <c r="AA1383" s="10">
        <v>2.8991109393119444E-2</v>
      </c>
      <c r="AB1383" s="9">
        <v>0.87899999620000002</v>
      </c>
      <c r="AC1383" s="9">
        <v>0.56399999999999995</v>
      </c>
      <c r="AD1383" s="10">
        <v>0.35697191279144402</v>
      </c>
      <c r="AE1383" s="10">
        <v>0.33485487264186597</v>
      </c>
      <c r="AF1383" s="9">
        <v>1.1101928252904445E-4</v>
      </c>
      <c r="AG1383" s="9">
        <v>3.6011691498564827E-2</v>
      </c>
    </row>
    <row r="1384" spans="3:33">
      <c r="C1384" t="s">
        <v>212</v>
      </c>
      <c r="D1384">
        <v>1997</v>
      </c>
      <c r="E1384" s="9">
        <v>0.92359132469402438</v>
      </c>
      <c r="F1384" s="9">
        <v>8.9090000000000003E-2</v>
      </c>
      <c r="G1384" s="9">
        <v>0.504</v>
      </c>
      <c r="H1384" s="9">
        <v>0.22499999999999998</v>
      </c>
      <c r="I1384" s="9">
        <v>0.24133333333333334</v>
      </c>
      <c r="J1384" s="9">
        <v>0.72199999999999998</v>
      </c>
      <c r="K1384" s="10">
        <v>0.24158333333333334</v>
      </c>
      <c r="L1384" s="9">
        <v>0.80720000000000003</v>
      </c>
      <c r="M1384" s="9">
        <v>0.9418192570552496</v>
      </c>
      <c r="N1384" s="10">
        <v>0.46</v>
      </c>
      <c r="O1384" s="10">
        <v>0.42</v>
      </c>
      <c r="P1384" s="9">
        <v>0.48959999978542329</v>
      </c>
      <c r="Q1384" s="10">
        <v>0.40749999999999997</v>
      </c>
      <c r="R1384" s="9">
        <v>0.94159999999999999</v>
      </c>
      <c r="S1384" s="9">
        <v>0.59026878048780596</v>
      </c>
      <c r="T1384" s="11">
        <v>0.87825474999999997</v>
      </c>
      <c r="U1384" s="9">
        <v>0.1115029682</v>
      </c>
      <c r="V1384" s="10">
        <v>0.63455145364999999</v>
      </c>
      <c r="W1384" s="9">
        <v>4.1383757508185841E-3</v>
      </c>
      <c r="X1384" s="9">
        <v>9.1353185574827907E-3</v>
      </c>
      <c r="Y1384" s="9">
        <v>0.85</v>
      </c>
      <c r="Z1384" s="9">
        <v>0.5</v>
      </c>
      <c r="AA1384" s="10">
        <v>2.8991109393119444E-2</v>
      </c>
      <c r="AB1384" s="9">
        <v>0.87899999620000002</v>
      </c>
      <c r="AC1384" s="9">
        <v>0.60099999999999998</v>
      </c>
      <c r="AD1384" s="10">
        <v>0.33137062717965299</v>
      </c>
      <c r="AE1384" s="10">
        <v>0.33013805026401299</v>
      </c>
      <c r="AF1384" s="9">
        <v>2.586952739982222E-4</v>
      </c>
      <c r="AG1384" s="9">
        <v>3.6794554338209329E-2</v>
      </c>
    </row>
    <row r="1385" spans="3:33">
      <c r="C1385" t="s">
        <v>212</v>
      </c>
      <c r="D1385">
        <v>1998</v>
      </c>
      <c r="E1385" s="9">
        <v>0.92359132469402438</v>
      </c>
      <c r="F1385" s="9">
        <v>8.9090000000000003E-2</v>
      </c>
      <c r="G1385" s="9">
        <v>0.496</v>
      </c>
      <c r="H1385" s="9">
        <v>0.22499999999999998</v>
      </c>
      <c r="I1385" s="9">
        <v>0.24133333333333334</v>
      </c>
      <c r="J1385" s="9">
        <v>0.71799999999999997</v>
      </c>
      <c r="K1385" s="10">
        <v>0.24158333333333334</v>
      </c>
      <c r="L1385" s="9">
        <v>0.80579999999999996</v>
      </c>
      <c r="M1385" s="9">
        <v>0.94125522237870674</v>
      </c>
      <c r="N1385" s="10">
        <v>0.46</v>
      </c>
      <c r="O1385" s="10">
        <v>0.25</v>
      </c>
      <c r="P1385" s="9">
        <v>0.48</v>
      </c>
      <c r="Q1385" s="10">
        <v>0.40749999999999997</v>
      </c>
      <c r="R1385" s="9">
        <v>0.94159999999999999</v>
      </c>
      <c r="S1385" s="9">
        <v>0.61031414634146408</v>
      </c>
      <c r="T1385" s="11">
        <v>0.87825474999999997</v>
      </c>
      <c r="U1385" s="9">
        <v>0.10814726540000001</v>
      </c>
      <c r="V1385" s="10">
        <v>0.64694259310000002</v>
      </c>
      <c r="W1385" s="9">
        <v>4.1383757508185841E-3</v>
      </c>
      <c r="X1385" s="9">
        <v>9.1353185574827907E-3</v>
      </c>
      <c r="Y1385" s="9">
        <v>0.85</v>
      </c>
      <c r="Z1385" s="9">
        <v>0.5</v>
      </c>
      <c r="AA1385" s="10">
        <v>2.8991109393119444E-2</v>
      </c>
      <c r="AB1385" s="9">
        <v>0.87899999620000002</v>
      </c>
      <c r="AC1385" s="9">
        <v>0.58399999999999996</v>
      </c>
      <c r="AD1385" s="10">
        <v>0.30576934156786201</v>
      </c>
      <c r="AE1385" s="10">
        <v>0.32542122788616001</v>
      </c>
      <c r="AF1385" s="9">
        <v>4.0045295264747781E-4</v>
      </c>
      <c r="AG1385" s="9">
        <v>3.7577417177853838E-2</v>
      </c>
    </row>
    <row r="1386" spans="3:33">
      <c r="C1386" t="s">
        <v>212</v>
      </c>
      <c r="D1386">
        <v>1999</v>
      </c>
      <c r="E1386" s="9">
        <v>0.92359132469402438</v>
      </c>
      <c r="F1386" s="9">
        <v>8.9090000000000003E-2</v>
      </c>
      <c r="G1386" s="9">
        <v>0.48799999999999999</v>
      </c>
      <c r="H1386" s="9">
        <v>0.22499999999999998</v>
      </c>
      <c r="I1386" s="9">
        <v>0.24133333333333334</v>
      </c>
      <c r="J1386" s="9">
        <v>0.71399999999999997</v>
      </c>
      <c r="K1386" s="10">
        <v>0.24158333333333334</v>
      </c>
      <c r="L1386" s="9">
        <v>0.8044</v>
      </c>
      <c r="M1386" s="9">
        <v>0.94209350948096504</v>
      </c>
      <c r="N1386" s="10">
        <v>0.46</v>
      </c>
      <c r="O1386" s="10">
        <v>0.19</v>
      </c>
      <c r="P1386" s="9">
        <v>0.52500000000000002</v>
      </c>
      <c r="Q1386" s="10">
        <v>0.40749999999999997</v>
      </c>
      <c r="R1386" s="9">
        <v>0.94159999999999999</v>
      </c>
      <c r="S1386" s="9">
        <v>0.62879219512195206</v>
      </c>
      <c r="T1386" s="11">
        <v>0.87825474999999997</v>
      </c>
      <c r="U1386" s="9">
        <v>0.14355501170000001</v>
      </c>
      <c r="V1386" s="10">
        <v>0.65933373254999994</v>
      </c>
      <c r="W1386" s="9">
        <v>4.1383757508185841E-3</v>
      </c>
      <c r="X1386" s="9">
        <v>9.1353185574827907E-3</v>
      </c>
      <c r="Y1386" s="9">
        <v>0.85</v>
      </c>
      <c r="Z1386" s="9">
        <v>0.5</v>
      </c>
      <c r="AA1386" s="10">
        <v>2.8991109393119444E-2</v>
      </c>
      <c r="AB1386" s="9">
        <v>0.87899999620000002</v>
      </c>
      <c r="AC1386" s="9">
        <v>0.58200000000000007</v>
      </c>
      <c r="AD1386" s="10">
        <v>0.28667069508507498</v>
      </c>
      <c r="AE1386" s="10">
        <v>0.33395426271826401</v>
      </c>
      <c r="AF1386" s="9">
        <v>8.6170808344315558E-4</v>
      </c>
      <c r="AG1386" s="9">
        <v>3.8360280017498347E-2</v>
      </c>
    </row>
    <row r="1387" spans="3:33">
      <c r="C1387" t="s">
        <v>212</v>
      </c>
      <c r="D1387">
        <v>2000</v>
      </c>
      <c r="E1387" s="9">
        <v>0.92359132469402438</v>
      </c>
      <c r="F1387" s="9">
        <v>8.9090000000000003E-2</v>
      </c>
      <c r="G1387" s="9">
        <v>0.48</v>
      </c>
      <c r="H1387" s="9">
        <v>0.22499999999999998</v>
      </c>
      <c r="I1387" s="9">
        <v>0.24133333333333334</v>
      </c>
      <c r="J1387" s="9">
        <v>0.71</v>
      </c>
      <c r="K1387" s="10">
        <v>0.24158333333333334</v>
      </c>
      <c r="L1387" s="9">
        <v>0.80299999999999994</v>
      </c>
      <c r="M1387" s="9">
        <v>0.94139556268668978</v>
      </c>
      <c r="N1387" s="10">
        <v>0.46</v>
      </c>
      <c r="O1387" s="10">
        <v>0.28999999999999998</v>
      </c>
      <c r="P1387" s="9">
        <v>0.57000000000000006</v>
      </c>
      <c r="Q1387" s="10">
        <v>0.40749999999999997</v>
      </c>
      <c r="R1387" s="9">
        <v>0.94159999999999999</v>
      </c>
      <c r="S1387" s="9">
        <v>0.64415658536585396</v>
      </c>
      <c r="T1387" s="11">
        <v>0.87825474999999997</v>
      </c>
      <c r="U1387" s="9">
        <v>8.798799501E-2</v>
      </c>
      <c r="V1387" s="10">
        <v>0.67172487199999997</v>
      </c>
      <c r="W1387" s="9">
        <v>4.1383757508185841E-3</v>
      </c>
      <c r="X1387" s="9">
        <v>9.1353185574827907E-3</v>
      </c>
      <c r="Y1387" s="9">
        <v>0.85</v>
      </c>
      <c r="Z1387" s="9">
        <v>0.5</v>
      </c>
      <c r="AA1387" s="10">
        <v>2.8991109393119444E-2</v>
      </c>
      <c r="AB1387" s="9">
        <v>0.87899999620000002</v>
      </c>
      <c r="AC1387" s="9">
        <v>0.59699999999999998</v>
      </c>
      <c r="AD1387" s="10">
        <v>0.267572048602288</v>
      </c>
      <c r="AE1387" s="10">
        <v>0.342487297550368</v>
      </c>
      <c r="AF1387" s="9">
        <v>4.5024533058920001E-3</v>
      </c>
      <c r="AG1387" s="9">
        <v>3.9143142857142856E-2</v>
      </c>
    </row>
    <row r="1388" spans="3:33">
      <c r="C1388" t="s">
        <v>212</v>
      </c>
      <c r="D1388">
        <v>2001</v>
      </c>
      <c r="E1388" s="9">
        <v>0.92359132469402438</v>
      </c>
      <c r="F1388" s="9">
        <v>8.9090000000000003E-2</v>
      </c>
      <c r="G1388" s="9">
        <v>0.47199999999999998</v>
      </c>
      <c r="H1388" s="9">
        <v>0.22499999999999998</v>
      </c>
      <c r="I1388" s="9">
        <v>0.24133333333333334</v>
      </c>
      <c r="J1388" s="9">
        <v>0.70799999999999996</v>
      </c>
      <c r="K1388" s="10">
        <v>0.24158333333333334</v>
      </c>
      <c r="L1388" s="9">
        <v>0.80099999999999993</v>
      </c>
      <c r="M1388" s="9">
        <v>0.94161315965472714</v>
      </c>
      <c r="N1388" s="10">
        <v>0.46</v>
      </c>
      <c r="O1388" s="10">
        <v>0.27</v>
      </c>
      <c r="P1388" s="9">
        <v>0.51666666666666672</v>
      </c>
      <c r="Q1388" s="10">
        <v>0.40749999999999997</v>
      </c>
      <c r="R1388" s="9">
        <v>0.94159999999999999</v>
      </c>
      <c r="S1388" s="9">
        <v>0.65507365853658595</v>
      </c>
      <c r="T1388" s="11">
        <v>0.87825474999999997</v>
      </c>
      <c r="U1388" s="9">
        <v>0.15911565580000001</v>
      </c>
      <c r="V1388" s="10">
        <v>0.67847879310000003</v>
      </c>
      <c r="W1388" s="9">
        <v>4.1383757508185841E-3</v>
      </c>
      <c r="X1388" s="9">
        <v>9.1353185574827907E-3</v>
      </c>
      <c r="Y1388" s="9">
        <v>0.85</v>
      </c>
      <c r="Z1388" s="9">
        <v>0.5</v>
      </c>
      <c r="AA1388" s="10">
        <v>2.8991109393119444E-2</v>
      </c>
      <c r="AB1388" s="9">
        <v>0.87394999742500001</v>
      </c>
      <c r="AC1388" s="9">
        <v>0.57600000000000007</v>
      </c>
      <c r="AD1388" s="10">
        <v>0.26410875699613195</v>
      </c>
      <c r="AE1388" s="10">
        <v>0.34987005802799498</v>
      </c>
      <c r="AF1388" s="9">
        <v>2.0659408871714222E-2</v>
      </c>
      <c r="AG1388" s="9">
        <v>4.0171857142857141E-2</v>
      </c>
    </row>
    <row r="1389" spans="3:33">
      <c r="C1389" t="s">
        <v>212</v>
      </c>
      <c r="D1389">
        <v>2002</v>
      </c>
      <c r="E1389" s="9">
        <v>0.92359132469402438</v>
      </c>
      <c r="F1389" s="9">
        <v>8.9090000000000003E-2</v>
      </c>
      <c r="G1389" s="9">
        <v>0.46399999999999997</v>
      </c>
      <c r="H1389" s="9">
        <v>0.22499999999999998</v>
      </c>
      <c r="I1389" s="9">
        <v>0.24133333333333334</v>
      </c>
      <c r="J1389" s="9">
        <v>0.70599999999999996</v>
      </c>
      <c r="K1389" s="10">
        <v>0.24158333333333334</v>
      </c>
      <c r="L1389" s="9">
        <v>0.79900000000000004</v>
      </c>
      <c r="M1389" s="9">
        <v>0.94162521588527237</v>
      </c>
      <c r="N1389" s="10">
        <v>0.46</v>
      </c>
      <c r="O1389" s="10">
        <v>0.18</v>
      </c>
      <c r="P1389" s="9">
        <v>0.46333333333333326</v>
      </c>
      <c r="Q1389" s="10">
        <v>0.40749999999999997</v>
      </c>
      <c r="R1389" s="9">
        <v>0.94159999999999999</v>
      </c>
      <c r="S1389" s="9">
        <v>0.66121756097561002</v>
      </c>
      <c r="T1389" s="11">
        <v>0.87825474999999997</v>
      </c>
      <c r="U1389" s="9">
        <v>0.17057049060000001</v>
      </c>
      <c r="V1389" s="10">
        <v>0.68523271419999998</v>
      </c>
      <c r="W1389" s="9">
        <v>4.1383757508185841E-3</v>
      </c>
      <c r="X1389" s="9">
        <v>9.1353185574827907E-3</v>
      </c>
      <c r="Y1389" s="9">
        <v>0.85</v>
      </c>
      <c r="Z1389" s="9">
        <v>0.5</v>
      </c>
      <c r="AA1389" s="10">
        <v>2.8991109393119444E-2</v>
      </c>
      <c r="AB1389" s="9">
        <v>0.86889999865000001</v>
      </c>
      <c r="AC1389" s="9">
        <v>0.58200000000000007</v>
      </c>
      <c r="AD1389" s="10">
        <v>0.26064546538997602</v>
      </c>
      <c r="AE1389" s="10">
        <v>0.35725281850562202</v>
      </c>
      <c r="AF1389" s="9">
        <v>3.9827081939319005E-2</v>
      </c>
      <c r="AG1389" s="9">
        <v>4.0197000000000004E-2</v>
      </c>
    </row>
    <row r="1390" spans="3:33">
      <c r="C1390" t="s">
        <v>212</v>
      </c>
      <c r="D1390">
        <v>2003</v>
      </c>
      <c r="E1390" s="9">
        <v>0.92359132469402438</v>
      </c>
      <c r="F1390" s="9">
        <v>8.9090000000000003E-2</v>
      </c>
      <c r="G1390" s="9">
        <v>0.45599999999999996</v>
      </c>
      <c r="H1390" s="9">
        <v>0.22499999999999998</v>
      </c>
      <c r="I1390" s="9">
        <v>0.24133333333333334</v>
      </c>
      <c r="J1390" s="9">
        <v>0.70399999999999996</v>
      </c>
      <c r="K1390" s="10">
        <v>0.24158333333333334</v>
      </c>
      <c r="L1390" s="9">
        <v>0.79700000000000004</v>
      </c>
      <c r="M1390" s="9">
        <v>0.94372238907022155</v>
      </c>
      <c r="N1390" s="10">
        <v>0.46</v>
      </c>
      <c r="O1390" s="10">
        <v>0.19</v>
      </c>
      <c r="P1390" s="9">
        <v>0.41</v>
      </c>
      <c r="Q1390" s="10">
        <v>0.40749999999999997</v>
      </c>
      <c r="R1390" s="9">
        <v>0.94159999999999999</v>
      </c>
      <c r="S1390" s="9">
        <v>0.66259365853658592</v>
      </c>
      <c r="T1390" s="11">
        <v>0.87825474999999997</v>
      </c>
      <c r="U1390" s="9">
        <v>0.11759127480000001</v>
      </c>
      <c r="V1390" s="10">
        <v>0.69198663530000004</v>
      </c>
      <c r="W1390" s="9">
        <v>4.1383757508185841E-3</v>
      </c>
      <c r="X1390" s="9">
        <v>9.1353185574827907E-3</v>
      </c>
      <c r="Y1390" s="9">
        <v>0.85</v>
      </c>
      <c r="Z1390" s="9">
        <v>0.5</v>
      </c>
      <c r="AA1390" s="10">
        <v>2.8991109393119444E-2</v>
      </c>
      <c r="AB1390" s="9">
        <v>0.863849999875</v>
      </c>
      <c r="AC1390" s="9">
        <v>0.58599999999999997</v>
      </c>
      <c r="AD1390" s="10">
        <v>0.26688439974218003</v>
      </c>
      <c r="AE1390" s="10">
        <v>0.42075573830570201</v>
      </c>
      <c r="AF1390" s="9">
        <v>5.1999277141779217E-2</v>
      </c>
      <c r="AG1390" s="9">
        <v>4.083364285714286E-2</v>
      </c>
    </row>
    <row r="1391" spans="3:33">
      <c r="C1391" t="s">
        <v>212</v>
      </c>
      <c r="D1391">
        <v>2004</v>
      </c>
      <c r="E1391" s="9">
        <v>0.92359132469402438</v>
      </c>
      <c r="F1391" s="9">
        <v>8.9090000000000003E-2</v>
      </c>
      <c r="G1391" s="9">
        <v>0.44799999999999995</v>
      </c>
      <c r="H1391" s="9">
        <v>0.22499999999999998</v>
      </c>
      <c r="I1391" s="9">
        <v>0.24133333333333334</v>
      </c>
      <c r="J1391" s="9">
        <v>0.70199999999999996</v>
      </c>
      <c r="K1391" s="10">
        <v>0.24158333333333334</v>
      </c>
      <c r="L1391" s="9">
        <v>0.79500000000000004</v>
      </c>
      <c r="M1391" s="9">
        <v>0.9534576930936759</v>
      </c>
      <c r="N1391" s="10">
        <v>0.46</v>
      </c>
      <c r="O1391" s="10">
        <v>0.21</v>
      </c>
      <c r="P1391" s="9">
        <v>0.41333333333333327</v>
      </c>
      <c r="Q1391" s="10">
        <v>0.40749999999999997</v>
      </c>
      <c r="R1391" s="9">
        <v>0.94159999999999999</v>
      </c>
      <c r="S1391" s="9">
        <v>0.65931365853658597</v>
      </c>
      <c r="T1391" s="11">
        <v>0.87825474999999997</v>
      </c>
      <c r="U1391" s="9">
        <v>0.18197962199999998</v>
      </c>
      <c r="V1391" s="10">
        <v>0.69874055639999999</v>
      </c>
      <c r="W1391" s="9">
        <v>4.1383757508185841E-3</v>
      </c>
      <c r="X1391" s="9">
        <v>9.1353185574827907E-3</v>
      </c>
      <c r="Y1391" s="9">
        <v>0.85</v>
      </c>
      <c r="Z1391" s="9">
        <v>0.5</v>
      </c>
      <c r="AA1391" s="10">
        <v>2.8991109393119444E-2</v>
      </c>
      <c r="AB1391" s="9">
        <v>0.85880000109999999</v>
      </c>
      <c r="AC1391" s="9">
        <v>0.57700000000000007</v>
      </c>
      <c r="AD1391" s="10">
        <v>0.29957675215371798</v>
      </c>
      <c r="AE1391" s="10">
        <v>0.46470812597093003</v>
      </c>
      <c r="AF1391" s="9">
        <v>8.1084369631815659E-2</v>
      </c>
      <c r="AG1391" s="9">
        <v>4.1470285714285716E-2</v>
      </c>
    </row>
    <row r="1392" spans="3:33">
      <c r="C1392" t="s">
        <v>212</v>
      </c>
      <c r="D1392">
        <v>2005</v>
      </c>
      <c r="E1392" s="9">
        <v>0.92359132469402438</v>
      </c>
      <c r="F1392" s="9">
        <v>8.9090000000000003E-2</v>
      </c>
      <c r="G1392" s="9">
        <v>0.43999999999999995</v>
      </c>
      <c r="H1392" s="9">
        <v>0.22499999999999998</v>
      </c>
      <c r="I1392" s="9">
        <v>0.24133333333333334</v>
      </c>
      <c r="J1392" s="9">
        <v>0.7</v>
      </c>
      <c r="K1392" s="10">
        <v>0.24158333333333334</v>
      </c>
      <c r="L1392" s="9">
        <v>0.79299999999999993</v>
      </c>
      <c r="M1392" s="9">
        <v>0.9423816931840171</v>
      </c>
      <c r="N1392" s="10">
        <v>0.46</v>
      </c>
      <c r="O1392" s="10">
        <v>0.22</v>
      </c>
      <c r="P1392" s="9">
        <v>0.41666666666666669</v>
      </c>
      <c r="Q1392" s="10">
        <v>0.40749999999999997</v>
      </c>
      <c r="R1392" s="9">
        <v>0.94159999999999999</v>
      </c>
      <c r="S1392" s="9">
        <v>0.65186975609756204</v>
      </c>
      <c r="T1392" s="11">
        <v>0.87825474999999997</v>
      </c>
      <c r="U1392" s="9">
        <v>0.2242328811</v>
      </c>
      <c r="V1392" s="10">
        <v>0.70549447750000005</v>
      </c>
      <c r="W1392" s="9">
        <v>4.1383757508185841E-3</v>
      </c>
      <c r="X1392" s="9">
        <v>9.1353185574827907E-3</v>
      </c>
      <c r="Y1392" s="9">
        <v>0.85</v>
      </c>
      <c r="Z1392" s="9">
        <v>0.5</v>
      </c>
      <c r="AA1392" s="10">
        <v>2.8991109393119444E-2</v>
      </c>
      <c r="AB1392" s="9">
        <v>0.86162400101487868</v>
      </c>
      <c r="AC1392" s="9">
        <v>0.57899999999999996</v>
      </c>
      <c r="AD1392" s="10">
        <v>0.283746762072906</v>
      </c>
      <c r="AE1392" s="10">
        <v>0.45847876107048402</v>
      </c>
      <c r="AF1392" s="9">
        <v>0.14307289875917112</v>
      </c>
      <c r="AG1392" s="9">
        <v>4.2161000000000004E-2</v>
      </c>
    </row>
    <row r="1393" spans="3:33">
      <c r="C1393" t="s">
        <v>212</v>
      </c>
      <c r="D1393">
        <v>2006</v>
      </c>
      <c r="E1393" s="9">
        <v>0.92359132469402438</v>
      </c>
      <c r="F1393" s="9">
        <v>8.9090000000000003E-2</v>
      </c>
      <c r="G1393" s="9">
        <v>0.43000000000000005</v>
      </c>
      <c r="H1393" s="9">
        <v>0.22499999999999998</v>
      </c>
      <c r="I1393" s="9">
        <v>0.24133333333333334</v>
      </c>
      <c r="J1393" s="9">
        <v>0.69666666666666666</v>
      </c>
      <c r="K1393" s="10">
        <v>0.24158333333333334</v>
      </c>
      <c r="L1393" s="9">
        <v>0.79</v>
      </c>
      <c r="M1393" s="9">
        <v>0.94422451268208429</v>
      </c>
      <c r="N1393" s="10">
        <v>0.46</v>
      </c>
      <c r="O1393" s="10">
        <v>0.24</v>
      </c>
      <c r="P1393" s="9">
        <v>0.42000000000000004</v>
      </c>
      <c r="Q1393" s="10">
        <v>0.40749999999999997</v>
      </c>
      <c r="R1393" s="9">
        <v>0.94159999999999999</v>
      </c>
      <c r="S1393" s="9">
        <v>0.6411219512195141</v>
      </c>
      <c r="T1393" s="11">
        <v>0.87825474999999997</v>
      </c>
      <c r="U1393" s="9">
        <v>0.21301045040000002</v>
      </c>
      <c r="V1393" s="10">
        <v>0.69070073750000005</v>
      </c>
      <c r="W1393" s="9">
        <v>4.1383757508185841E-3</v>
      </c>
      <c r="X1393" s="9">
        <v>9.1353185574827907E-3</v>
      </c>
      <c r="Y1393" s="9">
        <v>0.85</v>
      </c>
      <c r="Z1393" s="9">
        <v>0.5</v>
      </c>
      <c r="AA1393" s="10">
        <v>2.8991109393119444E-2</v>
      </c>
      <c r="AB1393" s="9">
        <v>0.86444800092975738</v>
      </c>
      <c r="AC1393" s="9">
        <v>0.59699999999999998</v>
      </c>
      <c r="AD1393" s="10">
        <v>0.30046624717062997</v>
      </c>
      <c r="AE1393" s="10">
        <v>0.47687457286326396</v>
      </c>
      <c r="AF1393" s="9">
        <v>0.22179902137493335</v>
      </c>
      <c r="AG1393" s="9">
        <v>4.609239285714286E-2</v>
      </c>
    </row>
    <row r="1394" spans="3:33">
      <c r="C1394" t="s">
        <v>212</v>
      </c>
      <c r="D1394">
        <v>2007</v>
      </c>
      <c r="E1394" s="9">
        <v>0.92359132469402438</v>
      </c>
      <c r="F1394" s="9">
        <v>8.9090000000000003E-2</v>
      </c>
      <c r="G1394" s="9">
        <v>0.42000000000000004</v>
      </c>
      <c r="H1394" s="9">
        <v>0.22499999999999998</v>
      </c>
      <c r="I1394" s="9">
        <v>0.24133333333333334</v>
      </c>
      <c r="J1394" s="9">
        <v>0.69333333333333336</v>
      </c>
      <c r="K1394" s="10">
        <v>0.24158333333333334</v>
      </c>
      <c r="L1394" s="9">
        <v>0.78700000000000003</v>
      </c>
      <c r="M1394" s="9">
        <v>0.93882371141708432</v>
      </c>
      <c r="N1394" s="10">
        <v>0.46</v>
      </c>
      <c r="O1394" s="10">
        <v>0.25</v>
      </c>
      <c r="P1394" s="9">
        <v>0.42839999981224536</v>
      </c>
      <c r="Q1394" s="10">
        <v>0.40749999999999997</v>
      </c>
      <c r="R1394" s="9">
        <v>0.94159999999999999</v>
      </c>
      <c r="S1394" s="9">
        <v>0.62848682926829391</v>
      </c>
      <c r="T1394" s="11">
        <v>0.87825474999999997</v>
      </c>
      <c r="U1394" s="9">
        <v>0.26725301300000004</v>
      </c>
      <c r="V1394" s="10">
        <v>0.67590699750000005</v>
      </c>
      <c r="W1394" s="9">
        <v>4.1383757508185841E-3</v>
      </c>
      <c r="X1394" s="9">
        <v>9.1353185574827907E-3</v>
      </c>
      <c r="Y1394" s="9">
        <v>0.85</v>
      </c>
      <c r="Z1394" s="9">
        <v>0.5</v>
      </c>
      <c r="AA1394" s="10">
        <v>2.8991109393119444E-2</v>
      </c>
      <c r="AB1394" s="9">
        <v>0.86727200084463607</v>
      </c>
      <c r="AC1394" s="9">
        <v>0.59599999999999997</v>
      </c>
      <c r="AD1394" s="10">
        <v>0.28325657806165</v>
      </c>
      <c r="AE1394" s="10">
        <v>0.47385133367870802</v>
      </c>
      <c r="AF1394" s="9">
        <v>0.33401026743074447</v>
      </c>
      <c r="AG1394" s="9">
        <v>5.0023785714285715E-2</v>
      </c>
    </row>
    <row r="1395" spans="3:33">
      <c r="C1395" t="s">
        <v>212</v>
      </c>
      <c r="D1395">
        <v>2008</v>
      </c>
      <c r="E1395" s="9">
        <v>0.92359132469402438</v>
      </c>
      <c r="F1395" s="9">
        <v>8.9090000000000003E-2</v>
      </c>
      <c r="G1395" s="9">
        <v>0.41000000000000003</v>
      </c>
      <c r="H1395" s="9">
        <v>0.22499999999999998</v>
      </c>
      <c r="I1395" s="9">
        <v>0.24133333333333334</v>
      </c>
      <c r="J1395" s="9">
        <v>0.69</v>
      </c>
      <c r="K1395" s="10">
        <v>0.24158333333333334</v>
      </c>
      <c r="L1395" s="9">
        <v>0.78400000000000003</v>
      </c>
      <c r="M1395" s="9">
        <v>0.94400358563091769</v>
      </c>
      <c r="N1395" s="10">
        <v>0.46</v>
      </c>
      <c r="O1395" s="10">
        <v>0.25499999988824129</v>
      </c>
      <c r="P1395" s="9">
        <v>0.43679999962449079</v>
      </c>
      <c r="Q1395" s="10">
        <v>0.40749999999999997</v>
      </c>
      <c r="R1395" s="9">
        <v>0.94159999999999999</v>
      </c>
      <c r="S1395" s="9">
        <v>0.61525121951219597</v>
      </c>
      <c r="T1395" s="11">
        <v>0.87825474999999997</v>
      </c>
      <c r="U1395" s="9">
        <v>0.2679567867</v>
      </c>
      <c r="V1395" s="10">
        <v>0.66111325750000005</v>
      </c>
      <c r="W1395" s="9">
        <v>4.1383757508185841E-3</v>
      </c>
      <c r="X1395" s="9">
        <v>9.1353185574827907E-3</v>
      </c>
      <c r="Y1395" s="9">
        <v>0.85</v>
      </c>
      <c r="Z1395" s="9">
        <v>0.5</v>
      </c>
      <c r="AA1395" s="10">
        <v>2.8991109393119444E-2</v>
      </c>
      <c r="AB1395" s="9">
        <v>0.87009600075951465</v>
      </c>
      <c r="AC1395" s="9">
        <v>0.59299999999999997</v>
      </c>
      <c r="AD1395" s="10">
        <v>0.252496662820684</v>
      </c>
      <c r="AE1395" s="10">
        <v>0.457540333473196</v>
      </c>
      <c r="AF1395" s="9">
        <v>0.46730131079845549</v>
      </c>
      <c r="AG1395" s="9">
        <v>5.3955178571428571E-2</v>
      </c>
    </row>
    <row r="1396" spans="3:33">
      <c r="C1396" t="s">
        <v>212</v>
      </c>
      <c r="D1396">
        <v>2009</v>
      </c>
      <c r="E1396" s="9">
        <v>0.92359132469402438</v>
      </c>
      <c r="F1396" s="9">
        <v>8.9090000000000003E-2</v>
      </c>
      <c r="G1396" s="9">
        <v>0.42179999973624949</v>
      </c>
      <c r="H1396" s="9">
        <v>0.22499999999999998</v>
      </c>
      <c r="I1396" s="9">
        <v>0.24133333333333334</v>
      </c>
      <c r="J1396" s="9">
        <v>0.69619999986141923</v>
      </c>
      <c r="K1396" s="10">
        <v>0.24158333333333334</v>
      </c>
      <c r="L1396" s="9">
        <v>0.78099999999999992</v>
      </c>
      <c r="M1396" s="9">
        <v>0.94400358563091769</v>
      </c>
      <c r="N1396" s="10">
        <v>0.46</v>
      </c>
      <c r="O1396" s="10">
        <v>0.25999999977648258</v>
      </c>
      <c r="P1396" s="9">
        <v>0.44519999943673616</v>
      </c>
      <c r="Q1396" s="10">
        <v>0.40749999999999997</v>
      </c>
      <c r="R1396" s="9">
        <v>0.94159999999999999</v>
      </c>
      <c r="S1396" s="9">
        <v>0.63694619463703162</v>
      </c>
      <c r="T1396" s="11">
        <v>0.87825474999999997</v>
      </c>
      <c r="U1396" s="9">
        <v>0.36066477720000001</v>
      </c>
      <c r="V1396" s="10">
        <v>0.67433552235445937</v>
      </c>
      <c r="W1396" s="9">
        <v>4.1383757508185841E-3</v>
      </c>
      <c r="X1396" s="9">
        <v>9.1353185574827907E-3</v>
      </c>
      <c r="Y1396" s="9">
        <v>0.85</v>
      </c>
      <c r="Z1396" s="9">
        <v>0.5</v>
      </c>
      <c r="AA1396" s="10">
        <v>2.8991109393119444E-2</v>
      </c>
      <c r="AB1396" s="9">
        <v>0.87292000067439335</v>
      </c>
      <c r="AC1396" s="9">
        <v>0.58700000000000008</v>
      </c>
      <c r="AD1396" s="10">
        <v>0.24054293014782199</v>
      </c>
      <c r="AE1396" s="10">
        <v>0.43524576609438598</v>
      </c>
      <c r="AF1396" s="9">
        <v>0.54058011328767563</v>
      </c>
      <c r="AG1396" s="9">
        <v>5.7886571428571426E-2</v>
      </c>
    </row>
    <row r="1397" spans="3:33">
      <c r="C1397" t="s">
        <v>212</v>
      </c>
      <c r="D1397">
        <v>2010</v>
      </c>
      <c r="E1397" s="9">
        <v>0.92359132469402438</v>
      </c>
      <c r="F1397" s="9">
        <v>8.9090000000000003E-2</v>
      </c>
      <c r="G1397" s="9">
        <v>0.43359999947249894</v>
      </c>
      <c r="H1397" s="9">
        <v>0.22499999999999998</v>
      </c>
      <c r="I1397" s="9">
        <v>0.24133333333333334</v>
      </c>
      <c r="J1397" s="9">
        <v>0.7023999997228384</v>
      </c>
      <c r="K1397" s="10">
        <v>0.24158333333333334</v>
      </c>
      <c r="L1397" s="9">
        <v>0.78880999982543287</v>
      </c>
      <c r="M1397" s="9">
        <v>0.94400358563091769</v>
      </c>
      <c r="N1397" s="10">
        <v>0.46</v>
      </c>
      <c r="O1397" s="10">
        <v>0.26499999966472387</v>
      </c>
      <c r="P1397" s="9">
        <v>0.45359999924898153</v>
      </c>
      <c r="Q1397" s="10">
        <v>0.40749999999999997</v>
      </c>
      <c r="R1397" s="9">
        <v>0.94159999999999999</v>
      </c>
      <c r="S1397" s="9">
        <v>0.65864116976186726</v>
      </c>
      <c r="T1397" s="11">
        <v>0.87825474999999997</v>
      </c>
      <c r="U1397" s="9">
        <v>0.3642714248913852</v>
      </c>
      <c r="V1397" s="10">
        <v>0.68755778720891869</v>
      </c>
      <c r="W1397" s="9">
        <v>4.1383757508185841E-3</v>
      </c>
      <c r="X1397" s="9">
        <v>9.1353185574827907E-3</v>
      </c>
      <c r="Y1397" s="9">
        <v>0.85</v>
      </c>
      <c r="Z1397" s="9">
        <v>0.5</v>
      </c>
      <c r="AA1397" s="10">
        <v>2.8991109393119444E-2</v>
      </c>
      <c r="AB1397" s="9">
        <v>0.87574400058927204</v>
      </c>
      <c r="AC1397" s="9">
        <v>0.57499999999999996</v>
      </c>
      <c r="AD1397" s="10">
        <v>0.24313750078835064</v>
      </c>
      <c r="AE1397" s="10">
        <v>0.43589330841896839</v>
      </c>
      <c r="AF1397" s="9">
        <v>0.53517431227562784</v>
      </c>
      <c r="AG1397" s="9">
        <v>5.7307705727224371E-2</v>
      </c>
    </row>
    <row r="1398" spans="3:33">
      <c r="C1398" t="s">
        <v>214</v>
      </c>
      <c r="D1398">
        <v>1995</v>
      </c>
      <c r="E1398" s="9">
        <v>0.42247009028601545</v>
      </c>
      <c r="F1398" s="9">
        <v>0.5</v>
      </c>
      <c r="G1398" s="9">
        <v>0.45999999999999996</v>
      </c>
      <c r="H1398" s="9">
        <v>0.125</v>
      </c>
      <c r="I1398" s="9">
        <v>0.13733333333333334</v>
      </c>
      <c r="J1398" s="9">
        <v>0.72</v>
      </c>
      <c r="K1398" s="10">
        <v>0.44466666666666665</v>
      </c>
      <c r="L1398" s="9">
        <v>0.63600000000000001</v>
      </c>
      <c r="M1398" s="9">
        <v>1</v>
      </c>
      <c r="N1398" s="10">
        <v>0.2</v>
      </c>
      <c r="O1398" s="10">
        <v>1</v>
      </c>
      <c r="P1398" s="9">
        <v>0.3</v>
      </c>
      <c r="Q1398" s="10">
        <v>0.76749999999999996</v>
      </c>
      <c r="R1398" s="9">
        <v>0.85519999999999996</v>
      </c>
      <c r="S1398" s="9">
        <v>0.51121951219512196</v>
      </c>
      <c r="T1398" s="11">
        <v>0.53185035400000003</v>
      </c>
      <c r="U1398" s="9">
        <v>0.2854377884</v>
      </c>
      <c r="V1398" s="10">
        <v>0.5</v>
      </c>
      <c r="W1398" s="9">
        <v>4.1383757508185841E-3</v>
      </c>
      <c r="X1398" s="9" t="e">
        <v>#N/A</v>
      </c>
      <c r="Y1398" s="9">
        <v>0.4</v>
      </c>
      <c r="Z1398" s="9">
        <v>0</v>
      </c>
      <c r="AA1398" s="10">
        <v>0</v>
      </c>
      <c r="AB1398" s="9">
        <v>0.5</v>
      </c>
      <c r="AC1398" s="9">
        <v>0.32904000286012886</v>
      </c>
      <c r="AD1398" s="10">
        <v>0.70653906788508491</v>
      </c>
      <c r="AE1398" s="10">
        <v>0.73030025038698088</v>
      </c>
      <c r="AF1398" s="9">
        <v>2.8333696450621461E-4</v>
      </c>
      <c r="AG1398" s="9" t="e">
        <v>#N/A</v>
      </c>
    </row>
    <row r="1399" spans="3:33">
      <c r="C1399" t="s">
        <v>214</v>
      </c>
      <c r="D1399">
        <v>1996</v>
      </c>
      <c r="E1399" s="9">
        <v>0.42247009028601545</v>
      </c>
      <c r="F1399" s="9">
        <v>0.5</v>
      </c>
      <c r="G1399" s="9">
        <v>0.44399999999999995</v>
      </c>
      <c r="H1399" s="9">
        <v>0.125</v>
      </c>
      <c r="I1399" s="9">
        <v>0.13733333333333334</v>
      </c>
      <c r="J1399" s="9">
        <v>0.71</v>
      </c>
      <c r="K1399" s="10">
        <v>0.44466666666666665</v>
      </c>
      <c r="L1399" s="9">
        <v>0.62280000000000002</v>
      </c>
      <c r="M1399" s="9">
        <v>1</v>
      </c>
      <c r="N1399" s="10">
        <v>0.2</v>
      </c>
      <c r="O1399" s="10">
        <v>1</v>
      </c>
      <c r="P1399" s="9">
        <v>0.3</v>
      </c>
      <c r="Q1399" s="10">
        <v>0.76749999999999996</v>
      </c>
      <c r="R1399" s="9">
        <v>0.85519999999999996</v>
      </c>
      <c r="S1399" s="9">
        <v>0.50121951219512195</v>
      </c>
      <c r="T1399" s="11">
        <v>0.53185035400000003</v>
      </c>
      <c r="U1399" s="9">
        <v>0.28447204970000001</v>
      </c>
      <c r="V1399" s="10">
        <v>0.5</v>
      </c>
      <c r="W1399" s="9">
        <v>4.1383757508185841E-3</v>
      </c>
      <c r="X1399" s="9" t="e">
        <v>#N/A</v>
      </c>
      <c r="Y1399" s="9">
        <v>0.4</v>
      </c>
      <c r="Z1399" s="9">
        <v>0</v>
      </c>
      <c r="AA1399" s="10">
        <v>0</v>
      </c>
      <c r="AB1399" s="9">
        <v>0.5</v>
      </c>
      <c r="AC1399" s="9">
        <v>0.33818000265583398</v>
      </c>
      <c r="AD1399" s="10">
        <v>0.71145666460863821</v>
      </c>
      <c r="AE1399" s="10">
        <v>0.73500025538972191</v>
      </c>
      <c r="AF1399" s="9">
        <v>2.8936541041619119E-4</v>
      </c>
      <c r="AG1399" s="9" t="e">
        <v>#N/A</v>
      </c>
    </row>
    <row r="1400" spans="3:33">
      <c r="C1400" t="s">
        <v>214</v>
      </c>
      <c r="D1400">
        <v>1997</v>
      </c>
      <c r="E1400" s="9">
        <v>0.42247009028601545</v>
      </c>
      <c r="F1400" s="9">
        <v>0.5</v>
      </c>
      <c r="G1400" s="9">
        <v>0.42799999999999994</v>
      </c>
      <c r="H1400" s="9">
        <v>0.125</v>
      </c>
      <c r="I1400" s="9">
        <v>0.13733333333333334</v>
      </c>
      <c r="J1400" s="9">
        <v>0.7</v>
      </c>
      <c r="K1400" s="10">
        <v>0.44466666666666665</v>
      </c>
      <c r="L1400" s="9">
        <v>0.60960000000000003</v>
      </c>
      <c r="M1400" s="9">
        <v>1</v>
      </c>
      <c r="N1400" s="10">
        <v>0.2</v>
      </c>
      <c r="O1400" s="10">
        <v>1</v>
      </c>
      <c r="P1400" s="9">
        <v>0.3</v>
      </c>
      <c r="Q1400" s="10">
        <v>0.76749999999999996</v>
      </c>
      <c r="R1400" s="9">
        <v>0.85519999999999996</v>
      </c>
      <c r="S1400" s="9">
        <v>0.49121951219512194</v>
      </c>
      <c r="T1400" s="11">
        <v>0.53185035400000003</v>
      </c>
      <c r="U1400" s="9">
        <v>0.28522727270000003</v>
      </c>
      <c r="V1400" s="10">
        <v>0.5</v>
      </c>
      <c r="W1400" s="9">
        <v>4.1383757508185841E-3</v>
      </c>
      <c r="X1400" s="9" t="e">
        <v>#N/A</v>
      </c>
      <c r="Y1400" s="9">
        <v>0.4</v>
      </c>
      <c r="Z1400" s="9">
        <v>0</v>
      </c>
      <c r="AA1400" s="10">
        <v>0</v>
      </c>
      <c r="AB1400" s="9">
        <v>0.5</v>
      </c>
      <c r="AC1400" s="9">
        <v>0.34732000245153904</v>
      </c>
      <c r="AD1400" s="10">
        <v>0.71637426133219173</v>
      </c>
      <c r="AE1400" s="10">
        <v>0.731536832404727</v>
      </c>
      <c r="AF1400" s="9">
        <v>2.9539385632616782E-4</v>
      </c>
      <c r="AG1400" s="9" t="e">
        <v>#N/A</v>
      </c>
    </row>
    <row r="1401" spans="3:33">
      <c r="C1401" t="s">
        <v>214</v>
      </c>
      <c r="D1401">
        <v>1998</v>
      </c>
      <c r="E1401" s="9">
        <v>0.42247009028601545</v>
      </c>
      <c r="F1401" s="9">
        <v>0.5</v>
      </c>
      <c r="G1401" s="9">
        <v>0.41200000000000003</v>
      </c>
      <c r="H1401" s="9">
        <v>0.125</v>
      </c>
      <c r="I1401" s="9">
        <v>0.13733333333333334</v>
      </c>
      <c r="J1401" s="9">
        <v>0.69</v>
      </c>
      <c r="K1401" s="10">
        <v>0.44466666666666665</v>
      </c>
      <c r="L1401" s="9">
        <v>0.59640000000000004</v>
      </c>
      <c r="M1401" s="9">
        <v>1</v>
      </c>
      <c r="N1401" s="10">
        <v>0.2</v>
      </c>
      <c r="O1401" s="10">
        <v>1</v>
      </c>
      <c r="P1401" s="9">
        <v>0.3</v>
      </c>
      <c r="Q1401" s="10">
        <v>0.76749999999999996</v>
      </c>
      <c r="R1401" s="9">
        <v>0.85519999999999996</v>
      </c>
      <c r="S1401" s="9">
        <v>0.49723577235772398</v>
      </c>
      <c r="T1401" s="11">
        <v>0.53185035400000003</v>
      </c>
      <c r="U1401" s="9">
        <v>0.28063241109999998</v>
      </c>
      <c r="V1401" s="10">
        <v>0.5</v>
      </c>
      <c r="W1401" s="9">
        <v>4.1383757508185841E-3</v>
      </c>
      <c r="X1401" s="9" t="e">
        <v>#N/A</v>
      </c>
      <c r="Y1401" s="9">
        <v>0.4</v>
      </c>
      <c r="Z1401" s="9">
        <v>0</v>
      </c>
      <c r="AA1401" s="10">
        <v>0</v>
      </c>
      <c r="AB1401" s="9">
        <v>0.5</v>
      </c>
      <c r="AC1401" s="9">
        <v>0.35646000224724417</v>
      </c>
      <c r="AD1401" s="10">
        <v>0.72129185805574514</v>
      </c>
      <c r="AE1401" s="10">
        <v>0.72807340941973198</v>
      </c>
      <c r="AF1401" s="9">
        <v>3.0142230223614445E-4</v>
      </c>
      <c r="AG1401" s="9" t="e">
        <v>#N/A</v>
      </c>
    </row>
    <row r="1402" spans="3:33">
      <c r="C1402" t="s">
        <v>214</v>
      </c>
      <c r="D1402">
        <v>1999</v>
      </c>
      <c r="E1402" s="9">
        <v>0.42247009028601545</v>
      </c>
      <c r="F1402" s="9">
        <v>0.5</v>
      </c>
      <c r="G1402" s="9">
        <v>0.39600000000000002</v>
      </c>
      <c r="H1402" s="9">
        <v>0.125</v>
      </c>
      <c r="I1402" s="9">
        <v>0.13733333333333334</v>
      </c>
      <c r="J1402" s="9">
        <v>0.67999999999999994</v>
      </c>
      <c r="K1402" s="10">
        <v>0.44466666666666665</v>
      </c>
      <c r="L1402" s="9">
        <v>0.58320000000000005</v>
      </c>
      <c r="M1402" s="9">
        <v>1</v>
      </c>
      <c r="N1402" s="10">
        <v>0.2</v>
      </c>
      <c r="O1402" s="10">
        <v>1</v>
      </c>
      <c r="P1402" s="9">
        <v>0.3</v>
      </c>
      <c r="Q1402" s="10">
        <v>0.76749999999999996</v>
      </c>
      <c r="R1402" s="9">
        <v>0.85609999999999997</v>
      </c>
      <c r="S1402" s="9">
        <v>0.50325203252032602</v>
      </c>
      <c r="T1402" s="11">
        <v>0.53185035400000003</v>
      </c>
      <c r="U1402" s="9">
        <v>0.28410256410000001</v>
      </c>
      <c r="V1402" s="10">
        <v>0.5</v>
      </c>
      <c r="W1402" s="9">
        <v>4.1383757508185841E-3</v>
      </c>
      <c r="X1402" s="9" t="e">
        <v>#N/A</v>
      </c>
      <c r="Y1402" s="9">
        <v>0.4</v>
      </c>
      <c r="Z1402" s="9">
        <v>0</v>
      </c>
      <c r="AA1402" s="10">
        <v>0</v>
      </c>
      <c r="AB1402" s="9">
        <v>0.5</v>
      </c>
      <c r="AC1402" s="9">
        <v>0.36560000204294923</v>
      </c>
      <c r="AD1402" s="10">
        <v>0.72620945477929844</v>
      </c>
      <c r="AE1402" s="10">
        <v>0.71795473442184699</v>
      </c>
      <c r="AF1402" s="9">
        <v>2.6923951951515557E-3</v>
      </c>
      <c r="AG1402" s="9" t="e">
        <v>#N/A</v>
      </c>
    </row>
    <row r="1403" spans="3:33">
      <c r="C1403" t="s">
        <v>214</v>
      </c>
      <c r="D1403">
        <v>2000</v>
      </c>
      <c r="E1403" s="9">
        <v>0.42247009028601545</v>
      </c>
      <c r="F1403" s="9">
        <v>0.5</v>
      </c>
      <c r="G1403" s="9">
        <v>0.38</v>
      </c>
      <c r="H1403" s="9">
        <v>0.125</v>
      </c>
      <c r="I1403" s="9">
        <v>0.13733333333333334</v>
      </c>
      <c r="J1403" s="9">
        <v>0.66999999999999993</v>
      </c>
      <c r="K1403" s="10">
        <v>0.44466666666666665</v>
      </c>
      <c r="L1403" s="9">
        <v>0.56999999999999995</v>
      </c>
      <c r="M1403" s="9">
        <v>1</v>
      </c>
      <c r="N1403" s="10">
        <v>0.2</v>
      </c>
      <c r="O1403" s="10">
        <v>1</v>
      </c>
      <c r="P1403" s="9">
        <v>0.3</v>
      </c>
      <c r="Q1403" s="10">
        <v>0.76749999999999996</v>
      </c>
      <c r="R1403" s="9">
        <v>0.85699999999999998</v>
      </c>
      <c r="S1403" s="9">
        <v>0.50926829268292806</v>
      </c>
      <c r="T1403" s="11">
        <v>0.53185035400000003</v>
      </c>
      <c r="U1403" s="9">
        <v>0.28251599150000001</v>
      </c>
      <c r="V1403" s="10">
        <v>0.5</v>
      </c>
      <c r="W1403" s="9">
        <v>4.1383757508185841E-3</v>
      </c>
      <c r="X1403" s="9" t="e">
        <v>#N/A</v>
      </c>
      <c r="Y1403" s="9">
        <v>0.4</v>
      </c>
      <c r="Z1403" s="9">
        <v>0</v>
      </c>
      <c r="AA1403" s="10">
        <v>0</v>
      </c>
      <c r="AB1403" s="9">
        <v>0.5</v>
      </c>
      <c r="AC1403" s="9">
        <v>0.3747400018386543</v>
      </c>
      <c r="AD1403" s="10">
        <v>0.73112705150285184</v>
      </c>
      <c r="AE1403" s="10">
        <v>0.70783605942396199</v>
      </c>
      <c r="AF1403" s="9">
        <v>3.9671677199496665E-3</v>
      </c>
      <c r="AG1403" s="9" t="e">
        <v>#N/A</v>
      </c>
    </row>
    <row r="1404" spans="3:33">
      <c r="C1404" t="s">
        <v>214</v>
      </c>
      <c r="D1404">
        <v>2001</v>
      </c>
      <c r="E1404" s="9">
        <v>0.42247009028601545</v>
      </c>
      <c r="F1404" s="9">
        <v>0.5</v>
      </c>
      <c r="G1404" s="9">
        <v>0.38200000000000001</v>
      </c>
      <c r="H1404" s="9">
        <v>0.125</v>
      </c>
      <c r="I1404" s="9">
        <v>0.13733333333333334</v>
      </c>
      <c r="J1404" s="9">
        <v>0.67399999999999993</v>
      </c>
      <c r="K1404" s="10">
        <v>0.44466666666666665</v>
      </c>
      <c r="L1404" s="9">
        <v>0.56879999999999997</v>
      </c>
      <c r="M1404" s="9">
        <v>1</v>
      </c>
      <c r="N1404" s="10">
        <v>0.2</v>
      </c>
      <c r="O1404" s="10">
        <v>1</v>
      </c>
      <c r="P1404" s="9">
        <v>0.3</v>
      </c>
      <c r="Q1404" s="10">
        <v>0.76749999999999996</v>
      </c>
      <c r="R1404" s="9">
        <v>0.8579</v>
      </c>
      <c r="S1404" s="9">
        <v>0.47639024390244</v>
      </c>
      <c r="T1404" s="11">
        <v>0.53185035400000003</v>
      </c>
      <c r="U1404" s="9">
        <v>0.28427787930000004</v>
      </c>
      <c r="V1404" s="10">
        <v>0.5</v>
      </c>
      <c r="W1404" s="9">
        <v>4.1383757508185841E-3</v>
      </c>
      <c r="X1404" s="9" t="e">
        <v>#N/A</v>
      </c>
      <c r="Y1404" s="9">
        <v>0.4</v>
      </c>
      <c r="Z1404" s="9">
        <v>0</v>
      </c>
      <c r="AA1404" s="10">
        <v>0</v>
      </c>
      <c r="AB1404" s="9">
        <v>0.5</v>
      </c>
      <c r="AC1404" s="9">
        <v>0.38388000163435942</v>
      </c>
      <c r="AD1404" s="10">
        <v>0.73604464822640525</v>
      </c>
      <c r="AE1404" s="10">
        <v>0.70191749068871101</v>
      </c>
      <c r="AF1404" s="9">
        <v>5.129423803383334E-3</v>
      </c>
      <c r="AG1404" s="9" t="e">
        <v>#N/A</v>
      </c>
    </row>
    <row r="1405" spans="3:33">
      <c r="C1405" t="s">
        <v>214</v>
      </c>
      <c r="D1405">
        <v>2002</v>
      </c>
      <c r="E1405" s="9">
        <v>0.42247009028601545</v>
      </c>
      <c r="F1405" s="9">
        <v>0.5</v>
      </c>
      <c r="G1405" s="9">
        <v>0.38400000000000001</v>
      </c>
      <c r="H1405" s="9">
        <v>0.125</v>
      </c>
      <c r="I1405" s="9">
        <v>0.13733333333333334</v>
      </c>
      <c r="J1405" s="9">
        <v>0.67799999999999994</v>
      </c>
      <c r="K1405" s="10">
        <v>0.44466666666666665</v>
      </c>
      <c r="L1405" s="9">
        <v>0.56759999999999999</v>
      </c>
      <c r="M1405" s="9">
        <v>1</v>
      </c>
      <c r="N1405" s="10">
        <v>0.2</v>
      </c>
      <c r="O1405" s="10">
        <v>0.95</v>
      </c>
      <c r="P1405" s="9">
        <v>0.3</v>
      </c>
      <c r="Q1405" s="10">
        <v>0.76749999999999996</v>
      </c>
      <c r="R1405" s="9">
        <v>0.85880000000000001</v>
      </c>
      <c r="S1405" s="9">
        <v>0.44351219512195206</v>
      </c>
      <c r="T1405" s="11">
        <v>0.53185035400000003</v>
      </c>
      <c r="U1405" s="9">
        <v>0.28405315609999998</v>
      </c>
      <c r="V1405" s="10">
        <v>0.5</v>
      </c>
      <c r="W1405" s="9">
        <v>4.1383757508185841E-3</v>
      </c>
      <c r="X1405" s="9" t="e">
        <v>#N/A</v>
      </c>
      <c r="Y1405" s="9">
        <v>0.4</v>
      </c>
      <c r="Z1405" s="9">
        <v>0</v>
      </c>
      <c r="AA1405" s="10">
        <v>0</v>
      </c>
      <c r="AB1405" s="9">
        <v>0.5</v>
      </c>
      <c r="AC1405" s="9">
        <v>0.39302000143006444</v>
      </c>
      <c r="AD1405" s="10">
        <v>0.74096224494995866</v>
      </c>
      <c r="AE1405" s="10">
        <v>0.69599892195346003</v>
      </c>
      <c r="AF1405" s="9">
        <v>6.3101616548685551E-3</v>
      </c>
      <c r="AG1405" s="9" t="e">
        <v>#N/A</v>
      </c>
    </row>
    <row r="1406" spans="3:33">
      <c r="C1406" t="s">
        <v>214</v>
      </c>
      <c r="D1406">
        <v>2003</v>
      </c>
      <c r="E1406" s="9">
        <v>0.42247009028601545</v>
      </c>
      <c r="F1406" s="9">
        <v>0.5</v>
      </c>
      <c r="G1406" s="9">
        <v>0.38600000000000001</v>
      </c>
      <c r="H1406" s="9">
        <v>0.125</v>
      </c>
      <c r="I1406" s="9">
        <v>0.13733333333333334</v>
      </c>
      <c r="J1406" s="9">
        <v>0.68199999999999994</v>
      </c>
      <c r="K1406" s="10">
        <v>0.44466666666666665</v>
      </c>
      <c r="L1406" s="9">
        <v>0.56640000000000001</v>
      </c>
      <c r="M1406" s="9">
        <v>1</v>
      </c>
      <c r="N1406" s="10">
        <v>0.2</v>
      </c>
      <c r="O1406" s="10">
        <v>0.96</v>
      </c>
      <c r="P1406" s="9">
        <v>0.3</v>
      </c>
      <c r="Q1406" s="10">
        <v>0.76749999999999996</v>
      </c>
      <c r="R1406" s="9">
        <v>0.85970000000000002</v>
      </c>
      <c r="S1406" s="9">
        <v>0.45601626016260266</v>
      </c>
      <c r="T1406" s="11">
        <v>0.53185035400000003</v>
      </c>
      <c r="U1406" s="9">
        <v>0.2831541219</v>
      </c>
      <c r="V1406" s="10">
        <v>0.5</v>
      </c>
      <c r="W1406" s="9">
        <v>4.1383757508185841E-3</v>
      </c>
      <c r="X1406" s="9" t="e">
        <v>#N/A</v>
      </c>
      <c r="Y1406" s="9">
        <v>0.4</v>
      </c>
      <c r="Z1406" s="9">
        <v>0</v>
      </c>
      <c r="AA1406" s="10">
        <v>0</v>
      </c>
      <c r="AB1406" s="9">
        <v>0.5</v>
      </c>
      <c r="AC1406" s="9">
        <v>0.40216000122576956</v>
      </c>
      <c r="AD1406" s="10">
        <v>0.74587984167351196</v>
      </c>
      <c r="AE1406" s="10">
        <v>0.68697525414719807</v>
      </c>
      <c r="AF1406" s="9">
        <v>6.5823969685934441E-3</v>
      </c>
      <c r="AG1406" s="9" t="e">
        <v>#N/A</v>
      </c>
    </row>
    <row r="1407" spans="3:33">
      <c r="C1407" t="s">
        <v>214</v>
      </c>
      <c r="D1407">
        <v>2004</v>
      </c>
      <c r="E1407" s="9">
        <v>0.42247009028601545</v>
      </c>
      <c r="F1407" s="9">
        <v>0.5</v>
      </c>
      <c r="G1407" s="9">
        <v>0.38800000000000001</v>
      </c>
      <c r="H1407" s="9">
        <v>0.125</v>
      </c>
      <c r="I1407" s="9">
        <v>0.13733333333333334</v>
      </c>
      <c r="J1407" s="9">
        <v>0.68599999999999994</v>
      </c>
      <c r="K1407" s="10">
        <v>0.44466666666666665</v>
      </c>
      <c r="L1407" s="9">
        <v>0.56520000000000004</v>
      </c>
      <c r="M1407" s="9">
        <v>1</v>
      </c>
      <c r="N1407" s="10">
        <v>0.2</v>
      </c>
      <c r="O1407" s="10">
        <v>0.67</v>
      </c>
      <c r="P1407" s="9">
        <v>0.3</v>
      </c>
      <c r="Q1407" s="10">
        <v>0.76749999999999996</v>
      </c>
      <c r="R1407" s="9">
        <v>0.86060000000000003</v>
      </c>
      <c r="S1407" s="9">
        <v>0.46852032520325337</v>
      </c>
      <c r="T1407" s="11">
        <v>0.53185035400000003</v>
      </c>
      <c r="U1407" s="9">
        <v>0.28522099449999999</v>
      </c>
      <c r="V1407" s="10">
        <v>0.5</v>
      </c>
      <c r="W1407" s="9">
        <v>4.1383757508185841E-3</v>
      </c>
      <c r="X1407" s="9" t="e">
        <v>#N/A</v>
      </c>
      <c r="Y1407" s="9">
        <v>0.4</v>
      </c>
      <c r="Z1407" s="9">
        <v>0</v>
      </c>
      <c r="AA1407" s="10">
        <v>0</v>
      </c>
      <c r="AB1407" s="9">
        <v>0.5</v>
      </c>
      <c r="AC1407" s="9">
        <v>0.41130000102147463</v>
      </c>
      <c r="AD1407" s="10">
        <v>0.74267032011146994</v>
      </c>
      <c r="AE1407" s="10">
        <v>0.598756715024782</v>
      </c>
      <c r="AF1407" s="9">
        <v>7.5579937766373333E-3</v>
      </c>
      <c r="AG1407" s="9" t="e">
        <v>#N/A</v>
      </c>
    </row>
    <row r="1408" spans="3:33">
      <c r="C1408" t="s">
        <v>214</v>
      </c>
      <c r="D1408">
        <v>2005</v>
      </c>
      <c r="E1408" s="9">
        <v>0.42247009028601545</v>
      </c>
      <c r="F1408" s="9">
        <v>0.5</v>
      </c>
      <c r="G1408" s="9">
        <v>0.39</v>
      </c>
      <c r="H1408" s="9">
        <v>0.125</v>
      </c>
      <c r="I1408" s="9">
        <v>0.13733333333333334</v>
      </c>
      <c r="J1408" s="9">
        <v>0.69</v>
      </c>
      <c r="K1408" s="10">
        <v>0.44466666666666665</v>
      </c>
      <c r="L1408" s="9">
        <v>0.56399999999999995</v>
      </c>
      <c r="M1408" s="9">
        <v>1</v>
      </c>
      <c r="N1408" s="10">
        <v>0.2</v>
      </c>
      <c r="O1408" s="10">
        <v>1</v>
      </c>
      <c r="P1408" s="9">
        <v>0.3</v>
      </c>
      <c r="Q1408" s="10">
        <v>0.76749999999999996</v>
      </c>
      <c r="R1408" s="9">
        <v>0.85802</v>
      </c>
      <c r="S1408" s="9">
        <v>0.48102439024390409</v>
      </c>
      <c r="T1408" s="11">
        <v>0.53185035400000003</v>
      </c>
      <c r="U1408" s="9">
        <v>0.1058823529</v>
      </c>
      <c r="V1408" s="10">
        <v>0.5</v>
      </c>
      <c r="W1408" s="9">
        <v>4.1383757508185841E-3</v>
      </c>
      <c r="X1408" s="9" t="e">
        <v>#N/A</v>
      </c>
      <c r="Y1408" s="9">
        <v>0.4</v>
      </c>
      <c r="Z1408" s="9">
        <v>0</v>
      </c>
      <c r="AA1408" s="10">
        <v>0</v>
      </c>
      <c r="AB1408" s="9">
        <v>0.5</v>
      </c>
      <c r="AC1408" s="9">
        <v>0.42044000081717969</v>
      </c>
      <c r="AD1408" s="10">
        <v>0.78148564283990996</v>
      </c>
      <c r="AE1408" s="10">
        <v>0.53864170232940001</v>
      </c>
      <c r="AF1408" s="9">
        <v>7.8499002458829997E-3</v>
      </c>
      <c r="AG1408" s="9" t="e">
        <v>#N/A</v>
      </c>
    </row>
    <row r="1409" spans="3:33">
      <c r="C1409" t="s">
        <v>214</v>
      </c>
      <c r="D1409">
        <v>2006</v>
      </c>
      <c r="E1409" s="9">
        <v>0.42247009028601545</v>
      </c>
      <c r="F1409" s="9">
        <v>0.5</v>
      </c>
      <c r="G1409" s="9">
        <v>0.4021999997273088</v>
      </c>
      <c r="H1409" s="9">
        <v>0.125</v>
      </c>
      <c r="I1409" s="9">
        <v>0.13733333333333334</v>
      </c>
      <c r="J1409" s="9">
        <v>0.69619999986141923</v>
      </c>
      <c r="K1409" s="10">
        <v>0.44466666666666665</v>
      </c>
      <c r="L1409" s="9">
        <v>0.56320000000000003</v>
      </c>
      <c r="M1409" s="9">
        <v>1</v>
      </c>
      <c r="N1409" s="10">
        <v>0.2</v>
      </c>
      <c r="O1409" s="10">
        <v>1</v>
      </c>
      <c r="P1409" s="9">
        <v>0.3</v>
      </c>
      <c r="Q1409" s="10">
        <v>0.76749999999999996</v>
      </c>
      <c r="R1409" s="9">
        <v>0.85543999999999998</v>
      </c>
      <c r="S1409" s="9">
        <v>0.50540390189410145</v>
      </c>
      <c r="T1409" s="11">
        <v>0.53185035400000003</v>
      </c>
      <c r="U1409" s="9">
        <v>0.1868263473</v>
      </c>
      <c r="V1409" s="10">
        <v>0.5</v>
      </c>
      <c r="W1409" s="9">
        <v>4.1383757508185841E-3</v>
      </c>
      <c r="X1409" s="9" t="e">
        <v>#N/A</v>
      </c>
      <c r="Y1409" s="9">
        <v>0.4</v>
      </c>
      <c r="Z1409" s="9">
        <v>0</v>
      </c>
      <c r="AA1409" s="10">
        <v>0</v>
      </c>
      <c r="AB1409" s="9">
        <v>0.5</v>
      </c>
      <c r="AC1409" s="9">
        <v>0.42958000061288482</v>
      </c>
      <c r="AD1409" s="10">
        <v>0.77873268680478003</v>
      </c>
      <c r="AE1409" s="10">
        <v>0.64637402123575993</v>
      </c>
      <c r="AF1409" s="9">
        <v>8.3136774245652217E-3</v>
      </c>
      <c r="AG1409" s="9" t="e">
        <v>#N/A</v>
      </c>
    </row>
    <row r="1410" spans="3:33">
      <c r="C1410" t="s">
        <v>214</v>
      </c>
      <c r="D1410">
        <v>2007</v>
      </c>
      <c r="E1410" s="9">
        <v>0.42247009028601545</v>
      </c>
      <c r="F1410" s="9">
        <v>0.5</v>
      </c>
      <c r="G1410" s="9">
        <v>0.41439999945461747</v>
      </c>
      <c r="H1410" s="9">
        <v>0.125</v>
      </c>
      <c r="I1410" s="9">
        <v>0.13733333333333334</v>
      </c>
      <c r="J1410" s="9">
        <v>0.7023999997228384</v>
      </c>
      <c r="K1410" s="10">
        <v>0.44466666666666665</v>
      </c>
      <c r="L1410" s="9">
        <v>0.56240000000000001</v>
      </c>
      <c r="M1410" s="9">
        <v>1</v>
      </c>
      <c r="N1410" s="10">
        <v>0.2</v>
      </c>
      <c r="O1410" s="10">
        <v>0.82</v>
      </c>
      <c r="P1410" s="9">
        <v>0.3</v>
      </c>
      <c r="Q1410" s="10">
        <v>0.76749999999999996</v>
      </c>
      <c r="R1410" s="9">
        <v>0.85543999999999998</v>
      </c>
      <c r="S1410" s="9">
        <v>0.5297834135442987</v>
      </c>
      <c r="T1410" s="11">
        <v>0.53185035400000003</v>
      </c>
      <c r="U1410" s="9">
        <v>0.33067729079999997</v>
      </c>
      <c r="V1410" s="10">
        <v>0.5</v>
      </c>
      <c r="W1410" s="9">
        <v>4.1383757508185841E-3</v>
      </c>
      <c r="X1410" s="9" t="e">
        <v>#N/A</v>
      </c>
      <c r="Y1410" s="9">
        <v>0.4</v>
      </c>
      <c r="Z1410" s="9">
        <v>0</v>
      </c>
      <c r="AA1410" s="10">
        <v>0</v>
      </c>
      <c r="AB1410" s="9">
        <v>0.5</v>
      </c>
      <c r="AC1410" s="9">
        <v>0.43872000040858983</v>
      </c>
      <c r="AD1410" s="10">
        <v>0.77688557970151795</v>
      </c>
      <c r="AE1410" s="10">
        <v>0.64268287429292603</v>
      </c>
      <c r="AF1410" s="9">
        <v>8.7656554606527787E-3</v>
      </c>
      <c r="AG1410" s="9" t="e">
        <v>#N/A</v>
      </c>
    </row>
    <row r="1411" spans="3:33">
      <c r="C1411" t="s">
        <v>214</v>
      </c>
      <c r="D1411">
        <v>2008</v>
      </c>
      <c r="E1411" s="9">
        <v>0.42247009028601545</v>
      </c>
      <c r="F1411" s="9">
        <v>0.5</v>
      </c>
      <c r="G1411" s="9">
        <v>0.42659999918192626</v>
      </c>
      <c r="H1411" s="9">
        <v>0.125</v>
      </c>
      <c r="I1411" s="9">
        <v>0.13733333333333334</v>
      </c>
      <c r="J1411" s="9">
        <v>0.70859999958425757</v>
      </c>
      <c r="K1411" s="10">
        <v>0.44466666666666665</v>
      </c>
      <c r="L1411" s="9">
        <v>0.56159999999999999</v>
      </c>
      <c r="M1411" s="9">
        <v>1</v>
      </c>
      <c r="N1411" s="10">
        <v>0.2</v>
      </c>
      <c r="O1411" s="10">
        <v>0.83639999963343137</v>
      </c>
      <c r="P1411" s="9">
        <v>0.3</v>
      </c>
      <c r="Q1411" s="10">
        <v>0.76749999999999996</v>
      </c>
      <c r="R1411" s="9">
        <v>0.85543999999999998</v>
      </c>
      <c r="S1411" s="9">
        <v>0.55416292519449617</v>
      </c>
      <c r="T1411" s="11">
        <v>0.53185035400000003</v>
      </c>
      <c r="U1411" s="9">
        <v>0.2772981209</v>
      </c>
      <c r="V1411" s="10">
        <v>0.5</v>
      </c>
      <c r="W1411" s="9">
        <v>4.1383757508185841E-3</v>
      </c>
      <c r="X1411" s="9" t="e">
        <v>#N/A</v>
      </c>
      <c r="Y1411" s="9">
        <v>0.4</v>
      </c>
      <c r="Z1411" s="9">
        <v>0</v>
      </c>
      <c r="AA1411" s="10">
        <v>0</v>
      </c>
      <c r="AB1411" s="9">
        <v>0.5</v>
      </c>
      <c r="AC1411" s="9">
        <v>0.44786000020429495</v>
      </c>
      <c r="AD1411" s="10">
        <v>0.77595620985522396</v>
      </c>
      <c r="AE1411" s="10">
        <v>0.657167823406964</v>
      </c>
      <c r="AF1411" s="9">
        <v>1.1507188540681335E-2</v>
      </c>
      <c r="AG1411" s="9" t="e">
        <v>#N/A</v>
      </c>
    </row>
    <row r="1412" spans="3:33">
      <c r="C1412" t="s">
        <v>214</v>
      </c>
      <c r="D1412">
        <v>2009</v>
      </c>
      <c r="E1412" s="9">
        <v>0.42247009028601545</v>
      </c>
      <c r="F1412" s="9">
        <v>0.5</v>
      </c>
      <c r="G1412" s="9">
        <v>0.43879999890923505</v>
      </c>
      <c r="H1412" s="9">
        <v>0.125</v>
      </c>
      <c r="I1412" s="9">
        <v>0.13733333333333334</v>
      </c>
      <c r="J1412" s="9">
        <v>0.71479999944567685</v>
      </c>
      <c r="K1412" s="10">
        <v>0.44466666666666665</v>
      </c>
      <c r="L1412" s="9">
        <v>0.56079999999999997</v>
      </c>
      <c r="M1412" s="9">
        <v>1</v>
      </c>
      <c r="N1412" s="10">
        <v>0.2</v>
      </c>
      <c r="O1412" s="10">
        <v>0.85279999926686278</v>
      </c>
      <c r="P1412" s="9">
        <v>0.3</v>
      </c>
      <c r="Q1412" s="10">
        <v>0.76749999999999996</v>
      </c>
      <c r="R1412" s="9">
        <v>0.85543999999999998</v>
      </c>
      <c r="S1412" s="9">
        <v>0.57854243684469342</v>
      </c>
      <c r="T1412" s="11">
        <v>0.53185035400000003</v>
      </c>
      <c r="U1412" s="9">
        <v>0.27017543859999998</v>
      </c>
      <c r="V1412" s="10">
        <v>0.5</v>
      </c>
      <c r="W1412" s="9">
        <v>4.1383757508185841E-3</v>
      </c>
      <c r="X1412" s="9" t="e">
        <v>#N/A</v>
      </c>
      <c r="Y1412" s="9">
        <v>0.4</v>
      </c>
      <c r="Z1412" s="9">
        <v>0</v>
      </c>
      <c r="AA1412" s="10">
        <v>0</v>
      </c>
      <c r="AB1412" s="9">
        <v>0.5</v>
      </c>
      <c r="AC1412" s="9">
        <v>0.45700000000000002</v>
      </c>
      <c r="AD1412" s="10">
        <v>0.78997850158222405</v>
      </c>
      <c r="AE1412" s="10">
        <v>0.64658194393803803</v>
      </c>
      <c r="AF1412" s="9">
        <v>1.1332664706115667E-2</v>
      </c>
      <c r="AG1412" s="9" t="e">
        <v>#N/A</v>
      </c>
    </row>
    <row r="1413" spans="3:33">
      <c r="C1413" t="s">
        <v>214</v>
      </c>
      <c r="D1413">
        <v>2010</v>
      </c>
      <c r="E1413" s="9">
        <v>0.42247009028601545</v>
      </c>
      <c r="F1413" s="9">
        <v>0.5</v>
      </c>
      <c r="G1413" s="9">
        <v>0.45099999863654372</v>
      </c>
      <c r="H1413" s="9">
        <v>0.125</v>
      </c>
      <c r="I1413" s="9">
        <v>0.13733333333333334</v>
      </c>
      <c r="J1413" s="9">
        <v>0.72099999930709602</v>
      </c>
      <c r="K1413" s="10">
        <v>0.44466666666666665</v>
      </c>
      <c r="L1413" s="9">
        <v>0.5664079998746514</v>
      </c>
      <c r="M1413" s="9">
        <v>1</v>
      </c>
      <c r="N1413" s="10">
        <v>0.2</v>
      </c>
      <c r="O1413" s="10">
        <v>0.8691999989002942</v>
      </c>
      <c r="P1413" s="9">
        <v>0.3</v>
      </c>
      <c r="Q1413" s="10">
        <v>0.76749999999999996</v>
      </c>
      <c r="R1413" s="9">
        <v>0.85543999999999998</v>
      </c>
      <c r="S1413" s="9">
        <v>0.60292194849489078</v>
      </c>
      <c r="T1413" s="11">
        <v>0.53185035400000003</v>
      </c>
      <c r="U1413" s="9">
        <v>0.27287719292561108</v>
      </c>
      <c r="V1413" s="10">
        <v>0.5</v>
      </c>
      <c r="W1413" s="9">
        <v>4.1383757508185841E-3</v>
      </c>
      <c r="X1413" s="9" t="e">
        <v>#N/A</v>
      </c>
      <c r="Y1413" s="9">
        <v>0.4</v>
      </c>
      <c r="Z1413" s="9">
        <v>0</v>
      </c>
      <c r="AA1413" s="10">
        <v>0</v>
      </c>
      <c r="AB1413" s="9">
        <v>0.5</v>
      </c>
      <c r="AC1413" s="9">
        <v>0.43700000000000006</v>
      </c>
      <c r="AD1413" s="10">
        <v>0.78707871663121698</v>
      </c>
      <c r="AE1413" s="10">
        <v>0.6451161245314212</v>
      </c>
      <c r="AF1413" s="9">
        <v>1.121933806158756E-2</v>
      </c>
      <c r="AG1413" s="9" t="e">
        <v>#N/A</v>
      </c>
    </row>
    <row r="1414" spans="3:33">
      <c r="C1414" t="s">
        <v>434</v>
      </c>
      <c r="D1414">
        <v>1995</v>
      </c>
      <c r="E1414" s="9">
        <v>0.78105296442687766</v>
      </c>
      <c r="F1414" s="9">
        <v>8.9510000000000006E-2</v>
      </c>
      <c r="G1414" s="9">
        <v>0</v>
      </c>
      <c r="H1414" s="9">
        <v>0.625</v>
      </c>
      <c r="I1414" s="9">
        <v>0.2</v>
      </c>
      <c r="J1414" s="9">
        <v>0.41000000000000003</v>
      </c>
      <c r="K1414" s="10">
        <v>0.26791666666666664</v>
      </c>
      <c r="L1414" s="9">
        <v>0.40899999999999997</v>
      </c>
      <c r="M1414" s="9">
        <v>1</v>
      </c>
      <c r="N1414" s="10">
        <v>0.64</v>
      </c>
      <c r="O1414" s="10">
        <v>0.21</v>
      </c>
      <c r="P1414" s="9">
        <v>1</v>
      </c>
      <c r="Q1414" s="10">
        <v>0.76749999999999996</v>
      </c>
      <c r="R1414" s="9">
        <v>0.57200000000000006</v>
      </c>
      <c r="S1414" s="9">
        <v>0.32754097560975592</v>
      </c>
      <c r="T1414" s="11">
        <v>0.61538461600000005</v>
      </c>
      <c r="U1414" s="9">
        <v>0.27287719292561108</v>
      </c>
      <c r="V1414" s="10">
        <v>0.17303436575</v>
      </c>
      <c r="W1414" s="9">
        <v>3.8317234314162271E-2</v>
      </c>
      <c r="X1414" s="9">
        <v>0.102154823842261</v>
      </c>
      <c r="Y1414" s="9">
        <v>0.4</v>
      </c>
      <c r="Z1414" s="9">
        <v>0.6</v>
      </c>
      <c r="AA1414" s="10">
        <v>9.9659496719541565E-2</v>
      </c>
      <c r="AB1414" s="9">
        <v>0.93699999809000001</v>
      </c>
      <c r="AC1414" s="9">
        <v>8.900000000000001E-2</v>
      </c>
      <c r="AD1414" s="10">
        <v>0.14377364050661101</v>
      </c>
      <c r="AE1414" s="10">
        <v>0.10204763096726359</v>
      </c>
      <c r="AF1414" s="9">
        <v>3.2191266346441112E-3</v>
      </c>
      <c r="AG1414" s="9" t="e">
        <v>#N/A</v>
      </c>
    </row>
    <row r="1415" spans="3:33">
      <c r="C1415" t="s">
        <v>434</v>
      </c>
      <c r="D1415">
        <v>1996</v>
      </c>
      <c r="E1415" s="9">
        <v>0.78105296442687766</v>
      </c>
      <c r="F1415" s="9">
        <v>8.9510000000000006E-2</v>
      </c>
      <c r="G1415" s="9">
        <v>0</v>
      </c>
      <c r="H1415" s="9">
        <v>0.625</v>
      </c>
      <c r="I1415" s="9">
        <v>0.2</v>
      </c>
      <c r="J1415" s="9">
        <v>0.41000000000000003</v>
      </c>
      <c r="K1415" s="10">
        <v>0.26791666666666664</v>
      </c>
      <c r="L1415" s="9">
        <v>0.40679999999999999</v>
      </c>
      <c r="M1415" s="9">
        <v>1</v>
      </c>
      <c r="N1415" s="10">
        <v>0.64</v>
      </c>
      <c r="O1415" s="10">
        <v>0.23</v>
      </c>
      <c r="P1415" s="9">
        <v>1</v>
      </c>
      <c r="Q1415" s="10">
        <v>0.76749999999999996</v>
      </c>
      <c r="R1415" s="9">
        <v>0.57200000000000006</v>
      </c>
      <c r="S1415" s="9">
        <v>0.33686000000000005</v>
      </c>
      <c r="T1415" s="11">
        <v>0.61538461600000005</v>
      </c>
      <c r="U1415" s="9">
        <v>0.27287719292561108</v>
      </c>
      <c r="V1415" s="10">
        <v>0.1665117035</v>
      </c>
      <c r="W1415" s="9">
        <v>3.8317234314162271E-2</v>
      </c>
      <c r="X1415" s="9">
        <v>0.102154823842261</v>
      </c>
      <c r="Y1415" s="9">
        <v>0.4</v>
      </c>
      <c r="Z1415" s="9">
        <v>0.6</v>
      </c>
      <c r="AA1415" s="10">
        <v>9.9659496719541565E-2</v>
      </c>
      <c r="AB1415" s="9">
        <v>0.93599999904999998</v>
      </c>
      <c r="AC1415" s="9">
        <v>8.900000000000001E-2</v>
      </c>
      <c r="AD1415" s="10">
        <v>0.13650371496847602</v>
      </c>
      <c r="AE1415" s="10">
        <v>9.3926154233461998E-2</v>
      </c>
      <c r="AF1415" s="9">
        <v>3.2191266346441112E-3</v>
      </c>
      <c r="AG1415" s="9" t="e">
        <v>#N/A</v>
      </c>
    </row>
    <row r="1416" spans="3:33">
      <c r="C1416" t="s">
        <v>434</v>
      </c>
      <c r="D1416">
        <v>1997</v>
      </c>
      <c r="E1416" s="9">
        <v>0.78105296442687766</v>
      </c>
      <c r="F1416" s="9">
        <v>8.9510000000000006E-2</v>
      </c>
      <c r="G1416" s="9">
        <v>0</v>
      </c>
      <c r="H1416" s="9">
        <v>0.625</v>
      </c>
      <c r="I1416" s="9">
        <v>0.2</v>
      </c>
      <c r="J1416" s="9">
        <v>0.41000000000000003</v>
      </c>
      <c r="K1416" s="10">
        <v>0.26791666666666664</v>
      </c>
      <c r="L1416" s="9">
        <v>0.40460000000000002</v>
      </c>
      <c r="M1416" s="9">
        <v>1</v>
      </c>
      <c r="N1416" s="10">
        <v>0.64</v>
      </c>
      <c r="O1416" s="10">
        <v>0.31</v>
      </c>
      <c r="P1416" s="9">
        <v>1</v>
      </c>
      <c r="Q1416" s="10">
        <v>0.76749999999999996</v>
      </c>
      <c r="R1416" s="9">
        <v>0.57200000000000006</v>
      </c>
      <c r="S1416" s="9">
        <v>0.34592195121951197</v>
      </c>
      <c r="T1416" s="11">
        <v>0.61538461600000005</v>
      </c>
      <c r="U1416" s="9">
        <v>0.27287719292561108</v>
      </c>
      <c r="V1416" s="10">
        <v>0.15998904125000002</v>
      </c>
      <c r="W1416" s="9">
        <v>3.8317234314162271E-2</v>
      </c>
      <c r="X1416" s="9">
        <v>0.102154823842261</v>
      </c>
      <c r="Y1416" s="9">
        <v>0.4</v>
      </c>
      <c r="Z1416" s="9">
        <v>0.6</v>
      </c>
      <c r="AA1416" s="10">
        <v>9.9659496719541565E-2</v>
      </c>
      <c r="AB1416" s="9">
        <v>0.93599999904999998</v>
      </c>
      <c r="AC1416" s="9">
        <v>8.900000000000001E-2</v>
      </c>
      <c r="AD1416" s="10">
        <v>0.27332651999044</v>
      </c>
      <c r="AE1416" s="10">
        <v>8.5170270032022002E-2</v>
      </c>
      <c r="AF1416" s="9">
        <v>3.2191266346441112E-3</v>
      </c>
      <c r="AG1416" s="9" t="e">
        <v>#N/A</v>
      </c>
    </row>
    <row r="1417" spans="3:33">
      <c r="C1417" t="s">
        <v>434</v>
      </c>
      <c r="D1417">
        <v>1998</v>
      </c>
      <c r="E1417" s="9">
        <v>0.78105296442687766</v>
      </c>
      <c r="F1417" s="9">
        <v>8.9510000000000006E-2</v>
      </c>
      <c r="G1417" s="9">
        <v>0</v>
      </c>
      <c r="H1417" s="9">
        <v>0.625</v>
      </c>
      <c r="I1417" s="9">
        <v>0.2</v>
      </c>
      <c r="J1417" s="9">
        <v>0.41000000000000003</v>
      </c>
      <c r="K1417" s="10">
        <v>0.26791666666666664</v>
      </c>
      <c r="L1417" s="9">
        <v>0.40240000000000004</v>
      </c>
      <c r="M1417" s="9">
        <v>1</v>
      </c>
      <c r="N1417" s="10">
        <v>0.64</v>
      </c>
      <c r="O1417" s="10">
        <v>0.32</v>
      </c>
      <c r="P1417" s="9">
        <v>1</v>
      </c>
      <c r="Q1417" s="10">
        <v>0.76749999999999996</v>
      </c>
      <c r="R1417" s="9">
        <v>0.57200000000000006</v>
      </c>
      <c r="S1417" s="9">
        <v>0.35414146341463604</v>
      </c>
      <c r="T1417" s="11">
        <v>0.61538461600000005</v>
      </c>
      <c r="U1417" s="9">
        <v>0.27287719292561108</v>
      </c>
      <c r="V1417" s="10">
        <v>0.15346637900000001</v>
      </c>
      <c r="W1417" s="9">
        <v>3.8317234314162271E-2</v>
      </c>
      <c r="X1417" s="9">
        <v>0.102154823842261</v>
      </c>
      <c r="Y1417" s="9">
        <v>0.4</v>
      </c>
      <c r="Z1417" s="9">
        <v>0.6</v>
      </c>
      <c r="AA1417" s="10">
        <v>9.9659496719541565E-2</v>
      </c>
      <c r="AB1417" s="9">
        <v>0.93599999904999998</v>
      </c>
      <c r="AC1417" s="9">
        <v>8.900000000000001E-2</v>
      </c>
      <c r="AD1417" s="10">
        <v>0.41014932501240403</v>
      </c>
      <c r="AE1417" s="10">
        <v>7.6414385830581993E-2</v>
      </c>
      <c r="AF1417" s="9">
        <v>3.2191266346441112E-3</v>
      </c>
      <c r="AG1417" s="9" t="e">
        <v>#N/A</v>
      </c>
    </row>
    <row r="1418" spans="3:33">
      <c r="C1418" t="s">
        <v>434</v>
      </c>
      <c r="D1418">
        <v>1999</v>
      </c>
      <c r="E1418" s="9">
        <v>0.78105296442687766</v>
      </c>
      <c r="F1418" s="9">
        <v>8.9510000000000006E-2</v>
      </c>
      <c r="G1418" s="9">
        <v>0</v>
      </c>
      <c r="H1418" s="9">
        <v>0.625</v>
      </c>
      <c r="I1418" s="9">
        <v>0.2</v>
      </c>
      <c r="J1418" s="9">
        <v>0.41000000000000003</v>
      </c>
      <c r="K1418" s="10">
        <v>0.26791666666666664</v>
      </c>
      <c r="L1418" s="9">
        <v>0.40020000000000006</v>
      </c>
      <c r="M1418" s="9">
        <v>1</v>
      </c>
      <c r="N1418" s="10">
        <v>0.64</v>
      </c>
      <c r="O1418" s="10">
        <v>0.25</v>
      </c>
      <c r="P1418" s="9">
        <v>1</v>
      </c>
      <c r="Q1418" s="10">
        <v>0.76749999999999996</v>
      </c>
      <c r="R1418" s="9">
        <v>0.57200000000000006</v>
      </c>
      <c r="S1418" s="9">
        <v>0.36106439024390402</v>
      </c>
      <c r="T1418" s="11">
        <v>0.61538461600000005</v>
      </c>
      <c r="U1418" s="9">
        <v>0.27287719292561108</v>
      </c>
      <c r="V1418" s="10">
        <v>0.14694371675000001</v>
      </c>
      <c r="W1418" s="9">
        <v>3.8317234314162271E-2</v>
      </c>
      <c r="X1418" s="9">
        <v>0.102154823842261</v>
      </c>
      <c r="Y1418" s="9">
        <v>0.4</v>
      </c>
      <c r="Z1418" s="9">
        <v>0.6</v>
      </c>
      <c r="AA1418" s="10">
        <v>9.9659496719541565E-2</v>
      </c>
      <c r="AB1418" s="9">
        <v>0.93599999904999998</v>
      </c>
      <c r="AC1418" s="9">
        <v>8.900000000000001E-2</v>
      </c>
      <c r="AD1418" s="10">
        <v>0.44581656547883936</v>
      </c>
      <c r="AE1418" s="10">
        <v>7.9142857600401934E-2</v>
      </c>
      <c r="AF1418" s="9">
        <v>3.2191266346441112E-3</v>
      </c>
      <c r="AG1418" s="9" t="e">
        <v>#N/A</v>
      </c>
    </row>
    <row r="1419" spans="3:33">
      <c r="C1419" t="s">
        <v>434</v>
      </c>
      <c r="D1419">
        <v>2000</v>
      </c>
      <c r="E1419" s="9">
        <v>0.78105296442687766</v>
      </c>
      <c r="F1419" s="9">
        <v>8.9510000000000006E-2</v>
      </c>
      <c r="G1419" s="9">
        <v>0</v>
      </c>
      <c r="H1419" s="9">
        <v>0.625</v>
      </c>
      <c r="I1419" s="9">
        <v>0.2</v>
      </c>
      <c r="J1419" s="9">
        <v>0.41000000000000003</v>
      </c>
      <c r="K1419" s="10">
        <v>0.26791666666666664</v>
      </c>
      <c r="L1419" s="9">
        <v>0.39799999999999996</v>
      </c>
      <c r="M1419" s="9">
        <v>1</v>
      </c>
      <c r="N1419" s="10">
        <v>0.64</v>
      </c>
      <c r="O1419" s="10">
        <v>0.5</v>
      </c>
      <c r="P1419" s="9">
        <v>0.99</v>
      </c>
      <c r="Q1419" s="10">
        <v>0.76749999999999996</v>
      </c>
      <c r="R1419" s="9">
        <v>0.57200000000000006</v>
      </c>
      <c r="S1419" s="9">
        <v>0.36626975609756185</v>
      </c>
      <c r="T1419" s="11">
        <v>0.61538461600000005</v>
      </c>
      <c r="U1419" s="9">
        <v>0.27287719292561108</v>
      </c>
      <c r="V1419" s="10">
        <v>0.1404210545</v>
      </c>
      <c r="W1419" s="9">
        <v>3.8317234314162271E-2</v>
      </c>
      <c r="X1419" s="9">
        <v>0.102154823842261</v>
      </c>
      <c r="Y1419" s="9">
        <v>0.4</v>
      </c>
      <c r="Z1419" s="9">
        <v>0.6</v>
      </c>
      <c r="AA1419" s="10">
        <v>9.9659496719541565E-2</v>
      </c>
      <c r="AB1419" s="9">
        <v>0.93599999904999998</v>
      </c>
      <c r="AC1419" s="9">
        <v>8.900000000000001E-2</v>
      </c>
      <c r="AD1419" s="10">
        <v>0.48148380594527457</v>
      </c>
      <c r="AE1419" s="10">
        <v>8.1871329370221971E-2</v>
      </c>
      <c r="AF1419" s="9">
        <v>3.2191266346441112E-3</v>
      </c>
      <c r="AG1419" s="9" t="e">
        <v>#N/A</v>
      </c>
    </row>
    <row r="1420" spans="3:33">
      <c r="C1420" t="s">
        <v>434</v>
      </c>
      <c r="D1420">
        <v>2001</v>
      </c>
      <c r="E1420" s="9">
        <v>0.78105296442687766</v>
      </c>
      <c r="F1420" s="9">
        <v>8.9510000000000006E-2</v>
      </c>
      <c r="G1420" s="9">
        <v>0</v>
      </c>
      <c r="H1420" s="9">
        <v>0.625</v>
      </c>
      <c r="I1420" s="9">
        <v>0.2</v>
      </c>
      <c r="J1420" s="9">
        <v>0.42179999973624949</v>
      </c>
      <c r="K1420" s="10">
        <v>0.26791666666666664</v>
      </c>
      <c r="L1420" s="9">
        <v>0.39520000000000005</v>
      </c>
      <c r="M1420" s="9">
        <v>1</v>
      </c>
      <c r="N1420" s="10">
        <v>0.64</v>
      </c>
      <c r="O1420" s="10">
        <v>0.47</v>
      </c>
      <c r="P1420" s="9">
        <v>0.84000000000000008</v>
      </c>
      <c r="Q1420" s="10">
        <v>0.76749999999999996</v>
      </c>
      <c r="R1420" s="9">
        <v>0.57200000000000006</v>
      </c>
      <c r="S1420" s="9">
        <v>0.36957804878048794</v>
      </c>
      <c r="T1420" s="11">
        <v>0.61538461600000005</v>
      </c>
      <c r="U1420" s="9">
        <v>0.27287719292561108</v>
      </c>
      <c r="V1420" s="10">
        <v>0.13524722240000001</v>
      </c>
      <c r="W1420" s="9">
        <v>3.8317234314162271E-2</v>
      </c>
      <c r="X1420" s="9">
        <v>0.102154823842261</v>
      </c>
      <c r="Y1420" s="9">
        <v>0.4</v>
      </c>
      <c r="Z1420" s="9">
        <v>0.6</v>
      </c>
      <c r="AA1420" s="10">
        <v>9.9659496719541565E-2</v>
      </c>
      <c r="AB1420" s="9">
        <v>0.94194463928833327</v>
      </c>
      <c r="AC1420" s="9">
        <v>8.900000000000001E-2</v>
      </c>
      <c r="AD1420" s="10">
        <v>0.51646257166229625</v>
      </c>
      <c r="AE1420" s="10">
        <v>7.813356218766998E-2</v>
      </c>
      <c r="AF1420" s="9">
        <v>3.2191266346441112E-3</v>
      </c>
      <c r="AG1420" s="9" t="e">
        <v>#N/A</v>
      </c>
    </row>
    <row r="1421" spans="3:33">
      <c r="C1421" t="s">
        <v>434</v>
      </c>
      <c r="D1421">
        <v>2002</v>
      </c>
      <c r="E1421" s="9">
        <v>0.78105296442687766</v>
      </c>
      <c r="F1421" s="9">
        <v>8.9510000000000006E-2</v>
      </c>
      <c r="G1421" s="9">
        <v>0</v>
      </c>
      <c r="H1421" s="9">
        <v>0.625</v>
      </c>
      <c r="I1421" s="9">
        <v>0.2</v>
      </c>
      <c r="J1421" s="9">
        <v>0.43359999947249894</v>
      </c>
      <c r="K1421" s="10">
        <v>0.26791666666666664</v>
      </c>
      <c r="L1421" s="9">
        <v>0.39240000000000003</v>
      </c>
      <c r="M1421" s="9">
        <v>1</v>
      </c>
      <c r="N1421" s="10">
        <v>0.64</v>
      </c>
      <c r="O1421" s="10">
        <v>0.4</v>
      </c>
      <c r="P1421" s="9">
        <v>0.69000000000000006</v>
      </c>
      <c r="Q1421" s="10">
        <v>0.76749999999999996</v>
      </c>
      <c r="R1421" s="9">
        <v>0.57200000000000006</v>
      </c>
      <c r="S1421" s="9">
        <v>0.37119804878048801</v>
      </c>
      <c r="T1421" s="11">
        <v>0.61538461600000005</v>
      </c>
      <c r="U1421" s="9">
        <v>0.27287719292561108</v>
      </c>
      <c r="V1421" s="10">
        <v>0.13007339030000001</v>
      </c>
      <c r="W1421" s="9">
        <v>3.8317234314162271E-2</v>
      </c>
      <c r="X1421" s="9">
        <v>0.102154823842261</v>
      </c>
      <c r="Y1421" s="9">
        <v>0.4</v>
      </c>
      <c r="Z1421" s="9">
        <v>0.6</v>
      </c>
      <c r="AA1421" s="10">
        <v>9.9659496719541565E-2</v>
      </c>
      <c r="AB1421" s="9">
        <v>0.94788927952666668</v>
      </c>
      <c r="AC1421" s="9">
        <v>8.900000000000001E-2</v>
      </c>
      <c r="AD1421" s="10">
        <v>0.551441337379318</v>
      </c>
      <c r="AE1421" s="10">
        <v>7.439579500511799E-2</v>
      </c>
      <c r="AF1421" s="9">
        <v>3.2191266346441112E-3</v>
      </c>
      <c r="AG1421" s="9" t="e">
        <v>#N/A</v>
      </c>
    </row>
    <row r="1422" spans="3:33">
      <c r="C1422" t="s">
        <v>434</v>
      </c>
      <c r="D1422">
        <v>2003</v>
      </c>
      <c r="E1422" s="9">
        <v>0.78105296442687766</v>
      </c>
      <c r="F1422" s="9">
        <v>8.9510000000000006E-2</v>
      </c>
      <c r="G1422" s="9">
        <v>0</v>
      </c>
      <c r="H1422" s="9">
        <v>0.625</v>
      </c>
      <c r="I1422" s="9">
        <v>0.2</v>
      </c>
      <c r="J1422" s="9">
        <v>0.44539999920874829</v>
      </c>
      <c r="K1422" s="10">
        <v>0.26791666666666664</v>
      </c>
      <c r="L1422" s="9">
        <v>0.3896</v>
      </c>
      <c r="M1422" s="9">
        <v>1</v>
      </c>
      <c r="N1422" s="10">
        <v>0.64</v>
      </c>
      <c r="O1422" s="10">
        <v>0.37</v>
      </c>
      <c r="P1422" s="9">
        <v>0.75</v>
      </c>
      <c r="Q1422" s="10">
        <v>0.76749999999999996</v>
      </c>
      <c r="R1422" s="9">
        <v>0.57200000000000006</v>
      </c>
      <c r="S1422" s="9">
        <v>0.3713668292682939</v>
      </c>
      <c r="T1422" s="11">
        <v>0.61538461600000005</v>
      </c>
      <c r="U1422" s="9">
        <v>0.27287719292561108</v>
      </c>
      <c r="V1422" s="10">
        <v>0.1248995582</v>
      </c>
      <c r="W1422" s="9">
        <v>3.8317234314162271E-2</v>
      </c>
      <c r="X1422" s="9">
        <v>0.102154823842261</v>
      </c>
      <c r="Y1422" s="9">
        <v>0.4</v>
      </c>
      <c r="Z1422" s="9">
        <v>0.6</v>
      </c>
      <c r="AA1422" s="10">
        <v>9.9659496719541565E-2</v>
      </c>
      <c r="AB1422" s="9">
        <v>0.95383391976499998</v>
      </c>
      <c r="AC1422" s="9">
        <v>8.900000000000001E-2</v>
      </c>
      <c r="AD1422" s="10">
        <v>0.50074369976242161</v>
      </c>
      <c r="AE1422" s="10">
        <v>6.9702413388050027E-2</v>
      </c>
      <c r="AF1422" s="9">
        <v>3.2191266346441112E-3</v>
      </c>
      <c r="AG1422" s="9" t="e">
        <v>#N/A</v>
      </c>
    </row>
    <row r="1423" spans="3:33">
      <c r="C1423" t="s">
        <v>434</v>
      </c>
      <c r="D1423">
        <v>2004</v>
      </c>
      <c r="E1423" s="9">
        <v>0.78105296442687766</v>
      </c>
      <c r="F1423" s="9">
        <v>8.9510000000000006E-2</v>
      </c>
      <c r="G1423" s="9">
        <v>0</v>
      </c>
      <c r="H1423" s="9">
        <v>0.625</v>
      </c>
      <c r="I1423" s="9">
        <v>0.2</v>
      </c>
      <c r="J1423" s="9">
        <v>0.45719999894499774</v>
      </c>
      <c r="K1423" s="10">
        <v>0.26791666666666664</v>
      </c>
      <c r="L1423" s="9">
        <v>0.38679999999999998</v>
      </c>
      <c r="M1423" s="9">
        <v>1</v>
      </c>
      <c r="N1423" s="10">
        <v>0.64</v>
      </c>
      <c r="O1423" s="10">
        <v>0.35</v>
      </c>
      <c r="P1423" s="9">
        <v>0.80999999999999994</v>
      </c>
      <c r="Q1423" s="10">
        <v>0.76749999999999996</v>
      </c>
      <c r="R1423" s="9">
        <v>0.57200000000000006</v>
      </c>
      <c r="S1423" s="9">
        <v>0.37021804878048814</v>
      </c>
      <c r="T1423" s="11">
        <v>0.61538461600000005</v>
      </c>
      <c r="U1423" s="9">
        <v>0.27287719292561108</v>
      </c>
      <c r="V1423" s="10">
        <v>0.1197257261</v>
      </c>
      <c r="W1423" s="9">
        <v>3.8317234314162271E-2</v>
      </c>
      <c r="X1423" s="9">
        <v>0.102154823842261</v>
      </c>
      <c r="Y1423" s="9">
        <v>0.4</v>
      </c>
      <c r="Z1423" s="9">
        <v>0.6</v>
      </c>
      <c r="AA1423" s="10">
        <v>9.9659496719541565E-2</v>
      </c>
      <c r="AB1423" s="9">
        <v>0.95977856000333328</v>
      </c>
      <c r="AC1423" s="9">
        <v>8.900000000000001E-2</v>
      </c>
      <c r="AD1423" s="10">
        <v>0.45357508883352599</v>
      </c>
      <c r="AE1423" s="10">
        <v>8.5246710263411976E-2</v>
      </c>
      <c r="AF1423" s="9">
        <v>3.2191266346441112E-3</v>
      </c>
      <c r="AG1423" s="9" t="e">
        <v>#N/A</v>
      </c>
    </row>
    <row r="1424" spans="3:33">
      <c r="C1424" t="s">
        <v>434</v>
      </c>
      <c r="D1424">
        <v>2005</v>
      </c>
      <c r="E1424" s="9">
        <v>0.78105296442687766</v>
      </c>
      <c r="F1424" s="9">
        <v>8.9510000000000006E-2</v>
      </c>
      <c r="G1424" s="9">
        <v>0</v>
      </c>
      <c r="H1424" s="9">
        <v>0.625</v>
      </c>
      <c r="I1424" s="9">
        <v>0.2</v>
      </c>
      <c r="J1424" s="9">
        <v>0.4689999986812472</v>
      </c>
      <c r="K1424" s="10">
        <v>0.26791666666666664</v>
      </c>
      <c r="L1424" s="9">
        <v>0.38400000000000001</v>
      </c>
      <c r="M1424" s="9">
        <v>1</v>
      </c>
      <c r="N1424" s="10">
        <v>0.64</v>
      </c>
      <c r="O1424" s="10">
        <v>0.32</v>
      </c>
      <c r="P1424" s="9">
        <v>0.82619999963790181</v>
      </c>
      <c r="Q1424" s="10">
        <v>0.76749999999999996</v>
      </c>
      <c r="R1424" s="9">
        <v>0.57200000000000006</v>
      </c>
      <c r="S1424" s="9">
        <v>0.3679326829268299</v>
      </c>
      <c r="T1424" s="11">
        <v>0.61538461600000005</v>
      </c>
      <c r="U1424" s="9">
        <v>0.27287719292561108</v>
      </c>
      <c r="V1424" s="10">
        <v>0.114551894</v>
      </c>
      <c r="W1424" s="9">
        <v>3.8317234314162271E-2</v>
      </c>
      <c r="X1424" s="9">
        <v>0.102154823842261</v>
      </c>
      <c r="Y1424" s="9">
        <v>0.4</v>
      </c>
      <c r="Z1424" s="9">
        <v>0.6</v>
      </c>
      <c r="AA1424" s="10">
        <v>9.9659496719541565E-2</v>
      </c>
      <c r="AB1424" s="9">
        <v>0.96572320024166669</v>
      </c>
      <c r="AC1424" s="9">
        <v>0.08</v>
      </c>
      <c r="AD1424" s="10">
        <v>0.44130190095120803</v>
      </c>
      <c r="AE1424" s="10">
        <v>6.7150364561550019E-2</v>
      </c>
      <c r="AF1424" s="9">
        <v>3.2191266346441112E-3</v>
      </c>
      <c r="AG1424" s="9" t="e">
        <v>#N/A</v>
      </c>
    </row>
    <row r="1425" spans="3:33">
      <c r="C1425" t="s">
        <v>434</v>
      </c>
      <c r="D1425">
        <v>2006</v>
      </c>
      <c r="E1425" s="9">
        <v>0.78105296442687766</v>
      </c>
      <c r="F1425" s="9">
        <v>8.9510000000000006E-2</v>
      </c>
      <c r="G1425" s="9">
        <v>0</v>
      </c>
      <c r="H1425" s="9">
        <v>0.625</v>
      </c>
      <c r="I1425" s="9">
        <v>0.2</v>
      </c>
      <c r="J1425" s="9">
        <v>0.48079999841749665</v>
      </c>
      <c r="K1425" s="10">
        <v>0.26791666666666664</v>
      </c>
      <c r="L1425" s="9">
        <v>0.38040000000000002</v>
      </c>
      <c r="M1425" s="9">
        <v>1</v>
      </c>
      <c r="N1425" s="10">
        <v>0.64</v>
      </c>
      <c r="O1425" s="10">
        <v>0.11</v>
      </c>
      <c r="P1425" s="9">
        <v>0.84239999927580356</v>
      </c>
      <c r="Q1425" s="10">
        <v>0.76749999999999996</v>
      </c>
      <c r="R1425" s="9">
        <v>0.57200000000000006</v>
      </c>
      <c r="S1425" s="9">
        <v>0.36475853658536606</v>
      </c>
      <c r="T1425" s="11">
        <v>0.61538461600000005</v>
      </c>
      <c r="U1425" s="9">
        <v>0.27287719292561108</v>
      </c>
      <c r="V1425" s="10">
        <v>0.11216798208333334</v>
      </c>
      <c r="W1425" s="9">
        <v>3.8317234314162271E-2</v>
      </c>
      <c r="X1425" s="9">
        <v>0.102154823842261</v>
      </c>
      <c r="Y1425" s="9">
        <v>0.4</v>
      </c>
      <c r="Z1425" s="9">
        <v>0.6</v>
      </c>
      <c r="AA1425" s="10">
        <v>9.9659496719541565E-2</v>
      </c>
      <c r="AB1425" s="9">
        <v>0.97166784047999999</v>
      </c>
      <c r="AC1425" s="9">
        <v>0.04</v>
      </c>
      <c r="AD1425" s="10">
        <v>0.45369930556889199</v>
      </c>
      <c r="AE1425" s="10">
        <v>4.1898774777927986E-2</v>
      </c>
      <c r="AF1425" s="9">
        <v>3.2191266346441112E-3</v>
      </c>
      <c r="AG1425" s="9" t="e">
        <v>#N/A</v>
      </c>
    </row>
    <row r="1426" spans="3:33">
      <c r="C1426" t="s">
        <v>434</v>
      </c>
      <c r="D1426">
        <v>2007</v>
      </c>
      <c r="E1426" s="9">
        <v>0.78105296442687766</v>
      </c>
      <c r="F1426" s="9">
        <v>8.9510000000000006E-2</v>
      </c>
      <c r="G1426" s="9">
        <v>0</v>
      </c>
      <c r="H1426" s="9">
        <v>0.625</v>
      </c>
      <c r="I1426" s="9">
        <v>0.2</v>
      </c>
      <c r="J1426" s="9">
        <v>0.49259999815374611</v>
      </c>
      <c r="K1426" s="10">
        <v>0.26791666666666664</v>
      </c>
      <c r="L1426" s="9">
        <v>0.37680000000000002</v>
      </c>
      <c r="M1426" s="9">
        <v>1</v>
      </c>
      <c r="N1426" s="10">
        <v>0.64</v>
      </c>
      <c r="O1426" s="10">
        <v>0.23</v>
      </c>
      <c r="P1426" s="9">
        <v>0.85859999891370542</v>
      </c>
      <c r="Q1426" s="10">
        <v>0.76749999999999996</v>
      </c>
      <c r="R1426" s="9">
        <v>0.57200000000000006</v>
      </c>
      <c r="S1426" s="9">
        <v>0.36097756097560985</v>
      </c>
      <c r="T1426" s="11">
        <v>0.61538461600000005</v>
      </c>
      <c r="U1426" s="9">
        <v>0.27287719292561108</v>
      </c>
      <c r="V1426" s="10">
        <v>0.10978407016666666</v>
      </c>
      <c r="W1426" s="9">
        <v>3.8317234314162271E-2</v>
      </c>
      <c r="X1426" s="9">
        <v>0.102154823842261</v>
      </c>
      <c r="Y1426" s="9">
        <v>0.4</v>
      </c>
      <c r="Z1426" s="9">
        <v>0.6</v>
      </c>
      <c r="AA1426" s="10">
        <v>9.9659496719541565E-2</v>
      </c>
      <c r="AB1426" s="9">
        <v>0.97223448365773457</v>
      </c>
      <c r="AC1426" s="9">
        <v>0.03</v>
      </c>
      <c r="AD1426" s="10">
        <v>0.57263459705765196</v>
      </c>
      <c r="AE1426" s="10">
        <v>5.7009626120234011E-2</v>
      </c>
      <c r="AF1426" s="9">
        <v>3.2191266346441112E-3</v>
      </c>
      <c r="AG1426" s="9" t="e">
        <v>#N/A</v>
      </c>
    </row>
    <row r="1427" spans="3:33">
      <c r="C1427" t="s">
        <v>434</v>
      </c>
      <c r="D1427">
        <v>2008</v>
      </c>
      <c r="E1427" s="9">
        <v>0.78105296442687766</v>
      </c>
      <c r="F1427" s="9">
        <v>8.9510000000000006E-2</v>
      </c>
      <c r="G1427" s="9">
        <v>0</v>
      </c>
      <c r="H1427" s="9">
        <v>0.625</v>
      </c>
      <c r="I1427" s="9">
        <v>0.2</v>
      </c>
      <c r="J1427" s="9">
        <v>0.50439999788999557</v>
      </c>
      <c r="K1427" s="10">
        <v>0.26791666666666664</v>
      </c>
      <c r="L1427" s="9">
        <v>0.37319999999999998</v>
      </c>
      <c r="M1427" s="9">
        <v>1</v>
      </c>
      <c r="N1427" s="10">
        <v>0.64</v>
      </c>
      <c r="O1427" s="10">
        <v>0.234599999897182</v>
      </c>
      <c r="P1427" s="9">
        <v>0.87479999855160706</v>
      </c>
      <c r="Q1427" s="10">
        <v>0.76749999999999996</v>
      </c>
      <c r="R1427" s="9">
        <v>0.57200000000000006</v>
      </c>
      <c r="S1427" s="9">
        <v>0.35687317073170788</v>
      </c>
      <c r="T1427" s="11">
        <v>0.61538461600000005</v>
      </c>
      <c r="U1427" s="9">
        <v>0.27287719292561108</v>
      </c>
      <c r="V1427" s="10">
        <v>0.10740015825</v>
      </c>
      <c r="W1427" s="9">
        <v>3.8317234314162271E-2</v>
      </c>
      <c r="X1427" s="9">
        <v>0.102154823842261</v>
      </c>
      <c r="Y1427" s="9">
        <v>0.4</v>
      </c>
      <c r="Z1427" s="9">
        <v>0.6</v>
      </c>
      <c r="AA1427" s="10">
        <v>9.9659496719541565E-2</v>
      </c>
      <c r="AB1427" s="9">
        <v>0.97280112683546904</v>
      </c>
      <c r="AC1427" s="9">
        <v>0.03</v>
      </c>
      <c r="AD1427" s="10">
        <v>0.57079326208661996</v>
      </c>
      <c r="AE1427" s="10">
        <v>6.0323892394752041E-2</v>
      </c>
      <c r="AF1427" s="9">
        <v>3.2191266346441112E-3</v>
      </c>
      <c r="AG1427" s="9" t="e">
        <v>#N/A</v>
      </c>
    </row>
    <row r="1428" spans="3:33">
      <c r="C1428" t="s">
        <v>434</v>
      </c>
      <c r="D1428">
        <v>2009</v>
      </c>
      <c r="E1428" s="9">
        <v>0.78105296442687766</v>
      </c>
      <c r="F1428" s="9">
        <v>8.9510000000000006E-2</v>
      </c>
      <c r="G1428" s="9">
        <v>1.9999999552965164E-2</v>
      </c>
      <c r="H1428" s="9">
        <v>0.625</v>
      </c>
      <c r="I1428" s="9">
        <v>0.2</v>
      </c>
      <c r="J1428" s="9">
        <v>0.51619999762624502</v>
      </c>
      <c r="K1428" s="10">
        <v>0.26791666666666664</v>
      </c>
      <c r="L1428" s="9">
        <v>0.36959999999999998</v>
      </c>
      <c r="M1428" s="9">
        <v>1</v>
      </c>
      <c r="N1428" s="10">
        <v>0.64</v>
      </c>
      <c r="O1428" s="10">
        <v>0.23919999979436399</v>
      </c>
      <c r="P1428" s="9">
        <v>0.89099999818950892</v>
      </c>
      <c r="Q1428" s="10">
        <v>0.76749999999999996</v>
      </c>
      <c r="R1428" s="9">
        <v>0.57200000000000006</v>
      </c>
      <c r="S1428" s="9">
        <v>0.38373570671664936</v>
      </c>
      <c r="T1428" s="11">
        <v>0.61538461600000005</v>
      </c>
      <c r="U1428" s="9">
        <v>0.27287719292561108</v>
      </c>
      <c r="V1428" s="10">
        <v>0.10954816136698839</v>
      </c>
      <c r="W1428" s="9">
        <v>3.8317234314162271E-2</v>
      </c>
      <c r="X1428" s="9">
        <v>0.102154823842261</v>
      </c>
      <c r="Y1428" s="9">
        <v>0.4</v>
      </c>
      <c r="Z1428" s="9">
        <v>0.6</v>
      </c>
      <c r="AA1428" s="10">
        <v>9.9659496719541565E-2</v>
      </c>
      <c r="AB1428" s="9">
        <v>0.97336777001320363</v>
      </c>
      <c r="AC1428" s="9">
        <v>0.02</v>
      </c>
      <c r="AD1428" s="10">
        <v>0.45107950862669799</v>
      </c>
      <c r="AE1428" s="10">
        <v>5.1988326882127997E-2</v>
      </c>
      <c r="AF1428" s="9">
        <v>3.2191266346441112E-3</v>
      </c>
      <c r="AG1428" s="9" t="e">
        <v>#N/A</v>
      </c>
    </row>
    <row r="1429" spans="3:33">
      <c r="C1429" t="s">
        <v>434</v>
      </c>
      <c r="D1429">
        <v>2010</v>
      </c>
      <c r="E1429" s="9">
        <v>0.78105296442687766</v>
      </c>
      <c r="F1429" s="9">
        <v>8.9510000000000006E-2</v>
      </c>
      <c r="G1429" s="9">
        <v>3.9999999105930328E-2</v>
      </c>
      <c r="H1429" s="9">
        <v>0.625</v>
      </c>
      <c r="I1429" s="9">
        <v>0.2</v>
      </c>
      <c r="J1429" s="9">
        <v>0.52799999736249448</v>
      </c>
      <c r="K1429" s="10">
        <v>0.26791666666666664</v>
      </c>
      <c r="L1429" s="9">
        <v>0.37329599991738793</v>
      </c>
      <c r="M1429" s="9">
        <v>1</v>
      </c>
      <c r="N1429" s="10">
        <v>0.64</v>
      </c>
      <c r="O1429" s="10">
        <v>0.24379999969154598</v>
      </c>
      <c r="P1429" s="9">
        <v>0.90719999782741068</v>
      </c>
      <c r="Q1429" s="10">
        <v>0.76749999999999996</v>
      </c>
      <c r="R1429" s="9">
        <v>0.57200000000000006</v>
      </c>
      <c r="S1429" s="9">
        <v>0.41059824270159051</v>
      </c>
      <c r="T1429" s="11">
        <v>0.61538461600000005</v>
      </c>
      <c r="U1429" s="9">
        <v>0.27287719292561108</v>
      </c>
      <c r="V1429" s="10">
        <v>0.11169616448397678</v>
      </c>
      <c r="W1429" s="9">
        <v>3.8317234314162271E-2</v>
      </c>
      <c r="X1429" s="9">
        <v>0.102154823842261</v>
      </c>
      <c r="Y1429" s="9">
        <v>0.4</v>
      </c>
      <c r="Z1429" s="9">
        <v>0.6</v>
      </c>
      <c r="AA1429" s="10">
        <v>9.9659496719541565E-2</v>
      </c>
      <c r="AB1429" s="9">
        <v>0.9739344131909381</v>
      </c>
      <c r="AC1429" s="9">
        <v>0.01</v>
      </c>
      <c r="AD1429" s="10">
        <v>0.45156871352949646</v>
      </c>
      <c r="AE1429" s="10">
        <v>5.6468443513168334E-2</v>
      </c>
      <c r="AF1429" s="9">
        <v>3.2191266346441112E-3</v>
      </c>
      <c r="AG1429" s="9" t="e">
        <v>#N/A</v>
      </c>
    </row>
    <row r="1430" spans="3:33">
      <c r="C1430" t="s">
        <v>435</v>
      </c>
      <c r="D1430">
        <v>1995</v>
      </c>
      <c r="E1430" s="9">
        <v>0.44048862325804905</v>
      </c>
      <c r="F1430" s="9">
        <v>0.3654</v>
      </c>
      <c r="G1430" s="9">
        <v>9.9999999999999978E-2</v>
      </c>
      <c r="H1430" s="9">
        <v>0.44999999999999996</v>
      </c>
      <c r="I1430" s="9">
        <v>0</v>
      </c>
      <c r="J1430" s="9">
        <v>0</v>
      </c>
      <c r="K1430" s="10">
        <v>0.29558333333333331</v>
      </c>
      <c r="L1430" s="9">
        <v>0.218</v>
      </c>
      <c r="M1430" s="9">
        <v>0</v>
      </c>
      <c r="N1430" s="10">
        <v>0.64</v>
      </c>
      <c r="O1430" s="10">
        <v>0.68</v>
      </c>
      <c r="P1430" s="9">
        <v>0</v>
      </c>
      <c r="Q1430" s="10">
        <v>0.76749999999999996</v>
      </c>
      <c r="R1430" s="9">
        <v>0.79720000000000002</v>
      </c>
      <c r="S1430" s="9">
        <v>0.23211219512195214</v>
      </c>
      <c r="T1430" s="11">
        <v>0.13302752200000001</v>
      </c>
      <c r="U1430" s="9">
        <v>0</v>
      </c>
      <c r="V1430" s="10">
        <v>8.1562372500000001E-3</v>
      </c>
      <c r="W1430" s="9">
        <v>5.0105846966243005E-2</v>
      </c>
      <c r="X1430" s="9">
        <v>6.1584707616121198E-2</v>
      </c>
      <c r="Y1430" s="9">
        <v>0.74</v>
      </c>
      <c r="Z1430" s="9">
        <v>0.81</v>
      </c>
      <c r="AA1430" s="10">
        <v>0.17024349979364423</v>
      </c>
      <c r="AB1430" s="9">
        <v>0.24</v>
      </c>
      <c r="AC1430" s="9">
        <v>0.72</v>
      </c>
      <c r="AD1430" s="10">
        <v>0.48953505574185996</v>
      </c>
      <c r="AE1430" s="10">
        <v>0.59802343644979106</v>
      </c>
      <c r="AF1430" s="9">
        <v>4.0442172596387223E-2</v>
      </c>
      <c r="AG1430" s="9">
        <v>0.69877599999999995</v>
      </c>
    </row>
    <row r="1431" spans="3:33">
      <c r="C1431" t="s">
        <v>435</v>
      </c>
      <c r="D1431">
        <v>1996</v>
      </c>
      <c r="E1431" s="9">
        <v>0.44048862325804905</v>
      </c>
      <c r="F1431" s="9">
        <v>0.3654</v>
      </c>
      <c r="G1431" s="9">
        <v>9.4000000000000083E-2</v>
      </c>
      <c r="H1431" s="9">
        <v>0.44999999999999996</v>
      </c>
      <c r="I1431" s="9">
        <v>0</v>
      </c>
      <c r="J1431" s="9">
        <v>0</v>
      </c>
      <c r="K1431" s="10">
        <v>0.29558333333333331</v>
      </c>
      <c r="L1431" s="9">
        <v>0.2152</v>
      </c>
      <c r="M1431" s="9">
        <v>0</v>
      </c>
      <c r="N1431" s="10">
        <v>0.64</v>
      </c>
      <c r="O1431" s="10">
        <v>0.69</v>
      </c>
      <c r="P1431" s="9">
        <v>0</v>
      </c>
      <c r="Q1431" s="10">
        <v>0.76749999999999996</v>
      </c>
      <c r="R1431" s="9">
        <v>0.79720000000000002</v>
      </c>
      <c r="S1431" s="9">
        <v>0.22357804878048915</v>
      </c>
      <c r="T1431" s="11">
        <v>0.13302752200000001</v>
      </c>
      <c r="U1431" s="9">
        <v>0</v>
      </c>
      <c r="V1431" s="10">
        <v>7.8582550500000004E-3</v>
      </c>
      <c r="W1431" s="9">
        <v>5.0105846966243005E-2</v>
      </c>
      <c r="X1431" s="9">
        <v>6.1584707616121198E-2</v>
      </c>
      <c r="Y1431" s="9">
        <v>0.74</v>
      </c>
      <c r="Z1431" s="9">
        <v>0.81</v>
      </c>
      <c r="AA1431" s="10">
        <v>0.17024349979364423</v>
      </c>
      <c r="AB1431" s="9">
        <v>0.27300003049999999</v>
      </c>
      <c r="AC1431" s="9">
        <v>0.73</v>
      </c>
      <c r="AD1431" s="10">
        <v>0.48932148545574855</v>
      </c>
      <c r="AE1431" s="10">
        <v>0.60002391469905803</v>
      </c>
      <c r="AF1431" s="9">
        <v>7.7637171273415115E-2</v>
      </c>
      <c r="AG1431" s="9">
        <v>0.765509</v>
      </c>
    </row>
    <row r="1432" spans="3:33">
      <c r="C1432" t="s">
        <v>435</v>
      </c>
      <c r="D1432">
        <v>1997</v>
      </c>
      <c r="E1432" s="9">
        <v>0.44048862325804905</v>
      </c>
      <c r="F1432" s="9">
        <v>0.3654</v>
      </c>
      <c r="G1432" s="9">
        <v>8.7999999999999967E-2</v>
      </c>
      <c r="H1432" s="9">
        <v>0.44999999999999996</v>
      </c>
      <c r="I1432" s="9">
        <v>0</v>
      </c>
      <c r="J1432" s="9">
        <v>0</v>
      </c>
      <c r="K1432" s="10">
        <v>0.29558333333333331</v>
      </c>
      <c r="L1432" s="9">
        <v>0.21239999999999998</v>
      </c>
      <c r="M1432" s="9">
        <v>0</v>
      </c>
      <c r="N1432" s="10">
        <v>0.64</v>
      </c>
      <c r="O1432" s="10">
        <v>0.71</v>
      </c>
      <c r="P1432" s="9">
        <v>0</v>
      </c>
      <c r="Q1432" s="10">
        <v>0.76749999999999996</v>
      </c>
      <c r="R1432" s="9">
        <v>0.79720000000000002</v>
      </c>
      <c r="S1432" s="9">
        <v>0.21504390243902605</v>
      </c>
      <c r="T1432" s="11">
        <v>0.13302752200000001</v>
      </c>
      <c r="U1432" s="9">
        <v>0</v>
      </c>
      <c r="V1432" s="10">
        <v>7.5602728499999999E-3</v>
      </c>
      <c r="W1432" s="9">
        <v>5.0105846966243005E-2</v>
      </c>
      <c r="X1432" s="9">
        <v>6.1584707616121198E-2</v>
      </c>
      <c r="Y1432" s="9">
        <v>0.74</v>
      </c>
      <c r="Z1432" s="9">
        <v>0.81</v>
      </c>
      <c r="AA1432" s="10">
        <v>0.17024349979364423</v>
      </c>
      <c r="AB1432" s="9">
        <v>0.26</v>
      </c>
      <c r="AC1432" s="9">
        <v>0.69799999999999995</v>
      </c>
      <c r="AD1432" s="10">
        <v>0.49231600912622914</v>
      </c>
      <c r="AE1432" s="10">
        <v>0.61167076884011296</v>
      </c>
      <c r="AF1432" s="9">
        <v>0.1663205717795089</v>
      </c>
      <c r="AG1432" s="9">
        <v>0.89102828571428572</v>
      </c>
    </row>
    <row r="1433" spans="3:33">
      <c r="C1433" t="s">
        <v>435</v>
      </c>
      <c r="D1433">
        <v>1998</v>
      </c>
      <c r="E1433" s="9">
        <v>0.44048862325804905</v>
      </c>
      <c r="F1433" s="9">
        <v>0.3654</v>
      </c>
      <c r="G1433" s="9">
        <v>8.2000000000000073E-2</v>
      </c>
      <c r="H1433" s="9">
        <v>0.44999999999999996</v>
      </c>
      <c r="I1433" s="9">
        <v>0</v>
      </c>
      <c r="J1433" s="9">
        <v>0</v>
      </c>
      <c r="K1433" s="10">
        <v>0.29558333333333331</v>
      </c>
      <c r="L1433" s="9">
        <v>0.20960000000000001</v>
      </c>
      <c r="M1433" s="9">
        <v>0</v>
      </c>
      <c r="N1433" s="10">
        <v>0.64</v>
      </c>
      <c r="O1433" s="10">
        <v>0.74</v>
      </c>
      <c r="P1433" s="9">
        <v>0</v>
      </c>
      <c r="Q1433" s="10">
        <v>0.76749999999999996</v>
      </c>
      <c r="R1433" s="9">
        <v>0.79720000000000002</v>
      </c>
      <c r="S1433" s="9">
        <v>0.20378780487804993</v>
      </c>
      <c r="T1433" s="11">
        <v>0.13302752200000001</v>
      </c>
      <c r="U1433" s="9">
        <v>0</v>
      </c>
      <c r="V1433" s="10">
        <v>7.2622906500000002E-3</v>
      </c>
      <c r="W1433" s="9">
        <v>5.0105846966243005E-2</v>
      </c>
      <c r="X1433" s="9">
        <v>6.1584707616121198E-2</v>
      </c>
      <c r="Y1433" s="9">
        <v>0.74</v>
      </c>
      <c r="Z1433" s="9">
        <v>0.81</v>
      </c>
      <c r="AA1433" s="10">
        <v>0.17024349979364423</v>
      </c>
      <c r="AB1433" s="9">
        <v>0.255</v>
      </c>
      <c r="AC1433" s="9">
        <v>0.73299999999999998</v>
      </c>
      <c r="AD1433" s="10">
        <v>0.49531053279670961</v>
      </c>
      <c r="AE1433" s="10">
        <v>0.623317622981168</v>
      </c>
      <c r="AF1433" s="9">
        <v>0.33651426006342111</v>
      </c>
      <c r="AG1433" s="9">
        <v>0.94303685714285712</v>
      </c>
    </row>
    <row r="1434" spans="3:33">
      <c r="C1434" t="s">
        <v>435</v>
      </c>
      <c r="D1434">
        <v>1999</v>
      </c>
      <c r="E1434" s="9">
        <v>0.44048862325804905</v>
      </c>
      <c r="F1434" s="9">
        <v>0.3654</v>
      </c>
      <c r="G1434" s="9">
        <v>7.5999999999999956E-2</v>
      </c>
      <c r="H1434" s="9">
        <v>0.44999999999999996</v>
      </c>
      <c r="I1434" s="9">
        <v>0</v>
      </c>
      <c r="J1434" s="9">
        <v>0</v>
      </c>
      <c r="K1434" s="10">
        <v>0.29558333333333331</v>
      </c>
      <c r="L1434" s="9">
        <v>0.20679999999999998</v>
      </c>
      <c r="M1434" s="9">
        <v>0</v>
      </c>
      <c r="N1434" s="10">
        <v>0.64</v>
      </c>
      <c r="O1434" s="10">
        <v>0.76</v>
      </c>
      <c r="P1434" s="9">
        <v>0</v>
      </c>
      <c r="Q1434" s="10">
        <v>0.76749999999999996</v>
      </c>
      <c r="R1434" s="9">
        <v>0.79720000000000002</v>
      </c>
      <c r="S1434" s="9">
        <v>0.19253170731707403</v>
      </c>
      <c r="T1434" s="11">
        <v>0.13302752200000001</v>
      </c>
      <c r="U1434" s="9">
        <v>0</v>
      </c>
      <c r="V1434" s="10">
        <v>6.9643084499999997E-3</v>
      </c>
      <c r="W1434" s="9">
        <v>5.0105846966243005E-2</v>
      </c>
      <c r="X1434" s="9">
        <v>6.1584707616121198E-2</v>
      </c>
      <c r="Y1434" s="9">
        <v>0.74</v>
      </c>
      <c r="Z1434" s="9">
        <v>0.81</v>
      </c>
      <c r="AA1434" s="10">
        <v>0.17024349979364423</v>
      </c>
      <c r="AB1434" s="9">
        <v>0.255</v>
      </c>
      <c r="AC1434" s="9">
        <v>0.69700000000000006</v>
      </c>
      <c r="AD1434" s="10">
        <v>0.50129029126919988</v>
      </c>
      <c r="AE1434" s="10">
        <v>0.62254856707994899</v>
      </c>
      <c r="AF1434" s="9">
        <v>0.55875476995755002</v>
      </c>
      <c r="AG1434" s="9">
        <v>1</v>
      </c>
    </row>
    <row r="1435" spans="3:33">
      <c r="C1435" t="s">
        <v>435</v>
      </c>
      <c r="D1435">
        <v>2000</v>
      </c>
      <c r="E1435" s="9">
        <v>0.44048862325804905</v>
      </c>
      <c r="F1435" s="9">
        <v>0.3654</v>
      </c>
      <c r="G1435" s="9">
        <v>6.9999999999999951E-2</v>
      </c>
      <c r="H1435" s="9">
        <v>0.44999999999999996</v>
      </c>
      <c r="I1435" s="9">
        <v>0</v>
      </c>
      <c r="J1435" s="9">
        <v>0</v>
      </c>
      <c r="K1435" s="10">
        <v>0.29558333333333331</v>
      </c>
      <c r="L1435" s="9">
        <v>0.20399999999999999</v>
      </c>
      <c r="M1435" s="9">
        <v>0</v>
      </c>
      <c r="N1435" s="10">
        <v>0.64</v>
      </c>
      <c r="O1435" s="10">
        <v>0.76</v>
      </c>
      <c r="P1435" s="9">
        <v>0</v>
      </c>
      <c r="Q1435" s="10">
        <v>0.76749999999999996</v>
      </c>
      <c r="R1435" s="9">
        <v>0.79720000000000002</v>
      </c>
      <c r="S1435" s="9">
        <v>0.18289024390244013</v>
      </c>
      <c r="T1435" s="11">
        <v>0.13302752200000001</v>
      </c>
      <c r="U1435" s="9">
        <v>0</v>
      </c>
      <c r="V1435" s="10">
        <v>6.6663262500000001E-3</v>
      </c>
      <c r="W1435" s="9">
        <v>5.0105846966243005E-2</v>
      </c>
      <c r="X1435" s="9">
        <v>6.1584707616121198E-2</v>
      </c>
      <c r="Y1435" s="9">
        <v>0.74</v>
      </c>
      <c r="Z1435" s="9">
        <v>0.81</v>
      </c>
      <c r="AA1435" s="10">
        <v>0.17024349979364423</v>
      </c>
      <c r="AB1435" s="9">
        <v>0.255</v>
      </c>
      <c r="AC1435" s="9">
        <v>0.69700000000000006</v>
      </c>
      <c r="AD1435" s="10">
        <v>0.50727004974169021</v>
      </c>
      <c r="AE1435" s="10">
        <v>0.62177951117872998</v>
      </c>
      <c r="AF1435" s="9">
        <v>0.63384951024884661</v>
      </c>
      <c r="AG1435" s="9">
        <v>1</v>
      </c>
    </row>
    <row r="1436" spans="3:33">
      <c r="C1436" t="s">
        <v>435</v>
      </c>
      <c r="D1436">
        <v>2001</v>
      </c>
      <c r="E1436" s="9">
        <v>0.44048862325804905</v>
      </c>
      <c r="F1436" s="9">
        <v>0.3654</v>
      </c>
      <c r="G1436" s="9">
        <v>6.4000000000000057E-2</v>
      </c>
      <c r="H1436" s="9">
        <v>0.44999999999999996</v>
      </c>
      <c r="I1436" s="9">
        <v>0</v>
      </c>
      <c r="J1436" s="9">
        <v>0</v>
      </c>
      <c r="K1436" s="10">
        <v>0.29558333333333331</v>
      </c>
      <c r="L1436" s="9">
        <v>0.2016</v>
      </c>
      <c r="M1436" s="9">
        <v>0</v>
      </c>
      <c r="N1436" s="10">
        <v>0.64</v>
      </c>
      <c r="O1436" s="10">
        <v>0.72</v>
      </c>
      <c r="P1436" s="9">
        <v>0</v>
      </c>
      <c r="Q1436" s="10">
        <v>0.76749999999999996</v>
      </c>
      <c r="R1436" s="9">
        <v>0.79720000000000002</v>
      </c>
      <c r="S1436" s="9">
        <v>0.1732487804878059</v>
      </c>
      <c r="T1436" s="11">
        <v>0.13302752200000001</v>
      </c>
      <c r="U1436" s="9">
        <v>0</v>
      </c>
      <c r="V1436" s="10">
        <v>6.4196557500000003E-3</v>
      </c>
      <c r="W1436" s="9">
        <v>5.0105846966243005E-2</v>
      </c>
      <c r="X1436" s="9">
        <v>6.1584707616121198E-2</v>
      </c>
      <c r="Y1436" s="9">
        <v>0.74</v>
      </c>
      <c r="Z1436" s="9">
        <v>0.81</v>
      </c>
      <c r="AA1436" s="10">
        <v>0.17024349979364423</v>
      </c>
      <c r="AB1436" s="9">
        <v>0.23300003049999995</v>
      </c>
      <c r="AC1436" s="9">
        <v>0.69099999999999995</v>
      </c>
      <c r="AD1436" s="10">
        <v>0.52247557084177809</v>
      </c>
      <c r="AE1436" s="10">
        <v>0.63440504862388103</v>
      </c>
      <c r="AF1436" s="9">
        <v>0.68148076196643448</v>
      </c>
      <c r="AG1436" s="9">
        <v>1</v>
      </c>
    </row>
    <row r="1437" spans="3:33">
      <c r="C1437" t="s">
        <v>435</v>
      </c>
      <c r="D1437">
        <v>2002</v>
      </c>
      <c r="E1437" s="9">
        <v>0.44048862325804905</v>
      </c>
      <c r="F1437" s="9">
        <v>0.3654</v>
      </c>
      <c r="G1437" s="9">
        <v>5.799999999999994E-2</v>
      </c>
      <c r="H1437" s="9">
        <v>0.44999999999999996</v>
      </c>
      <c r="I1437" s="9">
        <v>0</v>
      </c>
      <c r="J1437" s="9">
        <v>0</v>
      </c>
      <c r="K1437" s="10">
        <v>0.29558333333333331</v>
      </c>
      <c r="L1437" s="9">
        <v>0.19920000000000002</v>
      </c>
      <c r="M1437" s="9">
        <v>0</v>
      </c>
      <c r="N1437" s="10">
        <v>0.64</v>
      </c>
      <c r="O1437" s="10">
        <v>0.76</v>
      </c>
      <c r="P1437" s="9">
        <v>0</v>
      </c>
      <c r="Q1437" s="10">
        <v>0.76749999999999996</v>
      </c>
      <c r="R1437" s="9">
        <v>0.79720000000000002</v>
      </c>
      <c r="S1437" s="9">
        <v>0.16352195121951407</v>
      </c>
      <c r="T1437" s="11">
        <v>0.13302752200000001</v>
      </c>
      <c r="U1437" s="9">
        <v>0</v>
      </c>
      <c r="V1437" s="10">
        <v>6.1729852500000005E-3</v>
      </c>
      <c r="W1437" s="9">
        <v>5.0105846966243005E-2</v>
      </c>
      <c r="X1437" s="9">
        <v>6.1584707616121198E-2</v>
      </c>
      <c r="Y1437" s="9">
        <v>0.74</v>
      </c>
      <c r="Z1437" s="9">
        <v>0.81</v>
      </c>
      <c r="AA1437" s="10">
        <v>0.17024349979364423</v>
      </c>
      <c r="AB1437" s="9">
        <v>0.23300003049999995</v>
      </c>
      <c r="AC1437" s="9">
        <v>0.69499999999999995</v>
      </c>
      <c r="AD1437" s="10">
        <v>0.53768109194186597</v>
      </c>
      <c r="AE1437" s="10">
        <v>0.64703058606903208</v>
      </c>
      <c r="AF1437" s="9">
        <v>0.75461136076230007</v>
      </c>
      <c r="AG1437" s="9">
        <v>1</v>
      </c>
    </row>
    <row r="1438" spans="3:33">
      <c r="C1438" t="s">
        <v>435</v>
      </c>
      <c r="D1438">
        <v>2003</v>
      </c>
      <c r="E1438" s="9">
        <v>0.44048862325804905</v>
      </c>
      <c r="F1438" s="9">
        <v>0.3654</v>
      </c>
      <c r="G1438" s="9">
        <v>5.2000000000000046E-2</v>
      </c>
      <c r="H1438" s="9">
        <v>0.44999999999999996</v>
      </c>
      <c r="I1438" s="9">
        <v>0</v>
      </c>
      <c r="J1438" s="9">
        <v>0</v>
      </c>
      <c r="K1438" s="10">
        <v>0.29558333333333331</v>
      </c>
      <c r="L1438" s="9">
        <v>0.1968</v>
      </c>
      <c r="M1438" s="9">
        <v>0</v>
      </c>
      <c r="N1438" s="10">
        <v>0.64</v>
      </c>
      <c r="O1438" s="10">
        <v>0.79</v>
      </c>
      <c r="P1438" s="9">
        <v>0</v>
      </c>
      <c r="Q1438" s="10">
        <v>0.76749999999999996</v>
      </c>
      <c r="R1438" s="9">
        <v>0.79720000000000002</v>
      </c>
      <c r="S1438" s="9">
        <v>0.15479512195122003</v>
      </c>
      <c r="T1438" s="11">
        <v>0.13302752200000001</v>
      </c>
      <c r="U1438" s="9">
        <v>0</v>
      </c>
      <c r="V1438" s="10">
        <v>5.9263147499999998E-3</v>
      </c>
      <c r="W1438" s="9">
        <v>5.0105846966243005E-2</v>
      </c>
      <c r="X1438" s="9">
        <v>6.1584707616121198E-2</v>
      </c>
      <c r="Y1438" s="9">
        <v>0.74</v>
      </c>
      <c r="Z1438" s="9">
        <v>0.81</v>
      </c>
      <c r="AA1438" s="10">
        <v>0.17024349979364423</v>
      </c>
      <c r="AB1438" s="9">
        <v>0.23110000610000003</v>
      </c>
      <c r="AC1438" s="9">
        <v>0.68299999999999994</v>
      </c>
      <c r="AD1438" s="10">
        <v>0.53974928838797398</v>
      </c>
      <c r="AE1438" s="10">
        <v>0.65091559702167601</v>
      </c>
      <c r="AF1438" s="9">
        <v>0.77987792845186443</v>
      </c>
      <c r="AG1438" s="9">
        <v>1</v>
      </c>
    </row>
    <row r="1439" spans="3:33">
      <c r="C1439" t="s">
        <v>435</v>
      </c>
      <c r="D1439">
        <v>2004</v>
      </c>
      <c r="E1439" s="9">
        <v>0.44048862325804905</v>
      </c>
      <c r="F1439" s="9">
        <v>0.3654</v>
      </c>
      <c r="G1439" s="9">
        <v>4.599999999999993E-2</v>
      </c>
      <c r="H1439" s="9">
        <v>0.44999999999999996</v>
      </c>
      <c r="I1439" s="9">
        <v>0</v>
      </c>
      <c r="J1439" s="9">
        <v>0</v>
      </c>
      <c r="K1439" s="10">
        <v>0.29558333333333331</v>
      </c>
      <c r="L1439" s="9">
        <v>0.19440000000000002</v>
      </c>
      <c r="M1439" s="9">
        <v>0</v>
      </c>
      <c r="N1439" s="10">
        <v>0.64</v>
      </c>
      <c r="O1439" s="10">
        <v>0.74</v>
      </c>
      <c r="P1439" s="9">
        <v>0</v>
      </c>
      <c r="Q1439" s="10">
        <v>0.76749999999999996</v>
      </c>
      <c r="R1439" s="9">
        <v>0.68748000000000009</v>
      </c>
      <c r="S1439" s="9">
        <v>0.14306829268292798</v>
      </c>
      <c r="T1439" s="11">
        <v>0.13302752200000001</v>
      </c>
      <c r="U1439" s="9">
        <v>0</v>
      </c>
      <c r="V1439" s="10">
        <v>5.6796442500000001E-3</v>
      </c>
      <c r="W1439" s="9">
        <v>5.0105846966243005E-2</v>
      </c>
      <c r="X1439" s="9">
        <v>6.1584707616121198E-2</v>
      </c>
      <c r="Y1439" s="9">
        <v>0.74</v>
      </c>
      <c r="Z1439" s="9">
        <v>0.81</v>
      </c>
      <c r="AA1439" s="10">
        <v>0.17024349979364423</v>
      </c>
      <c r="AB1439" s="9">
        <v>0.13239997860000008</v>
      </c>
      <c r="AC1439" s="9">
        <v>0.67799999999999994</v>
      </c>
      <c r="AD1439" s="10">
        <v>0.57128957814361803</v>
      </c>
      <c r="AE1439" s="10">
        <v>0.64184747250288599</v>
      </c>
      <c r="AF1439" s="9">
        <v>0.84621180476048452</v>
      </c>
      <c r="AG1439" s="9">
        <v>1</v>
      </c>
    </row>
    <row r="1440" spans="3:33">
      <c r="C1440" t="s">
        <v>435</v>
      </c>
      <c r="D1440">
        <v>2005</v>
      </c>
      <c r="E1440" s="9">
        <v>0.44048862325804905</v>
      </c>
      <c r="F1440" s="9">
        <v>0.3654</v>
      </c>
      <c r="G1440" s="9">
        <v>4.0000000000000036E-2</v>
      </c>
      <c r="H1440" s="9">
        <v>0.44999999999999996</v>
      </c>
      <c r="I1440" s="9">
        <v>0</v>
      </c>
      <c r="J1440" s="9">
        <v>0</v>
      </c>
      <c r="K1440" s="10">
        <v>0.29558333333333331</v>
      </c>
      <c r="L1440" s="9">
        <v>0.192</v>
      </c>
      <c r="M1440" s="9">
        <v>0</v>
      </c>
      <c r="N1440" s="10">
        <v>0.64</v>
      </c>
      <c r="O1440" s="10">
        <v>0.75</v>
      </c>
      <c r="P1440" s="9">
        <v>0</v>
      </c>
      <c r="Q1440" s="10">
        <v>0.76749999999999996</v>
      </c>
      <c r="R1440" s="9">
        <v>0.67337000000000002</v>
      </c>
      <c r="S1440" s="9">
        <v>0.13134634146341595</v>
      </c>
      <c r="T1440" s="11">
        <v>0.13302752200000001</v>
      </c>
      <c r="U1440" s="9">
        <v>0</v>
      </c>
      <c r="V1440" s="10">
        <v>5.4329737500000003E-3</v>
      </c>
      <c r="W1440" s="9">
        <v>5.0105846966243005E-2</v>
      </c>
      <c r="X1440" s="9">
        <v>6.1584707616121198E-2</v>
      </c>
      <c r="Y1440" s="9">
        <v>0.74</v>
      </c>
      <c r="Z1440" s="9">
        <v>0.81</v>
      </c>
      <c r="AA1440" s="10">
        <v>0.17024349979364423</v>
      </c>
      <c r="AB1440" s="9">
        <v>0.23180000309999993</v>
      </c>
      <c r="AC1440" s="9">
        <v>0.66400000000000003</v>
      </c>
      <c r="AD1440" s="10">
        <v>0.59595597514089194</v>
      </c>
      <c r="AE1440" s="10">
        <v>0.64931284761119801</v>
      </c>
      <c r="AF1440" s="9">
        <v>0.88500939428771896</v>
      </c>
      <c r="AG1440" s="9">
        <v>1</v>
      </c>
    </row>
    <row r="1441" spans="3:33">
      <c r="C1441" t="s">
        <v>435</v>
      </c>
      <c r="D1441">
        <v>2006</v>
      </c>
      <c r="E1441" s="9">
        <v>0.44048862325804905</v>
      </c>
      <c r="F1441" s="9">
        <v>0.3654</v>
      </c>
      <c r="G1441" s="9">
        <v>3.3333333333333326E-2</v>
      </c>
      <c r="H1441" s="9">
        <v>0.44999999999999996</v>
      </c>
      <c r="I1441" s="9">
        <v>0</v>
      </c>
      <c r="J1441" s="9">
        <v>0</v>
      </c>
      <c r="K1441" s="10">
        <v>0.29558333333333331</v>
      </c>
      <c r="L1441" s="9">
        <v>0.1898</v>
      </c>
      <c r="M1441" s="9">
        <v>0</v>
      </c>
      <c r="N1441" s="10">
        <v>0.64</v>
      </c>
      <c r="O1441" s="10">
        <v>0.77</v>
      </c>
      <c r="P1441" s="9">
        <v>0</v>
      </c>
      <c r="Q1441" s="10">
        <v>0.76749999999999996</v>
      </c>
      <c r="R1441" s="9">
        <v>0.65925999999999996</v>
      </c>
      <c r="S1441" s="9">
        <v>0.12061463414634199</v>
      </c>
      <c r="T1441" s="11">
        <v>0.13302752200000001</v>
      </c>
      <c r="U1441" s="9">
        <v>0</v>
      </c>
      <c r="V1441" s="10">
        <v>5.4049495833333339E-3</v>
      </c>
      <c r="W1441" s="9">
        <v>5.0105846966243005E-2</v>
      </c>
      <c r="X1441" s="9">
        <v>6.1584707616121198E-2</v>
      </c>
      <c r="Y1441" s="9">
        <v>0.74</v>
      </c>
      <c r="Z1441" s="9">
        <v>0.81</v>
      </c>
      <c r="AA1441" s="10">
        <v>0.17024349979364423</v>
      </c>
      <c r="AB1441" s="9">
        <v>0.22499999999999998</v>
      </c>
      <c r="AC1441" s="9">
        <v>0.67500000000000004</v>
      </c>
      <c r="AD1441" s="10">
        <v>0.56317729685198803</v>
      </c>
      <c r="AE1441" s="10">
        <v>0.6286522156338179</v>
      </c>
      <c r="AF1441" s="9">
        <v>0.92476680171071124</v>
      </c>
      <c r="AG1441" s="9">
        <v>1</v>
      </c>
    </row>
    <row r="1442" spans="3:33">
      <c r="C1442" t="s">
        <v>435</v>
      </c>
      <c r="D1442">
        <v>2007</v>
      </c>
      <c r="E1442" s="9">
        <v>0.44048862325804905</v>
      </c>
      <c r="F1442" s="9">
        <v>0.3654</v>
      </c>
      <c r="G1442" s="9">
        <v>2.6666666666666727E-2</v>
      </c>
      <c r="H1442" s="9">
        <v>0.44999999999999996</v>
      </c>
      <c r="I1442" s="9">
        <v>0</v>
      </c>
      <c r="J1442" s="9">
        <v>0</v>
      </c>
      <c r="K1442" s="10">
        <v>0.29558333333333331</v>
      </c>
      <c r="L1442" s="9">
        <v>0.18760000000000002</v>
      </c>
      <c r="M1442" s="9">
        <v>0</v>
      </c>
      <c r="N1442" s="10">
        <v>0.64</v>
      </c>
      <c r="O1442" s="10">
        <v>0.77</v>
      </c>
      <c r="P1442" s="9">
        <v>0</v>
      </c>
      <c r="Q1442" s="10">
        <v>0.76749999999999996</v>
      </c>
      <c r="R1442" s="9">
        <v>0.64515</v>
      </c>
      <c r="S1442" s="9">
        <v>0.11360975609756196</v>
      </c>
      <c r="T1442" s="11">
        <v>0.13302752200000001</v>
      </c>
      <c r="U1442" s="9">
        <v>0</v>
      </c>
      <c r="V1442" s="10">
        <v>5.3769254166666667E-3</v>
      </c>
      <c r="W1442" s="9">
        <v>5.0105846966243005E-2</v>
      </c>
      <c r="X1442" s="9">
        <v>6.1584707616121198E-2</v>
      </c>
      <c r="Y1442" s="9">
        <v>0.74</v>
      </c>
      <c r="Z1442" s="9">
        <v>0.81</v>
      </c>
      <c r="AA1442" s="10">
        <v>0.17024349979364423</v>
      </c>
      <c r="AB1442" s="9">
        <v>0.21700000000000008</v>
      </c>
      <c r="AC1442" s="9">
        <v>0.67799999999999994</v>
      </c>
      <c r="AD1442" s="10">
        <v>0.58098264738987804</v>
      </c>
      <c r="AE1442" s="10">
        <v>0.63077580583284198</v>
      </c>
      <c r="AF1442" s="9">
        <v>0.99741208519068891</v>
      </c>
      <c r="AG1442" s="9">
        <v>1</v>
      </c>
    </row>
    <row r="1443" spans="3:33">
      <c r="C1443" t="s">
        <v>435</v>
      </c>
      <c r="D1443">
        <v>2008</v>
      </c>
      <c r="E1443" s="9">
        <v>0.44048862325804905</v>
      </c>
      <c r="F1443" s="9">
        <v>0.3654</v>
      </c>
      <c r="G1443" s="9">
        <v>2.0000000000000018E-2</v>
      </c>
      <c r="H1443" s="9">
        <v>0.44999999999999996</v>
      </c>
      <c r="I1443" s="9">
        <v>0</v>
      </c>
      <c r="J1443" s="9">
        <v>0</v>
      </c>
      <c r="K1443" s="10">
        <v>0.29558333333333331</v>
      </c>
      <c r="L1443" s="9">
        <v>0.18539999999999998</v>
      </c>
      <c r="M1443" s="9">
        <v>0</v>
      </c>
      <c r="N1443" s="10">
        <v>0.64</v>
      </c>
      <c r="O1443" s="10">
        <v>0.78539999965578322</v>
      </c>
      <c r="P1443" s="9">
        <v>0</v>
      </c>
      <c r="Q1443" s="10">
        <v>0.76749999999999996</v>
      </c>
      <c r="R1443" s="9">
        <v>0.63104000000000005</v>
      </c>
      <c r="S1443" s="9">
        <v>0.10334634146341615</v>
      </c>
      <c r="T1443" s="11">
        <v>0.13302752200000001</v>
      </c>
      <c r="U1443" s="9">
        <v>0</v>
      </c>
      <c r="V1443" s="10">
        <v>5.3489012500000004E-3</v>
      </c>
      <c r="W1443" s="9">
        <v>5.0105846966243005E-2</v>
      </c>
      <c r="X1443" s="9">
        <v>6.1584707616121198E-2</v>
      </c>
      <c r="Y1443" s="9">
        <v>0.74</v>
      </c>
      <c r="Z1443" s="9">
        <v>0.81</v>
      </c>
      <c r="AA1443" s="10">
        <v>0.17024349979364423</v>
      </c>
      <c r="AB1443" s="9">
        <v>0.21499999999999997</v>
      </c>
      <c r="AC1443" s="9">
        <v>0.68599999999999994</v>
      </c>
      <c r="AD1443" s="10">
        <v>0.57193720423436201</v>
      </c>
      <c r="AE1443" s="10">
        <v>0.628780985162402</v>
      </c>
      <c r="AF1443" s="9">
        <v>1</v>
      </c>
      <c r="AG1443" s="9">
        <v>1</v>
      </c>
    </row>
    <row r="1444" spans="3:33">
      <c r="C1444" t="s">
        <v>435</v>
      </c>
      <c r="D1444">
        <v>2009</v>
      </c>
      <c r="E1444" s="9">
        <v>0.44048862325804905</v>
      </c>
      <c r="F1444" s="9">
        <v>0.3654</v>
      </c>
      <c r="G1444" s="9">
        <v>3.9599999561905852E-2</v>
      </c>
      <c r="H1444" s="9">
        <v>0.44999999999999996</v>
      </c>
      <c r="I1444" s="9">
        <v>0</v>
      </c>
      <c r="J1444" s="9">
        <v>1.9999999552965164E-2</v>
      </c>
      <c r="K1444" s="10">
        <v>0.29558333333333331</v>
      </c>
      <c r="L1444" s="9">
        <v>0.1832</v>
      </c>
      <c r="M1444" s="9">
        <v>0</v>
      </c>
      <c r="N1444" s="10">
        <v>0.64</v>
      </c>
      <c r="O1444" s="10">
        <v>0.80079999931156631</v>
      </c>
      <c r="P1444" s="9">
        <v>0</v>
      </c>
      <c r="Q1444" s="10">
        <v>0.76749999999999996</v>
      </c>
      <c r="R1444" s="9">
        <v>0.63104000000000005</v>
      </c>
      <c r="S1444" s="9">
        <v>0.135279413920388</v>
      </c>
      <c r="T1444" s="11">
        <v>0.13302752200000001</v>
      </c>
      <c r="U1444" s="9">
        <v>0</v>
      </c>
      <c r="V1444" s="10">
        <v>5.455879272608855E-3</v>
      </c>
      <c r="W1444" s="9">
        <v>5.0105846966243005E-2</v>
      </c>
      <c r="X1444" s="9">
        <v>6.1584707616121198E-2</v>
      </c>
      <c r="Y1444" s="9">
        <v>0.74</v>
      </c>
      <c r="Z1444" s="9">
        <v>0.81</v>
      </c>
      <c r="AA1444" s="10">
        <v>0.17024349979364423</v>
      </c>
      <c r="AB1444" s="9">
        <v>0.23069999964907761</v>
      </c>
      <c r="AC1444" s="9">
        <v>0.68099999999999994</v>
      </c>
      <c r="AD1444" s="10">
        <v>0.54256538606400395</v>
      </c>
      <c r="AE1444" s="10">
        <v>0.63827802736559991</v>
      </c>
      <c r="AF1444" s="9">
        <v>1</v>
      </c>
      <c r="AG1444" s="9">
        <v>1</v>
      </c>
    </row>
    <row r="1445" spans="3:33">
      <c r="C1445" t="s">
        <v>435</v>
      </c>
      <c r="D1445">
        <v>2010</v>
      </c>
      <c r="E1445" s="9">
        <v>0.44048862325804905</v>
      </c>
      <c r="F1445" s="9">
        <v>0.3654</v>
      </c>
      <c r="G1445" s="9">
        <v>5.9199999123811686E-2</v>
      </c>
      <c r="H1445" s="9">
        <v>0.44999999999999996</v>
      </c>
      <c r="I1445" s="9">
        <v>0</v>
      </c>
      <c r="J1445" s="9">
        <v>3.9999999105930328E-2</v>
      </c>
      <c r="K1445" s="10">
        <v>0.29558333333333331</v>
      </c>
      <c r="L1445" s="9">
        <v>0.18503199995905162</v>
      </c>
      <c r="M1445" s="9">
        <v>0</v>
      </c>
      <c r="N1445" s="10">
        <v>0.64</v>
      </c>
      <c r="O1445" s="10">
        <v>0.81619999896734952</v>
      </c>
      <c r="P1445" s="9">
        <v>0</v>
      </c>
      <c r="Q1445" s="10">
        <v>0.76749999999999996</v>
      </c>
      <c r="R1445" s="9">
        <v>0.63104000000000005</v>
      </c>
      <c r="S1445" s="9">
        <v>0.16721248637735986</v>
      </c>
      <c r="T1445" s="11">
        <v>0.13302752200000001</v>
      </c>
      <c r="U1445" s="9">
        <v>0</v>
      </c>
      <c r="V1445" s="10">
        <v>5.5628572952177097E-3</v>
      </c>
      <c r="W1445" s="9">
        <v>5.0105846966243005E-2</v>
      </c>
      <c r="X1445" s="9">
        <v>6.1584707616121198E-2</v>
      </c>
      <c r="Y1445" s="9">
        <v>0.74</v>
      </c>
      <c r="Z1445" s="9">
        <v>0.81</v>
      </c>
      <c r="AA1445" s="10">
        <v>0.17024349979364423</v>
      </c>
      <c r="AB1445" s="9">
        <v>0.24639999929815526</v>
      </c>
      <c r="AC1445" s="9">
        <v>0.69900000000000007</v>
      </c>
      <c r="AD1445" s="10">
        <v>0.54213973221287803</v>
      </c>
      <c r="AE1445" s="10">
        <v>0.63689524712285162</v>
      </c>
      <c r="AF1445" s="9">
        <v>1</v>
      </c>
      <c r="AG1445" s="9">
        <v>1</v>
      </c>
    </row>
    <row r="1446" spans="3:33">
      <c r="C1446" t="s">
        <v>220</v>
      </c>
      <c r="D1446">
        <v>1995</v>
      </c>
      <c r="E1446" s="9">
        <v>0.25986313364055308</v>
      </c>
      <c r="F1446" s="9">
        <v>1</v>
      </c>
      <c r="G1446" s="9">
        <v>1.0000000000000009E-2</v>
      </c>
      <c r="H1446" s="9">
        <v>0.6</v>
      </c>
      <c r="I1446" s="9">
        <v>0</v>
      </c>
      <c r="J1446" s="9">
        <v>0</v>
      </c>
      <c r="K1446" s="10">
        <v>0.54108333333333336</v>
      </c>
      <c r="L1446" s="9">
        <v>1.90000000000001E-2</v>
      </c>
      <c r="M1446" s="9">
        <v>0.92200000000000004</v>
      </c>
      <c r="N1446" s="10">
        <v>0.1</v>
      </c>
      <c r="O1446" s="10">
        <v>1</v>
      </c>
      <c r="P1446" s="9">
        <v>0.28999999999999998</v>
      </c>
      <c r="Q1446" s="10">
        <v>7.4999999999999997E-2</v>
      </c>
      <c r="R1446" s="9">
        <v>0.72960000000000003</v>
      </c>
      <c r="S1446" s="9">
        <v>0.18147853658536606</v>
      </c>
      <c r="T1446" s="11">
        <v>0.22083333399999999</v>
      </c>
      <c r="U1446" s="9">
        <v>0</v>
      </c>
      <c r="V1446" s="10">
        <v>8.1160574999999992E-3</v>
      </c>
      <c r="W1446" s="9">
        <v>8.079863216672134E-2</v>
      </c>
      <c r="X1446" s="9">
        <v>0.24163408012917101</v>
      </c>
      <c r="Y1446" s="9">
        <v>0</v>
      </c>
      <c r="Z1446" s="9">
        <v>0</v>
      </c>
      <c r="AA1446" s="10">
        <v>8.4175084175084167E-2</v>
      </c>
      <c r="AB1446" s="9">
        <v>0.19499999999999995</v>
      </c>
      <c r="AC1446" s="9">
        <v>0.64778000029548988</v>
      </c>
      <c r="AD1446" s="10">
        <v>0.50112864468367924</v>
      </c>
      <c r="AE1446" s="10">
        <v>0.40871727836505239</v>
      </c>
      <c r="AF1446" s="9">
        <v>7.2517573066962659E-2</v>
      </c>
      <c r="AG1446" s="9">
        <v>0.27535771428571432</v>
      </c>
    </row>
    <row r="1447" spans="3:33">
      <c r="C1447" t="s">
        <v>220</v>
      </c>
      <c r="D1447">
        <v>1996</v>
      </c>
      <c r="E1447" s="9">
        <v>0.25986313364055308</v>
      </c>
      <c r="F1447" s="9">
        <v>1</v>
      </c>
      <c r="G1447" s="9">
        <v>1.0000000000000009E-2</v>
      </c>
      <c r="H1447" s="9">
        <v>0.6</v>
      </c>
      <c r="I1447" s="9">
        <v>0</v>
      </c>
      <c r="J1447" s="9">
        <v>0</v>
      </c>
      <c r="K1447" s="10">
        <v>0.54108333333333336</v>
      </c>
      <c r="L1447" s="9">
        <v>1.8799999999999997E-2</v>
      </c>
      <c r="M1447" s="9">
        <v>0.93666666666666654</v>
      </c>
      <c r="N1447" s="10">
        <v>0.1</v>
      </c>
      <c r="O1447" s="10">
        <v>1</v>
      </c>
      <c r="P1447" s="9">
        <v>0.28999999999999998</v>
      </c>
      <c r="Q1447" s="10">
        <v>7.4999999999999997E-2</v>
      </c>
      <c r="R1447" s="9">
        <v>0.72960000000000003</v>
      </c>
      <c r="S1447" s="9">
        <v>0.17767073170731806</v>
      </c>
      <c r="T1447" s="11">
        <v>0.22083333399999999</v>
      </c>
      <c r="U1447" s="9">
        <v>0</v>
      </c>
      <c r="V1447" s="10">
        <v>7.6817897999999999E-3</v>
      </c>
      <c r="W1447" s="9">
        <v>8.079863216672134E-2</v>
      </c>
      <c r="X1447" s="9">
        <v>0.24163408012917101</v>
      </c>
      <c r="Y1447" s="9">
        <v>0</v>
      </c>
      <c r="Z1447" s="9">
        <v>0</v>
      </c>
      <c r="AA1447" s="10">
        <v>8.4175084175084167E-2</v>
      </c>
      <c r="AB1447" s="9">
        <v>0.19400001529999999</v>
      </c>
      <c r="AC1447" s="9">
        <v>0.66099999999999992</v>
      </c>
      <c r="AD1447" s="10">
        <v>0.50115167824812701</v>
      </c>
      <c r="AE1447" s="10">
        <v>0.406854365721114</v>
      </c>
      <c r="AF1447" s="9">
        <v>8.8620790801360996E-2</v>
      </c>
      <c r="AG1447" s="9">
        <v>0.29902314285714282</v>
      </c>
    </row>
    <row r="1448" spans="3:33">
      <c r="C1448" t="s">
        <v>220</v>
      </c>
      <c r="D1448">
        <v>1997</v>
      </c>
      <c r="E1448" s="9">
        <v>0.25986313364055308</v>
      </c>
      <c r="F1448" s="9">
        <v>1</v>
      </c>
      <c r="G1448" s="9">
        <v>1.0000000000000009E-2</v>
      </c>
      <c r="H1448" s="9">
        <v>0.6</v>
      </c>
      <c r="I1448" s="9">
        <v>0</v>
      </c>
      <c r="J1448" s="9">
        <v>0</v>
      </c>
      <c r="K1448" s="10">
        <v>0.54108333333333336</v>
      </c>
      <c r="L1448" s="9">
        <v>1.8600000000000002E-2</v>
      </c>
      <c r="M1448" s="9">
        <v>0.9375</v>
      </c>
      <c r="N1448" s="10">
        <v>0.1</v>
      </c>
      <c r="O1448" s="10">
        <v>1</v>
      </c>
      <c r="P1448" s="9">
        <v>0.28999999999999998</v>
      </c>
      <c r="Q1448" s="10">
        <v>7.4999999999999997E-2</v>
      </c>
      <c r="R1448" s="9">
        <v>0.72960000000000003</v>
      </c>
      <c r="S1448" s="9">
        <v>0.17384487804878201</v>
      </c>
      <c r="T1448" s="11">
        <v>0.22083333399999999</v>
      </c>
      <c r="U1448" s="9">
        <v>0</v>
      </c>
      <c r="V1448" s="10">
        <v>7.2475220999999998E-3</v>
      </c>
      <c r="W1448" s="9">
        <v>8.079863216672134E-2</v>
      </c>
      <c r="X1448" s="9">
        <v>0.24163408012917101</v>
      </c>
      <c r="Y1448" s="9">
        <v>0</v>
      </c>
      <c r="Z1448" s="9">
        <v>0</v>
      </c>
      <c r="AA1448" s="10">
        <v>8.4175084175084167E-2</v>
      </c>
      <c r="AB1448" s="9">
        <v>0.19400001529999999</v>
      </c>
      <c r="AC1448" s="9">
        <v>0.64800000000000002</v>
      </c>
      <c r="AD1448" s="10">
        <v>0.53583378301402051</v>
      </c>
      <c r="AE1448" s="10">
        <v>0.42596319182495801</v>
      </c>
      <c r="AF1448" s="9">
        <v>0.11784511784511778</v>
      </c>
      <c r="AG1448" s="9">
        <v>0.31150314285714281</v>
      </c>
    </row>
    <row r="1449" spans="3:33">
      <c r="C1449" t="s">
        <v>220</v>
      </c>
      <c r="D1449">
        <v>1998</v>
      </c>
      <c r="E1449" s="9">
        <v>0.25986313364055308</v>
      </c>
      <c r="F1449" s="9">
        <v>1</v>
      </c>
      <c r="G1449" s="9">
        <v>1.0000000000000009E-2</v>
      </c>
      <c r="H1449" s="9">
        <v>0.6</v>
      </c>
      <c r="I1449" s="9">
        <v>0</v>
      </c>
      <c r="J1449" s="9">
        <v>0</v>
      </c>
      <c r="K1449" s="10">
        <v>0.54108333333333336</v>
      </c>
      <c r="L1449" s="9">
        <v>1.84E-2</v>
      </c>
      <c r="M1449" s="9">
        <v>0.93166666666666653</v>
      </c>
      <c r="N1449" s="10">
        <v>0.1</v>
      </c>
      <c r="O1449" s="10">
        <v>1</v>
      </c>
      <c r="P1449" s="9">
        <v>0.28999999999999998</v>
      </c>
      <c r="Q1449" s="10">
        <v>7.4999999999999997E-2</v>
      </c>
      <c r="R1449" s="9">
        <v>0.72960000000000003</v>
      </c>
      <c r="S1449" s="9">
        <v>0.17018097560975809</v>
      </c>
      <c r="T1449" s="11">
        <v>0.22083333399999999</v>
      </c>
      <c r="U1449" s="9">
        <v>0</v>
      </c>
      <c r="V1449" s="10">
        <v>6.8132543999999996E-3</v>
      </c>
      <c r="W1449" s="9">
        <v>8.079863216672134E-2</v>
      </c>
      <c r="X1449" s="9">
        <v>0.24163408012917101</v>
      </c>
      <c r="Y1449" s="9">
        <v>0</v>
      </c>
      <c r="Z1449" s="9">
        <v>0</v>
      </c>
      <c r="AA1449" s="10">
        <v>8.4175084175084167E-2</v>
      </c>
      <c r="AB1449" s="9">
        <v>0.19400001529999999</v>
      </c>
      <c r="AC1449" s="9">
        <v>0.66299999999999992</v>
      </c>
      <c r="AD1449" s="10">
        <v>0.57051588777991402</v>
      </c>
      <c r="AE1449" s="10">
        <v>0.44507201792880197</v>
      </c>
      <c r="AF1449" s="9">
        <v>0.13703886422189335</v>
      </c>
      <c r="AG1449" s="9">
        <v>0.31771114285714286</v>
      </c>
    </row>
    <row r="1450" spans="3:33">
      <c r="C1450" t="s">
        <v>220</v>
      </c>
      <c r="D1450">
        <v>1999</v>
      </c>
      <c r="E1450" s="9">
        <v>0.25986313364055308</v>
      </c>
      <c r="F1450" s="9">
        <v>1</v>
      </c>
      <c r="G1450" s="9">
        <v>1.0000000000000009E-2</v>
      </c>
      <c r="H1450" s="9">
        <v>0.6</v>
      </c>
      <c r="I1450" s="9">
        <v>0</v>
      </c>
      <c r="J1450" s="9">
        <v>0</v>
      </c>
      <c r="K1450" s="10">
        <v>0.54108333333333336</v>
      </c>
      <c r="L1450" s="9">
        <v>1.81999999999999E-2</v>
      </c>
      <c r="M1450" s="9">
        <v>0.93785714285714294</v>
      </c>
      <c r="N1450" s="10">
        <v>0.1</v>
      </c>
      <c r="O1450" s="10">
        <v>1</v>
      </c>
      <c r="P1450" s="9">
        <v>0.28999999999999998</v>
      </c>
      <c r="Q1450" s="10">
        <v>7.4999999999999997E-2</v>
      </c>
      <c r="R1450" s="9">
        <v>0.72960000000000003</v>
      </c>
      <c r="S1450" s="9">
        <v>0.16666926829268391</v>
      </c>
      <c r="T1450" s="11">
        <v>0.22083333399999999</v>
      </c>
      <c r="U1450" s="9">
        <v>0</v>
      </c>
      <c r="V1450" s="10">
        <v>6.3789867000000004E-3</v>
      </c>
      <c r="W1450" s="9">
        <v>8.079863216672134E-2</v>
      </c>
      <c r="X1450" s="9">
        <v>0.24163408012917101</v>
      </c>
      <c r="Y1450" s="9">
        <v>0</v>
      </c>
      <c r="Z1450" s="9">
        <v>0</v>
      </c>
      <c r="AA1450" s="10">
        <v>8.4175084175084167E-2</v>
      </c>
      <c r="AB1450" s="9">
        <v>0.19400001529999999</v>
      </c>
      <c r="AC1450" s="9">
        <v>0.69499999999999995</v>
      </c>
      <c r="AD1450" s="10">
        <v>0.59588294631366401</v>
      </c>
      <c r="AE1450" s="10">
        <v>0.44463111151808904</v>
      </c>
      <c r="AF1450" s="9">
        <v>0.15820281601012443</v>
      </c>
      <c r="AG1450" s="9">
        <v>0.32391914285714285</v>
      </c>
    </row>
    <row r="1451" spans="3:33">
      <c r="C1451" t="s">
        <v>220</v>
      </c>
      <c r="D1451">
        <v>2000</v>
      </c>
      <c r="E1451" s="9">
        <v>0.25986313364055308</v>
      </c>
      <c r="F1451" s="9">
        <v>1</v>
      </c>
      <c r="G1451" s="9">
        <v>1.0000000000000009E-2</v>
      </c>
      <c r="H1451" s="9">
        <v>0.6</v>
      </c>
      <c r="I1451" s="9">
        <v>0</v>
      </c>
      <c r="J1451" s="9">
        <v>0</v>
      </c>
      <c r="K1451" s="10">
        <v>0.54108333333333336</v>
      </c>
      <c r="L1451" s="9">
        <v>1.8000000000000002E-2</v>
      </c>
      <c r="M1451" s="9">
        <v>0.95550000000000002</v>
      </c>
      <c r="N1451" s="10">
        <v>0.1</v>
      </c>
      <c r="O1451" s="10">
        <v>1</v>
      </c>
      <c r="P1451" s="9">
        <v>0.28999999999999998</v>
      </c>
      <c r="Q1451" s="10">
        <v>7.4999999999999997E-2</v>
      </c>
      <c r="R1451" s="9">
        <v>0.72960000000000003</v>
      </c>
      <c r="S1451" s="9">
        <v>0.16333804878048797</v>
      </c>
      <c r="T1451" s="11">
        <v>0.22083333399999999</v>
      </c>
      <c r="U1451" s="9">
        <v>0</v>
      </c>
      <c r="V1451" s="10">
        <v>5.9447190000000002E-3</v>
      </c>
      <c r="W1451" s="9">
        <v>8.079863216672134E-2</v>
      </c>
      <c r="X1451" s="9">
        <v>0.24163408012917101</v>
      </c>
      <c r="Y1451" s="9">
        <v>0</v>
      </c>
      <c r="Z1451" s="9">
        <v>0</v>
      </c>
      <c r="AA1451" s="10">
        <v>8.4175084175084167E-2</v>
      </c>
      <c r="AB1451" s="9">
        <v>0.19400001529999999</v>
      </c>
      <c r="AC1451" s="9">
        <v>0.69700000000000006</v>
      </c>
      <c r="AD1451" s="10">
        <v>0.62125000484741399</v>
      </c>
      <c r="AE1451" s="10">
        <v>0.444190205107376</v>
      </c>
      <c r="AF1451" s="9">
        <v>0.24150177574835113</v>
      </c>
      <c r="AG1451" s="9">
        <v>0.31798257142857145</v>
      </c>
    </row>
    <row r="1452" spans="3:33">
      <c r="C1452" t="s">
        <v>220</v>
      </c>
      <c r="D1452">
        <v>2001</v>
      </c>
      <c r="E1452" s="9">
        <v>0.25986313364055308</v>
      </c>
      <c r="F1452" s="9">
        <v>1</v>
      </c>
      <c r="G1452" s="9">
        <v>1.0000000000000009E-2</v>
      </c>
      <c r="H1452" s="9">
        <v>0.6</v>
      </c>
      <c r="I1452" s="9">
        <v>0</v>
      </c>
      <c r="J1452" s="9">
        <v>0</v>
      </c>
      <c r="K1452" s="10">
        <v>0.54108333333333336</v>
      </c>
      <c r="L1452" s="9">
        <v>1.78E-2</v>
      </c>
      <c r="M1452" s="9">
        <v>0.96461538461538465</v>
      </c>
      <c r="N1452" s="10">
        <v>0.1</v>
      </c>
      <c r="O1452" s="10">
        <v>1</v>
      </c>
      <c r="P1452" s="9">
        <v>0.28999999999999998</v>
      </c>
      <c r="Q1452" s="10">
        <v>7.4999999999999997E-2</v>
      </c>
      <c r="R1452" s="9">
        <v>0.72960000000000003</v>
      </c>
      <c r="S1452" s="9">
        <v>0.16017609756097617</v>
      </c>
      <c r="T1452" s="11">
        <v>0.22083333399999999</v>
      </c>
      <c r="U1452" s="9">
        <v>0</v>
      </c>
      <c r="V1452" s="10">
        <v>5.8503774500000003E-3</v>
      </c>
      <c r="W1452" s="9">
        <v>8.079863216672134E-2</v>
      </c>
      <c r="X1452" s="9">
        <v>0.24163408012917101</v>
      </c>
      <c r="Y1452" s="9">
        <v>0</v>
      </c>
      <c r="Z1452" s="9">
        <v>0</v>
      </c>
      <c r="AA1452" s="10">
        <v>8.4175084175084167E-2</v>
      </c>
      <c r="AB1452" s="9">
        <v>0.18133333843333332</v>
      </c>
      <c r="AC1452" s="9">
        <v>0.68200000000000005</v>
      </c>
      <c r="AD1452" s="10">
        <v>0.54711483153624296</v>
      </c>
      <c r="AE1452" s="10">
        <v>0.43382042103552598</v>
      </c>
      <c r="AF1452" s="9">
        <v>0.42877655677655668</v>
      </c>
      <c r="AG1452" s="9">
        <v>0.31204599999999999</v>
      </c>
    </row>
    <row r="1453" spans="3:33">
      <c r="C1453" t="s">
        <v>220</v>
      </c>
      <c r="D1453">
        <v>2002</v>
      </c>
      <c r="E1453" s="9">
        <v>0.25986313364055308</v>
      </c>
      <c r="F1453" s="9">
        <v>1</v>
      </c>
      <c r="G1453" s="9">
        <v>1.0000000000000009E-2</v>
      </c>
      <c r="H1453" s="9">
        <v>0.6</v>
      </c>
      <c r="I1453" s="9">
        <v>0</v>
      </c>
      <c r="J1453" s="9">
        <v>0</v>
      </c>
      <c r="K1453" s="10">
        <v>0.54108333333333336</v>
      </c>
      <c r="L1453" s="9">
        <v>1.7600000000000001E-2</v>
      </c>
      <c r="M1453" s="9">
        <v>0.95874999999999999</v>
      </c>
      <c r="N1453" s="10">
        <v>0.1</v>
      </c>
      <c r="O1453" s="10">
        <v>0.9</v>
      </c>
      <c r="P1453" s="9">
        <v>0.28999999999999998</v>
      </c>
      <c r="Q1453" s="10">
        <v>7.4999999999999997E-2</v>
      </c>
      <c r="R1453" s="9">
        <v>0.72417599999999993</v>
      </c>
      <c r="S1453" s="9">
        <v>0.15715268292682993</v>
      </c>
      <c r="T1453" s="11">
        <v>0.22083333399999999</v>
      </c>
      <c r="U1453" s="9">
        <v>0</v>
      </c>
      <c r="V1453" s="10">
        <v>5.7560359000000004E-3</v>
      </c>
      <c r="W1453" s="9">
        <v>8.079863216672134E-2</v>
      </c>
      <c r="X1453" s="9">
        <v>0.24163408012917101</v>
      </c>
      <c r="Y1453" s="9">
        <v>0</v>
      </c>
      <c r="Z1453" s="9">
        <v>0</v>
      </c>
      <c r="AA1453" s="10">
        <v>8.4175084175084167E-2</v>
      </c>
      <c r="AB1453" s="9">
        <v>0.16866666156666665</v>
      </c>
      <c r="AC1453" s="9">
        <v>0.65400000000000003</v>
      </c>
      <c r="AD1453" s="10">
        <v>0.47297965822507199</v>
      </c>
      <c r="AE1453" s="10">
        <v>0.42345063696367602</v>
      </c>
      <c r="AF1453" s="9">
        <v>0.58388885461759332</v>
      </c>
      <c r="AG1453" s="9">
        <v>0.31074757142857146</v>
      </c>
    </row>
    <row r="1454" spans="3:33">
      <c r="C1454" t="s">
        <v>220</v>
      </c>
      <c r="D1454">
        <v>2003</v>
      </c>
      <c r="E1454" s="9">
        <v>0.25986313364055308</v>
      </c>
      <c r="F1454" s="9">
        <v>1</v>
      </c>
      <c r="G1454" s="9">
        <v>1.0000000000000009E-2</v>
      </c>
      <c r="H1454" s="9">
        <v>0.6</v>
      </c>
      <c r="I1454" s="9">
        <v>0</v>
      </c>
      <c r="J1454" s="9">
        <v>0</v>
      </c>
      <c r="K1454" s="10">
        <v>0.54108333333333336</v>
      </c>
      <c r="L1454" s="9">
        <v>1.7399999999999999E-2</v>
      </c>
      <c r="M1454" s="9">
        <v>0.95625000000000004</v>
      </c>
      <c r="N1454" s="10">
        <v>0.1</v>
      </c>
      <c r="O1454" s="10">
        <v>0.92</v>
      </c>
      <c r="P1454" s="9">
        <v>0.28999999999999998</v>
      </c>
      <c r="Q1454" s="10">
        <v>7.4999999999999997E-2</v>
      </c>
      <c r="R1454" s="9">
        <v>0.71875200000000006</v>
      </c>
      <c r="S1454" s="9">
        <v>0.15423609756097589</v>
      </c>
      <c r="T1454" s="11">
        <v>0.22083333399999999</v>
      </c>
      <c r="U1454" s="9">
        <v>0</v>
      </c>
      <c r="V1454" s="10">
        <v>5.6616943499999996E-3</v>
      </c>
      <c r="W1454" s="9">
        <v>8.079863216672134E-2</v>
      </c>
      <c r="X1454" s="9">
        <v>0.24163408012917101</v>
      </c>
      <c r="Y1454" s="9">
        <v>0</v>
      </c>
      <c r="Z1454" s="9">
        <v>0</v>
      </c>
      <c r="AA1454" s="10">
        <v>8.4175084175084167E-2</v>
      </c>
      <c r="AB1454" s="9">
        <v>0.15599998469999998</v>
      </c>
      <c r="AC1454" s="9">
        <v>0.66700000000000004</v>
      </c>
      <c r="AD1454" s="10">
        <v>0.51658449371666726</v>
      </c>
      <c r="AE1454" s="10">
        <v>0.411678841108224</v>
      </c>
      <c r="AF1454" s="9">
        <v>0.65839041581705893</v>
      </c>
      <c r="AG1454" s="9">
        <v>0.29092785714285713</v>
      </c>
    </row>
    <row r="1455" spans="3:33">
      <c r="C1455" t="s">
        <v>220</v>
      </c>
      <c r="D1455">
        <v>2004</v>
      </c>
      <c r="E1455" s="9">
        <v>0.25986313364055308</v>
      </c>
      <c r="F1455" s="9">
        <v>1</v>
      </c>
      <c r="G1455" s="9">
        <v>1.0000000000000009E-2</v>
      </c>
      <c r="H1455" s="9">
        <v>0.6</v>
      </c>
      <c r="I1455" s="9">
        <v>0</v>
      </c>
      <c r="J1455" s="9">
        <v>0</v>
      </c>
      <c r="K1455" s="10">
        <v>0.54108333333333336</v>
      </c>
      <c r="L1455" s="9">
        <v>1.72E-2</v>
      </c>
      <c r="M1455" s="9">
        <v>0.95625000000000004</v>
      </c>
      <c r="N1455" s="10">
        <v>0.1</v>
      </c>
      <c r="O1455" s="10">
        <v>1</v>
      </c>
      <c r="P1455" s="9">
        <v>0.28999999999999998</v>
      </c>
      <c r="Q1455" s="10">
        <v>7.4999999999999997E-2</v>
      </c>
      <c r="R1455" s="9">
        <v>0.71332799999999996</v>
      </c>
      <c r="S1455" s="9">
        <v>0.15140731707317201</v>
      </c>
      <c r="T1455" s="11">
        <v>0.22083333399999999</v>
      </c>
      <c r="U1455" s="9">
        <v>0</v>
      </c>
      <c r="V1455" s="10">
        <v>5.5673527999999996E-3</v>
      </c>
      <c r="W1455" s="9">
        <v>8.079863216672134E-2</v>
      </c>
      <c r="X1455" s="9">
        <v>0.24163408012917101</v>
      </c>
      <c r="Y1455" s="9">
        <v>0</v>
      </c>
      <c r="Z1455" s="9">
        <v>0</v>
      </c>
      <c r="AA1455" s="10">
        <v>8.4175084175084167E-2</v>
      </c>
      <c r="AB1455" s="9">
        <v>0.15000000000000002</v>
      </c>
      <c r="AC1455" s="9">
        <v>0.63600000000000001</v>
      </c>
      <c r="AD1455" s="10">
        <v>0.53160516796727597</v>
      </c>
      <c r="AE1455" s="10">
        <v>0.42788906025644396</v>
      </c>
      <c r="AF1455" s="9">
        <v>0.90351358034588225</v>
      </c>
      <c r="AG1455" s="9">
        <v>0.27005842857142859</v>
      </c>
    </row>
    <row r="1456" spans="3:33">
      <c r="C1456" t="s">
        <v>220</v>
      </c>
      <c r="D1456">
        <v>2005</v>
      </c>
      <c r="E1456" s="9">
        <v>0.25986313364055308</v>
      </c>
      <c r="F1456" s="9">
        <v>1</v>
      </c>
      <c r="G1456" s="9">
        <v>1.0000000000000009E-2</v>
      </c>
      <c r="H1456" s="9">
        <v>0.6</v>
      </c>
      <c r="I1456" s="9">
        <v>0</v>
      </c>
      <c r="J1456" s="9">
        <v>0</v>
      </c>
      <c r="K1456" s="10">
        <v>0.54108333333333336</v>
      </c>
      <c r="L1456" s="9">
        <v>1.7000000000000001E-2</v>
      </c>
      <c r="M1456" s="9">
        <v>0.95625000000000004</v>
      </c>
      <c r="N1456" s="10">
        <v>0.1</v>
      </c>
      <c r="O1456" s="10">
        <v>1</v>
      </c>
      <c r="P1456" s="9">
        <v>0.28999999999999998</v>
      </c>
      <c r="Q1456" s="10">
        <v>7.4999999999999997E-2</v>
      </c>
      <c r="R1456" s="9">
        <v>0.70790399999999998</v>
      </c>
      <c r="S1456" s="9">
        <v>0.148645853658538</v>
      </c>
      <c r="T1456" s="11">
        <v>0.22083333399999999</v>
      </c>
      <c r="U1456" s="9">
        <v>0</v>
      </c>
      <c r="V1456" s="10">
        <v>5.4730112499999997E-3</v>
      </c>
      <c r="W1456" s="9">
        <v>8.079863216672134E-2</v>
      </c>
      <c r="X1456" s="9">
        <v>0.24163408012917101</v>
      </c>
      <c r="Y1456" s="9">
        <v>0</v>
      </c>
      <c r="Z1456" s="9">
        <v>0</v>
      </c>
      <c r="AA1456" s="10">
        <v>8.4175084175084167E-2</v>
      </c>
      <c r="AB1456" s="9">
        <v>0.16699999962002043</v>
      </c>
      <c r="AC1456" s="9">
        <v>0.64599999999999991</v>
      </c>
      <c r="AD1456" s="10">
        <v>0.54342620015714593</v>
      </c>
      <c r="AE1456" s="10">
        <v>0.43754371418094795</v>
      </c>
      <c r="AF1456" s="9">
        <v>0.99785203248883547</v>
      </c>
      <c r="AG1456" s="9">
        <v>0.26465726012072555</v>
      </c>
    </row>
    <row r="1457" spans="3:33">
      <c r="C1457" t="s">
        <v>220</v>
      </c>
      <c r="D1457">
        <v>2006</v>
      </c>
      <c r="E1457" s="9">
        <v>0.25986313364055308</v>
      </c>
      <c r="F1457" s="9">
        <v>1</v>
      </c>
      <c r="G1457" s="9">
        <v>1.0000000000000009E-2</v>
      </c>
      <c r="H1457" s="9">
        <v>0.6</v>
      </c>
      <c r="I1457" s="9">
        <v>0</v>
      </c>
      <c r="J1457" s="9">
        <v>0</v>
      </c>
      <c r="K1457" s="10">
        <v>0.54108333333333336</v>
      </c>
      <c r="L1457" s="9">
        <v>1.68000000000001E-2</v>
      </c>
      <c r="M1457" s="9">
        <v>0.95541666666666669</v>
      </c>
      <c r="N1457" s="10">
        <v>0.1</v>
      </c>
      <c r="O1457" s="10">
        <v>1</v>
      </c>
      <c r="P1457" s="9">
        <v>0.28999999999999998</v>
      </c>
      <c r="Q1457" s="10">
        <v>7.4999999999999997E-2</v>
      </c>
      <c r="R1457" s="9">
        <v>0.74365999999999999</v>
      </c>
      <c r="S1457" s="9">
        <v>0.14593268292683004</v>
      </c>
      <c r="T1457" s="11">
        <v>0.22083333399999999</v>
      </c>
      <c r="U1457" s="9">
        <v>0</v>
      </c>
      <c r="V1457" s="10">
        <v>5.4969744999999997E-3</v>
      </c>
      <c r="W1457" s="9">
        <v>8.079863216672134E-2</v>
      </c>
      <c r="X1457" s="9">
        <v>0.24163408012917101</v>
      </c>
      <c r="Y1457" s="9">
        <v>0</v>
      </c>
      <c r="Z1457" s="9">
        <v>0</v>
      </c>
      <c r="AA1457" s="10">
        <v>8.4175084175084167E-2</v>
      </c>
      <c r="AB1457" s="9">
        <v>0.18399999924004073</v>
      </c>
      <c r="AC1457" s="9">
        <v>0.66500000000000004</v>
      </c>
      <c r="AD1457" s="10">
        <v>0.57485149288710602</v>
      </c>
      <c r="AE1457" s="10">
        <v>0.42157238539434</v>
      </c>
      <c r="AF1457" s="9">
        <v>1</v>
      </c>
      <c r="AG1457" s="9">
        <v>0.25925609167002245</v>
      </c>
    </row>
    <row r="1458" spans="3:33">
      <c r="C1458" t="s">
        <v>220</v>
      </c>
      <c r="D1458">
        <v>2007</v>
      </c>
      <c r="E1458" s="9">
        <v>0.25986313364055308</v>
      </c>
      <c r="F1458" s="9">
        <v>1</v>
      </c>
      <c r="G1458" s="9">
        <v>1.0000000000000009E-2</v>
      </c>
      <c r="H1458" s="9">
        <v>0.6</v>
      </c>
      <c r="I1458" s="9">
        <v>0</v>
      </c>
      <c r="J1458" s="9">
        <v>0</v>
      </c>
      <c r="K1458" s="10">
        <v>0.54108333333333336</v>
      </c>
      <c r="L1458" s="9">
        <v>1.66E-2</v>
      </c>
      <c r="M1458" s="9">
        <v>0.95219298245614037</v>
      </c>
      <c r="N1458" s="10">
        <v>0.1</v>
      </c>
      <c r="O1458" s="10">
        <v>1</v>
      </c>
      <c r="P1458" s="9">
        <v>0.28999999999999998</v>
      </c>
      <c r="Q1458" s="10">
        <v>7.4999999999999997E-2</v>
      </c>
      <c r="R1458" s="9">
        <v>0.70228000000000002</v>
      </c>
      <c r="S1458" s="9">
        <v>0.14325951219512201</v>
      </c>
      <c r="T1458" s="11">
        <v>0.22083333399999999</v>
      </c>
      <c r="U1458" s="9">
        <v>0</v>
      </c>
      <c r="V1458" s="10">
        <v>5.5209377499999997E-3</v>
      </c>
      <c r="W1458" s="9">
        <v>8.079863216672134E-2</v>
      </c>
      <c r="X1458" s="9">
        <v>0.24163408012917101</v>
      </c>
      <c r="Y1458" s="9">
        <v>0</v>
      </c>
      <c r="Z1458" s="9">
        <v>0</v>
      </c>
      <c r="AA1458" s="10">
        <v>8.4175084175084167E-2</v>
      </c>
      <c r="AB1458" s="9">
        <v>0.20099999886006115</v>
      </c>
      <c r="AC1458" s="9">
        <v>0.66400000000000003</v>
      </c>
      <c r="AD1458" s="10">
        <v>0.611258768012924</v>
      </c>
      <c r="AE1458" s="10">
        <v>0.396633302554254</v>
      </c>
      <c r="AF1458" s="9">
        <v>1</v>
      </c>
      <c r="AG1458" s="9">
        <v>0.25385492321931946</v>
      </c>
    </row>
    <row r="1459" spans="3:33">
      <c r="C1459" t="s">
        <v>220</v>
      </c>
      <c r="D1459">
        <v>2008</v>
      </c>
      <c r="E1459" s="9">
        <v>0.25986313364055308</v>
      </c>
      <c r="F1459" s="9">
        <v>1</v>
      </c>
      <c r="G1459" s="9">
        <v>1.0000000000000009E-2</v>
      </c>
      <c r="H1459" s="9">
        <v>0.6</v>
      </c>
      <c r="I1459" s="9">
        <v>0</v>
      </c>
      <c r="J1459" s="9">
        <v>0</v>
      </c>
      <c r="K1459" s="10">
        <v>0.54108333333333336</v>
      </c>
      <c r="L1459" s="9">
        <v>1.6399999999999998E-2</v>
      </c>
      <c r="M1459" s="9">
        <v>0.95219298245614037</v>
      </c>
      <c r="N1459" s="10">
        <v>0.1</v>
      </c>
      <c r="O1459" s="10">
        <v>1</v>
      </c>
      <c r="P1459" s="9">
        <v>0.28999999999999998</v>
      </c>
      <c r="Q1459" s="10">
        <v>7.4999999999999997E-2</v>
      </c>
      <c r="R1459" s="9">
        <v>0.68921999999999994</v>
      </c>
      <c r="S1459" s="9">
        <v>0.14060731707317187</v>
      </c>
      <c r="T1459" s="11">
        <v>0.22083333399999999</v>
      </c>
      <c r="U1459" s="9">
        <v>0</v>
      </c>
      <c r="V1459" s="10">
        <v>5.5449009999999996E-3</v>
      </c>
      <c r="W1459" s="9">
        <v>8.079863216672134E-2</v>
      </c>
      <c r="X1459" s="9">
        <v>0.24163408012917101</v>
      </c>
      <c r="Y1459" s="9">
        <v>0</v>
      </c>
      <c r="Z1459" s="9">
        <v>0</v>
      </c>
      <c r="AA1459" s="10">
        <v>8.4175084175084167E-2</v>
      </c>
      <c r="AB1459" s="9">
        <v>0.21799999848008156</v>
      </c>
      <c r="AC1459" s="9">
        <v>0.68099999999999994</v>
      </c>
      <c r="AD1459" s="10">
        <v>0.60099350415202601</v>
      </c>
      <c r="AE1459" s="10">
        <v>0.38856177741683801</v>
      </c>
      <c r="AF1459" s="9">
        <v>1</v>
      </c>
      <c r="AG1459" s="9">
        <v>0.24845375476861642</v>
      </c>
    </row>
    <row r="1460" spans="3:33">
      <c r="C1460" t="s">
        <v>220</v>
      </c>
      <c r="D1460">
        <v>2009</v>
      </c>
      <c r="E1460" s="9">
        <v>0.25986313364055308</v>
      </c>
      <c r="F1460" s="9">
        <v>1</v>
      </c>
      <c r="G1460" s="9">
        <v>2.9799999557435508E-2</v>
      </c>
      <c r="H1460" s="9">
        <v>0.6</v>
      </c>
      <c r="I1460" s="9">
        <v>0</v>
      </c>
      <c r="J1460" s="9">
        <v>1.9999999552965164E-2</v>
      </c>
      <c r="K1460" s="10">
        <v>0.54108333333333336</v>
      </c>
      <c r="L1460" s="9">
        <v>1.6200000000000003E-2</v>
      </c>
      <c r="M1460" s="9">
        <v>1</v>
      </c>
      <c r="N1460" s="10">
        <v>0.1</v>
      </c>
      <c r="O1460" s="10">
        <v>1</v>
      </c>
      <c r="P1460" s="9">
        <v>0.28999999999999998</v>
      </c>
      <c r="Q1460" s="10">
        <v>7.4999999999999997E-2</v>
      </c>
      <c r="R1460" s="9">
        <v>0.67456000000000005</v>
      </c>
      <c r="S1460" s="9">
        <v>0.17179517003460543</v>
      </c>
      <c r="T1460" s="11">
        <v>0.22083333399999999</v>
      </c>
      <c r="U1460" s="9">
        <v>0</v>
      </c>
      <c r="V1460" s="10">
        <v>5.6557990175212357E-3</v>
      </c>
      <c r="W1460" s="9">
        <v>8.079863216672134E-2</v>
      </c>
      <c r="X1460" s="9">
        <v>0.24163408012917101</v>
      </c>
      <c r="Y1460" s="9">
        <v>0</v>
      </c>
      <c r="Z1460" s="9">
        <v>0</v>
      </c>
      <c r="AA1460" s="10">
        <v>8.4175084175084167E-2</v>
      </c>
      <c r="AB1460" s="9">
        <v>0.23499999810010197</v>
      </c>
      <c r="AC1460" s="9">
        <v>0.65599999999999992</v>
      </c>
      <c r="AD1460" s="10">
        <v>0.58350395703611802</v>
      </c>
      <c r="AE1460" s="10">
        <v>0.39141310565190202</v>
      </c>
      <c r="AF1460" s="9">
        <v>1</v>
      </c>
      <c r="AG1460" s="9">
        <v>0.24305258631791338</v>
      </c>
    </row>
    <row r="1461" spans="3:33">
      <c r="C1461" t="s">
        <v>220</v>
      </c>
      <c r="D1461">
        <v>2010</v>
      </c>
      <c r="E1461" s="9">
        <v>0.25986313364055308</v>
      </c>
      <c r="F1461" s="9">
        <v>1</v>
      </c>
      <c r="G1461" s="9">
        <v>4.9599999114871007E-2</v>
      </c>
      <c r="H1461" s="9">
        <v>0.6</v>
      </c>
      <c r="I1461" s="9">
        <v>0</v>
      </c>
      <c r="J1461" s="9">
        <v>3.9999999105930328E-2</v>
      </c>
      <c r="K1461" s="10">
        <v>0.54108333333333336</v>
      </c>
      <c r="L1461" s="9">
        <v>1.6361999996379016E-2</v>
      </c>
      <c r="M1461" s="9">
        <v>1</v>
      </c>
      <c r="N1461" s="10">
        <v>0.1</v>
      </c>
      <c r="O1461" s="10">
        <v>1</v>
      </c>
      <c r="P1461" s="9">
        <v>0.28999999999999998</v>
      </c>
      <c r="Q1461" s="10">
        <v>7.4999999999999997E-2</v>
      </c>
      <c r="R1461" s="9">
        <v>0.67456000000000005</v>
      </c>
      <c r="S1461" s="9">
        <v>0.20298302299603932</v>
      </c>
      <c r="T1461" s="11">
        <v>0.22083333399999999</v>
      </c>
      <c r="U1461" s="9">
        <v>0</v>
      </c>
      <c r="V1461" s="10">
        <v>5.7666970350424718E-3</v>
      </c>
      <c r="W1461" s="9">
        <v>8.079863216672134E-2</v>
      </c>
      <c r="X1461" s="9">
        <v>0.24163408012917101</v>
      </c>
      <c r="Y1461" s="9">
        <v>0</v>
      </c>
      <c r="Z1461" s="9">
        <v>0</v>
      </c>
      <c r="AA1461" s="10">
        <v>8.4175084175084167E-2</v>
      </c>
      <c r="AB1461" s="9">
        <v>0.25199999772012238</v>
      </c>
      <c r="AC1461" s="9">
        <v>0.67700000000000005</v>
      </c>
      <c r="AD1461" s="10">
        <v>0.5826689174844214</v>
      </c>
      <c r="AE1461" s="10">
        <v>0.39249897457111194</v>
      </c>
      <c r="AF1461" s="9">
        <v>1</v>
      </c>
      <c r="AG1461" s="9">
        <v>0.23765141786721031</v>
      </c>
    </row>
    <row r="1462" spans="3:33">
      <c r="C1462" t="s">
        <v>222</v>
      </c>
      <c r="D1462">
        <v>1995</v>
      </c>
      <c r="E1462" s="9">
        <v>5.8536198347107445E-2</v>
      </c>
      <c r="F1462" s="9">
        <v>0.43719999999999998</v>
      </c>
      <c r="G1462" s="9">
        <v>0.21999999999999997</v>
      </c>
      <c r="H1462" s="9">
        <v>0.8</v>
      </c>
      <c r="I1462" s="9">
        <v>0.16266666666666665</v>
      </c>
      <c r="J1462" s="9">
        <v>6.9999999999999951E-2</v>
      </c>
      <c r="K1462" s="10">
        <v>0.2485</v>
      </c>
      <c r="L1462" s="9">
        <v>0.63700000000000001</v>
      </c>
      <c r="M1462" s="9">
        <v>0.78261665464178232</v>
      </c>
      <c r="N1462" s="10">
        <v>0.6</v>
      </c>
      <c r="O1462" s="10">
        <v>0.12</v>
      </c>
      <c r="P1462" s="9">
        <v>0.17679999984800815</v>
      </c>
      <c r="Q1462" s="10">
        <v>7.4999999999999997E-2</v>
      </c>
      <c r="R1462" s="9">
        <v>0.5676000000000001</v>
      </c>
      <c r="S1462" s="9">
        <v>0.38419512195121996</v>
      </c>
      <c r="T1462" s="11">
        <v>0.20162016199999999</v>
      </c>
      <c r="U1462" s="9">
        <v>9.8128605599999991E-3</v>
      </c>
      <c r="V1462" s="10">
        <v>9.0115781000000006E-2</v>
      </c>
      <c r="W1462" s="9">
        <v>0</v>
      </c>
      <c r="X1462" s="9">
        <v>0</v>
      </c>
      <c r="Y1462" s="9">
        <v>0</v>
      </c>
      <c r="Z1462" s="9">
        <v>0.96</v>
      </c>
      <c r="AA1462" s="10">
        <v>7.8206465067778945E-3</v>
      </c>
      <c r="AB1462" s="9">
        <v>8.9999999999999969E-2</v>
      </c>
      <c r="AC1462" s="9">
        <v>0.4869200006946921</v>
      </c>
      <c r="AD1462" s="10">
        <v>0.61153619050050978</v>
      </c>
      <c r="AE1462" s="10">
        <v>0.36490823640866332</v>
      </c>
      <c r="AF1462" s="9">
        <v>2.9393370898721347E-4</v>
      </c>
      <c r="AG1462" s="9">
        <v>0.29537171428571429</v>
      </c>
    </row>
    <row r="1463" spans="3:33">
      <c r="C1463" t="s">
        <v>222</v>
      </c>
      <c r="D1463">
        <v>1996</v>
      </c>
      <c r="E1463" s="9">
        <v>5.8536198347107445E-2</v>
      </c>
      <c r="F1463" s="9">
        <v>0.43709999999999999</v>
      </c>
      <c r="G1463" s="9">
        <v>0.21200000000000008</v>
      </c>
      <c r="H1463" s="9">
        <v>0.8</v>
      </c>
      <c r="I1463" s="9">
        <v>0.16266666666666665</v>
      </c>
      <c r="J1463" s="9">
        <v>6.9999999999999951E-2</v>
      </c>
      <c r="K1463" s="10">
        <v>0.2485</v>
      </c>
      <c r="L1463" s="9">
        <v>0.63880000000000003</v>
      </c>
      <c r="M1463" s="9">
        <v>0.80871771104952728</v>
      </c>
      <c r="N1463" s="10">
        <v>0.6</v>
      </c>
      <c r="O1463" s="10">
        <v>0.11</v>
      </c>
      <c r="P1463" s="9">
        <v>0.17339999992400407</v>
      </c>
      <c r="Q1463" s="10">
        <v>7.4999999999999997E-2</v>
      </c>
      <c r="R1463" s="9">
        <v>0.5676000000000001</v>
      </c>
      <c r="S1463" s="9">
        <v>0.36912195121951219</v>
      </c>
      <c r="T1463" s="11">
        <v>0.20162016199999999</v>
      </c>
      <c r="U1463" s="9">
        <v>4.3794687779999994E-2</v>
      </c>
      <c r="V1463" s="10">
        <v>8.3860709200000008E-2</v>
      </c>
      <c r="W1463" s="9">
        <v>0</v>
      </c>
      <c r="X1463" s="9">
        <v>0</v>
      </c>
      <c r="Y1463" s="9">
        <v>0</v>
      </c>
      <c r="Z1463" s="9">
        <v>0.96</v>
      </c>
      <c r="AA1463" s="10">
        <v>7.8206465067778945E-3</v>
      </c>
      <c r="AB1463" s="9">
        <v>8.9000015300000013E-2</v>
      </c>
      <c r="AC1463" s="9">
        <v>0.49728000046312809</v>
      </c>
      <c r="AD1463" s="10">
        <v>0.61381243923431794</v>
      </c>
      <c r="AE1463" s="10">
        <v>0.36215126170437395</v>
      </c>
      <c r="AF1463" s="9">
        <v>3.001876175403608E-4</v>
      </c>
      <c r="AG1463" s="9">
        <v>0.31437542857142858</v>
      </c>
    </row>
    <row r="1464" spans="3:33">
      <c r="C1464" t="s">
        <v>222</v>
      </c>
      <c r="D1464">
        <v>1997</v>
      </c>
      <c r="E1464" s="9">
        <v>5.8536198347107445E-2</v>
      </c>
      <c r="F1464" s="9">
        <v>0.43700000000000006</v>
      </c>
      <c r="G1464" s="9">
        <v>0.20400000000000007</v>
      </c>
      <c r="H1464" s="9">
        <v>0.8</v>
      </c>
      <c r="I1464" s="9">
        <v>0.16266666666666665</v>
      </c>
      <c r="J1464" s="9">
        <v>6.9999999999999951E-2</v>
      </c>
      <c r="K1464" s="10">
        <v>0.2485</v>
      </c>
      <c r="L1464" s="9">
        <v>0.64060000000000006</v>
      </c>
      <c r="M1464" s="9">
        <v>0.80019228840601531</v>
      </c>
      <c r="N1464" s="10">
        <v>0.6</v>
      </c>
      <c r="O1464" s="10">
        <v>0.1</v>
      </c>
      <c r="P1464" s="9">
        <v>0.16999999999999998</v>
      </c>
      <c r="Q1464" s="10">
        <v>7.4999999999999997E-2</v>
      </c>
      <c r="R1464" s="9">
        <v>0.5676000000000001</v>
      </c>
      <c r="S1464" s="9">
        <v>0.36214634146341607</v>
      </c>
      <c r="T1464" s="11">
        <v>0.20162016199999999</v>
      </c>
      <c r="U1464" s="9">
        <v>0.13139298190000001</v>
      </c>
      <c r="V1464" s="10">
        <v>7.760563740000001E-2</v>
      </c>
      <c r="W1464" s="9">
        <v>0</v>
      </c>
      <c r="X1464" s="9">
        <v>0</v>
      </c>
      <c r="Y1464" s="9">
        <v>0</v>
      </c>
      <c r="Z1464" s="9">
        <v>0.96</v>
      </c>
      <c r="AA1464" s="10">
        <v>7.8206465067778945E-3</v>
      </c>
      <c r="AB1464" s="9">
        <v>8.9000015300000013E-2</v>
      </c>
      <c r="AC1464" s="9">
        <v>0.50764000023156397</v>
      </c>
      <c r="AD1464" s="10">
        <v>0.55768954407512239</v>
      </c>
      <c r="AE1464" s="10">
        <v>0.357716223357605</v>
      </c>
      <c r="AF1464" s="9">
        <v>3.0644152609350818E-4</v>
      </c>
      <c r="AG1464" s="9">
        <v>0.34527328571428573</v>
      </c>
    </row>
    <row r="1465" spans="3:33">
      <c r="C1465" t="s">
        <v>222</v>
      </c>
      <c r="D1465">
        <v>1998</v>
      </c>
      <c r="E1465" s="9">
        <v>5.8536198347107445E-2</v>
      </c>
      <c r="F1465" s="9">
        <v>0.43689999999999996</v>
      </c>
      <c r="G1465" s="9">
        <v>0.19599999999999995</v>
      </c>
      <c r="H1465" s="9">
        <v>0.8</v>
      </c>
      <c r="I1465" s="9">
        <v>0.16266666666666665</v>
      </c>
      <c r="J1465" s="9">
        <v>6.9999999999999951E-2</v>
      </c>
      <c r="K1465" s="10">
        <v>0.2485</v>
      </c>
      <c r="L1465" s="9">
        <v>0.64239999999999997</v>
      </c>
      <c r="M1465" s="9">
        <v>0.78627096704241828</v>
      </c>
      <c r="N1465" s="10">
        <v>0.6</v>
      </c>
      <c r="O1465" s="10">
        <v>0.09</v>
      </c>
      <c r="P1465" s="9">
        <v>0.15444444444444444</v>
      </c>
      <c r="Q1465" s="10">
        <v>7.4999999999999997E-2</v>
      </c>
      <c r="R1465" s="9">
        <v>0.5676000000000001</v>
      </c>
      <c r="S1465" s="9">
        <v>0.35897560975609788</v>
      </c>
      <c r="T1465" s="11">
        <v>0.20162016199999999</v>
      </c>
      <c r="U1465" s="9">
        <v>1.5602667160000002E-2</v>
      </c>
      <c r="V1465" s="10">
        <v>7.1350565599999999E-2</v>
      </c>
      <c r="W1465" s="9">
        <v>0</v>
      </c>
      <c r="X1465" s="9">
        <v>0</v>
      </c>
      <c r="Y1465" s="9">
        <v>0</v>
      </c>
      <c r="Z1465" s="9">
        <v>0.96</v>
      </c>
      <c r="AA1465" s="10">
        <v>7.8206465067778945E-3</v>
      </c>
      <c r="AB1465" s="9">
        <v>8.9000015300000013E-2</v>
      </c>
      <c r="AC1465" s="9">
        <v>0.51800000000000002</v>
      </c>
      <c r="AD1465" s="10">
        <v>0.50156664891592684</v>
      </c>
      <c r="AE1465" s="10">
        <v>0.35328118501083605</v>
      </c>
      <c r="AF1465" s="9">
        <v>3.1269543464665551E-4</v>
      </c>
      <c r="AG1465" s="9">
        <v>0.40143699999999999</v>
      </c>
    </row>
    <row r="1466" spans="3:33">
      <c r="C1466" t="s">
        <v>222</v>
      </c>
      <c r="D1466">
        <v>1999</v>
      </c>
      <c r="E1466" s="9">
        <v>5.8536198347107445E-2</v>
      </c>
      <c r="F1466" s="9">
        <v>0.43680000000000002</v>
      </c>
      <c r="G1466" s="9">
        <v>0.18799999999999994</v>
      </c>
      <c r="H1466" s="9">
        <v>0.8</v>
      </c>
      <c r="I1466" s="9">
        <v>0.16266666666666665</v>
      </c>
      <c r="J1466" s="9">
        <v>6.9999999999999951E-2</v>
      </c>
      <c r="K1466" s="10">
        <v>0.2485</v>
      </c>
      <c r="L1466" s="9">
        <v>0.64419999999999999</v>
      </c>
      <c r="M1466" s="9">
        <v>0.78642036934719983</v>
      </c>
      <c r="N1466" s="10">
        <v>0.6</v>
      </c>
      <c r="O1466" s="10">
        <v>0.09</v>
      </c>
      <c r="P1466" s="9">
        <v>0.1388888888888889</v>
      </c>
      <c r="Q1466" s="10">
        <v>7.4999999999999997E-2</v>
      </c>
      <c r="R1466" s="9">
        <v>0.5676000000000001</v>
      </c>
      <c r="S1466" s="9">
        <v>0.359951219512196</v>
      </c>
      <c r="T1466" s="11">
        <v>0.20162016199999999</v>
      </c>
      <c r="U1466" s="9">
        <v>8.0894300070000008E-2</v>
      </c>
      <c r="V1466" s="10">
        <v>6.5095493800000001E-2</v>
      </c>
      <c r="W1466" s="9">
        <v>0</v>
      </c>
      <c r="X1466" s="9">
        <v>0</v>
      </c>
      <c r="Y1466" s="9">
        <v>0</v>
      </c>
      <c r="Z1466" s="9">
        <v>0.96</v>
      </c>
      <c r="AA1466" s="10">
        <v>7.8206465067778945E-3</v>
      </c>
      <c r="AB1466" s="9">
        <v>8.9000015300000013E-2</v>
      </c>
      <c r="AC1466" s="9">
        <v>0.54799999999999993</v>
      </c>
      <c r="AD1466" s="10">
        <v>0.45282975831013939</v>
      </c>
      <c r="AE1466" s="10">
        <v>0.309999328464591</v>
      </c>
      <c r="AF1466" s="9">
        <v>5.8792089791555552E-4</v>
      </c>
      <c r="AG1466" s="9">
        <v>0.41395328571428569</v>
      </c>
    </row>
    <row r="1467" spans="3:33">
      <c r="C1467" t="s">
        <v>222</v>
      </c>
      <c r="D1467">
        <v>2000</v>
      </c>
      <c r="E1467" s="9">
        <v>5.8536198347107445E-2</v>
      </c>
      <c r="F1467" s="9">
        <v>0.43670000000000003</v>
      </c>
      <c r="G1467" s="9">
        <v>0.18000000000000005</v>
      </c>
      <c r="H1467" s="9">
        <v>0.8</v>
      </c>
      <c r="I1467" s="9">
        <v>0.16266666666666665</v>
      </c>
      <c r="J1467" s="9">
        <v>6.9999999999999951E-2</v>
      </c>
      <c r="K1467" s="10">
        <v>0.2485</v>
      </c>
      <c r="L1467" s="9">
        <v>0.64599999999999991</v>
      </c>
      <c r="M1467" s="9">
        <v>0.78712296469988829</v>
      </c>
      <c r="N1467" s="10">
        <v>0.6</v>
      </c>
      <c r="O1467" s="10">
        <v>0.14000000000000001</v>
      </c>
      <c r="P1467" s="9">
        <v>0.12333333333333334</v>
      </c>
      <c r="Q1467" s="10">
        <v>7.4999999999999997E-2</v>
      </c>
      <c r="R1467" s="9">
        <v>0.5676000000000001</v>
      </c>
      <c r="S1467" s="9">
        <v>0.328829268292684</v>
      </c>
      <c r="T1467" s="11">
        <v>0.20162016199999999</v>
      </c>
      <c r="U1467" s="9">
        <v>9.9332557700000004E-2</v>
      </c>
      <c r="V1467" s="10">
        <v>5.8840422000000003E-2</v>
      </c>
      <c r="W1467" s="9">
        <v>0</v>
      </c>
      <c r="X1467" s="9">
        <v>0</v>
      </c>
      <c r="Y1467" s="9">
        <v>0</v>
      </c>
      <c r="Z1467" s="9">
        <v>0.96</v>
      </c>
      <c r="AA1467" s="10">
        <v>7.8206465067778945E-3</v>
      </c>
      <c r="AB1467" s="9">
        <v>8.9000015300000013E-2</v>
      </c>
      <c r="AC1467" s="9">
        <v>0.55700000000000005</v>
      </c>
      <c r="AD1467" s="10">
        <v>0.40409286770435199</v>
      </c>
      <c r="AE1467" s="10">
        <v>0.26671747191834599</v>
      </c>
      <c r="AF1467" s="9">
        <v>2.0344638170609998E-3</v>
      </c>
      <c r="AG1467" s="9">
        <v>0.49626971428571431</v>
      </c>
    </row>
    <row r="1468" spans="3:33">
      <c r="C1468" t="s">
        <v>222</v>
      </c>
      <c r="D1468">
        <v>2001</v>
      </c>
      <c r="E1468" s="9">
        <v>5.8536198347107445E-2</v>
      </c>
      <c r="F1468" s="9">
        <v>0.44543399980477993</v>
      </c>
      <c r="G1468" s="9">
        <v>0.17000000000000004</v>
      </c>
      <c r="H1468" s="9">
        <v>0.8</v>
      </c>
      <c r="I1468" s="9">
        <v>0.16266666666666665</v>
      </c>
      <c r="J1468" s="9">
        <v>6.9999999999999951E-2</v>
      </c>
      <c r="K1468" s="10">
        <v>0.2485</v>
      </c>
      <c r="L1468" s="9">
        <v>0.6452</v>
      </c>
      <c r="M1468" s="9">
        <v>0.78704569568387472</v>
      </c>
      <c r="N1468" s="10">
        <v>0.6</v>
      </c>
      <c r="O1468" s="10">
        <v>0.05</v>
      </c>
      <c r="P1468" s="9">
        <v>0.10777777777777778</v>
      </c>
      <c r="Q1468" s="10">
        <v>7.4999999999999997E-2</v>
      </c>
      <c r="R1468" s="9">
        <v>0.5676000000000001</v>
      </c>
      <c r="S1468" s="9">
        <v>0.32585365853658599</v>
      </c>
      <c r="T1468" s="11">
        <v>0.20162016199999999</v>
      </c>
      <c r="U1468" s="9">
        <v>8.1008665890000012E-2</v>
      </c>
      <c r="V1468" s="10">
        <v>5.7541735600000005E-2</v>
      </c>
      <c r="W1468" s="9">
        <v>0</v>
      </c>
      <c r="X1468" s="9">
        <v>0</v>
      </c>
      <c r="Y1468" s="9">
        <v>0</v>
      </c>
      <c r="Z1468" s="9">
        <v>0.96</v>
      </c>
      <c r="AA1468" s="10">
        <v>7.8206465067778945E-3</v>
      </c>
      <c r="AB1468" s="9">
        <v>8.9000015300000013E-2</v>
      </c>
      <c r="AC1468" s="9">
        <v>0.53700000000000003</v>
      </c>
      <c r="AD1468" s="10">
        <v>0.32651570901613702</v>
      </c>
      <c r="AE1468" s="10">
        <v>0.28305618608908001</v>
      </c>
      <c r="AF1468" s="9">
        <v>6.0547348026156666E-3</v>
      </c>
      <c r="AG1468" s="9">
        <v>0.57407799999999998</v>
      </c>
    </row>
    <row r="1469" spans="3:33">
      <c r="C1469" t="s">
        <v>222</v>
      </c>
      <c r="D1469">
        <v>2002</v>
      </c>
      <c r="E1469" s="9">
        <v>5.8536198347107445E-2</v>
      </c>
      <c r="F1469" s="9">
        <v>0.45416799960955978</v>
      </c>
      <c r="G1469" s="9">
        <v>0.16000000000000003</v>
      </c>
      <c r="H1469" s="9">
        <v>0.8</v>
      </c>
      <c r="I1469" s="9">
        <v>0.16266666666666665</v>
      </c>
      <c r="J1469" s="9">
        <v>6.9999999999999951E-2</v>
      </c>
      <c r="K1469" s="10">
        <v>0.2485</v>
      </c>
      <c r="L1469" s="9">
        <v>0.64439999999999997</v>
      </c>
      <c r="M1469" s="9">
        <v>0.79970305484036275</v>
      </c>
      <c r="N1469" s="10">
        <v>0.6</v>
      </c>
      <c r="O1469" s="10">
        <v>0.1</v>
      </c>
      <c r="P1469" s="9">
        <v>9.2222222222222233E-2</v>
      </c>
      <c r="Q1469" s="10">
        <v>7.4999999999999997E-2</v>
      </c>
      <c r="R1469" s="9">
        <v>0.5676000000000001</v>
      </c>
      <c r="S1469" s="9">
        <v>0.33785365853658589</v>
      </c>
      <c r="T1469" s="11">
        <v>0.20162016199999999</v>
      </c>
      <c r="U1469" s="9">
        <v>0.15984949900000001</v>
      </c>
      <c r="V1469" s="10">
        <v>5.6243049200000006E-2</v>
      </c>
      <c r="W1469" s="9">
        <v>0</v>
      </c>
      <c r="X1469" s="9">
        <v>0</v>
      </c>
      <c r="Y1469" s="9">
        <v>0</v>
      </c>
      <c r="Z1469" s="9">
        <v>0.96</v>
      </c>
      <c r="AA1469" s="10">
        <v>7.8206465067778945E-3</v>
      </c>
      <c r="AB1469" s="9">
        <v>0.10722001458675123</v>
      </c>
      <c r="AC1469" s="9">
        <v>0.51700000000000002</v>
      </c>
      <c r="AD1469" s="10">
        <v>0.248938550327922</v>
      </c>
      <c r="AE1469" s="10">
        <v>0.29939490025981402</v>
      </c>
      <c r="AF1469" s="9">
        <v>1.1812509457306334E-2</v>
      </c>
      <c r="AG1469" s="9">
        <v>0.61317842857142857</v>
      </c>
    </row>
    <row r="1470" spans="3:33">
      <c r="C1470" t="s">
        <v>222</v>
      </c>
      <c r="D1470">
        <v>2003</v>
      </c>
      <c r="E1470" s="9">
        <v>5.8536198347107445E-2</v>
      </c>
      <c r="F1470" s="9">
        <v>0.46290199941433968</v>
      </c>
      <c r="G1470" s="9">
        <v>0.15000000000000002</v>
      </c>
      <c r="H1470" s="9">
        <v>0.8</v>
      </c>
      <c r="I1470" s="9">
        <v>0.16266666666666665</v>
      </c>
      <c r="J1470" s="9">
        <v>6.9999999999999951E-2</v>
      </c>
      <c r="K1470" s="10">
        <v>0.2485</v>
      </c>
      <c r="L1470" s="9">
        <v>0.64359999999999995</v>
      </c>
      <c r="M1470" s="9">
        <v>0.73918439385283552</v>
      </c>
      <c r="N1470" s="10">
        <v>0.6</v>
      </c>
      <c r="O1470" s="10">
        <v>7.0000000000000007E-2</v>
      </c>
      <c r="P1470" s="9">
        <v>7.6666666666666661E-2</v>
      </c>
      <c r="Q1470" s="10">
        <v>7.4999999999999997E-2</v>
      </c>
      <c r="R1470" s="9">
        <v>0.5676000000000001</v>
      </c>
      <c r="S1470" s="9">
        <v>0.33487804878048788</v>
      </c>
      <c r="T1470" s="11">
        <v>0.20162016199999999</v>
      </c>
      <c r="U1470" s="9">
        <v>0.13289354140000001</v>
      </c>
      <c r="V1470" s="10">
        <v>5.49443628E-2</v>
      </c>
      <c r="W1470" s="9">
        <v>0</v>
      </c>
      <c r="X1470" s="9">
        <v>0</v>
      </c>
      <c r="Y1470" s="9">
        <v>0</v>
      </c>
      <c r="Z1470" s="9">
        <v>0.96</v>
      </c>
      <c r="AA1470" s="10">
        <v>7.8206465067778945E-3</v>
      </c>
      <c r="AB1470" s="9">
        <v>0.12544001387350245</v>
      </c>
      <c r="AC1470" s="9">
        <v>0.56799999999999995</v>
      </c>
      <c r="AD1470" s="10">
        <v>0.231462021815592</v>
      </c>
      <c r="AE1470" s="10">
        <v>0.28482682381727198</v>
      </c>
      <c r="AF1470" s="9">
        <v>3.0493258709429889E-2</v>
      </c>
      <c r="AG1470" s="9">
        <v>0.57203842857142861</v>
      </c>
    </row>
    <row r="1471" spans="3:33">
      <c r="C1471" t="s">
        <v>222</v>
      </c>
      <c r="D1471">
        <v>2004</v>
      </c>
      <c r="E1471" s="9">
        <v>5.8536198347107445E-2</v>
      </c>
      <c r="F1471" s="9">
        <v>0.47163599921911953</v>
      </c>
      <c r="G1471" s="9">
        <v>0.14000000000000001</v>
      </c>
      <c r="H1471" s="9">
        <v>0.8</v>
      </c>
      <c r="I1471" s="9">
        <v>0.16266666666666665</v>
      </c>
      <c r="J1471" s="9">
        <v>6.9999999999999951E-2</v>
      </c>
      <c r="K1471" s="10">
        <v>0.2485</v>
      </c>
      <c r="L1471" s="9">
        <v>0.64280000000000004</v>
      </c>
      <c r="M1471" s="9">
        <v>0.74615835536284081</v>
      </c>
      <c r="N1471" s="10">
        <v>0.6</v>
      </c>
      <c r="O1471" s="10">
        <v>7.0000000000000007E-2</v>
      </c>
      <c r="P1471" s="9">
        <v>6.1111111111111116E-2</v>
      </c>
      <c r="Q1471" s="10">
        <v>7.4999999999999997E-2</v>
      </c>
      <c r="R1471" s="9">
        <v>0.57013599999999998</v>
      </c>
      <c r="S1471" s="9">
        <v>0.33692682926829409</v>
      </c>
      <c r="T1471" s="11">
        <v>0.20162016199999999</v>
      </c>
      <c r="U1471" s="9">
        <v>0.2177598291</v>
      </c>
      <c r="V1471" s="10">
        <v>5.3645676400000002E-2</v>
      </c>
      <c r="W1471" s="9">
        <v>0</v>
      </c>
      <c r="X1471" s="9">
        <v>0</v>
      </c>
      <c r="Y1471" s="9">
        <v>0</v>
      </c>
      <c r="Z1471" s="9">
        <v>0.96</v>
      </c>
      <c r="AA1471" s="10">
        <v>7.8206465067778945E-3</v>
      </c>
      <c r="AB1471" s="9">
        <v>0.14366001316025379</v>
      </c>
      <c r="AC1471" s="9">
        <v>0.57999999999999996</v>
      </c>
      <c r="AD1471" s="10">
        <v>0.24948610561620801</v>
      </c>
      <c r="AE1471" s="10">
        <v>0.30186985124707</v>
      </c>
      <c r="AF1471" s="9">
        <v>5.7461273556067775E-2</v>
      </c>
      <c r="AG1471" s="9">
        <v>0.56629285714285715</v>
      </c>
    </row>
    <row r="1472" spans="3:33">
      <c r="C1472" t="s">
        <v>222</v>
      </c>
      <c r="D1472">
        <v>2005</v>
      </c>
      <c r="E1472" s="9">
        <v>5.8536198347107445E-2</v>
      </c>
      <c r="F1472" s="9">
        <v>0.48036999902389943</v>
      </c>
      <c r="G1472" s="9">
        <v>0.13</v>
      </c>
      <c r="H1472" s="9">
        <v>0.8</v>
      </c>
      <c r="I1472" s="9">
        <v>0.16266666666666665</v>
      </c>
      <c r="J1472" s="9">
        <v>6.9999999999999951E-2</v>
      </c>
      <c r="K1472" s="10">
        <v>0.2485</v>
      </c>
      <c r="L1472" s="9">
        <v>0.64200000000000002</v>
      </c>
      <c r="M1472" s="9">
        <v>0.73245565567697746</v>
      </c>
      <c r="N1472" s="10">
        <v>0.6</v>
      </c>
      <c r="O1472" s="10">
        <v>0.19</v>
      </c>
      <c r="P1472" s="9">
        <v>4.5555555555555557E-2</v>
      </c>
      <c r="Q1472" s="10">
        <v>7.4999999999999997E-2</v>
      </c>
      <c r="R1472" s="9">
        <v>0.572048</v>
      </c>
      <c r="S1472" s="9">
        <v>0.34087804878048789</v>
      </c>
      <c r="T1472" s="11">
        <v>0.20162016199999999</v>
      </c>
      <c r="U1472" s="9">
        <v>0.12732674230000002</v>
      </c>
      <c r="V1472" s="10">
        <v>5.2346990000000003E-2</v>
      </c>
      <c r="W1472" s="9">
        <v>0</v>
      </c>
      <c r="X1472" s="9">
        <v>0</v>
      </c>
      <c r="Y1472" s="9">
        <v>0</v>
      </c>
      <c r="Z1472" s="9">
        <v>0.96</v>
      </c>
      <c r="AA1472" s="10">
        <v>7.8206465067778945E-3</v>
      </c>
      <c r="AB1472" s="9">
        <v>0.16188001244700501</v>
      </c>
      <c r="AC1472" s="9">
        <v>0.56600000000000006</v>
      </c>
      <c r="AD1472" s="10">
        <v>0.25956805335086802</v>
      </c>
      <c r="AE1472" s="10">
        <v>0.33995902019042001</v>
      </c>
      <c r="AF1472" s="9">
        <v>0.11700895412764777</v>
      </c>
      <c r="AG1472" s="9">
        <v>0.59114557142857138</v>
      </c>
    </row>
    <row r="1473" spans="3:33">
      <c r="C1473" t="s">
        <v>222</v>
      </c>
      <c r="D1473">
        <v>2006</v>
      </c>
      <c r="E1473" s="9">
        <v>5.8536198347107445E-2</v>
      </c>
      <c r="F1473" s="9">
        <v>0.48910399882867933</v>
      </c>
      <c r="G1473" s="9">
        <v>0.12</v>
      </c>
      <c r="H1473" s="9">
        <v>0.8</v>
      </c>
      <c r="I1473" s="9">
        <v>0.16266666666666665</v>
      </c>
      <c r="J1473" s="9">
        <v>6.9999999999999951E-2</v>
      </c>
      <c r="K1473" s="10">
        <v>0.2485</v>
      </c>
      <c r="L1473" s="9">
        <v>0.64040000000000008</v>
      </c>
      <c r="M1473" s="9">
        <v>0.73746200739518497</v>
      </c>
      <c r="N1473" s="10">
        <v>0.6</v>
      </c>
      <c r="O1473" s="10">
        <v>0.2</v>
      </c>
      <c r="P1473" s="9">
        <v>0.03</v>
      </c>
      <c r="Q1473" s="10">
        <v>7.4999999999999997E-2</v>
      </c>
      <c r="R1473" s="9">
        <v>0.57745599999999997</v>
      </c>
      <c r="S1473" s="9">
        <v>0.34609756097560984</v>
      </c>
      <c r="T1473" s="11">
        <v>0.20162016199999999</v>
      </c>
      <c r="U1473" s="9">
        <v>0.15996940630000001</v>
      </c>
      <c r="V1473" s="10">
        <v>5.3317559916666667E-2</v>
      </c>
      <c r="W1473" s="9">
        <v>0</v>
      </c>
      <c r="X1473" s="9">
        <v>0</v>
      </c>
      <c r="Y1473" s="9">
        <v>0</v>
      </c>
      <c r="Z1473" s="9">
        <v>0.96</v>
      </c>
      <c r="AA1473" s="10">
        <v>7.8206465067778945E-3</v>
      </c>
      <c r="AB1473" s="9">
        <v>0.18010001173375645</v>
      </c>
      <c r="AC1473" s="9">
        <v>0.61</v>
      </c>
      <c r="AD1473" s="10">
        <v>0.23169120682048799</v>
      </c>
      <c r="AE1473" s="10">
        <v>0.35427907709244999</v>
      </c>
      <c r="AF1473" s="9">
        <v>0.27001641382527775</v>
      </c>
      <c r="AG1473" s="9">
        <v>0.6101414285714285</v>
      </c>
    </row>
    <row r="1474" spans="3:33">
      <c r="C1474" t="s">
        <v>222</v>
      </c>
      <c r="D1474">
        <v>2007</v>
      </c>
      <c r="E1474" s="9">
        <v>5.8536198347107445E-2</v>
      </c>
      <c r="F1474" s="9">
        <v>0.49783799863345918</v>
      </c>
      <c r="G1474" s="9">
        <v>0.10999999999999999</v>
      </c>
      <c r="H1474" s="9">
        <v>0.8</v>
      </c>
      <c r="I1474" s="9">
        <v>0.16266666666666665</v>
      </c>
      <c r="J1474" s="9">
        <v>6.9999999999999951E-2</v>
      </c>
      <c r="K1474" s="10">
        <v>0.2485</v>
      </c>
      <c r="L1474" s="9">
        <v>0.63880000000000003</v>
      </c>
      <c r="M1474" s="9">
        <v>0.73639091285500902</v>
      </c>
      <c r="N1474" s="10">
        <v>0.6</v>
      </c>
      <c r="O1474" s="10">
        <v>0.28999999999999998</v>
      </c>
      <c r="P1474" s="9">
        <v>3.0599999986588956E-2</v>
      </c>
      <c r="Q1474" s="10">
        <v>7.4999999999999997E-2</v>
      </c>
      <c r="R1474" s="9">
        <v>0.58952000000000004</v>
      </c>
      <c r="S1474" s="9">
        <v>0.35014634146341594</v>
      </c>
      <c r="T1474" s="11">
        <v>0.20162016199999999</v>
      </c>
      <c r="U1474" s="9">
        <v>0.11243060169999999</v>
      </c>
      <c r="V1474" s="10">
        <v>5.4288129833333337E-2</v>
      </c>
      <c r="W1474" s="9">
        <v>0</v>
      </c>
      <c r="X1474" s="9">
        <v>0</v>
      </c>
      <c r="Y1474" s="9">
        <v>0</v>
      </c>
      <c r="Z1474" s="9">
        <v>0.96</v>
      </c>
      <c r="AA1474" s="10">
        <v>7.8206465067778945E-3</v>
      </c>
      <c r="AB1474" s="9">
        <v>0.19832001102050767</v>
      </c>
      <c r="AC1474" s="9">
        <v>0.60199999999999998</v>
      </c>
      <c r="AD1474" s="10">
        <v>0.28227481758692197</v>
      </c>
      <c r="AE1474" s="10">
        <v>0.36639484579388198</v>
      </c>
      <c r="AF1474" s="9">
        <v>0.46023810736693777</v>
      </c>
      <c r="AG1474" s="9">
        <v>0.61159814285714287</v>
      </c>
    </row>
    <row r="1475" spans="3:33">
      <c r="C1475" t="s">
        <v>222</v>
      </c>
      <c r="D1475">
        <v>2008</v>
      </c>
      <c r="E1475" s="9">
        <v>5.8536198347107445E-2</v>
      </c>
      <c r="F1475" s="9">
        <v>0.50657199843823908</v>
      </c>
      <c r="G1475" s="9">
        <v>9.9999999999999978E-2</v>
      </c>
      <c r="H1475" s="9">
        <v>0.8</v>
      </c>
      <c r="I1475" s="9">
        <v>0.16266666666666665</v>
      </c>
      <c r="J1475" s="9">
        <v>6.9999999999999951E-2</v>
      </c>
      <c r="K1475" s="10">
        <v>0.2485</v>
      </c>
      <c r="L1475" s="9">
        <v>0.63719999999999999</v>
      </c>
      <c r="M1475" s="9">
        <v>0.74819381535776619</v>
      </c>
      <c r="N1475" s="10">
        <v>0.6</v>
      </c>
      <c r="O1475" s="10">
        <v>0.29579999987035988</v>
      </c>
      <c r="P1475" s="9">
        <v>3.1199999973177905E-2</v>
      </c>
      <c r="Q1475" s="10">
        <v>7.4999999999999997E-2</v>
      </c>
      <c r="R1475" s="9">
        <v>0.58952000000000004</v>
      </c>
      <c r="S1475" s="9">
        <v>0.35260487804878204</v>
      </c>
      <c r="T1475" s="11">
        <v>0.20162016199999999</v>
      </c>
      <c r="U1475" s="9">
        <v>0.12620037849999999</v>
      </c>
      <c r="V1475" s="10">
        <v>5.5258699750000001E-2</v>
      </c>
      <c r="W1475" s="9">
        <v>0</v>
      </c>
      <c r="X1475" s="9">
        <v>0</v>
      </c>
      <c r="Y1475" s="9">
        <v>0</v>
      </c>
      <c r="Z1475" s="9">
        <v>0.96</v>
      </c>
      <c r="AA1475" s="10">
        <v>7.8206465067778945E-3</v>
      </c>
      <c r="AB1475" s="9">
        <v>0.21654001030725889</v>
      </c>
      <c r="AC1475" s="9">
        <v>0.61099999999999999</v>
      </c>
      <c r="AD1475" s="10">
        <v>0.37551358447394201</v>
      </c>
      <c r="AE1475" s="10">
        <v>0.34002440638640002</v>
      </c>
      <c r="AF1475" s="9">
        <v>0.71451313759049784</v>
      </c>
      <c r="AG1475" s="9">
        <v>0.74222299999999997</v>
      </c>
    </row>
    <row r="1476" spans="3:33">
      <c r="C1476" t="s">
        <v>222</v>
      </c>
      <c r="D1476">
        <v>2009</v>
      </c>
      <c r="E1476" s="9">
        <v>5.8536198347107445E-2</v>
      </c>
      <c r="F1476" s="9">
        <v>0.51530599824301893</v>
      </c>
      <c r="G1476" s="9">
        <v>0.1179999995976686</v>
      </c>
      <c r="H1476" s="9">
        <v>0.8</v>
      </c>
      <c r="I1476" s="9">
        <v>0.16266666666666665</v>
      </c>
      <c r="J1476" s="9">
        <v>8.8599999584257572E-2</v>
      </c>
      <c r="K1476" s="10">
        <v>0.2485</v>
      </c>
      <c r="L1476" s="9">
        <v>0.63560000000000005</v>
      </c>
      <c r="M1476" s="9">
        <v>0.87534244112301207</v>
      </c>
      <c r="N1476" s="10">
        <v>0.6</v>
      </c>
      <c r="O1476" s="10">
        <v>0.30159999974071977</v>
      </c>
      <c r="P1476" s="9">
        <v>3.1799999959766859E-2</v>
      </c>
      <c r="Q1476" s="10">
        <v>7.4999999999999997E-2</v>
      </c>
      <c r="R1476" s="9">
        <v>0.58952000000000004</v>
      </c>
      <c r="S1476" s="9">
        <v>0.37955277988547376</v>
      </c>
      <c r="T1476" s="11">
        <v>0.20162016199999999</v>
      </c>
      <c r="U1476" s="9">
        <v>0.12115630899999999</v>
      </c>
      <c r="V1476" s="10">
        <v>5.6363873720297442E-2</v>
      </c>
      <c r="W1476" s="9">
        <v>0</v>
      </c>
      <c r="X1476" s="9">
        <v>0</v>
      </c>
      <c r="Y1476" s="9">
        <v>0</v>
      </c>
      <c r="Z1476" s="9">
        <v>0.96</v>
      </c>
      <c r="AA1476" s="10">
        <v>7.8206465067778945E-3</v>
      </c>
      <c r="AB1476" s="9">
        <v>0.23476000959401022</v>
      </c>
      <c r="AC1476" s="9">
        <v>0.61799999999999999</v>
      </c>
      <c r="AD1476" s="10">
        <v>0.39171210407058998</v>
      </c>
      <c r="AE1476" s="10">
        <v>0.30884091806181801</v>
      </c>
      <c r="AF1476" s="9">
        <v>0.93692158395426106</v>
      </c>
      <c r="AG1476" s="9">
        <v>0.72602642857142852</v>
      </c>
    </row>
    <row r="1477" spans="3:33">
      <c r="C1477" t="s">
        <v>222</v>
      </c>
      <c r="D1477">
        <v>2010</v>
      </c>
      <c r="E1477" s="9">
        <v>5.8536198347107445E-2</v>
      </c>
      <c r="F1477" s="9">
        <v>0.52403999804779888</v>
      </c>
      <c r="G1477" s="9">
        <v>0.13599999919533734</v>
      </c>
      <c r="H1477" s="9">
        <v>0.8</v>
      </c>
      <c r="I1477" s="9">
        <v>0.16266666666666665</v>
      </c>
      <c r="J1477" s="9">
        <v>0.10719999916851519</v>
      </c>
      <c r="K1477" s="10">
        <v>0.2485</v>
      </c>
      <c r="L1477" s="9">
        <v>0.64195599985793239</v>
      </c>
      <c r="M1477" s="9">
        <v>0.87534244112301207</v>
      </c>
      <c r="N1477" s="10">
        <v>0.6</v>
      </c>
      <c r="O1477" s="10">
        <v>0.30739999961107967</v>
      </c>
      <c r="P1477" s="9">
        <v>3.2399999946355819E-2</v>
      </c>
      <c r="Q1477" s="10">
        <v>7.4999999999999997E-2</v>
      </c>
      <c r="R1477" s="9">
        <v>0.58952000000000004</v>
      </c>
      <c r="S1477" s="9">
        <v>0.4065006817221658</v>
      </c>
      <c r="T1477" s="11">
        <v>0.20162016199999999</v>
      </c>
      <c r="U1477" s="9">
        <v>0.12236787206291945</v>
      </c>
      <c r="V1477" s="10">
        <v>5.7469047690594875E-2</v>
      </c>
      <c r="W1477" s="9">
        <v>0</v>
      </c>
      <c r="X1477" s="9">
        <v>0</v>
      </c>
      <c r="Y1477" s="9">
        <v>0</v>
      </c>
      <c r="Z1477" s="9">
        <v>0.96</v>
      </c>
      <c r="AA1477" s="10">
        <v>7.8206465067778945E-3</v>
      </c>
      <c r="AB1477" s="9">
        <v>0.25298000888076144</v>
      </c>
      <c r="AC1477" s="9">
        <v>0.61299999999999999</v>
      </c>
      <c r="AD1477" s="10">
        <v>0.39279498300567989</v>
      </c>
      <c r="AE1477" s="10">
        <v>0.31075250883847244</v>
      </c>
      <c r="AF1477" s="9">
        <v>0.92755236832413679</v>
      </c>
      <c r="AG1477" s="9">
        <v>0.71876616444799379</v>
      </c>
    </row>
    <row r="1478" spans="3:33">
      <c r="C1478" t="s">
        <v>436</v>
      </c>
      <c r="D1478">
        <v>1995</v>
      </c>
      <c r="E1478" s="9">
        <v>0.23213225806451618</v>
      </c>
      <c r="F1478" s="9">
        <v>8.9959999999999988E-3</v>
      </c>
      <c r="G1478" s="9">
        <v>0.56000000000000005</v>
      </c>
      <c r="H1478" s="9">
        <v>0.27500000000000002</v>
      </c>
      <c r="I1478" s="9">
        <v>0.16133333333333333</v>
      </c>
      <c r="J1478" s="9">
        <v>0.82000000000000006</v>
      </c>
      <c r="K1478" s="10">
        <v>0.49116666666666664</v>
      </c>
      <c r="L1478" s="9">
        <v>0.82599999999999996</v>
      </c>
      <c r="M1478" s="9">
        <v>1</v>
      </c>
      <c r="N1478" s="10">
        <v>0.26</v>
      </c>
      <c r="O1478" s="10">
        <v>0.03</v>
      </c>
      <c r="P1478" s="9">
        <v>1</v>
      </c>
      <c r="Q1478" s="10">
        <v>0.76749999999999996</v>
      </c>
      <c r="R1478" s="9">
        <v>0.93296000000000001</v>
      </c>
      <c r="S1478" s="9">
        <v>0.53964292682926995</v>
      </c>
      <c r="T1478" s="11">
        <v>0.59968102000000001</v>
      </c>
      <c r="U1478" s="9">
        <v>1.6041526930000001E-2</v>
      </c>
      <c r="V1478" s="10">
        <v>1</v>
      </c>
      <c r="W1478" s="9">
        <v>0</v>
      </c>
      <c r="X1478" s="9">
        <v>0</v>
      </c>
      <c r="Y1478" s="9">
        <v>0.44999999999999996</v>
      </c>
      <c r="Z1478" s="9">
        <v>1</v>
      </c>
      <c r="AA1478" s="10">
        <v>4.5493934142114389E-2</v>
      </c>
      <c r="AB1478" s="9">
        <v>0.86199999809999994</v>
      </c>
      <c r="AC1478" s="9">
        <v>0.37730000017210841</v>
      </c>
      <c r="AD1478" s="10">
        <v>0.70364289715227546</v>
      </c>
      <c r="AE1478" s="10">
        <v>0.28760695850154344</v>
      </c>
      <c r="AF1478" s="9">
        <v>3.5560901475091111E-4</v>
      </c>
      <c r="AG1478" s="9">
        <v>2.405442857142857E-2</v>
      </c>
    </row>
    <row r="1479" spans="3:33">
      <c r="C1479" t="s">
        <v>436</v>
      </c>
      <c r="D1479">
        <v>1996</v>
      </c>
      <c r="E1479" s="9">
        <v>0.23213225806451618</v>
      </c>
      <c r="F1479" s="9">
        <v>8.9959999999999988E-3</v>
      </c>
      <c r="G1479" s="9">
        <v>0.55200000000000005</v>
      </c>
      <c r="H1479" s="9">
        <v>0.27500000000000002</v>
      </c>
      <c r="I1479" s="9">
        <v>0.16133333333333333</v>
      </c>
      <c r="J1479" s="9">
        <v>0.80400000000000005</v>
      </c>
      <c r="K1479" s="10">
        <v>0.49116666666666664</v>
      </c>
      <c r="L1479" s="9">
        <v>0.81680000000000008</v>
      </c>
      <c r="M1479" s="9">
        <v>1</v>
      </c>
      <c r="N1479" s="10">
        <v>0.26</v>
      </c>
      <c r="O1479" s="10">
        <v>0.04</v>
      </c>
      <c r="P1479" s="9">
        <v>1</v>
      </c>
      <c r="Q1479" s="10">
        <v>0.76749999999999996</v>
      </c>
      <c r="R1479" s="9">
        <v>0.91400000000000003</v>
      </c>
      <c r="S1479" s="9">
        <v>0.52666195121951409</v>
      </c>
      <c r="T1479" s="11">
        <v>0.59968102000000001</v>
      </c>
      <c r="U1479" s="9">
        <v>0.20456553750000001</v>
      </c>
      <c r="V1479" s="10">
        <v>1</v>
      </c>
      <c r="W1479" s="9">
        <v>0</v>
      </c>
      <c r="X1479" s="9">
        <v>0</v>
      </c>
      <c r="Y1479" s="9">
        <v>0.44999999999999996</v>
      </c>
      <c r="Z1479" s="9">
        <v>1</v>
      </c>
      <c r="AA1479" s="10">
        <v>4.5493934142114389E-2</v>
      </c>
      <c r="AB1479" s="9">
        <v>0.86161428452857147</v>
      </c>
      <c r="AC1479" s="9">
        <v>0.38500000000000001</v>
      </c>
      <c r="AD1479" s="10">
        <v>0.70779887455039003</v>
      </c>
      <c r="AE1479" s="10">
        <v>0.28327240673309001</v>
      </c>
      <c r="AF1479" s="9">
        <v>8.5384666144040007E-4</v>
      </c>
      <c r="AG1479" s="9">
        <v>3.4970000000000001E-2</v>
      </c>
    </row>
    <row r="1480" spans="3:33">
      <c r="C1480" t="s">
        <v>436</v>
      </c>
      <c r="D1480">
        <v>1997</v>
      </c>
      <c r="E1480" s="9">
        <v>0.23213225806451618</v>
      </c>
      <c r="F1480" s="9">
        <v>8.9959999999999988E-3</v>
      </c>
      <c r="G1480" s="9">
        <v>0.54400000000000004</v>
      </c>
      <c r="H1480" s="9">
        <v>0.27500000000000002</v>
      </c>
      <c r="I1480" s="9">
        <v>0.16133333333333333</v>
      </c>
      <c r="J1480" s="9">
        <v>0.78800000000000003</v>
      </c>
      <c r="K1480" s="10">
        <v>0.49116666666666664</v>
      </c>
      <c r="L1480" s="9">
        <v>0.8076000000000001</v>
      </c>
      <c r="M1480" s="9">
        <v>1</v>
      </c>
      <c r="N1480" s="10">
        <v>0.26</v>
      </c>
      <c r="O1480" s="10">
        <v>0.04</v>
      </c>
      <c r="P1480" s="9">
        <v>1</v>
      </c>
      <c r="Q1480" s="10">
        <v>0.76749999999999996</v>
      </c>
      <c r="R1480" s="9">
        <v>0.92005999999999999</v>
      </c>
      <c r="S1480" s="9">
        <v>0.51431024390244007</v>
      </c>
      <c r="T1480" s="11">
        <v>0.59968102000000001</v>
      </c>
      <c r="U1480" s="9">
        <v>0.3266641971</v>
      </c>
      <c r="V1480" s="10">
        <v>1</v>
      </c>
      <c r="W1480" s="9">
        <v>0</v>
      </c>
      <c r="X1480" s="9">
        <v>0</v>
      </c>
      <c r="Y1480" s="9">
        <v>0.44999999999999996</v>
      </c>
      <c r="Z1480" s="9">
        <v>1</v>
      </c>
      <c r="AA1480" s="10">
        <v>4.5493934142114389E-2</v>
      </c>
      <c r="AB1480" s="9">
        <v>0.86122857095714289</v>
      </c>
      <c r="AC1480" s="9">
        <v>0.35100000000000003</v>
      </c>
      <c r="AD1480" s="10">
        <v>0.57272220003926499</v>
      </c>
      <c r="AE1480" s="10">
        <v>0.28861466449525597</v>
      </c>
      <c r="AF1480" s="9">
        <v>1.0802218219577333E-3</v>
      </c>
      <c r="AG1480" s="9">
        <v>3.7232428571428569E-2</v>
      </c>
    </row>
    <row r="1481" spans="3:33">
      <c r="C1481" t="s">
        <v>436</v>
      </c>
      <c r="D1481">
        <v>1998</v>
      </c>
      <c r="E1481" s="9">
        <v>0.23213225806451618</v>
      </c>
      <c r="F1481" s="9">
        <v>8.9959999999999988E-3</v>
      </c>
      <c r="G1481" s="9">
        <v>0.53600000000000003</v>
      </c>
      <c r="H1481" s="9">
        <v>0.27500000000000002</v>
      </c>
      <c r="I1481" s="9">
        <v>0.16133333333333333</v>
      </c>
      <c r="J1481" s="9">
        <v>0.77200000000000002</v>
      </c>
      <c r="K1481" s="10">
        <v>0.49116666666666664</v>
      </c>
      <c r="L1481" s="9">
        <v>0.7984</v>
      </c>
      <c r="M1481" s="9">
        <v>1</v>
      </c>
      <c r="N1481" s="10">
        <v>0.26</v>
      </c>
      <c r="O1481" s="10">
        <v>0.05</v>
      </c>
      <c r="P1481" s="9">
        <v>1</v>
      </c>
      <c r="Q1481" s="10">
        <v>0.76749999999999996</v>
      </c>
      <c r="R1481" s="9">
        <v>0.92612000000000005</v>
      </c>
      <c r="S1481" s="9">
        <v>0.50246780487804998</v>
      </c>
      <c r="T1481" s="11">
        <v>0.59968102000000001</v>
      </c>
      <c r="U1481" s="9">
        <v>0.16506407679999999</v>
      </c>
      <c r="V1481" s="10">
        <v>1</v>
      </c>
      <c r="W1481" s="9">
        <v>0</v>
      </c>
      <c r="X1481" s="9">
        <v>0</v>
      </c>
      <c r="Y1481" s="9">
        <v>0.44999999999999996</v>
      </c>
      <c r="Z1481" s="9">
        <v>1</v>
      </c>
      <c r="AA1481" s="10">
        <v>4.5493934142114389E-2</v>
      </c>
      <c r="AB1481" s="9">
        <v>0.86084285738571431</v>
      </c>
      <c r="AC1481" s="9">
        <v>0.35200000000000004</v>
      </c>
      <c r="AD1481" s="10">
        <v>0.43764552552813996</v>
      </c>
      <c r="AE1481" s="10">
        <v>0.29395692225742198</v>
      </c>
      <c r="AF1481" s="9">
        <v>1.3849305265150001E-3</v>
      </c>
      <c r="AG1481" s="9">
        <v>2.9502571428571427E-2</v>
      </c>
    </row>
    <row r="1482" spans="3:33">
      <c r="C1482" t="s">
        <v>436</v>
      </c>
      <c r="D1482">
        <v>1999</v>
      </c>
      <c r="E1482" s="9">
        <v>0.23213225806451618</v>
      </c>
      <c r="F1482" s="9">
        <v>8.9959999999999988E-3</v>
      </c>
      <c r="G1482" s="9">
        <v>0.52800000000000002</v>
      </c>
      <c r="H1482" s="9">
        <v>0.27500000000000002</v>
      </c>
      <c r="I1482" s="9">
        <v>0.16133333333333333</v>
      </c>
      <c r="J1482" s="9">
        <v>0.75600000000000001</v>
      </c>
      <c r="K1482" s="10">
        <v>0.49116666666666664</v>
      </c>
      <c r="L1482" s="9">
        <v>0.78920000000000001</v>
      </c>
      <c r="M1482" s="9">
        <v>1</v>
      </c>
      <c r="N1482" s="10">
        <v>0.26</v>
      </c>
      <c r="O1482" s="10">
        <v>0.02</v>
      </c>
      <c r="P1482" s="9">
        <v>1</v>
      </c>
      <c r="Q1482" s="10">
        <v>0.76749999999999996</v>
      </c>
      <c r="R1482" s="9">
        <v>0.93218000000000001</v>
      </c>
      <c r="S1482" s="9">
        <v>0.49109560975609801</v>
      </c>
      <c r="T1482" s="11">
        <v>0.59968102000000001</v>
      </c>
      <c r="U1482" s="9">
        <v>0.23014662130000002</v>
      </c>
      <c r="V1482" s="10">
        <v>0.97149265129999995</v>
      </c>
      <c r="W1482" s="9">
        <v>0</v>
      </c>
      <c r="X1482" s="9">
        <v>0</v>
      </c>
      <c r="Y1482" s="9">
        <v>0.44999999999999996</v>
      </c>
      <c r="Z1482" s="9">
        <v>1</v>
      </c>
      <c r="AA1482" s="10">
        <v>4.5493934142114389E-2</v>
      </c>
      <c r="AB1482" s="9">
        <v>0.86045714381428573</v>
      </c>
      <c r="AC1482" s="9">
        <v>0.35200000000000004</v>
      </c>
      <c r="AD1482" s="10">
        <v>0.39610947239204602</v>
      </c>
      <c r="AE1482" s="10">
        <v>0.27416560262746098</v>
      </c>
      <c r="AF1482" s="9">
        <v>2.5350855270228887E-3</v>
      </c>
      <c r="AG1482" s="9">
        <v>3.3881857142857144E-2</v>
      </c>
    </row>
    <row r="1483" spans="3:33">
      <c r="C1483" t="s">
        <v>436</v>
      </c>
      <c r="D1483">
        <v>2000</v>
      </c>
      <c r="E1483" s="9">
        <v>0.23213225806451618</v>
      </c>
      <c r="F1483" s="9">
        <v>8.9959999999999988E-3</v>
      </c>
      <c r="G1483" s="9">
        <v>0.52</v>
      </c>
      <c r="H1483" s="9">
        <v>0.27500000000000002</v>
      </c>
      <c r="I1483" s="9">
        <v>0.16133333333333333</v>
      </c>
      <c r="J1483" s="9">
        <v>0.74</v>
      </c>
      <c r="K1483" s="10">
        <v>0.49116666666666664</v>
      </c>
      <c r="L1483" s="9">
        <v>0.78</v>
      </c>
      <c r="M1483" s="9">
        <v>1</v>
      </c>
      <c r="N1483" s="10">
        <v>0.26</v>
      </c>
      <c r="O1483" s="10">
        <v>0.02</v>
      </c>
      <c r="P1483" s="9">
        <v>1</v>
      </c>
      <c r="Q1483" s="10">
        <v>0.76749999999999996</v>
      </c>
      <c r="R1483" s="9">
        <v>0.93823999999999996</v>
      </c>
      <c r="S1483" s="9">
        <v>0.48013463414634205</v>
      </c>
      <c r="T1483" s="11">
        <v>0.59968102000000001</v>
      </c>
      <c r="U1483" s="9">
        <v>0.30319748889999998</v>
      </c>
      <c r="V1483" s="10">
        <v>0.88854102349999997</v>
      </c>
      <c r="W1483" s="9">
        <v>0</v>
      </c>
      <c r="X1483" s="9">
        <v>0</v>
      </c>
      <c r="Y1483" s="9">
        <v>0.44999999999999996</v>
      </c>
      <c r="Z1483" s="9">
        <v>1</v>
      </c>
      <c r="AA1483" s="10">
        <v>4.5493934142114389E-2</v>
      </c>
      <c r="AB1483" s="9">
        <v>0.86007143024285715</v>
      </c>
      <c r="AC1483" s="9">
        <v>0.36799999999999999</v>
      </c>
      <c r="AD1483" s="10">
        <v>0.35457341925595198</v>
      </c>
      <c r="AE1483" s="10">
        <v>0.25437428299749998</v>
      </c>
      <c r="AF1483" s="9">
        <v>2.6076840249464445E-3</v>
      </c>
      <c r="AG1483" s="9">
        <v>3.8762285714285714E-2</v>
      </c>
    </row>
    <row r="1484" spans="3:33">
      <c r="C1484" t="s">
        <v>436</v>
      </c>
      <c r="D1484">
        <v>2001</v>
      </c>
      <c r="E1484" s="9">
        <v>0.23213225806451618</v>
      </c>
      <c r="F1484" s="9">
        <v>8.9959999999999988E-3</v>
      </c>
      <c r="G1484" s="9">
        <v>0.50800000000000001</v>
      </c>
      <c r="H1484" s="9">
        <v>0.27500000000000002</v>
      </c>
      <c r="I1484" s="9">
        <v>0.16133333333333333</v>
      </c>
      <c r="J1484" s="9">
        <v>0.70599999999999996</v>
      </c>
      <c r="K1484" s="10">
        <v>0.49116666666666664</v>
      </c>
      <c r="L1484" s="9">
        <v>0.76919999999999999</v>
      </c>
      <c r="M1484" s="9">
        <v>1</v>
      </c>
      <c r="N1484" s="10">
        <v>0.26</v>
      </c>
      <c r="O1484" s="10">
        <v>0.03</v>
      </c>
      <c r="P1484" s="9">
        <v>1</v>
      </c>
      <c r="Q1484" s="10">
        <v>0.76749999999999996</v>
      </c>
      <c r="R1484" s="9">
        <v>0.93706800000000001</v>
      </c>
      <c r="S1484" s="9">
        <v>0.46948634146341606</v>
      </c>
      <c r="T1484" s="11">
        <v>0.59968102000000001</v>
      </c>
      <c r="U1484" s="9">
        <v>0.10417030199999999</v>
      </c>
      <c r="V1484" s="10">
        <v>0.83134979499999995</v>
      </c>
      <c r="W1484" s="9">
        <v>0</v>
      </c>
      <c r="X1484" s="9">
        <v>0</v>
      </c>
      <c r="Y1484" s="9">
        <v>0.44999999999999996</v>
      </c>
      <c r="Z1484" s="9">
        <v>1</v>
      </c>
      <c r="AA1484" s="10">
        <v>4.5493934142114389E-2</v>
      </c>
      <c r="AB1484" s="9">
        <v>0.85968571667142857</v>
      </c>
      <c r="AC1484" s="9">
        <v>0.33500000000000002</v>
      </c>
      <c r="AD1484" s="10">
        <v>0.40663338766053903</v>
      </c>
      <c r="AE1484" s="10">
        <v>0.20192349373052601</v>
      </c>
      <c r="AF1484" s="9">
        <v>5.9636405444879999E-3</v>
      </c>
      <c r="AG1484" s="9">
        <v>4.4652428571428572E-2</v>
      </c>
    </row>
    <row r="1485" spans="3:33">
      <c r="C1485" t="s">
        <v>436</v>
      </c>
      <c r="D1485">
        <v>2002</v>
      </c>
      <c r="E1485" s="9">
        <v>0.23213225806451618</v>
      </c>
      <c r="F1485" s="9">
        <v>8.9959999999999988E-3</v>
      </c>
      <c r="G1485" s="9">
        <v>0.496</v>
      </c>
      <c r="H1485" s="9">
        <v>0.27500000000000002</v>
      </c>
      <c r="I1485" s="9">
        <v>0.16133333333333333</v>
      </c>
      <c r="J1485" s="9">
        <v>0.67200000000000004</v>
      </c>
      <c r="K1485" s="10">
        <v>0.49116666666666664</v>
      </c>
      <c r="L1485" s="9">
        <v>0.75840000000000007</v>
      </c>
      <c r="M1485" s="9">
        <v>1</v>
      </c>
      <c r="N1485" s="10">
        <v>0.26</v>
      </c>
      <c r="O1485" s="10">
        <v>0.04</v>
      </c>
      <c r="P1485" s="9">
        <v>1</v>
      </c>
      <c r="Q1485" s="10">
        <v>0.76749999999999996</v>
      </c>
      <c r="R1485" s="9">
        <v>0.93589600000000006</v>
      </c>
      <c r="S1485" s="9">
        <v>0.45906097560975789</v>
      </c>
      <c r="T1485" s="11">
        <v>0.59968102000000001</v>
      </c>
      <c r="U1485" s="9">
        <v>0.1246619279</v>
      </c>
      <c r="V1485" s="10">
        <v>0.77415856649999992</v>
      </c>
      <c r="W1485" s="9">
        <v>0</v>
      </c>
      <c r="X1485" s="9">
        <v>0</v>
      </c>
      <c r="Y1485" s="9">
        <v>0.44999999999999996</v>
      </c>
      <c r="Z1485" s="9">
        <v>1</v>
      </c>
      <c r="AA1485" s="10">
        <v>4.5493934142114389E-2</v>
      </c>
      <c r="AB1485" s="9">
        <v>0.85930000309999999</v>
      </c>
      <c r="AC1485" s="9">
        <v>0.36799999999999999</v>
      </c>
      <c r="AD1485" s="10">
        <v>0.45869335606512596</v>
      </c>
      <c r="AE1485" s="10">
        <v>0.14947270446355199</v>
      </c>
      <c r="AF1485" s="9">
        <v>1.0946164556017556E-2</v>
      </c>
      <c r="AG1485" s="9">
        <v>5.9549714285714282E-2</v>
      </c>
    </row>
    <row r="1486" spans="3:33">
      <c r="C1486" t="s">
        <v>436</v>
      </c>
      <c r="D1486">
        <v>2003</v>
      </c>
      <c r="E1486" s="9">
        <v>0.23213225806451618</v>
      </c>
      <c r="F1486" s="9">
        <v>8.9959999999999988E-3</v>
      </c>
      <c r="G1486" s="9">
        <v>0.48399999999999999</v>
      </c>
      <c r="H1486" s="9">
        <v>0.27500000000000002</v>
      </c>
      <c r="I1486" s="9">
        <v>0.16133333333333333</v>
      </c>
      <c r="J1486" s="9">
        <v>0.6379999999999999</v>
      </c>
      <c r="K1486" s="10">
        <v>0.49116666666666664</v>
      </c>
      <c r="L1486" s="9">
        <v>0.74760000000000004</v>
      </c>
      <c r="M1486" s="9">
        <v>1</v>
      </c>
      <c r="N1486" s="10">
        <v>0.26</v>
      </c>
      <c r="O1486" s="10">
        <v>0.03</v>
      </c>
      <c r="P1486" s="9">
        <v>1</v>
      </c>
      <c r="Q1486" s="10">
        <v>0.76749999999999996</v>
      </c>
      <c r="R1486" s="9">
        <v>0.934724</v>
      </c>
      <c r="S1486" s="9">
        <v>0.44880926829268408</v>
      </c>
      <c r="T1486" s="11">
        <v>0.59968102000000001</v>
      </c>
      <c r="U1486" s="9">
        <v>0.17539759790000001</v>
      </c>
      <c r="V1486" s="10">
        <v>0.71696733800000001</v>
      </c>
      <c r="W1486" s="9">
        <v>0</v>
      </c>
      <c r="X1486" s="9">
        <v>0</v>
      </c>
      <c r="Y1486" s="9">
        <v>0.44999999999999996</v>
      </c>
      <c r="Z1486" s="9">
        <v>1</v>
      </c>
      <c r="AA1486" s="10">
        <v>4.5493934142114389E-2</v>
      </c>
      <c r="AB1486" s="9">
        <v>0.85590000150000001</v>
      </c>
      <c r="AC1486" s="9">
        <v>0.41</v>
      </c>
      <c r="AD1486" s="10">
        <v>0.26158892440675602</v>
      </c>
      <c r="AE1486" s="10">
        <v>0.15496114102302799</v>
      </c>
      <c r="AF1486" s="9">
        <v>2.1923989572089447E-2</v>
      </c>
      <c r="AG1486" s="9">
        <v>7.0392285714285713E-2</v>
      </c>
    </row>
    <row r="1487" spans="3:33">
      <c r="C1487" t="s">
        <v>436</v>
      </c>
      <c r="D1487">
        <v>2004</v>
      </c>
      <c r="E1487" s="9">
        <v>0.23213225806451618</v>
      </c>
      <c r="F1487" s="9">
        <v>8.9959999999999988E-3</v>
      </c>
      <c r="G1487" s="9">
        <v>0.47199999999999998</v>
      </c>
      <c r="H1487" s="9">
        <v>0.27500000000000002</v>
      </c>
      <c r="I1487" s="9">
        <v>0.16133333333333333</v>
      </c>
      <c r="J1487" s="9">
        <v>0.60399999999999998</v>
      </c>
      <c r="K1487" s="10">
        <v>0.49116666666666664</v>
      </c>
      <c r="L1487" s="9">
        <v>0.73680000000000012</v>
      </c>
      <c r="M1487" s="9">
        <v>1</v>
      </c>
      <c r="N1487" s="10">
        <v>0.26</v>
      </c>
      <c r="O1487" s="10">
        <v>0.04</v>
      </c>
      <c r="P1487" s="9">
        <v>1</v>
      </c>
      <c r="Q1487" s="10">
        <v>0.76749999999999996</v>
      </c>
      <c r="R1487" s="9">
        <v>0.93355199999999994</v>
      </c>
      <c r="S1487" s="9">
        <v>0.43871121951219605</v>
      </c>
      <c r="T1487" s="11">
        <v>0.59968102000000001</v>
      </c>
      <c r="U1487" s="9">
        <v>0.14245742689999999</v>
      </c>
      <c r="V1487" s="10">
        <v>0.65977610949999999</v>
      </c>
      <c r="W1487" s="9">
        <v>0</v>
      </c>
      <c r="X1487" s="9">
        <v>0</v>
      </c>
      <c r="Y1487" s="9">
        <v>0.44999999999999996</v>
      </c>
      <c r="Z1487" s="9">
        <v>1</v>
      </c>
      <c r="AA1487" s="10">
        <v>4.5493934142114389E-2</v>
      </c>
      <c r="AB1487" s="9">
        <v>0.86095000074999994</v>
      </c>
      <c r="AC1487" s="9">
        <v>0.42</v>
      </c>
      <c r="AD1487" s="10">
        <v>0.39016247487810796</v>
      </c>
      <c r="AE1487" s="10">
        <v>0.19057323759067199</v>
      </c>
      <c r="AF1487" s="9">
        <v>3.9235337586539111E-2</v>
      </c>
      <c r="AG1487" s="9">
        <v>8.1685571428571427E-2</v>
      </c>
    </row>
    <row r="1488" spans="3:33">
      <c r="C1488" t="s">
        <v>436</v>
      </c>
      <c r="D1488">
        <v>2005</v>
      </c>
      <c r="E1488" s="9">
        <v>0.23213225806451618</v>
      </c>
      <c r="F1488" s="9">
        <v>8.9959999999999988E-3</v>
      </c>
      <c r="G1488" s="9">
        <v>0.45999999999999996</v>
      </c>
      <c r="H1488" s="9">
        <v>0.27500000000000002</v>
      </c>
      <c r="I1488" s="9">
        <v>0.16133333333333333</v>
      </c>
      <c r="J1488" s="9">
        <v>0.57000000000000006</v>
      </c>
      <c r="K1488" s="10">
        <v>0.49116666666666664</v>
      </c>
      <c r="L1488" s="9">
        <v>0.72599999999999998</v>
      </c>
      <c r="M1488" s="9">
        <v>1</v>
      </c>
      <c r="N1488" s="10">
        <v>0.26</v>
      </c>
      <c r="O1488" s="10">
        <v>0.03</v>
      </c>
      <c r="P1488" s="9">
        <v>0.96500000000000008</v>
      </c>
      <c r="Q1488" s="10">
        <v>0.76749999999999996</v>
      </c>
      <c r="R1488" s="9">
        <v>0.93944000000000005</v>
      </c>
      <c r="S1488" s="9">
        <v>0.42877609756097601</v>
      </c>
      <c r="T1488" s="11">
        <v>0.59968102000000001</v>
      </c>
      <c r="U1488" s="9">
        <v>0.13405370359999999</v>
      </c>
      <c r="V1488" s="10">
        <v>0.60258488099999996</v>
      </c>
      <c r="W1488" s="9">
        <v>0</v>
      </c>
      <c r="X1488" s="9">
        <v>0</v>
      </c>
      <c r="Y1488" s="9">
        <v>0.44999999999999996</v>
      </c>
      <c r="Z1488" s="9">
        <v>1</v>
      </c>
      <c r="AA1488" s="10">
        <v>4.5493934142114389E-2</v>
      </c>
      <c r="AB1488" s="9">
        <v>0.86599999999999999</v>
      </c>
      <c r="AC1488" s="9">
        <v>0.44400000000000001</v>
      </c>
      <c r="AD1488" s="10">
        <v>0.45674720449148198</v>
      </c>
      <c r="AE1488" s="10">
        <v>0.166461937144808</v>
      </c>
      <c r="AF1488" s="9">
        <v>0.12425196886104223</v>
      </c>
      <c r="AG1488" s="9">
        <v>0.11092971428571428</v>
      </c>
    </row>
    <row r="1489" spans="3:33">
      <c r="C1489" t="s">
        <v>436</v>
      </c>
      <c r="D1489">
        <v>2006</v>
      </c>
      <c r="E1489" s="9">
        <v>0.23213225806451618</v>
      </c>
      <c r="F1489" s="9">
        <v>8.9959999999999988E-3</v>
      </c>
      <c r="G1489" s="9">
        <v>0.44999999999999996</v>
      </c>
      <c r="H1489" s="9">
        <v>0.27500000000000002</v>
      </c>
      <c r="I1489" s="9">
        <v>0.16133333333333333</v>
      </c>
      <c r="J1489" s="9">
        <v>0.53666666666666663</v>
      </c>
      <c r="K1489" s="10">
        <v>0.49116666666666664</v>
      </c>
      <c r="L1489" s="9">
        <v>0.71439999999999992</v>
      </c>
      <c r="M1489" s="9">
        <v>1</v>
      </c>
      <c r="N1489" s="10">
        <v>0.26</v>
      </c>
      <c r="O1489" s="10">
        <v>0.03</v>
      </c>
      <c r="P1489" s="9">
        <v>0.9</v>
      </c>
      <c r="Q1489" s="10">
        <v>0.76749999999999996</v>
      </c>
      <c r="R1489" s="9">
        <v>0.93944000000000005</v>
      </c>
      <c r="S1489" s="9">
        <v>0.41905365853658594</v>
      </c>
      <c r="T1489" s="11">
        <v>0.59968102000000001</v>
      </c>
      <c r="U1489" s="9">
        <v>0.22099606900000002</v>
      </c>
      <c r="V1489" s="10">
        <v>0.57094949941666662</v>
      </c>
      <c r="W1489" s="9">
        <v>0</v>
      </c>
      <c r="X1489" s="9">
        <v>0</v>
      </c>
      <c r="Y1489" s="9">
        <v>0.44999999999999996</v>
      </c>
      <c r="Z1489" s="9">
        <v>1</v>
      </c>
      <c r="AA1489" s="10">
        <v>4.5493934142114389E-2</v>
      </c>
      <c r="AB1489" s="9">
        <v>0.871</v>
      </c>
      <c r="AC1489" s="9">
        <v>0.47499999999999998</v>
      </c>
      <c r="AD1489" s="10">
        <v>0.49929228656592917</v>
      </c>
      <c r="AE1489" s="10">
        <v>0.16550163674382001</v>
      </c>
      <c r="AF1489" s="9">
        <v>0.18747356481884556</v>
      </c>
      <c r="AG1489" s="9">
        <v>0.12842300000000001</v>
      </c>
    </row>
    <row r="1490" spans="3:33">
      <c r="C1490" t="s">
        <v>436</v>
      </c>
      <c r="D1490">
        <v>2007</v>
      </c>
      <c r="E1490" s="9">
        <v>0.23213225806451618</v>
      </c>
      <c r="F1490" s="9">
        <v>8.9959999999999988E-3</v>
      </c>
      <c r="G1490" s="9">
        <v>0.43999999999999995</v>
      </c>
      <c r="H1490" s="9">
        <v>0.27500000000000002</v>
      </c>
      <c r="I1490" s="9">
        <v>0.16133333333333333</v>
      </c>
      <c r="J1490" s="9">
        <v>0.50333333333333341</v>
      </c>
      <c r="K1490" s="10">
        <v>0.49116666666666664</v>
      </c>
      <c r="L1490" s="9">
        <v>0.70279999999999998</v>
      </c>
      <c r="M1490" s="9">
        <v>1</v>
      </c>
      <c r="N1490" s="10">
        <v>0.26</v>
      </c>
      <c r="O1490" s="10">
        <v>0.03</v>
      </c>
      <c r="P1490" s="9">
        <v>0.91799999959766865</v>
      </c>
      <c r="Q1490" s="10">
        <v>0.76749999999999996</v>
      </c>
      <c r="R1490" s="9">
        <v>0.93944000000000005</v>
      </c>
      <c r="S1490" s="9">
        <v>0.40963219512195193</v>
      </c>
      <c r="T1490" s="11">
        <v>0.59968102000000001</v>
      </c>
      <c r="U1490" s="9">
        <v>0.1448230321</v>
      </c>
      <c r="V1490" s="10">
        <v>0.53931411783333338</v>
      </c>
      <c r="W1490" s="9">
        <v>0</v>
      </c>
      <c r="X1490" s="9">
        <v>0</v>
      </c>
      <c r="Y1490" s="9">
        <v>0.44999999999999996</v>
      </c>
      <c r="Z1490" s="9">
        <v>1</v>
      </c>
      <c r="AA1490" s="10">
        <v>4.5493934142114389E-2</v>
      </c>
      <c r="AB1490" s="9">
        <v>0.86939999999999995</v>
      </c>
      <c r="AC1490" s="9">
        <v>0.503</v>
      </c>
      <c r="AD1490" s="10">
        <v>0.48753175464167164</v>
      </c>
      <c r="AE1490" s="10">
        <v>0.16719777374037798</v>
      </c>
      <c r="AF1490" s="9">
        <v>0.26963019524652776</v>
      </c>
      <c r="AG1490" s="9">
        <v>0.16472828571428572</v>
      </c>
    </row>
    <row r="1491" spans="3:33">
      <c r="C1491" t="s">
        <v>436</v>
      </c>
      <c r="D1491">
        <v>2008</v>
      </c>
      <c r="E1491" s="9">
        <v>0.23213225806451618</v>
      </c>
      <c r="F1491" s="9">
        <v>8.9959999999999988E-3</v>
      </c>
      <c r="G1491" s="9">
        <v>0.43000000000000005</v>
      </c>
      <c r="H1491" s="9">
        <v>0.27500000000000002</v>
      </c>
      <c r="I1491" s="9">
        <v>0.16133333333333333</v>
      </c>
      <c r="J1491" s="9">
        <v>0.47</v>
      </c>
      <c r="K1491" s="10">
        <v>0.49116666666666664</v>
      </c>
      <c r="L1491" s="9">
        <v>0.69120000000000004</v>
      </c>
      <c r="M1491" s="9">
        <v>1</v>
      </c>
      <c r="N1491" s="10">
        <v>0.26</v>
      </c>
      <c r="O1491" s="10">
        <v>3.0599999986588956E-2</v>
      </c>
      <c r="P1491" s="9">
        <v>0.93599999919533727</v>
      </c>
      <c r="Q1491" s="10">
        <v>0.76749999999999996</v>
      </c>
      <c r="R1491" s="9">
        <v>0.93944000000000005</v>
      </c>
      <c r="S1491" s="9">
        <v>0.4005409756097581</v>
      </c>
      <c r="T1491" s="11">
        <v>0.59968102000000001</v>
      </c>
      <c r="U1491" s="9">
        <v>0.16064457740000002</v>
      </c>
      <c r="V1491" s="10">
        <v>0.50767873625000004</v>
      </c>
      <c r="W1491" s="9">
        <v>0</v>
      </c>
      <c r="X1491" s="9">
        <v>0</v>
      </c>
      <c r="Y1491" s="9">
        <v>0.44999999999999996</v>
      </c>
      <c r="Z1491" s="9">
        <v>1</v>
      </c>
      <c r="AA1491" s="10">
        <v>4.5493934142114389E-2</v>
      </c>
      <c r="AB1491" s="9">
        <v>0.86460000000000004</v>
      </c>
      <c r="AC1491" s="9">
        <v>0.503</v>
      </c>
      <c r="AD1491" s="10">
        <v>0.51854140880182342</v>
      </c>
      <c r="AE1491" s="10">
        <v>0.16048556397774799</v>
      </c>
      <c r="AF1491" s="9">
        <v>0.3620775142646378</v>
      </c>
      <c r="AG1491" s="9">
        <v>0.19092999999999999</v>
      </c>
    </row>
    <row r="1492" spans="3:33">
      <c r="C1492" t="s">
        <v>436</v>
      </c>
      <c r="D1492">
        <v>2009</v>
      </c>
      <c r="E1492" s="9">
        <v>0.23213225806451618</v>
      </c>
      <c r="F1492" s="9">
        <v>8.9959999999999988E-3</v>
      </c>
      <c r="G1492" s="9">
        <v>0.44139999974519017</v>
      </c>
      <c r="H1492" s="9">
        <v>0.27500000000000002</v>
      </c>
      <c r="I1492" s="9">
        <v>0.16133333333333333</v>
      </c>
      <c r="J1492" s="9">
        <v>0.48059999976307155</v>
      </c>
      <c r="K1492" s="10">
        <v>0.49116666666666664</v>
      </c>
      <c r="L1492" s="9">
        <v>0.67959999999999998</v>
      </c>
      <c r="M1492" s="9">
        <v>1</v>
      </c>
      <c r="N1492" s="10">
        <v>0.26</v>
      </c>
      <c r="O1492" s="10">
        <v>3.1199999973177909E-2</v>
      </c>
      <c r="P1492" s="9">
        <v>0.9539999987930059</v>
      </c>
      <c r="Q1492" s="10">
        <v>0.76749999999999996</v>
      </c>
      <c r="R1492" s="9">
        <v>0.93944000000000005</v>
      </c>
      <c r="S1492" s="9">
        <v>0.4265301555166594</v>
      </c>
      <c r="T1492" s="11">
        <v>0.59968102000000001</v>
      </c>
      <c r="U1492" s="9">
        <v>0</v>
      </c>
      <c r="V1492" s="10">
        <v>0.51783231074805003</v>
      </c>
      <c r="W1492" s="9">
        <v>0</v>
      </c>
      <c r="X1492" s="9">
        <v>0</v>
      </c>
      <c r="Y1492" s="9">
        <v>0.44999999999999996</v>
      </c>
      <c r="Z1492" s="9">
        <v>1</v>
      </c>
      <c r="AA1492" s="10">
        <v>4.5493934142114389E-2</v>
      </c>
      <c r="AB1492" s="9">
        <v>0.8673079999394715</v>
      </c>
      <c r="AC1492" s="9">
        <v>0.504</v>
      </c>
      <c r="AD1492" s="10">
        <v>0.49918518592258376</v>
      </c>
      <c r="AE1492" s="10">
        <v>0.15790422080156002</v>
      </c>
      <c r="AF1492" s="9">
        <v>0.56863967092529111</v>
      </c>
      <c r="AG1492" s="9">
        <v>0.18711140008535235</v>
      </c>
    </row>
    <row r="1493" spans="3:33">
      <c r="C1493" t="s">
        <v>436</v>
      </c>
      <c r="D1493">
        <v>2010</v>
      </c>
      <c r="E1493" s="9">
        <v>0.23213225806451618</v>
      </c>
      <c r="F1493" s="9">
        <v>8.9959999999999988E-3</v>
      </c>
      <c r="G1493" s="9">
        <v>0.4527999994903803</v>
      </c>
      <c r="H1493" s="9">
        <v>0.27500000000000002</v>
      </c>
      <c r="I1493" s="9">
        <v>0.16133333333333333</v>
      </c>
      <c r="J1493" s="9">
        <v>0.49119999952614313</v>
      </c>
      <c r="K1493" s="10">
        <v>0.49116666666666664</v>
      </c>
      <c r="L1493" s="9">
        <v>0.68639599984809752</v>
      </c>
      <c r="M1493" s="9">
        <v>1</v>
      </c>
      <c r="N1493" s="10">
        <v>0.26</v>
      </c>
      <c r="O1493" s="10">
        <v>3.1799999959766866E-2</v>
      </c>
      <c r="P1493" s="9">
        <v>0.97199999839067464</v>
      </c>
      <c r="Q1493" s="10">
        <v>0.76749999999999996</v>
      </c>
      <c r="R1493" s="9">
        <v>0.93944000000000005</v>
      </c>
      <c r="S1493" s="9">
        <v>0.45251933542356082</v>
      </c>
      <c r="T1493" s="11">
        <v>0.59968102000000001</v>
      </c>
      <c r="U1493" s="9">
        <v>0</v>
      </c>
      <c r="V1493" s="10">
        <v>0.52798588524609991</v>
      </c>
      <c r="W1493" s="9">
        <v>0</v>
      </c>
      <c r="X1493" s="9">
        <v>0</v>
      </c>
      <c r="Y1493" s="9">
        <v>0.44999999999999996</v>
      </c>
      <c r="Z1493" s="9">
        <v>1</v>
      </c>
      <c r="AA1493" s="10">
        <v>4.5493934142114389E-2</v>
      </c>
      <c r="AB1493" s="9">
        <v>0.87001599987894296</v>
      </c>
      <c r="AC1493" s="9">
        <v>0.51100000000000001</v>
      </c>
      <c r="AD1493" s="10">
        <v>0.4991933340631759</v>
      </c>
      <c r="AE1493" s="10">
        <v>0.16132517851708003</v>
      </c>
      <c r="AF1493" s="9">
        <v>0.56295327434313902</v>
      </c>
      <c r="AG1493" s="9">
        <v>0.18329280017070473</v>
      </c>
    </row>
    <row r="1494" spans="3:33">
      <c r="C1494" t="s">
        <v>226</v>
      </c>
      <c r="D1494">
        <v>1995</v>
      </c>
      <c r="E1494" s="9">
        <v>0.4265325315005728</v>
      </c>
      <c r="F1494" s="9">
        <v>8.0389999999999993E-3</v>
      </c>
      <c r="G1494" s="9">
        <v>1.0000000000000009E-2</v>
      </c>
      <c r="H1494" s="9">
        <v>0.75</v>
      </c>
      <c r="I1494" s="9">
        <v>0</v>
      </c>
      <c r="J1494" s="9">
        <v>0.29799999825656409</v>
      </c>
      <c r="K1494" s="10">
        <v>0.27966666666666667</v>
      </c>
      <c r="L1494" s="9">
        <v>0.312</v>
      </c>
      <c r="M1494" s="9">
        <v>0.66367888067646796</v>
      </c>
      <c r="N1494" s="10">
        <v>0.08</v>
      </c>
      <c r="O1494" s="10">
        <v>0.09</v>
      </c>
      <c r="P1494" s="9">
        <v>0</v>
      </c>
      <c r="Q1494" s="10">
        <v>0.87499999999999989</v>
      </c>
      <c r="R1494" s="9">
        <v>0.53560000000000008</v>
      </c>
      <c r="S1494" s="9">
        <v>0.37217560975609809</v>
      </c>
      <c r="T1494" s="11">
        <v>7.6628351999999997E-2</v>
      </c>
      <c r="U1494" s="9">
        <v>1.7643301200000001E-3</v>
      </c>
      <c r="V1494" s="10">
        <v>1.966914275E-2</v>
      </c>
      <c r="W1494" s="9">
        <v>4.3853889263716993E-2</v>
      </c>
      <c r="X1494" s="9">
        <v>0.33647723622301101</v>
      </c>
      <c r="Y1494" s="9">
        <v>0</v>
      </c>
      <c r="Z1494" s="9">
        <v>0.84</v>
      </c>
      <c r="AA1494" s="10">
        <v>0</v>
      </c>
      <c r="AB1494" s="9">
        <v>0.13999999687075615</v>
      </c>
      <c r="AC1494" s="9">
        <v>0.53900000024586914</v>
      </c>
      <c r="AD1494" s="10">
        <v>0.60202837206346227</v>
      </c>
      <c r="AE1494" s="10">
        <v>0.64717544236805646</v>
      </c>
      <c r="AF1494" s="9">
        <v>6.6282306163022216E-3</v>
      </c>
      <c r="AG1494" s="9">
        <v>0.33213971428571432</v>
      </c>
    </row>
    <row r="1495" spans="3:33">
      <c r="C1495" t="s">
        <v>226</v>
      </c>
      <c r="D1495">
        <v>1996</v>
      </c>
      <c r="E1495" s="9">
        <v>0.4265325315005728</v>
      </c>
      <c r="F1495" s="9">
        <v>8.7612000000000002E-3</v>
      </c>
      <c r="G1495" s="9">
        <v>1.0000000000000009E-2</v>
      </c>
      <c r="H1495" s="9">
        <v>0.75</v>
      </c>
      <c r="I1495" s="9">
        <v>0</v>
      </c>
      <c r="J1495" s="9">
        <v>0.28239999860525133</v>
      </c>
      <c r="K1495" s="10">
        <v>0.27966666666666667</v>
      </c>
      <c r="L1495" s="9">
        <v>0.31340000000000001</v>
      </c>
      <c r="M1495" s="9">
        <v>0.61850507733974558</v>
      </c>
      <c r="N1495" s="10">
        <v>0.08</v>
      </c>
      <c r="O1495" s="10">
        <v>0.21</v>
      </c>
      <c r="P1495" s="9">
        <v>0</v>
      </c>
      <c r="Q1495" s="10">
        <v>0.87499999999999989</v>
      </c>
      <c r="R1495" s="9">
        <v>0.53560000000000008</v>
      </c>
      <c r="S1495" s="9">
        <v>0.32446829268292787</v>
      </c>
      <c r="T1495" s="11">
        <v>7.6628351999999997E-2</v>
      </c>
      <c r="U1495" s="9">
        <v>6.1896735000000001E-4</v>
      </c>
      <c r="V1495" s="10">
        <v>1.809319845E-2</v>
      </c>
      <c r="W1495" s="9">
        <v>4.3853889263716993E-2</v>
      </c>
      <c r="X1495" s="9">
        <v>0.33647723622301101</v>
      </c>
      <c r="Y1495" s="9">
        <v>0</v>
      </c>
      <c r="Z1495" s="9">
        <v>0.84</v>
      </c>
      <c r="AA1495" s="10">
        <v>0</v>
      </c>
      <c r="AB1495" s="9">
        <v>0.11999999731779099</v>
      </c>
      <c r="AC1495" s="9">
        <v>0.55000000000000004</v>
      </c>
      <c r="AD1495" s="10">
        <v>0.604110583690736</v>
      </c>
      <c r="AE1495" s="10">
        <v>0.650179022756042</v>
      </c>
      <c r="AF1495" s="9">
        <v>1.2712431419777889E-2</v>
      </c>
      <c r="AG1495" s="9">
        <v>0.39042828571428573</v>
      </c>
    </row>
    <row r="1496" spans="3:33">
      <c r="C1496" t="s">
        <v>226</v>
      </c>
      <c r="D1496">
        <v>1997</v>
      </c>
      <c r="E1496" s="9">
        <v>0.4265325315005728</v>
      </c>
      <c r="F1496" s="9">
        <v>9.4833999999999995E-3</v>
      </c>
      <c r="G1496" s="9">
        <v>1.0000000000000009E-2</v>
      </c>
      <c r="H1496" s="9">
        <v>0.75</v>
      </c>
      <c r="I1496" s="9">
        <v>0</v>
      </c>
      <c r="J1496" s="9">
        <v>0.26679999895393847</v>
      </c>
      <c r="K1496" s="10">
        <v>0.27966666666666667</v>
      </c>
      <c r="L1496" s="9">
        <v>0.31480000000000002</v>
      </c>
      <c r="M1496" s="9">
        <v>0.651828734814346</v>
      </c>
      <c r="N1496" s="10">
        <v>0.08</v>
      </c>
      <c r="O1496" s="10">
        <v>0.1</v>
      </c>
      <c r="P1496" s="9">
        <v>0</v>
      </c>
      <c r="Q1496" s="10">
        <v>0.87499999999999989</v>
      </c>
      <c r="R1496" s="9">
        <v>0.53560000000000008</v>
      </c>
      <c r="S1496" s="9">
        <v>0.31301463414634212</v>
      </c>
      <c r="T1496" s="11">
        <v>7.6628351999999997E-2</v>
      </c>
      <c r="U1496" s="9">
        <v>1.81130641E-3</v>
      </c>
      <c r="V1496" s="10">
        <v>1.6517254150000001E-2</v>
      </c>
      <c r="W1496" s="9">
        <v>4.3853889263716993E-2</v>
      </c>
      <c r="X1496" s="9">
        <v>0.33647723622301101</v>
      </c>
      <c r="Y1496" s="9">
        <v>0</v>
      </c>
      <c r="Z1496" s="9">
        <v>0.84</v>
      </c>
      <c r="AA1496" s="10">
        <v>0</v>
      </c>
      <c r="AB1496" s="9">
        <v>9.9999997764825821E-2</v>
      </c>
      <c r="AC1496" s="9">
        <v>0.624</v>
      </c>
      <c r="AD1496" s="10">
        <v>0.56531349703433098</v>
      </c>
      <c r="AE1496" s="10">
        <v>0.65637256109554798</v>
      </c>
      <c r="AF1496" s="9">
        <v>3.496598639455778E-2</v>
      </c>
      <c r="AG1496" s="9">
        <v>0.47734299999999996</v>
      </c>
    </row>
    <row r="1497" spans="3:33">
      <c r="C1497" t="s">
        <v>226</v>
      </c>
      <c r="D1497">
        <v>1998</v>
      </c>
      <c r="E1497" s="9">
        <v>0.4265325315005728</v>
      </c>
      <c r="F1497" s="9">
        <v>1.0205599999999999E-2</v>
      </c>
      <c r="G1497" s="9">
        <v>1.0000000000000009E-2</v>
      </c>
      <c r="H1497" s="9">
        <v>0.75</v>
      </c>
      <c r="I1497" s="9">
        <v>0</v>
      </c>
      <c r="J1497" s="9">
        <v>0.25119999930262571</v>
      </c>
      <c r="K1497" s="10">
        <v>0.27966666666666667</v>
      </c>
      <c r="L1497" s="9">
        <v>0.31620000000000004</v>
      </c>
      <c r="M1497" s="9">
        <v>0.66371077156890401</v>
      </c>
      <c r="N1497" s="10">
        <v>0.08</v>
      </c>
      <c r="O1497" s="10">
        <v>0.08</v>
      </c>
      <c r="P1497" s="9">
        <v>0</v>
      </c>
      <c r="Q1497" s="10">
        <v>0.87499999999999989</v>
      </c>
      <c r="R1497" s="9">
        <v>0.53560000000000008</v>
      </c>
      <c r="S1497" s="9">
        <v>0.31975609756097612</v>
      </c>
      <c r="T1497" s="11">
        <v>7.6628351999999997E-2</v>
      </c>
      <c r="U1497" s="9">
        <v>7.2650130300000006E-3</v>
      </c>
      <c r="V1497" s="10">
        <v>1.4941309850000001E-2</v>
      </c>
      <c r="W1497" s="9">
        <v>4.3853889263716993E-2</v>
      </c>
      <c r="X1497" s="9">
        <v>0.33647723622301101</v>
      </c>
      <c r="Y1497" s="9">
        <v>0</v>
      </c>
      <c r="Z1497" s="9">
        <v>0.84</v>
      </c>
      <c r="AA1497" s="10">
        <v>0</v>
      </c>
      <c r="AB1497" s="9">
        <v>7.9999998211860657E-2</v>
      </c>
      <c r="AC1497" s="9">
        <v>0.63400000000000001</v>
      </c>
      <c r="AD1497" s="10">
        <v>0.52651641037792607</v>
      </c>
      <c r="AE1497" s="10">
        <v>0.66256609943505396</v>
      </c>
      <c r="AF1497" s="9">
        <v>7.7206085753803555E-2</v>
      </c>
      <c r="AG1497" s="9">
        <v>0.60645342857142859</v>
      </c>
    </row>
    <row r="1498" spans="3:33">
      <c r="C1498" t="s">
        <v>226</v>
      </c>
      <c r="D1498">
        <v>1999</v>
      </c>
      <c r="E1498" s="9">
        <v>0.4265325315005728</v>
      </c>
      <c r="F1498" s="9">
        <v>1.0927800000000001E-2</v>
      </c>
      <c r="G1498" s="9">
        <v>1.0000000000000009E-2</v>
      </c>
      <c r="H1498" s="9">
        <v>0.75</v>
      </c>
      <c r="I1498" s="9">
        <v>0</v>
      </c>
      <c r="J1498" s="9">
        <v>0.23559999965131284</v>
      </c>
      <c r="K1498" s="10">
        <v>0.27966666666666667</v>
      </c>
      <c r="L1498" s="9">
        <v>0.31759999999999999</v>
      </c>
      <c r="M1498" s="9">
        <v>0.63746313587427905</v>
      </c>
      <c r="N1498" s="10">
        <v>0.08</v>
      </c>
      <c r="O1498" s="10">
        <v>0.09</v>
      </c>
      <c r="P1498" s="9">
        <v>0</v>
      </c>
      <c r="Q1498" s="10">
        <v>0.87499999999999989</v>
      </c>
      <c r="R1498" s="9">
        <v>0.53560000000000008</v>
      </c>
      <c r="S1498" s="9">
        <v>0.30514146341463599</v>
      </c>
      <c r="T1498" s="11">
        <v>7.6628351999999997E-2</v>
      </c>
      <c r="U1498" s="9">
        <v>6.5645514200000001E-3</v>
      </c>
      <c r="V1498" s="10">
        <v>1.3365365549999999E-2</v>
      </c>
      <c r="W1498" s="9">
        <v>4.3853889263716993E-2</v>
      </c>
      <c r="X1498" s="9">
        <v>0.33647723622301101</v>
      </c>
      <c r="Y1498" s="9">
        <v>0</v>
      </c>
      <c r="Z1498" s="9">
        <v>0.84</v>
      </c>
      <c r="AA1498" s="10">
        <v>0</v>
      </c>
      <c r="AB1498" s="9">
        <v>5.9999998658895493E-2</v>
      </c>
      <c r="AC1498" s="9">
        <v>0.64200000000000002</v>
      </c>
      <c r="AD1498" s="10">
        <v>0.57439021593213402</v>
      </c>
      <c r="AE1498" s="10">
        <v>0.652506704577415</v>
      </c>
      <c r="AF1498" s="9">
        <v>0.12754253835425333</v>
      </c>
      <c r="AG1498" s="9">
        <v>0.71825157142857143</v>
      </c>
    </row>
    <row r="1499" spans="3:33">
      <c r="C1499" t="s">
        <v>226</v>
      </c>
      <c r="D1499">
        <v>2000</v>
      </c>
      <c r="E1499" s="9">
        <v>0.4265325315005728</v>
      </c>
      <c r="F1499" s="9">
        <v>1.1650000000000001E-2</v>
      </c>
      <c r="G1499" s="9">
        <v>1.0000000000000009E-2</v>
      </c>
      <c r="H1499" s="9">
        <v>0.75</v>
      </c>
      <c r="I1499" s="9">
        <v>0</v>
      </c>
      <c r="J1499" s="9">
        <v>0.21999999999999997</v>
      </c>
      <c r="K1499" s="10">
        <v>0.27966666666666667</v>
      </c>
      <c r="L1499" s="9">
        <v>0.31900000000000001</v>
      </c>
      <c r="M1499" s="9">
        <v>0.62796870309348951</v>
      </c>
      <c r="N1499" s="10">
        <v>0.08</v>
      </c>
      <c r="O1499" s="10">
        <v>0.13</v>
      </c>
      <c r="P1499" s="9">
        <v>0</v>
      </c>
      <c r="Q1499" s="10">
        <v>0.87499999999999989</v>
      </c>
      <c r="R1499" s="9">
        <v>0.53560000000000008</v>
      </c>
      <c r="S1499" s="9">
        <v>0.29268292682927011</v>
      </c>
      <c r="T1499" s="11">
        <v>7.6628351999999997E-2</v>
      </c>
      <c r="U1499" s="9">
        <v>5.3325987799999995E-3</v>
      </c>
      <c r="V1499" s="10">
        <v>1.1789421249999999E-2</v>
      </c>
      <c r="W1499" s="9">
        <v>4.3853889263716993E-2</v>
      </c>
      <c r="X1499" s="9">
        <v>0.33647723622301101</v>
      </c>
      <c r="Y1499" s="9">
        <v>0</v>
      </c>
      <c r="Z1499" s="9">
        <v>0.84</v>
      </c>
      <c r="AA1499" s="10">
        <v>0</v>
      </c>
      <c r="AB1499" s="9">
        <v>3.9999999105930328E-2</v>
      </c>
      <c r="AC1499" s="9">
        <v>0.63400000000000001</v>
      </c>
      <c r="AD1499" s="10">
        <v>0.62226402148634197</v>
      </c>
      <c r="AE1499" s="10">
        <v>0.64244730971977604</v>
      </c>
      <c r="AF1499" s="9">
        <v>0.18796702267191334</v>
      </c>
      <c r="AG1499" s="9">
        <v>0.80473785714285717</v>
      </c>
    </row>
    <row r="1500" spans="3:33">
      <c r="C1500" t="s">
        <v>226</v>
      </c>
      <c r="D1500">
        <v>2001</v>
      </c>
      <c r="E1500" s="9">
        <v>0.4265325315005728</v>
      </c>
      <c r="F1500" s="9">
        <v>1.1882999994792046E-2</v>
      </c>
      <c r="G1500" s="9">
        <v>1.0000000000000009E-2</v>
      </c>
      <c r="H1500" s="9">
        <v>0.75</v>
      </c>
      <c r="I1500" s="9">
        <v>0</v>
      </c>
      <c r="J1500" s="9">
        <v>0.21999999999999997</v>
      </c>
      <c r="K1500" s="10">
        <v>0.27966666666666667</v>
      </c>
      <c r="L1500" s="9">
        <v>0.31920000000000004</v>
      </c>
      <c r="M1500" s="9">
        <v>0.62525735212605305</v>
      </c>
      <c r="N1500" s="10">
        <v>0.08</v>
      </c>
      <c r="O1500" s="10">
        <v>0.08</v>
      </c>
      <c r="P1500" s="9">
        <v>0</v>
      </c>
      <c r="Q1500" s="10">
        <v>0.87499999999999989</v>
      </c>
      <c r="R1500" s="9">
        <v>0.53560000000000008</v>
      </c>
      <c r="S1500" s="9">
        <v>0.2957073170731721</v>
      </c>
      <c r="T1500" s="11">
        <v>7.6628351999999997E-2</v>
      </c>
      <c r="U1500" s="9">
        <v>4.9214644099999996E-3</v>
      </c>
      <c r="V1500" s="10">
        <v>1.074922805E-2</v>
      </c>
      <c r="W1500" s="9">
        <v>4.3853889263716993E-2</v>
      </c>
      <c r="X1500" s="9">
        <v>0.33647723622301101</v>
      </c>
      <c r="Y1500" s="9">
        <v>0</v>
      </c>
      <c r="Z1500" s="9">
        <v>0.84</v>
      </c>
      <c r="AA1500" s="10">
        <v>0</v>
      </c>
      <c r="AB1500" s="9">
        <v>1.9999999552965164E-2</v>
      </c>
      <c r="AC1500" s="9">
        <v>0.66400000000000003</v>
      </c>
      <c r="AD1500" s="10">
        <v>0.64976063309089205</v>
      </c>
      <c r="AE1500" s="10">
        <v>0.65607518028133893</v>
      </c>
      <c r="AF1500" s="9">
        <v>0.30937544157128777</v>
      </c>
      <c r="AG1500" s="9">
        <v>0.90536414285714284</v>
      </c>
    </row>
    <row r="1501" spans="3:33">
      <c r="C1501" t="s">
        <v>226</v>
      </c>
      <c r="D1501">
        <v>2002</v>
      </c>
      <c r="E1501" s="9">
        <v>0.4265325315005728</v>
      </c>
      <c r="F1501" s="9">
        <v>1.2115999989584091E-2</v>
      </c>
      <c r="G1501" s="9">
        <v>1.0000000000000009E-2</v>
      </c>
      <c r="H1501" s="9">
        <v>0.75</v>
      </c>
      <c r="I1501" s="9">
        <v>0</v>
      </c>
      <c r="J1501" s="9">
        <v>0.21999999999999997</v>
      </c>
      <c r="K1501" s="10">
        <v>0.27966666666666667</v>
      </c>
      <c r="L1501" s="9">
        <v>0.31940000000000002</v>
      </c>
      <c r="M1501" s="9">
        <v>0.62534600890716008</v>
      </c>
      <c r="N1501" s="10">
        <v>0.08</v>
      </c>
      <c r="O1501" s="10">
        <v>0.09</v>
      </c>
      <c r="P1501" s="9">
        <v>0</v>
      </c>
      <c r="Q1501" s="10">
        <v>0.87499999999999989</v>
      </c>
      <c r="R1501" s="9">
        <v>0.53560000000000008</v>
      </c>
      <c r="S1501" s="9">
        <v>0.29473170731707399</v>
      </c>
      <c r="T1501" s="11">
        <v>7.6628351999999997E-2</v>
      </c>
      <c r="U1501" s="9">
        <v>4.3679617499999997E-3</v>
      </c>
      <c r="V1501" s="10">
        <v>9.7090348499999993E-3</v>
      </c>
      <c r="W1501" s="9">
        <v>4.3853889263716993E-2</v>
      </c>
      <c r="X1501" s="9">
        <v>0.33647723622301101</v>
      </c>
      <c r="Y1501" s="9">
        <v>0</v>
      </c>
      <c r="Z1501" s="9">
        <v>0.84</v>
      </c>
      <c r="AA1501" s="10">
        <v>0</v>
      </c>
      <c r="AB1501" s="9">
        <v>0</v>
      </c>
      <c r="AC1501" s="9">
        <v>0.65</v>
      </c>
      <c r="AD1501" s="10">
        <v>0.67725724469544202</v>
      </c>
      <c r="AE1501" s="10">
        <v>0.66970305084290194</v>
      </c>
      <c r="AF1501" s="9">
        <v>0.43588822355289442</v>
      </c>
      <c r="AG1501" s="9">
        <v>0.96316014285714291</v>
      </c>
    </row>
    <row r="1502" spans="3:33">
      <c r="C1502" t="s">
        <v>226</v>
      </c>
      <c r="D1502">
        <v>2003</v>
      </c>
      <c r="E1502" s="9">
        <v>0.4265325315005728</v>
      </c>
      <c r="F1502" s="9">
        <v>1.2348999984376132E-2</v>
      </c>
      <c r="G1502" s="9">
        <v>1.0000000000000009E-2</v>
      </c>
      <c r="H1502" s="9">
        <v>0.75</v>
      </c>
      <c r="I1502" s="9">
        <v>0</v>
      </c>
      <c r="J1502" s="9">
        <v>0.21999999999999997</v>
      </c>
      <c r="K1502" s="10">
        <v>0.27966666666666667</v>
      </c>
      <c r="L1502" s="9">
        <v>0.3196</v>
      </c>
      <c r="M1502" s="9">
        <v>0.6286172065481801</v>
      </c>
      <c r="N1502" s="10">
        <v>0.08</v>
      </c>
      <c r="O1502" s="10">
        <v>0.09</v>
      </c>
      <c r="P1502" s="9">
        <v>0</v>
      </c>
      <c r="Q1502" s="10">
        <v>0.87499999999999989</v>
      </c>
      <c r="R1502" s="9">
        <v>0.53560000000000008</v>
      </c>
      <c r="S1502" s="9">
        <v>0.28648780487805003</v>
      </c>
      <c r="T1502" s="11">
        <v>7.6628351999999997E-2</v>
      </c>
      <c r="U1502" s="9">
        <v>3.8272530999999997E-3</v>
      </c>
      <c r="V1502" s="10">
        <v>8.6688416500000001E-3</v>
      </c>
      <c r="W1502" s="9">
        <v>4.3853889263716993E-2</v>
      </c>
      <c r="X1502" s="9">
        <v>0.33647723622301101</v>
      </c>
      <c r="Y1502" s="9">
        <v>0</v>
      </c>
      <c r="Z1502" s="9">
        <v>0.84</v>
      </c>
      <c r="AA1502" s="10">
        <v>0</v>
      </c>
      <c r="AB1502" s="9">
        <v>0</v>
      </c>
      <c r="AC1502" s="9">
        <v>0.66</v>
      </c>
      <c r="AD1502" s="10">
        <v>0.70965460580588391</v>
      </c>
      <c r="AE1502" s="10">
        <v>0.68173990188922395</v>
      </c>
      <c r="AF1502" s="9">
        <v>0.58273390875904341</v>
      </c>
      <c r="AG1502" s="9">
        <v>1</v>
      </c>
    </row>
    <row r="1503" spans="3:33">
      <c r="C1503" t="s">
        <v>226</v>
      </c>
      <c r="D1503">
        <v>2004</v>
      </c>
      <c r="E1503" s="9">
        <v>0.4265325315005728</v>
      </c>
      <c r="F1503" s="9">
        <v>1.2581999979168177E-2</v>
      </c>
      <c r="G1503" s="9">
        <v>1.0000000000000009E-2</v>
      </c>
      <c r="H1503" s="9">
        <v>0.75</v>
      </c>
      <c r="I1503" s="9">
        <v>0</v>
      </c>
      <c r="J1503" s="9">
        <v>0.21999999999999997</v>
      </c>
      <c r="K1503" s="10">
        <v>0.27966666666666667</v>
      </c>
      <c r="L1503" s="9">
        <v>0.31980000000000003</v>
      </c>
      <c r="M1503" s="9">
        <v>0.61711760819288908</v>
      </c>
      <c r="N1503" s="10">
        <v>0.08</v>
      </c>
      <c r="O1503" s="10">
        <v>0.13</v>
      </c>
      <c r="P1503" s="9">
        <v>0</v>
      </c>
      <c r="Q1503" s="10">
        <v>0.87499999999999989</v>
      </c>
      <c r="R1503" s="9">
        <v>0.52450400000000008</v>
      </c>
      <c r="S1503" s="9">
        <v>0.27585365853658605</v>
      </c>
      <c r="T1503" s="11">
        <v>7.6628351999999997E-2</v>
      </c>
      <c r="U1503" s="9">
        <v>3.11515362E-3</v>
      </c>
      <c r="V1503" s="10">
        <v>7.62864845E-3</v>
      </c>
      <c r="W1503" s="9">
        <v>4.3853889263716993E-2</v>
      </c>
      <c r="X1503" s="9">
        <v>0.33647723622301101</v>
      </c>
      <c r="Y1503" s="9">
        <v>0</v>
      </c>
      <c r="Z1503" s="9">
        <v>0.84</v>
      </c>
      <c r="AA1503" s="10">
        <v>0</v>
      </c>
      <c r="AB1503" s="9">
        <v>0</v>
      </c>
      <c r="AC1503" s="9">
        <v>0.67400000000000004</v>
      </c>
      <c r="AD1503" s="10">
        <v>0.65437215483620403</v>
      </c>
      <c r="AE1503" s="10">
        <v>0.64410798345184994</v>
      </c>
      <c r="AF1503" s="9">
        <v>0.73826717191105773</v>
      </c>
      <c r="AG1503" s="9">
        <v>1</v>
      </c>
    </row>
    <row r="1504" spans="3:33">
      <c r="C1504" t="s">
        <v>226</v>
      </c>
      <c r="D1504">
        <v>2005</v>
      </c>
      <c r="E1504" s="9">
        <v>0.4265325315005728</v>
      </c>
      <c r="F1504" s="9">
        <v>1.2814999973960222E-2</v>
      </c>
      <c r="G1504" s="9">
        <v>1.0000000000000009E-2</v>
      </c>
      <c r="H1504" s="9">
        <v>0.75</v>
      </c>
      <c r="I1504" s="9">
        <v>0</v>
      </c>
      <c r="J1504" s="9">
        <v>0.21999999999999997</v>
      </c>
      <c r="K1504" s="10">
        <v>0.27966666666666667</v>
      </c>
      <c r="L1504" s="9">
        <v>0.32</v>
      </c>
      <c r="M1504" s="9">
        <v>0.62973137973136795</v>
      </c>
      <c r="N1504" s="10">
        <v>0.08</v>
      </c>
      <c r="O1504" s="10">
        <v>0.21</v>
      </c>
      <c r="P1504" s="9">
        <v>0</v>
      </c>
      <c r="Q1504" s="10">
        <v>0.87499999999999989</v>
      </c>
      <c r="R1504" s="9">
        <v>0.52468000000000004</v>
      </c>
      <c r="S1504" s="9">
        <v>0.28401463414634209</v>
      </c>
      <c r="T1504" s="11">
        <v>7.6628351999999997E-2</v>
      </c>
      <c r="U1504" s="9">
        <v>2.8660235699999996E-3</v>
      </c>
      <c r="V1504" s="10">
        <v>6.5884552499999999E-3</v>
      </c>
      <c r="W1504" s="9">
        <v>4.3853889263716993E-2</v>
      </c>
      <c r="X1504" s="9">
        <v>0.33647723622301101</v>
      </c>
      <c r="Y1504" s="9">
        <v>0</v>
      </c>
      <c r="Z1504" s="9">
        <v>0.84</v>
      </c>
      <c r="AA1504" s="10">
        <v>0</v>
      </c>
      <c r="AB1504" s="9">
        <v>0</v>
      </c>
      <c r="AC1504" s="9">
        <v>0.66299999999999992</v>
      </c>
      <c r="AD1504" s="10">
        <v>0.65798057574528401</v>
      </c>
      <c r="AE1504" s="10">
        <v>0.65422958475381998</v>
      </c>
      <c r="AF1504" s="9">
        <v>0.90395904272018113</v>
      </c>
      <c r="AG1504" s="9">
        <v>1</v>
      </c>
    </row>
    <row r="1505" spans="3:33">
      <c r="C1505" t="s">
        <v>226</v>
      </c>
      <c r="D1505">
        <v>2006</v>
      </c>
      <c r="E1505" s="9">
        <v>0.4265325315005728</v>
      </c>
      <c r="F1505" s="9">
        <v>1.3047999968752267E-2</v>
      </c>
      <c r="G1505" s="9">
        <v>1.0000000000000009E-2</v>
      </c>
      <c r="H1505" s="9">
        <v>0.75</v>
      </c>
      <c r="I1505" s="9">
        <v>0</v>
      </c>
      <c r="J1505" s="9">
        <v>0.21999999999999997</v>
      </c>
      <c r="K1505" s="10">
        <v>0.27966666666666667</v>
      </c>
      <c r="L1505" s="9">
        <v>0.3196</v>
      </c>
      <c r="M1505" s="9">
        <v>0.65561549100960015</v>
      </c>
      <c r="N1505" s="10">
        <v>0.08</v>
      </c>
      <c r="O1505" s="10">
        <v>0.13</v>
      </c>
      <c r="P1505" s="9">
        <v>0</v>
      </c>
      <c r="Q1505" s="10">
        <v>0.87499999999999989</v>
      </c>
      <c r="R1505" s="9">
        <v>0.525424</v>
      </c>
      <c r="S1505" s="9">
        <v>0.28506341463414797</v>
      </c>
      <c r="T1505" s="11">
        <v>7.6628351999999997E-2</v>
      </c>
      <c r="U1505" s="9">
        <v>2.3203405700000001E-3</v>
      </c>
      <c r="V1505" s="10">
        <v>6.7296051666666662E-3</v>
      </c>
      <c r="W1505" s="9">
        <v>4.3853889263716993E-2</v>
      </c>
      <c r="X1505" s="9">
        <v>0.33647723622301101</v>
      </c>
      <c r="Y1505" s="9">
        <v>0</v>
      </c>
      <c r="Z1505" s="9">
        <v>0.84</v>
      </c>
      <c r="AA1505" s="10">
        <v>0</v>
      </c>
      <c r="AB1505" s="9">
        <v>0</v>
      </c>
      <c r="AC1505" s="9">
        <v>0.66900000000000004</v>
      </c>
      <c r="AD1505" s="10">
        <v>0.66936577449781998</v>
      </c>
      <c r="AE1505" s="10">
        <v>0.66928361672660197</v>
      </c>
      <c r="AF1505" s="9">
        <v>1</v>
      </c>
      <c r="AG1505" s="9">
        <v>1</v>
      </c>
    </row>
    <row r="1506" spans="3:33">
      <c r="C1506" t="s">
        <v>226</v>
      </c>
      <c r="D1506">
        <v>2007</v>
      </c>
      <c r="E1506" s="9">
        <v>0.4265325315005728</v>
      </c>
      <c r="F1506" s="9">
        <v>1.328099996354431E-2</v>
      </c>
      <c r="G1506" s="9">
        <v>1.0000000000000009E-2</v>
      </c>
      <c r="H1506" s="9">
        <v>0.75</v>
      </c>
      <c r="I1506" s="9">
        <v>0</v>
      </c>
      <c r="J1506" s="9">
        <v>0.21999999999999997</v>
      </c>
      <c r="K1506" s="10">
        <v>0.27966666666666667</v>
      </c>
      <c r="L1506" s="9">
        <v>0.31920000000000004</v>
      </c>
      <c r="M1506" s="9">
        <v>0.63644360269368194</v>
      </c>
      <c r="N1506" s="10">
        <v>0.08</v>
      </c>
      <c r="O1506" s="10">
        <v>0.15</v>
      </c>
      <c r="P1506" s="9">
        <v>0</v>
      </c>
      <c r="Q1506" s="10">
        <v>0.87499999999999989</v>
      </c>
      <c r="R1506" s="9">
        <v>0.53079999999999994</v>
      </c>
      <c r="S1506" s="9">
        <v>0.28040975609756202</v>
      </c>
      <c r="T1506" s="11">
        <v>7.6628351999999997E-2</v>
      </c>
      <c r="U1506" s="9">
        <v>1.7478111099999999E-3</v>
      </c>
      <c r="V1506" s="10">
        <v>6.8707550833333334E-3</v>
      </c>
      <c r="W1506" s="9">
        <v>4.3853889263716993E-2</v>
      </c>
      <c r="X1506" s="9">
        <v>0.33647723622301101</v>
      </c>
      <c r="Y1506" s="9">
        <v>0</v>
      </c>
      <c r="Z1506" s="9">
        <v>0.84</v>
      </c>
      <c r="AA1506" s="10">
        <v>0</v>
      </c>
      <c r="AB1506" s="9">
        <v>0</v>
      </c>
      <c r="AC1506" s="9">
        <v>0.67900000000000005</v>
      </c>
      <c r="AD1506" s="10">
        <v>0.63118163105013603</v>
      </c>
      <c r="AE1506" s="10">
        <v>0.67181145749088</v>
      </c>
      <c r="AF1506" s="9">
        <v>1</v>
      </c>
      <c r="AG1506" s="9">
        <v>1</v>
      </c>
    </row>
    <row r="1507" spans="3:33">
      <c r="C1507" t="s">
        <v>226</v>
      </c>
      <c r="D1507">
        <v>2008</v>
      </c>
      <c r="E1507" s="9">
        <v>0.4265325315005728</v>
      </c>
      <c r="F1507" s="9">
        <v>1.3513999958336353E-2</v>
      </c>
      <c r="G1507" s="9">
        <v>1.0000000000000009E-2</v>
      </c>
      <c r="H1507" s="9">
        <v>0.75</v>
      </c>
      <c r="I1507" s="9">
        <v>0</v>
      </c>
      <c r="J1507" s="9">
        <v>0.21999999999999997</v>
      </c>
      <c r="K1507" s="10">
        <v>0.27966666666666667</v>
      </c>
      <c r="L1507" s="9">
        <v>0.31879999999999997</v>
      </c>
      <c r="M1507" s="9">
        <v>0.79290455840450003</v>
      </c>
      <c r="N1507" s="10">
        <v>0.08</v>
      </c>
      <c r="O1507" s="10">
        <v>0.15299999993294477</v>
      </c>
      <c r="P1507" s="9">
        <v>0</v>
      </c>
      <c r="Q1507" s="10">
        <v>0.87499999999999989</v>
      </c>
      <c r="R1507" s="9">
        <v>0.54223999999999994</v>
      </c>
      <c r="S1507" s="9">
        <v>0.25523414634146402</v>
      </c>
      <c r="T1507" s="11">
        <v>7.6628351999999997E-2</v>
      </c>
      <c r="U1507" s="9">
        <v>0</v>
      </c>
      <c r="V1507" s="10">
        <v>7.0119049999999997E-3</v>
      </c>
      <c r="W1507" s="9">
        <v>4.3853889263716993E-2</v>
      </c>
      <c r="X1507" s="9">
        <v>0.33647723622301101</v>
      </c>
      <c r="Y1507" s="9">
        <v>0</v>
      </c>
      <c r="Z1507" s="9">
        <v>0.84</v>
      </c>
      <c r="AA1507" s="10">
        <v>0</v>
      </c>
      <c r="AB1507" s="9">
        <v>0</v>
      </c>
      <c r="AC1507" s="9">
        <v>0.68299999999999994</v>
      </c>
      <c r="AD1507" s="10">
        <v>0.57513134707480595</v>
      </c>
      <c r="AE1507" s="10">
        <v>0.65051996118778199</v>
      </c>
      <c r="AF1507" s="9">
        <v>1</v>
      </c>
      <c r="AG1507" s="9">
        <v>0.98861571428571438</v>
      </c>
    </row>
    <row r="1508" spans="3:33">
      <c r="C1508" t="s">
        <v>226</v>
      </c>
      <c r="D1508">
        <v>2009</v>
      </c>
      <c r="E1508" s="9">
        <v>0.4265325315005728</v>
      </c>
      <c r="F1508" s="9">
        <v>1.3746999953128398E-2</v>
      </c>
      <c r="G1508" s="9">
        <v>2.9799999557435508E-2</v>
      </c>
      <c r="H1508" s="9">
        <v>0.75</v>
      </c>
      <c r="I1508" s="9">
        <v>0</v>
      </c>
      <c r="J1508" s="9">
        <v>0.23559999965131284</v>
      </c>
      <c r="K1508" s="10">
        <v>0.27966666666666667</v>
      </c>
      <c r="L1508" s="9">
        <v>0.31840000000000002</v>
      </c>
      <c r="M1508" s="9">
        <v>0.79290455840450003</v>
      </c>
      <c r="N1508" s="10">
        <v>0.08</v>
      </c>
      <c r="O1508" s="10">
        <v>0.15599999986588953</v>
      </c>
      <c r="P1508" s="9">
        <v>0</v>
      </c>
      <c r="Q1508" s="10">
        <v>0.87499999999999989</v>
      </c>
      <c r="R1508" s="9">
        <v>0.56736000000000009</v>
      </c>
      <c r="S1508" s="9">
        <v>0.28412946276877393</v>
      </c>
      <c r="T1508" s="11">
        <v>7.6628351999999997E-2</v>
      </c>
      <c r="U1508" s="9">
        <v>0</v>
      </c>
      <c r="V1508" s="10">
        <v>7.1521430968654338E-3</v>
      </c>
      <c r="W1508" s="9">
        <v>4.3853889263716993E-2</v>
      </c>
      <c r="X1508" s="9">
        <v>0.33647723622301101</v>
      </c>
      <c r="Y1508" s="9">
        <v>0</v>
      </c>
      <c r="Z1508" s="9">
        <v>0.84</v>
      </c>
      <c r="AA1508" s="10">
        <v>0</v>
      </c>
      <c r="AB1508" s="9">
        <v>1.9999999552965164E-2</v>
      </c>
      <c r="AC1508" s="9">
        <v>0.66599999999999993</v>
      </c>
      <c r="AD1508" s="10">
        <v>0.58813820767707203</v>
      </c>
      <c r="AE1508" s="10">
        <v>0.65842220901314596</v>
      </c>
      <c r="AF1508" s="9">
        <v>1</v>
      </c>
      <c r="AG1508" s="9">
        <v>0.96884340044194595</v>
      </c>
    </row>
    <row r="1509" spans="3:33">
      <c r="C1509" t="s">
        <v>226</v>
      </c>
      <c r="D1509">
        <v>2010</v>
      </c>
      <c r="E1509" s="9">
        <v>0.4265325315005728</v>
      </c>
      <c r="F1509" s="9">
        <v>1.3979999947920443E-2</v>
      </c>
      <c r="G1509" s="9">
        <v>4.9599999114871007E-2</v>
      </c>
      <c r="H1509" s="9">
        <v>0.75</v>
      </c>
      <c r="I1509" s="9">
        <v>0</v>
      </c>
      <c r="J1509" s="9">
        <v>0.25119999930262571</v>
      </c>
      <c r="K1509" s="10">
        <v>0.27966666666666667</v>
      </c>
      <c r="L1509" s="9">
        <v>0.32158399992883202</v>
      </c>
      <c r="M1509" s="9">
        <v>0.79290455840450003</v>
      </c>
      <c r="N1509" s="10">
        <v>0.08</v>
      </c>
      <c r="O1509" s="10">
        <v>0.15899999979883431</v>
      </c>
      <c r="P1509" s="9">
        <v>0</v>
      </c>
      <c r="Q1509" s="10">
        <v>0.87499999999999989</v>
      </c>
      <c r="R1509" s="9">
        <v>0.56736000000000009</v>
      </c>
      <c r="S1509" s="9">
        <v>0.31302477919608407</v>
      </c>
      <c r="T1509" s="11">
        <v>7.6628351999999997E-2</v>
      </c>
      <c r="U1509" s="9">
        <v>0</v>
      </c>
      <c r="V1509" s="10">
        <v>7.2923811937308678E-3</v>
      </c>
      <c r="W1509" s="9">
        <v>4.3853889263716993E-2</v>
      </c>
      <c r="X1509" s="9">
        <v>0.33647723622301101</v>
      </c>
      <c r="Y1509" s="9">
        <v>0</v>
      </c>
      <c r="Z1509" s="9">
        <v>0.84</v>
      </c>
      <c r="AA1509" s="10">
        <v>0</v>
      </c>
      <c r="AB1509" s="9">
        <v>3.9999999105930328E-2</v>
      </c>
      <c r="AC1509" s="9">
        <v>0.66200000000000003</v>
      </c>
      <c r="AD1509" s="10">
        <v>0.5872568256200017</v>
      </c>
      <c r="AE1509" s="10">
        <v>0.65683798695842466</v>
      </c>
      <c r="AF1509" s="9">
        <v>1</v>
      </c>
      <c r="AG1509" s="9">
        <v>0.94907108659817718</v>
      </c>
    </row>
    <row r="1510" spans="3:33">
      <c r="C1510" t="s">
        <v>228</v>
      </c>
      <c r="D1510">
        <v>1995</v>
      </c>
      <c r="E1510" s="9">
        <v>0.69269723113964699</v>
      </c>
      <c r="F1510" s="9">
        <v>0.28710000000000002</v>
      </c>
      <c r="G1510" s="9">
        <v>0</v>
      </c>
      <c r="H1510" s="9">
        <v>0.44999999999999996</v>
      </c>
      <c r="I1510" s="9">
        <v>2.6666666666666668E-2</v>
      </c>
      <c r="J1510" s="9">
        <v>2.0000000000000018E-2</v>
      </c>
      <c r="K1510" s="10">
        <v>0.54108333333333336</v>
      </c>
      <c r="L1510" s="9">
        <v>0.152</v>
      </c>
      <c r="M1510" s="9">
        <v>6.0207336523126043E-2</v>
      </c>
      <c r="N1510" s="10">
        <v>0.16</v>
      </c>
      <c r="O1510" s="10">
        <v>0.99</v>
      </c>
      <c r="P1510" s="9">
        <v>0.03</v>
      </c>
      <c r="Q1510" s="10">
        <v>7.4999999999999997E-2</v>
      </c>
      <c r="R1510" s="9">
        <v>0.68720000000000003</v>
      </c>
      <c r="S1510" s="9">
        <v>0.303198536585366</v>
      </c>
      <c r="T1510" s="11">
        <v>0.133333334</v>
      </c>
      <c r="U1510" s="9">
        <v>1.693999232E-2</v>
      </c>
      <c r="V1510" s="10">
        <v>3.4277820000000001E-2</v>
      </c>
      <c r="W1510" s="9">
        <v>1.6118995598252122E-2</v>
      </c>
      <c r="X1510" s="9">
        <v>0.137457171820657</v>
      </c>
      <c r="Y1510" s="9">
        <v>9.9999999999988987E-4</v>
      </c>
      <c r="Z1510" s="9">
        <v>0.96</v>
      </c>
      <c r="AA1510" s="10">
        <v>0.1466275659824047</v>
      </c>
      <c r="AB1510" s="9">
        <v>5.0000000000000044E-2</v>
      </c>
      <c r="AC1510" s="9">
        <v>0.61936000028252602</v>
      </c>
      <c r="AD1510" s="10">
        <v>0.39856752185111555</v>
      </c>
      <c r="AE1510" s="10">
        <v>0.42387195527930144</v>
      </c>
      <c r="AF1510" s="9">
        <v>3.8196261750960553E-2</v>
      </c>
      <c r="AG1510" s="9">
        <v>0.34089146015550037</v>
      </c>
    </row>
    <row r="1511" spans="3:33">
      <c r="C1511" t="s">
        <v>228</v>
      </c>
      <c r="D1511">
        <v>1996</v>
      </c>
      <c r="E1511" s="9">
        <v>0.69269723113964699</v>
      </c>
      <c r="F1511" s="9">
        <v>0.29332000000000003</v>
      </c>
      <c r="G1511" s="9">
        <v>0</v>
      </c>
      <c r="H1511" s="9">
        <v>0.44999999999999996</v>
      </c>
      <c r="I1511" s="9">
        <v>2.6666666666666668E-2</v>
      </c>
      <c r="J1511" s="9">
        <v>2.0000000000000018E-2</v>
      </c>
      <c r="K1511" s="10">
        <v>0.54108333333333336</v>
      </c>
      <c r="L1511" s="9">
        <v>0.14960000000000001</v>
      </c>
      <c r="M1511" s="9">
        <v>3.6983292807278967E-2</v>
      </c>
      <c r="N1511" s="10">
        <v>0.16</v>
      </c>
      <c r="O1511" s="10">
        <v>0.9</v>
      </c>
      <c r="P1511" s="9">
        <v>0.03</v>
      </c>
      <c r="Q1511" s="10">
        <v>7.4999999999999997E-2</v>
      </c>
      <c r="R1511" s="9">
        <v>0.68720000000000003</v>
      </c>
      <c r="S1511" s="9">
        <v>0.29969024390243992</v>
      </c>
      <c r="T1511" s="11">
        <v>0.133333334</v>
      </c>
      <c r="U1511" s="9">
        <v>3.1567824290000004E-2</v>
      </c>
      <c r="V1511" s="10">
        <v>3.2045664049999999E-2</v>
      </c>
      <c r="W1511" s="9">
        <v>1.6118995598252122E-2</v>
      </c>
      <c r="X1511" s="9">
        <v>0.137457171820657</v>
      </c>
      <c r="Y1511" s="9">
        <v>9.9999999999988987E-4</v>
      </c>
      <c r="Z1511" s="9">
        <v>0.96</v>
      </c>
      <c r="AA1511" s="10">
        <v>0.1466275659824047</v>
      </c>
      <c r="AB1511" s="9">
        <v>5.0000000000000044E-2</v>
      </c>
      <c r="AC1511" s="9">
        <v>0.63200000000000001</v>
      </c>
      <c r="AD1511" s="10">
        <v>0.39649747132386198</v>
      </c>
      <c r="AE1511" s="10">
        <v>0.42231832174900796</v>
      </c>
      <c r="AF1511" s="9">
        <v>6.1673453082621441E-2</v>
      </c>
      <c r="AG1511" s="9">
        <v>0.34784842857142856</v>
      </c>
    </row>
    <row r="1512" spans="3:33">
      <c r="C1512" t="s">
        <v>228</v>
      </c>
      <c r="D1512">
        <v>1997</v>
      </c>
      <c r="E1512" s="9">
        <v>0.69269723113964699</v>
      </c>
      <c r="F1512" s="9">
        <v>0.29954000000000003</v>
      </c>
      <c r="G1512" s="9">
        <v>0</v>
      </c>
      <c r="H1512" s="9">
        <v>0.44999999999999996</v>
      </c>
      <c r="I1512" s="9">
        <v>2.6666666666666668E-2</v>
      </c>
      <c r="J1512" s="9">
        <v>2.0000000000000018E-2</v>
      </c>
      <c r="K1512" s="10">
        <v>0.54108333333333336</v>
      </c>
      <c r="L1512" s="9">
        <v>0.1472</v>
      </c>
      <c r="M1512" s="9">
        <v>6.9640932798830102E-3</v>
      </c>
      <c r="N1512" s="10">
        <v>0.16</v>
      </c>
      <c r="O1512" s="10">
        <v>0.85</v>
      </c>
      <c r="P1512" s="9">
        <v>0.03</v>
      </c>
      <c r="Q1512" s="10">
        <v>7.4999999999999997E-2</v>
      </c>
      <c r="R1512" s="9">
        <v>0.68720000000000003</v>
      </c>
      <c r="S1512" s="9">
        <v>0.29645609756097602</v>
      </c>
      <c r="T1512" s="11">
        <v>0.133333334</v>
      </c>
      <c r="U1512" s="9">
        <v>1.8439980010000002E-2</v>
      </c>
      <c r="V1512" s="10">
        <v>2.98135081E-2</v>
      </c>
      <c r="W1512" s="9">
        <v>1.6118995598252122E-2</v>
      </c>
      <c r="X1512" s="9">
        <v>0.137457171820657</v>
      </c>
      <c r="Y1512" s="9">
        <v>9.9999999999988987E-4</v>
      </c>
      <c r="Z1512" s="9">
        <v>0.96</v>
      </c>
      <c r="AA1512" s="10">
        <v>0.1466275659824047</v>
      </c>
      <c r="AB1512" s="9">
        <v>8.3666661566666689E-2</v>
      </c>
      <c r="AC1512" s="9">
        <v>0.63900000000000001</v>
      </c>
      <c r="AD1512" s="10">
        <v>0.36263440057603902</v>
      </c>
      <c r="AE1512" s="10">
        <v>0.42700683829370101</v>
      </c>
      <c r="AF1512" s="9">
        <v>0.11457770729670666</v>
      </c>
      <c r="AG1512" s="9">
        <v>0.39043319047619046</v>
      </c>
    </row>
    <row r="1513" spans="3:33">
      <c r="C1513" t="s">
        <v>228</v>
      </c>
      <c r="D1513">
        <v>1998</v>
      </c>
      <c r="E1513" s="9">
        <v>0.69269723113964699</v>
      </c>
      <c r="F1513" s="9">
        <v>0.30576000000000003</v>
      </c>
      <c r="G1513" s="9">
        <v>0</v>
      </c>
      <c r="H1513" s="9">
        <v>0.44999999999999996</v>
      </c>
      <c r="I1513" s="9">
        <v>2.6666666666666668E-2</v>
      </c>
      <c r="J1513" s="9">
        <v>2.0000000000000018E-2</v>
      </c>
      <c r="K1513" s="10">
        <v>0.54108333333333336</v>
      </c>
      <c r="L1513" s="9">
        <v>0.14480000000000001</v>
      </c>
      <c r="M1513" s="9">
        <v>1.0207336523125998E-2</v>
      </c>
      <c r="N1513" s="10">
        <v>0.16</v>
      </c>
      <c r="O1513" s="10">
        <v>0.9</v>
      </c>
      <c r="P1513" s="9">
        <v>0.03</v>
      </c>
      <c r="Q1513" s="10">
        <v>7.4999999999999997E-2</v>
      </c>
      <c r="R1513" s="9">
        <v>0.68720000000000003</v>
      </c>
      <c r="S1513" s="9">
        <v>0.29336487804878209</v>
      </c>
      <c r="T1513" s="11">
        <v>0.133333334</v>
      </c>
      <c r="U1513" s="9">
        <v>1.9570150100000003E-2</v>
      </c>
      <c r="V1513" s="10">
        <v>2.7581352149999998E-2</v>
      </c>
      <c r="W1513" s="9">
        <v>1.6118995598252122E-2</v>
      </c>
      <c r="X1513" s="9">
        <v>0.137457171820657</v>
      </c>
      <c r="Y1513" s="9">
        <v>9.9999999999988987E-4</v>
      </c>
      <c r="Z1513" s="9">
        <v>0.96</v>
      </c>
      <c r="AA1513" s="10">
        <v>0.1466275659824047</v>
      </c>
      <c r="AB1513" s="9">
        <v>0.11733332313333333</v>
      </c>
      <c r="AC1513" s="9">
        <v>0.59</v>
      </c>
      <c r="AD1513" s="10">
        <v>0.328771329828216</v>
      </c>
      <c r="AE1513" s="10">
        <v>0.431695354838394</v>
      </c>
      <c r="AF1513" s="9">
        <v>0.15284495181829888</v>
      </c>
      <c r="AG1513" s="9">
        <v>0.43301795238095236</v>
      </c>
    </row>
    <row r="1514" spans="3:33">
      <c r="C1514" t="s">
        <v>228</v>
      </c>
      <c r="D1514">
        <v>1999</v>
      </c>
      <c r="E1514" s="9">
        <v>0.69269723113964699</v>
      </c>
      <c r="F1514" s="9">
        <v>0.31197999999999998</v>
      </c>
      <c r="G1514" s="9">
        <v>0</v>
      </c>
      <c r="H1514" s="9">
        <v>0.44999999999999996</v>
      </c>
      <c r="I1514" s="9">
        <v>2.6666666666666668E-2</v>
      </c>
      <c r="J1514" s="9">
        <v>2.0000000000000018E-2</v>
      </c>
      <c r="K1514" s="10">
        <v>0.54108333333333336</v>
      </c>
      <c r="L1514" s="9">
        <v>0.1424</v>
      </c>
      <c r="M1514" s="9">
        <v>0</v>
      </c>
      <c r="N1514" s="10">
        <v>0.16</v>
      </c>
      <c r="O1514" s="10">
        <v>0.92</v>
      </c>
      <c r="P1514" s="9">
        <v>0.03</v>
      </c>
      <c r="Q1514" s="10">
        <v>7.4999999999999997E-2</v>
      </c>
      <c r="R1514" s="9">
        <v>0.68720000000000003</v>
      </c>
      <c r="S1514" s="9">
        <v>0.29032634146341596</v>
      </c>
      <c r="T1514" s="11">
        <v>0.133333334</v>
      </c>
      <c r="U1514" s="9">
        <v>2.0621167279999998E-2</v>
      </c>
      <c r="V1514" s="10">
        <v>2.53491962E-2</v>
      </c>
      <c r="W1514" s="9">
        <v>1.6118995598252122E-2</v>
      </c>
      <c r="X1514" s="9">
        <v>0.137457171820657</v>
      </c>
      <c r="Y1514" s="9">
        <v>9.9999999999988987E-4</v>
      </c>
      <c r="Z1514" s="9">
        <v>0.96</v>
      </c>
      <c r="AA1514" s="10">
        <v>0.1466275659824047</v>
      </c>
      <c r="AB1514" s="9">
        <v>0.15099998469999998</v>
      </c>
      <c r="AC1514" s="9">
        <v>0.59099999999999997</v>
      </c>
      <c r="AD1514" s="10">
        <v>0.35336117412874202</v>
      </c>
      <c r="AE1514" s="10">
        <v>0.43733098659303604</v>
      </c>
      <c r="AF1514" s="9">
        <v>0.18729219751458778</v>
      </c>
      <c r="AG1514" s="9">
        <v>0.47560271428571427</v>
      </c>
    </row>
    <row r="1515" spans="3:33">
      <c r="C1515" t="s">
        <v>228</v>
      </c>
      <c r="D1515">
        <v>2000</v>
      </c>
      <c r="E1515" s="9">
        <v>0.69269723113964699</v>
      </c>
      <c r="F1515" s="9">
        <v>0.31819999999999998</v>
      </c>
      <c r="G1515" s="9">
        <v>0</v>
      </c>
      <c r="H1515" s="9">
        <v>0.44999999999999996</v>
      </c>
      <c r="I1515" s="9">
        <v>2.6666666666666668E-2</v>
      </c>
      <c r="J1515" s="9">
        <v>2.0000000000000018E-2</v>
      </c>
      <c r="K1515" s="10">
        <v>0.54108333333333336</v>
      </c>
      <c r="L1515" s="9">
        <v>0.14000000000000001</v>
      </c>
      <c r="M1515" s="9">
        <v>0.31020733652312604</v>
      </c>
      <c r="N1515" s="10">
        <v>0.16</v>
      </c>
      <c r="O1515" s="10">
        <v>0.92</v>
      </c>
      <c r="P1515" s="9">
        <v>0.03</v>
      </c>
      <c r="Q1515" s="10">
        <v>7.4999999999999997E-2</v>
      </c>
      <c r="R1515" s="9">
        <v>0.68720000000000003</v>
      </c>
      <c r="S1515" s="9">
        <v>0.28725951219512214</v>
      </c>
      <c r="T1515" s="11">
        <v>0.133333334</v>
      </c>
      <c r="U1515" s="9">
        <v>2.1246818090000001E-2</v>
      </c>
      <c r="V1515" s="10">
        <v>2.3117040249999998E-2</v>
      </c>
      <c r="W1515" s="9">
        <v>1.6118995598252122E-2</v>
      </c>
      <c r="X1515" s="9">
        <v>0.137457171820657</v>
      </c>
      <c r="Y1515" s="9">
        <v>9.9999999999988987E-4</v>
      </c>
      <c r="Z1515" s="9">
        <v>0.96</v>
      </c>
      <c r="AA1515" s="10">
        <v>0.1466275659824047</v>
      </c>
      <c r="AB1515" s="9">
        <v>0.16797998462646746</v>
      </c>
      <c r="AC1515" s="9">
        <v>0.56100000000000005</v>
      </c>
      <c r="AD1515" s="10">
        <v>0.37795101842926798</v>
      </c>
      <c r="AE1515" s="10">
        <v>0.44296661834767798</v>
      </c>
      <c r="AF1515" s="9">
        <v>0.21884772578185555</v>
      </c>
      <c r="AG1515" s="9">
        <v>0.50072085714285719</v>
      </c>
    </row>
    <row r="1516" spans="3:33">
      <c r="C1516" t="s">
        <v>228</v>
      </c>
      <c r="D1516">
        <v>2001</v>
      </c>
      <c r="E1516" s="9">
        <v>0.69269723113964699</v>
      </c>
      <c r="F1516" s="9">
        <v>0.31065999999999999</v>
      </c>
      <c r="G1516" s="9">
        <v>0</v>
      </c>
      <c r="H1516" s="9">
        <v>0.44999999999999996</v>
      </c>
      <c r="I1516" s="9">
        <v>2.6666666666666668E-2</v>
      </c>
      <c r="J1516" s="9">
        <v>2.0000000000000018E-2</v>
      </c>
      <c r="K1516" s="10">
        <v>0.54108333333333336</v>
      </c>
      <c r="L1516" s="9">
        <v>0.13880000000000001</v>
      </c>
      <c r="M1516" s="9">
        <v>0.31020733652312604</v>
      </c>
      <c r="N1516" s="10">
        <v>0.16</v>
      </c>
      <c r="O1516" s="10">
        <v>0.88</v>
      </c>
      <c r="P1516" s="9">
        <v>0.03</v>
      </c>
      <c r="Q1516" s="10">
        <v>7.4999999999999997E-2</v>
      </c>
      <c r="R1516" s="9">
        <v>0.68720000000000003</v>
      </c>
      <c r="S1516" s="9">
        <v>0.28409365853658608</v>
      </c>
      <c r="T1516" s="11">
        <v>0.133333334</v>
      </c>
      <c r="U1516" s="9">
        <v>2.1242402829999996E-2</v>
      </c>
      <c r="V1516" s="10">
        <v>2.141208725E-2</v>
      </c>
      <c r="W1516" s="9">
        <v>1.6118995598252122E-2</v>
      </c>
      <c r="X1516" s="9">
        <v>0.137457171820657</v>
      </c>
      <c r="Y1516" s="9">
        <v>9.9999999999988987E-4</v>
      </c>
      <c r="Z1516" s="9">
        <v>0.96</v>
      </c>
      <c r="AA1516" s="10">
        <v>0.1466275659824047</v>
      </c>
      <c r="AB1516" s="9">
        <v>0.18495998455293483</v>
      </c>
      <c r="AC1516" s="9">
        <v>0.61</v>
      </c>
      <c r="AD1516" s="10">
        <v>0.37315420027628599</v>
      </c>
      <c r="AE1516" s="10">
        <v>0.39727022511889898</v>
      </c>
      <c r="AF1516" s="9">
        <v>0.22226755963986555</v>
      </c>
      <c r="AG1516" s="9">
        <v>0.52583899999999995</v>
      </c>
    </row>
    <row r="1517" spans="3:33">
      <c r="C1517" t="s">
        <v>228</v>
      </c>
      <c r="D1517">
        <v>2002</v>
      </c>
      <c r="E1517" s="9">
        <v>0.69269723113964699</v>
      </c>
      <c r="F1517" s="9">
        <v>0.30312</v>
      </c>
      <c r="G1517" s="9">
        <v>0</v>
      </c>
      <c r="H1517" s="9">
        <v>0.44999999999999996</v>
      </c>
      <c r="I1517" s="9">
        <v>2.6666666666666668E-2</v>
      </c>
      <c r="J1517" s="9">
        <v>2.0000000000000018E-2</v>
      </c>
      <c r="K1517" s="10">
        <v>0.54108333333333336</v>
      </c>
      <c r="L1517" s="9">
        <v>0.1376</v>
      </c>
      <c r="M1517" s="9">
        <v>0.31020733652312604</v>
      </c>
      <c r="N1517" s="10">
        <v>0.16</v>
      </c>
      <c r="O1517" s="10">
        <v>0.87</v>
      </c>
      <c r="P1517" s="9">
        <v>0.03</v>
      </c>
      <c r="Q1517" s="10">
        <v>7.4999999999999997E-2</v>
      </c>
      <c r="R1517" s="9">
        <v>0.70500999999999991</v>
      </c>
      <c r="S1517" s="9">
        <v>0.28081853658536604</v>
      </c>
      <c r="T1517" s="11">
        <v>0.133333334</v>
      </c>
      <c r="U1517" s="9">
        <v>2.1887409869999999E-2</v>
      </c>
      <c r="V1517" s="10">
        <v>1.9707134250000001E-2</v>
      </c>
      <c r="W1517" s="9">
        <v>1.6118995598252122E-2</v>
      </c>
      <c r="X1517" s="9">
        <v>0.137457171820657</v>
      </c>
      <c r="Y1517" s="9">
        <v>9.9999999999988987E-4</v>
      </c>
      <c r="Z1517" s="9">
        <v>0.96</v>
      </c>
      <c r="AA1517" s="10">
        <v>0.1466275659824047</v>
      </c>
      <c r="AB1517" s="9">
        <v>0.20193998447940231</v>
      </c>
      <c r="AC1517" s="9">
        <v>0.57100000000000006</v>
      </c>
      <c r="AD1517" s="10">
        <v>0.36835738212330399</v>
      </c>
      <c r="AE1517" s="10">
        <v>0.35157383189011998</v>
      </c>
      <c r="AF1517" s="9">
        <v>0.22090568698250332</v>
      </c>
      <c r="AG1517" s="9">
        <v>0.55095714285714281</v>
      </c>
    </row>
    <row r="1518" spans="3:33">
      <c r="C1518" t="s">
        <v>228</v>
      </c>
      <c r="D1518">
        <v>2003</v>
      </c>
      <c r="E1518" s="9">
        <v>0.69269723113964699</v>
      </c>
      <c r="F1518" s="9">
        <v>0.29558000000000001</v>
      </c>
      <c r="G1518" s="9">
        <v>0</v>
      </c>
      <c r="H1518" s="9">
        <v>0.44999999999999996</v>
      </c>
      <c r="I1518" s="9">
        <v>2.6666666666666668E-2</v>
      </c>
      <c r="J1518" s="9">
        <v>2.0000000000000018E-2</v>
      </c>
      <c r="K1518" s="10">
        <v>0.54108333333333336</v>
      </c>
      <c r="L1518" s="9">
        <v>0.13639999999999999</v>
      </c>
      <c r="M1518" s="9">
        <v>0.58958233652312608</v>
      </c>
      <c r="N1518" s="10">
        <v>0.16</v>
      </c>
      <c r="O1518" s="10">
        <v>0.96</v>
      </c>
      <c r="P1518" s="9">
        <v>0.03</v>
      </c>
      <c r="Q1518" s="10">
        <v>7.4999999999999997E-2</v>
      </c>
      <c r="R1518" s="9">
        <v>0.72282000000000002</v>
      </c>
      <c r="S1518" s="9">
        <v>0.2774131707317079</v>
      </c>
      <c r="T1518" s="11">
        <v>0.133333334</v>
      </c>
      <c r="U1518" s="9">
        <v>2.2129454970000004E-2</v>
      </c>
      <c r="V1518" s="10">
        <v>1.8002181249999999E-2</v>
      </c>
      <c r="W1518" s="9">
        <v>1.6118995598252122E-2</v>
      </c>
      <c r="X1518" s="9">
        <v>0.137457171820657</v>
      </c>
      <c r="Y1518" s="9">
        <v>9.9999999999988987E-4</v>
      </c>
      <c r="Z1518" s="9">
        <v>0.96</v>
      </c>
      <c r="AA1518" s="10">
        <v>0.1466275659824047</v>
      </c>
      <c r="AB1518" s="9">
        <v>0.21891998440586979</v>
      </c>
      <c r="AC1518" s="9">
        <v>0.56700000000000006</v>
      </c>
      <c r="AD1518" s="10">
        <v>0.37285694849587403</v>
      </c>
      <c r="AE1518" s="10">
        <v>0.36632203754565801</v>
      </c>
      <c r="AF1518" s="9">
        <v>0.22288803388606446</v>
      </c>
      <c r="AG1518" s="9">
        <v>0.57607528571428568</v>
      </c>
    </row>
    <row r="1519" spans="3:33">
      <c r="C1519" t="s">
        <v>228</v>
      </c>
      <c r="D1519">
        <v>2004</v>
      </c>
      <c r="E1519" s="9">
        <v>0.69269723113964699</v>
      </c>
      <c r="F1519" s="9">
        <v>0.28804000000000002</v>
      </c>
      <c r="G1519" s="9">
        <v>0</v>
      </c>
      <c r="H1519" s="9">
        <v>0.44999999999999996</v>
      </c>
      <c r="I1519" s="9">
        <v>2.6666666666666668E-2</v>
      </c>
      <c r="J1519" s="9">
        <v>2.0000000000000018E-2</v>
      </c>
      <c r="K1519" s="10">
        <v>0.54108333333333336</v>
      </c>
      <c r="L1519" s="9">
        <v>0.13519999999999999</v>
      </c>
      <c r="M1519" s="9">
        <v>0.56540329923030708</v>
      </c>
      <c r="N1519" s="10">
        <v>0.16</v>
      </c>
      <c r="O1519" s="10">
        <v>0.97</v>
      </c>
      <c r="P1519" s="9">
        <v>0.03</v>
      </c>
      <c r="Q1519" s="10">
        <v>7.4999999999999997E-2</v>
      </c>
      <c r="R1519" s="9">
        <v>0.74063000000000001</v>
      </c>
      <c r="S1519" s="9">
        <v>0.27386682926829398</v>
      </c>
      <c r="T1519" s="11">
        <v>0.133333334</v>
      </c>
      <c r="U1519" s="9">
        <v>2.1876725979999997E-2</v>
      </c>
      <c r="V1519" s="10">
        <v>1.629722825E-2</v>
      </c>
      <c r="W1519" s="9">
        <v>1.6118995598252122E-2</v>
      </c>
      <c r="X1519" s="9">
        <v>0.137457171820657</v>
      </c>
      <c r="Y1519" s="9">
        <v>9.9999999999988987E-4</v>
      </c>
      <c r="Z1519" s="9">
        <v>0.96</v>
      </c>
      <c r="AA1519" s="10">
        <v>0.1466275659824047</v>
      </c>
      <c r="AB1519" s="9">
        <v>0.23589998433233716</v>
      </c>
      <c r="AC1519" s="9">
        <v>0.56899999999999995</v>
      </c>
      <c r="AD1519" s="10">
        <v>0.32556381494426001</v>
      </c>
      <c r="AE1519" s="10">
        <v>0.42523221142921602</v>
      </c>
      <c r="AF1519" s="9">
        <v>0.24398772178538891</v>
      </c>
      <c r="AG1519" s="9">
        <v>0.60119342857142855</v>
      </c>
    </row>
    <row r="1520" spans="3:33">
      <c r="C1520" t="s">
        <v>228</v>
      </c>
      <c r="D1520">
        <v>2005</v>
      </c>
      <c r="E1520" s="9">
        <v>0.69269723113964699</v>
      </c>
      <c r="F1520" s="9">
        <v>0.28050000000000003</v>
      </c>
      <c r="G1520" s="9">
        <v>0</v>
      </c>
      <c r="H1520" s="9">
        <v>0.44999999999999996</v>
      </c>
      <c r="I1520" s="9">
        <v>2.6666666666666668E-2</v>
      </c>
      <c r="J1520" s="9">
        <v>2.0000000000000018E-2</v>
      </c>
      <c r="K1520" s="10">
        <v>0.54108333333333336</v>
      </c>
      <c r="L1520" s="9">
        <v>0.13400000000000001</v>
      </c>
      <c r="M1520" s="9">
        <v>0.29938744257274097</v>
      </c>
      <c r="N1520" s="10">
        <v>0.16</v>
      </c>
      <c r="O1520" s="10">
        <v>0.84</v>
      </c>
      <c r="P1520" s="9">
        <v>0.03</v>
      </c>
      <c r="Q1520" s="10">
        <v>7.4999999999999997E-2</v>
      </c>
      <c r="R1520" s="9">
        <v>0.75844</v>
      </c>
      <c r="S1520" s="9">
        <v>0.27020975609756193</v>
      </c>
      <c r="T1520" s="11">
        <v>0.133333334</v>
      </c>
      <c r="U1520" s="9">
        <v>2.313830645E-2</v>
      </c>
      <c r="V1520" s="10">
        <v>1.459227525E-2</v>
      </c>
      <c r="W1520" s="9">
        <v>1.6118995598252122E-2</v>
      </c>
      <c r="X1520" s="9">
        <v>0.137457171820657</v>
      </c>
      <c r="Y1520" s="9">
        <v>9.9999999999988987E-4</v>
      </c>
      <c r="Z1520" s="9">
        <v>0.96</v>
      </c>
      <c r="AA1520" s="10">
        <v>0.1466275659824047</v>
      </c>
      <c r="AB1520" s="9">
        <v>0.25287998425880465</v>
      </c>
      <c r="AC1520" s="9">
        <v>0.57200000000000006</v>
      </c>
      <c r="AD1520" s="10">
        <v>0.28335183762541599</v>
      </c>
      <c r="AE1520" s="10">
        <v>0.43228212098733998</v>
      </c>
      <c r="AF1520" s="9">
        <v>0.27047085580344893</v>
      </c>
      <c r="AG1520" s="9">
        <v>0.62631157142857141</v>
      </c>
    </row>
    <row r="1521" spans="3:33">
      <c r="C1521" t="s">
        <v>228</v>
      </c>
      <c r="D1521">
        <v>2006</v>
      </c>
      <c r="E1521" s="9">
        <v>0.69269723113964699</v>
      </c>
      <c r="F1521" s="9">
        <v>0.28610999987460672</v>
      </c>
      <c r="G1521" s="9">
        <v>0</v>
      </c>
      <c r="H1521" s="9">
        <v>0.44999999999999996</v>
      </c>
      <c r="I1521" s="9">
        <v>2.6666666666666668E-2</v>
      </c>
      <c r="J1521" s="9">
        <v>3.9599999561905852E-2</v>
      </c>
      <c r="K1521" s="10">
        <v>0.54108333333333336</v>
      </c>
      <c r="L1521" s="9">
        <v>0.1328</v>
      </c>
      <c r="M1521" s="9">
        <v>0.33146128662404906</v>
      </c>
      <c r="N1521" s="10">
        <v>0.16</v>
      </c>
      <c r="O1521" s="10">
        <v>0.76</v>
      </c>
      <c r="P1521" s="9">
        <v>0.03</v>
      </c>
      <c r="Q1521" s="10">
        <v>7.4999999999999997E-2</v>
      </c>
      <c r="R1521" s="9">
        <v>0.67778000000000005</v>
      </c>
      <c r="S1521" s="9">
        <v>0.26647170731707404</v>
      </c>
      <c r="T1521" s="11">
        <v>0.133333334</v>
      </c>
      <c r="U1521" s="9">
        <v>1.9919374069999999E-2</v>
      </c>
      <c r="V1521" s="10">
        <v>1.387684525E-2</v>
      </c>
      <c r="W1521" s="9">
        <v>1.6118995598252122E-2</v>
      </c>
      <c r="X1521" s="9">
        <v>0.137457171820657</v>
      </c>
      <c r="Y1521" s="9">
        <v>9.9999999999988987E-4</v>
      </c>
      <c r="Z1521" s="9">
        <v>0.96</v>
      </c>
      <c r="AA1521" s="10">
        <v>0.1466275659824047</v>
      </c>
      <c r="AB1521" s="9">
        <v>0.26985998418527191</v>
      </c>
      <c r="AC1521" s="9">
        <v>0.57499999999999996</v>
      </c>
      <c r="AD1521" s="10">
        <v>0.12719742252525398</v>
      </c>
      <c r="AE1521" s="10">
        <v>0.41443688220897201</v>
      </c>
      <c r="AF1521" s="9">
        <v>0.29796383083281225</v>
      </c>
      <c r="AG1521" s="9">
        <v>0.65142971428571428</v>
      </c>
    </row>
    <row r="1522" spans="3:33">
      <c r="C1522" t="s">
        <v>228</v>
      </c>
      <c r="D1522">
        <v>2007</v>
      </c>
      <c r="E1522" s="9">
        <v>0.69269723113964699</v>
      </c>
      <c r="F1522" s="9">
        <v>0.29171999974921348</v>
      </c>
      <c r="G1522" s="9">
        <v>0</v>
      </c>
      <c r="H1522" s="9">
        <v>0.44999999999999996</v>
      </c>
      <c r="I1522" s="9">
        <v>2.6666666666666668E-2</v>
      </c>
      <c r="J1522" s="9">
        <v>5.9199999123811686E-2</v>
      </c>
      <c r="K1522" s="10">
        <v>0.54108333333333336</v>
      </c>
      <c r="L1522" s="9">
        <v>0.13159999999999999</v>
      </c>
      <c r="M1522" s="9">
        <v>0.30061126473584598</v>
      </c>
      <c r="N1522" s="10">
        <v>0.16</v>
      </c>
      <c r="O1522" s="10">
        <v>0.89</v>
      </c>
      <c r="P1522" s="9">
        <v>0.03</v>
      </c>
      <c r="Q1522" s="10">
        <v>7.4999999999999997E-2</v>
      </c>
      <c r="R1522" s="9">
        <v>0.68403999999999998</v>
      </c>
      <c r="S1522" s="9">
        <v>0.26274292682927014</v>
      </c>
      <c r="T1522" s="11">
        <v>0.133333334</v>
      </c>
      <c r="U1522" s="9">
        <v>5.0882151220000005E-2</v>
      </c>
      <c r="V1522" s="10">
        <v>1.3161415249999999E-2</v>
      </c>
      <c r="W1522" s="9">
        <v>1.6118995598252122E-2</v>
      </c>
      <c r="X1522" s="9">
        <v>0.137457171820657</v>
      </c>
      <c r="Y1522" s="9">
        <v>9.9999999999988987E-4</v>
      </c>
      <c r="Z1522" s="9">
        <v>0.96</v>
      </c>
      <c r="AA1522" s="10">
        <v>0.1466275659824047</v>
      </c>
      <c r="AB1522" s="9">
        <v>0.28683998411173928</v>
      </c>
      <c r="AC1522" s="9">
        <v>0.60399999999999998</v>
      </c>
      <c r="AD1522" s="10">
        <v>7.5729310295881994E-2</v>
      </c>
      <c r="AE1522" s="10">
        <v>0.40928842236392998</v>
      </c>
      <c r="AF1522" s="9">
        <v>0.33634037646097886</v>
      </c>
      <c r="AG1522" s="9">
        <v>0.69969928571428563</v>
      </c>
    </row>
    <row r="1523" spans="3:33">
      <c r="C1523" t="s">
        <v>228</v>
      </c>
      <c r="D1523">
        <v>2008</v>
      </c>
      <c r="E1523" s="9">
        <v>0.69269723113964699</v>
      </c>
      <c r="F1523" s="9">
        <v>0.29732999962382023</v>
      </c>
      <c r="G1523" s="9">
        <v>0</v>
      </c>
      <c r="H1523" s="9">
        <v>0.44999999999999996</v>
      </c>
      <c r="I1523" s="9">
        <v>2.6666666666666668E-2</v>
      </c>
      <c r="J1523" s="9">
        <v>7.8799998685717632E-2</v>
      </c>
      <c r="K1523" s="10">
        <v>0.54108333333333336</v>
      </c>
      <c r="L1523" s="9">
        <v>0.13039999999999999</v>
      </c>
      <c r="M1523" s="9">
        <v>0.70697700547651265</v>
      </c>
      <c r="N1523" s="10">
        <v>0.16</v>
      </c>
      <c r="O1523" s="10">
        <v>0.90779999960213897</v>
      </c>
      <c r="P1523" s="9">
        <v>0.03</v>
      </c>
      <c r="Q1523" s="10">
        <v>7.4999999999999997E-2</v>
      </c>
      <c r="R1523" s="9">
        <v>0.65582000000000007</v>
      </c>
      <c r="S1523" s="9">
        <v>0.25905365853658591</v>
      </c>
      <c r="T1523" s="11">
        <v>0.133333334</v>
      </c>
      <c r="U1523" s="9">
        <v>4.7696538009999997E-2</v>
      </c>
      <c r="V1523" s="10">
        <v>1.244598525E-2</v>
      </c>
      <c r="W1523" s="9">
        <v>1.6118995598252122E-2</v>
      </c>
      <c r="X1523" s="9">
        <v>0.137457171820657</v>
      </c>
      <c r="Y1523" s="9">
        <v>9.9999999999988987E-4</v>
      </c>
      <c r="Z1523" s="9">
        <v>0.96</v>
      </c>
      <c r="AA1523" s="10">
        <v>0.1466275659824047</v>
      </c>
      <c r="AB1523" s="9">
        <v>0.30381998403820676</v>
      </c>
      <c r="AC1523" s="9">
        <v>0.6</v>
      </c>
      <c r="AD1523" s="10">
        <v>0.12484767812475601</v>
      </c>
      <c r="AE1523" s="10">
        <v>0.42104895827910405</v>
      </c>
      <c r="AF1523" s="9">
        <v>0.37807511915460001</v>
      </c>
      <c r="AG1523" s="9">
        <v>0.73613414285714285</v>
      </c>
    </row>
    <row r="1524" spans="3:33">
      <c r="C1524" t="s">
        <v>228</v>
      </c>
      <c r="D1524">
        <v>2009</v>
      </c>
      <c r="E1524" s="9">
        <v>0.69269723113964699</v>
      </c>
      <c r="F1524" s="9">
        <v>0.30293999949842693</v>
      </c>
      <c r="G1524" s="9">
        <v>1.9999999552965164E-2</v>
      </c>
      <c r="H1524" s="9">
        <v>0.44999999999999996</v>
      </c>
      <c r="I1524" s="9">
        <v>2.6666666666666668E-2</v>
      </c>
      <c r="J1524" s="9">
        <v>9.8399998247623466E-2</v>
      </c>
      <c r="K1524" s="10">
        <v>0.54108333333333336</v>
      </c>
      <c r="L1524" s="9">
        <v>0.12920000000000001</v>
      </c>
      <c r="M1524" s="9">
        <v>0.70697700547651265</v>
      </c>
      <c r="N1524" s="10">
        <v>0.16</v>
      </c>
      <c r="O1524" s="10">
        <v>0.92559999920427805</v>
      </c>
      <c r="P1524" s="9">
        <v>0.03</v>
      </c>
      <c r="Q1524" s="10">
        <v>7.4999999999999997E-2</v>
      </c>
      <c r="R1524" s="9">
        <v>0.62759999999999994</v>
      </c>
      <c r="S1524" s="9">
        <v>0.28787258472170096</v>
      </c>
      <c r="T1524" s="11">
        <v>0.133333334</v>
      </c>
      <c r="U1524" s="9">
        <v>1.346580587E-2</v>
      </c>
      <c r="V1524" s="10">
        <v>1.269490494943621E-2</v>
      </c>
      <c r="W1524" s="9">
        <v>1.6118995598252122E-2</v>
      </c>
      <c r="X1524" s="9">
        <v>0.137457171820657</v>
      </c>
      <c r="Y1524" s="9">
        <v>9.9999999999988987E-4</v>
      </c>
      <c r="Z1524" s="9">
        <v>0.96</v>
      </c>
      <c r="AA1524" s="10">
        <v>0.1466275659824047</v>
      </c>
      <c r="AB1524" s="9">
        <v>0.32079998396467413</v>
      </c>
      <c r="AC1524" s="9">
        <v>0.58099999999999996</v>
      </c>
      <c r="AD1524" s="10">
        <v>0.19870121874890398</v>
      </c>
      <c r="AE1524" s="10">
        <v>0.43314765059309196</v>
      </c>
      <c r="AF1524" s="9">
        <v>0.40145241590565001</v>
      </c>
      <c r="AG1524" s="9">
        <v>0.75026657142857134</v>
      </c>
    </row>
    <row r="1525" spans="3:33">
      <c r="C1525" t="s">
        <v>228</v>
      </c>
      <c r="D1525">
        <v>2010</v>
      </c>
      <c r="E1525" s="9">
        <v>0.69269723113964699</v>
      </c>
      <c r="F1525" s="9">
        <v>0.30854999937303362</v>
      </c>
      <c r="G1525" s="9">
        <v>3.9999999105930328E-2</v>
      </c>
      <c r="H1525" s="9">
        <v>0.44999999999999996</v>
      </c>
      <c r="I1525" s="9">
        <v>2.6666666666666668E-2</v>
      </c>
      <c r="J1525" s="9">
        <v>0.1179999978095293</v>
      </c>
      <c r="K1525" s="10">
        <v>0.54108333333333336</v>
      </c>
      <c r="L1525" s="9">
        <v>0.13049199997112154</v>
      </c>
      <c r="M1525" s="9">
        <v>0.70697700547651265</v>
      </c>
      <c r="N1525" s="10">
        <v>0.16</v>
      </c>
      <c r="O1525" s="10">
        <v>0.94339999880641701</v>
      </c>
      <c r="P1525" s="9">
        <v>0.03</v>
      </c>
      <c r="Q1525" s="10">
        <v>7.4999999999999997E-2</v>
      </c>
      <c r="R1525" s="9">
        <v>0.62759999999999994</v>
      </c>
      <c r="S1525" s="9">
        <v>0.31669151090681591</v>
      </c>
      <c r="T1525" s="11">
        <v>0.133333334</v>
      </c>
      <c r="U1525" s="9">
        <v>1.3600463925690158E-2</v>
      </c>
      <c r="V1525" s="10">
        <v>1.2943824648872422E-2</v>
      </c>
      <c r="W1525" s="9">
        <v>1.6118995598252122E-2</v>
      </c>
      <c r="X1525" s="9">
        <v>0.137457171820657</v>
      </c>
      <c r="Y1525" s="9">
        <v>9.9999999999988987E-4</v>
      </c>
      <c r="Z1525" s="9">
        <v>0.96</v>
      </c>
      <c r="AA1525" s="10">
        <v>0.1466275659824047</v>
      </c>
      <c r="AB1525" s="9">
        <v>0.33777998389114161</v>
      </c>
      <c r="AC1525" s="9">
        <v>0.59499999999999997</v>
      </c>
      <c r="AD1525" s="10">
        <v>0.20171420649406943</v>
      </c>
      <c r="AE1525" s="10">
        <v>0.43381617407221845</v>
      </c>
      <c r="AF1525" s="9">
        <v>0.39743789183632511</v>
      </c>
      <c r="AG1525" s="9">
        <v>0.74276390588198338</v>
      </c>
    </row>
    <row r="1526" spans="3:33">
      <c r="C1526" t="s">
        <v>230</v>
      </c>
      <c r="D1526">
        <v>1995</v>
      </c>
      <c r="E1526" s="9">
        <v>0.57349992890995261</v>
      </c>
      <c r="F1526" s="9">
        <v>1.6549999999999999E-2</v>
      </c>
      <c r="G1526" s="9">
        <v>0.36</v>
      </c>
      <c r="H1526" s="9">
        <v>0.375</v>
      </c>
      <c r="I1526" s="9">
        <v>2.9333333333333333E-2</v>
      </c>
      <c r="J1526" s="9">
        <v>0.69</v>
      </c>
      <c r="K1526" s="10">
        <v>0.69216666666666671</v>
      </c>
      <c r="L1526" s="9">
        <v>0.83</v>
      </c>
      <c r="M1526" s="9">
        <v>0.96875</v>
      </c>
      <c r="N1526" s="10">
        <v>0.28000000000000003</v>
      </c>
      <c r="O1526" s="10">
        <v>0.75</v>
      </c>
      <c r="P1526" s="9">
        <v>0.40799999982118607</v>
      </c>
      <c r="Q1526" s="10">
        <v>0.40749999999999997</v>
      </c>
      <c r="R1526" s="9">
        <v>0.97119999999999995</v>
      </c>
      <c r="S1526" s="9">
        <v>0.52766390243902606</v>
      </c>
      <c r="T1526" s="11">
        <v>1</v>
      </c>
      <c r="U1526" s="9">
        <v>5.7363702230000001E-2</v>
      </c>
      <c r="V1526" s="10">
        <v>0.40131151850000002</v>
      </c>
      <c r="W1526" s="9">
        <v>0</v>
      </c>
      <c r="X1526" s="9">
        <v>0</v>
      </c>
      <c r="Y1526" s="9">
        <v>0.84</v>
      </c>
      <c r="Z1526" s="9">
        <v>1</v>
      </c>
      <c r="AA1526" s="10">
        <v>0</v>
      </c>
      <c r="AB1526" s="9">
        <v>0.82100000380000004</v>
      </c>
      <c r="AC1526" s="9">
        <v>0.46060000021010639</v>
      </c>
      <c r="AD1526" s="10">
        <v>0.60916367645819613</v>
      </c>
      <c r="AE1526" s="10">
        <v>0.45869603920400881</v>
      </c>
      <c r="AF1526" s="9">
        <v>7.8216539485682836E-4</v>
      </c>
      <c r="AG1526" s="9">
        <v>3.7492714285714289E-2</v>
      </c>
    </row>
    <row r="1527" spans="3:33">
      <c r="C1527" t="s">
        <v>230</v>
      </c>
      <c r="D1527">
        <v>1996</v>
      </c>
      <c r="E1527" s="9">
        <v>0.57349992890995261</v>
      </c>
      <c r="F1527" s="9">
        <v>1.6549999999999999E-2</v>
      </c>
      <c r="G1527" s="9">
        <v>0.33999999999999997</v>
      </c>
      <c r="H1527" s="9">
        <v>0.375</v>
      </c>
      <c r="I1527" s="9">
        <v>2.9333333333333333E-2</v>
      </c>
      <c r="J1527" s="9">
        <v>0.69399999999999995</v>
      </c>
      <c r="K1527" s="10">
        <v>0.69216666666666671</v>
      </c>
      <c r="L1527" s="9">
        <v>0.82400000000000007</v>
      </c>
      <c r="M1527" s="9">
        <v>1</v>
      </c>
      <c r="N1527" s="10">
        <v>0.28000000000000003</v>
      </c>
      <c r="O1527" s="10">
        <v>0.93</v>
      </c>
      <c r="P1527" s="9">
        <v>0.4</v>
      </c>
      <c r="Q1527" s="10">
        <v>0.40749999999999997</v>
      </c>
      <c r="R1527" s="9">
        <v>0.97119999999999995</v>
      </c>
      <c r="S1527" s="9">
        <v>0.55190439024390403</v>
      </c>
      <c r="T1527" s="11">
        <v>1</v>
      </c>
      <c r="U1527" s="9">
        <v>3.4769619209999998E-2</v>
      </c>
      <c r="V1527" s="10">
        <v>0.41053267404999999</v>
      </c>
      <c r="W1527" s="9">
        <v>0</v>
      </c>
      <c r="X1527" s="9">
        <v>0</v>
      </c>
      <c r="Y1527" s="9">
        <v>0.84</v>
      </c>
      <c r="Z1527" s="9">
        <v>1</v>
      </c>
      <c r="AA1527" s="10">
        <v>0</v>
      </c>
      <c r="AB1527" s="9">
        <v>0.82100000380000004</v>
      </c>
      <c r="AC1527" s="9">
        <v>0.47</v>
      </c>
      <c r="AD1527" s="10">
        <v>0.61139150653918395</v>
      </c>
      <c r="AE1527" s="10">
        <v>0.45785310124780604</v>
      </c>
      <c r="AF1527" s="9">
        <v>7.9812795357146673E-4</v>
      </c>
      <c r="AG1527" s="9">
        <v>3.8193857142857141E-2</v>
      </c>
    </row>
    <row r="1528" spans="3:33">
      <c r="C1528" t="s">
        <v>230</v>
      </c>
      <c r="D1528">
        <v>1997</v>
      </c>
      <c r="E1528" s="9">
        <v>0.57349992890995261</v>
      </c>
      <c r="F1528" s="9">
        <v>1.6549999999999999E-2</v>
      </c>
      <c r="G1528" s="9">
        <v>0.31999999999999995</v>
      </c>
      <c r="H1528" s="9">
        <v>0.375</v>
      </c>
      <c r="I1528" s="9">
        <v>2.9333333333333333E-2</v>
      </c>
      <c r="J1528" s="9">
        <v>0.69799999999999995</v>
      </c>
      <c r="K1528" s="10">
        <v>0.69216666666666671</v>
      </c>
      <c r="L1528" s="9">
        <v>0.81799999999999995</v>
      </c>
      <c r="M1528" s="9">
        <v>1</v>
      </c>
      <c r="N1528" s="10">
        <v>0.28000000000000003</v>
      </c>
      <c r="O1528" s="10">
        <v>0.69</v>
      </c>
      <c r="P1528" s="9">
        <v>0.39500000000000002</v>
      </c>
      <c r="Q1528" s="10">
        <v>0.40749999999999997</v>
      </c>
      <c r="R1528" s="9">
        <v>0.97119999999999995</v>
      </c>
      <c r="S1528" s="9">
        <v>0.58314146341463591</v>
      </c>
      <c r="T1528" s="11">
        <v>1</v>
      </c>
      <c r="U1528" s="9">
        <v>2.282858221E-2</v>
      </c>
      <c r="V1528" s="10">
        <v>0.41975382960000002</v>
      </c>
      <c r="W1528" s="9">
        <v>0</v>
      </c>
      <c r="X1528" s="9">
        <v>0</v>
      </c>
      <c r="Y1528" s="9">
        <v>0.84</v>
      </c>
      <c r="Z1528" s="9">
        <v>1</v>
      </c>
      <c r="AA1528" s="10">
        <v>0</v>
      </c>
      <c r="AB1528" s="9">
        <v>0.83200000760000004</v>
      </c>
      <c r="AC1528" s="9">
        <v>0.47200000000000003</v>
      </c>
      <c r="AD1528" s="10">
        <v>0.53386286602694</v>
      </c>
      <c r="AE1528" s="10">
        <v>0.40175821230517406</v>
      </c>
      <c r="AF1528" s="9">
        <v>2.1717240535439998E-3</v>
      </c>
      <c r="AG1528" s="9">
        <v>3.5334047619047612E-2</v>
      </c>
    </row>
    <row r="1529" spans="3:33">
      <c r="C1529" t="s">
        <v>230</v>
      </c>
      <c r="D1529">
        <v>1998</v>
      </c>
      <c r="E1529" s="9">
        <v>0.57349992890995261</v>
      </c>
      <c r="F1529" s="9">
        <v>1.6549999999999999E-2</v>
      </c>
      <c r="G1529" s="9">
        <v>0.30000000000000004</v>
      </c>
      <c r="H1529" s="9">
        <v>0.375</v>
      </c>
      <c r="I1529" s="9">
        <v>2.9333333333333333E-2</v>
      </c>
      <c r="J1529" s="9">
        <v>0.70199999999999996</v>
      </c>
      <c r="K1529" s="10">
        <v>0.69216666666666671</v>
      </c>
      <c r="L1529" s="9">
        <v>0.81200000000000006</v>
      </c>
      <c r="M1529" s="9">
        <v>1</v>
      </c>
      <c r="N1529" s="10">
        <v>0.28000000000000003</v>
      </c>
      <c r="O1529" s="10">
        <v>0.76</v>
      </c>
      <c r="P1529" s="9">
        <v>0.39</v>
      </c>
      <c r="Q1529" s="10">
        <v>0.40749999999999997</v>
      </c>
      <c r="R1529" s="9">
        <v>0.97119999999999995</v>
      </c>
      <c r="S1529" s="9">
        <v>0.61924048780487795</v>
      </c>
      <c r="T1529" s="11">
        <v>1</v>
      </c>
      <c r="U1529" s="9">
        <v>2.9358550600000002E-2</v>
      </c>
      <c r="V1529" s="10">
        <v>0.42897498514999999</v>
      </c>
      <c r="W1529" s="9">
        <v>0</v>
      </c>
      <c r="X1529" s="9">
        <v>0</v>
      </c>
      <c r="Y1529" s="9">
        <v>0.84</v>
      </c>
      <c r="Z1529" s="9">
        <v>1</v>
      </c>
      <c r="AA1529" s="10">
        <v>0</v>
      </c>
      <c r="AB1529" s="9">
        <v>0.82700000760000003</v>
      </c>
      <c r="AC1529" s="9">
        <v>0.48399999999999999</v>
      </c>
      <c r="AD1529" s="10">
        <v>0.45633422551469599</v>
      </c>
      <c r="AE1529" s="10">
        <v>0.34566332336254202</v>
      </c>
      <c r="AF1529" s="9">
        <v>5.9840929406146668E-3</v>
      </c>
      <c r="AG1529" s="9">
        <v>3.2474238095238098E-2</v>
      </c>
    </row>
    <row r="1530" spans="3:33">
      <c r="C1530" t="s">
        <v>230</v>
      </c>
      <c r="D1530">
        <v>1999</v>
      </c>
      <c r="E1530" s="9">
        <v>0.57349992890995261</v>
      </c>
      <c r="F1530" s="9">
        <v>1.6549999999999999E-2</v>
      </c>
      <c r="G1530" s="9">
        <v>0.28000000000000003</v>
      </c>
      <c r="H1530" s="9">
        <v>0.375</v>
      </c>
      <c r="I1530" s="9">
        <v>2.9333333333333333E-2</v>
      </c>
      <c r="J1530" s="9">
        <v>0.70599999999999996</v>
      </c>
      <c r="K1530" s="10">
        <v>0.69216666666666671</v>
      </c>
      <c r="L1530" s="9">
        <v>0.80599999999999994</v>
      </c>
      <c r="M1530" s="9">
        <v>1</v>
      </c>
      <c r="N1530" s="10">
        <v>0.28000000000000003</v>
      </c>
      <c r="O1530" s="10">
        <v>0.54</v>
      </c>
      <c r="P1530" s="9">
        <v>0.38499999999999995</v>
      </c>
      <c r="Q1530" s="10">
        <v>0.40749999999999997</v>
      </c>
      <c r="R1530" s="9">
        <v>0.97119999999999995</v>
      </c>
      <c r="S1530" s="9">
        <v>0.65809951219512208</v>
      </c>
      <c r="T1530" s="11">
        <v>1</v>
      </c>
      <c r="U1530" s="9">
        <v>3.6776768290000005E-2</v>
      </c>
      <c r="V1530" s="10">
        <v>0.43819614070000001</v>
      </c>
      <c r="W1530" s="9">
        <v>0</v>
      </c>
      <c r="X1530" s="9">
        <v>0</v>
      </c>
      <c r="Y1530" s="9">
        <v>0.84</v>
      </c>
      <c r="Z1530" s="9">
        <v>1</v>
      </c>
      <c r="AA1530" s="10">
        <v>0</v>
      </c>
      <c r="AB1530" s="9">
        <v>0.81700000760000002</v>
      </c>
      <c r="AC1530" s="9">
        <v>0.48200000000000004</v>
      </c>
      <c r="AD1530" s="10">
        <v>0.47867128412124477</v>
      </c>
      <c r="AE1530" s="10">
        <v>0.378286673280122</v>
      </c>
      <c r="AF1530" s="9">
        <v>7.173927937176445E-3</v>
      </c>
      <c r="AG1530" s="9">
        <v>2.9614428571428573E-2</v>
      </c>
    </row>
    <row r="1531" spans="3:33">
      <c r="C1531" t="s">
        <v>230</v>
      </c>
      <c r="D1531">
        <v>2000</v>
      </c>
      <c r="E1531" s="9">
        <v>0.57349992890995261</v>
      </c>
      <c r="F1531" s="9">
        <v>1.6549999999999999E-2</v>
      </c>
      <c r="G1531" s="9">
        <v>0.26</v>
      </c>
      <c r="H1531" s="9">
        <v>0.375</v>
      </c>
      <c r="I1531" s="9">
        <v>2.9333333333333333E-2</v>
      </c>
      <c r="J1531" s="9">
        <v>0.71</v>
      </c>
      <c r="K1531" s="10">
        <v>0.69216666666666671</v>
      </c>
      <c r="L1531" s="9">
        <v>0.8</v>
      </c>
      <c r="M1531" s="9">
        <v>1</v>
      </c>
      <c r="N1531" s="10">
        <v>0.28000000000000003</v>
      </c>
      <c r="O1531" s="10">
        <v>0.45</v>
      </c>
      <c r="P1531" s="9">
        <v>0.38</v>
      </c>
      <c r="Q1531" s="10">
        <v>0.40749999999999997</v>
      </c>
      <c r="R1531" s="9">
        <v>0.97119999999999995</v>
      </c>
      <c r="S1531" s="9">
        <v>0.69678682926829394</v>
      </c>
      <c r="T1531" s="11">
        <v>1</v>
      </c>
      <c r="U1531" s="9">
        <v>3.05319358E-2</v>
      </c>
      <c r="V1531" s="10">
        <v>0.44741729624999999</v>
      </c>
      <c r="W1531" s="9">
        <v>0</v>
      </c>
      <c r="X1531" s="9">
        <v>0</v>
      </c>
      <c r="Y1531" s="9">
        <v>0.84</v>
      </c>
      <c r="Z1531" s="9">
        <v>1</v>
      </c>
      <c r="AA1531" s="10">
        <v>0</v>
      </c>
      <c r="AB1531" s="9">
        <v>0.81700000760000002</v>
      </c>
      <c r="AC1531" s="9">
        <v>0.48399999999999999</v>
      </c>
      <c r="AD1531" s="10">
        <v>0.5010083427277936</v>
      </c>
      <c r="AE1531" s="10">
        <v>0.41091002319770203</v>
      </c>
      <c r="AF1531" s="9">
        <v>1.2708364221718556E-2</v>
      </c>
      <c r="AG1531" s="9">
        <v>3.1435142857142856E-2</v>
      </c>
    </row>
    <row r="1532" spans="3:33">
      <c r="C1532" t="s">
        <v>230</v>
      </c>
      <c r="D1532">
        <v>2001</v>
      </c>
      <c r="E1532" s="9">
        <v>0.57349992890995261</v>
      </c>
      <c r="F1532" s="9">
        <v>1.6549999999999999E-2</v>
      </c>
      <c r="G1532" s="9">
        <v>0.24199999999999999</v>
      </c>
      <c r="H1532" s="9">
        <v>0.375</v>
      </c>
      <c r="I1532" s="9">
        <v>2.9333333333333333E-2</v>
      </c>
      <c r="J1532" s="9">
        <v>0.71199999999999997</v>
      </c>
      <c r="K1532" s="10">
        <v>0.69216666666666671</v>
      </c>
      <c r="L1532" s="9">
        <v>0.79339999999999999</v>
      </c>
      <c r="M1532" s="9">
        <v>1</v>
      </c>
      <c r="N1532" s="10">
        <v>0.28000000000000003</v>
      </c>
      <c r="O1532" s="10">
        <v>0.41</v>
      </c>
      <c r="P1532" s="9">
        <v>0.375</v>
      </c>
      <c r="Q1532" s="10">
        <v>0.40749999999999997</v>
      </c>
      <c r="R1532" s="9">
        <v>0.97119999999999995</v>
      </c>
      <c r="S1532" s="9">
        <v>0.73227268292683001</v>
      </c>
      <c r="T1532" s="11">
        <v>1</v>
      </c>
      <c r="U1532" s="9">
        <v>6.1442909219999994E-2</v>
      </c>
      <c r="V1532" s="10">
        <v>0.44729738455000001</v>
      </c>
      <c r="W1532" s="9">
        <v>0</v>
      </c>
      <c r="X1532" s="9">
        <v>0</v>
      </c>
      <c r="Y1532" s="9">
        <v>0.84</v>
      </c>
      <c r="Z1532" s="9">
        <v>1</v>
      </c>
      <c r="AA1532" s="10">
        <v>0</v>
      </c>
      <c r="AB1532" s="9">
        <v>0.81700000760000002</v>
      </c>
      <c r="AC1532" s="9">
        <v>0.50600000000000001</v>
      </c>
      <c r="AD1532" s="10">
        <v>0.50538158005246658</v>
      </c>
      <c r="AE1532" s="10">
        <v>0.45046870004442613</v>
      </c>
      <c r="AF1532" s="9">
        <v>3.3079007991888336E-2</v>
      </c>
      <c r="AG1532" s="9">
        <v>3.3792714285714287E-2</v>
      </c>
    </row>
    <row r="1533" spans="3:33">
      <c r="C1533" t="s">
        <v>230</v>
      </c>
      <c r="D1533">
        <v>2002</v>
      </c>
      <c r="E1533" s="9">
        <v>0.57349992890995261</v>
      </c>
      <c r="F1533" s="9">
        <v>1.6549999999999999E-2</v>
      </c>
      <c r="G1533" s="9">
        <v>0.22400000000000009</v>
      </c>
      <c r="H1533" s="9">
        <v>0.375</v>
      </c>
      <c r="I1533" s="9">
        <v>2.9333333333333333E-2</v>
      </c>
      <c r="J1533" s="9">
        <v>0.71399999999999997</v>
      </c>
      <c r="K1533" s="10">
        <v>0.69216666666666671</v>
      </c>
      <c r="L1533" s="9">
        <v>0.78680000000000005</v>
      </c>
      <c r="M1533" s="9">
        <v>1</v>
      </c>
      <c r="N1533" s="10">
        <v>0.28000000000000003</v>
      </c>
      <c r="O1533" s="10">
        <v>0.57999999999999996</v>
      </c>
      <c r="P1533" s="9">
        <v>0.37</v>
      </c>
      <c r="Q1533" s="10">
        <v>0.40749999999999997</v>
      </c>
      <c r="R1533" s="9">
        <v>0.97119999999999995</v>
      </c>
      <c r="S1533" s="9">
        <v>0.76240195121951404</v>
      </c>
      <c r="T1533" s="11">
        <v>1</v>
      </c>
      <c r="U1533" s="9">
        <v>5.2400591170000003E-2</v>
      </c>
      <c r="V1533" s="10">
        <v>0.44717747284999998</v>
      </c>
      <c r="W1533" s="9">
        <v>0</v>
      </c>
      <c r="X1533" s="9">
        <v>0</v>
      </c>
      <c r="Y1533" s="9">
        <v>0.84</v>
      </c>
      <c r="Z1533" s="9">
        <v>1</v>
      </c>
      <c r="AA1533" s="10">
        <v>0</v>
      </c>
      <c r="AB1533" s="9">
        <v>0.82066000736619271</v>
      </c>
      <c r="AC1533" s="9">
        <v>0.48899999999999999</v>
      </c>
      <c r="AD1533" s="10">
        <v>0.50975481737713946</v>
      </c>
      <c r="AE1533" s="10">
        <v>0.49002737689115017</v>
      </c>
      <c r="AF1533" s="9">
        <v>7.911809927531234E-2</v>
      </c>
      <c r="AG1533" s="9">
        <v>3.3000428571428569E-2</v>
      </c>
    </row>
    <row r="1534" spans="3:33">
      <c r="C1534" t="s">
        <v>230</v>
      </c>
      <c r="D1534">
        <v>2003</v>
      </c>
      <c r="E1534" s="9">
        <v>0.57349992890995261</v>
      </c>
      <c r="F1534" s="9">
        <v>1.6549999999999999E-2</v>
      </c>
      <c r="G1534" s="9">
        <v>0.20599999999999996</v>
      </c>
      <c r="H1534" s="9">
        <v>0.375</v>
      </c>
      <c r="I1534" s="9">
        <v>2.9333333333333333E-2</v>
      </c>
      <c r="J1534" s="9">
        <v>0.71599999999999997</v>
      </c>
      <c r="K1534" s="10">
        <v>0.69216666666666671</v>
      </c>
      <c r="L1534" s="9">
        <v>0.7802</v>
      </c>
      <c r="M1534" s="9">
        <v>1</v>
      </c>
      <c r="N1534" s="10">
        <v>0.28000000000000003</v>
      </c>
      <c r="O1534" s="10">
        <v>0.53</v>
      </c>
      <c r="P1534" s="9">
        <v>0.36499999999999999</v>
      </c>
      <c r="Q1534" s="10">
        <v>0.40749999999999997</v>
      </c>
      <c r="R1534" s="9">
        <v>0.97119999999999995</v>
      </c>
      <c r="S1534" s="9">
        <v>0.78566000000000003</v>
      </c>
      <c r="T1534" s="11">
        <v>1</v>
      </c>
      <c r="U1534" s="9">
        <v>0.1248086823</v>
      </c>
      <c r="V1534" s="10">
        <v>0.44705756115</v>
      </c>
      <c r="W1534" s="9">
        <v>0</v>
      </c>
      <c r="X1534" s="9">
        <v>0</v>
      </c>
      <c r="Y1534" s="9">
        <v>0.84</v>
      </c>
      <c r="Z1534" s="9">
        <v>1</v>
      </c>
      <c r="AA1534" s="10">
        <v>0</v>
      </c>
      <c r="AB1534" s="9">
        <v>0.82432000713238529</v>
      </c>
      <c r="AC1534" s="9">
        <v>0.52</v>
      </c>
      <c r="AD1534" s="10">
        <v>0.53102687485184397</v>
      </c>
      <c r="AE1534" s="10">
        <v>0.51745050621420119</v>
      </c>
      <c r="AF1534" s="9">
        <v>7.1488127975952331E-2</v>
      </c>
      <c r="AG1534" s="9">
        <v>3.9280000000000002E-2</v>
      </c>
    </row>
    <row r="1535" spans="3:33">
      <c r="C1535" t="s">
        <v>230</v>
      </c>
      <c r="D1535">
        <v>2004</v>
      </c>
      <c r="E1535" s="9">
        <v>0.57349992890995261</v>
      </c>
      <c r="F1535" s="9">
        <v>1.6549999999999999E-2</v>
      </c>
      <c r="G1535" s="9">
        <v>0.18799999999999994</v>
      </c>
      <c r="H1535" s="9">
        <v>0.375</v>
      </c>
      <c r="I1535" s="9">
        <v>2.9333333333333333E-2</v>
      </c>
      <c r="J1535" s="9">
        <v>0.71799999999999997</v>
      </c>
      <c r="K1535" s="10">
        <v>0.69216666666666671</v>
      </c>
      <c r="L1535" s="9">
        <v>0.77359999999999995</v>
      </c>
      <c r="M1535" s="9">
        <v>1</v>
      </c>
      <c r="N1535" s="10">
        <v>0.28000000000000003</v>
      </c>
      <c r="O1535" s="10">
        <v>0.44</v>
      </c>
      <c r="P1535" s="9">
        <v>0.36</v>
      </c>
      <c r="Q1535" s="10">
        <v>0.40749999999999997</v>
      </c>
      <c r="R1535" s="9">
        <v>0.97119999999999995</v>
      </c>
      <c r="S1535" s="9">
        <v>0.80117024390243996</v>
      </c>
      <c r="T1535" s="11">
        <v>1</v>
      </c>
      <c r="U1535" s="9">
        <v>0.13321167880000001</v>
      </c>
      <c r="V1535" s="10">
        <v>0.44693764944999997</v>
      </c>
      <c r="W1535" s="9">
        <v>0</v>
      </c>
      <c r="X1535" s="9">
        <v>0</v>
      </c>
      <c r="Y1535" s="9">
        <v>0.84</v>
      </c>
      <c r="Z1535" s="9">
        <v>1</v>
      </c>
      <c r="AA1535" s="10">
        <v>0</v>
      </c>
      <c r="AB1535" s="9">
        <v>0.82798000689857787</v>
      </c>
      <c r="AC1535" s="9">
        <v>0.503</v>
      </c>
      <c r="AD1535" s="10">
        <v>0.57126816355874599</v>
      </c>
      <c r="AE1535" s="10">
        <v>0.46625383841855</v>
      </c>
      <c r="AF1535" s="9">
        <v>0.11030133260703422</v>
      </c>
      <c r="AG1535" s="9">
        <v>4.4151071428571435E-2</v>
      </c>
    </row>
    <row r="1536" spans="3:33">
      <c r="C1536" t="s">
        <v>230</v>
      </c>
      <c r="D1536">
        <v>2005</v>
      </c>
      <c r="E1536" s="9">
        <v>0.57349992890995261</v>
      </c>
      <c r="F1536" s="9">
        <v>1.6549999999999999E-2</v>
      </c>
      <c r="G1536" s="9">
        <v>0.17000000000000004</v>
      </c>
      <c r="H1536" s="9">
        <v>0.375</v>
      </c>
      <c r="I1536" s="9">
        <v>2.9333333333333333E-2</v>
      </c>
      <c r="J1536" s="9">
        <v>0.72</v>
      </c>
      <c r="K1536" s="10">
        <v>0.69216666666666671</v>
      </c>
      <c r="L1536" s="9">
        <v>0.76700000000000002</v>
      </c>
      <c r="M1536" s="9">
        <v>1</v>
      </c>
      <c r="N1536" s="10">
        <v>0.28000000000000003</v>
      </c>
      <c r="O1536" s="10">
        <v>0.35</v>
      </c>
      <c r="P1536" s="9">
        <v>0.36719999983906748</v>
      </c>
      <c r="Q1536" s="10">
        <v>0.40749999999999997</v>
      </c>
      <c r="R1536" s="9">
        <v>0.97119999999999995</v>
      </c>
      <c r="S1536" s="9">
        <v>0.80886585365853803</v>
      </c>
      <c r="T1536" s="11">
        <v>1</v>
      </c>
      <c r="U1536" s="9">
        <v>0.17095588240000001</v>
      </c>
      <c r="V1536" s="10">
        <v>0.44681773775</v>
      </c>
      <c r="W1536" s="9">
        <v>0</v>
      </c>
      <c r="X1536" s="9">
        <v>0</v>
      </c>
      <c r="Y1536" s="9">
        <v>0.84</v>
      </c>
      <c r="Z1536" s="9">
        <v>1</v>
      </c>
      <c r="AA1536" s="10">
        <v>0</v>
      </c>
      <c r="AB1536" s="9">
        <v>0.83164000666477056</v>
      </c>
      <c r="AC1536" s="9">
        <v>0.53900000000000003</v>
      </c>
      <c r="AD1536" s="10">
        <v>0.51176555170404714</v>
      </c>
      <c r="AE1536" s="10">
        <v>0.46624782135578202</v>
      </c>
      <c r="AF1536" s="9">
        <v>0.13910670778619669</v>
      </c>
      <c r="AG1536" s="9">
        <v>4.9022142857142861E-2</v>
      </c>
    </row>
    <row r="1537" spans="3:33">
      <c r="C1537" t="s">
        <v>230</v>
      </c>
      <c r="D1537">
        <v>2006</v>
      </c>
      <c r="E1537" s="9">
        <v>0.57349992890995261</v>
      </c>
      <c r="F1537" s="9">
        <v>1.6549999999999999E-2</v>
      </c>
      <c r="G1537" s="9">
        <v>0.16333333333333333</v>
      </c>
      <c r="H1537" s="9">
        <v>0.375</v>
      </c>
      <c r="I1537" s="9">
        <v>2.9333333333333333E-2</v>
      </c>
      <c r="J1537" s="9">
        <v>0.71666666666666667</v>
      </c>
      <c r="K1537" s="10">
        <v>0.69216666666666671</v>
      </c>
      <c r="L1537" s="9">
        <v>0.75980000000000003</v>
      </c>
      <c r="M1537" s="9">
        <v>1</v>
      </c>
      <c r="N1537" s="10">
        <v>0.28000000000000003</v>
      </c>
      <c r="O1537" s="10">
        <v>0.46</v>
      </c>
      <c r="P1537" s="9">
        <v>0.37439999967813492</v>
      </c>
      <c r="Q1537" s="10">
        <v>0.40749999999999997</v>
      </c>
      <c r="R1537" s="9">
        <v>0.97119999999999995</v>
      </c>
      <c r="S1537" s="9">
        <v>0.80970975609756191</v>
      </c>
      <c r="T1537" s="11">
        <v>1</v>
      </c>
      <c r="U1537" s="9">
        <v>0.12372634639999999</v>
      </c>
      <c r="V1537" s="10">
        <v>0.43270809924999998</v>
      </c>
      <c r="W1537" s="9">
        <v>0</v>
      </c>
      <c r="X1537" s="9">
        <v>0</v>
      </c>
      <c r="Y1537" s="9">
        <v>0.84</v>
      </c>
      <c r="Z1537" s="9">
        <v>1</v>
      </c>
      <c r="AA1537" s="10">
        <v>0</v>
      </c>
      <c r="AB1537" s="9">
        <v>0.83530000643096314</v>
      </c>
      <c r="AC1537" s="9">
        <v>0.54700000000000004</v>
      </c>
      <c r="AD1537" s="10">
        <v>0.49439640229344961</v>
      </c>
      <c r="AE1537" s="10">
        <v>0.52923190182271207</v>
      </c>
      <c r="AF1537" s="9">
        <v>0.19749561044840219</v>
      </c>
      <c r="AG1537" s="9">
        <v>5.1882142857142856E-2</v>
      </c>
    </row>
    <row r="1538" spans="3:33">
      <c r="C1538" t="s">
        <v>230</v>
      </c>
      <c r="D1538">
        <v>2007</v>
      </c>
      <c r="E1538" s="9">
        <v>0.57349992890995261</v>
      </c>
      <c r="F1538" s="9">
        <v>1.6549999999999999E-2</v>
      </c>
      <c r="G1538" s="9">
        <v>0.15666666666666673</v>
      </c>
      <c r="H1538" s="9">
        <v>0.375</v>
      </c>
      <c r="I1538" s="9">
        <v>2.9333333333333333E-2</v>
      </c>
      <c r="J1538" s="9">
        <v>0.71333333333333337</v>
      </c>
      <c r="K1538" s="10">
        <v>0.69216666666666671</v>
      </c>
      <c r="L1538" s="9">
        <v>0.75260000000000005</v>
      </c>
      <c r="M1538" s="9">
        <v>1</v>
      </c>
      <c r="N1538" s="10">
        <v>0.28000000000000003</v>
      </c>
      <c r="O1538" s="10">
        <v>0.54</v>
      </c>
      <c r="P1538" s="9">
        <v>0.38159999951720236</v>
      </c>
      <c r="Q1538" s="10">
        <v>0.40749999999999997</v>
      </c>
      <c r="R1538" s="9">
        <v>0.97119999999999995</v>
      </c>
      <c r="S1538" s="9">
        <v>0.80606390243902593</v>
      </c>
      <c r="T1538" s="11">
        <v>1</v>
      </c>
      <c r="U1538" s="9">
        <v>0.132358382</v>
      </c>
      <c r="V1538" s="10">
        <v>0.41859846075000001</v>
      </c>
      <c r="W1538" s="9">
        <v>0</v>
      </c>
      <c r="X1538" s="9">
        <v>0</v>
      </c>
      <c r="Y1538" s="9">
        <v>0.84</v>
      </c>
      <c r="Z1538" s="9">
        <v>1</v>
      </c>
      <c r="AA1538" s="10">
        <v>0</v>
      </c>
      <c r="AB1538" s="9">
        <v>0.83896000619715583</v>
      </c>
      <c r="AC1538" s="9">
        <v>0.53200000000000003</v>
      </c>
      <c r="AD1538" s="10">
        <v>0.46202555379869603</v>
      </c>
      <c r="AE1538" s="10">
        <v>0.52094944821941402</v>
      </c>
      <c r="AF1538" s="9">
        <v>0.24938359594082221</v>
      </c>
      <c r="AG1538" s="9">
        <v>5.0844500023193122E-2</v>
      </c>
    </row>
    <row r="1539" spans="3:33">
      <c r="C1539" t="s">
        <v>230</v>
      </c>
      <c r="D1539">
        <v>2008</v>
      </c>
      <c r="E1539" s="9">
        <v>0.57349992890995261</v>
      </c>
      <c r="F1539" s="9">
        <v>1.6549999999999999E-2</v>
      </c>
      <c r="G1539" s="9">
        <v>0.15000000000000002</v>
      </c>
      <c r="H1539" s="9">
        <v>0.375</v>
      </c>
      <c r="I1539" s="9">
        <v>2.9333333333333333E-2</v>
      </c>
      <c r="J1539" s="9">
        <v>0.71</v>
      </c>
      <c r="K1539" s="10">
        <v>0.69216666666666671</v>
      </c>
      <c r="L1539" s="9">
        <v>0.74540000000000006</v>
      </c>
      <c r="M1539" s="9">
        <v>1</v>
      </c>
      <c r="N1539" s="10">
        <v>0.28000000000000003</v>
      </c>
      <c r="O1539" s="10">
        <v>0.55079999975860128</v>
      </c>
      <c r="P1539" s="9">
        <v>0.38879999935626985</v>
      </c>
      <c r="Q1539" s="10">
        <v>0.40749999999999997</v>
      </c>
      <c r="R1539" s="9">
        <v>0.97119999999999995</v>
      </c>
      <c r="S1539" s="9">
        <v>0.80010146341463595</v>
      </c>
      <c r="T1539" s="11">
        <v>1</v>
      </c>
      <c r="U1539" s="9">
        <v>0.1934035502</v>
      </c>
      <c r="V1539" s="10">
        <v>0.40448882224999999</v>
      </c>
      <c r="W1539" s="9">
        <v>0</v>
      </c>
      <c r="X1539" s="9">
        <v>0</v>
      </c>
      <c r="Y1539" s="9">
        <v>0.84</v>
      </c>
      <c r="Z1539" s="9">
        <v>1</v>
      </c>
      <c r="AA1539" s="10">
        <v>0</v>
      </c>
      <c r="AB1539" s="9">
        <v>0.84262000596334841</v>
      </c>
      <c r="AC1539" s="9">
        <v>0.52100000000000002</v>
      </c>
      <c r="AD1539" s="10">
        <v>0.48848813460703644</v>
      </c>
      <c r="AE1539" s="10">
        <v>0.50242065929301671</v>
      </c>
      <c r="AF1539" s="9">
        <v>0.32161586904883666</v>
      </c>
      <c r="AG1539" s="9">
        <v>4.9806857189243395E-2</v>
      </c>
    </row>
    <row r="1540" spans="3:33">
      <c r="C1540" t="s">
        <v>230</v>
      </c>
      <c r="D1540">
        <v>2009</v>
      </c>
      <c r="E1540" s="9">
        <v>0.57349992890995261</v>
      </c>
      <c r="F1540" s="9">
        <v>1.6549999999999999E-2</v>
      </c>
      <c r="G1540" s="9">
        <v>0.16699999962002043</v>
      </c>
      <c r="H1540" s="9">
        <v>0.375</v>
      </c>
      <c r="I1540" s="9">
        <v>2.9333333333333333E-2</v>
      </c>
      <c r="J1540" s="9">
        <v>0.71579999987035992</v>
      </c>
      <c r="K1540" s="10">
        <v>0.69216666666666671</v>
      </c>
      <c r="L1540" s="9">
        <v>0.73819999999999997</v>
      </c>
      <c r="M1540" s="9">
        <v>1</v>
      </c>
      <c r="N1540" s="10">
        <v>0.28000000000000003</v>
      </c>
      <c r="O1540" s="10">
        <v>0.56159999951720241</v>
      </c>
      <c r="P1540" s="9">
        <v>0.39599999919533729</v>
      </c>
      <c r="Q1540" s="10">
        <v>0.40749999999999997</v>
      </c>
      <c r="R1540" s="9">
        <v>0.97119999999999995</v>
      </c>
      <c r="S1540" s="9">
        <v>0.81809943374405725</v>
      </c>
      <c r="T1540" s="11">
        <v>1</v>
      </c>
      <c r="U1540" s="9">
        <v>0.3040227949</v>
      </c>
      <c r="V1540" s="10">
        <v>0.41257859851417938</v>
      </c>
      <c r="W1540" s="9">
        <v>0</v>
      </c>
      <c r="X1540" s="9">
        <v>0</v>
      </c>
      <c r="Y1540" s="9">
        <v>0.84</v>
      </c>
      <c r="Z1540" s="9">
        <v>1</v>
      </c>
      <c r="AA1540" s="10">
        <v>0</v>
      </c>
      <c r="AB1540" s="9">
        <v>0.8462800057295411</v>
      </c>
      <c r="AC1540" s="9">
        <v>0.49700000000000005</v>
      </c>
      <c r="AD1540" s="10">
        <v>0.571109153960774</v>
      </c>
      <c r="AE1540" s="10">
        <v>0.472887428321772</v>
      </c>
      <c r="AF1540" s="9">
        <v>0.35533295907795337</v>
      </c>
      <c r="AG1540" s="9">
        <v>4.8769214355293661E-2</v>
      </c>
    </row>
    <row r="1541" spans="3:33">
      <c r="C1541" t="s">
        <v>230</v>
      </c>
      <c r="D1541">
        <v>2010</v>
      </c>
      <c r="E1541" s="9">
        <v>0.57349992890995261</v>
      </c>
      <c r="F1541" s="9">
        <v>1.6549999999999999E-2</v>
      </c>
      <c r="G1541" s="9">
        <v>0.18399999924004073</v>
      </c>
      <c r="H1541" s="9">
        <v>0.375</v>
      </c>
      <c r="I1541" s="9">
        <v>2.9333333333333333E-2</v>
      </c>
      <c r="J1541" s="9">
        <v>0.72159999974071987</v>
      </c>
      <c r="K1541" s="10">
        <v>0.69216666666666671</v>
      </c>
      <c r="L1541" s="9">
        <v>0.74558199983499951</v>
      </c>
      <c r="M1541" s="9">
        <v>1</v>
      </c>
      <c r="N1541" s="10">
        <v>0.28000000000000003</v>
      </c>
      <c r="O1541" s="10">
        <v>0.57239999927580365</v>
      </c>
      <c r="P1541" s="9">
        <v>0.40319999903440473</v>
      </c>
      <c r="Q1541" s="10">
        <v>0.40749999999999997</v>
      </c>
      <c r="R1541" s="9">
        <v>0.97119999999999995</v>
      </c>
      <c r="S1541" s="9">
        <v>0.83609740407347855</v>
      </c>
      <c r="T1541" s="11">
        <v>1</v>
      </c>
      <c r="U1541" s="9">
        <v>0.30706302278104564</v>
      </c>
      <c r="V1541" s="10">
        <v>0.42066837477835878</v>
      </c>
      <c r="W1541" s="9">
        <v>0</v>
      </c>
      <c r="X1541" s="9">
        <v>0</v>
      </c>
      <c r="Y1541" s="9">
        <v>0.84</v>
      </c>
      <c r="Z1541" s="9">
        <v>1</v>
      </c>
      <c r="AA1541" s="10">
        <v>0</v>
      </c>
      <c r="AB1541" s="9">
        <v>0.84994000549573367</v>
      </c>
      <c r="AC1541" s="9">
        <v>0.48100000000000004</v>
      </c>
      <c r="AD1541" s="10">
        <v>0.57039806243706037</v>
      </c>
      <c r="AE1541" s="10">
        <v>0.47315855403249413</v>
      </c>
      <c r="AF1541" s="9">
        <v>0.35177962956659692</v>
      </c>
      <c r="AG1541" s="9">
        <v>4.7731571521343927E-2</v>
      </c>
    </row>
    <row r="1542" spans="3:33">
      <c r="C1542" t="s">
        <v>232</v>
      </c>
      <c r="D1542">
        <v>1995</v>
      </c>
      <c r="E1542" s="9">
        <v>0.64721813333333333</v>
      </c>
      <c r="F1542" s="9">
        <v>7.6899999999999994E-4</v>
      </c>
      <c r="G1542" s="9">
        <v>0.39</v>
      </c>
      <c r="H1542" s="9">
        <v>0.22499999999999998</v>
      </c>
      <c r="I1542" s="9">
        <v>0.59</v>
      </c>
      <c r="J1542" s="9">
        <v>0.87</v>
      </c>
      <c r="K1542" s="10">
        <v>0.62008333333333332</v>
      </c>
      <c r="L1542" s="9">
        <v>0.5</v>
      </c>
      <c r="M1542" s="9">
        <v>1</v>
      </c>
      <c r="N1542" s="10">
        <v>0.52</v>
      </c>
      <c r="O1542" s="10">
        <v>0.9</v>
      </c>
      <c r="P1542" s="9">
        <v>0.86899999823421248</v>
      </c>
      <c r="Q1542" s="10">
        <v>0.20749999999999999</v>
      </c>
      <c r="R1542" s="9">
        <v>0.98560000000000003</v>
      </c>
      <c r="S1542" s="9">
        <v>0.67279560975609798</v>
      </c>
      <c r="T1542" s="11">
        <v>0.97082557400000002</v>
      </c>
      <c r="U1542" s="9">
        <v>6.30676919610072E-2</v>
      </c>
      <c r="V1542" s="10">
        <v>1</v>
      </c>
      <c r="W1542" s="9">
        <v>0.1</v>
      </c>
      <c r="X1542" s="9">
        <v>0.150830003833124</v>
      </c>
      <c r="Y1542" s="9">
        <v>0.96699999999999997</v>
      </c>
      <c r="Z1542" s="9">
        <v>0</v>
      </c>
      <c r="AA1542" s="10">
        <v>1.5573089700996679E-2</v>
      </c>
      <c r="AB1542" s="9">
        <v>0.93900000095000002</v>
      </c>
      <c r="AC1542" s="9">
        <v>0.34632000301033261</v>
      </c>
      <c r="AD1542" s="10">
        <v>0</v>
      </c>
      <c r="AE1542" s="10">
        <v>0.23283849033136222</v>
      </c>
      <c r="AF1542" s="9">
        <v>5.3108117282737435E-4</v>
      </c>
      <c r="AG1542" s="9">
        <v>0.11893431451687857</v>
      </c>
    </row>
    <row r="1543" spans="3:33">
      <c r="C1543" t="s">
        <v>232</v>
      </c>
      <c r="D1543">
        <v>1996</v>
      </c>
      <c r="E1543" s="9">
        <v>0.64721813333333333</v>
      </c>
      <c r="F1543" s="9">
        <v>7.6899999999999994E-4</v>
      </c>
      <c r="G1543" s="9">
        <v>0.38200000000000001</v>
      </c>
      <c r="H1543" s="9">
        <v>0.22499999999999998</v>
      </c>
      <c r="I1543" s="9">
        <v>0.59</v>
      </c>
      <c r="J1543" s="9">
        <v>0.86799999999999999</v>
      </c>
      <c r="K1543" s="10">
        <v>0.62008333333333332</v>
      </c>
      <c r="L1543" s="9">
        <v>0.4914</v>
      </c>
      <c r="M1543" s="9">
        <v>1</v>
      </c>
      <c r="N1543" s="10">
        <v>0.52</v>
      </c>
      <c r="O1543" s="10">
        <v>0.85</v>
      </c>
      <c r="P1543" s="9">
        <v>0.85319999858736995</v>
      </c>
      <c r="Q1543" s="10">
        <v>0.20749999999999999</v>
      </c>
      <c r="R1543" s="9">
        <v>0.98560000000000003</v>
      </c>
      <c r="S1543" s="9">
        <v>0.66065609756097599</v>
      </c>
      <c r="T1543" s="11">
        <v>0.97082557400000002</v>
      </c>
      <c r="U1543" s="9">
        <v>6.1877735534004802E-2</v>
      </c>
      <c r="V1543" s="10">
        <v>1</v>
      </c>
      <c r="W1543" s="9">
        <v>0.1</v>
      </c>
      <c r="X1543" s="9">
        <v>0.150830003833124</v>
      </c>
      <c r="Y1543" s="9">
        <v>0.96699999999999997</v>
      </c>
      <c r="Z1543" s="9">
        <v>0</v>
      </c>
      <c r="AA1543" s="10">
        <v>1.5573089700996679E-2</v>
      </c>
      <c r="AB1543" s="9">
        <v>0.93800000190999999</v>
      </c>
      <c r="AC1543" s="9">
        <v>0.3559400027953088</v>
      </c>
      <c r="AD1543" s="10">
        <v>0</v>
      </c>
      <c r="AE1543" s="10">
        <v>0.22738621474819398</v>
      </c>
      <c r="AF1543" s="9">
        <v>5.4288297637488173E-4</v>
      </c>
      <c r="AG1543" s="9">
        <v>0.12151984303051608</v>
      </c>
    </row>
    <row r="1544" spans="3:33">
      <c r="C1544" t="s">
        <v>232</v>
      </c>
      <c r="D1544">
        <v>1997</v>
      </c>
      <c r="E1544" s="9">
        <v>0.64721813333333333</v>
      </c>
      <c r="F1544" s="9">
        <v>7.6899999999999994E-4</v>
      </c>
      <c r="G1544" s="9">
        <v>0.374</v>
      </c>
      <c r="H1544" s="9">
        <v>0.22499999999999998</v>
      </c>
      <c r="I1544" s="9">
        <v>0.59</v>
      </c>
      <c r="J1544" s="9">
        <v>0.86599999999999999</v>
      </c>
      <c r="K1544" s="10">
        <v>0.62008333333333332</v>
      </c>
      <c r="L1544" s="9">
        <v>0.48280000000000001</v>
      </c>
      <c r="M1544" s="9">
        <v>1</v>
      </c>
      <c r="N1544" s="10">
        <v>0.52</v>
      </c>
      <c r="O1544" s="10">
        <v>0.65</v>
      </c>
      <c r="P1544" s="9">
        <v>0.83739999894052752</v>
      </c>
      <c r="Q1544" s="10">
        <v>0.20749999999999999</v>
      </c>
      <c r="R1544" s="9">
        <v>0.98560000000000003</v>
      </c>
      <c r="S1544" s="9">
        <v>0.64842585365853789</v>
      </c>
      <c r="T1544" s="11">
        <v>0.97082557400000002</v>
      </c>
      <c r="U1544" s="9">
        <v>6.0687779107002397E-2</v>
      </c>
      <c r="V1544" s="10">
        <v>1</v>
      </c>
      <c r="W1544" s="9">
        <v>0.1</v>
      </c>
      <c r="X1544" s="9">
        <v>0.150830003833124</v>
      </c>
      <c r="Y1544" s="9">
        <v>0.96699999999999997</v>
      </c>
      <c r="Z1544" s="9">
        <v>0</v>
      </c>
      <c r="AA1544" s="10">
        <v>1.5573089700996679E-2</v>
      </c>
      <c r="AB1544" s="9">
        <v>0.93800000190999999</v>
      </c>
      <c r="AC1544" s="9">
        <v>0.36556000258028504</v>
      </c>
      <c r="AD1544" s="10">
        <v>6.6918345062073031E-2</v>
      </c>
      <c r="AE1544" s="10">
        <v>0.251679610214253</v>
      </c>
      <c r="AF1544" s="9">
        <v>5.546847799223891E-4</v>
      </c>
      <c r="AG1544" s="9">
        <v>0.12410537154415358</v>
      </c>
    </row>
    <row r="1545" spans="3:33">
      <c r="C1545" t="s">
        <v>232</v>
      </c>
      <c r="D1545">
        <v>1998</v>
      </c>
      <c r="E1545" s="9">
        <v>0.64721813333333333</v>
      </c>
      <c r="F1545" s="9">
        <v>7.6899999999999994E-4</v>
      </c>
      <c r="G1545" s="9">
        <v>0.36599999999999999</v>
      </c>
      <c r="H1545" s="9">
        <v>0.22499999999999998</v>
      </c>
      <c r="I1545" s="9">
        <v>0.59</v>
      </c>
      <c r="J1545" s="9">
        <v>0.86399999999999999</v>
      </c>
      <c r="K1545" s="10">
        <v>0.62008333333333332</v>
      </c>
      <c r="L1545" s="9">
        <v>0.47420000000000001</v>
      </c>
      <c r="M1545" s="9">
        <v>1</v>
      </c>
      <c r="N1545" s="10">
        <v>0.52</v>
      </c>
      <c r="O1545" s="10">
        <v>0.73</v>
      </c>
      <c r="P1545" s="9">
        <v>0.82159999929368488</v>
      </c>
      <c r="Q1545" s="10">
        <v>0.20749999999999999</v>
      </c>
      <c r="R1545" s="9">
        <v>0.98560000000000003</v>
      </c>
      <c r="S1545" s="9">
        <v>0.6361234146341479</v>
      </c>
      <c r="T1545" s="11">
        <v>0.97082557400000002</v>
      </c>
      <c r="U1545" s="9">
        <v>5.949782268E-2</v>
      </c>
      <c r="V1545" s="10">
        <v>1</v>
      </c>
      <c r="W1545" s="9">
        <v>0.1</v>
      </c>
      <c r="X1545" s="9">
        <v>0.150830003833124</v>
      </c>
      <c r="Y1545" s="9">
        <v>0.96699999999999997</v>
      </c>
      <c r="Z1545" s="9">
        <v>0</v>
      </c>
      <c r="AA1545" s="10">
        <v>1.5573089700996679E-2</v>
      </c>
      <c r="AB1545" s="9">
        <v>0.93800000190999999</v>
      </c>
      <c r="AC1545" s="9">
        <v>0.37518000236526133</v>
      </c>
      <c r="AD1545" s="10">
        <v>0.15307981501269002</v>
      </c>
      <c r="AE1545" s="10">
        <v>0.27597300568031197</v>
      </c>
      <c r="AF1545" s="9">
        <v>5.6648658346989647E-4</v>
      </c>
      <c r="AG1545" s="9">
        <v>0.12669090005779107</v>
      </c>
    </row>
    <row r="1546" spans="3:33">
      <c r="C1546" t="s">
        <v>232</v>
      </c>
      <c r="D1546">
        <v>1999</v>
      </c>
      <c r="E1546" s="9">
        <v>0.64721813333333333</v>
      </c>
      <c r="F1546" s="9">
        <v>7.6899999999999994E-4</v>
      </c>
      <c r="G1546" s="9">
        <v>0.35799999999999998</v>
      </c>
      <c r="H1546" s="9">
        <v>0.22499999999999998</v>
      </c>
      <c r="I1546" s="9">
        <v>0.59</v>
      </c>
      <c r="J1546" s="9">
        <v>0.86199999999999999</v>
      </c>
      <c r="K1546" s="10">
        <v>0.62008333333333332</v>
      </c>
      <c r="L1546" s="9">
        <v>0.46560000000000001</v>
      </c>
      <c r="M1546" s="9">
        <v>1</v>
      </c>
      <c r="N1546" s="10">
        <v>0.52</v>
      </c>
      <c r="O1546" s="10">
        <v>0.54</v>
      </c>
      <c r="P1546" s="9">
        <v>0.80579999964684246</v>
      </c>
      <c r="Q1546" s="10">
        <v>0.20749999999999999</v>
      </c>
      <c r="R1546" s="9">
        <v>0.98560000000000003</v>
      </c>
      <c r="S1546" s="9">
        <v>0.62390975609756194</v>
      </c>
      <c r="T1546" s="11">
        <v>0.97082557400000002</v>
      </c>
      <c r="U1546" s="9">
        <v>0.10932399549999999</v>
      </c>
      <c r="V1546" s="10">
        <v>1</v>
      </c>
      <c r="W1546" s="9">
        <v>0.1</v>
      </c>
      <c r="X1546" s="9">
        <v>0.150830003833124</v>
      </c>
      <c r="Y1546" s="9">
        <v>0.96699999999999997</v>
      </c>
      <c r="Z1546" s="9">
        <v>0</v>
      </c>
      <c r="AA1546" s="10">
        <v>1.5573089700996679E-2</v>
      </c>
      <c r="AB1546" s="9">
        <v>0.93800000190999999</v>
      </c>
      <c r="AC1546" s="9">
        <v>0.38480000215023757</v>
      </c>
      <c r="AD1546" s="10">
        <v>0.11853084841919101</v>
      </c>
      <c r="AE1546" s="10">
        <v>0.26693371288869999</v>
      </c>
      <c r="AF1546" s="9">
        <v>5.7828838701740385E-4</v>
      </c>
      <c r="AG1546" s="9">
        <v>0.12927642857142857</v>
      </c>
    </row>
    <row r="1547" spans="3:33">
      <c r="C1547" t="s">
        <v>232</v>
      </c>
      <c r="D1547">
        <v>2000</v>
      </c>
      <c r="E1547" s="9">
        <v>0.64721813333333333</v>
      </c>
      <c r="F1547" s="9">
        <v>7.6899999999999994E-4</v>
      </c>
      <c r="G1547" s="9">
        <v>0.35</v>
      </c>
      <c r="H1547" s="9">
        <v>0.22499999999999998</v>
      </c>
      <c r="I1547" s="9">
        <v>0.59</v>
      </c>
      <c r="J1547" s="9">
        <v>0.86</v>
      </c>
      <c r="K1547" s="10">
        <v>0.62008333333333332</v>
      </c>
      <c r="L1547" s="9">
        <v>0.45700000000000002</v>
      </c>
      <c r="M1547" s="9">
        <v>1</v>
      </c>
      <c r="N1547" s="10">
        <v>0.52</v>
      </c>
      <c r="O1547" s="10">
        <v>0.78</v>
      </c>
      <c r="P1547" s="9">
        <v>0.79</v>
      </c>
      <c r="Q1547" s="10">
        <v>0.20749999999999999</v>
      </c>
      <c r="R1547" s="9">
        <v>0.98560000000000003</v>
      </c>
      <c r="S1547" s="9">
        <v>0.61197414634146396</v>
      </c>
      <c r="T1547" s="11">
        <v>0.97082557400000002</v>
      </c>
      <c r="U1547" s="9">
        <v>5.4766521980000003E-2</v>
      </c>
      <c r="V1547" s="10">
        <v>1</v>
      </c>
      <c r="W1547" s="9">
        <v>0.1</v>
      </c>
      <c r="X1547" s="9">
        <v>0.150830003833124</v>
      </c>
      <c r="Y1547" s="9">
        <v>0.96699999999999997</v>
      </c>
      <c r="Z1547" s="9">
        <v>0</v>
      </c>
      <c r="AA1547" s="10">
        <v>1.5573089700996679E-2</v>
      </c>
      <c r="AB1547" s="9">
        <v>0.93800000190999999</v>
      </c>
      <c r="AC1547" s="9">
        <v>0.39442000193521382</v>
      </c>
      <c r="AD1547" s="10">
        <v>8.3981881825692023E-2</v>
      </c>
      <c r="AE1547" s="10">
        <v>0.25789442009708796</v>
      </c>
      <c r="AF1547" s="9">
        <v>5.9009019056491111E-4</v>
      </c>
      <c r="AG1547" s="9">
        <v>0.24840142857142858</v>
      </c>
    </row>
    <row r="1548" spans="3:33">
      <c r="C1548" t="s">
        <v>232</v>
      </c>
      <c r="D1548">
        <v>2001</v>
      </c>
      <c r="E1548" s="9">
        <v>0.64721813333333333</v>
      </c>
      <c r="F1548" s="9">
        <v>7.6899999999999994E-4</v>
      </c>
      <c r="G1548" s="9">
        <v>0.34599999999999997</v>
      </c>
      <c r="H1548" s="9">
        <v>0.22499999999999998</v>
      </c>
      <c r="I1548" s="9">
        <v>0.59</v>
      </c>
      <c r="J1548" s="9">
        <v>0.85599999999999998</v>
      </c>
      <c r="K1548" s="10">
        <v>0.62008333333333332</v>
      </c>
      <c r="L1548" s="9">
        <v>0.44939999999999997</v>
      </c>
      <c r="M1548" s="9">
        <v>1</v>
      </c>
      <c r="N1548" s="10">
        <v>0.52</v>
      </c>
      <c r="O1548" s="10">
        <v>0.55000000000000004</v>
      </c>
      <c r="P1548" s="9">
        <v>0.76142857142857145</v>
      </c>
      <c r="Q1548" s="10">
        <v>0.20749999999999999</v>
      </c>
      <c r="R1548" s="9">
        <v>0.98560000000000003</v>
      </c>
      <c r="S1548" s="9">
        <v>0.60048731707317204</v>
      </c>
      <c r="T1548" s="11">
        <v>0.97082557400000002</v>
      </c>
      <c r="U1548" s="9">
        <v>8.0461290339999991E-2</v>
      </c>
      <c r="V1548" s="10">
        <v>1</v>
      </c>
      <c r="W1548" s="9">
        <v>0.1</v>
      </c>
      <c r="X1548" s="9">
        <v>0.150830003833124</v>
      </c>
      <c r="Y1548" s="9">
        <v>0.96699999999999997</v>
      </c>
      <c r="Z1548" s="9">
        <v>0</v>
      </c>
      <c r="AA1548" s="10">
        <v>1.5573089700996679E-2</v>
      </c>
      <c r="AB1548" s="9">
        <v>0.93800000190999999</v>
      </c>
      <c r="AC1548" s="9">
        <v>0.40404000172019006</v>
      </c>
      <c r="AD1548" s="10">
        <v>6.5700685900606001E-2</v>
      </c>
      <c r="AE1548" s="10">
        <v>0.23444820817727302</v>
      </c>
      <c r="AF1548" s="9">
        <v>7.5138282616871101E-4</v>
      </c>
      <c r="AG1548" s="9">
        <v>0.24343340011104411</v>
      </c>
    </row>
    <row r="1549" spans="3:33">
      <c r="C1549" t="s">
        <v>232</v>
      </c>
      <c r="D1549">
        <v>2002</v>
      </c>
      <c r="E1549" s="9">
        <v>0.64721813333333333</v>
      </c>
      <c r="F1549" s="9">
        <v>7.6899999999999994E-4</v>
      </c>
      <c r="G1549" s="9">
        <v>0.34200000000000008</v>
      </c>
      <c r="H1549" s="9">
        <v>0.22499999999999998</v>
      </c>
      <c r="I1549" s="9">
        <v>0.59</v>
      </c>
      <c r="J1549" s="9">
        <v>0.85199999999999998</v>
      </c>
      <c r="K1549" s="10">
        <v>0.62008333333333332</v>
      </c>
      <c r="L1549" s="9">
        <v>0.44179999999999997</v>
      </c>
      <c r="M1549" s="9">
        <v>1</v>
      </c>
      <c r="N1549" s="10">
        <v>0.52</v>
      </c>
      <c r="O1549" s="10">
        <v>0.64</v>
      </c>
      <c r="P1549" s="9">
        <v>0.73285714285714287</v>
      </c>
      <c r="Q1549" s="10">
        <v>0.20749999999999999</v>
      </c>
      <c r="R1549" s="9">
        <v>0.98560000000000003</v>
      </c>
      <c r="S1549" s="9">
        <v>0.58952048780487798</v>
      </c>
      <c r="T1549" s="11">
        <v>0.97082557400000002</v>
      </c>
      <c r="U1549" s="9">
        <v>7.2585018269999996E-2</v>
      </c>
      <c r="V1549" s="10">
        <v>1</v>
      </c>
      <c r="W1549" s="9">
        <v>0.1</v>
      </c>
      <c r="X1549" s="9">
        <v>0.150830003833124</v>
      </c>
      <c r="Y1549" s="9">
        <v>0.96699999999999997</v>
      </c>
      <c r="Z1549" s="9">
        <v>0</v>
      </c>
      <c r="AA1549" s="10">
        <v>1.5573089700996679E-2</v>
      </c>
      <c r="AB1549" s="9">
        <v>0.93924000184408385</v>
      </c>
      <c r="AC1549" s="9">
        <v>0.41366000150516635</v>
      </c>
      <c r="AD1549" s="10">
        <v>4.7419489975519993E-2</v>
      </c>
      <c r="AE1549" s="10">
        <v>0.211001996257458</v>
      </c>
      <c r="AF1549" s="9">
        <v>1.8174059510594445E-3</v>
      </c>
      <c r="AG1549" s="9">
        <v>0.23846537165065962</v>
      </c>
    </row>
    <row r="1550" spans="3:33">
      <c r="C1550" t="s">
        <v>232</v>
      </c>
      <c r="D1550">
        <v>2003</v>
      </c>
      <c r="E1550" s="9">
        <v>0.64721813333333333</v>
      </c>
      <c r="F1550" s="9">
        <v>7.6899999999999994E-4</v>
      </c>
      <c r="G1550" s="9">
        <v>0.33799999999999997</v>
      </c>
      <c r="H1550" s="9">
        <v>0.22499999999999998</v>
      </c>
      <c r="I1550" s="9">
        <v>0.59</v>
      </c>
      <c r="J1550" s="9">
        <v>0.84799999999999998</v>
      </c>
      <c r="K1550" s="10">
        <v>0.62008333333333332</v>
      </c>
      <c r="L1550" s="9">
        <v>0.43420000000000003</v>
      </c>
      <c r="M1550" s="9">
        <v>1</v>
      </c>
      <c r="N1550" s="10">
        <v>0.52</v>
      </c>
      <c r="O1550" s="10">
        <v>0.75</v>
      </c>
      <c r="P1550" s="9">
        <v>0.70428571428571429</v>
      </c>
      <c r="Q1550" s="10">
        <v>0.20749999999999999</v>
      </c>
      <c r="R1550" s="9">
        <v>0.98560000000000003</v>
      </c>
      <c r="S1550" s="9">
        <v>0.57911463414634201</v>
      </c>
      <c r="T1550" s="11">
        <v>0.97082557400000002</v>
      </c>
      <c r="U1550" s="9">
        <v>9.6048645040000005E-2</v>
      </c>
      <c r="V1550" s="10">
        <v>1</v>
      </c>
      <c r="W1550" s="9">
        <v>0.1</v>
      </c>
      <c r="X1550" s="9">
        <v>0.150830003833124</v>
      </c>
      <c r="Y1550" s="9">
        <v>0.96699999999999997</v>
      </c>
      <c r="Z1550" s="9">
        <v>0</v>
      </c>
      <c r="AA1550" s="10">
        <v>1.5573089700996679E-2</v>
      </c>
      <c r="AB1550" s="9">
        <v>0.94048000177816771</v>
      </c>
      <c r="AC1550" s="9">
        <v>0.42328000129014254</v>
      </c>
      <c r="AD1550" s="10">
        <v>5.4411509219320031E-2</v>
      </c>
      <c r="AE1550" s="10">
        <v>0.17870742134742201</v>
      </c>
      <c r="AF1550" s="9">
        <v>1.6731190636142222E-2</v>
      </c>
      <c r="AG1550" s="9">
        <v>0.23349734319027513</v>
      </c>
    </row>
    <row r="1551" spans="3:33">
      <c r="C1551" t="s">
        <v>232</v>
      </c>
      <c r="D1551">
        <v>2004</v>
      </c>
      <c r="E1551" s="9">
        <v>0.64721813333333333</v>
      </c>
      <c r="F1551" s="9">
        <v>7.6899999999999994E-4</v>
      </c>
      <c r="G1551" s="9">
        <v>0.33400000000000007</v>
      </c>
      <c r="H1551" s="9">
        <v>0.22499999999999998</v>
      </c>
      <c r="I1551" s="9">
        <v>0.59</v>
      </c>
      <c r="J1551" s="9">
        <v>0.84399999999999997</v>
      </c>
      <c r="K1551" s="10">
        <v>0.62008333333333332</v>
      </c>
      <c r="L1551" s="9">
        <v>0.42659999999999998</v>
      </c>
      <c r="M1551" s="9">
        <v>1</v>
      </c>
      <c r="N1551" s="10">
        <v>0.52</v>
      </c>
      <c r="O1551" s="10">
        <v>0.81</v>
      </c>
      <c r="P1551" s="9">
        <v>0.67571428571428571</v>
      </c>
      <c r="Q1551" s="10">
        <v>0.20749999999999999</v>
      </c>
      <c r="R1551" s="9">
        <v>0.98560000000000003</v>
      </c>
      <c r="S1551" s="9">
        <v>0.56931024390244001</v>
      </c>
      <c r="T1551" s="11">
        <v>0.97082557400000002</v>
      </c>
      <c r="U1551" s="9">
        <v>0.19348547639999999</v>
      </c>
      <c r="V1551" s="10">
        <v>1</v>
      </c>
      <c r="W1551" s="9">
        <v>0.1</v>
      </c>
      <c r="X1551" s="9">
        <v>0.150830003833124</v>
      </c>
      <c r="Y1551" s="9">
        <v>0.96699999999999997</v>
      </c>
      <c r="Z1551" s="9">
        <v>0</v>
      </c>
      <c r="AA1551" s="10">
        <v>1.5573089700996679E-2</v>
      </c>
      <c r="AB1551" s="9">
        <v>0.94172000171225156</v>
      </c>
      <c r="AC1551" s="9">
        <v>0.43290000107511878</v>
      </c>
      <c r="AD1551" s="10">
        <v>0.203828737702268</v>
      </c>
      <c r="AE1551" s="10">
        <v>0.22632796279193199</v>
      </c>
      <c r="AF1551" s="9">
        <v>3.251695011061867E-2</v>
      </c>
      <c r="AG1551" s="9">
        <v>0.22852931472989066</v>
      </c>
    </row>
    <row r="1552" spans="3:33">
      <c r="C1552" t="s">
        <v>232</v>
      </c>
      <c r="D1552">
        <v>2005</v>
      </c>
      <c r="E1552" s="9">
        <v>0.64721813333333333</v>
      </c>
      <c r="F1552" s="9">
        <v>7.6899999999999994E-4</v>
      </c>
      <c r="G1552" s="9">
        <v>0.32999999999999996</v>
      </c>
      <c r="H1552" s="9">
        <v>0.22499999999999998</v>
      </c>
      <c r="I1552" s="9">
        <v>0.59</v>
      </c>
      <c r="J1552" s="9">
        <v>0.84</v>
      </c>
      <c r="K1552" s="10">
        <v>0.62008333333333332</v>
      </c>
      <c r="L1552" s="9">
        <v>0.41899999999999998</v>
      </c>
      <c r="M1552" s="9">
        <v>1</v>
      </c>
      <c r="N1552" s="10">
        <v>0.52</v>
      </c>
      <c r="O1552" s="10">
        <v>0.81</v>
      </c>
      <c r="P1552" s="9">
        <v>0.64714285714285713</v>
      </c>
      <c r="Q1552" s="10">
        <v>0.20749999999999999</v>
      </c>
      <c r="R1552" s="9">
        <v>0.98621999999999999</v>
      </c>
      <c r="S1552" s="9">
        <v>0.56007804878048795</v>
      </c>
      <c r="T1552" s="11">
        <v>0.97082557400000002</v>
      </c>
      <c r="U1552" s="9">
        <v>0.27338356429999999</v>
      </c>
      <c r="V1552" s="10">
        <v>1</v>
      </c>
      <c r="W1552" s="9">
        <v>0.1</v>
      </c>
      <c r="X1552" s="9">
        <v>0.150830003833124</v>
      </c>
      <c r="Y1552" s="9">
        <v>0.96699999999999997</v>
      </c>
      <c r="Z1552" s="9">
        <v>0</v>
      </c>
      <c r="AA1552" s="10">
        <v>1.5573089700996679E-2</v>
      </c>
      <c r="AB1552" s="9">
        <v>0.94296000164633531</v>
      </c>
      <c r="AC1552" s="9">
        <v>0.44252000086009502</v>
      </c>
      <c r="AD1552" s="10">
        <v>0.218686529474244</v>
      </c>
      <c r="AE1552" s="10">
        <v>0.38450134143070802</v>
      </c>
      <c r="AF1552" s="9">
        <v>5.3319118456352892E-2</v>
      </c>
      <c r="AG1552" s="9">
        <v>0.22356128626950619</v>
      </c>
    </row>
    <row r="1553" spans="3:33">
      <c r="C1553" t="s">
        <v>232</v>
      </c>
      <c r="D1553">
        <v>2006</v>
      </c>
      <c r="E1553" s="9">
        <v>0.64721813333333333</v>
      </c>
      <c r="F1553" s="9">
        <v>7.6899999999999994E-4</v>
      </c>
      <c r="G1553" s="9">
        <v>0.32666666666666666</v>
      </c>
      <c r="H1553" s="9">
        <v>0.22499999999999998</v>
      </c>
      <c r="I1553" s="9">
        <v>0.59</v>
      </c>
      <c r="J1553" s="9">
        <v>0.83666666666666667</v>
      </c>
      <c r="K1553" s="10">
        <v>0.62008333333333332</v>
      </c>
      <c r="L1553" s="9">
        <v>0.41220000000000001</v>
      </c>
      <c r="M1553" s="9">
        <v>1</v>
      </c>
      <c r="N1553" s="10">
        <v>0.52</v>
      </c>
      <c r="O1553" s="10">
        <v>0.84</v>
      </c>
      <c r="P1553" s="9">
        <v>0.61857142857142855</v>
      </c>
      <c r="Q1553" s="10">
        <v>0.20749999999999999</v>
      </c>
      <c r="R1553" s="9">
        <v>0.98684000000000005</v>
      </c>
      <c r="S1553" s="9">
        <v>0.55132878048780598</v>
      </c>
      <c r="T1553" s="11">
        <v>0.97082557400000002</v>
      </c>
      <c r="U1553" s="9">
        <v>0.24619193410000001</v>
      </c>
      <c r="V1553" s="10">
        <v>1</v>
      </c>
      <c r="W1553" s="9">
        <v>0.1</v>
      </c>
      <c r="X1553" s="9">
        <v>0.150830003833124</v>
      </c>
      <c r="Y1553" s="9">
        <v>0.96699999999999997</v>
      </c>
      <c r="Z1553" s="9">
        <v>0</v>
      </c>
      <c r="AA1553" s="10">
        <v>1.5573089700996679E-2</v>
      </c>
      <c r="AB1553" s="9">
        <v>0.94420000158041917</v>
      </c>
      <c r="AC1553" s="9">
        <v>0.45214000064507126</v>
      </c>
      <c r="AD1553" s="10">
        <v>0.23964182212706803</v>
      </c>
      <c r="AE1553" s="10">
        <v>0.42037832578345002</v>
      </c>
      <c r="AF1553" s="9">
        <v>8.9631033849159894E-2</v>
      </c>
      <c r="AG1553" s="9">
        <v>0.21859325780912173</v>
      </c>
    </row>
    <row r="1554" spans="3:33">
      <c r="C1554" t="s">
        <v>232</v>
      </c>
      <c r="D1554">
        <v>2007</v>
      </c>
      <c r="E1554" s="9">
        <v>0.64721813333333333</v>
      </c>
      <c r="F1554" s="9">
        <v>7.6899999999999994E-4</v>
      </c>
      <c r="G1554" s="9">
        <v>0.32333333333333325</v>
      </c>
      <c r="H1554" s="9">
        <v>0.22499999999999998</v>
      </c>
      <c r="I1554" s="9">
        <v>0.59</v>
      </c>
      <c r="J1554" s="9">
        <v>0.83333333333333326</v>
      </c>
      <c r="K1554" s="10">
        <v>0.62008333333333332</v>
      </c>
      <c r="L1554" s="9">
        <v>0.40539999999999998</v>
      </c>
      <c r="M1554" s="9">
        <v>1</v>
      </c>
      <c r="N1554" s="10">
        <v>0.52</v>
      </c>
      <c r="O1554" s="10">
        <v>0.61</v>
      </c>
      <c r="P1554" s="9">
        <v>0.59000000000000008</v>
      </c>
      <c r="Q1554" s="10">
        <v>0.20749999999999999</v>
      </c>
      <c r="R1554" s="9">
        <v>0.98746</v>
      </c>
      <c r="S1554" s="9">
        <v>0.54293170731707407</v>
      </c>
      <c r="T1554" s="11">
        <v>0.97082557400000002</v>
      </c>
      <c r="U1554" s="9">
        <v>0.56815724739999995</v>
      </c>
      <c r="V1554" s="10">
        <v>1</v>
      </c>
      <c r="W1554" s="9">
        <v>0.1</v>
      </c>
      <c r="X1554" s="9">
        <v>0.150830003833124</v>
      </c>
      <c r="Y1554" s="9">
        <v>0.96699999999999997</v>
      </c>
      <c r="Z1554" s="9">
        <v>0</v>
      </c>
      <c r="AA1554" s="10">
        <v>1.5573089700996679E-2</v>
      </c>
      <c r="AB1554" s="9">
        <v>0.94544000151450303</v>
      </c>
      <c r="AC1554" s="9">
        <v>0.46176000043004756</v>
      </c>
      <c r="AD1554" s="10">
        <v>0.24939503440593</v>
      </c>
      <c r="AE1554" s="10">
        <v>0.45671613402468197</v>
      </c>
      <c r="AF1554" s="9">
        <v>0.17245834158483667</v>
      </c>
      <c r="AG1554" s="9">
        <v>0.21362522934873723</v>
      </c>
    </row>
    <row r="1555" spans="3:33">
      <c r="C1555" t="s">
        <v>232</v>
      </c>
      <c r="D1555">
        <v>2008</v>
      </c>
      <c r="E1555" s="9">
        <v>0.64721813333333333</v>
      </c>
      <c r="F1555" s="9">
        <v>7.6899999999999994E-4</v>
      </c>
      <c r="G1555" s="9">
        <v>0.31999999999999995</v>
      </c>
      <c r="H1555" s="9">
        <v>0.22499999999999998</v>
      </c>
      <c r="I1555" s="9">
        <v>0.59</v>
      </c>
      <c r="J1555" s="9">
        <v>0.83</v>
      </c>
      <c r="K1555" s="10">
        <v>0.62008333333333332</v>
      </c>
      <c r="L1555" s="9">
        <v>0.39860000000000001</v>
      </c>
      <c r="M1555" s="9">
        <v>1</v>
      </c>
      <c r="N1555" s="10">
        <v>0.52</v>
      </c>
      <c r="O1555" s="10">
        <v>0.62219999972730877</v>
      </c>
      <c r="P1555" s="9">
        <v>0.60179999973624942</v>
      </c>
      <c r="Q1555" s="10">
        <v>0.20749999999999999</v>
      </c>
      <c r="R1555" s="9">
        <v>0.98807999999999996</v>
      </c>
      <c r="S1555" s="9">
        <v>0.53473756097560998</v>
      </c>
      <c r="T1555" s="11">
        <v>0.97082557400000002</v>
      </c>
      <c r="U1555" s="9">
        <v>0.47</v>
      </c>
      <c r="V1555" s="10">
        <v>1</v>
      </c>
      <c r="W1555" s="9">
        <v>0.1</v>
      </c>
      <c r="X1555" s="9">
        <v>0.150830003833124</v>
      </c>
      <c r="Y1555" s="9">
        <v>0.96699999999999997</v>
      </c>
      <c r="Z1555" s="9">
        <v>0</v>
      </c>
      <c r="AA1555" s="10">
        <v>1.5573089700996679E-2</v>
      </c>
      <c r="AB1555" s="9">
        <v>0.94668000144858688</v>
      </c>
      <c r="AC1555" s="9">
        <v>0.4713800002150238</v>
      </c>
      <c r="AD1555" s="10">
        <v>0.24811267782590002</v>
      </c>
      <c r="AE1555" s="10">
        <v>0.43886356771661</v>
      </c>
      <c r="AF1555" s="9">
        <v>0.21440747965765111</v>
      </c>
      <c r="AG1555" s="9">
        <v>0.20865720088835274</v>
      </c>
    </row>
    <row r="1556" spans="3:33">
      <c r="C1556" t="s">
        <v>232</v>
      </c>
      <c r="D1556">
        <v>2009</v>
      </c>
      <c r="E1556" s="9">
        <v>0.64721813333333333</v>
      </c>
      <c r="F1556" s="9">
        <v>7.6899999999999994E-4</v>
      </c>
      <c r="G1556" s="9">
        <v>0.33359999969601628</v>
      </c>
      <c r="H1556" s="9">
        <v>0.22499999999999998</v>
      </c>
      <c r="I1556" s="9">
        <v>0.59</v>
      </c>
      <c r="J1556" s="9">
        <v>0.83339999992400404</v>
      </c>
      <c r="K1556" s="10">
        <v>0.62008333333333332</v>
      </c>
      <c r="L1556" s="9">
        <v>0.39179999999999998</v>
      </c>
      <c r="M1556" s="9">
        <v>1</v>
      </c>
      <c r="N1556" s="10">
        <v>0.52</v>
      </c>
      <c r="O1556" s="10">
        <v>0.63439999945461745</v>
      </c>
      <c r="P1556" s="9">
        <v>0.61359999947249899</v>
      </c>
      <c r="Q1556" s="10">
        <v>0.20749999999999999</v>
      </c>
      <c r="R1556" s="9">
        <v>0.98807999999999996</v>
      </c>
      <c r="S1556" s="9">
        <v>0.5580428092351849</v>
      </c>
      <c r="T1556" s="11">
        <v>0.97082557400000002</v>
      </c>
      <c r="U1556" s="9">
        <v>0.47</v>
      </c>
      <c r="V1556" s="10">
        <v>1</v>
      </c>
      <c r="W1556" s="9">
        <v>0.1</v>
      </c>
      <c r="X1556" s="9">
        <v>0.150830003833124</v>
      </c>
      <c r="Y1556" s="9">
        <v>0.96699999999999997</v>
      </c>
      <c r="Z1556" s="9">
        <v>0</v>
      </c>
      <c r="AA1556" s="10">
        <v>1.5573089700996679E-2</v>
      </c>
      <c r="AB1556" s="9">
        <v>0.94792000138267074</v>
      </c>
      <c r="AC1556" s="9">
        <v>0.48100000000000004</v>
      </c>
      <c r="AD1556" s="10">
        <v>0.30134801872102202</v>
      </c>
      <c r="AE1556" s="10">
        <v>0.43581843657088398</v>
      </c>
      <c r="AF1556" s="9">
        <v>0.23655133328282002</v>
      </c>
      <c r="AG1556" s="9">
        <v>0.20368917242796827</v>
      </c>
    </row>
    <row r="1557" spans="3:33">
      <c r="C1557" t="s">
        <v>232</v>
      </c>
      <c r="D1557">
        <v>2010</v>
      </c>
      <c r="E1557" s="9">
        <v>0.64721813333333333</v>
      </c>
      <c r="F1557" s="9">
        <v>7.6899999999999994E-4</v>
      </c>
      <c r="G1557" s="9">
        <v>0.34719999939203261</v>
      </c>
      <c r="H1557" s="9">
        <v>0.22499999999999998</v>
      </c>
      <c r="I1557" s="9">
        <v>0.59</v>
      </c>
      <c r="J1557" s="9">
        <v>0.83679999984800812</v>
      </c>
      <c r="K1557" s="10">
        <v>0.62008333333333332</v>
      </c>
      <c r="L1557" s="9">
        <v>0.39571799991242584</v>
      </c>
      <c r="M1557" s="9">
        <v>1</v>
      </c>
      <c r="N1557" s="10">
        <v>0.52</v>
      </c>
      <c r="O1557" s="10">
        <v>0.64659999918192623</v>
      </c>
      <c r="P1557" s="9">
        <v>0.62539999920874834</v>
      </c>
      <c r="Q1557" s="10">
        <v>0.20749999999999999</v>
      </c>
      <c r="R1557" s="9">
        <v>0.98807999999999996</v>
      </c>
      <c r="S1557" s="9">
        <v>0.58134805749475971</v>
      </c>
      <c r="T1557" s="11">
        <v>0.97082557400000002</v>
      </c>
      <c r="U1557" s="9">
        <v>0.47469999989494682</v>
      </c>
      <c r="V1557" s="10">
        <v>1</v>
      </c>
      <c r="W1557" s="9">
        <v>0.1</v>
      </c>
      <c r="X1557" s="9">
        <v>0.150830003833124</v>
      </c>
      <c r="Y1557" s="9">
        <v>0.96699999999999997</v>
      </c>
      <c r="Z1557" s="9">
        <v>0</v>
      </c>
      <c r="AA1557" s="10">
        <v>1.5573089700996679E-2</v>
      </c>
      <c r="AB1557" s="9">
        <v>0.9491600013167546</v>
      </c>
      <c r="AC1557" s="9">
        <v>0.46200000000000002</v>
      </c>
      <c r="AD1557" s="10">
        <v>0.30333453848940961</v>
      </c>
      <c r="AE1557" s="10">
        <v>0.43646025219082951</v>
      </c>
      <c r="AF1557" s="9">
        <v>0.2341858200028652</v>
      </c>
      <c r="AG1557" s="9">
        <v>0.19872114396758378</v>
      </c>
    </row>
    <row r="1558" spans="3:33">
      <c r="C1558" t="s">
        <v>437</v>
      </c>
      <c r="D1558">
        <v>1995</v>
      </c>
      <c r="E1558" s="9">
        <v>0.53898026315789471</v>
      </c>
      <c r="F1558" s="9">
        <v>1</v>
      </c>
      <c r="G1558" s="9">
        <v>0.45999999999999996</v>
      </c>
      <c r="H1558" s="9">
        <v>0.5</v>
      </c>
      <c r="I1558" s="9">
        <v>0.2</v>
      </c>
      <c r="J1558" s="9">
        <v>3.0000000000000027E-2</v>
      </c>
      <c r="K1558" s="10">
        <v>0.66583333333333339</v>
      </c>
      <c r="L1558" s="9">
        <v>0.24</v>
      </c>
      <c r="M1558" s="9">
        <v>0.79246251282879587</v>
      </c>
      <c r="N1558" s="10">
        <v>0.32</v>
      </c>
      <c r="O1558" s="10">
        <v>0.89</v>
      </c>
      <c r="P1558" s="9">
        <v>0.06</v>
      </c>
      <c r="Q1558" s="10">
        <v>7.4999999999999997E-2</v>
      </c>
      <c r="R1558" s="9">
        <v>0.70479999999999998</v>
      </c>
      <c r="S1558" s="9">
        <v>0.28693756097560996</v>
      </c>
      <c r="T1558" s="11">
        <v>0.17602040799999999</v>
      </c>
      <c r="U1558" s="9">
        <v>0</v>
      </c>
      <c r="V1558" s="10">
        <v>7.114569875E-2</v>
      </c>
      <c r="W1558" s="9">
        <v>7.179170747141932E-3</v>
      </c>
      <c r="X1558" s="9">
        <v>0.15559427165075801</v>
      </c>
      <c r="Y1558" s="9">
        <v>2.0000000000000018E-3</v>
      </c>
      <c r="Z1558" s="9">
        <v>0</v>
      </c>
      <c r="AA1558" s="10">
        <v>8.5249553860668127E-4</v>
      </c>
      <c r="AB1558" s="9">
        <v>0.42900001529999998</v>
      </c>
      <c r="AC1558" s="9">
        <v>0.31066000014171002</v>
      </c>
      <c r="AD1558" s="10">
        <v>0.15683730043314648</v>
      </c>
      <c r="AE1558" s="10">
        <v>0.14302462582963615</v>
      </c>
      <c r="AF1558" s="9">
        <v>2.119990117520528E-3</v>
      </c>
      <c r="AG1558" s="9">
        <v>0.66017859556885705</v>
      </c>
    </row>
    <row r="1559" spans="3:33">
      <c r="C1559" t="s">
        <v>437</v>
      </c>
      <c r="D1559">
        <v>1996</v>
      </c>
      <c r="E1559" s="9">
        <v>0.53898026315789471</v>
      </c>
      <c r="F1559" s="9">
        <v>1</v>
      </c>
      <c r="G1559" s="9">
        <v>0.45999999999999996</v>
      </c>
      <c r="H1559" s="9">
        <v>0.5</v>
      </c>
      <c r="I1559" s="9">
        <v>0.2</v>
      </c>
      <c r="J1559" s="9">
        <v>3.0000000000000027E-2</v>
      </c>
      <c r="K1559" s="10">
        <v>0.66583333333333339</v>
      </c>
      <c r="L1559" s="9">
        <v>0.23920000000000002</v>
      </c>
      <c r="M1559" s="9">
        <v>0.79853205264041738</v>
      </c>
      <c r="N1559" s="10">
        <v>0.32</v>
      </c>
      <c r="O1559" s="10">
        <v>0.8</v>
      </c>
      <c r="P1559" s="9">
        <v>0.06</v>
      </c>
      <c r="Q1559" s="10">
        <v>7.4999999999999997E-2</v>
      </c>
      <c r="R1559" s="9">
        <v>0.70479999999999998</v>
      </c>
      <c r="S1559" s="9">
        <v>0.27732439024390398</v>
      </c>
      <c r="T1559" s="11">
        <v>0.17602040799999999</v>
      </c>
      <c r="U1559" s="9">
        <v>0</v>
      </c>
      <c r="V1559" s="10">
        <v>6.8189029499999998E-2</v>
      </c>
      <c r="W1559" s="9">
        <v>7.179170747141932E-3</v>
      </c>
      <c r="X1559" s="9">
        <v>0.15559427165075801</v>
      </c>
      <c r="Y1559" s="9">
        <v>2.0000000000000018E-3</v>
      </c>
      <c r="Z1559" s="9">
        <v>0</v>
      </c>
      <c r="AA1559" s="10">
        <v>8.5249553860668127E-4</v>
      </c>
      <c r="AB1559" s="9">
        <v>0.42875000957499998</v>
      </c>
      <c r="AC1559" s="9">
        <v>0.317</v>
      </c>
      <c r="AD1559" s="10">
        <v>0.14983398019355398</v>
      </c>
      <c r="AE1559" s="10">
        <v>0.13573941427803402</v>
      </c>
      <c r="AF1559" s="9">
        <v>2.1641565772738749E-3</v>
      </c>
      <c r="AG1559" s="9">
        <v>0.67453030381949997</v>
      </c>
    </row>
    <row r="1560" spans="3:33">
      <c r="C1560" t="s">
        <v>437</v>
      </c>
      <c r="D1560">
        <v>1997</v>
      </c>
      <c r="E1560" s="9">
        <v>0.53898026315789471</v>
      </c>
      <c r="F1560" s="9">
        <v>1</v>
      </c>
      <c r="G1560" s="9">
        <v>0.45999999999999996</v>
      </c>
      <c r="H1560" s="9">
        <v>0.5</v>
      </c>
      <c r="I1560" s="9">
        <v>0.2</v>
      </c>
      <c r="J1560" s="9">
        <v>3.0000000000000027E-2</v>
      </c>
      <c r="K1560" s="10">
        <v>0.66583333333333339</v>
      </c>
      <c r="L1560" s="9">
        <v>0.2384</v>
      </c>
      <c r="M1560" s="9">
        <v>0.79704043528341528</v>
      </c>
      <c r="N1560" s="10">
        <v>0.32</v>
      </c>
      <c r="O1560" s="10">
        <v>1</v>
      </c>
      <c r="P1560" s="9">
        <v>0.06</v>
      </c>
      <c r="Q1560" s="10">
        <v>7.4999999999999997E-2</v>
      </c>
      <c r="R1560" s="9">
        <v>0.70479999999999998</v>
      </c>
      <c r="S1560" s="9">
        <v>0.26863804878048791</v>
      </c>
      <c r="T1560" s="11">
        <v>0.17602040799999999</v>
      </c>
      <c r="U1560" s="9">
        <v>0</v>
      </c>
      <c r="V1560" s="10">
        <v>6.5232360249999996E-2</v>
      </c>
      <c r="W1560" s="9">
        <v>7.179170747141932E-3</v>
      </c>
      <c r="X1560" s="9">
        <v>0.15559427165075801</v>
      </c>
      <c r="Y1560" s="9">
        <v>2.0000000000000018E-3</v>
      </c>
      <c r="Z1560" s="9">
        <v>0</v>
      </c>
      <c r="AA1560" s="10">
        <v>8.5249553860668127E-4</v>
      </c>
      <c r="AB1560" s="9">
        <v>0.42850000384999998</v>
      </c>
      <c r="AC1560" s="9">
        <v>0.28899999999999998</v>
      </c>
      <c r="AD1560" s="10">
        <v>0.20259477233699502</v>
      </c>
      <c r="AE1560" s="10">
        <v>0.15788436877457301</v>
      </c>
      <c r="AF1560" s="9">
        <v>2.2083230370272223E-3</v>
      </c>
      <c r="AG1560" s="9">
        <v>0.68888201207014277</v>
      </c>
    </row>
    <row r="1561" spans="3:33">
      <c r="C1561" t="s">
        <v>437</v>
      </c>
      <c r="D1561">
        <v>1998</v>
      </c>
      <c r="E1561" s="9">
        <v>0.53898026315789471</v>
      </c>
      <c r="F1561" s="9">
        <v>1</v>
      </c>
      <c r="G1561" s="9">
        <v>0.45999999999999996</v>
      </c>
      <c r="H1561" s="9">
        <v>0.5</v>
      </c>
      <c r="I1561" s="9">
        <v>0.2</v>
      </c>
      <c r="J1561" s="9">
        <v>3.0000000000000027E-2</v>
      </c>
      <c r="K1561" s="10">
        <v>0.66583333333333339</v>
      </c>
      <c r="L1561" s="9">
        <v>0.23760000000000001</v>
      </c>
      <c r="M1561" s="9">
        <v>0.78452157943064327</v>
      </c>
      <c r="N1561" s="10">
        <v>0.32</v>
      </c>
      <c r="O1561" s="10">
        <v>0.81</v>
      </c>
      <c r="P1561" s="9">
        <v>0.06</v>
      </c>
      <c r="Q1561" s="10">
        <v>7.4999999999999997E-2</v>
      </c>
      <c r="R1561" s="9">
        <v>0.70526514285714281</v>
      </c>
      <c r="S1561" s="9">
        <v>0.26111756097561001</v>
      </c>
      <c r="T1561" s="11">
        <v>0.17602040799999999</v>
      </c>
      <c r="U1561" s="9">
        <v>0</v>
      </c>
      <c r="V1561" s="10">
        <v>6.2275691000000001E-2</v>
      </c>
      <c r="W1561" s="9">
        <v>7.179170747141932E-3</v>
      </c>
      <c r="X1561" s="9">
        <v>0.15559427165075801</v>
      </c>
      <c r="Y1561" s="9">
        <v>2.0000000000000018E-3</v>
      </c>
      <c r="Z1561" s="9">
        <v>0</v>
      </c>
      <c r="AA1561" s="10">
        <v>8.5249553860668127E-4</v>
      </c>
      <c r="AB1561" s="9">
        <v>0.42824999812499998</v>
      </c>
      <c r="AC1561" s="9">
        <v>0.32</v>
      </c>
      <c r="AD1561" s="10">
        <v>0.255355564480436</v>
      </c>
      <c r="AE1561" s="10">
        <v>0.18002932327111201</v>
      </c>
      <c r="AF1561" s="9">
        <v>4.3285501123172219E-3</v>
      </c>
      <c r="AG1561" s="9">
        <v>0.70323372032078579</v>
      </c>
    </row>
    <row r="1562" spans="3:33">
      <c r="C1562" t="s">
        <v>437</v>
      </c>
      <c r="D1562">
        <v>1999</v>
      </c>
      <c r="E1562" s="9">
        <v>0.53898026315789471</v>
      </c>
      <c r="F1562" s="9">
        <v>1</v>
      </c>
      <c r="G1562" s="9">
        <v>0.45999999999999996</v>
      </c>
      <c r="H1562" s="9">
        <v>0.5</v>
      </c>
      <c r="I1562" s="9">
        <v>0.2</v>
      </c>
      <c r="J1562" s="9">
        <v>3.0000000000000027E-2</v>
      </c>
      <c r="K1562" s="10">
        <v>0.66583333333333339</v>
      </c>
      <c r="L1562" s="9">
        <v>0.23680000000000001</v>
      </c>
      <c r="M1562" s="9">
        <v>0.78083562901742032</v>
      </c>
      <c r="N1562" s="10">
        <v>0.32</v>
      </c>
      <c r="O1562" s="10">
        <v>0.88</v>
      </c>
      <c r="P1562" s="9">
        <v>0.06</v>
      </c>
      <c r="Q1562" s="10">
        <v>7.4999999999999997E-2</v>
      </c>
      <c r="R1562" s="9">
        <v>0.70573028571428575</v>
      </c>
      <c r="S1562" s="9">
        <v>0.25474292682927002</v>
      </c>
      <c r="T1562" s="11">
        <v>0.17602040799999999</v>
      </c>
      <c r="U1562" s="9">
        <v>0</v>
      </c>
      <c r="V1562" s="10">
        <v>5.9319021749999999E-2</v>
      </c>
      <c r="W1562" s="9">
        <v>7.179170747141932E-3</v>
      </c>
      <c r="X1562" s="9">
        <v>0.15559427165075801</v>
      </c>
      <c r="Y1562" s="9">
        <v>2.0000000000000018E-3</v>
      </c>
      <c r="Z1562" s="9">
        <v>0</v>
      </c>
      <c r="AA1562" s="10">
        <v>8.5249553860668127E-4</v>
      </c>
      <c r="AB1562" s="9">
        <v>0.42799999239999997</v>
      </c>
      <c r="AC1562" s="9">
        <v>0.32299999999999995</v>
      </c>
      <c r="AD1562" s="10">
        <v>0.308930234052468</v>
      </c>
      <c r="AE1562" s="10">
        <v>0.17708347408455599</v>
      </c>
      <c r="AF1562" s="9">
        <v>6.3627280552850003E-3</v>
      </c>
      <c r="AG1562" s="9">
        <v>0.7175854285714286</v>
      </c>
    </row>
    <row r="1563" spans="3:33">
      <c r="C1563" t="s">
        <v>437</v>
      </c>
      <c r="D1563">
        <v>2000</v>
      </c>
      <c r="E1563" s="9">
        <v>0.53898026315789471</v>
      </c>
      <c r="F1563" s="9">
        <v>1</v>
      </c>
      <c r="G1563" s="9">
        <v>0.45999999999999996</v>
      </c>
      <c r="H1563" s="9">
        <v>0.5</v>
      </c>
      <c r="I1563" s="9">
        <v>0.2</v>
      </c>
      <c r="J1563" s="9">
        <v>3.0000000000000027E-2</v>
      </c>
      <c r="K1563" s="10">
        <v>0.66583333333333339</v>
      </c>
      <c r="L1563" s="9">
        <v>0.23600000000000002</v>
      </c>
      <c r="M1563" s="9">
        <v>0.78005601469235131</v>
      </c>
      <c r="N1563" s="10">
        <v>0.32</v>
      </c>
      <c r="O1563" s="10">
        <v>1</v>
      </c>
      <c r="P1563" s="9">
        <v>0.06</v>
      </c>
      <c r="Q1563" s="10">
        <v>7.4999999999999997E-2</v>
      </c>
      <c r="R1563" s="9">
        <v>0.70619542857142859</v>
      </c>
      <c r="S1563" s="9">
        <v>0.24938487804878207</v>
      </c>
      <c r="T1563" s="11">
        <v>0.17602040799999999</v>
      </c>
      <c r="U1563" s="9">
        <v>0</v>
      </c>
      <c r="V1563" s="10">
        <v>5.6362352499999997E-2</v>
      </c>
      <c r="W1563" s="9">
        <v>7.179170747141932E-3</v>
      </c>
      <c r="X1563" s="9">
        <v>0.15559427165075801</v>
      </c>
      <c r="Y1563" s="9">
        <v>2.0000000000000018E-3</v>
      </c>
      <c r="Z1563" s="9">
        <v>0</v>
      </c>
      <c r="AA1563" s="10">
        <v>8.5249553860668127E-4</v>
      </c>
      <c r="AB1563" s="9">
        <v>0.42799999239999997</v>
      </c>
      <c r="AC1563" s="9">
        <v>0.34700000000000003</v>
      </c>
      <c r="AD1563" s="10">
        <v>0.3625049036245</v>
      </c>
      <c r="AE1563" s="10">
        <v>0.174137624898</v>
      </c>
      <c r="AF1563" s="9">
        <v>8.3130054372251103E-3</v>
      </c>
      <c r="AG1563" s="9">
        <v>0.65400357142857146</v>
      </c>
    </row>
    <row r="1564" spans="3:33">
      <c r="C1564" t="s">
        <v>437</v>
      </c>
      <c r="D1564">
        <v>2001</v>
      </c>
      <c r="E1564" s="9">
        <v>0.53898026315789471</v>
      </c>
      <c r="F1564" s="9">
        <v>1</v>
      </c>
      <c r="G1564" s="9">
        <v>0.47079999975860121</v>
      </c>
      <c r="H1564" s="9">
        <v>0.5</v>
      </c>
      <c r="I1564" s="9">
        <v>0.2</v>
      </c>
      <c r="J1564" s="9">
        <v>3.0000000000000027E-2</v>
      </c>
      <c r="K1564" s="10">
        <v>0.66583333333333339</v>
      </c>
      <c r="L1564" s="9">
        <v>0.23480000000000001</v>
      </c>
      <c r="M1564" s="9">
        <v>0.88951331496783337</v>
      </c>
      <c r="N1564" s="10">
        <v>0.32</v>
      </c>
      <c r="O1564" s="10">
        <v>0.94</v>
      </c>
      <c r="P1564" s="9">
        <v>0.06</v>
      </c>
      <c r="Q1564" s="10">
        <v>7.4999999999999997E-2</v>
      </c>
      <c r="R1564" s="9">
        <v>0.70666057142857142</v>
      </c>
      <c r="S1564" s="9">
        <v>0.244743902439026</v>
      </c>
      <c r="T1564" s="11">
        <v>0.17602040799999999</v>
      </c>
      <c r="U1564" s="9">
        <v>0</v>
      </c>
      <c r="V1564" s="10">
        <v>5.5175213699999996E-2</v>
      </c>
      <c r="W1564" s="9">
        <v>7.179170747141932E-3</v>
      </c>
      <c r="X1564" s="9">
        <v>0.15559427165075801</v>
      </c>
      <c r="Y1564" s="9">
        <v>2.0000000000000018E-3</v>
      </c>
      <c r="Z1564" s="9">
        <v>0</v>
      </c>
      <c r="AA1564" s="10">
        <v>8.5249553860668127E-4</v>
      </c>
      <c r="AB1564" s="9">
        <v>0.42799999239999997</v>
      </c>
      <c r="AC1564" s="9">
        <v>0.34</v>
      </c>
      <c r="AD1564" s="10">
        <v>0.38161803559056301</v>
      </c>
      <c r="AE1564" s="10">
        <v>0.15740672580494097</v>
      </c>
      <c r="AF1564" s="9">
        <v>1.0181477091228556E-2</v>
      </c>
      <c r="AG1564" s="9">
        <v>0.71365471428571425</v>
      </c>
    </row>
    <row r="1565" spans="3:33">
      <c r="C1565" t="s">
        <v>437</v>
      </c>
      <c r="D1565">
        <v>2002</v>
      </c>
      <c r="E1565" s="9">
        <v>0.53898026315789471</v>
      </c>
      <c r="F1565" s="9">
        <v>1</v>
      </c>
      <c r="G1565" s="9">
        <v>0.48159999951720234</v>
      </c>
      <c r="H1565" s="9">
        <v>0.5</v>
      </c>
      <c r="I1565" s="9">
        <v>0.2</v>
      </c>
      <c r="J1565" s="9">
        <v>3.0000000000000027E-2</v>
      </c>
      <c r="K1565" s="10">
        <v>0.66583333333333339</v>
      </c>
      <c r="L1565" s="9">
        <v>0.2336</v>
      </c>
      <c r="M1565" s="9">
        <v>0.88951331496783337</v>
      </c>
      <c r="N1565" s="10">
        <v>0.32</v>
      </c>
      <c r="O1565" s="10">
        <v>0.98</v>
      </c>
      <c r="P1565" s="9">
        <v>0.06</v>
      </c>
      <c r="Q1565" s="10">
        <v>7.4999999999999997E-2</v>
      </c>
      <c r="R1565" s="9">
        <v>0.70712571428571436</v>
      </c>
      <c r="S1565" s="9">
        <v>0.24046146341463415</v>
      </c>
      <c r="T1565" s="11">
        <v>0.17602040799999999</v>
      </c>
      <c r="U1565" s="9">
        <v>0</v>
      </c>
      <c r="V1565" s="10">
        <v>5.3988074899999995E-2</v>
      </c>
      <c r="W1565" s="9">
        <v>7.179170747141932E-3</v>
      </c>
      <c r="X1565" s="9">
        <v>0.15559427165075801</v>
      </c>
      <c r="Y1565" s="9">
        <v>2.0000000000000018E-3</v>
      </c>
      <c r="Z1565" s="9">
        <v>0</v>
      </c>
      <c r="AA1565" s="10">
        <v>8.5249553860668127E-4</v>
      </c>
      <c r="AB1565" s="9">
        <v>0.43943999229629604</v>
      </c>
      <c r="AC1565" s="9">
        <v>0.35399999999999998</v>
      </c>
      <c r="AD1565" s="10">
        <v>0.40073116755662602</v>
      </c>
      <c r="AE1565" s="10">
        <v>0.140675826711882</v>
      </c>
      <c r="AF1565" s="9">
        <v>1.3965268934769999E-2</v>
      </c>
      <c r="AG1565" s="9">
        <v>0.77402528571428575</v>
      </c>
    </row>
    <row r="1566" spans="3:33">
      <c r="C1566" t="s">
        <v>437</v>
      </c>
      <c r="D1566">
        <v>2003</v>
      </c>
      <c r="E1566" s="9">
        <v>0.53898026315789471</v>
      </c>
      <c r="F1566" s="9">
        <v>1</v>
      </c>
      <c r="G1566" s="9">
        <v>0.49239999927580358</v>
      </c>
      <c r="H1566" s="9">
        <v>0.5</v>
      </c>
      <c r="I1566" s="9">
        <v>0.2</v>
      </c>
      <c r="J1566" s="9">
        <v>3.0000000000000027E-2</v>
      </c>
      <c r="K1566" s="10">
        <v>0.66583333333333339</v>
      </c>
      <c r="L1566" s="9">
        <v>0.2324</v>
      </c>
      <c r="M1566" s="9">
        <v>0.94488337924700005</v>
      </c>
      <c r="N1566" s="10">
        <v>0.32</v>
      </c>
      <c r="O1566" s="10">
        <v>0.55000000000000004</v>
      </c>
      <c r="P1566" s="9">
        <v>0.06</v>
      </c>
      <c r="Q1566" s="10">
        <v>7.4999999999999997E-2</v>
      </c>
      <c r="R1566" s="9">
        <v>0.70759085714285708</v>
      </c>
      <c r="S1566" s="9">
        <v>0.23620878048780614</v>
      </c>
      <c r="T1566" s="11">
        <v>0.17602040799999999</v>
      </c>
      <c r="U1566" s="9">
        <v>0</v>
      </c>
      <c r="V1566" s="10">
        <v>5.2800936100000001E-2</v>
      </c>
      <c r="W1566" s="9">
        <v>7.179170747141932E-3</v>
      </c>
      <c r="X1566" s="9">
        <v>0.15559427165075801</v>
      </c>
      <c r="Y1566" s="9">
        <v>2.0000000000000018E-3</v>
      </c>
      <c r="Z1566" s="9">
        <v>0</v>
      </c>
      <c r="AA1566" s="10">
        <v>8.5249553860668127E-4</v>
      </c>
      <c r="AB1566" s="9">
        <v>0.45087999219259212</v>
      </c>
      <c r="AC1566" s="9">
        <v>0.34600000000000003</v>
      </c>
      <c r="AD1566" s="10">
        <v>0.43997495934372199</v>
      </c>
      <c r="AE1566" s="10">
        <v>0.14452260627450003</v>
      </c>
      <c r="AF1566" s="9">
        <v>2.4822485027839333E-2</v>
      </c>
      <c r="AG1566" s="9">
        <v>0.79632785714285714</v>
      </c>
    </row>
    <row r="1567" spans="3:33">
      <c r="C1567" t="s">
        <v>437</v>
      </c>
      <c r="D1567">
        <v>2004</v>
      </c>
      <c r="E1567" s="9">
        <v>0.53898026315789471</v>
      </c>
      <c r="F1567" s="9">
        <v>1</v>
      </c>
      <c r="G1567" s="9">
        <v>0.50319999903440471</v>
      </c>
      <c r="H1567" s="9">
        <v>0.5</v>
      </c>
      <c r="I1567" s="9">
        <v>0.2</v>
      </c>
      <c r="J1567" s="9">
        <v>3.0000000000000027E-2</v>
      </c>
      <c r="K1567" s="10">
        <v>0.66583333333333339</v>
      </c>
      <c r="L1567" s="9">
        <v>0.23120000000000002</v>
      </c>
      <c r="M1567" s="9">
        <v>0.91390571428566669</v>
      </c>
      <c r="N1567" s="10">
        <v>0.32</v>
      </c>
      <c r="O1567" s="10">
        <v>1</v>
      </c>
      <c r="P1567" s="9">
        <v>0.06</v>
      </c>
      <c r="Q1567" s="10">
        <v>7.4999999999999997E-2</v>
      </c>
      <c r="R1567" s="9">
        <v>0.70805600000000002</v>
      </c>
      <c r="S1567" s="9">
        <v>0.23185609756097592</v>
      </c>
      <c r="T1567" s="11">
        <v>0.17602040799999999</v>
      </c>
      <c r="U1567" s="9">
        <v>0</v>
      </c>
      <c r="V1567" s="10">
        <v>5.16137973E-2</v>
      </c>
      <c r="W1567" s="9">
        <v>7.179170747141932E-3</v>
      </c>
      <c r="X1567" s="9">
        <v>0.15559427165075801</v>
      </c>
      <c r="Y1567" s="9">
        <v>2.0000000000000018E-3</v>
      </c>
      <c r="Z1567" s="9">
        <v>0</v>
      </c>
      <c r="AA1567" s="10">
        <v>8.5249553860668127E-4</v>
      </c>
      <c r="AB1567" s="9">
        <v>0.46231999208888819</v>
      </c>
      <c r="AC1567" s="9">
        <v>0.315</v>
      </c>
      <c r="AD1567" s="10">
        <v>0.48926150775250321</v>
      </c>
      <c r="AE1567" s="10">
        <v>0.14940856135578201</v>
      </c>
      <c r="AF1567" s="9">
        <v>9.5740871586598553E-2</v>
      </c>
      <c r="AG1567" s="9">
        <v>0.78040130035598632</v>
      </c>
    </row>
    <row r="1568" spans="3:33">
      <c r="C1568" t="s">
        <v>437</v>
      </c>
      <c r="D1568">
        <v>2005</v>
      </c>
      <c r="E1568" s="9">
        <v>0.53898026315789471</v>
      </c>
      <c r="F1568" s="9">
        <v>1</v>
      </c>
      <c r="G1568" s="9">
        <v>0.51399999879300595</v>
      </c>
      <c r="H1568" s="9">
        <v>0.5</v>
      </c>
      <c r="I1568" s="9">
        <v>0.2</v>
      </c>
      <c r="J1568" s="9">
        <v>3.0000000000000027E-2</v>
      </c>
      <c r="K1568" s="10">
        <v>0.66583333333333339</v>
      </c>
      <c r="L1568" s="9">
        <v>0.23</v>
      </c>
      <c r="M1568" s="9">
        <v>0.88812000000000002</v>
      </c>
      <c r="N1568" s="10">
        <v>0.32</v>
      </c>
      <c r="O1568" s="10">
        <v>0.96</v>
      </c>
      <c r="P1568" s="9">
        <v>0.06</v>
      </c>
      <c r="Q1568" s="10">
        <v>7.4999999999999997E-2</v>
      </c>
      <c r="R1568" s="9">
        <v>0.68104200000000004</v>
      </c>
      <c r="S1568" s="9">
        <v>0.22729414634146394</v>
      </c>
      <c r="T1568" s="11">
        <v>0.17602040799999999</v>
      </c>
      <c r="U1568" s="9">
        <v>0</v>
      </c>
      <c r="V1568" s="10">
        <v>5.0426658499999999E-2</v>
      </c>
      <c r="W1568" s="9">
        <v>7.179170747141932E-3</v>
      </c>
      <c r="X1568" s="9">
        <v>0.15559427165075801</v>
      </c>
      <c r="Y1568" s="9">
        <v>2.0000000000000018E-3</v>
      </c>
      <c r="Z1568" s="9">
        <v>0</v>
      </c>
      <c r="AA1568" s="10">
        <v>8.5249553860668127E-4</v>
      </c>
      <c r="AB1568" s="9">
        <v>0.47375999198518426</v>
      </c>
      <c r="AC1568" s="9">
        <v>0.32799999999999996</v>
      </c>
      <c r="AD1568" s="10">
        <v>0.55520259961618401</v>
      </c>
      <c r="AE1568" s="10">
        <v>0.12597427745502601</v>
      </c>
      <c r="AF1568" s="9">
        <v>0.37519588977405111</v>
      </c>
      <c r="AG1568" s="9">
        <v>0.76447474356911549</v>
      </c>
    </row>
    <row r="1569" spans="3:33">
      <c r="C1569" t="s">
        <v>437</v>
      </c>
      <c r="D1569">
        <v>2006</v>
      </c>
      <c r="E1569" s="9">
        <v>0.53898026315789471</v>
      </c>
      <c r="F1569" s="9">
        <v>1</v>
      </c>
      <c r="G1569" s="9">
        <v>0.52479999855160719</v>
      </c>
      <c r="H1569" s="9">
        <v>0.5</v>
      </c>
      <c r="I1569" s="9">
        <v>0.2</v>
      </c>
      <c r="J1569" s="9">
        <v>3.0000000000000027E-2</v>
      </c>
      <c r="K1569" s="10">
        <v>0.66583333333333339</v>
      </c>
      <c r="L1569" s="9">
        <v>0.22820000000000001</v>
      </c>
      <c r="M1569" s="9">
        <v>0.92948571428566673</v>
      </c>
      <c r="N1569" s="10">
        <v>0.32</v>
      </c>
      <c r="O1569" s="10">
        <v>0.78</v>
      </c>
      <c r="P1569" s="9">
        <v>0.06</v>
      </c>
      <c r="Q1569" s="10">
        <v>7.4999999999999997E-2</v>
      </c>
      <c r="R1569" s="9">
        <v>0.65402800000000005</v>
      </c>
      <c r="S1569" s="9">
        <v>0.22261268292683012</v>
      </c>
      <c r="T1569" s="11">
        <v>0.17602040799999999</v>
      </c>
      <c r="U1569" s="9">
        <v>0</v>
      </c>
      <c r="V1569" s="10">
        <v>4.9141042416666669E-2</v>
      </c>
      <c r="W1569" s="9">
        <v>7.179170747141932E-3</v>
      </c>
      <c r="X1569" s="9">
        <v>0.15559427165075801</v>
      </c>
      <c r="Y1569" s="9">
        <v>2.0000000000000018E-3</v>
      </c>
      <c r="Z1569" s="9">
        <v>0</v>
      </c>
      <c r="AA1569" s="10">
        <v>8.5249553860668127E-4</v>
      </c>
      <c r="AB1569" s="9">
        <v>0.48519999188148033</v>
      </c>
      <c r="AC1569" s="9">
        <v>0.33200000000000002</v>
      </c>
      <c r="AD1569" s="10">
        <v>0.55784502276070802</v>
      </c>
      <c r="AE1569" s="10">
        <v>0.10618405863933802</v>
      </c>
      <c r="AF1569" s="9">
        <v>0.72190801568457552</v>
      </c>
      <c r="AG1569" s="9">
        <v>0.74854818678224466</v>
      </c>
    </row>
    <row r="1570" spans="3:33">
      <c r="C1570" t="s">
        <v>437</v>
      </c>
      <c r="D1570">
        <v>2007</v>
      </c>
      <c r="E1570" s="9">
        <v>0.53898026315789471</v>
      </c>
      <c r="F1570" s="9">
        <v>1</v>
      </c>
      <c r="G1570" s="9">
        <v>0.53559999831020833</v>
      </c>
      <c r="H1570" s="9">
        <v>0.5</v>
      </c>
      <c r="I1570" s="9">
        <v>0.2</v>
      </c>
      <c r="J1570" s="9">
        <v>3.0000000000000027E-2</v>
      </c>
      <c r="K1570" s="10">
        <v>0.66583333333333339</v>
      </c>
      <c r="L1570" s="9">
        <v>0.22640000000000002</v>
      </c>
      <c r="M1570" s="9">
        <v>0.89839999999999998</v>
      </c>
      <c r="N1570" s="10">
        <v>0.32</v>
      </c>
      <c r="O1570" s="10">
        <v>0.84</v>
      </c>
      <c r="P1570" s="9">
        <v>0.06</v>
      </c>
      <c r="Q1570" s="10">
        <v>7.4999999999999997E-2</v>
      </c>
      <c r="R1570" s="9">
        <v>0.62701399999999996</v>
      </c>
      <c r="S1570" s="9">
        <v>0.21794146341463605</v>
      </c>
      <c r="T1570" s="11">
        <v>0.17602040799999999</v>
      </c>
      <c r="U1570" s="9">
        <v>3.8605554000000001E-4</v>
      </c>
      <c r="V1570" s="10">
        <v>4.7855426333333333E-2</v>
      </c>
      <c r="W1570" s="9">
        <v>7.179170747141932E-3</v>
      </c>
      <c r="X1570" s="9">
        <v>0.15559427165075801</v>
      </c>
      <c r="Y1570" s="9">
        <v>2.0000000000000018E-3</v>
      </c>
      <c r="Z1570" s="9">
        <v>0</v>
      </c>
      <c r="AA1570" s="10">
        <v>8.5249553860668127E-4</v>
      </c>
      <c r="AB1570" s="9">
        <v>0.4966399917777764</v>
      </c>
      <c r="AC1570" s="9">
        <v>0.37</v>
      </c>
      <c r="AD1570" s="10">
        <v>0.61585022584182003</v>
      </c>
      <c r="AE1570" s="10">
        <v>0.10644574716669801</v>
      </c>
      <c r="AF1570" s="9">
        <v>0.81050452772144332</v>
      </c>
      <c r="AG1570" s="9">
        <v>0.73262162999537372</v>
      </c>
    </row>
    <row r="1571" spans="3:33">
      <c r="C1571" t="s">
        <v>437</v>
      </c>
      <c r="D1571">
        <v>2008</v>
      </c>
      <c r="E1571" s="9">
        <v>0.53898026315789471</v>
      </c>
      <c r="F1571" s="9">
        <v>1</v>
      </c>
      <c r="G1571" s="9">
        <v>0.54639999806880946</v>
      </c>
      <c r="H1571" s="9">
        <v>0.5</v>
      </c>
      <c r="I1571" s="9">
        <v>0.2</v>
      </c>
      <c r="J1571" s="9">
        <v>3.0000000000000027E-2</v>
      </c>
      <c r="K1571" s="10">
        <v>0.66583333333333339</v>
      </c>
      <c r="L1571" s="9">
        <v>0.22460000000000002</v>
      </c>
      <c r="M1571" s="9">
        <v>0.9545523809523333</v>
      </c>
      <c r="N1571" s="10">
        <v>0.32</v>
      </c>
      <c r="O1571" s="10">
        <v>0.85679999962449072</v>
      </c>
      <c r="P1571" s="9">
        <v>0.06</v>
      </c>
      <c r="Q1571" s="10">
        <v>7.4999999999999997E-2</v>
      </c>
      <c r="R1571" s="9">
        <v>0.6</v>
      </c>
      <c r="S1571" s="9">
        <v>0.21342000000000017</v>
      </c>
      <c r="T1571" s="11">
        <v>0.17602040799999999</v>
      </c>
      <c r="U1571" s="9">
        <v>5.6698863999999998E-4</v>
      </c>
      <c r="V1571" s="10">
        <v>4.6569810250000003E-2</v>
      </c>
      <c r="W1571" s="9">
        <v>7.179170747141932E-3</v>
      </c>
      <c r="X1571" s="9">
        <v>0.15559427165075801</v>
      </c>
      <c r="Y1571" s="9">
        <v>2.0000000000000018E-3</v>
      </c>
      <c r="Z1571" s="9">
        <v>0</v>
      </c>
      <c r="AA1571" s="10">
        <v>8.5249553860668127E-4</v>
      </c>
      <c r="AB1571" s="9">
        <v>0.50807999167407258</v>
      </c>
      <c r="AC1571" s="9">
        <v>0.38700000000000001</v>
      </c>
      <c r="AD1571" s="10">
        <v>0.63598047457873796</v>
      </c>
      <c r="AE1571" s="10">
        <v>0.10981091055209799</v>
      </c>
      <c r="AF1571" s="9">
        <v>0.85228633311378332</v>
      </c>
      <c r="AG1571" s="9">
        <v>0.7166950732085029</v>
      </c>
    </row>
    <row r="1572" spans="3:33">
      <c r="C1572" t="s">
        <v>437</v>
      </c>
      <c r="D1572">
        <v>2009</v>
      </c>
      <c r="E1572" s="9">
        <v>0.53898026315789471</v>
      </c>
      <c r="F1572" s="9">
        <v>1</v>
      </c>
      <c r="G1572" s="9">
        <v>0.5571999978274107</v>
      </c>
      <c r="H1572" s="9">
        <v>0.5</v>
      </c>
      <c r="I1572" s="9">
        <v>0.2</v>
      </c>
      <c r="J1572" s="9">
        <v>4.9399999566376196E-2</v>
      </c>
      <c r="K1572" s="10">
        <v>0.66583333333333339</v>
      </c>
      <c r="L1572" s="9">
        <v>0.2228</v>
      </c>
      <c r="M1572" s="9">
        <v>0.9545523809523333</v>
      </c>
      <c r="N1572" s="10">
        <v>0.32</v>
      </c>
      <c r="O1572" s="10">
        <v>0.87359999924898146</v>
      </c>
      <c r="P1572" s="9">
        <v>0.06</v>
      </c>
      <c r="Q1572" s="10">
        <v>7.4999999999999997E-2</v>
      </c>
      <c r="R1572" s="9">
        <v>0.57600000000000007</v>
      </c>
      <c r="S1572" s="9">
        <v>0.24315159933544694</v>
      </c>
      <c r="T1572" s="11">
        <v>0.17602040799999999</v>
      </c>
      <c r="U1572" s="9">
        <v>1.0435967269999999E-2</v>
      </c>
      <c r="V1572" s="10">
        <v>4.7501206434181674E-2</v>
      </c>
      <c r="W1572" s="9">
        <v>7.179170747141932E-3</v>
      </c>
      <c r="X1572" s="9">
        <v>0.15559427165075801</v>
      </c>
      <c r="Y1572" s="9">
        <v>2.0000000000000018E-3</v>
      </c>
      <c r="Z1572" s="9">
        <v>0</v>
      </c>
      <c r="AA1572" s="10">
        <v>8.5249553860668127E-4</v>
      </c>
      <c r="AB1572" s="9">
        <v>0.51951999157036854</v>
      </c>
      <c r="AC1572" s="9">
        <v>0.435</v>
      </c>
      <c r="AD1572" s="10">
        <v>0.62405578765634595</v>
      </c>
      <c r="AE1572" s="10">
        <v>0.12213137065932397</v>
      </c>
      <c r="AF1572" s="9">
        <v>0.86605373115729556</v>
      </c>
      <c r="AG1572" s="9">
        <v>0.70076851642163207</v>
      </c>
    </row>
    <row r="1573" spans="3:33">
      <c r="C1573" t="s">
        <v>437</v>
      </c>
      <c r="D1573">
        <v>2010</v>
      </c>
      <c r="E1573" s="9">
        <v>0.53898026315789471</v>
      </c>
      <c r="F1573" s="9">
        <v>1</v>
      </c>
      <c r="G1573" s="9">
        <v>0.56799999758601194</v>
      </c>
      <c r="H1573" s="9">
        <v>0.5</v>
      </c>
      <c r="I1573" s="9">
        <v>0.2</v>
      </c>
      <c r="J1573" s="9">
        <v>6.8799999132752365E-2</v>
      </c>
      <c r="K1573" s="10">
        <v>0.66583333333333339</v>
      </c>
      <c r="L1573" s="9">
        <v>0.22502799995020034</v>
      </c>
      <c r="M1573" s="9">
        <v>0.9545523809523333</v>
      </c>
      <c r="N1573" s="10">
        <v>0.32</v>
      </c>
      <c r="O1573" s="10">
        <v>0.89039999887347221</v>
      </c>
      <c r="P1573" s="9">
        <v>0.06</v>
      </c>
      <c r="Q1573" s="10">
        <v>7.4999999999999997E-2</v>
      </c>
      <c r="R1573" s="9">
        <v>0.57600000000000007</v>
      </c>
      <c r="S1573" s="9">
        <v>0.27288319867089394</v>
      </c>
      <c r="T1573" s="11">
        <v>0.17602040799999999</v>
      </c>
      <c r="U1573" s="9">
        <v>1.0540326940367379E-2</v>
      </c>
      <c r="V1573" s="10">
        <v>4.8432602618363345E-2</v>
      </c>
      <c r="W1573" s="9">
        <v>7.179170747141932E-3</v>
      </c>
      <c r="X1573" s="9">
        <v>0.15559427165075801</v>
      </c>
      <c r="Y1573" s="9">
        <v>2.0000000000000018E-3</v>
      </c>
      <c r="Z1573" s="9">
        <v>0</v>
      </c>
      <c r="AA1573" s="10">
        <v>8.5249553860668127E-4</v>
      </c>
      <c r="AB1573" s="9">
        <v>0.53095999146666473</v>
      </c>
      <c r="AC1573" s="9">
        <v>0.40200000000000002</v>
      </c>
      <c r="AD1573" s="10">
        <v>0.62281522980751114</v>
      </c>
      <c r="AE1573" s="10">
        <v>0.12591005686827056</v>
      </c>
      <c r="AF1573" s="9">
        <v>0.8573931940393007</v>
      </c>
      <c r="AG1573" s="9">
        <v>0.68484195963476124</v>
      </c>
    </row>
    <row r="1574" spans="3:33">
      <c r="C1574" t="s">
        <v>236</v>
      </c>
      <c r="D1574">
        <v>1995</v>
      </c>
      <c r="E1574" s="9">
        <v>0.41684782082324451</v>
      </c>
      <c r="F1574" s="9">
        <v>1</v>
      </c>
      <c r="G1574" s="9">
        <v>0</v>
      </c>
      <c r="H1574" s="9">
        <v>0.55000000000000004</v>
      </c>
      <c r="I1574" s="9">
        <v>0</v>
      </c>
      <c r="J1574" s="9">
        <v>0</v>
      </c>
      <c r="K1574" s="10">
        <v>0.23600000000000002</v>
      </c>
      <c r="L1574" s="9">
        <v>0.83499999999999996</v>
      </c>
      <c r="M1574" s="9">
        <v>1</v>
      </c>
      <c r="N1574" s="10">
        <v>0.14000000000000001</v>
      </c>
      <c r="O1574" s="10">
        <v>0.89039999887347221</v>
      </c>
      <c r="P1574" s="9">
        <v>0</v>
      </c>
      <c r="Q1574" s="10">
        <v>6.7499999999999991E-2</v>
      </c>
      <c r="R1574" s="9">
        <v>0.57600000000000007</v>
      </c>
      <c r="S1574" s="9">
        <v>0.40930730986086361</v>
      </c>
      <c r="T1574" s="11">
        <v>0.17602040799999999</v>
      </c>
      <c r="U1574" s="9">
        <v>1.0540326940367379E-2</v>
      </c>
      <c r="V1574" s="10">
        <v>4.8432602618363345E-2</v>
      </c>
      <c r="W1574" s="9">
        <v>0</v>
      </c>
      <c r="X1574" s="9">
        <v>0</v>
      </c>
      <c r="Y1574" s="9">
        <v>0</v>
      </c>
      <c r="Z1574" s="9">
        <v>0</v>
      </c>
      <c r="AA1574" s="10">
        <v>0</v>
      </c>
      <c r="AB1574" s="9">
        <v>0</v>
      </c>
      <c r="AC1574" s="9" t="e">
        <v>#N/A</v>
      </c>
      <c r="AD1574" s="10">
        <v>0.70789867540262619</v>
      </c>
      <c r="AE1574" s="10">
        <v>0.79156905135169209</v>
      </c>
      <c r="AF1574" s="9">
        <v>0.24402147423784995</v>
      </c>
      <c r="AG1574" s="9">
        <v>0.24695976105142492</v>
      </c>
    </row>
    <row r="1575" spans="3:33">
      <c r="C1575" t="s">
        <v>236</v>
      </c>
      <c r="D1575">
        <v>1996</v>
      </c>
      <c r="E1575" s="9">
        <v>0.41684782082324451</v>
      </c>
      <c r="F1575" s="9">
        <v>1</v>
      </c>
      <c r="G1575" s="9">
        <v>0</v>
      </c>
      <c r="H1575" s="9">
        <v>0.55000000000000004</v>
      </c>
      <c r="I1575" s="9">
        <v>0</v>
      </c>
      <c r="J1575" s="9">
        <v>0</v>
      </c>
      <c r="K1575" s="10">
        <v>0.23600000000000002</v>
      </c>
      <c r="L1575" s="9">
        <v>0.83779999999999999</v>
      </c>
      <c r="M1575" s="9">
        <v>1</v>
      </c>
      <c r="N1575" s="10">
        <v>0.14000000000000001</v>
      </c>
      <c r="O1575" s="10">
        <v>0.89039999887347221</v>
      </c>
      <c r="P1575" s="9">
        <v>0</v>
      </c>
      <c r="Q1575" s="10">
        <v>6.7499999999999991E-2</v>
      </c>
      <c r="R1575" s="9">
        <v>0.57600000000000007</v>
      </c>
      <c r="S1575" s="9">
        <v>0.37703999350892392</v>
      </c>
      <c r="T1575" s="11">
        <v>0.17602040799999999</v>
      </c>
      <c r="U1575" s="9">
        <v>1.0540326940367379E-2</v>
      </c>
      <c r="V1575" s="10">
        <v>4.8432602618363345E-2</v>
      </c>
      <c r="W1575" s="9">
        <v>0</v>
      </c>
      <c r="X1575" s="9">
        <v>0</v>
      </c>
      <c r="Y1575" s="9">
        <v>0</v>
      </c>
      <c r="Z1575" s="9">
        <v>0</v>
      </c>
      <c r="AA1575" s="10">
        <v>0</v>
      </c>
      <c r="AB1575" s="9">
        <v>0</v>
      </c>
      <c r="AC1575" s="9" t="e">
        <v>#N/A</v>
      </c>
      <c r="AD1575" s="10">
        <v>0.7123220513698415</v>
      </c>
      <c r="AE1575" s="10">
        <v>0.79751944001907193</v>
      </c>
      <c r="AF1575" s="9">
        <v>0.24921342037477329</v>
      </c>
      <c r="AG1575" s="9">
        <v>0.25283975520571106</v>
      </c>
    </row>
    <row r="1576" spans="3:33">
      <c r="C1576" t="s">
        <v>236</v>
      </c>
      <c r="D1576">
        <v>1997</v>
      </c>
      <c r="E1576" s="9">
        <v>0.41684782082324451</v>
      </c>
      <c r="F1576" s="9">
        <v>1</v>
      </c>
      <c r="G1576" s="9">
        <v>0</v>
      </c>
      <c r="H1576" s="9">
        <v>0.55000000000000004</v>
      </c>
      <c r="I1576" s="9">
        <v>0</v>
      </c>
      <c r="J1576" s="9">
        <v>0</v>
      </c>
      <c r="K1576" s="10">
        <v>0.23600000000000002</v>
      </c>
      <c r="L1576" s="9">
        <v>0.84060000000000001</v>
      </c>
      <c r="M1576" s="9">
        <v>1</v>
      </c>
      <c r="N1576" s="10">
        <v>0.14000000000000001</v>
      </c>
      <c r="O1576" s="10">
        <v>0.89039999887347221</v>
      </c>
      <c r="P1576" s="9">
        <v>0</v>
      </c>
      <c r="Q1576" s="10">
        <v>6.7499999999999991E-2</v>
      </c>
      <c r="R1576" s="9">
        <v>0.57600000000000007</v>
      </c>
      <c r="S1576" s="9">
        <v>0.3447726771569839</v>
      </c>
      <c r="T1576" s="11">
        <v>0.17602040799999999</v>
      </c>
      <c r="U1576" s="9">
        <v>1.0540326940367379E-2</v>
      </c>
      <c r="V1576" s="10">
        <v>4.8432602618363345E-2</v>
      </c>
      <c r="W1576" s="9">
        <v>0</v>
      </c>
      <c r="X1576" s="9">
        <v>0</v>
      </c>
      <c r="Y1576" s="9">
        <v>0</v>
      </c>
      <c r="Z1576" s="9">
        <v>0</v>
      </c>
      <c r="AA1576" s="10">
        <v>0</v>
      </c>
      <c r="AB1576" s="9">
        <v>0</v>
      </c>
      <c r="AC1576" s="9" t="e">
        <v>#N/A</v>
      </c>
      <c r="AD1576" s="10">
        <v>0.71674542733705671</v>
      </c>
      <c r="AE1576" s="10">
        <v>0.81073576389970192</v>
      </c>
      <c r="AF1576" s="9">
        <v>0.25440536651169665</v>
      </c>
      <c r="AG1576" s="9">
        <v>0.25871974935999725</v>
      </c>
    </row>
    <row r="1577" spans="3:33">
      <c r="C1577" t="s">
        <v>236</v>
      </c>
      <c r="D1577">
        <v>1998</v>
      </c>
      <c r="E1577" s="9">
        <v>0.41684782082324451</v>
      </c>
      <c r="F1577" s="9">
        <v>1</v>
      </c>
      <c r="G1577" s="9">
        <v>0</v>
      </c>
      <c r="H1577" s="9">
        <v>0.55000000000000004</v>
      </c>
      <c r="I1577" s="9">
        <v>0</v>
      </c>
      <c r="J1577" s="9">
        <v>0</v>
      </c>
      <c r="K1577" s="10">
        <v>0.23600000000000002</v>
      </c>
      <c r="L1577" s="9">
        <v>0.84340000000000004</v>
      </c>
      <c r="M1577" s="9">
        <v>1</v>
      </c>
      <c r="N1577" s="10">
        <v>0.14000000000000001</v>
      </c>
      <c r="O1577" s="10">
        <v>0.89039999887347221</v>
      </c>
      <c r="P1577" s="9">
        <v>0</v>
      </c>
      <c r="Q1577" s="10">
        <v>6.7499999999999991E-2</v>
      </c>
      <c r="R1577" s="9">
        <v>0.57600000000000007</v>
      </c>
      <c r="S1577" s="9">
        <v>0.31250536080504387</v>
      </c>
      <c r="T1577" s="11">
        <v>0.17602040799999999</v>
      </c>
      <c r="U1577" s="9">
        <v>1.0540326940367379E-2</v>
      </c>
      <c r="V1577" s="10">
        <v>4.8432602618363345E-2</v>
      </c>
      <c r="W1577" s="9">
        <v>0</v>
      </c>
      <c r="X1577" s="9">
        <v>0</v>
      </c>
      <c r="Y1577" s="9">
        <v>0</v>
      </c>
      <c r="Z1577" s="9">
        <v>0</v>
      </c>
      <c r="AA1577" s="10">
        <v>0</v>
      </c>
      <c r="AB1577" s="9">
        <v>0</v>
      </c>
      <c r="AC1577" s="9" t="e">
        <v>#N/A</v>
      </c>
      <c r="AD1577" s="10">
        <v>0.72116880330427202</v>
      </c>
      <c r="AE1577" s="10">
        <v>0.82395208778033202</v>
      </c>
      <c r="AF1577" s="9">
        <v>0.25959731264862002</v>
      </c>
      <c r="AG1577" s="9">
        <v>0.26459974351428339</v>
      </c>
    </row>
    <row r="1578" spans="3:33">
      <c r="C1578" t="s">
        <v>236</v>
      </c>
      <c r="D1578">
        <v>1999</v>
      </c>
      <c r="E1578" s="9">
        <v>0.41684782082324451</v>
      </c>
      <c r="F1578" s="9">
        <v>1</v>
      </c>
      <c r="G1578" s="9">
        <v>0</v>
      </c>
      <c r="H1578" s="9">
        <v>0.55000000000000004</v>
      </c>
      <c r="I1578" s="9">
        <v>0</v>
      </c>
      <c r="J1578" s="9">
        <v>0</v>
      </c>
      <c r="K1578" s="10">
        <v>0.23600000000000002</v>
      </c>
      <c r="L1578" s="9">
        <v>0.84620000000000006</v>
      </c>
      <c r="M1578" s="9">
        <v>1</v>
      </c>
      <c r="N1578" s="10">
        <v>0.14000000000000001</v>
      </c>
      <c r="O1578" s="10">
        <v>0.89039999887347221</v>
      </c>
      <c r="P1578" s="9">
        <v>0</v>
      </c>
      <c r="Q1578" s="10">
        <v>6.7499999999999991E-2</v>
      </c>
      <c r="R1578" s="9">
        <v>0.57600000000000007</v>
      </c>
      <c r="S1578" s="9">
        <v>0.28023804445310385</v>
      </c>
      <c r="T1578" s="11">
        <v>0.17602040799999999</v>
      </c>
      <c r="U1578" s="9">
        <v>1.0540326940367379E-2</v>
      </c>
      <c r="V1578" s="10">
        <v>4.8432602618363345E-2</v>
      </c>
      <c r="W1578" s="9">
        <v>0</v>
      </c>
      <c r="X1578" s="9">
        <v>0</v>
      </c>
      <c r="Y1578" s="9">
        <v>0</v>
      </c>
      <c r="Z1578" s="9">
        <v>0</v>
      </c>
      <c r="AA1578" s="10">
        <v>0</v>
      </c>
      <c r="AB1578" s="9">
        <v>0</v>
      </c>
      <c r="AC1578" s="9" t="e">
        <v>#N/A</v>
      </c>
      <c r="AD1578" s="10">
        <v>0.72353552094454698</v>
      </c>
      <c r="AE1578" s="10">
        <v>0.82103737877155114</v>
      </c>
      <c r="AF1578" s="9">
        <v>0.3078722945722111</v>
      </c>
      <c r="AG1578" s="9">
        <v>0.27047973766856959</v>
      </c>
    </row>
    <row r="1579" spans="3:33">
      <c r="C1579" t="s">
        <v>236</v>
      </c>
      <c r="D1579">
        <v>2000</v>
      </c>
      <c r="E1579" s="9">
        <v>0.41684782082324451</v>
      </c>
      <c r="F1579" s="9">
        <v>1</v>
      </c>
      <c r="G1579" s="9">
        <v>0</v>
      </c>
      <c r="H1579" s="9">
        <v>0.55000000000000004</v>
      </c>
      <c r="I1579" s="9">
        <v>0</v>
      </c>
      <c r="J1579" s="9">
        <v>0</v>
      </c>
      <c r="K1579" s="10">
        <v>0.23600000000000002</v>
      </c>
      <c r="L1579" s="9">
        <v>0.84900000000000009</v>
      </c>
      <c r="M1579" s="9">
        <v>1</v>
      </c>
      <c r="N1579" s="10">
        <v>0.14000000000000001</v>
      </c>
      <c r="O1579" s="10">
        <v>0.89039999887347221</v>
      </c>
      <c r="P1579" s="9">
        <v>0</v>
      </c>
      <c r="Q1579" s="10">
        <v>6.7499999999999991E-2</v>
      </c>
      <c r="R1579" s="9">
        <v>0.57600000000000007</v>
      </c>
      <c r="S1579" s="9">
        <v>0.24797072810116394</v>
      </c>
      <c r="T1579" s="11">
        <v>0.17602040799999999</v>
      </c>
      <c r="U1579" s="9">
        <v>1.0540326940367379E-2</v>
      </c>
      <c r="V1579" s="10">
        <v>4.8432602618363345E-2</v>
      </c>
      <c r="W1579" s="9">
        <v>0</v>
      </c>
      <c r="X1579" s="9">
        <v>0</v>
      </c>
      <c r="Y1579" s="9">
        <v>0</v>
      </c>
      <c r="Z1579" s="9">
        <v>0</v>
      </c>
      <c r="AA1579" s="10">
        <v>0</v>
      </c>
      <c r="AB1579" s="9">
        <v>0</v>
      </c>
      <c r="AC1579" s="9" t="e">
        <v>#N/A</v>
      </c>
      <c r="AD1579" s="10">
        <v>0.72590223858482195</v>
      </c>
      <c r="AE1579" s="10">
        <v>0.81812266976277004</v>
      </c>
      <c r="AF1579" s="9">
        <v>0.3381039804981622</v>
      </c>
      <c r="AG1579" s="9">
        <v>0.27635973182285573</v>
      </c>
    </row>
    <row r="1580" spans="3:33">
      <c r="C1580" t="s">
        <v>236</v>
      </c>
      <c r="D1580">
        <v>2001</v>
      </c>
      <c r="E1580" s="9">
        <v>0.41684782082324451</v>
      </c>
      <c r="F1580" s="9">
        <v>1</v>
      </c>
      <c r="G1580" s="9">
        <v>0</v>
      </c>
      <c r="H1580" s="9">
        <v>0.55000000000000004</v>
      </c>
      <c r="I1580" s="9">
        <v>0</v>
      </c>
      <c r="J1580" s="9">
        <v>0</v>
      </c>
      <c r="K1580" s="10">
        <v>0.23600000000000002</v>
      </c>
      <c r="L1580" s="9">
        <v>0.85019999999999996</v>
      </c>
      <c r="M1580" s="9">
        <v>1</v>
      </c>
      <c r="N1580" s="10">
        <v>0.14000000000000001</v>
      </c>
      <c r="O1580" s="10">
        <v>0.89039999887347221</v>
      </c>
      <c r="P1580" s="9">
        <v>0</v>
      </c>
      <c r="Q1580" s="10">
        <v>6.7499999999999991E-2</v>
      </c>
      <c r="R1580" s="9">
        <v>0.57600000000000007</v>
      </c>
      <c r="S1580" s="9">
        <v>0.21570341174922392</v>
      </c>
      <c r="T1580" s="11">
        <v>0.17602040799999999</v>
      </c>
      <c r="U1580" s="9">
        <v>1.0540326940367379E-2</v>
      </c>
      <c r="V1580" s="10">
        <v>4.8432602618363345E-2</v>
      </c>
      <c r="W1580" s="9">
        <v>0</v>
      </c>
      <c r="X1580" s="9">
        <v>0</v>
      </c>
      <c r="Y1580" s="9">
        <v>0</v>
      </c>
      <c r="Z1580" s="9">
        <v>0</v>
      </c>
      <c r="AA1580" s="10">
        <v>0</v>
      </c>
      <c r="AB1580" s="9">
        <v>0</v>
      </c>
      <c r="AC1580" s="9" t="e">
        <v>#N/A</v>
      </c>
      <c r="AD1580" s="10">
        <v>0.73218284940231793</v>
      </c>
      <c r="AE1580" s="10">
        <v>0.79348409582536406</v>
      </c>
      <c r="AF1580" s="9">
        <v>0.36761879935700109</v>
      </c>
      <c r="AG1580" s="9">
        <v>0.28223972597714192</v>
      </c>
    </row>
    <row r="1581" spans="3:33">
      <c r="C1581" t="s">
        <v>236</v>
      </c>
      <c r="D1581">
        <v>2002</v>
      </c>
      <c r="E1581" s="9">
        <v>0.41684782082324451</v>
      </c>
      <c r="F1581" s="9">
        <v>1</v>
      </c>
      <c r="G1581" s="9">
        <v>0</v>
      </c>
      <c r="H1581" s="9">
        <v>0.55000000000000004</v>
      </c>
      <c r="I1581" s="9">
        <v>0</v>
      </c>
      <c r="J1581" s="9">
        <v>0</v>
      </c>
      <c r="K1581" s="10">
        <v>0.23600000000000002</v>
      </c>
      <c r="L1581" s="9">
        <v>0.85140000000000005</v>
      </c>
      <c r="M1581" s="9">
        <v>1</v>
      </c>
      <c r="N1581" s="10">
        <v>0.14000000000000001</v>
      </c>
      <c r="O1581" s="10">
        <v>0.89039999887347221</v>
      </c>
      <c r="P1581" s="9">
        <v>0</v>
      </c>
      <c r="Q1581" s="10">
        <v>6.7499999999999991E-2</v>
      </c>
      <c r="R1581" s="9">
        <v>0.57600000000000007</v>
      </c>
      <c r="S1581" s="9">
        <v>0.18343609539728389</v>
      </c>
      <c r="T1581" s="11">
        <v>0.17602040799999999</v>
      </c>
      <c r="U1581" s="9">
        <v>1.0540326940367379E-2</v>
      </c>
      <c r="V1581" s="10">
        <v>4.8432602618363345E-2</v>
      </c>
      <c r="W1581" s="9">
        <v>0</v>
      </c>
      <c r="X1581" s="9">
        <v>0</v>
      </c>
      <c r="Y1581" s="9">
        <v>0</v>
      </c>
      <c r="Z1581" s="9">
        <v>0</v>
      </c>
      <c r="AA1581" s="10">
        <v>0</v>
      </c>
      <c r="AB1581" s="9">
        <v>0</v>
      </c>
      <c r="AC1581" s="9" t="e">
        <v>#N/A</v>
      </c>
      <c r="AD1581" s="10">
        <v>0.73846346021981402</v>
      </c>
      <c r="AE1581" s="10">
        <v>0.76884552188795807</v>
      </c>
      <c r="AF1581" s="9">
        <v>0.37671391284237005</v>
      </c>
      <c r="AG1581" s="9">
        <v>0.28811972013142806</v>
      </c>
    </row>
    <row r="1582" spans="3:33">
      <c r="C1582" t="s">
        <v>236</v>
      </c>
      <c r="D1582">
        <v>2003</v>
      </c>
      <c r="E1582" s="9">
        <v>0.41684782082324451</v>
      </c>
      <c r="F1582" s="9">
        <v>1</v>
      </c>
      <c r="G1582" s="9">
        <v>0</v>
      </c>
      <c r="H1582" s="9">
        <v>0.55000000000000004</v>
      </c>
      <c r="I1582" s="9">
        <v>0</v>
      </c>
      <c r="J1582" s="9">
        <v>0</v>
      </c>
      <c r="K1582" s="10">
        <v>0.23600000000000002</v>
      </c>
      <c r="L1582" s="9">
        <v>0.85260000000000002</v>
      </c>
      <c r="M1582" s="9">
        <v>1</v>
      </c>
      <c r="N1582" s="10">
        <v>0.14000000000000001</v>
      </c>
      <c r="O1582" s="10">
        <v>0.89039999887347221</v>
      </c>
      <c r="P1582" s="9">
        <v>0</v>
      </c>
      <c r="Q1582" s="10">
        <v>6.7499999999999991E-2</v>
      </c>
      <c r="R1582" s="9">
        <v>0.57600000000000007</v>
      </c>
      <c r="S1582" s="9">
        <v>0.15116877904534387</v>
      </c>
      <c r="T1582" s="11">
        <v>0.17602040799999999</v>
      </c>
      <c r="U1582" s="9">
        <v>1.0540326940367379E-2</v>
      </c>
      <c r="V1582" s="10">
        <v>4.8432602618363345E-2</v>
      </c>
      <c r="W1582" s="9">
        <v>0</v>
      </c>
      <c r="X1582" s="9">
        <v>0</v>
      </c>
      <c r="Y1582" s="9">
        <v>0</v>
      </c>
      <c r="Z1582" s="9">
        <v>0</v>
      </c>
      <c r="AA1582" s="10">
        <v>0</v>
      </c>
      <c r="AB1582" s="9">
        <v>0</v>
      </c>
      <c r="AC1582" s="9" t="e">
        <v>#N/A</v>
      </c>
      <c r="AD1582" s="10">
        <v>0.79184496657439796</v>
      </c>
      <c r="AE1582" s="10">
        <v>0.767385053274524</v>
      </c>
      <c r="AF1582" s="9">
        <v>0.8168012755168722</v>
      </c>
      <c r="AG1582" s="9">
        <v>0.29399971428571425</v>
      </c>
    </row>
    <row r="1583" spans="3:33">
      <c r="C1583" t="s">
        <v>236</v>
      </c>
      <c r="D1583">
        <v>2004</v>
      </c>
      <c r="E1583" s="9">
        <v>0.41684782082324451</v>
      </c>
      <c r="F1583" s="9">
        <v>1</v>
      </c>
      <c r="G1583" s="9">
        <v>0</v>
      </c>
      <c r="H1583" s="9">
        <v>0.55000000000000004</v>
      </c>
      <c r="I1583" s="9">
        <v>0</v>
      </c>
      <c r="J1583" s="9">
        <v>0</v>
      </c>
      <c r="K1583" s="10">
        <v>0.23600000000000002</v>
      </c>
      <c r="L1583" s="9">
        <v>0.8538</v>
      </c>
      <c r="M1583" s="9">
        <v>1</v>
      </c>
      <c r="N1583" s="10">
        <v>0.14000000000000001</v>
      </c>
      <c r="O1583" s="10">
        <v>0.89039999887347221</v>
      </c>
      <c r="P1583" s="9">
        <v>0</v>
      </c>
      <c r="Q1583" s="10">
        <v>6.7499999999999991E-2</v>
      </c>
      <c r="R1583" s="9">
        <v>0.57600000000000007</v>
      </c>
      <c r="S1583" s="9">
        <v>0.11890146269340396</v>
      </c>
      <c r="T1583" s="11">
        <v>0.17602040799999999</v>
      </c>
      <c r="U1583" s="9">
        <v>1.0540326940367379E-2</v>
      </c>
      <c r="V1583" s="10">
        <v>4.8432602618363345E-2</v>
      </c>
      <c r="W1583" s="9">
        <v>0</v>
      </c>
      <c r="X1583" s="9">
        <v>0</v>
      </c>
      <c r="Y1583" s="9">
        <v>0</v>
      </c>
      <c r="Z1583" s="9">
        <v>0</v>
      </c>
      <c r="AA1583" s="10">
        <v>0</v>
      </c>
      <c r="AB1583" s="9">
        <v>0</v>
      </c>
      <c r="AC1583" s="9" t="e">
        <v>#N/A</v>
      </c>
      <c r="AD1583" s="10">
        <v>0.80479909600428401</v>
      </c>
      <c r="AE1583" s="10">
        <v>0.77802225153411408</v>
      </c>
      <c r="AF1583" s="9">
        <v>0.82433834725010446</v>
      </c>
      <c r="AG1583" s="9">
        <v>0.35865971428571425</v>
      </c>
    </row>
    <row r="1584" spans="3:33">
      <c r="C1584" t="s">
        <v>236</v>
      </c>
      <c r="D1584">
        <v>2005</v>
      </c>
      <c r="E1584" s="9">
        <v>0.41684782082324451</v>
      </c>
      <c r="F1584" s="9">
        <v>1</v>
      </c>
      <c r="G1584" s="9">
        <v>0</v>
      </c>
      <c r="H1584" s="9">
        <v>0.55000000000000004</v>
      </c>
      <c r="I1584" s="9">
        <v>0</v>
      </c>
      <c r="J1584" s="9">
        <v>0</v>
      </c>
      <c r="K1584" s="10">
        <v>0.23600000000000002</v>
      </c>
      <c r="L1584" s="9">
        <v>0.85499999999999998</v>
      </c>
      <c r="M1584" s="9">
        <v>1</v>
      </c>
      <c r="N1584" s="10">
        <v>0.14000000000000001</v>
      </c>
      <c r="O1584" s="10">
        <v>0.89039999887347221</v>
      </c>
      <c r="P1584" s="9">
        <v>0</v>
      </c>
      <c r="Q1584" s="10">
        <v>6.7499999999999991E-2</v>
      </c>
      <c r="R1584" s="9">
        <v>0.57600000000000007</v>
      </c>
      <c r="S1584" s="9">
        <v>8.6634146341463936E-2</v>
      </c>
      <c r="T1584" s="11">
        <v>0.17602040799999999</v>
      </c>
      <c r="U1584" s="9">
        <v>1.0540326940367379E-2</v>
      </c>
      <c r="V1584" s="10">
        <v>4.8432602618363345E-2</v>
      </c>
      <c r="W1584" s="9">
        <v>0</v>
      </c>
      <c r="X1584" s="9">
        <v>0</v>
      </c>
      <c r="Y1584" s="9">
        <v>0</v>
      </c>
      <c r="Z1584" s="9">
        <v>0</v>
      </c>
      <c r="AA1584" s="10">
        <v>0</v>
      </c>
      <c r="AB1584" s="9">
        <v>0</v>
      </c>
      <c r="AC1584" s="9" t="e">
        <v>#N/A</v>
      </c>
      <c r="AD1584" s="10">
        <v>0.78148564283990996</v>
      </c>
      <c r="AE1584" s="10">
        <v>0.79234197990020794</v>
      </c>
      <c r="AF1584" s="9">
        <v>0.88025374147047108</v>
      </c>
      <c r="AG1584" s="9">
        <v>0.39473321428571423</v>
      </c>
    </row>
    <row r="1585" spans="3:33">
      <c r="C1585" t="s">
        <v>236</v>
      </c>
      <c r="D1585">
        <v>2006</v>
      </c>
      <c r="E1585" s="9">
        <v>0.41684782082324451</v>
      </c>
      <c r="F1585" s="9">
        <v>1</v>
      </c>
      <c r="G1585" s="9">
        <v>0</v>
      </c>
      <c r="H1585" s="9">
        <v>0.55000000000000004</v>
      </c>
      <c r="I1585" s="9">
        <v>0</v>
      </c>
      <c r="J1585" s="9">
        <v>0</v>
      </c>
      <c r="K1585" s="10">
        <v>0.23600000000000002</v>
      </c>
      <c r="L1585" s="9">
        <v>0.85560000000000003</v>
      </c>
      <c r="M1585" s="9">
        <v>1</v>
      </c>
      <c r="N1585" s="10">
        <v>0.14000000000000001</v>
      </c>
      <c r="O1585" s="10">
        <v>0.89039999887347221</v>
      </c>
      <c r="P1585" s="9">
        <v>0</v>
      </c>
      <c r="Q1585" s="10">
        <v>6.7499999999999991E-2</v>
      </c>
      <c r="R1585" s="9">
        <v>0.57600000000000007</v>
      </c>
      <c r="S1585" s="9">
        <v>8.1024390243904065E-2</v>
      </c>
      <c r="T1585" s="11">
        <v>0.17602040799999999</v>
      </c>
      <c r="U1585" s="9">
        <v>1.0540326940367379E-2</v>
      </c>
      <c r="V1585" s="10">
        <v>4.8432602618363345E-2</v>
      </c>
      <c r="W1585" s="9">
        <v>0</v>
      </c>
      <c r="X1585" s="9">
        <v>0</v>
      </c>
      <c r="Y1585" s="9">
        <v>0</v>
      </c>
      <c r="Z1585" s="9">
        <v>0</v>
      </c>
      <c r="AA1585" s="10">
        <v>0</v>
      </c>
      <c r="AB1585" s="9">
        <v>0</v>
      </c>
      <c r="AC1585" s="9" t="e">
        <v>#N/A</v>
      </c>
      <c r="AD1585" s="10">
        <v>0.77873268680478003</v>
      </c>
      <c r="AE1585" s="10">
        <v>0.76610972652665399</v>
      </c>
      <c r="AF1585" s="9">
        <v>0.91184109135534663</v>
      </c>
      <c r="AG1585" s="9">
        <v>0.43080671428571427</v>
      </c>
    </row>
    <row r="1586" spans="3:33">
      <c r="C1586" t="s">
        <v>236</v>
      </c>
      <c r="D1586">
        <v>2007</v>
      </c>
      <c r="E1586" s="9">
        <v>0.41684782082324451</v>
      </c>
      <c r="F1586" s="9">
        <v>1</v>
      </c>
      <c r="G1586" s="9">
        <v>0</v>
      </c>
      <c r="H1586" s="9">
        <v>0.55000000000000004</v>
      </c>
      <c r="I1586" s="9">
        <v>0</v>
      </c>
      <c r="J1586" s="9">
        <v>0</v>
      </c>
      <c r="K1586" s="10">
        <v>0.23600000000000002</v>
      </c>
      <c r="L1586" s="9">
        <v>0.85620000000000007</v>
      </c>
      <c r="M1586" s="9">
        <v>1</v>
      </c>
      <c r="N1586" s="10">
        <v>0.14000000000000001</v>
      </c>
      <c r="O1586" s="10">
        <v>0.89039999887347221</v>
      </c>
      <c r="P1586" s="9">
        <v>0</v>
      </c>
      <c r="Q1586" s="10">
        <v>6.7499999999999991E-2</v>
      </c>
      <c r="R1586" s="9">
        <v>0.57600000000000007</v>
      </c>
      <c r="S1586" s="9">
        <v>7.4097560975610044E-2</v>
      </c>
      <c r="T1586" s="11">
        <v>0.17602040799999999</v>
      </c>
      <c r="U1586" s="9">
        <v>1.0540326940367379E-2</v>
      </c>
      <c r="V1586" s="10">
        <v>4.8432602618363345E-2</v>
      </c>
      <c r="W1586" s="9">
        <v>0</v>
      </c>
      <c r="X1586" s="9">
        <v>0</v>
      </c>
      <c r="Y1586" s="9">
        <v>0</v>
      </c>
      <c r="Z1586" s="9">
        <v>0</v>
      </c>
      <c r="AA1586" s="10">
        <v>0</v>
      </c>
      <c r="AB1586" s="9">
        <v>0</v>
      </c>
      <c r="AC1586" s="9" t="e">
        <v>#N/A</v>
      </c>
      <c r="AD1586" s="10">
        <v>0.77688557970151795</v>
      </c>
      <c r="AE1586" s="10">
        <v>0.76388453812734003</v>
      </c>
      <c r="AF1586" s="9">
        <v>1</v>
      </c>
      <c r="AG1586" s="9">
        <v>0.4455182857142857</v>
      </c>
    </row>
    <row r="1587" spans="3:33">
      <c r="C1587" t="s">
        <v>236</v>
      </c>
      <c r="D1587">
        <v>2008</v>
      </c>
      <c r="E1587" s="9">
        <v>0.41684782082324451</v>
      </c>
      <c r="F1587" s="9">
        <v>1</v>
      </c>
      <c r="G1587" s="9">
        <v>0</v>
      </c>
      <c r="H1587" s="9">
        <v>0.55000000000000004</v>
      </c>
      <c r="I1587" s="9">
        <v>0</v>
      </c>
      <c r="J1587" s="9">
        <v>0</v>
      </c>
      <c r="K1587" s="10">
        <v>0.23600000000000002</v>
      </c>
      <c r="L1587" s="9">
        <v>0.85680000000000012</v>
      </c>
      <c r="M1587" s="9">
        <v>1</v>
      </c>
      <c r="N1587" s="10">
        <v>0.14000000000000001</v>
      </c>
      <c r="O1587" s="10">
        <v>0.89039999887347221</v>
      </c>
      <c r="P1587" s="9">
        <v>0</v>
      </c>
      <c r="Q1587" s="10">
        <v>6.7499999999999991E-2</v>
      </c>
      <c r="R1587" s="9">
        <v>0.57600000000000007</v>
      </c>
      <c r="S1587" s="9">
        <v>4.731707317073186E-2</v>
      </c>
      <c r="T1587" s="11">
        <v>0.17602040799999999</v>
      </c>
      <c r="U1587" s="9">
        <v>1.0540326940367379E-2</v>
      </c>
      <c r="V1587" s="10">
        <v>4.8432602618363345E-2</v>
      </c>
      <c r="W1587" s="9">
        <v>0</v>
      </c>
      <c r="X1587" s="9">
        <v>0</v>
      </c>
      <c r="Y1587" s="9">
        <v>0</v>
      </c>
      <c r="Z1587" s="9">
        <v>0</v>
      </c>
      <c r="AA1587" s="10">
        <v>0</v>
      </c>
      <c r="AB1587" s="9">
        <v>0</v>
      </c>
      <c r="AC1587" s="9" t="e">
        <v>#N/A</v>
      </c>
      <c r="AD1587" s="10">
        <v>0.77595620985522396</v>
      </c>
      <c r="AE1587" s="10">
        <v>0.74824471546809401</v>
      </c>
      <c r="AF1587" s="9">
        <v>1</v>
      </c>
      <c r="AG1587" s="9">
        <v>0.52593514285714293</v>
      </c>
    </row>
    <row r="1588" spans="3:33">
      <c r="C1588" t="s">
        <v>236</v>
      </c>
      <c r="D1588">
        <v>2009</v>
      </c>
      <c r="E1588" s="9">
        <v>0.41684782082324451</v>
      </c>
      <c r="F1588" s="9">
        <v>1</v>
      </c>
      <c r="G1588" s="9">
        <v>0</v>
      </c>
      <c r="H1588" s="9">
        <v>0.55000000000000004</v>
      </c>
      <c r="I1588" s="9">
        <v>0</v>
      </c>
      <c r="J1588" s="9">
        <v>0</v>
      </c>
      <c r="K1588" s="10">
        <v>0.23600000000000002</v>
      </c>
      <c r="L1588" s="9">
        <v>0.85739999999999994</v>
      </c>
      <c r="M1588" s="9">
        <v>1</v>
      </c>
      <c r="N1588" s="10">
        <v>0.14000000000000001</v>
      </c>
      <c r="O1588" s="10">
        <v>0.89039999887347221</v>
      </c>
      <c r="P1588" s="9">
        <v>0</v>
      </c>
      <c r="Q1588" s="10">
        <v>6.7499999999999991E-2</v>
      </c>
      <c r="R1588" s="9">
        <v>0.57600000000000007</v>
      </c>
      <c r="S1588" s="9">
        <v>8.0370730968510329E-2</v>
      </c>
      <c r="T1588" s="11">
        <v>0.17602040799999999</v>
      </c>
      <c r="U1588" s="9">
        <v>1.0540326940367379E-2</v>
      </c>
      <c r="V1588" s="10">
        <v>4.8432602618363345E-2</v>
      </c>
      <c r="W1588" s="9">
        <v>0</v>
      </c>
      <c r="X1588" s="9">
        <v>0</v>
      </c>
      <c r="Y1588" s="9">
        <v>0</v>
      </c>
      <c r="Z1588" s="9">
        <v>0</v>
      </c>
      <c r="AA1588" s="10">
        <v>0</v>
      </c>
      <c r="AB1588" s="9">
        <v>0</v>
      </c>
      <c r="AC1588" s="9" t="e">
        <v>#N/A</v>
      </c>
      <c r="AD1588" s="10">
        <v>0.81927907060989802</v>
      </c>
      <c r="AE1588" s="10">
        <v>0.79167717030062201</v>
      </c>
      <c r="AF1588" s="9">
        <v>1</v>
      </c>
      <c r="AG1588" s="9">
        <v>0.51541644023511135</v>
      </c>
    </row>
    <row r="1589" spans="3:33">
      <c r="C1589" t="s">
        <v>236</v>
      </c>
      <c r="D1589">
        <v>2010</v>
      </c>
      <c r="E1589" s="9">
        <v>0.41684782082324451</v>
      </c>
      <c r="F1589" s="9">
        <v>1</v>
      </c>
      <c r="G1589" s="9">
        <v>0</v>
      </c>
      <c r="H1589" s="9">
        <v>0.55000000000000004</v>
      </c>
      <c r="I1589" s="9">
        <v>0</v>
      </c>
      <c r="J1589" s="9">
        <v>0</v>
      </c>
      <c r="K1589" s="10">
        <v>0.23600000000000002</v>
      </c>
      <c r="L1589" s="9">
        <v>0.86597399980835599</v>
      </c>
      <c r="M1589" s="9">
        <v>1</v>
      </c>
      <c r="N1589" s="10">
        <v>0.14000000000000001</v>
      </c>
      <c r="O1589" s="10">
        <v>0.89039999887347221</v>
      </c>
      <c r="P1589" s="9">
        <v>0</v>
      </c>
      <c r="Q1589" s="10">
        <v>6.7499999999999991E-2</v>
      </c>
      <c r="R1589" s="9">
        <v>0.57600000000000007</v>
      </c>
      <c r="S1589" s="9">
        <v>0.11342438876628902</v>
      </c>
      <c r="T1589" s="11">
        <v>0.17602040799999999</v>
      </c>
      <c r="U1589" s="9">
        <v>1.0540326940367379E-2</v>
      </c>
      <c r="V1589" s="10">
        <v>4.8432602618363345E-2</v>
      </c>
      <c r="W1589" s="9">
        <v>0</v>
      </c>
      <c r="X1589" s="9">
        <v>0</v>
      </c>
      <c r="Y1589" s="9">
        <v>0</v>
      </c>
      <c r="Z1589" s="9">
        <v>0</v>
      </c>
      <c r="AA1589" s="10">
        <v>0</v>
      </c>
      <c r="AB1589" s="9">
        <v>0</v>
      </c>
      <c r="AC1589" s="9" t="e">
        <v>#N/A</v>
      </c>
      <c r="AD1589" s="10">
        <v>0.81608627997516336</v>
      </c>
      <c r="AE1589" s="10">
        <v>0.78876039866281078</v>
      </c>
      <c r="AF1589" s="9">
        <v>1</v>
      </c>
      <c r="AG1589" s="9">
        <v>0.50489773761307977</v>
      </c>
    </row>
    <row r="1590" spans="3:33">
      <c r="C1590" t="s">
        <v>238</v>
      </c>
      <c r="D1590">
        <v>1995</v>
      </c>
      <c r="E1590" s="9">
        <v>0.3801749143835616</v>
      </c>
      <c r="F1590" s="9">
        <v>1.0160000000000001E-2</v>
      </c>
      <c r="G1590" s="9">
        <v>0</v>
      </c>
      <c r="H1590" s="9">
        <v>0.7</v>
      </c>
      <c r="I1590" s="9">
        <v>0</v>
      </c>
      <c r="J1590" s="9">
        <v>0</v>
      </c>
      <c r="K1590" s="10">
        <v>0.27966666666666667</v>
      </c>
      <c r="L1590" s="9">
        <v>0.32700000000000001</v>
      </c>
      <c r="M1590" s="9">
        <v>0.66402875592482147</v>
      </c>
      <c r="N1590" s="10">
        <v>0.4</v>
      </c>
      <c r="O1590" s="10">
        <v>0.11</v>
      </c>
      <c r="P1590" s="9">
        <v>0</v>
      </c>
      <c r="Q1590" s="10">
        <v>0.87499999999999989</v>
      </c>
      <c r="R1590" s="9">
        <v>0.37639999999999996</v>
      </c>
      <c r="S1590" s="9">
        <v>0.31987317073170796</v>
      </c>
      <c r="T1590" s="11">
        <v>8.5967130000000003E-2</v>
      </c>
      <c r="U1590" s="9">
        <v>2.0041465E-4</v>
      </c>
      <c r="V1590" s="10">
        <v>8.8449529999999991E-3</v>
      </c>
      <c r="W1590" s="9">
        <v>2.3867680699263968E-2</v>
      </c>
      <c r="X1590" s="9">
        <v>5.0568407302369098E-2</v>
      </c>
      <c r="Y1590" s="9">
        <v>0</v>
      </c>
      <c r="Z1590" s="9">
        <v>0.59</v>
      </c>
      <c r="AA1590" s="10">
        <v>0</v>
      </c>
      <c r="AB1590" s="9">
        <v>0.77360000481489144</v>
      </c>
      <c r="AC1590" s="9">
        <v>0.48706000022217638</v>
      </c>
      <c r="AD1590" s="10">
        <v>0.58644387864953085</v>
      </c>
      <c r="AE1590" s="10">
        <v>0.68288974295150506</v>
      </c>
      <c r="AF1590" s="9">
        <v>4.5261257953988889E-3</v>
      </c>
      <c r="AG1590" s="9">
        <v>0.37812399999999996</v>
      </c>
    </row>
    <row r="1591" spans="3:33">
      <c r="C1591" t="s">
        <v>238</v>
      </c>
      <c r="D1591">
        <v>1996</v>
      </c>
      <c r="E1591" s="9">
        <v>0.3801749143835616</v>
      </c>
      <c r="F1591" s="9">
        <v>3.0288000000000002E-2</v>
      </c>
      <c r="G1591" s="9">
        <v>0</v>
      </c>
      <c r="H1591" s="9">
        <v>0.7</v>
      </c>
      <c r="I1591" s="9">
        <v>0</v>
      </c>
      <c r="J1591" s="9">
        <v>0</v>
      </c>
      <c r="K1591" s="10">
        <v>0.27966666666666667</v>
      </c>
      <c r="L1591" s="9">
        <v>0.3276</v>
      </c>
      <c r="M1591" s="9">
        <v>0.65719518997925253</v>
      </c>
      <c r="N1591" s="10">
        <v>0.4</v>
      </c>
      <c r="O1591" s="10">
        <v>0.13</v>
      </c>
      <c r="P1591" s="9">
        <v>0</v>
      </c>
      <c r="Q1591" s="10">
        <v>0.87499999999999989</v>
      </c>
      <c r="R1591" s="9">
        <v>0.37639999999999996</v>
      </c>
      <c r="S1591" s="9">
        <v>0.2978390243902439</v>
      </c>
      <c r="T1591" s="11">
        <v>8.5967130000000003E-2</v>
      </c>
      <c r="U1591" s="9">
        <v>1.7478910333333333E-4</v>
      </c>
      <c r="V1591" s="10">
        <v>8.4163965999999989E-3</v>
      </c>
      <c r="W1591" s="9">
        <v>2.3867680699263968E-2</v>
      </c>
      <c r="X1591" s="9">
        <v>5.0568407302369098E-2</v>
      </c>
      <c r="Y1591" s="9">
        <v>0</v>
      </c>
      <c r="Z1591" s="9">
        <v>0.59</v>
      </c>
      <c r="AA1591" s="10">
        <v>0</v>
      </c>
      <c r="AB1591" s="9">
        <v>0.76794000509340232</v>
      </c>
      <c r="AC1591" s="9">
        <v>0.49700000000000005</v>
      </c>
      <c r="AD1591" s="10">
        <v>0.58820803939805999</v>
      </c>
      <c r="AE1591" s="10">
        <v>0.68662218660008001</v>
      </c>
      <c r="AF1591" s="9">
        <v>1.5710587147480335E-2</v>
      </c>
      <c r="AG1591" s="9">
        <v>0.40855642857142854</v>
      </c>
    </row>
    <row r="1592" spans="3:33">
      <c r="C1592" t="s">
        <v>238</v>
      </c>
      <c r="D1592">
        <v>1997</v>
      </c>
      <c r="E1592" s="9">
        <v>0.3801749143835616</v>
      </c>
      <c r="F1592" s="9">
        <v>5.0416000000000009E-2</v>
      </c>
      <c r="G1592" s="9">
        <v>0</v>
      </c>
      <c r="H1592" s="9">
        <v>0.7</v>
      </c>
      <c r="I1592" s="9">
        <v>0</v>
      </c>
      <c r="J1592" s="9">
        <v>0</v>
      </c>
      <c r="K1592" s="10">
        <v>0.27966666666666667</v>
      </c>
      <c r="L1592" s="9">
        <v>0.32819999999999999</v>
      </c>
      <c r="M1592" s="9">
        <v>0.65223186762670404</v>
      </c>
      <c r="N1592" s="10">
        <v>0.4</v>
      </c>
      <c r="O1592" s="10">
        <v>0.08</v>
      </c>
      <c r="P1592" s="9">
        <v>0</v>
      </c>
      <c r="Q1592" s="10">
        <v>0.87499999999999989</v>
      </c>
      <c r="R1592" s="9">
        <v>0.37639999999999996</v>
      </c>
      <c r="S1592" s="9">
        <v>0.28181951219512202</v>
      </c>
      <c r="T1592" s="11">
        <v>8.5967130000000003E-2</v>
      </c>
      <c r="U1592" s="9">
        <v>1.4916355666666668E-4</v>
      </c>
      <c r="V1592" s="10">
        <v>7.9878401999999987E-3</v>
      </c>
      <c r="W1592" s="9">
        <v>2.3867680699263968E-2</v>
      </c>
      <c r="X1592" s="9">
        <v>5.0568407302369098E-2</v>
      </c>
      <c r="Y1592" s="9">
        <v>0</v>
      </c>
      <c r="Z1592" s="9">
        <v>0.59</v>
      </c>
      <c r="AA1592" s="10">
        <v>0</v>
      </c>
      <c r="AB1592" s="9">
        <v>0.76228000537191321</v>
      </c>
      <c r="AC1592" s="9">
        <v>0.57299999999999995</v>
      </c>
      <c r="AD1592" s="10">
        <v>0.58515589120035305</v>
      </c>
      <c r="AE1592" s="10">
        <v>0.68211545800627604</v>
      </c>
      <c r="AF1592" s="9">
        <v>5.131502172563622E-2</v>
      </c>
      <c r="AG1592" s="9">
        <v>0.4612074285714286</v>
      </c>
    </row>
    <row r="1593" spans="3:33">
      <c r="C1593" t="s">
        <v>238</v>
      </c>
      <c r="D1593">
        <v>1998</v>
      </c>
      <c r="E1593" s="9">
        <v>0.3801749143835616</v>
      </c>
      <c r="F1593" s="9">
        <v>7.0543999999999996E-2</v>
      </c>
      <c r="G1593" s="9">
        <v>0</v>
      </c>
      <c r="H1593" s="9">
        <v>0.7</v>
      </c>
      <c r="I1593" s="9">
        <v>0</v>
      </c>
      <c r="J1593" s="9">
        <v>0</v>
      </c>
      <c r="K1593" s="10">
        <v>0.27966666666666667</v>
      </c>
      <c r="L1593" s="9">
        <v>0.32880000000000004</v>
      </c>
      <c r="M1593" s="9">
        <v>0.64806927874697895</v>
      </c>
      <c r="N1593" s="10">
        <v>0.4</v>
      </c>
      <c r="O1593" s="10">
        <v>0.05</v>
      </c>
      <c r="P1593" s="9">
        <v>0</v>
      </c>
      <c r="Q1593" s="10">
        <v>0.87499999999999989</v>
      </c>
      <c r="R1593" s="9">
        <v>0.37639999999999996</v>
      </c>
      <c r="S1593" s="9">
        <v>0.27629756097560998</v>
      </c>
      <c r="T1593" s="11">
        <v>8.5967130000000003E-2</v>
      </c>
      <c r="U1593" s="9">
        <v>1.2353800999999998E-4</v>
      </c>
      <c r="V1593" s="10">
        <v>7.5592837999999994E-3</v>
      </c>
      <c r="W1593" s="9">
        <v>2.3867680699263968E-2</v>
      </c>
      <c r="X1593" s="9">
        <v>5.0568407302369098E-2</v>
      </c>
      <c r="Y1593" s="9">
        <v>0</v>
      </c>
      <c r="Z1593" s="9">
        <v>0.59</v>
      </c>
      <c r="AA1593" s="10">
        <v>0</v>
      </c>
      <c r="AB1593" s="9">
        <v>0.75662000565042398</v>
      </c>
      <c r="AC1593" s="9">
        <v>0.59399999999999997</v>
      </c>
      <c r="AD1593" s="10">
        <v>0.582103743002646</v>
      </c>
      <c r="AE1593" s="10">
        <v>0.67760872941247197</v>
      </c>
      <c r="AF1593" s="9">
        <v>8.3642756680731331E-2</v>
      </c>
      <c r="AG1593" s="9">
        <v>0.54454242857142854</v>
      </c>
    </row>
    <row r="1594" spans="3:33">
      <c r="C1594" t="s">
        <v>238</v>
      </c>
      <c r="D1594">
        <v>1999</v>
      </c>
      <c r="E1594" s="9">
        <v>0.3801749143835616</v>
      </c>
      <c r="F1594" s="9">
        <v>9.0672000000000003E-2</v>
      </c>
      <c r="G1594" s="9">
        <v>0</v>
      </c>
      <c r="H1594" s="9">
        <v>0.7</v>
      </c>
      <c r="I1594" s="9">
        <v>0</v>
      </c>
      <c r="J1594" s="9">
        <v>0</v>
      </c>
      <c r="K1594" s="10">
        <v>0.27966666666666667</v>
      </c>
      <c r="L1594" s="9">
        <v>0.32939999999999997</v>
      </c>
      <c r="M1594" s="9">
        <v>0.64537553114176394</v>
      </c>
      <c r="N1594" s="10">
        <v>0.4</v>
      </c>
      <c r="O1594" s="10">
        <v>0.05</v>
      </c>
      <c r="P1594" s="9">
        <v>0</v>
      </c>
      <c r="Q1594" s="10">
        <v>0.87499999999999989</v>
      </c>
      <c r="R1594" s="9">
        <v>0.37639999999999996</v>
      </c>
      <c r="S1594" s="9">
        <v>0.26900000000000002</v>
      </c>
      <c r="T1594" s="11">
        <v>8.5967130000000003E-2</v>
      </c>
      <c r="U1594" s="9">
        <v>1.4695077000000001E-4</v>
      </c>
      <c r="V1594" s="10">
        <v>7.1307274E-3</v>
      </c>
      <c r="W1594" s="9">
        <v>2.3867680699263968E-2</v>
      </c>
      <c r="X1594" s="9">
        <v>5.0568407302369098E-2</v>
      </c>
      <c r="Y1594" s="9">
        <v>0</v>
      </c>
      <c r="Z1594" s="9">
        <v>0.59</v>
      </c>
      <c r="AA1594" s="10">
        <v>0</v>
      </c>
      <c r="AB1594" s="9">
        <v>0.75096000592893486</v>
      </c>
      <c r="AC1594" s="9">
        <v>0.61499999999999999</v>
      </c>
      <c r="AD1594" s="10">
        <v>0.59704873683608495</v>
      </c>
      <c r="AE1594" s="10">
        <v>0.67391014308825503</v>
      </c>
      <c r="AF1594" s="9">
        <v>0.10447150634066522</v>
      </c>
      <c r="AG1594" s="9">
        <v>0.62232885714285713</v>
      </c>
    </row>
    <row r="1595" spans="3:33">
      <c r="C1595" t="s">
        <v>238</v>
      </c>
      <c r="D1595">
        <v>2000</v>
      </c>
      <c r="E1595" s="9">
        <v>0.3801749143835616</v>
      </c>
      <c r="F1595" s="9">
        <v>0.1108</v>
      </c>
      <c r="G1595" s="9">
        <v>0</v>
      </c>
      <c r="H1595" s="9">
        <v>0.7</v>
      </c>
      <c r="I1595" s="9">
        <v>0</v>
      </c>
      <c r="J1595" s="9">
        <v>0</v>
      </c>
      <c r="K1595" s="10">
        <v>0.27966666666666667</v>
      </c>
      <c r="L1595" s="9">
        <v>0.33</v>
      </c>
      <c r="M1595" s="9">
        <v>0.63920198576429943</v>
      </c>
      <c r="N1595" s="10">
        <v>0.4</v>
      </c>
      <c r="O1595" s="10">
        <v>0.08</v>
      </c>
      <c r="P1595" s="9">
        <v>0</v>
      </c>
      <c r="Q1595" s="10">
        <v>0.87499999999999989</v>
      </c>
      <c r="R1595" s="9">
        <v>0.37639999999999996</v>
      </c>
      <c r="S1595" s="9">
        <v>0.26050243902439207</v>
      </c>
      <c r="T1595" s="11">
        <v>8.5967130000000003E-2</v>
      </c>
      <c r="U1595" s="9">
        <v>1.6829350390000001E-2</v>
      </c>
      <c r="V1595" s="10">
        <v>6.7021709999999998E-3</v>
      </c>
      <c r="W1595" s="9">
        <v>2.3867680699263968E-2</v>
      </c>
      <c r="X1595" s="9">
        <v>5.0568407302369098E-2</v>
      </c>
      <c r="Y1595" s="9">
        <v>0</v>
      </c>
      <c r="Z1595" s="9">
        <v>0.59</v>
      </c>
      <c r="AA1595" s="10">
        <v>0</v>
      </c>
      <c r="AB1595" s="9">
        <v>0.74530000620744574</v>
      </c>
      <c r="AC1595" s="9">
        <v>0.61899999999999999</v>
      </c>
      <c r="AD1595" s="10">
        <v>0.61199373066952401</v>
      </c>
      <c r="AE1595" s="10">
        <v>0.67021155676403799</v>
      </c>
      <c r="AF1595" s="9">
        <v>0.16637166668215556</v>
      </c>
      <c r="AG1595" s="9">
        <v>0.71965485714285704</v>
      </c>
    </row>
    <row r="1596" spans="3:33">
      <c r="C1596" t="s">
        <v>238</v>
      </c>
      <c r="D1596">
        <v>2001</v>
      </c>
      <c r="E1596" s="9">
        <v>0.3801749143835616</v>
      </c>
      <c r="F1596" s="9">
        <v>0.10774</v>
      </c>
      <c r="G1596" s="9">
        <v>0</v>
      </c>
      <c r="H1596" s="9">
        <v>0.7</v>
      </c>
      <c r="I1596" s="9">
        <v>0</v>
      </c>
      <c r="J1596" s="9">
        <v>0</v>
      </c>
      <c r="K1596" s="10">
        <v>0.27966666666666667</v>
      </c>
      <c r="L1596" s="9">
        <v>0.33079999999999998</v>
      </c>
      <c r="M1596" s="9">
        <v>0.50302088675701007</v>
      </c>
      <c r="N1596" s="10">
        <v>0.4</v>
      </c>
      <c r="O1596" s="10">
        <v>0.06</v>
      </c>
      <c r="P1596" s="9">
        <v>0</v>
      </c>
      <c r="Q1596" s="10">
        <v>0.87499999999999989</v>
      </c>
      <c r="R1596" s="9">
        <v>0.37639999999999996</v>
      </c>
      <c r="S1596" s="9">
        <v>0.26780487804878195</v>
      </c>
      <c r="T1596" s="11">
        <v>8.5967130000000003E-2</v>
      </c>
      <c r="U1596" s="9">
        <v>1.6339869279999999E-2</v>
      </c>
      <c r="V1596" s="10">
        <v>6.0637264499999993E-3</v>
      </c>
      <c r="W1596" s="9">
        <v>2.3867680699263968E-2</v>
      </c>
      <c r="X1596" s="9">
        <v>5.0568407302369098E-2</v>
      </c>
      <c r="Y1596" s="9">
        <v>0</v>
      </c>
      <c r="Z1596" s="9">
        <v>0.59</v>
      </c>
      <c r="AA1596" s="10">
        <v>0</v>
      </c>
      <c r="AB1596" s="9">
        <v>0.73964000648595651</v>
      </c>
      <c r="AC1596" s="9">
        <v>0.65500000000000003</v>
      </c>
      <c r="AD1596" s="10">
        <v>0.64884970056020597</v>
      </c>
      <c r="AE1596" s="10">
        <v>0.676996218007759</v>
      </c>
      <c r="AF1596" s="9">
        <v>0.32491067019540443</v>
      </c>
      <c r="AG1596" s="9">
        <v>0.80858699999999994</v>
      </c>
    </row>
    <row r="1597" spans="3:33">
      <c r="C1597" t="s">
        <v>238</v>
      </c>
      <c r="D1597">
        <v>2002</v>
      </c>
      <c r="E1597" s="9">
        <v>0.3801749143835616</v>
      </c>
      <c r="F1597" s="9">
        <v>0.10468</v>
      </c>
      <c r="G1597" s="9">
        <v>0</v>
      </c>
      <c r="H1597" s="9">
        <v>0.7</v>
      </c>
      <c r="I1597" s="9">
        <v>0</v>
      </c>
      <c r="J1597" s="9">
        <v>0</v>
      </c>
      <c r="K1597" s="10">
        <v>0.27966666666666667</v>
      </c>
      <c r="L1597" s="9">
        <v>0.33159999999999995</v>
      </c>
      <c r="M1597" s="9">
        <v>0.50219239373607505</v>
      </c>
      <c r="N1597" s="10">
        <v>0.4</v>
      </c>
      <c r="O1597" s="10">
        <v>0.11</v>
      </c>
      <c r="P1597" s="9">
        <v>0</v>
      </c>
      <c r="Q1597" s="10">
        <v>0.87499999999999989</v>
      </c>
      <c r="R1597" s="9">
        <v>0.37639999999999996</v>
      </c>
      <c r="S1597" s="9">
        <v>0.26473170731707396</v>
      </c>
      <c r="T1597" s="11">
        <v>8.5967130000000003E-2</v>
      </c>
      <c r="U1597" s="9">
        <v>1.493248724E-2</v>
      </c>
      <c r="V1597" s="10">
        <v>5.4252818999999996E-3</v>
      </c>
      <c r="W1597" s="9">
        <v>2.3867680699263968E-2</v>
      </c>
      <c r="X1597" s="9">
        <v>5.0568407302369098E-2</v>
      </c>
      <c r="Y1597" s="9">
        <v>0</v>
      </c>
      <c r="Z1597" s="9">
        <v>0.59</v>
      </c>
      <c r="AA1597" s="10">
        <v>0</v>
      </c>
      <c r="AB1597" s="9">
        <v>0.73398000676446751</v>
      </c>
      <c r="AC1597" s="9">
        <v>0.66099999999999992</v>
      </c>
      <c r="AD1597" s="10">
        <v>0.68570567045088793</v>
      </c>
      <c r="AE1597" s="10">
        <v>0.6837808792514799</v>
      </c>
      <c r="AF1597" s="9">
        <v>0.52705661364334333</v>
      </c>
      <c r="AG1597" s="9">
        <v>0.88042999999999993</v>
      </c>
    </row>
    <row r="1598" spans="3:33">
      <c r="C1598" t="s">
        <v>238</v>
      </c>
      <c r="D1598">
        <v>2003</v>
      </c>
      <c r="E1598" s="9">
        <v>0.3801749143835616</v>
      </c>
      <c r="F1598" s="9">
        <v>0.10162</v>
      </c>
      <c r="G1598" s="9">
        <v>0</v>
      </c>
      <c r="H1598" s="9">
        <v>0.7</v>
      </c>
      <c r="I1598" s="9">
        <v>0</v>
      </c>
      <c r="J1598" s="9">
        <v>0</v>
      </c>
      <c r="K1598" s="10">
        <v>0.27966666666666667</v>
      </c>
      <c r="L1598" s="9">
        <v>0.33240000000000003</v>
      </c>
      <c r="M1598" s="9">
        <v>0.40878579234969648</v>
      </c>
      <c r="N1598" s="10">
        <v>0.4</v>
      </c>
      <c r="O1598" s="10">
        <v>0.13</v>
      </c>
      <c r="P1598" s="9">
        <v>0</v>
      </c>
      <c r="Q1598" s="10">
        <v>0.87499999999999989</v>
      </c>
      <c r="R1598" s="9">
        <v>0.37639999999999996</v>
      </c>
      <c r="S1598" s="9">
        <v>0.26278048780488006</v>
      </c>
      <c r="T1598" s="11">
        <v>8.5967130000000003E-2</v>
      </c>
      <c r="U1598" s="9">
        <v>1.979264453E-2</v>
      </c>
      <c r="V1598" s="10">
        <v>4.7868373499999999E-3</v>
      </c>
      <c r="W1598" s="9">
        <v>2.3867680699263968E-2</v>
      </c>
      <c r="X1598" s="9">
        <v>5.0568407302369098E-2</v>
      </c>
      <c r="Y1598" s="9">
        <v>0</v>
      </c>
      <c r="Z1598" s="9">
        <v>0.59</v>
      </c>
      <c r="AA1598" s="10">
        <v>0</v>
      </c>
      <c r="AB1598" s="9">
        <v>0.72832000704297828</v>
      </c>
      <c r="AC1598" s="9">
        <v>0.69700000000000006</v>
      </c>
      <c r="AD1598" s="10">
        <v>0.71452464597066601</v>
      </c>
      <c r="AE1598" s="10">
        <v>0.705941113124818</v>
      </c>
      <c r="AF1598" s="9">
        <v>0.67620825940421558</v>
      </c>
      <c r="AG1598" s="9">
        <v>0.97625442857142863</v>
      </c>
    </row>
    <row r="1599" spans="3:33">
      <c r="C1599" t="s">
        <v>238</v>
      </c>
      <c r="D1599">
        <v>2004</v>
      </c>
      <c r="E1599" s="9">
        <v>0.3801749143835616</v>
      </c>
      <c r="F1599" s="9">
        <v>9.8559999999999995E-2</v>
      </c>
      <c r="G1599" s="9">
        <v>0</v>
      </c>
      <c r="H1599" s="9">
        <v>0.7</v>
      </c>
      <c r="I1599" s="9">
        <v>0</v>
      </c>
      <c r="J1599" s="9">
        <v>0</v>
      </c>
      <c r="K1599" s="10">
        <v>0.27966666666666667</v>
      </c>
      <c r="L1599" s="9">
        <v>0.3332</v>
      </c>
      <c r="M1599" s="9">
        <v>0.37694258846826667</v>
      </c>
      <c r="N1599" s="10">
        <v>0.4</v>
      </c>
      <c r="O1599" s="10">
        <v>0.09</v>
      </c>
      <c r="P1599" s="9">
        <v>0</v>
      </c>
      <c r="Q1599" s="10">
        <v>0.87499999999999989</v>
      </c>
      <c r="R1599" s="9">
        <v>0.38080799999999992</v>
      </c>
      <c r="S1599" s="9">
        <v>0.26167804878048795</v>
      </c>
      <c r="T1599" s="11">
        <v>8.5967130000000003E-2</v>
      </c>
      <c r="U1599" s="9">
        <v>7.0420545000000005E-3</v>
      </c>
      <c r="V1599" s="10">
        <v>4.1483928000000002E-3</v>
      </c>
      <c r="W1599" s="9">
        <v>2.3867680699263968E-2</v>
      </c>
      <c r="X1599" s="9">
        <v>5.0568407302369098E-2</v>
      </c>
      <c r="Y1599" s="9">
        <v>0</v>
      </c>
      <c r="Z1599" s="9">
        <v>0.59</v>
      </c>
      <c r="AA1599" s="10">
        <v>0</v>
      </c>
      <c r="AB1599" s="9">
        <v>0.72266000732148916</v>
      </c>
      <c r="AC1599" s="9">
        <v>0.72400000000000009</v>
      </c>
      <c r="AD1599" s="10">
        <v>0.66095218613224593</v>
      </c>
      <c r="AE1599" s="10">
        <v>0.68097184782192</v>
      </c>
      <c r="AF1599" s="9">
        <v>0.98678338967191448</v>
      </c>
      <c r="AG1599" s="9">
        <v>1</v>
      </c>
    </row>
    <row r="1600" spans="3:33">
      <c r="C1600" t="s">
        <v>238</v>
      </c>
      <c r="D1600">
        <v>2005</v>
      </c>
      <c r="E1600" s="9">
        <v>0.3801749143835616</v>
      </c>
      <c r="F1600" s="9">
        <v>9.5500000000000002E-2</v>
      </c>
      <c r="G1600" s="9">
        <v>0</v>
      </c>
      <c r="H1600" s="9">
        <v>0.7</v>
      </c>
      <c r="I1600" s="9">
        <v>0</v>
      </c>
      <c r="J1600" s="9">
        <v>0</v>
      </c>
      <c r="K1600" s="10">
        <v>0.27966666666666667</v>
      </c>
      <c r="L1600" s="9">
        <v>0.33399999999999996</v>
      </c>
      <c r="M1600" s="9">
        <v>0.54838185156045405</v>
      </c>
      <c r="N1600" s="10">
        <v>0.4</v>
      </c>
      <c r="O1600" s="10">
        <v>0.08</v>
      </c>
      <c r="P1600" s="9">
        <v>0</v>
      </c>
      <c r="Q1600" s="10">
        <v>0.87499999999999989</v>
      </c>
      <c r="R1600" s="9">
        <v>0.37572800000000006</v>
      </c>
      <c r="S1600" s="9">
        <v>0.27643414634146413</v>
      </c>
      <c r="T1600" s="11">
        <v>8.5967130000000003E-2</v>
      </c>
      <c r="U1600" s="9">
        <v>2.4703682019999999E-2</v>
      </c>
      <c r="V1600" s="10">
        <v>3.50994825E-3</v>
      </c>
      <c r="W1600" s="9">
        <v>2.3867680699263968E-2</v>
      </c>
      <c r="X1600" s="9">
        <v>5.0568407302369098E-2</v>
      </c>
      <c r="Y1600" s="9">
        <v>0</v>
      </c>
      <c r="Z1600" s="9">
        <v>0.59</v>
      </c>
      <c r="AA1600" s="10">
        <v>0</v>
      </c>
      <c r="AB1600" s="9">
        <v>0.71700000760000004</v>
      </c>
      <c r="AC1600" s="9">
        <v>0.70499999999999996</v>
      </c>
      <c r="AD1600" s="10">
        <v>0.65447625055130199</v>
      </c>
      <c r="AE1600" s="10">
        <v>0.68236234727620204</v>
      </c>
      <c r="AF1600" s="9">
        <v>1</v>
      </c>
      <c r="AG1600" s="9">
        <v>1</v>
      </c>
    </row>
    <row r="1601" spans="3:33">
      <c r="C1601" t="s">
        <v>238</v>
      </c>
      <c r="D1601">
        <v>2006</v>
      </c>
      <c r="E1601" s="9">
        <v>0.3801749143835616</v>
      </c>
      <c r="F1601" s="9">
        <v>9.7409999957308174E-2</v>
      </c>
      <c r="G1601" s="9">
        <v>0</v>
      </c>
      <c r="H1601" s="9">
        <v>0.7</v>
      </c>
      <c r="I1601" s="9">
        <v>0</v>
      </c>
      <c r="J1601" s="9">
        <v>0</v>
      </c>
      <c r="K1601" s="10">
        <v>0.27966666666666667</v>
      </c>
      <c r="L1601" s="9">
        <v>0.33279999999999998</v>
      </c>
      <c r="M1601" s="9">
        <v>0.53097899368391466</v>
      </c>
      <c r="N1601" s="10">
        <v>0.4</v>
      </c>
      <c r="O1601" s="10">
        <v>0.17</v>
      </c>
      <c r="P1601" s="9">
        <v>0</v>
      </c>
      <c r="Q1601" s="10">
        <v>0.87499999999999989</v>
      </c>
      <c r="R1601" s="9">
        <v>0.37770399999999993</v>
      </c>
      <c r="S1601" s="9">
        <v>0.2797658536585379</v>
      </c>
      <c r="T1601" s="11">
        <v>8.5967130000000003E-2</v>
      </c>
      <c r="U1601" s="9">
        <v>1.8822974169999999E-2</v>
      </c>
      <c r="V1601" s="10">
        <v>3.7729205000000001E-3</v>
      </c>
      <c r="W1601" s="9">
        <v>2.3867680699263968E-2</v>
      </c>
      <c r="X1601" s="9">
        <v>5.0568407302369098E-2</v>
      </c>
      <c r="Y1601" s="9">
        <v>0</v>
      </c>
      <c r="Z1601" s="9">
        <v>0.59</v>
      </c>
      <c r="AA1601" s="10">
        <v>0</v>
      </c>
      <c r="AB1601" s="9">
        <v>0.71610572109999993</v>
      </c>
      <c r="AC1601" s="9">
        <v>0.71799999999999997</v>
      </c>
      <c r="AD1601" s="10">
        <v>0.67133901713795996</v>
      </c>
      <c r="AE1601" s="10">
        <v>0.67970810576430607</v>
      </c>
      <c r="AF1601" s="9">
        <v>1</v>
      </c>
      <c r="AG1601" s="9">
        <v>1</v>
      </c>
    </row>
    <row r="1602" spans="3:33">
      <c r="C1602" t="s">
        <v>238</v>
      </c>
      <c r="D1602">
        <v>2007</v>
      </c>
      <c r="E1602" s="9">
        <v>0.3801749143835616</v>
      </c>
      <c r="F1602" s="9">
        <v>9.9319999914616361E-2</v>
      </c>
      <c r="G1602" s="9">
        <v>0</v>
      </c>
      <c r="H1602" s="9">
        <v>0.7</v>
      </c>
      <c r="I1602" s="9">
        <v>0</v>
      </c>
      <c r="J1602" s="9">
        <v>0</v>
      </c>
      <c r="K1602" s="10">
        <v>0.27966666666666667</v>
      </c>
      <c r="L1602" s="9">
        <v>0.33159999999999995</v>
      </c>
      <c r="M1602" s="9">
        <v>0.53946121159288263</v>
      </c>
      <c r="N1602" s="10">
        <v>0.4</v>
      </c>
      <c r="O1602" s="10">
        <v>0.13</v>
      </c>
      <c r="P1602" s="9">
        <v>0</v>
      </c>
      <c r="Q1602" s="10">
        <v>0.87499999999999989</v>
      </c>
      <c r="R1602" s="9">
        <v>0.37460000000000004</v>
      </c>
      <c r="S1602" s="9">
        <v>0.28221951219512187</v>
      </c>
      <c r="T1602" s="11">
        <v>8.5967130000000003E-2</v>
      </c>
      <c r="U1602" s="9">
        <v>2.5998056889999999E-2</v>
      </c>
      <c r="V1602" s="10">
        <v>4.0358927499999997E-3</v>
      </c>
      <c r="W1602" s="9">
        <v>2.3867680699263968E-2</v>
      </c>
      <c r="X1602" s="9">
        <v>5.0568407302369098E-2</v>
      </c>
      <c r="Y1602" s="9">
        <v>0</v>
      </c>
      <c r="Z1602" s="9">
        <v>0.59</v>
      </c>
      <c r="AA1602" s="10">
        <v>0</v>
      </c>
      <c r="AB1602" s="9">
        <v>0.71394412439999999</v>
      </c>
      <c r="AC1602" s="9">
        <v>0.71499999999999997</v>
      </c>
      <c r="AD1602" s="10">
        <v>0.66215727997144802</v>
      </c>
      <c r="AE1602" s="10">
        <v>0.67788752526601803</v>
      </c>
      <c r="AF1602" s="9">
        <v>1</v>
      </c>
      <c r="AG1602" s="9">
        <v>1</v>
      </c>
    </row>
    <row r="1603" spans="3:33">
      <c r="C1603" t="s">
        <v>238</v>
      </c>
      <c r="D1603">
        <v>2008</v>
      </c>
      <c r="E1603" s="9">
        <v>0.3801749143835616</v>
      </c>
      <c r="F1603" s="9">
        <v>0.10122999987192452</v>
      </c>
      <c r="G1603" s="9">
        <v>0</v>
      </c>
      <c r="H1603" s="9">
        <v>0.7</v>
      </c>
      <c r="I1603" s="9">
        <v>0</v>
      </c>
      <c r="J1603" s="9">
        <v>0</v>
      </c>
      <c r="K1603" s="10">
        <v>0.27966666666666667</v>
      </c>
      <c r="L1603" s="9">
        <v>0.33039999999999997</v>
      </c>
      <c r="M1603" s="9">
        <v>0.55229205837590212</v>
      </c>
      <c r="N1603" s="10">
        <v>0.4</v>
      </c>
      <c r="O1603" s="10">
        <v>0.13259999994188548</v>
      </c>
      <c r="P1603" s="9">
        <v>0</v>
      </c>
      <c r="Q1603" s="10">
        <v>0.87499999999999989</v>
      </c>
      <c r="R1603" s="9">
        <v>0.41408</v>
      </c>
      <c r="S1603" s="9">
        <v>0.26356585365853791</v>
      </c>
      <c r="T1603" s="11">
        <v>8.5967130000000003E-2</v>
      </c>
      <c r="U1603" s="9">
        <v>1.126771725E-2</v>
      </c>
      <c r="V1603" s="10">
        <v>4.2988649999999998E-3</v>
      </c>
      <c r="W1603" s="9">
        <v>2.3867680699263968E-2</v>
      </c>
      <c r="X1603" s="9">
        <v>5.0568407302369098E-2</v>
      </c>
      <c r="Y1603" s="9">
        <v>0</v>
      </c>
      <c r="Z1603" s="9">
        <v>0.59</v>
      </c>
      <c r="AA1603" s="10">
        <v>0</v>
      </c>
      <c r="AB1603" s="9">
        <v>0.71399999999999997</v>
      </c>
      <c r="AC1603" s="9">
        <v>0.70900000000000007</v>
      </c>
      <c r="AD1603" s="10">
        <v>0.65563993062022197</v>
      </c>
      <c r="AE1603" s="10">
        <v>0.67001177659562805</v>
      </c>
      <c r="AF1603" s="9">
        <v>1</v>
      </c>
      <c r="AG1603" s="9">
        <v>1</v>
      </c>
    </row>
    <row r="1604" spans="3:33">
      <c r="C1604" t="s">
        <v>238</v>
      </c>
      <c r="D1604">
        <v>2009</v>
      </c>
      <c r="E1604" s="9">
        <v>0.3801749143835616</v>
      </c>
      <c r="F1604" s="9">
        <v>0.10313999982923271</v>
      </c>
      <c r="G1604" s="9">
        <v>0</v>
      </c>
      <c r="H1604" s="9">
        <v>0.7</v>
      </c>
      <c r="I1604" s="9">
        <v>0</v>
      </c>
      <c r="J1604" s="9">
        <v>0</v>
      </c>
      <c r="K1604" s="10">
        <v>0.27966666666666667</v>
      </c>
      <c r="L1604" s="9">
        <v>0.32919999999999999</v>
      </c>
      <c r="M1604" s="9">
        <v>0.8681126331811666</v>
      </c>
      <c r="N1604" s="10">
        <v>0.4</v>
      </c>
      <c r="O1604" s="10">
        <v>0.13519999988377093</v>
      </c>
      <c r="P1604" s="9">
        <v>0</v>
      </c>
      <c r="Q1604" s="10">
        <v>0.87499999999999989</v>
      </c>
      <c r="R1604" s="9">
        <v>0.41408</v>
      </c>
      <c r="S1604" s="9">
        <v>0.29229453594323107</v>
      </c>
      <c r="T1604" s="11">
        <v>8.5967130000000003E-2</v>
      </c>
      <c r="U1604" s="9">
        <v>0</v>
      </c>
      <c r="V1604" s="10">
        <v>4.3848422980782573E-3</v>
      </c>
      <c r="W1604" s="9">
        <v>2.3867680699263968E-2</v>
      </c>
      <c r="X1604" s="9">
        <v>5.0568407302369098E-2</v>
      </c>
      <c r="Y1604" s="9">
        <v>0</v>
      </c>
      <c r="Z1604" s="9">
        <v>0.59</v>
      </c>
      <c r="AA1604" s="10">
        <v>0</v>
      </c>
      <c r="AB1604" s="9">
        <v>0.71971999987214796</v>
      </c>
      <c r="AC1604" s="9">
        <v>0.7</v>
      </c>
      <c r="AD1604" s="10">
        <v>0.63212953031775798</v>
      </c>
      <c r="AE1604" s="10">
        <v>0.67592883999428</v>
      </c>
      <c r="AF1604" s="9">
        <v>1</v>
      </c>
      <c r="AG1604" s="9">
        <v>1</v>
      </c>
    </row>
    <row r="1605" spans="3:33">
      <c r="C1605" t="s">
        <v>238</v>
      </c>
      <c r="D1605">
        <v>2010</v>
      </c>
      <c r="E1605" s="9">
        <v>0.3801749143835616</v>
      </c>
      <c r="F1605" s="9">
        <v>0.10504999978654088</v>
      </c>
      <c r="G1605" s="9">
        <v>0</v>
      </c>
      <c r="H1605" s="9">
        <v>0.7</v>
      </c>
      <c r="I1605" s="9">
        <v>0</v>
      </c>
      <c r="J1605" s="9">
        <v>0</v>
      </c>
      <c r="K1605" s="10">
        <v>0.27966666666666667</v>
      </c>
      <c r="L1605" s="9">
        <v>0.33249199992641804</v>
      </c>
      <c r="M1605" s="9">
        <v>0.8681126331811666</v>
      </c>
      <c r="N1605" s="10">
        <v>0.4</v>
      </c>
      <c r="O1605" s="10">
        <v>0.13779999982565641</v>
      </c>
      <c r="P1605" s="9">
        <v>0</v>
      </c>
      <c r="Q1605" s="10">
        <v>0.87499999999999989</v>
      </c>
      <c r="R1605" s="9">
        <v>0.41408</v>
      </c>
      <c r="S1605" s="9">
        <v>0.32102321822792423</v>
      </c>
      <c r="T1605" s="11">
        <v>8.5967130000000003E-2</v>
      </c>
      <c r="U1605" s="9">
        <v>0</v>
      </c>
      <c r="V1605" s="10">
        <v>4.4708195961565148E-3</v>
      </c>
      <c r="W1605" s="9">
        <v>2.3867680699263968E-2</v>
      </c>
      <c r="X1605" s="9">
        <v>5.0568407302369098E-2</v>
      </c>
      <c r="Y1605" s="9">
        <v>0</v>
      </c>
      <c r="Z1605" s="9">
        <v>0.59</v>
      </c>
      <c r="AA1605" s="10">
        <v>0</v>
      </c>
      <c r="AB1605" s="9">
        <v>0.72543999974429607</v>
      </c>
      <c r="AC1605" s="9">
        <v>0.70299999999999996</v>
      </c>
      <c r="AD1605" s="10">
        <v>0.63080823504411365</v>
      </c>
      <c r="AE1605" s="10">
        <v>0.67416955163366032</v>
      </c>
      <c r="AF1605" s="9">
        <v>1</v>
      </c>
      <c r="AG1605" s="9">
        <v>1</v>
      </c>
    </row>
    <row r="1606" spans="3:33">
      <c r="C1606" t="s">
        <v>240</v>
      </c>
      <c r="D1606">
        <v>1995</v>
      </c>
      <c r="E1606" s="9">
        <v>0.220648381294964</v>
      </c>
      <c r="F1606" s="9">
        <v>1.823E-2</v>
      </c>
      <c r="G1606" s="9">
        <v>0</v>
      </c>
      <c r="H1606" s="9">
        <v>0.47499999999999998</v>
      </c>
      <c r="I1606" s="9">
        <v>1.3333333333333333E-3</v>
      </c>
      <c r="J1606" s="9">
        <v>0</v>
      </c>
      <c r="K1606" s="10">
        <v>0.23600000000000002</v>
      </c>
      <c r="L1606" s="9">
        <v>0.17100000000000001</v>
      </c>
      <c r="M1606" s="9">
        <v>0.5</v>
      </c>
      <c r="N1606" s="10">
        <v>0.28000000000000003</v>
      </c>
      <c r="O1606" s="10">
        <v>0.59399999879300602</v>
      </c>
      <c r="P1606" s="9">
        <v>0</v>
      </c>
      <c r="Q1606" s="10">
        <v>6.7499999999999991E-2</v>
      </c>
      <c r="R1606" s="9">
        <v>0.40199999999999991</v>
      </c>
      <c r="S1606" s="9">
        <v>0.16975609756097609</v>
      </c>
      <c r="T1606" s="11">
        <v>0.117924528</v>
      </c>
      <c r="U1606" s="9">
        <v>0</v>
      </c>
      <c r="V1606" s="10">
        <v>5.0342662499999998E-3</v>
      </c>
      <c r="W1606" s="9">
        <v>0</v>
      </c>
      <c r="X1606" s="9">
        <v>0</v>
      </c>
      <c r="Y1606" s="9">
        <v>0</v>
      </c>
      <c r="Z1606" s="9">
        <v>0.98</v>
      </c>
      <c r="AA1606" s="10">
        <v>0</v>
      </c>
      <c r="AB1606" s="9">
        <v>1.0000000000000009E-2</v>
      </c>
      <c r="AC1606" s="9">
        <v>0.71050000032410021</v>
      </c>
      <c r="AD1606" s="10">
        <v>0.71055577948521864</v>
      </c>
      <c r="AE1606" s="10">
        <v>0.76980279472817004</v>
      </c>
      <c r="AF1606" s="9">
        <v>7.2976445396145562E-2</v>
      </c>
      <c r="AG1606" s="9">
        <v>0.13860294006322482</v>
      </c>
    </row>
    <row r="1607" spans="3:33">
      <c r="C1607" t="s">
        <v>240</v>
      </c>
      <c r="D1607">
        <v>1996</v>
      </c>
      <c r="E1607" s="9">
        <v>0.220648381294964</v>
      </c>
      <c r="F1607" s="9">
        <v>1.8467999999999998E-2</v>
      </c>
      <c r="G1607" s="9">
        <v>0</v>
      </c>
      <c r="H1607" s="9">
        <v>0.47499999999999998</v>
      </c>
      <c r="I1607" s="9">
        <v>1.3333333333333333E-3</v>
      </c>
      <c r="J1607" s="9">
        <v>0</v>
      </c>
      <c r="K1607" s="10">
        <v>0.23600000000000002</v>
      </c>
      <c r="L1607" s="9">
        <v>0.16920000000000002</v>
      </c>
      <c r="M1607" s="9">
        <v>0.5</v>
      </c>
      <c r="N1607" s="10">
        <v>0.28000000000000003</v>
      </c>
      <c r="O1607" s="10">
        <v>0.58319999903440478</v>
      </c>
      <c r="P1607" s="9">
        <v>0</v>
      </c>
      <c r="Q1607" s="10">
        <v>6.7499999999999991E-2</v>
      </c>
      <c r="R1607" s="9">
        <v>0.40199999999999991</v>
      </c>
      <c r="S1607" s="9">
        <v>0.1696097560975619</v>
      </c>
      <c r="T1607" s="11">
        <v>0.117924528</v>
      </c>
      <c r="U1607" s="9">
        <v>0</v>
      </c>
      <c r="V1607" s="10">
        <v>4.9830410499999995E-3</v>
      </c>
      <c r="W1607" s="9">
        <v>0</v>
      </c>
      <c r="X1607" s="9">
        <v>0</v>
      </c>
      <c r="Y1607" s="9">
        <v>0</v>
      </c>
      <c r="Z1607" s="9">
        <v>0.98</v>
      </c>
      <c r="AA1607" s="10">
        <v>0</v>
      </c>
      <c r="AB1607" s="9">
        <v>0</v>
      </c>
      <c r="AC1607" s="9">
        <v>0.72499999999999998</v>
      </c>
      <c r="AD1607" s="10">
        <v>0.71485283611139994</v>
      </c>
      <c r="AE1607" s="10">
        <v>0.77530897408683397</v>
      </c>
      <c r="AF1607" s="9">
        <v>0.12070734504194557</v>
      </c>
      <c r="AG1607" s="9">
        <v>0.14143157142857143</v>
      </c>
    </row>
    <row r="1608" spans="3:33">
      <c r="C1608" t="s">
        <v>240</v>
      </c>
      <c r="D1608">
        <v>1997</v>
      </c>
      <c r="E1608" s="9">
        <v>0.220648381294964</v>
      </c>
      <c r="F1608" s="9">
        <v>1.8706E-2</v>
      </c>
      <c r="G1608" s="9">
        <v>0</v>
      </c>
      <c r="H1608" s="9">
        <v>0.47499999999999998</v>
      </c>
      <c r="I1608" s="9">
        <v>1.3333333333333333E-3</v>
      </c>
      <c r="J1608" s="9">
        <v>0</v>
      </c>
      <c r="K1608" s="10">
        <v>0.23600000000000002</v>
      </c>
      <c r="L1608" s="9">
        <v>0.16739999999999999</v>
      </c>
      <c r="M1608" s="9">
        <v>0.5</v>
      </c>
      <c r="N1608" s="10">
        <v>0.28000000000000003</v>
      </c>
      <c r="O1608" s="10">
        <v>0.57239999927580365</v>
      </c>
      <c r="P1608" s="9">
        <v>0</v>
      </c>
      <c r="Q1608" s="10">
        <v>6.7499999999999991E-2</v>
      </c>
      <c r="R1608" s="9">
        <v>0.40199999999999991</v>
      </c>
      <c r="S1608" s="9">
        <v>0.16239024390243995</v>
      </c>
      <c r="T1608" s="11">
        <v>0.117924528</v>
      </c>
      <c r="U1608" s="9">
        <v>0</v>
      </c>
      <c r="V1608" s="10">
        <v>4.9318158500000001E-3</v>
      </c>
      <c r="W1608" s="9">
        <v>0</v>
      </c>
      <c r="X1608" s="9">
        <v>0</v>
      </c>
      <c r="Y1608" s="9">
        <v>0</v>
      </c>
      <c r="Z1608" s="9">
        <v>0.98</v>
      </c>
      <c r="AA1608" s="10">
        <v>0</v>
      </c>
      <c r="AB1608" s="9">
        <v>1.0000000000000009E-2</v>
      </c>
      <c r="AC1608" s="9">
        <v>0.72799999999999998</v>
      </c>
      <c r="AD1608" s="10">
        <v>0.75044837351435301</v>
      </c>
      <c r="AE1608" s="10">
        <v>0.78594031080365701</v>
      </c>
      <c r="AF1608" s="9">
        <v>0.1780320790453111</v>
      </c>
      <c r="AG1608" s="9">
        <v>0.14990028571428571</v>
      </c>
    </row>
    <row r="1609" spans="3:33">
      <c r="C1609" t="s">
        <v>240</v>
      </c>
      <c r="D1609">
        <v>1998</v>
      </c>
      <c r="E1609" s="9">
        <v>0.220648381294964</v>
      </c>
      <c r="F1609" s="9">
        <v>1.8943999999999999E-2</v>
      </c>
      <c r="G1609" s="9">
        <v>0</v>
      </c>
      <c r="H1609" s="9">
        <v>0.47499999999999998</v>
      </c>
      <c r="I1609" s="9">
        <v>1.3333333333333333E-3</v>
      </c>
      <c r="J1609" s="9">
        <v>0</v>
      </c>
      <c r="K1609" s="10">
        <v>0.23600000000000002</v>
      </c>
      <c r="L1609" s="9">
        <v>0.1656</v>
      </c>
      <c r="M1609" s="9">
        <v>0.5</v>
      </c>
      <c r="N1609" s="10">
        <v>0.28000000000000003</v>
      </c>
      <c r="O1609" s="10">
        <v>0.56159999951720241</v>
      </c>
      <c r="P1609" s="9">
        <v>0</v>
      </c>
      <c r="Q1609" s="10">
        <v>6.7499999999999991E-2</v>
      </c>
      <c r="R1609" s="9">
        <v>0.40199999999999991</v>
      </c>
      <c r="S1609" s="9">
        <v>0.15965853658536588</v>
      </c>
      <c r="T1609" s="11">
        <v>0.117924528</v>
      </c>
      <c r="U1609" s="9">
        <v>0</v>
      </c>
      <c r="V1609" s="10">
        <v>4.8805906499999998E-3</v>
      </c>
      <c r="W1609" s="9">
        <v>0</v>
      </c>
      <c r="X1609" s="9">
        <v>0</v>
      </c>
      <c r="Y1609" s="9">
        <v>0</v>
      </c>
      <c r="Z1609" s="9">
        <v>0.98</v>
      </c>
      <c r="AA1609" s="10">
        <v>0</v>
      </c>
      <c r="AB1609" s="9">
        <v>0</v>
      </c>
      <c r="AC1609" s="9">
        <v>0.72699999999999998</v>
      </c>
      <c r="AD1609" s="10">
        <v>0.78604391091730597</v>
      </c>
      <c r="AE1609" s="10">
        <v>0.79657164752048004</v>
      </c>
      <c r="AF1609" s="9">
        <v>0.34141747115611004</v>
      </c>
      <c r="AG1609" s="9">
        <v>0.17441171428571428</v>
      </c>
    </row>
    <row r="1610" spans="3:33">
      <c r="C1610" t="s">
        <v>240</v>
      </c>
      <c r="D1610">
        <v>1999</v>
      </c>
      <c r="E1610" s="9">
        <v>0.220648381294964</v>
      </c>
      <c r="F1610" s="9">
        <v>1.9181999999999998E-2</v>
      </c>
      <c r="G1610" s="9">
        <v>0</v>
      </c>
      <c r="H1610" s="9">
        <v>0.47499999999999998</v>
      </c>
      <c r="I1610" s="9">
        <v>1.3333333333333333E-3</v>
      </c>
      <c r="J1610" s="9">
        <v>0</v>
      </c>
      <c r="K1610" s="10">
        <v>0.23600000000000002</v>
      </c>
      <c r="L1610" s="9">
        <v>0.1638</v>
      </c>
      <c r="M1610" s="9">
        <v>0.5</v>
      </c>
      <c r="N1610" s="10">
        <v>0.28000000000000003</v>
      </c>
      <c r="O1610" s="10">
        <v>0.55079999975860128</v>
      </c>
      <c r="P1610" s="9">
        <v>0</v>
      </c>
      <c r="Q1610" s="10">
        <v>6.7499999999999991E-2</v>
      </c>
      <c r="R1610" s="9">
        <v>0.40199999999999991</v>
      </c>
      <c r="S1610" s="9">
        <v>0.14458536585366</v>
      </c>
      <c r="T1610" s="11">
        <v>0.117924528</v>
      </c>
      <c r="U1610" s="9">
        <v>0</v>
      </c>
      <c r="V1610" s="10">
        <v>4.8293654500000003E-3</v>
      </c>
      <c r="W1610" s="9">
        <v>0</v>
      </c>
      <c r="X1610" s="9">
        <v>0</v>
      </c>
      <c r="Y1610" s="9">
        <v>0</v>
      </c>
      <c r="Z1610" s="9">
        <v>0.98</v>
      </c>
      <c r="AA1610" s="10">
        <v>0</v>
      </c>
      <c r="AB1610" s="9">
        <v>0</v>
      </c>
      <c r="AC1610" s="9">
        <v>0.72400000000000009</v>
      </c>
      <c r="AD1610" s="10">
        <v>0.79753367573958001</v>
      </c>
      <c r="AE1610" s="10">
        <v>0.79551902590672507</v>
      </c>
      <c r="AF1610" s="9">
        <v>0.53994618347948997</v>
      </c>
      <c r="AG1610" s="9">
        <v>0.15412285714285714</v>
      </c>
    </row>
    <row r="1611" spans="3:33">
      <c r="C1611" t="s">
        <v>240</v>
      </c>
      <c r="D1611">
        <v>2000</v>
      </c>
      <c r="E1611" s="9">
        <v>0.220648381294964</v>
      </c>
      <c r="F1611" s="9">
        <v>1.942E-2</v>
      </c>
      <c r="G1611" s="9">
        <v>0</v>
      </c>
      <c r="H1611" s="9">
        <v>0.47499999999999998</v>
      </c>
      <c r="I1611" s="9">
        <v>1.3333333333333333E-3</v>
      </c>
      <c r="J1611" s="9">
        <v>0</v>
      </c>
      <c r="K1611" s="10">
        <v>0.23600000000000002</v>
      </c>
      <c r="L1611" s="9">
        <v>0.16200000000000001</v>
      </c>
      <c r="M1611" s="9">
        <v>0</v>
      </c>
      <c r="N1611" s="10">
        <v>0.28000000000000003</v>
      </c>
      <c r="O1611" s="10">
        <v>0.54</v>
      </c>
      <c r="P1611" s="9">
        <v>0</v>
      </c>
      <c r="Q1611" s="10">
        <v>6.7499999999999991E-2</v>
      </c>
      <c r="R1611" s="9">
        <v>0.40199999999999991</v>
      </c>
      <c r="S1611" s="9">
        <v>0.1425365853658539</v>
      </c>
      <c r="T1611" s="11">
        <v>0.117924528</v>
      </c>
      <c r="U1611" s="9">
        <v>0</v>
      </c>
      <c r="V1611" s="10">
        <v>4.77814025E-3</v>
      </c>
      <c r="W1611" s="9">
        <v>0</v>
      </c>
      <c r="X1611" s="9">
        <v>0</v>
      </c>
      <c r="Y1611" s="9">
        <v>0</v>
      </c>
      <c r="Z1611" s="9">
        <v>0.98</v>
      </c>
      <c r="AA1611" s="10">
        <v>0</v>
      </c>
      <c r="AB1611" s="9">
        <v>0</v>
      </c>
      <c r="AC1611" s="9">
        <v>0.76400000000000001</v>
      </c>
      <c r="AD1611" s="10">
        <v>0.80902344056185405</v>
      </c>
      <c r="AE1611" s="10">
        <v>0.79446640429297</v>
      </c>
      <c r="AF1611" s="9">
        <v>0.77233809560190436</v>
      </c>
      <c r="AG1611" s="9">
        <v>0.13751885714285714</v>
      </c>
    </row>
    <row r="1612" spans="3:33">
      <c r="C1612" t="s">
        <v>240</v>
      </c>
      <c r="D1612">
        <v>2001</v>
      </c>
      <c r="E1612" s="9">
        <v>0.220648381294964</v>
      </c>
      <c r="F1612" s="9">
        <v>1.9808399991318584E-2</v>
      </c>
      <c r="G1612" s="9">
        <v>0</v>
      </c>
      <c r="H1612" s="9">
        <v>0.47499999999999998</v>
      </c>
      <c r="I1612" s="9">
        <v>1.3333333333333333E-3</v>
      </c>
      <c r="J1612" s="9">
        <v>0</v>
      </c>
      <c r="K1612" s="10">
        <v>0.23600000000000002</v>
      </c>
      <c r="L1612" s="9">
        <v>0.16399999999999998</v>
      </c>
      <c r="M1612" s="9">
        <v>0</v>
      </c>
      <c r="N1612" s="10">
        <v>0.28000000000000003</v>
      </c>
      <c r="O1612" s="10">
        <v>0.65</v>
      </c>
      <c r="P1612" s="9">
        <v>0</v>
      </c>
      <c r="Q1612" s="10">
        <v>6.7499999999999991E-2</v>
      </c>
      <c r="R1612" s="9">
        <v>0.40199999999999991</v>
      </c>
      <c r="S1612" s="9">
        <v>0.14234146341463405</v>
      </c>
      <c r="T1612" s="11">
        <v>0.117924528</v>
      </c>
      <c r="U1612" s="9">
        <v>0</v>
      </c>
      <c r="V1612" s="10">
        <v>5.1717688500000003E-3</v>
      </c>
      <c r="W1612" s="9">
        <v>0</v>
      </c>
      <c r="X1612" s="9">
        <v>0</v>
      </c>
      <c r="Y1612" s="9">
        <v>0</v>
      </c>
      <c r="Z1612" s="9">
        <v>0.98</v>
      </c>
      <c r="AA1612" s="10">
        <v>0</v>
      </c>
      <c r="AB1612" s="9">
        <v>0</v>
      </c>
      <c r="AC1612" s="9">
        <v>0.80099999999999993</v>
      </c>
      <c r="AD1612" s="10">
        <v>0.81210465117739294</v>
      </c>
      <c r="AE1612" s="10">
        <v>0.78069604812854898</v>
      </c>
      <c r="AF1612" s="9">
        <v>1</v>
      </c>
      <c r="AG1612" s="9">
        <v>0.14197714285714286</v>
      </c>
    </row>
    <row r="1613" spans="3:33">
      <c r="C1613" t="s">
        <v>240</v>
      </c>
      <c r="D1613">
        <v>2002</v>
      </c>
      <c r="E1613" s="9">
        <v>0.220648381294964</v>
      </c>
      <c r="F1613" s="9">
        <v>2.0196799982637167E-2</v>
      </c>
      <c r="G1613" s="9">
        <v>0</v>
      </c>
      <c r="H1613" s="9">
        <v>0.47499999999999998</v>
      </c>
      <c r="I1613" s="9">
        <v>1.3333333333333333E-3</v>
      </c>
      <c r="J1613" s="9">
        <v>0</v>
      </c>
      <c r="K1613" s="10">
        <v>0.23600000000000002</v>
      </c>
      <c r="L1613" s="9">
        <v>0.16600000000000001</v>
      </c>
      <c r="M1613" s="9">
        <v>0</v>
      </c>
      <c r="N1613" s="10">
        <v>0.28000000000000003</v>
      </c>
      <c r="O1613" s="10">
        <v>0.43</v>
      </c>
      <c r="P1613" s="9">
        <v>0</v>
      </c>
      <c r="Q1613" s="10">
        <v>6.7499999999999991E-2</v>
      </c>
      <c r="R1613" s="9">
        <v>0.40199999999999991</v>
      </c>
      <c r="S1613" s="9">
        <v>0.13760975609756199</v>
      </c>
      <c r="T1613" s="11">
        <v>0.117924528</v>
      </c>
      <c r="U1613" s="9">
        <v>0</v>
      </c>
      <c r="V1613" s="10">
        <v>5.5653974500000005E-3</v>
      </c>
      <c r="W1613" s="9">
        <v>0</v>
      </c>
      <c r="X1613" s="9">
        <v>0</v>
      </c>
      <c r="Y1613" s="9">
        <v>0</v>
      </c>
      <c r="Z1613" s="9">
        <v>0.98</v>
      </c>
      <c r="AA1613" s="10">
        <v>0</v>
      </c>
      <c r="AB1613" s="9">
        <v>0</v>
      </c>
      <c r="AC1613" s="9">
        <v>0.79400000000000004</v>
      </c>
      <c r="AD1613" s="10">
        <v>0.81518586179293206</v>
      </c>
      <c r="AE1613" s="10">
        <v>0.76692569196412796</v>
      </c>
      <c r="AF1613" s="9">
        <v>1</v>
      </c>
      <c r="AG1613" s="9">
        <v>0.16486514285714285</v>
      </c>
    </row>
    <row r="1614" spans="3:33">
      <c r="C1614" t="s">
        <v>240</v>
      </c>
      <c r="D1614">
        <v>2003</v>
      </c>
      <c r="E1614" s="9">
        <v>0.220648381294964</v>
      </c>
      <c r="F1614" s="9">
        <v>2.0585199973955751E-2</v>
      </c>
      <c r="G1614" s="9">
        <v>0</v>
      </c>
      <c r="H1614" s="9">
        <v>0.47499999999999998</v>
      </c>
      <c r="I1614" s="9">
        <v>1.3333333333333333E-3</v>
      </c>
      <c r="J1614" s="9">
        <v>0</v>
      </c>
      <c r="K1614" s="10">
        <v>0.23600000000000002</v>
      </c>
      <c r="L1614" s="9">
        <v>0.16800000000000001</v>
      </c>
      <c r="M1614" s="9">
        <v>5.4220430107499995E-2</v>
      </c>
      <c r="N1614" s="10">
        <v>0.28000000000000003</v>
      </c>
      <c r="O1614" s="10">
        <v>0.6</v>
      </c>
      <c r="P1614" s="9">
        <v>0</v>
      </c>
      <c r="Q1614" s="10">
        <v>6.7499999999999991E-2</v>
      </c>
      <c r="R1614" s="9">
        <v>0.40199999999999991</v>
      </c>
      <c r="S1614" s="9">
        <v>0.14146341463414813</v>
      </c>
      <c r="T1614" s="11">
        <v>0.117924528</v>
      </c>
      <c r="U1614" s="9">
        <v>0</v>
      </c>
      <c r="V1614" s="10">
        <v>5.9590260499999999E-3</v>
      </c>
      <c r="W1614" s="9">
        <v>0</v>
      </c>
      <c r="X1614" s="9">
        <v>0</v>
      </c>
      <c r="Y1614" s="9">
        <v>0</v>
      </c>
      <c r="Z1614" s="9">
        <v>0.98</v>
      </c>
      <c r="AA1614" s="10">
        <v>0</v>
      </c>
      <c r="AB1614" s="9">
        <v>0</v>
      </c>
      <c r="AC1614" s="9">
        <v>0.79900000000000004</v>
      </c>
      <c r="AD1614" s="10">
        <v>0.79588958346439598</v>
      </c>
      <c r="AE1614" s="10">
        <v>0.79151355988893402</v>
      </c>
      <c r="AF1614" s="9">
        <v>1</v>
      </c>
      <c r="AG1614" s="9">
        <v>0.16948314285714286</v>
      </c>
    </row>
    <row r="1615" spans="3:33">
      <c r="C1615" t="s">
        <v>240</v>
      </c>
      <c r="D1615">
        <v>2004</v>
      </c>
      <c r="E1615" s="9">
        <v>0.220648381294964</v>
      </c>
      <c r="F1615" s="9">
        <v>2.0973599965274335E-2</v>
      </c>
      <c r="G1615" s="9">
        <v>0</v>
      </c>
      <c r="H1615" s="9">
        <v>0.47499999999999998</v>
      </c>
      <c r="I1615" s="9">
        <v>1.3333333333333333E-3</v>
      </c>
      <c r="J1615" s="9">
        <v>0</v>
      </c>
      <c r="K1615" s="10">
        <v>0.23600000000000002</v>
      </c>
      <c r="L1615" s="9">
        <v>0.17</v>
      </c>
      <c r="M1615" s="9">
        <v>0</v>
      </c>
      <c r="N1615" s="10">
        <v>0.28000000000000003</v>
      </c>
      <c r="O1615" s="10">
        <v>0.64</v>
      </c>
      <c r="P1615" s="9">
        <v>0</v>
      </c>
      <c r="Q1615" s="10">
        <v>6.7499999999999991E-2</v>
      </c>
      <c r="R1615" s="9">
        <v>0.39606399999999997</v>
      </c>
      <c r="S1615" s="9">
        <v>0.118053658536586</v>
      </c>
      <c r="T1615" s="11">
        <v>0.117924528</v>
      </c>
      <c r="U1615" s="9">
        <v>0</v>
      </c>
      <c r="V1615" s="10">
        <v>6.3526546500000001E-3</v>
      </c>
      <c r="W1615" s="9">
        <v>0</v>
      </c>
      <c r="X1615" s="9">
        <v>0</v>
      </c>
      <c r="Y1615" s="9">
        <v>0</v>
      </c>
      <c r="Z1615" s="9">
        <v>0.98</v>
      </c>
      <c r="AA1615" s="10">
        <v>0</v>
      </c>
      <c r="AB1615" s="9">
        <v>0</v>
      </c>
      <c r="AC1615" s="9">
        <v>0.78900000000000003</v>
      </c>
      <c r="AD1615" s="10">
        <v>0.76570788982004601</v>
      </c>
      <c r="AE1615" s="10">
        <v>0.82604113875374596</v>
      </c>
      <c r="AF1615" s="9">
        <v>1</v>
      </c>
      <c r="AG1615" s="9">
        <v>0.1603877142857143</v>
      </c>
    </row>
    <row r="1616" spans="3:33">
      <c r="C1616" t="s">
        <v>240</v>
      </c>
      <c r="D1616">
        <v>2005</v>
      </c>
      <c r="E1616" s="9">
        <v>0.220648381294964</v>
      </c>
      <c r="F1616" s="9">
        <v>2.1361999956592919E-2</v>
      </c>
      <c r="G1616" s="9">
        <v>0</v>
      </c>
      <c r="H1616" s="9">
        <v>0.47499999999999998</v>
      </c>
      <c r="I1616" s="9">
        <v>1.3333333333333333E-3</v>
      </c>
      <c r="J1616" s="9">
        <v>0</v>
      </c>
      <c r="K1616" s="10">
        <v>0.23600000000000002</v>
      </c>
      <c r="L1616" s="9">
        <v>0.17199999999999999</v>
      </c>
      <c r="M1616" s="9">
        <v>0</v>
      </c>
      <c r="N1616" s="10">
        <v>0.28000000000000003</v>
      </c>
      <c r="O1616" s="10">
        <v>0.6</v>
      </c>
      <c r="P1616" s="9">
        <v>0</v>
      </c>
      <c r="Q1616" s="10">
        <v>6.7499999999999991E-2</v>
      </c>
      <c r="R1616" s="9">
        <v>0.35719999999999996</v>
      </c>
      <c r="S1616" s="9">
        <v>0.11155609756097595</v>
      </c>
      <c r="T1616" s="11">
        <v>0.117924528</v>
      </c>
      <c r="U1616" s="9">
        <v>0</v>
      </c>
      <c r="V1616" s="10">
        <v>6.7462832500000004E-3</v>
      </c>
      <c r="W1616" s="9">
        <v>0</v>
      </c>
      <c r="X1616" s="9">
        <v>0</v>
      </c>
      <c r="Y1616" s="9">
        <v>0</v>
      </c>
      <c r="Z1616" s="9">
        <v>0.98</v>
      </c>
      <c r="AA1616" s="10">
        <v>0</v>
      </c>
      <c r="AB1616" s="9">
        <v>1.9999999552965164E-2</v>
      </c>
      <c r="AC1616" s="9">
        <v>0.76300000000000001</v>
      </c>
      <c r="AD1616" s="10">
        <v>0.76606497414179997</v>
      </c>
      <c r="AE1616" s="10">
        <v>0.809934846204442</v>
      </c>
      <c r="AF1616" s="9">
        <v>1</v>
      </c>
      <c r="AG1616" s="9">
        <v>0.15129228571428571</v>
      </c>
    </row>
    <row r="1617" spans="3:33">
      <c r="C1617" t="s">
        <v>240</v>
      </c>
      <c r="D1617">
        <v>2006</v>
      </c>
      <c r="E1617" s="9">
        <v>0.220648381294964</v>
      </c>
      <c r="F1617" s="9">
        <v>2.1750399947911503E-2</v>
      </c>
      <c r="G1617" s="9">
        <v>0</v>
      </c>
      <c r="H1617" s="9">
        <v>0.47499999999999998</v>
      </c>
      <c r="I1617" s="9">
        <v>1.3333333333333333E-3</v>
      </c>
      <c r="J1617" s="9">
        <v>0</v>
      </c>
      <c r="K1617" s="10">
        <v>0.23600000000000002</v>
      </c>
      <c r="L1617" s="9">
        <v>0.17319999999999999</v>
      </c>
      <c r="M1617" s="9">
        <v>1.0611111111166638E-2</v>
      </c>
      <c r="N1617" s="10">
        <v>0.28000000000000003</v>
      </c>
      <c r="O1617" s="10">
        <v>0.56999999999999995</v>
      </c>
      <c r="P1617" s="9">
        <v>0</v>
      </c>
      <c r="Q1617" s="10">
        <v>6.7499999999999991E-2</v>
      </c>
      <c r="R1617" s="9">
        <v>0.32975999999999994</v>
      </c>
      <c r="S1617" s="9">
        <v>0.114131707317074</v>
      </c>
      <c r="T1617" s="11">
        <v>0.117924528</v>
      </c>
      <c r="U1617" s="9">
        <v>2.5681985000000001E-5</v>
      </c>
      <c r="V1617" s="10">
        <v>6.7103350000000004E-3</v>
      </c>
      <c r="W1617" s="9">
        <v>0</v>
      </c>
      <c r="X1617" s="9">
        <v>0</v>
      </c>
      <c r="Y1617" s="9">
        <v>0</v>
      </c>
      <c r="Z1617" s="9">
        <v>0.98</v>
      </c>
      <c r="AA1617" s="10">
        <v>0</v>
      </c>
      <c r="AB1617" s="9">
        <v>3.9999999105930328E-2</v>
      </c>
      <c r="AC1617" s="9">
        <v>0.753</v>
      </c>
      <c r="AD1617" s="10">
        <v>0.78108019013543595</v>
      </c>
      <c r="AE1617" s="10">
        <v>0.80674364646285801</v>
      </c>
      <c r="AF1617" s="9">
        <v>1</v>
      </c>
      <c r="AG1617" s="9">
        <v>0.14219685714285715</v>
      </c>
    </row>
    <row r="1618" spans="3:33">
      <c r="C1618" t="s">
        <v>240</v>
      </c>
      <c r="D1618">
        <v>2007</v>
      </c>
      <c r="E1618" s="9">
        <v>0.220648381294964</v>
      </c>
      <c r="F1618" s="9">
        <v>2.2138799939230083E-2</v>
      </c>
      <c r="G1618" s="9">
        <v>0</v>
      </c>
      <c r="H1618" s="9">
        <v>0.47499999999999998</v>
      </c>
      <c r="I1618" s="9">
        <v>1.3333333333333333E-3</v>
      </c>
      <c r="J1618" s="9">
        <v>0</v>
      </c>
      <c r="K1618" s="10">
        <v>0.23600000000000002</v>
      </c>
      <c r="L1618" s="9">
        <v>0.1744</v>
      </c>
      <c r="M1618" s="9">
        <v>3.9316939890666647E-2</v>
      </c>
      <c r="N1618" s="10">
        <v>0.28000000000000003</v>
      </c>
      <c r="O1618" s="10">
        <v>0.93</v>
      </c>
      <c r="P1618" s="9">
        <v>0</v>
      </c>
      <c r="Q1618" s="10">
        <v>6.7499999999999991E-2</v>
      </c>
      <c r="R1618" s="9">
        <v>0.31823999999999997</v>
      </c>
      <c r="S1618" s="9">
        <v>0.11265365853658604</v>
      </c>
      <c r="T1618" s="11">
        <v>0.117924528</v>
      </c>
      <c r="U1618" s="9">
        <v>5.1363970000000003E-5</v>
      </c>
      <c r="V1618" s="10">
        <v>6.6743867499999996E-3</v>
      </c>
      <c r="W1618" s="9">
        <v>0</v>
      </c>
      <c r="X1618" s="9">
        <v>0</v>
      </c>
      <c r="Y1618" s="9">
        <v>0</v>
      </c>
      <c r="Z1618" s="9">
        <v>0.98</v>
      </c>
      <c r="AA1618" s="10">
        <v>0</v>
      </c>
      <c r="AB1618" s="9">
        <v>5.9999998658895493E-2</v>
      </c>
      <c r="AC1618" s="9">
        <v>0.746</v>
      </c>
      <c r="AD1618" s="10">
        <v>0.79614018812799203</v>
      </c>
      <c r="AE1618" s="10">
        <v>0.80155770544412586</v>
      </c>
      <c r="AF1618" s="9">
        <v>1</v>
      </c>
      <c r="AG1618" s="9">
        <v>0.13935292006356695</v>
      </c>
    </row>
    <row r="1619" spans="3:33">
      <c r="C1619" t="s">
        <v>240</v>
      </c>
      <c r="D1619">
        <v>2008</v>
      </c>
      <c r="E1619" s="9">
        <v>0.220648381294964</v>
      </c>
      <c r="F1619" s="9">
        <v>2.2527199930548667E-2</v>
      </c>
      <c r="G1619" s="9">
        <v>0</v>
      </c>
      <c r="H1619" s="9">
        <v>0.47499999999999998</v>
      </c>
      <c r="I1619" s="9">
        <v>1.3333333333333333E-3</v>
      </c>
      <c r="J1619" s="9">
        <v>0</v>
      </c>
      <c r="K1619" s="10">
        <v>0.23600000000000002</v>
      </c>
      <c r="L1619" s="9">
        <v>0.17559999999999998</v>
      </c>
      <c r="M1619" s="9">
        <v>3.8870967742000051E-2</v>
      </c>
      <c r="N1619" s="10">
        <v>0.28000000000000003</v>
      </c>
      <c r="O1619" s="10">
        <v>0.94859999958425767</v>
      </c>
      <c r="P1619" s="9">
        <v>0</v>
      </c>
      <c r="Q1619" s="10">
        <v>6.7499999999999991E-2</v>
      </c>
      <c r="R1619" s="9">
        <v>0.31823999999999997</v>
      </c>
      <c r="S1619" s="9">
        <v>8.9507317073172055E-2</v>
      </c>
      <c r="T1619" s="11">
        <v>0.117924528</v>
      </c>
      <c r="U1619" s="9">
        <v>3.4300618829999997E-2</v>
      </c>
      <c r="V1619" s="10">
        <v>6.6384384999999997E-3</v>
      </c>
      <c r="W1619" s="9">
        <v>0</v>
      </c>
      <c r="X1619" s="9">
        <v>0</v>
      </c>
      <c r="Y1619" s="9">
        <v>0</v>
      </c>
      <c r="Z1619" s="9">
        <v>0.98</v>
      </c>
      <c r="AA1619" s="10">
        <v>0</v>
      </c>
      <c r="AB1619" s="9">
        <v>7.9999998211860657E-2</v>
      </c>
      <c r="AC1619" s="9">
        <v>0.747</v>
      </c>
      <c r="AD1619" s="10">
        <v>0.8045507683225861</v>
      </c>
      <c r="AE1619" s="10">
        <v>0.80663690927495202</v>
      </c>
      <c r="AF1619" s="9">
        <v>1</v>
      </c>
      <c r="AG1619" s="9">
        <v>0.13650898298427674</v>
      </c>
    </row>
    <row r="1620" spans="3:33">
      <c r="C1620" t="s">
        <v>240</v>
      </c>
      <c r="D1620">
        <v>2009</v>
      </c>
      <c r="E1620" s="9">
        <v>0.220648381294964</v>
      </c>
      <c r="F1620" s="9">
        <v>2.2915599921867251E-2</v>
      </c>
      <c r="G1620" s="9">
        <v>1.9999999552965164E-2</v>
      </c>
      <c r="H1620" s="9">
        <v>0.47499999999999998</v>
      </c>
      <c r="I1620" s="9">
        <v>1.3333333333333333E-3</v>
      </c>
      <c r="J1620" s="9">
        <v>1.9999999552965164E-2</v>
      </c>
      <c r="K1620" s="10">
        <v>0.23600000000000002</v>
      </c>
      <c r="L1620" s="9">
        <v>0.17679999999999998</v>
      </c>
      <c r="M1620" s="9">
        <v>0.53887096774200005</v>
      </c>
      <c r="N1620" s="10">
        <v>0.28000000000000003</v>
      </c>
      <c r="O1620" s="10">
        <v>0.96719999916851529</v>
      </c>
      <c r="P1620" s="9">
        <v>0</v>
      </c>
      <c r="Q1620" s="10">
        <v>6.7499999999999991E-2</v>
      </c>
      <c r="R1620" s="9">
        <v>0.31823999999999997</v>
      </c>
      <c r="S1620" s="9">
        <v>0.12171717001176208</v>
      </c>
      <c r="T1620" s="11">
        <v>0.117924528</v>
      </c>
      <c r="U1620" s="9">
        <v>0</v>
      </c>
      <c r="V1620" s="10">
        <v>6.7712072670323862E-3</v>
      </c>
      <c r="W1620" s="9">
        <v>0</v>
      </c>
      <c r="X1620" s="9">
        <v>0</v>
      </c>
      <c r="Y1620" s="9">
        <v>0</v>
      </c>
      <c r="Z1620" s="9">
        <v>0.98</v>
      </c>
      <c r="AA1620" s="10">
        <v>0</v>
      </c>
      <c r="AB1620" s="9">
        <v>9.9999997764825821E-2</v>
      </c>
      <c r="AC1620" s="9">
        <v>0.752</v>
      </c>
      <c r="AD1620" s="10">
        <v>0.78871955916158998</v>
      </c>
      <c r="AE1620" s="10">
        <v>0.80988698174785601</v>
      </c>
      <c r="AF1620" s="9">
        <v>1</v>
      </c>
      <c r="AG1620" s="9">
        <v>0.13366504590498657</v>
      </c>
    </row>
    <row r="1621" spans="3:33">
      <c r="C1621" t="s">
        <v>240</v>
      </c>
      <c r="D1621">
        <v>2010</v>
      </c>
      <c r="E1621" s="9">
        <v>0.220648381294964</v>
      </c>
      <c r="F1621" s="9">
        <v>2.3303999913185835E-2</v>
      </c>
      <c r="G1621" s="9">
        <v>3.9999999105930328E-2</v>
      </c>
      <c r="H1621" s="9">
        <v>0.47499999999999998</v>
      </c>
      <c r="I1621" s="9">
        <v>1.3333333333333333E-3</v>
      </c>
      <c r="J1621" s="9">
        <v>3.9999999105930328E-2</v>
      </c>
      <c r="K1621" s="10">
        <v>0.23600000000000002</v>
      </c>
      <c r="L1621" s="9">
        <v>0.17856799996048209</v>
      </c>
      <c r="M1621" s="9">
        <v>0.53887096774200005</v>
      </c>
      <c r="N1621" s="10">
        <v>0.28000000000000003</v>
      </c>
      <c r="O1621" s="10">
        <v>0.98579999875277291</v>
      </c>
      <c r="P1621" s="9">
        <v>0</v>
      </c>
      <c r="Q1621" s="10">
        <v>6.7499999999999991E-2</v>
      </c>
      <c r="R1621" s="9">
        <v>0.31823999999999997</v>
      </c>
      <c r="S1621" s="9">
        <v>0.15392702295035232</v>
      </c>
      <c r="T1621" s="11">
        <v>0.117924528</v>
      </c>
      <c r="U1621" s="9">
        <v>0</v>
      </c>
      <c r="V1621" s="10">
        <v>6.9039760340647727E-3</v>
      </c>
      <c r="W1621" s="9">
        <v>0</v>
      </c>
      <c r="X1621" s="9">
        <v>0</v>
      </c>
      <c r="Y1621" s="9">
        <v>0</v>
      </c>
      <c r="Z1621" s="9">
        <v>0.98</v>
      </c>
      <c r="AA1621" s="10">
        <v>0</v>
      </c>
      <c r="AB1621" s="9">
        <v>0.11999999731779099</v>
      </c>
      <c r="AC1621" s="9">
        <v>0.754</v>
      </c>
      <c r="AD1621" s="10">
        <v>0.78583236363450792</v>
      </c>
      <c r="AE1621" s="10">
        <v>0.80678811199964251</v>
      </c>
      <c r="AF1621" s="9">
        <v>1</v>
      </c>
      <c r="AG1621" s="9">
        <v>0.13082110882569636</v>
      </c>
    </row>
    <row r="1622" spans="3:33">
      <c r="C1622" t="s">
        <v>242</v>
      </c>
      <c r="D1622">
        <v>1995</v>
      </c>
      <c r="E1622" s="9">
        <v>0.61482713498622588</v>
      </c>
      <c r="F1622" s="9">
        <v>4.3560000000000001E-2</v>
      </c>
      <c r="G1622" s="9">
        <v>0.65999999999999992</v>
      </c>
      <c r="H1622" s="9">
        <v>0.19999999999999996</v>
      </c>
      <c r="I1622" s="9">
        <v>0.36</v>
      </c>
      <c r="J1622" s="9">
        <v>0.91</v>
      </c>
      <c r="K1622" s="10">
        <v>0.5299166666666667</v>
      </c>
      <c r="L1622" s="9">
        <v>0.74199999999999999</v>
      </c>
      <c r="M1622" s="9">
        <v>0.97108436202270176</v>
      </c>
      <c r="N1622" s="10">
        <v>0.1</v>
      </c>
      <c r="O1622" s="10">
        <v>0.08</v>
      </c>
      <c r="P1622" s="9">
        <v>0.99</v>
      </c>
      <c r="Q1622" s="10">
        <v>0.20749999999999999</v>
      </c>
      <c r="R1622" s="9">
        <v>0.96399999999999997</v>
      </c>
      <c r="S1622" s="9">
        <v>0.61944536585365995</v>
      </c>
      <c r="T1622" s="11">
        <v>0.698032506</v>
      </c>
      <c r="U1622" s="9">
        <v>9.1343826830000002E-2</v>
      </c>
      <c r="V1622" s="10">
        <v>1</v>
      </c>
      <c r="W1622" s="9">
        <v>2.736861370894195E-2</v>
      </c>
      <c r="X1622" s="9">
        <v>5.52040884424553E-2</v>
      </c>
      <c r="Y1622" s="9">
        <v>0.81</v>
      </c>
      <c r="Z1622" s="9">
        <v>0.67</v>
      </c>
      <c r="AA1622" s="10">
        <v>5.1587165113319809E-3</v>
      </c>
      <c r="AB1622" s="9">
        <v>0.88500000000000001</v>
      </c>
      <c r="AC1622" s="9">
        <v>0.51600000000000001</v>
      </c>
      <c r="AD1622" s="10">
        <v>0.5157555099442892</v>
      </c>
      <c r="AE1622" s="10">
        <v>0.57366694725812706</v>
      </c>
      <c r="AF1622" s="9">
        <v>1.1008334757431111E-4</v>
      </c>
      <c r="AG1622" s="9">
        <v>3.3900571428571426E-2</v>
      </c>
    </row>
    <row r="1623" spans="3:33">
      <c r="C1623" t="s">
        <v>242</v>
      </c>
      <c r="D1623">
        <v>1996</v>
      </c>
      <c r="E1623" s="9">
        <v>0.61482713498622588</v>
      </c>
      <c r="F1623" s="9">
        <v>4.3560000000000001E-2</v>
      </c>
      <c r="G1623" s="9">
        <v>0.65399999999999991</v>
      </c>
      <c r="H1623" s="9">
        <v>0.19999999999999996</v>
      </c>
      <c r="I1623" s="9">
        <v>0.36</v>
      </c>
      <c r="J1623" s="9">
        <v>0.90800000000000003</v>
      </c>
      <c r="K1623" s="10">
        <v>0.5299166666666667</v>
      </c>
      <c r="L1623" s="9">
        <v>0.73939999999999995</v>
      </c>
      <c r="M1623" s="9">
        <v>0.9712774654709776</v>
      </c>
      <c r="N1623" s="10">
        <v>0.1</v>
      </c>
      <c r="O1623" s="10">
        <v>0.05</v>
      </c>
      <c r="P1623" s="9">
        <v>1</v>
      </c>
      <c r="Q1623" s="10">
        <v>0.20749999999999999</v>
      </c>
      <c r="R1623" s="9">
        <v>0.96399999999999997</v>
      </c>
      <c r="S1623" s="9">
        <v>0.60893902439024394</v>
      </c>
      <c r="T1623" s="11">
        <v>0.698032506</v>
      </c>
      <c r="U1623" s="9">
        <v>7.3003588300000005E-2</v>
      </c>
      <c r="V1623" s="10">
        <v>1</v>
      </c>
      <c r="W1623" s="9">
        <v>2.736861370894195E-2</v>
      </c>
      <c r="X1623" s="9">
        <v>5.52040884424553E-2</v>
      </c>
      <c r="Y1623" s="9">
        <v>0.81</v>
      </c>
      <c r="Z1623" s="9">
        <v>0.67</v>
      </c>
      <c r="AA1623" s="10">
        <v>5.1587165113319809E-3</v>
      </c>
      <c r="AB1623" s="9">
        <v>0.88399999620000003</v>
      </c>
      <c r="AC1623" s="9">
        <v>0.52200000000000002</v>
      </c>
      <c r="AD1623" s="10">
        <v>0.5160770509562268</v>
      </c>
      <c r="AE1623" s="10">
        <v>0.57517035431073804</v>
      </c>
      <c r="AF1623" s="9">
        <v>1.8886555906542221E-4</v>
      </c>
      <c r="AG1623" s="9">
        <v>3.1661571428571428E-2</v>
      </c>
    </row>
    <row r="1624" spans="3:33">
      <c r="C1624" t="s">
        <v>242</v>
      </c>
      <c r="D1624">
        <v>1997</v>
      </c>
      <c r="E1624" s="9">
        <v>0.61482713498622588</v>
      </c>
      <c r="F1624" s="9">
        <v>4.3560000000000001E-2</v>
      </c>
      <c r="G1624" s="9">
        <v>0.64799999999999991</v>
      </c>
      <c r="H1624" s="9">
        <v>0.19999999999999996</v>
      </c>
      <c r="I1624" s="9">
        <v>0.36</v>
      </c>
      <c r="J1624" s="9">
        <v>0.90600000000000003</v>
      </c>
      <c r="K1624" s="10">
        <v>0.5299166666666667</v>
      </c>
      <c r="L1624" s="9">
        <v>0.73680000000000012</v>
      </c>
      <c r="M1624" s="9">
        <v>0.97147056891925343</v>
      </c>
      <c r="N1624" s="10">
        <v>0.1</v>
      </c>
      <c r="O1624" s="10">
        <v>7.0000000000000007E-2</v>
      </c>
      <c r="P1624" s="9">
        <v>1</v>
      </c>
      <c r="Q1624" s="10">
        <v>0.20749999999999999</v>
      </c>
      <c r="R1624" s="9">
        <v>0.96399999999999997</v>
      </c>
      <c r="S1624" s="9">
        <v>0.59897073170731807</v>
      </c>
      <c r="T1624" s="11">
        <v>0.698032506</v>
      </c>
      <c r="U1624" s="9">
        <v>4.5879807149999993E-2</v>
      </c>
      <c r="V1624" s="10">
        <v>0.96537639530000008</v>
      </c>
      <c r="W1624" s="9">
        <v>2.736861370894195E-2</v>
      </c>
      <c r="X1624" s="9">
        <v>5.52040884424553E-2</v>
      </c>
      <c r="Y1624" s="9">
        <v>0.81</v>
      </c>
      <c r="Z1624" s="9">
        <v>0.67</v>
      </c>
      <c r="AA1624" s="10">
        <v>5.1587165113319809E-3</v>
      </c>
      <c r="AB1624" s="9">
        <v>0.88399999620000003</v>
      </c>
      <c r="AC1624" s="9">
        <v>0.53799999999999992</v>
      </c>
      <c r="AD1624" s="10">
        <v>0.5112620276285349</v>
      </c>
      <c r="AE1624" s="10">
        <v>0.54994264345390398</v>
      </c>
      <c r="AF1624" s="9">
        <v>3.2648862668507774E-4</v>
      </c>
      <c r="AG1624" s="9">
        <v>2.8684571428571427E-2</v>
      </c>
    </row>
    <row r="1625" spans="3:33">
      <c r="C1625" t="s">
        <v>242</v>
      </c>
      <c r="D1625">
        <v>1998</v>
      </c>
      <c r="E1625" s="9">
        <v>0.61482713498622588</v>
      </c>
      <c r="F1625" s="9">
        <v>4.3560000000000001E-2</v>
      </c>
      <c r="G1625" s="9">
        <v>0.64200000000000002</v>
      </c>
      <c r="H1625" s="9">
        <v>0.19999999999999996</v>
      </c>
      <c r="I1625" s="9">
        <v>0.36</v>
      </c>
      <c r="J1625" s="9">
        <v>0.90400000000000003</v>
      </c>
      <c r="K1625" s="10">
        <v>0.5299166666666667</v>
      </c>
      <c r="L1625" s="9">
        <v>0.73419999999999996</v>
      </c>
      <c r="M1625" s="9">
        <v>0.97166367236752937</v>
      </c>
      <c r="N1625" s="10">
        <v>0.1</v>
      </c>
      <c r="O1625" s="10">
        <v>0.08</v>
      </c>
      <c r="P1625" s="9">
        <v>1</v>
      </c>
      <c r="Q1625" s="10">
        <v>0.20749999999999999</v>
      </c>
      <c r="R1625" s="9">
        <v>0.96399999999999997</v>
      </c>
      <c r="S1625" s="9">
        <v>0.58919073170731806</v>
      </c>
      <c r="T1625" s="11">
        <v>0.698032506</v>
      </c>
      <c r="U1625" s="9">
        <v>8.8904241110000004E-2</v>
      </c>
      <c r="V1625" s="10">
        <v>0.92669789219999998</v>
      </c>
      <c r="W1625" s="9">
        <v>2.736861370894195E-2</v>
      </c>
      <c r="X1625" s="9">
        <v>5.52040884424553E-2</v>
      </c>
      <c r="Y1625" s="9">
        <v>0.81</v>
      </c>
      <c r="Z1625" s="9">
        <v>0.67</v>
      </c>
      <c r="AA1625" s="10">
        <v>5.1587165113319809E-3</v>
      </c>
      <c r="AB1625" s="9">
        <v>0.88399999620000003</v>
      </c>
      <c r="AC1625" s="9">
        <v>0.51800000000000002</v>
      </c>
      <c r="AD1625" s="10">
        <v>0.506447004300843</v>
      </c>
      <c r="AE1625" s="10">
        <v>0.52471493259706992</v>
      </c>
      <c r="AF1625" s="9">
        <v>9.8738286278716655E-4</v>
      </c>
      <c r="AG1625" s="9">
        <v>3.2418285714285719E-2</v>
      </c>
    </row>
    <row r="1626" spans="3:33">
      <c r="C1626" t="s">
        <v>242</v>
      </c>
      <c r="D1626">
        <v>1999</v>
      </c>
      <c r="E1626" s="9">
        <v>0.61482713498622588</v>
      </c>
      <c r="F1626" s="9">
        <v>4.3560000000000001E-2</v>
      </c>
      <c r="G1626" s="9">
        <v>0.63600000000000001</v>
      </c>
      <c r="H1626" s="9">
        <v>0.19999999999999996</v>
      </c>
      <c r="I1626" s="9">
        <v>0.36</v>
      </c>
      <c r="J1626" s="9">
        <v>0.90200000000000002</v>
      </c>
      <c r="K1626" s="10">
        <v>0.5299166666666667</v>
      </c>
      <c r="L1626" s="9">
        <v>0.73159999999999992</v>
      </c>
      <c r="M1626" s="9">
        <v>0.97185677581580521</v>
      </c>
      <c r="N1626" s="10">
        <v>0.1</v>
      </c>
      <c r="O1626" s="10">
        <v>0.08</v>
      </c>
      <c r="P1626" s="9">
        <v>1</v>
      </c>
      <c r="Q1626" s="10">
        <v>0.20749999999999999</v>
      </c>
      <c r="R1626" s="9">
        <v>0.96399999999999997</v>
      </c>
      <c r="S1626" s="9">
        <v>0.57956926829268396</v>
      </c>
      <c r="T1626" s="11">
        <v>0.698032506</v>
      </c>
      <c r="U1626" s="9">
        <v>0.1923905695</v>
      </c>
      <c r="V1626" s="10">
        <v>0.8880193891</v>
      </c>
      <c r="W1626" s="9">
        <v>2.736861370894195E-2</v>
      </c>
      <c r="X1626" s="9">
        <v>5.52040884424553E-2</v>
      </c>
      <c r="Y1626" s="9">
        <v>0.81</v>
      </c>
      <c r="Z1626" s="9">
        <v>0.67</v>
      </c>
      <c r="AA1626" s="10">
        <v>5.1587165113319809E-3</v>
      </c>
      <c r="AB1626" s="9">
        <v>0.88399999620000003</v>
      </c>
      <c r="AC1626" s="9">
        <v>0.52800000000000002</v>
      </c>
      <c r="AD1626" s="10">
        <v>0.51691444840462553</v>
      </c>
      <c r="AE1626" s="10">
        <v>0.527015954794815</v>
      </c>
      <c r="AF1626" s="9">
        <v>2.6791560661388889E-3</v>
      </c>
      <c r="AG1626" s="9">
        <v>3.189742857142857E-2</v>
      </c>
    </row>
    <row r="1627" spans="3:33">
      <c r="C1627" t="s">
        <v>242</v>
      </c>
      <c r="D1627">
        <v>2000</v>
      </c>
      <c r="E1627" s="9">
        <v>0.61482713498622588</v>
      </c>
      <c r="F1627" s="9">
        <v>4.3560000000000001E-2</v>
      </c>
      <c r="G1627" s="9">
        <v>0.63</v>
      </c>
      <c r="H1627" s="9">
        <v>0.19999999999999996</v>
      </c>
      <c r="I1627" s="9">
        <v>0.36</v>
      </c>
      <c r="J1627" s="9">
        <v>0.9</v>
      </c>
      <c r="K1627" s="10">
        <v>0.5299166666666667</v>
      </c>
      <c r="L1627" s="9">
        <v>0.72900000000000009</v>
      </c>
      <c r="M1627" s="9">
        <v>0.97204987926408104</v>
      </c>
      <c r="N1627" s="10">
        <v>0.1</v>
      </c>
      <c r="O1627" s="10">
        <v>0.15</v>
      </c>
      <c r="P1627" s="9">
        <v>1</v>
      </c>
      <c r="Q1627" s="10">
        <v>0.20749999999999999</v>
      </c>
      <c r="R1627" s="9">
        <v>0.96399999999999997</v>
      </c>
      <c r="S1627" s="9">
        <v>0.56997658536585405</v>
      </c>
      <c r="T1627" s="11">
        <v>0.698032506</v>
      </c>
      <c r="U1627" s="9">
        <v>0.201003294</v>
      </c>
      <c r="V1627" s="10">
        <v>0.84934088600000002</v>
      </c>
      <c r="W1627" s="9">
        <v>2.736861370894195E-2</v>
      </c>
      <c r="X1627" s="9">
        <v>5.52040884424553E-2</v>
      </c>
      <c r="Y1627" s="9">
        <v>0.81</v>
      </c>
      <c r="Z1627" s="9">
        <v>0.67</v>
      </c>
      <c r="AA1627" s="10">
        <v>5.1587165113319809E-3</v>
      </c>
      <c r="AB1627" s="9">
        <v>0.88399999620000003</v>
      </c>
      <c r="AC1627" s="9">
        <v>0.54400000000000004</v>
      </c>
      <c r="AD1627" s="10">
        <v>0.52738189250840795</v>
      </c>
      <c r="AE1627" s="10">
        <v>0.52931697699256008</v>
      </c>
      <c r="AF1627" s="9">
        <v>4.5893802349459998E-3</v>
      </c>
      <c r="AG1627" s="9">
        <v>3.2659571428571427E-2</v>
      </c>
    </row>
    <row r="1628" spans="3:33">
      <c r="C1628" t="s">
        <v>242</v>
      </c>
      <c r="D1628">
        <v>2001</v>
      </c>
      <c r="E1628" s="9">
        <v>0.61482713498622588</v>
      </c>
      <c r="F1628" s="9">
        <v>4.3560000000000001E-2</v>
      </c>
      <c r="G1628" s="9">
        <v>0.624</v>
      </c>
      <c r="H1628" s="9">
        <v>0.19999999999999996</v>
      </c>
      <c r="I1628" s="9">
        <v>0.36</v>
      </c>
      <c r="J1628" s="9">
        <v>0.89800000000000002</v>
      </c>
      <c r="K1628" s="10">
        <v>0.5299166666666667</v>
      </c>
      <c r="L1628" s="9">
        <v>0.72620000000000007</v>
      </c>
      <c r="M1628" s="9">
        <v>0.97228494647623764</v>
      </c>
      <c r="N1628" s="10">
        <v>0.1</v>
      </c>
      <c r="O1628" s="10">
        <v>0.13</v>
      </c>
      <c r="P1628" s="9">
        <v>1</v>
      </c>
      <c r="Q1628" s="10">
        <v>0.20749999999999999</v>
      </c>
      <c r="R1628" s="9">
        <v>0.96399999999999997</v>
      </c>
      <c r="S1628" s="9">
        <v>0.56036341463414807</v>
      </c>
      <c r="T1628" s="11">
        <v>0.698032506</v>
      </c>
      <c r="U1628" s="9">
        <v>0.29586634049999999</v>
      </c>
      <c r="V1628" s="10">
        <v>0.81105953080000004</v>
      </c>
      <c r="W1628" s="9">
        <v>2.736861370894195E-2</v>
      </c>
      <c r="X1628" s="9">
        <v>5.52040884424553E-2</v>
      </c>
      <c r="Y1628" s="9">
        <v>0.81</v>
      </c>
      <c r="Z1628" s="9">
        <v>0.67</v>
      </c>
      <c r="AA1628" s="10">
        <v>5.1587165113319809E-3</v>
      </c>
      <c r="AB1628" s="9">
        <v>0.88399999620000003</v>
      </c>
      <c r="AC1628" s="9">
        <v>0.53900000000000003</v>
      </c>
      <c r="AD1628" s="10">
        <v>0.48696480223737099</v>
      </c>
      <c r="AE1628" s="10">
        <v>0.49438440148473106</v>
      </c>
      <c r="AF1628" s="9">
        <v>1.0419193321047E-2</v>
      </c>
      <c r="AG1628" s="9">
        <v>3.0781714285714287E-2</v>
      </c>
    </row>
    <row r="1629" spans="3:33">
      <c r="C1629" t="s">
        <v>242</v>
      </c>
      <c r="D1629">
        <v>2002</v>
      </c>
      <c r="E1629" s="9">
        <v>0.61482713498622588</v>
      </c>
      <c r="F1629" s="9">
        <v>4.3560000000000001E-2</v>
      </c>
      <c r="G1629" s="9">
        <v>0.61799999999999999</v>
      </c>
      <c r="H1629" s="9">
        <v>0.19999999999999996</v>
      </c>
      <c r="I1629" s="9">
        <v>0.36</v>
      </c>
      <c r="J1629" s="9">
        <v>0.89600000000000002</v>
      </c>
      <c r="K1629" s="10">
        <v>0.5299166666666667</v>
      </c>
      <c r="L1629" s="9">
        <v>0.72340000000000004</v>
      </c>
      <c r="M1629" s="9">
        <v>0.9724747769847123</v>
      </c>
      <c r="N1629" s="10">
        <v>0.1</v>
      </c>
      <c r="O1629" s="10">
        <v>7.0000000000000007E-2</v>
      </c>
      <c r="P1629" s="9">
        <v>1</v>
      </c>
      <c r="Q1629" s="10">
        <v>0.20749999999999999</v>
      </c>
      <c r="R1629" s="9">
        <v>0.96399999999999997</v>
      </c>
      <c r="S1629" s="9">
        <v>0.55071024390244006</v>
      </c>
      <c r="T1629" s="11">
        <v>0.698032506</v>
      </c>
      <c r="U1629" s="9">
        <v>0.30793640189999999</v>
      </c>
      <c r="V1629" s="10">
        <v>0.77277817560000006</v>
      </c>
      <c r="W1629" s="9">
        <v>2.736861370894195E-2</v>
      </c>
      <c r="X1629" s="9">
        <v>5.52040884424553E-2</v>
      </c>
      <c r="Y1629" s="9">
        <v>0.81</v>
      </c>
      <c r="Z1629" s="9">
        <v>0.67</v>
      </c>
      <c r="AA1629" s="10">
        <v>5.1587165113319809E-3</v>
      </c>
      <c r="AB1629" s="9">
        <v>0.88631999622414392</v>
      </c>
      <c r="AC1629" s="9">
        <v>0.56799999999999995</v>
      </c>
      <c r="AD1629" s="10">
        <v>0.44654771196633403</v>
      </c>
      <c r="AE1629" s="10">
        <v>0.45945182597690204</v>
      </c>
      <c r="AF1629" s="9">
        <v>1.1187430788023667E-2</v>
      </c>
      <c r="AG1629" s="9">
        <v>3.1453857142857138E-2</v>
      </c>
    </row>
    <row r="1630" spans="3:33">
      <c r="C1630" t="s">
        <v>242</v>
      </c>
      <c r="D1630">
        <v>2003</v>
      </c>
      <c r="E1630" s="9">
        <v>0.61482713498622588</v>
      </c>
      <c r="F1630" s="9">
        <v>4.3560000000000001E-2</v>
      </c>
      <c r="G1630" s="9">
        <v>0.6120000000000001</v>
      </c>
      <c r="H1630" s="9">
        <v>0.19999999999999996</v>
      </c>
      <c r="I1630" s="9">
        <v>0.36</v>
      </c>
      <c r="J1630" s="9">
        <v>0.89400000000000002</v>
      </c>
      <c r="K1630" s="10">
        <v>0.5299166666666667</v>
      </c>
      <c r="L1630" s="9">
        <v>0.72060000000000002</v>
      </c>
      <c r="M1630" s="9">
        <v>0.97257477698468686</v>
      </c>
      <c r="N1630" s="10">
        <v>0.1</v>
      </c>
      <c r="O1630" s="10">
        <v>0.15</v>
      </c>
      <c r="P1630" s="9">
        <v>1</v>
      </c>
      <c r="Q1630" s="10">
        <v>0.20749999999999999</v>
      </c>
      <c r="R1630" s="9">
        <v>0.96399999999999997</v>
      </c>
      <c r="S1630" s="9">
        <v>0.54102682926829404</v>
      </c>
      <c r="T1630" s="11">
        <v>0.698032506</v>
      </c>
      <c r="U1630" s="9">
        <v>0.36595528319999998</v>
      </c>
      <c r="V1630" s="10">
        <v>0.73449682039999997</v>
      </c>
      <c r="W1630" s="9">
        <v>2.736861370894195E-2</v>
      </c>
      <c r="X1630" s="9">
        <v>5.52040884424553E-2</v>
      </c>
      <c r="Y1630" s="9">
        <v>0.81</v>
      </c>
      <c r="Z1630" s="9">
        <v>0.67</v>
      </c>
      <c r="AA1630" s="10">
        <v>5.1587165113319809E-3</v>
      </c>
      <c r="AB1630" s="9">
        <v>0.88863999624828793</v>
      </c>
      <c r="AC1630" s="9">
        <v>0.628</v>
      </c>
      <c r="AD1630" s="10">
        <v>0.604956615592528</v>
      </c>
      <c r="AE1630" s="10">
        <v>0.49807742862848919</v>
      </c>
      <c r="AF1630" s="9">
        <v>1.8922351578701223E-2</v>
      </c>
      <c r="AG1630" s="9">
        <v>3.4339000000000001E-2</v>
      </c>
    </row>
    <row r="1631" spans="3:33">
      <c r="C1631" t="s">
        <v>242</v>
      </c>
      <c r="D1631">
        <v>2004</v>
      </c>
      <c r="E1631" s="9">
        <v>0.61482713498622588</v>
      </c>
      <c r="F1631" s="9">
        <v>4.3560000000000001E-2</v>
      </c>
      <c r="G1631" s="9">
        <v>0.60600000000000009</v>
      </c>
      <c r="H1631" s="9">
        <v>0.19999999999999996</v>
      </c>
      <c r="I1631" s="9">
        <v>0.36</v>
      </c>
      <c r="J1631" s="9">
        <v>0.89200000000000002</v>
      </c>
      <c r="K1631" s="10">
        <v>0.5299166666666667</v>
      </c>
      <c r="L1631" s="9">
        <v>0.71779999999999999</v>
      </c>
      <c r="M1631" s="9">
        <v>0.97267308206932812</v>
      </c>
      <c r="N1631" s="10">
        <v>0.1</v>
      </c>
      <c r="O1631" s="10">
        <v>0.1</v>
      </c>
      <c r="P1631" s="9">
        <v>1</v>
      </c>
      <c r="Q1631" s="10">
        <v>0.20749999999999999</v>
      </c>
      <c r="R1631" s="9">
        <v>0.96399999999999997</v>
      </c>
      <c r="S1631" s="9">
        <v>0.53132439024390399</v>
      </c>
      <c r="T1631" s="11">
        <v>0.698032506</v>
      </c>
      <c r="U1631" s="9">
        <v>0.37675632870000003</v>
      </c>
      <c r="V1631" s="10">
        <v>0.69621546519999999</v>
      </c>
      <c r="W1631" s="9">
        <v>2.736861370894195E-2</v>
      </c>
      <c r="X1631" s="9">
        <v>5.52040884424553E-2</v>
      </c>
      <c r="Y1631" s="9">
        <v>0.81</v>
      </c>
      <c r="Z1631" s="9">
        <v>0.67</v>
      </c>
      <c r="AA1631" s="10">
        <v>5.1587165113319809E-3</v>
      </c>
      <c r="AB1631" s="9">
        <v>0.89095999627243183</v>
      </c>
      <c r="AC1631" s="9">
        <v>0.60899999999999999</v>
      </c>
      <c r="AD1631" s="10">
        <v>0.52855795752856205</v>
      </c>
      <c r="AE1631" s="10">
        <v>0.49773722892906241</v>
      </c>
      <c r="AF1631" s="9">
        <v>2.165546680775722E-2</v>
      </c>
      <c r="AG1631" s="9">
        <v>3.9952000000000001E-2</v>
      </c>
    </row>
    <row r="1632" spans="3:33">
      <c r="C1632" t="s">
        <v>242</v>
      </c>
      <c r="D1632">
        <v>2005</v>
      </c>
      <c r="E1632" s="9">
        <v>0.61482713498622588</v>
      </c>
      <c r="F1632" s="9">
        <v>4.3560000000000001E-2</v>
      </c>
      <c r="G1632" s="9">
        <v>0.6</v>
      </c>
      <c r="H1632" s="9">
        <v>0.19999999999999996</v>
      </c>
      <c r="I1632" s="9">
        <v>0.36</v>
      </c>
      <c r="J1632" s="9">
        <v>0.89</v>
      </c>
      <c r="K1632" s="10">
        <v>0.5299166666666667</v>
      </c>
      <c r="L1632" s="9">
        <v>0.71499999999999997</v>
      </c>
      <c r="M1632" s="9">
        <v>0.96897082218232244</v>
      </c>
      <c r="N1632" s="10">
        <v>0.1</v>
      </c>
      <c r="O1632" s="10">
        <v>0.16</v>
      </c>
      <c r="P1632" s="9">
        <v>1</v>
      </c>
      <c r="Q1632" s="10">
        <v>0.20749999999999999</v>
      </c>
      <c r="R1632" s="9">
        <v>0.96743999999999997</v>
      </c>
      <c r="S1632" s="9">
        <v>0.52161268292683005</v>
      </c>
      <c r="T1632" s="11">
        <v>0.698032506</v>
      </c>
      <c r="U1632" s="9">
        <v>0.4021889387</v>
      </c>
      <c r="V1632" s="10">
        <v>0.65793411000000002</v>
      </c>
      <c r="W1632" s="9">
        <v>2.736861370894195E-2</v>
      </c>
      <c r="X1632" s="9">
        <v>5.52040884424553E-2</v>
      </c>
      <c r="Y1632" s="9">
        <v>0.81</v>
      </c>
      <c r="Z1632" s="9">
        <v>0.67</v>
      </c>
      <c r="AA1632" s="10">
        <v>5.1587165113319809E-3</v>
      </c>
      <c r="AB1632" s="9">
        <v>0.89327999629657584</v>
      </c>
      <c r="AC1632" s="9">
        <v>0.63100000000000001</v>
      </c>
      <c r="AD1632" s="10">
        <v>0.49197638140684241</v>
      </c>
      <c r="AE1632" s="10">
        <v>0.47567186443854997</v>
      </c>
      <c r="AF1632" s="9">
        <v>3.2187870700653001E-2</v>
      </c>
      <c r="AG1632" s="9">
        <v>4.1510142857142857E-2</v>
      </c>
    </row>
    <row r="1633" spans="3:33">
      <c r="C1633" t="s">
        <v>242</v>
      </c>
      <c r="D1633">
        <v>2006</v>
      </c>
      <c r="E1633" s="9">
        <v>0.61482713498622588</v>
      </c>
      <c r="F1633" s="9">
        <v>4.3560000000000001E-2</v>
      </c>
      <c r="G1633" s="9">
        <v>0.59666666666666668</v>
      </c>
      <c r="H1633" s="9">
        <v>0.19999999999999996</v>
      </c>
      <c r="I1633" s="9">
        <v>0.36</v>
      </c>
      <c r="J1633" s="9">
        <v>0.89</v>
      </c>
      <c r="K1633" s="10">
        <v>0.5299166666666667</v>
      </c>
      <c r="L1633" s="9">
        <v>0.71160000000000001</v>
      </c>
      <c r="M1633" s="9">
        <v>0.9740290142728224</v>
      </c>
      <c r="N1633" s="10">
        <v>0.1</v>
      </c>
      <c r="O1633" s="10">
        <v>0.11</v>
      </c>
      <c r="P1633" s="9">
        <v>1</v>
      </c>
      <c r="Q1633" s="10">
        <v>0.20749999999999999</v>
      </c>
      <c r="R1633" s="9">
        <v>0.97087999999999997</v>
      </c>
      <c r="S1633" s="9">
        <v>0.51198146341463402</v>
      </c>
      <c r="T1633" s="11">
        <v>0.698032506</v>
      </c>
      <c r="U1633" s="9">
        <v>0.38775594210000003</v>
      </c>
      <c r="V1633" s="10">
        <v>0.62368132516666663</v>
      </c>
      <c r="W1633" s="9">
        <v>2.736861370894195E-2</v>
      </c>
      <c r="X1633" s="9">
        <v>5.52040884424553E-2</v>
      </c>
      <c r="Y1633" s="9">
        <v>0.81</v>
      </c>
      <c r="Z1633" s="9">
        <v>0.67</v>
      </c>
      <c r="AA1633" s="10">
        <v>5.1587165113319809E-3</v>
      </c>
      <c r="AB1633" s="9">
        <v>0.89559999632071974</v>
      </c>
      <c r="AC1633" s="9">
        <v>0.61</v>
      </c>
      <c r="AD1633" s="10">
        <v>0.51585996055493299</v>
      </c>
      <c r="AE1633" s="10">
        <v>0.47727130684182006</v>
      </c>
      <c r="AF1633" s="9">
        <v>6.4185009696687112E-2</v>
      </c>
      <c r="AG1633" s="9">
        <v>4.439314285714286E-2</v>
      </c>
    </row>
    <row r="1634" spans="3:33">
      <c r="C1634" t="s">
        <v>242</v>
      </c>
      <c r="D1634">
        <v>2007</v>
      </c>
      <c r="E1634" s="9">
        <v>0.61482713498622588</v>
      </c>
      <c r="F1634" s="9">
        <v>4.3560000000000001E-2</v>
      </c>
      <c r="G1634" s="9">
        <v>0.59333333333333338</v>
      </c>
      <c r="H1634" s="9">
        <v>0.19999999999999996</v>
      </c>
      <c r="I1634" s="9">
        <v>0.36</v>
      </c>
      <c r="J1634" s="9">
        <v>0.89</v>
      </c>
      <c r="K1634" s="10">
        <v>0.5299166666666667</v>
      </c>
      <c r="L1634" s="9">
        <v>0.70819999999999994</v>
      </c>
      <c r="M1634" s="9">
        <v>0.97281376003548914</v>
      </c>
      <c r="N1634" s="10">
        <v>0.1</v>
      </c>
      <c r="O1634" s="10">
        <v>0.13</v>
      </c>
      <c r="P1634" s="9">
        <v>1</v>
      </c>
      <c r="Q1634" s="10">
        <v>0.20749999999999999</v>
      </c>
      <c r="R1634" s="9">
        <v>0.97431999999999996</v>
      </c>
      <c r="S1634" s="9">
        <v>0.50247073170731793</v>
      </c>
      <c r="T1634" s="11">
        <v>0.698032506</v>
      </c>
      <c r="U1634" s="9">
        <v>0.17803714349999999</v>
      </c>
      <c r="V1634" s="10">
        <v>0.58942854033333336</v>
      </c>
      <c r="W1634" s="9">
        <v>2.736861370894195E-2</v>
      </c>
      <c r="X1634" s="9">
        <v>5.52040884424553E-2</v>
      </c>
      <c r="Y1634" s="9">
        <v>0.81</v>
      </c>
      <c r="Z1634" s="9">
        <v>0.67</v>
      </c>
      <c r="AA1634" s="10">
        <v>5.1587165113319809E-3</v>
      </c>
      <c r="AB1634" s="9">
        <v>0.89791999634486375</v>
      </c>
      <c r="AC1634" s="9">
        <v>0.61099999999999999</v>
      </c>
      <c r="AD1634" s="10">
        <v>0.49799539082105027</v>
      </c>
      <c r="AE1634" s="10">
        <v>0.49141534570147394</v>
      </c>
      <c r="AF1634" s="9">
        <v>0.12884091090092778</v>
      </c>
      <c r="AG1634" s="9">
        <v>5.0065714285714283E-2</v>
      </c>
    </row>
    <row r="1635" spans="3:33">
      <c r="C1635" t="s">
        <v>242</v>
      </c>
      <c r="D1635">
        <v>2008</v>
      </c>
      <c r="E1635" s="9">
        <v>0.61482713498622588</v>
      </c>
      <c r="F1635" s="9">
        <v>4.3560000000000001E-2</v>
      </c>
      <c r="G1635" s="9">
        <v>0.59000000000000008</v>
      </c>
      <c r="H1635" s="9">
        <v>0.19999999999999996</v>
      </c>
      <c r="I1635" s="9">
        <v>0.36</v>
      </c>
      <c r="J1635" s="9">
        <v>0.89</v>
      </c>
      <c r="K1635" s="10">
        <v>0.5299166666666667</v>
      </c>
      <c r="L1635" s="9">
        <v>0.70480000000000009</v>
      </c>
      <c r="M1635" s="9">
        <v>0.97099900782415038</v>
      </c>
      <c r="N1635" s="10">
        <v>0.1</v>
      </c>
      <c r="O1635" s="10">
        <v>0.13259999994188548</v>
      </c>
      <c r="P1635" s="9">
        <v>1</v>
      </c>
      <c r="Q1635" s="10">
        <v>0.20749999999999999</v>
      </c>
      <c r="R1635" s="9">
        <v>0.97431999999999996</v>
      </c>
      <c r="S1635" s="9">
        <v>0.49317024390244002</v>
      </c>
      <c r="T1635" s="11">
        <v>0.698032506</v>
      </c>
      <c r="U1635" s="9">
        <v>0.1607710795</v>
      </c>
      <c r="V1635" s="10">
        <v>0.55517575549999998</v>
      </c>
      <c r="W1635" s="9">
        <v>2.736861370894195E-2</v>
      </c>
      <c r="X1635" s="9">
        <v>5.52040884424553E-2</v>
      </c>
      <c r="Y1635" s="9">
        <v>0.81</v>
      </c>
      <c r="Z1635" s="9">
        <v>0.67</v>
      </c>
      <c r="AA1635" s="10">
        <v>5.1587165113319809E-3</v>
      </c>
      <c r="AB1635" s="9">
        <v>0.90023999636900764</v>
      </c>
      <c r="AC1635" s="9">
        <v>0.624</v>
      </c>
      <c r="AD1635" s="10">
        <v>0.41387643042506206</v>
      </c>
      <c r="AE1635" s="10">
        <v>0.45638936665659202</v>
      </c>
      <c r="AF1635" s="9">
        <v>0.28112104881584776</v>
      </c>
      <c r="AG1635" s="9">
        <v>4.8579285714285714E-2</v>
      </c>
    </row>
    <row r="1636" spans="3:33">
      <c r="C1636" t="s">
        <v>242</v>
      </c>
      <c r="D1636">
        <v>2009</v>
      </c>
      <c r="E1636" s="9">
        <v>0.61482713498622588</v>
      </c>
      <c r="F1636" s="9">
        <v>4.3560000000000001E-2</v>
      </c>
      <c r="G1636" s="9">
        <v>0.59819999981671579</v>
      </c>
      <c r="H1636" s="9">
        <v>0.19999999999999996</v>
      </c>
      <c r="I1636" s="9">
        <v>0.36</v>
      </c>
      <c r="J1636" s="9">
        <v>0.89219999995082611</v>
      </c>
      <c r="K1636" s="10">
        <v>0.5299166666666667</v>
      </c>
      <c r="L1636" s="9">
        <v>0.70140000000000002</v>
      </c>
      <c r="M1636" s="9">
        <v>0.97099900782415038</v>
      </c>
      <c r="N1636" s="10">
        <v>0.1</v>
      </c>
      <c r="O1636" s="10">
        <v>0.13519999988377093</v>
      </c>
      <c r="P1636" s="9">
        <v>1</v>
      </c>
      <c r="Q1636" s="10">
        <v>0.20749999999999999</v>
      </c>
      <c r="R1636" s="9">
        <v>0.97431999999999996</v>
      </c>
      <c r="S1636" s="9">
        <v>0.51730683848489634</v>
      </c>
      <c r="T1636" s="11">
        <v>0.698032506</v>
      </c>
      <c r="U1636" s="9">
        <v>0.28311670230000002</v>
      </c>
      <c r="V1636" s="10">
        <v>0.56627927036181713</v>
      </c>
      <c r="W1636" s="9">
        <v>2.736861370894195E-2</v>
      </c>
      <c r="X1636" s="9">
        <v>5.52040884424553E-2</v>
      </c>
      <c r="Y1636" s="9">
        <v>0.81</v>
      </c>
      <c r="Z1636" s="9">
        <v>0.67</v>
      </c>
      <c r="AA1636" s="10">
        <v>5.1587165113319809E-3</v>
      </c>
      <c r="AB1636" s="9">
        <v>0.90255999639315165</v>
      </c>
      <c r="AC1636" s="9">
        <v>0.622</v>
      </c>
      <c r="AD1636" s="10">
        <v>0.36600384432097199</v>
      </c>
      <c r="AE1636" s="10">
        <v>0.37578389372536403</v>
      </c>
      <c r="AF1636" s="9">
        <v>0.33955707470397667</v>
      </c>
      <c r="AG1636" s="9">
        <v>5.1180428571428571E-2</v>
      </c>
    </row>
    <row r="1637" spans="3:33">
      <c r="C1637" t="s">
        <v>242</v>
      </c>
      <c r="D1637">
        <v>2010</v>
      </c>
      <c r="E1637" s="9">
        <v>0.61482713498622588</v>
      </c>
      <c r="F1637" s="9">
        <v>4.3560000000000001E-2</v>
      </c>
      <c r="G1637" s="9">
        <v>0.6063999996334315</v>
      </c>
      <c r="H1637" s="9">
        <v>0.19999999999999996</v>
      </c>
      <c r="I1637" s="9">
        <v>0.36</v>
      </c>
      <c r="J1637" s="9">
        <v>0.89439999990165231</v>
      </c>
      <c r="K1637" s="10">
        <v>0.5299166666666667</v>
      </c>
      <c r="L1637" s="9">
        <v>0.70841399984322495</v>
      </c>
      <c r="M1637" s="9">
        <v>0.97099900782415038</v>
      </c>
      <c r="N1637" s="10">
        <v>0.1</v>
      </c>
      <c r="O1637" s="10">
        <v>0.13779999982565641</v>
      </c>
      <c r="P1637" s="9">
        <v>1</v>
      </c>
      <c r="Q1637" s="10">
        <v>0.20749999999999999</v>
      </c>
      <c r="R1637" s="9">
        <v>0.97431999999999996</v>
      </c>
      <c r="S1637" s="9">
        <v>0.54144343306735254</v>
      </c>
      <c r="T1637" s="11">
        <v>0.698032506</v>
      </c>
      <c r="U1637" s="9">
        <v>0.28594786925971849</v>
      </c>
      <c r="V1637" s="10">
        <v>0.57738278522363418</v>
      </c>
      <c r="W1637" s="9">
        <v>2.736861370894195E-2</v>
      </c>
      <c r="X1637" s="9">
        <v>5.52040884424553E-2</v>
      </c>
      <c r="Y1637" s="9">
        <v>0.81</v>
      </c>
      <c r="Z1637" s="9">
        <v>0.67</v>
      </c>
      <c r="AA1637" s="10">
        <v>5.1587165113319809E-3</v>
      </c>
      <c r="AB1637" s="9">
        <v>0.90487999641729555</v>
      </c>
      <c r="AC1637" s="9">
        <v>0.63200000000000001</v>
      </c>
      <c r="AD1637" s="10">
        <v>0.36734380584781179</v>
      </c>
      <c r="AE1637" s="10">
        <v>0.3770260547603459</v>
      </c>
      <c r="AF1637" s="9">
        <v>0.33616150403283385</v>
      </c>
      <c r="AG1637" s="9">
        <v>5.0668624297154005E-2</v>
      </c>
    </row>
    <row r="1638" spans="3:33">
      <c r="C1638" t="s">
        <v>244</v>
      </c>
      <c r="D1638">
        <v>1995</v>
      </c>
      <c r="E1638" s="9">
        <v>0.12312357320099258</v>
      </c>
      <c r="F1638" s="9">
        <v>5.4169999999999996E-2</v>
      </c>
      <c r="G1638" s="9">
        <v>0.49</v>
      </c>
      <c r="H1638" s="9">
        <v>0.30000000000000004</v>
      </c>
      <c r="I1638" s="9">
        <v>0.41133333333333333</v>
      </c>
      <c r="J1638" s="9">
        <v>0.53</v>
      </c>
      <c r="K1638" s="10">
        <v>0.60066666666666668</v>
      </c>
      <c r="L1638" s="9">
        <v>0.86699999999999999</v>
      </c>
      <c r="M1638" s="9">
        <v>0.9504771929825</v>
      </c>
      <c r="N1638" s="10">
        <v>0.12</v>
      </c>
      <c r="O1638" s="10">
        <v>0.16</v>
      </c>
      <c r="P1638" s="9">
        <v>0.86999999999999988</v>
      </c>
      <c r="Q1638" s="10">
        <v>0.40749999999999997</v>
      </c>
      <c r="R1638" s="9">
        <v>0.9748</v>
      </c>
      <c r="S1638" s="9">
        <v>0.66202390243902598</v>
      </c>
      <c r="T1638" s="11">
        <v>0.98634812199999999</v>
      </c>
      <c r="U1638" s="9">
        <v>0.29666840979999998</v>
      </c>
      <c r="V1638" s="10">
        <v>1</v>
      </c>
      <c r="W1638" s="9">
        <v>0</v>
      </c>
      <c r="X1638" s="9">
        <v>0</v>
      </c>
      <c r="Y1638" s="9">
        <v>0.91</v>
      </c>
      <c r="Z1638" s="9">
        <v>0.98</v>
      </c>
      <c r="AA1638" s="10">
        <v>0.19132653061224492</v>
      </c>
      <c r="AB1638" s="9">
        <v>0.54979999540000002</v>
      </c>
      <c r="AC1638" s="9">
        <v>0.54700000000000004</v>
      </c>
      <c r="AD1638" s="10">
        <v>0.45099335880558689</v>
      </c>
      <c r="AE1638" s="10">
        <v>0.5013397911713583</v>
      </c>
      <c r="AF1638" s="9">
        <v>3.8766169284249808E-4</v>
      </c>
      <c r="AG1638" s="9">
        <v>8.0521428571428567E-3</v>
      </c>
    </row>
    <row r="1639" spans="3:33">
      <c r="C1639" t="s">
        <v>244</v>
      </c>
      <c r="D1639">
        <v>1996</v>
      </c>
      <c r="E1639" s="9">
        <v>0.12312357320099258</v>
      </c>
      <c r="F1639" s="9">
        <v>5.4558000000000002E-2</v>
      </c>
      <c r="G1639" s="9">
        <v>0.46599999999999997</v>
      </c>
      <c r="H1639" s="9">
        <v>0.30000000000000004</v>
      </c>
      <c r="I1639" s="9">
        <v>0.41133333333333333</v>
      </c>
      <c r="J1639" s="9">
        <v>0.52400000000000002</v>
      </c>
      <c r="K1639" s="10">
        <v>0.60066666666666668</v>
      </c>
      <c r="L1639" s="9">
        <v>0.86319999999999997</v>
      </c>
      <c r="M1639" s="9">
        <v>0.9504771929825</v>
      </c>
      <c r="N1639" s="10">
        <v>0.12</v>
      </c>
      <c r="O1639" s="10">
        <v>0.09</v>
      </c>
      <c r="P1639" s="9">
        <v>0.81400000000000006</v>
      </c>
      <c r="Q1639" s="10">
        <v>0.40749999999999997</v>
      </c>
      <c r="R1639" s="9">
        <v>0.9748</v>
      </c>
      <c r="S1639" s="9">
        <v>0.65952439024390408</v>
      </c>
      <c r="T1639" s="11">
        <v>0.98634812199999999</v>
      </c>
      <c r="U1639" s="9">
        <v>0.26201791860000001</v>
      </c>
      <c r="V1639" s="10">
        <v>1</v>
      </c>
      <c r="W1639" s="9">
        <v>0</v>
      </c>
      <c r="X1639" s="9">
        <v>0</v>
      </c>
      <c r="Y1639" s="9">
        <v>0.91</v>
      </c>
      <c r="Z1639" s="9">
        <v>0.98</v>
      </c>
      <c r="AA1639" s="10">
        <v>0.19132653061224492</v>
      </c>
      <c r="AB1639" s="9">
        <v>0.54979999540000002</v>
      </c>
      <c r="AC1639" s="9">
        <v>0.56200000000000006</v>
      </c>
      <c r="AD1639" s="10">
        <v>0.44999322329381802</v>
      </c>
      <c r="AE1639" s="10">
        <v>0.50136713384770126</v>
      </c>
      <c r="AF1639" s="9">
        <v>3.9557315578128889E-4</v>
      </c>
      <c r="AG1639" s="9">
        <v>8.1248571428571437E-3</v>
      </c>
    </row>
    <row r="1640" spans="3:33">
      <c r="C1640" t="s">
        <v>244</v>
      </c>
      <c r="D1640">
        <v>1997</v>
      </c>
      <c r="E1640" s="9">
        <v>0.12312357320099258</v>
      </c>
      <c r="F1640" s="9">
        <v>5.4946000000000002E-2</v>
      </c>
      <c r="G1640" s="9">
        <v>0.44200000000000006</v>
      </c>
      <c r="H1640" s="9">
        <v>0.30000000000000004</v>
      </c>
      <c r="I1640" s="9">
        <v>0.41133333333333333</v>
      </c>
      <c r="J1640" s="9">
        <v>0.51800000000000002</v>
      </c>
      <c r="K1640" s="10">
        <v>0.60066666666666668</v>
      </c>
      <c r="L1640" s="9">
        <v>0.85939999999999994</v>
      </c>
      <c r="M1640" s="9">
        <v>0.9504771929825</v>
      </c>
      <c r="N1640" s="10">
        <v>0.12</v>
      </c>
      <c r="O1640" s="10">
        <v>0.09</v>
      </c>
      <c r="P1640" s="9">
        <v>0.75800000000000001</v>
      </c>
      <c r="Q1640" s="10">
        <v>0.40749999999999997</v>
      </c>
      <c r="R1640" s="9">
        <v>0.9748</v>
      </c>
      <c r="S1640" s="9">
        <v>0.66085804878048804</v>
      </c>
      <c r="T1640" s="11">
        <v>0.98634812199999999</v>
      </c>
      <c r="U1640" s="9">
        <v>0.29915465860000001</v>
      </c>
      <c r="V1640" s="10">
        <v>1</v>
      </c>
      <c r="W1640" s="9">
        <v>0</v>
      </c>
      <c r="X1640" s="9">
        <v>0</v>
      </c>
      <c r="Y1640" s="9">
        <v>0.91</v>
      </c>
      <c r="Z1640" s="9">
        <v>0.98</v>
      </c>
      <c r="AA1640" s="10">
        <v>0.19132653061224492</v>
      </c>
      <c r="AB1640" s="9">
        <v>0.54979999540000002</v>
      </c>
      <c r="AC1640" s="9">
        <v>0.53400000000000003</v>
      </c>
      <c r="AD1640" s="10">
        <v>0.46211042522961998</v>
      </c>
      <c r="AE1640" s="10">
        <v>0.49122246231748151</v>
      </c>
      <c r="AF1640" s="9">
        <v>7.2621390362870005E-4</v>
      </c>
      <c r="AG1640" s="9">
        <v>6.7962857142857148E-3</v>
      </c>
    </row>
    <row r="1641" spans="3:33">
      <c r="C1641" t="s">
        <v>244</v>
      </c>
      <c r="D1641">
        <v>1998</v>
      </c>
      <c r="E1641" s="9">
        <v>0.12312357320099258</v>
      </c>
      <c r="F1641" s="9">
        <v>5.5333999999999994E-2</v>
      </c>
      <c r="G1641" s="9">
        <v>0.41799999999999993</v>
      </c>
      <c r="H1641" s="9">
        <v>0.30000000000000004</v>
      </c>
      <c r="I1641" s="9">
        <v>0.41133333333333333</v>
      </c>
      <c r="J1641" s="9">
        <v>0.51200000000000001</v>
      </c>
      <c r="K1641" s="10">
        <v>0.60066666666666668</v>
      </c>
      <c r="L1641" s="9">
        <v>0.85560000000000003</v>
      </c>
      <c r="M1641" s="9">
        <v>0.9504771929825</v>
      </c>
      <c r="N1641" s="10">
        <v>0.12</v>
      </c>
      <c r="O1641" s="10">
        <v>0.19</v>
      </c>
      <c r="P1641" s="9">
        <v>0.70199999999999996</v>
      </c>
      <c r="Q1641" s="10">
        <v>0.40749999999999997</v>
      </c>
      <c r="R1641" s="9">
        <v>0.9748</v>
      </c>
      <c r="S1641" s="9">
        <v>0.66542097560975599</v>
      </c>
      <c r="T1641" s="11">
        <v>0.98634812199999999</v>
      </c>
      <c r="U1641" s="9">
        <v>0.48648743729999999</v>
      </c>
      <c r="V1641" s="10">
        <v>1</v>
      </c>
      <c r="W1641" s="9">
        <v>0</v>
      </c>
      <c r="X1641" s="9">
        <v>0</v>
      </c>
      <c r="Y1641" s="9">
        <v>0.91</v>
      </c>
      <c r="Z1641" s="9">
        <v>0.98</v>
      </c>
      <c r="AA1641" s="10">
        <v>0.19132653061224492</v>
      </c>
      <c r="AB1641" s="9">
        <v>0.54979999540000002</v>
      </c>
      <c r="AC1641" s="9">
        <v>0.54100000000000004</v>
      </c>
      <c r="AD1641" s="10">
        <v>0.47422762716542205</v>
      </c>
      <c r="AE1641" s="10">
        <v>0.48107779078726176</v>
      </c>
      <c r="AF1641" s="9">
        <v>1.053346302133E-3</v>
      </c>
      <c r="AG1641" s="9">
        <v>5.4677142857142858E-3</v>
      </c>
    </row>
    <row r="1642" spans="3:33">
      <c r="C1642" t="s">
        <v>244</v>
      </c>
      <c r="D1642">
        <v>1999</v>
      </c>
      <c r="E1642" s="9">
        <v>0.12312357320099258</v>
      </c>
      <c r="F1642" s="9">
        <v>5.5721999999999994E-2</v>
      </c>
      <c r="G1642" s="9">
        <v>0.39400000000000002</v>
      </c>
      <c r="H1642" s="9">
        <v>0.30000000000000004</v>
      </c>
      <c r="I1642" s="9">
        <v>0.41133333333333333</v>
      </c>
      <c r="J1642" s="9">
        <v>0.50600000000000001</v>
      </c>
      <c r="K1642" s="10">
        <v>0.60066666666666668</v>
      </c>
      <c r="L1642" s="9">
        <v>0.85180000000000011</v>
      </c>
      <c r="M1642" s="9">
        <v>0.9504771929825</v>
      </c>
      <c r="N1642" s="10">
        <v>0.12</v>
      </c>
      <c r="O1642" s="10">
        <v>0.06</v>
      </c>
      <c r="P1642" s="9">
        <v>0.64600000000000002</v>
      </c>
      <c r="Q1642" s="10">
        <v>0.40749999999999997</v>
      </c>
      <c r="R1642" s="9">
        <v>0.9748</v>
      </c>
      <c r="S1642" s="9">
        <v>0.67233121951219599</v>
      </c>
      <c r="T1642" s="11">
        <v>0.98634812199999999</v>
      </c>
      <c r="U1642" s="9">
        <v>0.40370354480000004</v>
      </c>
      <c r="V1642" s="10">
        <v>1</v>
      </c>
      <c r="W1642" s="9">
        <v>0</v>
      </c>
      <c r="X1642" s="9">
        <v>0</v>
      </c>
      <c r="Y1642" s="9">
        <v>0.91</v>
      </c>
      <c r="Z1642" s="9">
        <v>0.98</v>
      </c>
      <c r="AA1642" s="10">
        <v>0.19132653061224492</v>
      </c>
      <c r="AB1642" s="9">
        <v>0.54979999540000002</v>
      </c>
      <c r="AC1642" s="9">
        <v>0.54</v>
      </c>
      <c r="AD1642" s="10">
        <v>0.43140309176758701</v>
      </c>
      <c r="AE1642" s="10">
        <v>0.4711075769637299</v>
      </c>
      <c r="AF1642" s="9">
        <v>2.1819688725557779E-3</v>
      </c>
      <c r="AG1642" s="9">
        <v>4.1391428571428569E-3</v>
      </c>
    </row>
    <row r="1643" spans="3:33">
      <c r="C1643" t="s">
        <v>244</v>
      </c>
      <c r="D1643">
        <v>2000</v>
      </c>
      <c r="E1643" s="9">
        <v>0.12312357320099258</v>
      </c>
      <c r="F1643" s="9">
        <v>5.611E-2</v>
      </c>
      <c r="G1643" s="9">
        <v>0.37</v>
      </c>
      <c r="H1643" s="9">
        <v>0.30000000000000004</v>
      </c>
      <c r="I1643" s="9">
        <v>0.41133333333333333</v>
      </c>
      <c r="J1643" s="9">
        <v>0.5</v>
      </c>
      <c r="K1643" s="10">
        <v>0.60066666666666668</v>
      </c>
      <c r="L1643" s="9">
        <v>0.84799999999999998</v>
      </c>
      <c r="M1643" s="9">
        <v>0.9504771929825</v>
      </c>
      <c r="N1643" s="10">
        <v>0.12</v>
      </c>
      <c r="O1643" s="10">
        <v>0.03</v>
      </c>
      <c r="P1643" s="9">
        <v>0.59000000000000008</v>
      </c>
      <c r="Q1643" s="10">
        <v>0.40749999999999997</v>
      </c>
      <c r="R1643" s="9">
        <v>0.9748</v>
      </c>
      <c r="S1643" s="9">
        <v>0.680065853658538</v>
      </c>
      <c r="T1643" s="11">
        <v>0.98634812199999999</v>
      </c>
      <c r="U1643" s="9">
        <v>0.27122655699999998</v>
      </c>
      <c r="V1643" s="10">
        <v>1</v>
      </c>
      <c r="W1643" s="9">
        <v>0</v>
      </c>
      <c r="X1643" s="9">
        <v>0</v>
      </c>
      <c r="Y1643" s="9">
        <v>0.91</v>
      </c>
      <c r="Z1643" s="9">
        <v>0.98</v>
      </c>
      <c r="AA1643" s="10">
        <v>0.19132653061224492</v>
      </c>
      <c r="AB1643" s="9">
        <v>0.54979999540000002</v>
      </c>
      <c r="AC1643" s="9">
        <v>0.57399999999999995</v>
      </c>
      <c r="AD1643" s="10">
        <v>0.38857855636975203</v>
      </c>
      <c r="AE1643" s="10">
        <v>0.46113736314019799</v>
      </c>
      <c r="AF1643" s="9">
        <v>4.601678735602222E-3</v>
      </c>
      <c r="AG1643" s="9">
        <v>4.5019999999999999E-3</v>
      </c>
    </row>
    <row r="1644" spans="3:33">
      <c r="C1644" t="s">
        <v>244</v>
      </c>
      <c r="D1644">
        <v>2001</v>
      </c>
      <c r="E1644" s="9">
        <v>0.12312357320099258</v>
      </c>
      <c r="F1644" s="9">
        <v>5.7232199974916881E-2</v>
      </c>
      <c r="G1644" s="9">
        <v>0.34799999999999998</v>
      </c>
      <c r="H1644" s="9">
        <v>0.30000000000000004</v>
      </c>
      <c r="I1644" s="9">
        <v>0.41133333333333333</v>
      </c>
      <c r="J1644" s="9">
        <v>0.49199999999999999</v>
      </c>
      <c r="K1644" s="10">
        <v>0.60066666666666668</v>
      </c>
      <c r="L1644" s="9">
        <v>0.84379999999999999</v>
      </c>
      <c r="M1644" s="9">
        <v>0.9504771929825</v>
      </c>
      <c r="N1644" s="10">
        <v>0.12</v>
      </c>
      <c r="O1644" s="10">
        <v>0.04</v>
      </c>
      <c r="P1644" s="9">
        <v>0.55500000000000005</v>
      </c>
      <c r="Q1644" s="10">
        <v>0.40749999999999997</v>
      </c>
      <c r="R1644" s="9">
        <v>0.9748</v>
      </c>
      <c r="S1644" s="9">
        <v>0.68680439024390394</v>
      </c>
      <c r="T1644" s="11">
        <v>0.98634812199999999</v>
      </c>
      <c r="U1644" s="9">
        <v>0.65908236310000001</v>
      </c>
      <c r="V1644" s="10">
        <v>1</v>
      </c>
      <c r="W1644" s="9">
        <v>0</v>
      </c>
      <c r="X1644" s="9">
        <v>0</v>
      </c>
      <c r="Y1644" s="9">
        <v>0.91</v>
      </c>
      <c r="Z1644" s="9">
        <v>0.98</v>
      </c>
      <c r="AA1644" s="10">
        <v>0.19132653061224492</v>
      </c>
      <c r="AB1644" s="9">
        <v>0.54979999540000002</v>
      </c>
      <c r="AC1644" s="9">
        <v>0.56200000000000006</v>
      </c>
      <c r="AD1644" s="10">
        <v>0.43612568263701262</v>
      </c>
      <c r="AE1644" s="10">
        <v>0.41832257714489501</v>
      </c>
      <c r="AF1644" s="9">
        <v>5.0782639014923334E-3</v>
      </c>
      <c r="AG1644" s="9">
        <v>5.0404285714285707E-3</v>
      </c>
    </row>
    <row r="1645" spans="3:33">
      <c r="C1645" t="s">
        <v>244</v>
      </c>
      <c r="D1645">
        <v>2002</v>
      </c>
      <c r="E1645" s="9">
        <v>0.12312357320099258</v>
      </c>
      <c r="F1645" s="9">
        <v>5.8354399949833748E-2</v>
      </c>
      <c r="G1645" s="9">
        <v>0.32599999999999996</v>
      </c>
      <c r="H1645" s="9">
        <v>0.30000000000000004</v>
      </c>
      <c r="I1645" s="9">
        <v>0.41133333333333333</v>
      </c>
      <c r="J1645" s="9">
        <v>0.48399999999999999</v>
      </c>
      <c r="K1645" s="10">
        <v>0.60066666666666668</v>
      </c>
      <c r="L1645" s="9">
        <v>0.8395999999999999</v>
      </c>
      <c r="M1645" s="9">
        <v>0.9504771929825</v>
      </c>
      <c r="N1645" s="10">
        <v>0.12</v>
      </c>
      <c r="O1645" s="10">
        <v>0.23</v>
      </c>
      <c r="P1645" s="9">
        <v>0.52</v>
      </c>
      <c r="Q1645" s="10">
        <v>0.40749999999999997</v>
      </c>
      <c r="R1645" s="9">
        <v>0.9748</v>
      </c>
      <c r="S1645" s="9">
        <v>0.69093853658536597</v>
      </c>
      <c r="T1645" s="11">
        <v>0.98634812199999999</v>
      </c>
      <c r="U1645" s="9">
        <v>0.67651247940000003</v>
      </c>
      <c r="V1645" s="10">
        <v>1</v>
      </c>
      <c r="W1645" s="9">
        <v>0</v>
      </c>
      <c r="X1645" s="9">
        <v>0</v>
      </c>
      <c r="Y1645" s="9">
        <v>0.91</v>
      </c>
      <c r="Z1645" s="9">
        <v>0.98</v>
      </c>
      <c r="AA1645" s="10">
        <v>0.19132653061224492</v>
      </c>
      <c r="AB1645" s="9">
        <v>0.54979999540000002</v>
      </c>
      <c r="AC1645" s="9">
        <v>0.56899999999999995</v>
      </c>
      <c r="AD1645" s="10">
        <v>0.48367280890427322</v>
      </c>
      <c r="AE1645" s="10">
        <v>0.37550779114959199</v>
      </c>
      <c r="AF1645" s="9">
        <v>7.6165662276087773E-3</v>
      </c>
      <c r="AG1645" s="9">
        <v>5.4174285714285713E-3</v>
      </c>
    </row>
    <row r="1646" spans="3:33">
      <c r="C1646" t="s">
        <v>244</v>
      </c>
      <c r="D1646">
        <v>2003</v>
      </c>
      <c r="E1646" s="9">
        <v>0.12312357320099258</v>
      </c>
      <c r="F1646" s="9">
        <v>5.9476599924750621E-2</v>
      </c>
      <c r="G1646" s="9">
        <v>0.30400000000000005</v>
      </c>
      <c r="H1646" s="9">
        <v>0.30000000000000004</v>
      </c>
      <c r="I1646" s="9">
        <v>0.41133333333333333</v>
      </c>
      <c r="J1646" s="9">
        <v>0.47599999999999998</v>
      </c>
      <c r="K1646" s="10">
        <v>0.60066666666666668</v>
      </c>
      <c r="L1646" s="9">
        <v>0.83540000000000003</v>
      </c>
      <c r="M1646" s="9">
        <v>0.94547836257316664</v>
      </c>
      <c r="N1646" s="10">
        <v>0.12</v>
      </c>
      <c r="O1646" s="10">
        <v>7.0000000000000007E-2</v>
      </c>
      <c r="P1646" s="9">
        <v>0.48499999999999999</v>
      </c>
      <c r="Q1646" s="10">
        <v>0.40749999999999997</v>
      </c>
      <c r="R1646" s="9">
        <v>0.9748</v>
      </c>
      <c r="S1646" s="9">
        <v>0.69135219512195212</v>
      </c>
      <c r="T1646" s="11">
        <v>0.98634812199999999</v>
      </c>
      <c r="U1646" s="9">
        <v>0.91402387790000006</v>
      </c>
      <c r="V1646" s="10">
        <v>0.96215903275000003</v>
      </c>
      <c r="W1646" s="9">
        <v>0</v>
      </c>
      <c r="X1646" s="9">
        <v>0</v>
      </c>
      <c r="Y1646" s="9">
        <v>0.91</v>
      </c>
      <c r="Z1646" s="9">
        <v>0.98</v>
      </c>
      <c r="AA1646" s="10">
        <v>0.19132653061224492</v>
      </c>
      <c r="AB1646" s="9">
        <v>0.54979999540000002</v>
      </c>
      <c r="AC1646" s="9">
        <v>0.53200000000000003</v>
      </c>
      <c r="AD1646" s="10">
        <v>0.48461797843690385</v>
      </c>
      <c r="AE1646" s="10">
        <v>0.38682225421581801</v>
      </c>
      <c r="AF1646" s="9">
        <v>1.1627106674095557E-2</v>
      </c>
      <c r="AG1646" s="9">
        <v>5.6020000000000002E-3</v>
      </c>
    </row>
    <row r="1647" spans="3:33">
      <c r="C1647" t="s">
        <v>244</v>
      </c>
      <c r="D1647">
        <v>2004</v>
      </c>
      <c r="E1647" s="9">
        <v>0.12312357320099258</v>
      </c>
      <c r="F1647" s="9">
        <v>6.0598799899667502E-2</v>
      </c>
      <c r="G1647" s="9">
        <v>0.28200000000000003</v>
      </c>
      <c r="H1647" s="9">
        <v>0.30000000000000004</v>
      </c>
      <c r="I1647" s="9">
        <v>0.41133333333333333</v>
      </c>
      <c r="J1647" s="9">
        <v>0.46799999999999997</v>
      </c>
      <c r="K1647" s="10">
        <v>0.60066666666666668</v>
      </c>
      <c r="L1647" s="9">
        <v>0.83120000000000005</v>
      </c>
      <c r="M1647" s="9">
        <v>0.9426566666666667</v>
      </c>
      <c r="N1647" s="10">
        <v>0.12</v>
      </c>
      <c r="O1647" s="10">
        <v>0.06</v>
      </c>
      <c r="P1647" s="9">
        <v>0.45</v>
      </c>
      <c r="Q1647" s="10">
        <v>0.40749999999999997</v>
      </c>
      <c r="R1647" s="9">
        <v>0.9748</v>
      </c>
      <c r="S1647" s="9">
        <v>0.68754731707317207</v>
      </c>
      <c r="T1647" s="11">
        <v>0.98634812199999999</v>
      </c>
      <c r="U1647" s="9">
        <v>0.71676382839999997</v>
      </c>
      <c r="V1647" s="10">
        <v>0.90808548175000003</v>
      </c>
      <c r="W1647" s="9">
        <v>0</v>
      </c>
      <c r="X1647" s="9">
        <v>0</v>
      </c>
      <c r="Y1647" s="9">
        <v>0.91</v>
      </c>
      <c r="Z1647" s="9">
        <v>0.98</v>
      </c>
      <c r="AA1647" s="10">
        <v>0.19132653061224492</v>
      </c>
      <c r="AB1647" s="9">
        <v>0.54979999540000002</v>
      </c>
      <c r="AC1647" s="9">
        <v>0.53600000000000003</v>
      </c>
      <c r="AD1647" s="10">
        <v>0.51031432841995517</v>
      </c>
      <c r="AE1647" s="10">
        <v>0.39837090108746598</v>
      </c>
      <c r="AF1647" s="9">
        <v>1.8589100222275889E-2</v>
      </c>
      <c r="AG1647" s="9">
        <v>6.7210000000000004E-3</v>
      </c>
    </row>
    <row r="1648" spans="3:33">
      <c r="C1648" t="s">
        <v>244</v>
      </c>
      <c r="D1648">
        <v>2005</v>
      </c>
      <c r="E1648" s="9">
        <v>0.12312357320099258</v>
      </c>
      <c r="F1648" s="9">
        <v>6.1720999874584376E-2</v>
      </c>
      <c r="G1648" s="9">
        <v>0.26</v>
      </c>
      <c r="H1648" s="9">
        <v>0.30000000000000004</v>
      </c>
      <c r="I1648" s="9">
        <v>0.41133333333333333</v>
      </c>
      <c r="J1648" s="9">
        <v>0.45999999999999996</v>
      </c>
      <c r="K1648" s="10">
        <v>0.60066666666666668</v>
      </c>
      <c r="L1648" s="9">
        <v>0.82700000000000007</v>
      </c>
      <c r="M1648" s="9">
        <v>0.94579222222216663</v>
      </c>
      <c r="N1648" s="10">
        <v>0.12</v>
      </c>
      <c r="O1648" s="10">
        <v>0.09</v>
      </c>
      <c r="P1648" s="9">
        <v>0.40499999999999997</v>
      </c>
      <c r="Q1648" s="10">
        <v>0.40749999999999997</v>
      </c>
      <c r="R1648" s="9">
        <v>0.97792000000000001</v>
      </c>
      <c r="S1648" s="9">
        <v>0.67945804878048799</v>
      </c>
      <c r="T1648" s="11">
        <v>0.98634812199999999</v>
      </c>
      <c r="U1648" s="9">
        <v>0.69093220749999995</v>
      </c>
      <c r="V1648" s="10">
        <v>0.85401193075000004</v>
      </c>
      <c r="W1648" s="9">
        <v>0</v>
      </c>
      <c r="X1648" s="9">
        <v>0</v>
      </c>
      <c r="Y1648" s="9">
        <v>0.91</v>
      </c>
      <c r="Z1648" s="9">
        <v>0.98</v>
      </c>
      <c r="AA1648" s="10">
        <v>0.19132653061224492</v>
      </c>
      <c r="AB1648" s="9">
        <v>0.54979999540000002</v>
      </c>
      <c r="AC1648" s="9">
        <v>0.53600000000000003</v>
      </c>
      <c r="AD1648" s="10">
        <v>0.50576160097555045</v>
      </c>
      <c r="AE1648" s="10">
        <v>0.397769524801314</v>
      </c>
      <c r="AF1648" s="9">
        <v>3.4271466965144333E-2</v>
      </c>
      <c r="AG1648" s="9">
        <v>6.6500000000000005E-3</v>
      </c>
    </row>
    <row r="1649" spans="3:33">
      <c r="C1649" t="s">
        <v>244</v>
      </c>
      <c r="D1649">
        <v>2006</v>
      </c>
      <c r="E1649" s="9">
        <v>0.12312357320099258</v>
      </c>
      <c r="F1649" s="9">
        <v>6.2843199849501249E-2</v>
      </c>
      <c r="G1649" s="9">
        <v>0.24</v>
      </c>
      <c r="H1649" s="9">
        <v>0.30000000000000004</v>
      </c>
      <c r="I1649" s="9">
        <v>0.41133333333333333</v>
      </c>
      <c r="J1649" s="9">
        <v>0.45333333333333337</v>
      </c>
      <c r="K1649" s="10">
        <v>0.60066666666666668</v>
      </c>
      <c r="L1649" s="9">
        <v>0.82200000000000006</v>
      </c>
      <c r="M1649" s="9">
        <v>0.93248833333333336</v>
      </c>
      <c r="N1649" s="10">
        <v>0.12</v>
      </c>
      <c r="O1649" s="10">
        <v>7.0000000000000007E-2</v>
      </c>
      <c r="P1649" s="9">
        <v>0.36</v>
      </c>
      <c r="Q1649" s="10">
        <v>0.40749999999999997</v>
      </c>
      <c r="R1649" s="9">
        <v>0.98104000000000002</v>
      </c>
      <c r="S1649" s="9">
        <v>0.66768780487805002</v>
      </c>
      <c r="T1649" s="11">
        <v>0.98634812199999999</v>
      </c>
      <c r="U1649" s="9">
        <v>0.59838905359999994</v>
      </c>
      <c r="V1649" s="10">
        <v>0.79766221800000003</v>
      </c>
      <c r="W1649" s="9">
        <v>0</v>
      </c>
      <c r="X1649" s="9">
        <v>0</v>
      </c>
      <c r="Y1649" s="9">
        <v>0.91</v>
      </c>
      <c r="Z1649" s="9">
        <v>0.98</v>
      </c>
      <c r="AA1649" s="10">
        <v>0.19132653061224492</v>
      </c>
      <c r="AB1649" s="9">
        <v>0.54979999540000002</v>
      </c>
      <c r="AC1649" s="9">
        <v>0.55399999999999994</v>
      </c>
      <c r="AD1649" s="10">
        <v>0.49955504291209241</v>
      </c>
      <c r="AE1649" s="10">
        <v>0.44262712269153398</v>
      </c>
      <c r="AF1649" s="9">
        <v>4.9070266325493224E-2</v>
      </c>
      <c r="AG1649" s="9">
        <v>7.0584285714285714E-3</v>
      </c>
    </row>
    <row r="1650" spans="3:33">
      <c r="C1650" t="s">
        <v>244</v>
      </c>
      <c r="D1650">
        <v>2007</v>
      </c>
      <c r="E1650" s="9">
        <v>0.12312357320099258</v>
      </c>
      <c r="F1650" s="9">
        <v>6.3965399824418123E-2</v>
      </c>
      <c r="G1650" s="9">
        <v>0.21999999999999997</v>
      </c>
      <c r="H1650" s="9">
        <v>0.30000000000000004</v>
      </c>
      <c r="I1650" s="9">
        <v>0.41133333333333333</v>
      </c>
      <c r="J1650" s="9">
        <v>0.44666666666666666</v>
      </c>
      <c r="K1650" s="10">
        <v>0.60066666666666668</v>
      </c>
      <c r="L1650" s="9">
        <v>0.81700000000000006</v>
      </c>
      <c r="M1650" s="9">
        <v>0.93047055555549996</v>
      </c>
      <c r="N1650" s="10">
        <v>0.12</v>
      </c>
      <c r="O1650" s="10">
        <v>0.05</v>
      </c>
      <c r="P1650" s="9">
        <v>0.36719999983906748</v>
      </c>
      <c r="Q1650" s="10">
        <v>0.40749999999999997</v>
      </c>
      <c r="R1650" s="9">
        <v>0.98416000000000003</v>
      </c>
      <c r="S1650" s="9">
        <v>0.6536902439024399</v>
      </c>
      <c r="T1650" s="11">
        <v>0.98634812199999999</v>
      </c>
      <c r="U1650" s="9">
        <v>0.69106810100000005</v>
      </c>
      <c r="V1650" s="10">
        <v>0.74131250525000003</v>
      </c>
      <c r="W1650" s="9">
        <v>0</v>
      </c>
      <c r="X1650" s="9">
        <v>0</v>
      </c>
      <c r="Y1650" s="9">
        <v>0.91</v>
      </c>
      <c r="Z1650" s="9">
        <v>0.98</v>
      </c>
      <c r="AA1650" s="10">
        <v>0.19132653061224492</v>
      </c>
      <c r="AB1650" s="9">
        <v>0.54979999540000002</v>
      </c>
      <c r="AC1650" s="9">
        <v>0.52900000000000003</v>
      </c>
      <c r="AD1650" s="10">
        <v>0.49883639221587678</v>
      </c>
      <c r="AE1650" s="10">
        <v>0.44967336583526796</v>
      </c>
      <c r="AF1650" s="9">
        <v>8.0862471469456659E-2</v>
      </c>
      <c r="AG1650" s="9">
        <v>7.0455714285714288E-3</v>
      </c>
    </row>
    <row r="1651" spans="3:33">
      <c r="C1651" t="s">
        <v>244</v>
      </c>
      <c r="D1651">
        <v>2008</v>
      </c>
      <c r="E1651" s="9">
        <v>0.12312357320099258</v>
      </c>
      <c r="F1651" s="9">
        <v>6.5087599799334997E-2</v>
      </c>
      <c r="G1651" s="9">
        <v>0.19999999999999996</v>
      </c>
      <c r="H1651" s="9">
        <v>0.30000000000000004</v>
      </c>
      <c r="I1651" s="9">
        <v>0.41133333333333333</v>
      </c>
      <c r="J1651" s="9">
        <v>0.43999999999999995</v>
      </c>
      <c r="K1651" s="10">
        <v>0.60066666666666668</v>
      </c>
      <c r="L1651" s="9">
        <v>0.81200000000000006</v>
      </c>
      <c r="M1651" s="9">
        <v>0.997229047619</v>
      </c>
      <c r="N1651" s="10">
        <v>0.12</v>
      </c>
      <c r="O1651" s="10">
        <v>5.0999999977648258E-2</v>
      </c>
      <c r="P1651" s="9">
        <v>0.37439999967813498</v>
      </c>
      <c r="Q1651" s="10">
        <v>0.40749999999999997</v>
      </c>
      <c r="R1651" s="9">
        <v>0.98728000000000005</v>
      </c>
      <c r="S1651" s="9">
        <v>0.63881804878048798</v>
      </c>
      <c r="T1651" s="11">
        <v>0.98634812199999999</v>
      </c>
      <c r="U1651" s="9">
        <v>0.87016385529999996</v>
      </c>
      <c r="V1651" s="10">
        <v>0.68496279250000003</v>
      </c>
      <c r="W1651" s="9">
        <v>0</v>
      </c>
      <c r="X1651" s="9">
        <v>0</v>
      </c>
      <c r="Y1651" s="9">
        <v>0.91</v>
      </c>
      <c r="Z1651" s="9">
        <v>0.98</v>
      </c>
      <c r="AA1651" s="10">
        <v>0.19132653061224492</v>
      </c>
      <c r="AB1651" s="9">
        <v>0.54979999540000002</v>
      </c>
      <c r="AC1651" s="9">
        <v>0.52700000000000002</v>
      </c>
      <c r="AD1651" s="10">
        <v>0.48194497440642836</v>
      </c>
      <c r="AE1651" s="10">
        <v>0.45258804787290002</v>
      </c>
      <c r="AF1651" s="9">
        <v>0.13329278119377</v>
      </c>
      <c r="AG1651" s="9">
        <v>6.9046600031496159E-3</v>
      </c>
    </row>
    <row r="1652" spans="3:33">
      <c r="C1652" t="s">
        <v>244</v>
      </c>
      <c r="D1652">
        <v>2009</v>
      </c>
      <c r="E1652" s="9">
        <v>0.12312357320099258</v>
      </c>
      <c r="F1652" s="9">
        <v>6.6209799774251885E-2</v>
      </c>
      <c r="G1652" s="9">
        <v>0.21599999964237215</v>
      </c>
      <c r="H1652" s="9">
        <v>0.30000000000000004</v>
      </c>
      <c r="I1652" s="9">
        <v>0.41133333333333333</v>
      </c>
      <c r="J1652" s="9">
        <v>0.45119999974966052</v>
      </c>
      <c r="K1652" s="10">
        <v>0.60066666666666668</v>
      </c>
      <c r="L1652" s="9">
        <v>0.80700000000000005</v>
      </c>
      <c r="M1652" s="9">
        <v>0.997229047619</v>
      </c>
      <c r="N1652" s="10">
        <v>0.12</v>
      </c>
      <c r="O1652" s="10">
        <v>5.1999999955296521E-2</v>
      </c>
      <c r="P1652" s="9">
        <v>0.38159999951720242</v>
      </c>
      <c r="Q1652" s="10">
        <v>0.40749999999999997</v>
      </c>
      <c r="R1652" s="9">
        <v>0.98728000000000005</v>
      </c>
      <c r="S1652" s="9">
        <v>0.66004168733049284</v>
      </c>
      <c r="T1652" s="11">
        <v>0.98634812199999999</v>
      </c>
      <c r="U1652" s="9">
        <v>0.9914222451000001</v>
      </c>
      <c r="V1652" s="10">
        <v>0.69866204804379772</v>
      </c>
      <c r="W1652" s="9">
        <v>0</v>
      </c>
      <c r="X1652" s="9">
        <v>0</v>
      </c>
      <c r="Y1652" s="9">
        <v>0.91</v>
      </c>
      <c r="Z1652" s="9">
        <v>0.98</v>
      </c>
      <c r="AA1652" s="10">
        <v>0.19132653061224492</v>
      </c>
      <c r="AB1652" s="9">
        <v>0.54979999540000002</v>
      </c>
      <c r="AC1652" s="9">
        <v>0.53700000000000003</v>
      </c>
      <c r="AD1652" s="10">
        <v>0.48820527075587961</v>
      </c>
      <c r="AE1652" s="10">
        <v>0.45665927802700795</v>
      </c>
      <c r="AF1652" s="9">
        <v>0.17470967783076777</v>
      </c>
      <c r="AG1652" s="9">
        <v>6.7637485777278031E-3</v>
      </c>
    </row>
    <row r="1653" spans="3:33">
      <c r="C1653" t="s">
        <v>244</v>
      </c>
      <c r="D1653">
        <v>2010</v>
      </c>
      <c r="E1653" s="9">
        <v>0.12312357320099258</v>
      </c>
      <c r="F1653" s="9">
        <v>6.7331999749168758E-2</v>
      </c>
      <c r="G1653" s="9">
        <v>0.23199999928474424</v>
      </c>
      <c r="H1653" s="9">
        <v>0.30000000000000004</v>
      </c>
      <c r="I1653" s="9">
        <v>0.41133333333333333</v>
      </c>
      <c r="J1653" s="9">
        <v>0.46239999949932098</v>
      </c>
      <c r="K1653" s="10">
        <v>0.60066666666666668</v>
      </c>
      <c r="L1653" s="9">
        <v>0.81506999981962136</v>
      </c>
      <c r="M1653" s="9">
        <v>0.997229047619</v>
      </c>
      <c r="N1653" s="10">
        <v>0.12</v>
      </c>
      <c r="O1653" s="10">
        <v>5.2999999932944776E-2</v>
      </c>
      <c r="P1653" s="9">
        <v>0.38879999935626985</v>
      </c>
      <c r="Q1653" s="10">
        <v>0.40749999999999997</v>
      </c>
      <c r="R1653" s="9">
        <v>0.98728000000000005</v>
      </c>
      <c r="S1653" s="9">
        <v>0.68126532588049782</v>
      </c>
      <c r="T1653" s="11">
        <v>0.98634812199999999</v>
      </c>
      <c r="U1653" s="9">
        <v>1</v>
      </c>
      <c r="V1653" s="10">
        <v>0.71236130358759553</v>
      </c>
      <c r="W1653" s="9">
        <v>0</v>
      </c>
      <c r="X1653" s="9">
        <v>0</v>
      </c>
      <c r="Y1653" s="9">
        <v>0.91</v>
      </c>
      <c r="Z1653" s="9">
        <v>0.98</v>
      </c>
      <c r="AA1653" s="10">
        <v>0.19132653061224492</v>
      </c>
      <c r="AB1653" s="9">
        <v>0.54979999540000002</v>
      </c>
      <c r="AC1653" s="9">
        <v>0.54100000000000004</v>
      </c>
      <c r="AD1653" s="10">
        <v>0.48832321804568446</v>
      </c>
      <c r="AE1653" s="10">
        <v>0.45709268523705049</v>
      </c>
      <c r="AF1653" s="9">
        <v>0.17296258109151075</v>
      </c>
      <c r="AG1653" s="9">
        <v>6.6228371523059902E-3</v>
      </c>
    </row>
    <row r="1654" spans="3:33">
      <c r="C1654" t="s">
        <v>246</v>
      </c>
      <c r="D1654">
        <v>1995</v>
      </c>
      <c r="E1654" s="9">
        <v>1.8463235294117648E-2</v>
      </c>
      <c r="F1654" s="9">
        <v>2.138E-2</v>
      </c>
      <c r="G1654" s="9">
        <v>7.999999999999996E-2</v>
      </c>
      <c r="H1654" s="9">
        <v>0.15000000000000002</v>
      </c>
      <c r="I1654" s="9">
        <v>2.1999999999999999E-2</v>
      </c>
      <c r="J1654" s="9">
        <v>0.12</v>
      </c>
      <c r="K1654" s="10">
        <v>0.47866666666666663</v>
      </c>
      <c r="L1654" s="9">
        <v>0.44299999999999995</v>
      </c>
      <c r="M1654" s="9">
        <v>0.38105769230769249</v>
      </c>
      <c r="N1654" s="10">
        <v>0.64</v>
      </c>
      <c r="O1654" s="10">
        <v>0.76</v>
      </c>
      <c r="P1654" s="9">
        <v>0.06</v>
      </c>
      <c r="Q1654" s="10">
        <v>0.76749999999999996</v>
      </c>
      <c r="R1654" s="9">
        <v>0.87160000000000004</v>
      </c>
      <c r="S1654" s="9">
        <v>0.27159707317073212</v>
      </c>
      <c r="T1654" s="11">
        <v>0.485564304</v>
      </c>
      <c r="U1654" s="9">
        <v>7.4198890900000003E-3</v>
      </c>
      <c r="V1654" s="10">
        <v>3.99210225E-2</v>
      </c>
      <c r="W1654" s="9">
        <v>6.2196356209579855E-2</v>
      </c>
      <c r="X1654" s="9">
        <v>0.235062208213485</v>
      </c>
      <c r="Y1654" s="9">
        <v>5.9999999999998943E-3</v>
      </c>
      <c r="Z1654" s="9">
        <v>0</v>
      </c>
      <c r="AA1654" s="10">
        <v>6.3917211992086442E-2</v>
      </c>
      <c r="AB1654" s="9">
        <v>0.2608019131</v>
      </c>
      <c r="AC1654" s="9">
        <v>0.71900000000000008</v>
      </c>
      <c r="AD1654" s="10">
        <v>0.59207065442473039</v>
      </c>
      <c r="AE1654" s="10">
        <v>0.43843675256721892</v>
      </c>
      <c r="AF1654" s="9">
        <v>5.4226600120268337E-2</v>
      </c>
      <c r="AG1654" s="9">
        <v>0.16201028571428569</v>
      </c>
    </row>
    <row r="1655" spans="3:33">
      <c r="C1655" t="s">
        <v>246</v>
      </c>
      <c r="D1655">
        <v>1996</v>
      </c>
      <c r="E1655" s="9">
        <v>1.8463235294117648E-2</v>
      </c>
      <c r="F1655" s="9">
        <v>2.138E-2</v>
      </c>
      <c r="G1655" s="9">
        <v>6.9999999999999951E-2</v>
      </c>
      <c r="H1655" s="9">
        <v>0.15000000000000002</v>
      </c>
      <c r="I1655" s="9">
        <v>2.1999999999999999E-2</v>
      </c>
      <c r="J1655" s="9">
        <v>0.11199999999999999</v>
      </c>
      <c r="K1655" s="10">
        <v>0.47866666666666663</v>
      </c>
      <c r="L1655" s="9">
        <v>0.4304</v>
      </c>
      <c r="M1655" s="9">
        <v>0.5</v>
      </c>
      <c r="N1655" s="10">
        <v>0.64</v>
      </c>
      <c r="O1655" s="10">
        <v>0.82</v>
      </c>
      <c r="P1655" s="9">
        <v>0.08</v>
      </c>
      <c r="Q1655" s="10">
        <v>0.76749999999999996</v>
      </c>
      <c r="R1655" s="9">
        <v>0.87160000000000004</v>
      </c>
      <c r="S1655" s="9">
        <v>0.26702146341463584</v>
      </c>
      <c r="T1655" s="11">
        <v>0.485564304</v>
      </c>
      <c r="U1655" s="9">
        <v>6.3803073800000002E-3</v>
      </c>
      <c r="V1655" s="10">
        <v>3.7963839450000002E-2</v>
      </c>
      <c r="W1655" s="9">
        <v>6.2196356209579855E-2</v>
      </c>
      <c r="X1655" s="9">
        <v>0.235062208213485</v>
      </c>
      <c r="Y1655" s="9">
        <v>5.9999999999998943E-3</v>
      </c>
      <c r="Z1655" s="9">
        <v>0</v>
      </c>
      <c r="AA1655" s="10">
        <v>6.3917211992086442E-2</v>
      </c>
      <c r="AB1655" s="9">
        <v>0.26008911109999999</v>
      </c>
      <c r="AC1655" s="9">
        <v>0.69900000000000007</v>
      </c>
      <c r="AD1655" s="10">
        <v>0.59394964732931799</v>
      </c>
      <c r="AE1655" s="10">
        <v>0.43718035979112402</v>
      </c>
      <c r="AF1655" s="9">
        <v>7.9961743413835662E-2</v>
      </c>
      <c r="AG1655" s="9">
        <v>0.21317028571428573</v>
      </c>
    </row>
    <row r="1656" spans="3:33">
      <c r="C1656" t="s">
        <v>246</v>
      </c>
      <c r="D1656">
        <v>1997</v>
      </c>
      <c r="E1656" s="9">
        <v>1.8463235294117648E-2</v>
      </c>
      <c r="F1656" s="9">
        <v>2.138E-2</v>
      </c>
      <c r="G1656" s="9">
        <v>6.0000000000000053E-2</v>
      </c>
      <c r="H1656" s="9">
        <v>0.15000000000000002</v>
      </c>
      <c r="I1656" s="9">
        <v>2.1999999999999999E-2</v>
      </c>
      <c r="J1656" s="9">
        <v>0.10400000000000009</v>
      </c>
      <c r="K1656" s="10">
        <v>0.47866666666666663</v>
      </c>
      <c r="L1656" s="9">
        <v>0.4178</v>
      </c>
      <c r="M1656" s="9">
        <v>0.5</v>
      </c>
      <c r="N1656" s="10">
        <v>0.64</v>
      </c>
      <c r="O1656" s="10">
        <v>0.8</v>
      </c>
      <c r="P1656" s="9">
        <v>8.666666666666667E-2</v>
      </c>
      <c r="Q1656" s="10">
        <v>0.76749999999999996</v>
      </c>
      <c r="R1656" s="9">
        <v>0.87160000000000004</v>
      </c>
      <c r="S1656" s="9">
        <v>0.26253756097560998</v>
      </c>
      <c r="T1656" s="11">
        <v>0.485564304</v>
      </c>
      <c r="U1656" s="9">
        <v>6.6763984499999991E-3</v>
      </c>
      <c r="V1656" s="10">
        <v>3.6006656400000003E-2</v>
      </c>
      <c r="W1656" s="9">
        <v>6.2196356209579855E-2</v>
      </c>
      <c r="X1656" s="9">
        <v>0.235062208213485</v>
      </c>
      <c r="Y1656" s="9">
        <v>5.9999999999998943E-3</v>
      </c>
      <c r="Z1656" s="9">
        <v>0</v>
      </c>
      <c r="AA1656" s="10">
        <v>6.3917211992086442E-2</v>
      </c>
      <c r="AB1656" s="9">
        <v>0.25544610280000002</v>
      </c>
      <c r="AC1656" s="9">
        <v>0.66799999999999993</v>
      </c>
      <c r="AD1656" s="10">
        <v>0.54321055592226419</v>
      </c>
      <c r="AE1656" s="10">
        <v>0.44730013362973597</v>
      </c>
      <c r="AF1656" s="9">
        <v>0.10255081040136978</v>
      </c>
      <c r="AG1656" s="9">
        <v>0.26433028571428574</v>
      </c>
    </row>
    <row r="1657" spans="3:33">
      <c r="C1657" t="s">
        <v>246</v>
      </c>
      <c r="D1657">
        <v>1998</v>
      </c>
      <c r="E1657" s="9">
        <v>1.8463235294117648E-2</v>
      </c>
      <c r="F1657" s="9">
        <v>2.138E-2</v>
      </c>
      <c r="G1657" s="9">
        <v>5.0000000000000044E-2</v>
      </c>
      <c r="H1657" s="9">
        <v>0.15000000000000002</v>
      </c>
      <c r="I1657" s="9">
        <v>2.1999999999999999E-2</v>
      </c>
      <c r="J1657" s="9">
        <v>9.5999999999999974E-2</v>
      </c>
      <c r="K1657" s="10">
        <v>0.47866666666666663</v>
      </c>
      <c r="L1657" s="9">
        <v>0.4052</v>
      </c>
      <c r="M1657" s="9">
        <v>0.5</v>
      </c>
      <c r="N1657" s="10">
        <v>0.64</v>
      </c>
      <c r="O1657" s="10">
        <v>0.77</v>
      </c>
      <c r="P1657" s="9">
        <v>9.3333333333333338E-2</v>
      </c>
      <c r="Q1657" s="10">
        <v>0.76749999999999996</v>
      </c>
      <c r="R1657" s="9">
        <v>0.87160000000000004</v>
      </c>
      <c r="S1657" s="9">
        <v>0.2581141463414639</v>
      </c>
      <c r="T1657" s="11">
        <v>0.485564304</v>
      </c>
      <c r="U1657" s="9">
        <v>8.5184724999999989E-3</v>
      </c>
      <c r="V1657" s="10">
        <v>3.4049473349999998E-2</v>
      </c>
      <c r="W1657" s="9">
        <v>6.2196356209579855E-2</v>
      </c>
      <c r="X1657" s="9">
        <v>0.235062208213485</v>
      </c>
      <c r="Y1657" s="9">
        <v>5.9999999999998943E-3</v>
      </c>
      <c r="Z1657" s="9">
        <v>0</v>
      </c>
      <c r="AA1657" s="10">
        <v>6.3917211992086442E-2</v>
      </c>
      <c r="AB1657" s="9">
        <v>0.24417116969999997</v>
      </c>
      <c r="AC1657" s="9">
        <v>0.68200000000000005</v>
      </c>
      <c r="AD1657" s="10">
        <v>0.4924714645152104</v>
      </c>
      <c r="AE1657" s="10">
        <v>0.45741990746834799</v>
      </c>
      <c r="AF1657" s="9">
        <v>0.11002885231579855</v>
      </c>
      <c r="AG1657" s="9">
        <v>0.31549028571428572</v>
      </c>
    </row>
    <row r="1658" spans="3:33">
      <c r="C1658" t="s">
        <v>246</v>
      </c>
      <c r="D1658">
        <v>1999</v>
      </c>
      <c r="E1658" s="9">
        <v>1.8463235294117648E-2</v>
      </c>
      <c r="F1658" s="9">
        <v>2.138E-2</v>
      </c>
      <c r="G1658" s="9">
        <v>4.0000000000000036E-2</v>
      </c>
      <c r="H1658" s="9">
        <v>0.15000000000000002</v>
      </c>
      <c r="I1658" s="9">
        <v>2.1999999999999999E-2</v>
      </c>
      <c r="J1658" s="9">
        <v>8.7999999999999967E-2</v>
      </c>
      <c r="K1658" s="10">
        <v>0.47866666666666663</v>
      </c>
      <c r="L1658" s="9">
        <v>0.3926</v>
      </c>
      <c r="M1658" s="9">
        <v>0.5</v>
      </c>
      <c r="N1658" s="10">
        <v>0.64</v>
      </c>
      <c r="O1658" s="10">
        <v>0.85</v>
      </c>
      <c r="P1658" s="9">
        <v>0.1</v>
      </c>
      <c r="Q1658" s="10">
        <v>0.76749999999999996</v>
      </c>
      <c r="R1658" s="9">
        <v>0.87160000000000004</v>
      </c>
      <c r="S1658" s="9">
        <v>0.25371121951219611</v>
      </c>
      <c r="T1658" s="11">
        <v>0.485564304</v>
      </c>
      <c r="U1658" s="9">
        <v>7.6115100300000009E-3</v>
      </c>
      <c r="V1658" s="10">
        <v>3.20922903E-2</v>
      </c>
      <c r="W1658" s="9">
        <v>6.2196356209579855E-2</v>
      </c>
      <c r="X1658" s="9">
        <v>0.235062208213485</v>
      </c>
      <c r="Y1658" s="9">
        <v>5.9999999999998943E-3</v>
      </c>
      <c r="Z1658" s="9">
        <v>0</v>
      </c>
      <c r="AA1658" s="10">
        <v>6.3917211992086442E-2</v>
      </c>
      <c r="AB1658" s="9">
        <v>0.24682311470000007</v>
      </c>
      <c r="AC1658" s="9">
        <v>0.68900000000000006</v>
      </c>
      <c r="AD1658" s="10">
        <v>0.50911364194326614</v>
      </c>
      <c r="AE1658" s="10">
        <v>0.45005765212136206</v>
      </c>
      <c r="AF1658" s="9">
        <v>0.14600576021534556</v>
      </c>
      <c r="AG1658" s="9">
        <v>0.32830928571428569</v>
      </c>
    </row>
    <row r="1659" spans="3:33">
      <c r="C1659" t="s">
        <v>246</v>
      </c>
      <c r="D1659">
        <v>2000</v>
      </c>
      <c r="E1659" s="9">
        <v>1.8463235294117648E-2</v>
      </c>
      <c r="F1659" s="9">
        <v>2.138E-2</v>
      </c>
      <c r="G1659" s="9">
        <v>3.0000000000000027E-2</v>
      </c>
      <c r="H1659" s="9">
        <v>0.15000000000000002</v>
      </c>
      <c r="I1659" s="9">
        <v>2.1999999999999999E-2</v>
      </c>
      <c r="J1659" s="9">
        <v>7.999999999999996E-2</v>
      </c>
      <c r="K1659" s="10">
        <v>0.47866666666666663</v>
      </c>
      <c r="L1659" s="9">
        <v>0.38</v>
      </c>
      <c r="M1659" s="9">
        <v>0.5</v>
      </c>
      <c r="N1659" s="10">
        <v>0.64</v>
      </c>
      <c r="O1659" s="10">
        <v>0.8</v>
      </c>
      <c r="P1659" s="9">
        <v>9.5000000000000001E-2</v>
      </c>
      <c r="Q1659" s="10">
        <v>0.76749999999999996</v>
      </c>
      <c r="R1659" s="9">
        <v>0.87160000000000004</v>
      </c>
      <c r="S1659" s="9">
        <v>0.2493004878048779</v>
      </c>
      <c r="T1659" s="11">
        <v>0.485564304</v>
      </c>
      <c r="U1659" s="9">
        <v>6.45224492E-3</v>
      </c>
      <c r="V1659" s="10">
        <v>3.0135107250000001E-2</v>
      </c>
      <c r="W1659" s="9">
        <v>6.2196356209579855E-2</v>
      </c>
      <c r="X1659" s="9">
        <v>0.235062208213485</v>
      </c>
      <c r="Y1659" s="9">
        <v>5.9999999999998943E-3</v>
      </c>
      <c r="Z1659" s="9">
        <v>0</v>
      </c>
      <c r="AA1659" s="10">
        <v>6.3917211992086442E-2</v>
      </c>
      <c r="AB1659" s="9">
        <v>0.23815185490000002</v>
      </c>
      <c r="AC1659" s="9">
        <v>0.66</v>
      </c>
      <c r="AD1659" s="10">
        <v>0.52575581937132199</v>
      </c>
      <c r="AE1659" s="10">
        <v>0.44269539677437597</v>
      </c>
      <c r="AF1659" s="9">
        <v>0.24451857225923443</v>
      </c>
      <c r="AG1659" s="9">
        <v>0.37012228571428574</v>
      </c>
    </row>
    <row r="1660" spans="3:33">
      <c r="C1660" t="s">
        <v>246</v>
      </c>
      <c r="D1660">
        <v>2001</v>
      </c>
      <c r="E1660" s="9">
        <v>1.8463235294117648E-2</v>
      </c>
      <c r="F1660" s="9">
        <v>2.138E-2</v>
      </c>
      <c r="G1660" s="9">
        <v>2.4000000000000021E-2</v>
      </c>
      <c r="H1660" s="9">
        <v>0.15000000000000002</v>
      </c>
      <c r="I1660" s="9">
        <v>2.1999999999999999E-2</v>
      </c>
      <c r="J1660" s="9">
        <v>7.2000000000000064E-2</v>
      </c>
      <c r="K1660" s="10">
        <v>0.47866666666666663</v>
      </c>
      <c r="L1660" s="9">
        <v>0.36880000000000002</v>
      </c>
      <c r="M1660" s="9">
        <v>0.5</v>
      </c>
      <c r="N1660" s="10">
        <v>0.64</v>
      </c>
      <c r="O1660" s="10">
        <v>0.79</v>
      </c>
      <c r="P1660" s="9">
        <v>0.09</v>
      </c>
      <c r="Q1660" s="10">
        <v>0.76749999999999996</v>
      </c>
      <c r="R1660" s="9">
        <v>0.87119199999999997</v>
      </c>
      <c r="S1660" s="9">
        <v>0.24479560975609782</v>
      </c>
      <c r="T1660" s="11">
        <v>0.485564304</v>
      </c>
      <c r="U1660" s="9">
        <v>6.0477816299999996E-3</v>
      </c>
      <c r="V1660" s="10">
        <v>2.8877668299999999E-2</v>
      </c>
      <c r="W1660" s="9">
        <v>6.2196356209579855E-2</v>
      </c>
      <c r="X1660" s="9">
        <v>0.235062208213485</v>
      </c>
      <c r="Y1660" s="9">
        <v>5.9999999999998943E-3</v>
      </c>
      <c r="Z1660" s="9">
        <v>0</v>
      </c>
      <c r="AA1660" s="10">
        <v>6.3917211992086442E-2</v>
      </c>
      <c r="AB1660" s="9">
        <v>0.2211407246</v>
      </c>
      <c r="AC1660" s="9">
        <v>0.60199999999999998</v>
      </c>
      <c r="AD1660" s="10">
        <v>0.55696665983721494</v>
      </c>
      <c r="AE1660" s="10">
        <v>0.42718916375447902</v>
      </c>
      <c r="AF1660" s="9">
        <v>0.34518639373486665</v>
      </c>
      <c r="AG1660" s="9">
        <v>0.36422342857142859</v>
      </c>
    </row>
    <row r="1661" spans="3:33">
      <c r="C1661" t="s">
        <v>246</v>
      </c>
      <c r="D1661">
        <v>2002</v>
      </c>
      <c r="E1661" s="9">
        <v>1.8463235294117648E-2</v>
      </c>
      <c r="F1661" s="9">
        <v>2.138E-2</v>
      </c>
      <c r="G1661" s="9">
        <v>1.8000000000000016E-2</v>
      </c>
      <c r="H1661" s="9">
        <v>0.15000000000000002</v>
      </c>
      <c r="I1661" s="9">
        <v>2.1999999999999999E-2</v>
      </c>
      <c r="J1661" s="9">
        <v>6.4000000000000057E-2</v>
      </c>
      <c r="K1661" s="10">
        <v>0.47866666666666663</v>
      </c>
      <c r="L1661" s="9">
        <v>0.35759999999999997</v>
      </c>
      <c r="M1661" s="9">
        <v>0.5</v>
      </c>
      <c r="N1661" s="10">
        <v>0.64</v>
      </c>
      <c r="O1661" s="10">
        <v>0.89</v>
      </c>
      <c r="P1661" s="9">
        <v>0.08</v>
      </c>
      <c r="Q1661" s="10">
        <v>0.76749999999999996</v>
      </c>
      <c r="R1661" s="9">
        <v>0.870784</v>
      </c>
      <c r="S1661" s="9">
        <v>0.24019121951219602</v>
      </c>
      <c r="T1661" s="11">
        <v>0.485564304</v>
      </c>
      <c r="U1661" s="9">
        <v>5.6141029499999998E-3</v>
      </c>
      <c r="V1661" s="10">
        <v>2.7620229350000001E-2</v>
      </c>
      <c r="W1661" s="9">
        <v>6.2196356209579855E-2</v>
      </c>
      <c r="X1661" s="9">
        <v>0.235062208213485</v>
      </c>
      <c r="Y1661" s="9">
        <v>5.9999999999998943E-3</v>
      </c>
      <c r="Z1661" s="9">
        <v>0</v>
      </c>
      <c r="AA1661" s="10">
        <v>6.3917211992086442E-2</v>
      </c>
      <c r="AB1661" s="9">
        <v>0.20632036994999992</v>
      </c>
      <c r="AC1661" s="9">
        <v>0.60099999999999998</v>
      </c>
      <c r="AD1661" s="10">
        <v>0.588177500303108</v>
      </c>
      <c r="AE1661" s="10">
        <v>0.41168293073458201</v>
      </c>
      <c r="AF1661" s="9">
        <v>0.41480031154238772</v>
      </c>
      <c r="AG1661" s="9">
        <v>0.40068971428571426</v>
      </c>
    </row>
    <row r="1662" spans="3:33">
      <c r="C1662" t="s">
        <v>246</v>
      </c>
      <c r="D1662">
        <v>2003</v>
      </c>
      <c r="E1662" s="9">
        <v>1.8463235294117648E-2</v>
      </c>
      <c r="F1662" s="9">
        <v>2.138E-2</v>
      </c>
      <c r="G1662" s="9">
        <v>1.2000000000000011E-2</v>
      </c>
      <c r="H1662" s="9">
        <v>0.15000000000000002</v>
      </c>
      <c r="I1662" s="9">
        <v>2.1999999999999999E-2</v>
      </c>
      <c r="J1662" s="9">
        <v>5.5999999999999939E-2</v>
      </c>
      <c r="K1662" s="10">
        <v>0.47866666666666663</v>
      </c>
      <c r="L1662" s="9">
        <v>0.34639999999999999</v>
      </c>
      <c r="M1662" s="9">
        <v>0.5</v>
      </c>
      <c r="N1662" s="10">
        <v>0.64</v>
      </c>
      <c r="O1662" s="10">
        <v>0.74</v>
      </c>
      <c r="P1662" s="9">
        <v>6.9999999999999993E-2</v>
      </c>
      <c r="Q1662" s="10">
        <v>0.76749999999999996</v>
      </c>
      <c r="R1662" s="9">
        <v>0.8615733333333333</v>
      </c>
      <c r="S1662" s="9">
        <v>0.23549024390244</v>
      </c>
      <c r="T1662" s="11">
        <v>0.485564304</v>
      </c>
      <c r="U1662" s="9">
        <v>3.9991971000000003E-4</v>
      </c>
      <c r="V1662" s="10">
        <v>2.6362790399999999E-2</v>
      </c>
      <c r="W1662" s="9">
        <v>6.2196356209579855E-2</v>
      </c>
      <c r="X1662" s="9">
        <v>0.235062208213485</v>
      </c>
      <c r="Y1662" s="9">
        <v>5.9999999999998943E-3</v>
      </c>
      <c r="Z1662" s="9">
        <v>0</v>
      </c>
      <c r="AA1662" s="10">
        <v>6.3917211992086442E-2</v>
      </c>
      <c r="AB1662" s="9">
        <v>0.19150001529999994</v>
      </c>
      <c r="AC1662" s="9">
        <v>0.61099999999999999</v>
      </c>
      <c r="AD1662" s="10">
        <v>0.58409072138615392</v>
      </c>
      <c r="AE1662" s="10">
        <v>0.41722024341073</v>
      </c>
      <c r="AF1662" s="9">
        <v>0.50010811398710109</v>
      </c>
      <c r="AG1662" s="9">
        <v>0.44636014285714287</v>
      </c>
    </row>
    <row r="1663" spans="3:33">
      <c r="C1663" t="s">
        <v>246</v>
      </c>
      <c r="D1663">
        <v>2004</v>
      </c>
      <c r="E1663" s="9">
        <v>1.8463235294117648E-2</v>
      </c>
      <c r="F1663" s="9">
        <v>2.138E-2</v>
      </c>
      <c r="G1663" s="9">
        <v>5.9999999999998943E-3</v>
      </c>
      <c r="H1663" s="9">
        <v>0.15000000000000002</v>
      </c>
      <c r="I1663" s="9">
        <v>2.1999999999999999E-2</v>
      </c>
      <c r="J1663" s="9">
        <v>4.7999999999999932E-2</v>
      </c>
      <c r="K1663" s="10">
        <v>0.47866666666666663</v>
      </c>
      <c r="L1663" s="9">
        <v>0.33520000000000005</v>
      </c>
      <c r="M1663" s="9">
        <v>0.5</v>
      </c>
      <c r="N1663" s="10">
        <v>0.64</v>
      </c>
      <c r="O1663" s="10">
        <v>1</v>
      </c>
      <c r="P1663" s="9">
        <v>6.4999999999999988E-2</v>
      </c>
      <c r="Q1663" s="10">
        <v>0.76749999999999996</v>
      </c>
      <c r="R1663" s="9">
        <v>0.8523626666666666</v>
      </c>
      <c r="S1663" s="9">
        <v>0.23072390243902585</v>
      </c>
      <c r="T1663" s="11">
        <v>0.485564304</v>
      </c>
      <c r="U1663" s="9">
        <v>3.6225662999999996E-4</v>
      </c>
      <c r="V1663" s="10">
        <v>2.5105351450000001E-2</v>
      </c>
      <c r="W1663" s="9">
        <v>6.2196356209579855E-2</v>
      </c>
      <c r="X1663" s="9">
        <v>0.235062208213485</v>
      </c>
      <c r="Y1663" s="9">
        <v>5.9999999999998943E-3</v>
      </c>
      <c r="Z1663" s="9">
        <v>0</v>
      </c>
      <c r="AA1663" s="10">
        <v>6.3917211992086442E-2</v>
      </c>
      <c r="AB1663" s="9">
        <v>0.1868000031</v>
      </c>
      <c r="AC1663" s="9">
        <v>0.59899999999999998</v>
      </c>
      <c r="AD1663" s="10">
        <v>0.56394725728901196</v>
      </c>
      <c r="AE1663" s="10">
        <v>0.44956921451928195</v>
      </c>
      <c r="AF1663" s="9">
        <v>0.64489452264789116</v>
      </c>
      <c r="AG1663" s="9">
        <v>0.43776885714285718</v>
      </c>
    </row>
    <row r="1664" spans="3:33">
      <c r="C1664" t="s">
        <v>246</v>
      </c>
      <c r="D1664">
        <v>2005</v>
      </c>
      <c r="E1664" s="9">
        <v>1.8463235294117648E-2</v>
      </c>
      <c r="F1664" s="9">
        <v>2.138E-2</v>
      </c>
      <c r="G1664" s="9">
        <v>0</v>
      </c>
      <c r="H1664" s="9">
        <v>0.15000000000000002</v>
      </c>
      <c r="I1664" s="9">
        <v>2.1999999999999999E-2</v>
      </c>
      <c r="J1664" s="9">
        <v>4.0000000000000036E-2</v>
      </c>
      <c r="K1664" s="10">
        <v>0.47866666666666663</v>
      </c>
      <c r="L1664" s="9">
        <v>0.32400000000000001</v>
      </c>
      <c r="M1664" s="9">
        <v>0.5</v>
      </c>
      <c r="N1664" s="10">
        <v>0.64</v>
      </c>
      <c r="O1664" s="10">
        <v>0.82</v>
      </c>
      <c r="P1664" s="9">
        <v>0.06</v>
      </c>
      <c r="Q1664" s="10">
        <v>0.76749999999999996</v>
      </c>
      <c r="R1664" s="9">
        <v>0.84315200000000001</v>
      </c>
      <c r="S1664" s="9">
        <v>0.22595317073170806</v>
      </c>
      <c r="T1664" s="11">
        <v>0.485564304</v>
      </c>
      <c r="U1664" s="9">
        <v>4.5980228999999997E-4</v>
      </c>
      <c r="V1664" s="10">
        <v>2.3847912499999999E-2</v>
      </c>
      <c r="W1664" s="9">
        <v>6.2196356209579855E-2</v>
      </c>
      <c r="X1664" s="9">
        <v>0.235062208213485</v>
      </c>
      <c r="Y1664" s="9">
        <v>5.9999999999998943E-3</v>
      </c>
      <c r="Z1664" s="9">
        <v>0</v>
      </c>
      <c r="AA1664" s="10">
        <v>6.3917211992086442E-2</v>
      </c>
      <c r="AB1664" s="9">
        <v>0.17953593490000008</v>
      </c>
      <c r="AC1664" s="9">
        <v>0.61899999999999999</v>
      </c>
      <c r="AD1664" s="10">
        <v>0.589363239494894</v>
      </c>
      <c r="AE1664" s="10">
        <v>0.46526534819505</v>
      </c>
      <c r="AF1664" s="9">
        <v>0.84720261887689663</v>
      </c>
      <c r="AG1664" s="9">
        <v>0.40824714285714286</v>
      </c>
    </row>
    <row r="1665" spans="3:33">
      <c r="C1665" t="s">
        <v>246</v>
      </c>
      <c r="D1665">
        <v>2006</v>
      </c>
      <c r="E1665" s="9">
        <v>1.8463235294117648E-2</v>
      </c>
      <c r="F1665" s="9">
        <v>2.138E-2</v>
      </c>
      <c r="G1665" s="9">
        <v>0</v>
      </c>
      <c r="H1665" s="9">
        <v>0.15000000000000002</v>
      </c>
      <c r="I1665" s="9">
        <v>2.1999999999999999E-2</v>
      </c>
      <c r="J1665" s="9">
        <v>4.0000000000000036E-2</v>
      </c>
      <c r="K1665" s="10">
        <v>0.47866666666666663</v>
      </c>
      <c r="L1665" s="9">
        <v>0.31480000000000002</v>
      </c>
      <c r="M1665" s="9">
        <v>0.5</v>
      </c>
      <c r="N1665" s="10">
        <v>0.64</v>
      </c>
      <c r="O1665" s="10">
        <v>0.84</v>
      </c>
      <c r="P1665" s="9">
        <v>6.1199999973177911E-2</v>
      </c>
      <c r="Q1665" s="10">
        <v>0.76749999999999996</v>
      </c>
      <c r="R1665" s="9">
        <v>0.83394133333333331</v>
      </c>
      <c r="S1665" s="9">
        <v>0.22126634146341584</v>
      </c>
      <c r="T1665" s="11">
        <v>0.485564304</v>
      </c>
      <c r="U1665" s="9">
        <v>3.5595131000000003E-4</v>
      </c>
      <c r="V1665" s="10">
        <v>2.2759406499999999E-2</v>
      </c>
      <c r="W1665" s="9">
        <v>6.2196356209579855E-2</v>
      </c>
      <c r="X1665" s="9">
        <v>0.235062208213485</v>
      </c>
      <c r="Y1665" s="9">
        <v>5.9999999999998943E-3</v>
      </c>
      <c r="Z1665" s="9">
        <v>0</v>
      </c>
      <c r="AA1665" s="10">
        <v>6.3917211992086442E-2</v>
      </c>
      <c r="AB1665" s="9">
        <v>0.17227186669999994</v>
      </c>
      <c r="AC1665" s="9">
        <v>0.61599999999999999</v>
      </c>
      <c r="AD1665" s="10">
        <v>0.55864782361440801</v>
      </c>
      <c r="AE1665" s="10">
        <v>0.39749470165504197</v>
      </c>
      <c r="AF1665" s="9">
        <v>0.82876304267648226</v>
      </c>
      <c r="AG1665" s="9">
        <v>0.42496871428571431</v>
      </c>
    </row>
    <row r="1666" spans="3:33">
      <c r="C1666" t="s">
        <v>246</v>
      </c>
      <c r="D1666">
        <v>2007</v>
      </c>
      <c r="E1666" s="9">
        <v>1.8463235294117648E-2</v>
      </c>
      <c r="F1666" s="9">
        <v>2.138E-2</v>
      </c>
      <c r="G1666" s="9">
        <v>0</v>
      </c>
      <c r="H1666" s="9">
        <v>0.15000000000000002</v>
      </c>
      <c r="I1666" s="9">
        <v>2.1999999999999999E-2</v>
      </c>
      <c r="J1666" s="9">
        <v>4.0000000000000036E-2</v>
      </c>
      <c r="K1666" s="10">
        <v>0.47866666666666663</v>
      </c>
      <c r="L1666" s="9">
        <v>0.30559999999999998</v>
      </c>
      <c r="M1666" s="9">
        <v>0.5</v>
      </c>
      <c r="N1666" s="10">
        <v>0.64</v>
      </c>
      <c r="O1666" s="10">
        <v>0.83</v>
      </c>
      <c r="P1666" s="9">
        <v>6.2399999946355825E-2</v>
      </c>
      <c r="Q1666" s="10">
        <v>0.76749999999999996</v>
      </c>
      <c r="R1666" s="9">
        <v>0.82473066666666672</v>
      </c>
      <c r="S1666" s="9">
        <v>0.21673121951219598</v>
      </c>
      <c r="T1666" s="11">
        <v>0.485564304</v>
      </c>
      <c r="U1666" s="9">
        <v>1.5391944000000001E-4</v>
      </c>
      <c r="V1666" s="10">
        <v>2.16709005E-2</v>
      </c>
      <c r="W1666" s="9">
        <v>6.2196356209579855E-2</v>
      </c>
      <c r="X1666" s="9">
        <v>0.235062208213485</v>
      </c>
      <c r="Y1666" s="9">
        <v>5.9999999999998943E-3</v>
      </c>
      <c r="Z1666" s="9">
        <v>0</v>
      </c>
      <c r="AA1666" s="10">
        <v>6.3917211992086442E-2</v>
      </c>
      <c r="AB1666" s="9">
        <v>0.18882642899597668</v>
      </c>
      <c r="AC1666" s="9">
        <v>0.63800000000000001</v>
      </c>
      <c r="AD1666" s="10">
        <v>0.54686311296484802</v>
      </c>
      <c r="AE1666" s="10">
        <v>0.38552572721622197</v>
      </c>
      <c r="AF1666" s="9">
        <v>0.97685830336210555</v>
      </c>
      <c r="AG1666" s="9">
        <v>0.45865785714285717</v>
      </c>
    </row>
    <row r="1667" spans="3:33">
      <c r="C1667" t="s">
        <v>246</v>
      </c>
      <c r="D1667">
        <v>2008</v>
      </c>
      <c r="E1667" s="9">
        <v>1.8463235294117648E-2</v>
      </c>
      <c r="F1667" s="9">
        <v>2.138E-2</v>
      </c>
      <c r="G1667" s="9">
        <v>0</v>
      </c>
      <c r="H1667" s="9">
        <v>0.15000000000000002</v>
      </c>
      <c r="I1667" s="9">
        <v>2.1999999999999999E-2</v>
      </c>
      <c r="J1667" s="9">
        <v>4.0000000000000036E-2</v>
      </c>
      <c r="K1667" s="10">
        <v>0.47866666666666663</v>
      </c>
      <c r="L1667" s="9">
        <v>0.2964</v>
      </c>
      <c r="M1667" s="9">
        <v>0.5</v>
      </c>
      <c r="N1667" s="10">
        <v>0.64</v>
      </c>
      <c r="O1667" s="10">
        <v>0.84659999962896104</v>
      </c>
      <c r="P1667" s="9">
        <v>6.3599999919533717E-2</v>
      </c>
      <c r="Q1667" s="10">
        <v>0.76749999999999996</v>
      </c>
      <c r="R1667" s="9">
        <v>0.81552000000000002</v>
      </c>
      <c r="S1667" s="9">
        <v>0.21240585365853804</v>
      </c>
      <c r="T1667" s="11">
        <v>0.485564304</v>
      </c>
      <c r="U1667" s="9">
        <v>1.3555598999999999E-4</v>
      </c>
      <c r="V1667" s="10">
        <v>2.05823945E-2</v>
      </c>
      <c r="W1667" s="9">
        <v>6.2196356209579855E-2</v>
      </c>
      <c r="X1667" s="9">
        <v>0.235062208213485</v>
      </c>
      <c r="Y1667" s="9">
        <v>5.9999999999998943E-3</v>
      </c>
      <c r="Z1667" s="9">
        <v>0</v>
      </c>
      <c r="AA1667" s="10">
        <v>6.3917211992086442E-2</v>
      </c>
      <c r="AB1667" s="9">
        <v>0.20538099129195331</v>
      </c>
      <c r="AC1667" s="9">
        <v>0.63900000000000001</v>
      </c>
      <c r="AD1667" s="10">
        <v>0.53342379539544604</v>
      </c>
      <c r="AE1667" s="10">
        <v>0.38897407023140601</v>
      </c>
      <c r="AF1667" s="9">
        <v>1</v>
      </c>
      <c r="AG1667" s="9">
        <v>0.52080214285714288</v>
      </c>
    </row>
    <row r="1668" spans="3:33">
      <c r="C1668" t="s">
        <v>246</v>
      </c>
      <c r="D1668">
        <v>2009</v>
      </c>
      <c r="E1668" s="9">
        <v>1.8463235294117648E-2</v>
      </c>
      <c r="F1668" s="9">
        <v>2.138E-2</v>
      </c>
      <c r="G1668" s="9">
        <v>1.9999999552965164E-2</v>
      </c>
      <c r="H1668" s="9">
        <v>0.15000000000000002</v>
      </c>
      <c r="I1668" s="9">
        <v>2.1999999999999999E-2</v>
      </c>
      <c r="J1668" s="9">
        <v>5.919999957084654E-2</v>
      </c>
      <c r="K1668" s="10">
        <v>0.47866666666666663</v>
      </c>
      <c r="L1668" s="9">
        <v>0.28720000000000001</v>
      </c>
      <c r="M1668" s="9">
        <v>0.5</v>
      </c>
      <c r="N1668" s="10">
        <v>0.64</v>
      </c>
      <c r="O1668" s="10">
        <v>0.86319999925792212</v>
      </c>
      <c r="P1668" s="9">
        <v>6.4799999892711638E-2</v>
      </c>
      <c r="Q1668" s="10">
        <v>0.76749999999999996</v>
      </c>
      <c r="R1668" s="9">
        <v>0.81552000000000002</v>
      </c>
      <c r="S1668" s="9">
        <v>0.24215773592036105</v>
      </c>
      <c r="T1668" s="11">
        <v>0.485564304</v>
      </c>
      <c r="U1668" s="9">
        <v>0</v>
      </c>
      <c r="V1668" s="10">
        <v>2.0994042380798952E-2</v>
      </c>
      <c r="W1668" s="9">
        <v>6.2196356209579855E-2</v>
      </c>
      <c r="X1668" s="9">
        <v>0.235062208213485</v>
      </c>
      <c r="Y1668" s="9">
        <v>5.9999999999998943E-3</v>
      </c>
      <c r="Z1668" s="9">
        <v>0</v>
      </c>
      <c r="AA1668" s="10">
        <v>6.3917211992086442E-2</v>
      </c>
      <c r="AB1668" s="9">
        <v>0.22193555358792993</v>
      </c>
      <c r="AC1668" s="9">
        <v>0.64599999999999991</v>
      </c>
      <c r="AD1668" s="10">
        <v>0.51303189744208366</v>
      </c>
      <c r="AE1668" s="10">
        <v>0.39386560348951999</v>
      </c>
      <c r="AF1668" s="9">
        <v>1</v>
      </c>
      <c r="AG1668" s="9">
        <v>0.51038610023281672</v>
      </c>
    </row>
    <row r="1669" spans="3:33">
      <c r="C1669" t="s">
        <v>246</v>
      </c>
      <c r="D1669">
        <v>2010</v>
      </c>
      <c r="E1669" s="9">
        <v>1.8463235294117648E-2</v>
      </c>
      <c r="F1669" s="9">
        <v>2.138E-2</v>
      </c>
      <c r="G1669" s="9">
        <v>3.9999999105930328E-2</v>
      </c>
      <c r="H1669" s="9">
        <v>0.15000000000000002</v>
      </c>
      <c r="I1669" s="9">
        <v>2.1999999999999999E-2</v>
      </c>
      <c r="J1669" s="9">
        <v>7.8399999141693155E-2</v>
      </c>
      <c r="K1669" s="10">
        <v>0.47866666666666663</v>
      </c>
      <c r="L1669" s="9">
        <v>0.29007199993580579</v>
      </c>
      <c r="M1669" s="9">
        <v>0.5</v>
      </c>
      <c r="N1669" s="10">
        <v>0.64</v>
      </c>
      <c r="O1669" s="10">
        <v>0.87979999888688321</v>
      </c>
      <c r="P1669" s="9">
        <v>6.5999999865889544E-2</v>
      </c>
      <c r="Q1669" s="10">
        <v>0.76749999999999996</v>
      </c>
      <c r="R1669" s="9">
        <v>0.81552000000000002</v>
      </c>
      <c r="S1669" s="9">
        <v>0.27190961818218373</v>
      </c>
      <c r="T1669" s="11">
        <v>0.485564304</v>
      </c>
      <c r="U1669" s="9">
        <v>0</v>
      </c>
      <c r="V1669" s="10">
        <v>2.1405690261597905E-2</v>
      </c>
      <c r="W1669" s="9">
        <v>6.2196356209579855E-2</v>
      </c>
      <c r="X1669" s="9">
        <v>0.235062208213485</v>
      </c>
      <c r="Y1669" s="9">
        <v>5.9999999999998943E-3</v>
      </c>
      <c r="Z1669" s="9">
        <v>0</v>
      </c>
      <c r="AA1669" s="10">
        <v>6.3917211992086442E-2</v>
      </c>
      <c r="AB1669" s="9">
        <v>0.23849011588390667</v>
      </c>
      <c r="AC1669" s="9">
        <v>0.64800000000000002</v>
      </c>
      <c r="AD1669" s="10">
        <v>0.5129015784705756</v>
      </c>
      <c r="AE1669" s="10">
        <v>0.3949269474309019</v>
      </c>
      <c r="AF1669" s="9">
        <v>1</v>
      </c>
      <c r="AG1669" s="9">
        <v>0.49997005760849061</v>
      </c>
    </row>
    <row r="1670" spans="3:33">
      <c r="C1670" t="s">
        <v>248</v>
      </c>
      <c r="D1670">
        <v>1995</v>
      </c>
      <c r="E1670" s="9">
        <v>0.12949722772277228</v>
      </c>
      <c r="F1670" s="9">
        <v>0.15670000000000001</v>
      </c>
      <c r="G1670" s="9">
        <v>9.9999999999999978E-2</v>
      </c>
      <c r="H1670" s="9">
        <v>0.125</v>
      </c>
      <c r="I1670" s="9">
        <v>0.11133333333333334</v>
      </c>
      <c r="J1670" s="9">
        <v>0.30000000000000004</v>
      </c>
      <c r="K1670" s="10">
        <v>0.44466666666666665</v>
      </c>
      <c r="L1670" s="9">
        <v>0.74400000000000011</v>
      </c>
      <c r="M1670" s="9">
        <v>0.99291666666666667</v>
      </c>
      <c r="N1670" s="10">
        <v>0.08</v>
      </c>
      <c r="O1670" s="10">
        <v>0.94</v>
      </c>
      <c r="P1670" s="9">
        <v>1</v>
      </c>
      <c r="Q1670" s="10">
        <v>0.44999999999999996</v>
      </c>
      <c r="R1670" s="9">
        <v>0.83831999999999995</v>
      </c>
      <c r="S1670" s="9">
        <v>0.45609219512195198</v>
      </c>
      <c r="T1670" s="11">
        <v>0.166197184</v>
      </c>
      <c r="U1670" s="9">
        <v>5.630843487E-2</v>
      </c>
      <c r="V1670" s="10">
        <v>0.28049125775</v>
      </c>
      <c r="W1670" s="9">
        <v>1</v>
      </c>
      <c r="X1670" s="9">
        <v>1</v>
      </c>
      <c r="Y1670" s="9">
        <v>0</v>
      </c>
      <c r="Z1670" s="9">
        <v>0.5</v>
      </c>
      <c r="AA1670" s="10">
        <v>0</v>
      </c>
      <c r="AB1670" s="9">
        <v>0</v>
      </c>
      <c r="AC1670" s="9">
        <v>0.36936000321060419</v>
      </c>
      <c r="AD1670" s="10">
        <v>0.54167851844936332</v>
      </c>
      <c r="AE1670" s="10">
        <v>0.28666874687853056</v>
      </c>
      <c r="AF1670" s="9">
        <v>8.5948401179683614E-5</v>
      </c>
      <c r="AG1670" s="9">
        <v>2.5645200109183793E-3</v>
      </c>
    </row>
    <row r="1671" spans="3:33">
      <c r="C1671" t="s">
        <v>248</v>
      </c>
      <c r="D1671">
        <v>1996</v>
      </c>
      <c r="E1671" s="9">
        <v>0.12949722772277228</v>
      </c>
      <c r="F1671" s="9">
        <v>0.15670000000000001</v>
      </c>
      <c r="G1671" s="9">
        <v>9.7999999999999976E-2</v>
      </c>
      <c r="H1671" s="9">
        <v>0.125</v>
      </c>
      <c r="I1671" s="9">
        <v>0.11133333333333334</v>
      </c>
      <c r="J1671" s="9">
        <v>0.27800000000000002</v>
      </c>
      <c r="K1671" s="10">
        <v>0.44466666666666665</v>
      </c>
      <c r="L1671" s="9">
        <v>0.73980000000000001</v>
      </c>
      <c r="M1671" s="9">
        <v>0.99291666666666667</v>
      </c>
      <c r="N1671" s="10">
        <v>0.08</v>
      </c>
      <c r="O1671" s="10">
        <v>1</v>
      </c>
      <c r="P1671" s="9">
        <v>0.96166666666666667</v>
      </c>
      <c r="Q1671" s="10">
        <v>0.44999999999999996</v>
      </c>
      <c r="R1671" s="9">
        <v>0.83831999999999995</v>
      </c>
      <c r="S1671" s="9">
        <v>0.44341024390243999</v>
      </c>
      <c r="T1671" s="11">
        <v>0.166197184</v>
      </c>
      <c r="U1671" s="9">
        <v>5.0074149510000006E-2</v>
      </c>
      <c r="V1671" s="10">
        <v>0.24063255969999997</v>
      </c>
      <c r="W1671" s="9">
        <v>1</v>
      </c>
      <c r="X1671" s="9">
        <v>1</v>
      </c>
      <c r="Y1671" s="9">
        <v>0</v>
      </c>
      <c r="Z1671" s="9">
        <v>0.5</v>
      </c>
      <c r="AA1671" s="10">
        <v>0</v>
      </c>
      <c r="AB1671" s="9">
        <v>0</v>
      </c>
      <c r="AC1671" s="9">
        <v>0.3796200029812753</v>
      </c>
      <c r="AD1671" s="10">
        <v>0.54252910043913405</v>
      </c>
      <c r="AE1671" s="10">
        <v>0.28231504793453399</v>
      </c>
      <c r="AF1671" s="9">
        <v>8.7702450143344455E-5</v>
      </c>
      <c r="AG1671" s="9">
        <v>2.6255800095535816E-3</v>
      </c>
    </row>
    <row r="1672" spans="3:33">
      <c r="C1672" t="s">
        <v>248</v>
      </c>
      <c r="D1672">
        <v>1997</v>
      </c>
      <c r="E1672" s="9">
        <v>0.12949722772277228</v>
      </c>
      <c r="F1672" s="9">
        <v>0.15670000000000001</v>
      </c>
      <c r="G1672" s="9">
        <v>9.5999999999999974E-2</v>
      </c>
      <c r="H1672" s="9">
        <v>0.125</v>
      </c>
      <c r="I1672" s="9">
        <v>0.11133333333333334</v>
      </c>
      <c r="J1672" s="9">
        <v>0.25599999999999989</v>
      </c>
      <c r="K1672" s="10">
        <v>0.44466666666666665</v>
      </c>
      <c r="L1672" s="9">
        <v>0.73560000000000003</v>
      </c>
      <c r="M1672" s="9">
        <v>0.99291666666666667</v>
      </c>
      <c r="N1672" s="10">
        <v>0.08</v>
      </c>
      <c r="O1672" s="10">
        <v>0.92</v>
      </c>
      <c r="P1672" s="9">
        <v>0.91333333333333333</v>
      </c>
      <c r="Q1672" s="10">
        <v>0.44999999999999996</v>
      </c>
      <c r="R1672" s="9">
        <v>0.83582999999999996</v>
      </c>
      <c r="S1672" s="9">
        <v>0.42873463414634205</v>
      </c>
      <c r="T1672" s="11">
        <v>0.166197184</v>
      </c>
      <c r="U1672" s="9">
        <v>4.1929872899999998E-2</v>
      </c>
      <c r="V1672" s="10">
        <v>0.20077386165</v>
      </c>
      <c r="W1672" s="9">
        <v>1</v>
      </c>
      <c r="X1672" s="9">
        <v>1</v>
      </c>
      <c r="Y1672" s="9">
        <v>0</v>
      </c>
      <c r="Z1672" s="9">
        <v>0.5</v>
      </c>
      <c r="AA1672" s="10">
        <v>0</v>
      </c>
      <c r="AB1672" s="9">
        <v>0</v>
      </c>
      <c r="AC1672" s="9">
        <v>0.38988000275194645</v>
      </c>
      <c r="AD1672" s="10">
        <v>0.62386522597782701</v>
      </c>
      <c r="AE1672" s="10">
        <v>0.32388359043109599</v>
      </c>
      <c r="AF1672" s="9">
        <v>5.544209266823444E-3</v>
      </c>
      <c r="AG1672" s="9">
        <v>2.6866400081887844E-3</v>
      </c>
    </row>
    <row r="1673" spans="3:33">
      <c r="C1673" t="s">
        <v>248</v>
      </c>
      <c r="D1673">
        <v>1998</v>
      </c>
      <c r="E1673" s="9">
        <v>0.12949722772277228</v>
      </c>
      <c r="F1673" s="9">
        <v>0.15670000000000001</v>
      </c>
      <c r="G1673" s="9">
        <v>9.4000000000000083E-2</v>
      </c>
      <c r="H1673" s="9">
        <v>0.125</v>
      </c>
      <c r="I1673" s="9">
        <v>0.11133333333333334</v>
      </c>
      <c r="J1673" s="9">
        <v>0.2340000000000001</v>
      </c>
      <c r="K1673" s="10">
        <v>0.44466666666666665</v>
      </c>
      <c r="L1673" s="9">
        <v>0.73140000000000005</v>
      </c>
      <c r="M1673" s="9">
        <v>0.99291666666666667</v>
      </c>
      <c r="N1673" s="10">
        <v>0.08</v>
      </c>
      <c r="O1673" s="10">
        <v>0.95</v>
      </c>
      <c r="P1673" s="9">
        <v>0.86499999999999999</v>
      </c>
      <c r="Q1673" s="10">
        <v>0.44999999999999996</v>
      </c>
      <c r="R1673" s="9">
        <v>0.83333999999999997</v>
      </c>
      <c r="S1673" s="9">
        <v>0.41252097560975609</v>
      </c>
      <c r="T1673" s="11">
        <v>0.166197184</v>
      </c>
      <c r="U1673" s="9">
        <v>8.1485276629999992E-2</v>
      </c>
      <c r="V1673" s="10">
        <v>0.16091516359999999</v>
      </c>
      <c r="W1673" s="9">
        <v>1</v>
      </c>
      <c r="X1673" s="9">
        <v>1</v>
      </c>
      <c r="Y1673" s="9">
        <v>0</v>
      </c>
      <c r="Z1673" s="9">
        <v>0.5</v>
      </c>
      <c r="AA1673" s="10">
        <v>0</v>
      </c>
      <c r="AB1673" s="9">
        <v>0</v>
      </c>
      <c r="AC1673" s="9">
        <v>0.4001400025226175</v>
      </c>
      <c r="AD1673" s="10">
        <v>0.70520135151651997</v>
      </c>
      <c r="AE1673" s="10">
        <v>0.36545213292765799</v>
      </c>
      <c r="AF1673" s="9">
        <v>6.7764570859546666E-3</v>
      </c>
      <c r="AG1673" s="9">
        <v>2.7477000068239872E-3</v>
      </c>
    </row>
    <row r="1674" spans="3:33">
      <c r="C1674" t="s">
        <v>248</v>
      </c>
      <c r="D1674">
        <v>1999</v>
      </c>
      <c r="E1674" s="9">
        <v>0.12949722772277228</v>
      </c>
      <c r="F1674" s="9">
        <v>0.15670000000000001</v>
      </c>
      <c r="G1674" s="9">
        <v>9.2000000000000082E-2</v>
      </c>
      <c r="H1674" s="9">
        <v>0.125</v>
      </c>
      <c r="I1674" s="9">
        <v>0.11133333333333334</v>
      </c>
      <c r="J1674" s="9">
        <v>0.21200000000000008</v>
      </c>
      <c r="K1674" s="10">
        <v>0.44466666666666665</v>
      </c>
      <c r="L1674" s="9">
        <v>0.72719999999999996</v>
      </c>
      <c r="M1674" s="9">
        <v>0.99291666666666667</v>
      </c>
      <c r="N1674" s="10">
        <v>0.08</v>
      </c>
      <c r="O1674" s="10">
        <v>1</v>
      </c>
      <c r="P1674" s="9">
        <v>0.81666666666666665</v>
      </c>
      <c r="Q1674" s="10">
        <v>0.44999999999999996</v>
      </c>
      <c r="R1674" s="9">
        <v>0.83084999999999998</v>
      </c>
      <c r="S1674" s="9">
        <v>0.39513170731707392</v>
      </c>
      <c r="T1674" s="11">
        <v>0.166197184</v>
      </c>
      <c r="U1674" s="9">
        <v>4.9092074879999996E-2</v>
      </c>
      <c r="V1674" s="10">
        <v>0.12105646554999999</v>
      </c>
      <c r="W1674" s="9">
        <v>1</v>
      </c>
      <c r="X1674" s="9">
        <v>1</v>
      </c>
      <c r="Y1674" s="9">
        <v>0</v>
      </c>
      <c r="Z1674" s="9">
        <v>0.5</v>
      </c>
      <c r="AA1674" s="10">
        <v>0</v>
      </c>
      <c r="AB1674" s="9">
        <v>0</v>
      </c>
      <c r="AC1674" s="9">
        <v>0.41040000229328866</v>
      </c>
      <c r="AD1674" s="10">
        <v>0.71333339475680602</v>
      </c>
      <c r="AE1674" s="10">
        <v>0.36215425616322</v>
      </c>
      <c r="AF1674" s="9">
        <v>1.2136491143804112E-2</v>
      </c>
      <c r="AG1674" s="9">
        <v>2.8087600054591895E-3</v>
      </c>
    </row>
    <row r="1675" spans="3:33">
      <c r="C1675" t="s">
        <v>248</v>
      </c>
      <c r="D1675">
        <v>2000</v>
      </c>
      <c r="E1675" s="9">
        <v>0.12949722772277228</v>
      </c>
      <c r="F1675" s="9">
        <v>0.15670000000000001</v>
      </c>
      <c r="G1675" s="9">
        <v>8.9999999999999969E-2</v>
      </c>
      <c r="H1675" s="9">
        <v>0.125</v>
      </c>
      <c r="I1675" s="9">
        <v>0.11133333333333334</v>
      </c>
      <c r="J1675" s="9">
        <v>0.18999999999999995</v>
      </c>
      <c r="K1675" s="10">
        <v>0.44466666666666665</v>
      </c>
      <c r="L1675" s="9">
        <v>0.72299999999999998</v>
      </c>
      <c r="M1675" s="9">
        <v>0.99291666666666667</v>
      </c>
      <c r="N1675" s="10">
        <v>0.08</v>
      </c>
      <c r="O1675" s="10">
        <v>1</v>
      </c>
      <c r="P1675" s="9">
        <v>0.76833333333333331</v>
      </c>
      <c r="Q1675" s="10">
        <v>0.44999999999999996</v>
      </c>
      <c r="R1675" s="9">
        <v>0.82835999999999999</v>
      </c>
      <c r="S1675" s="9">
        <v>0.3771619512195139</v>
      </c>
      <c r="T1675" s="11">
        <v>0.166197184</v>
      </c>
      <c r="U1675" s="9">
        <v>2.2048601920000001E-2</v>
      </c>
      <c r="V1675" s="10">
        <v>8.1197767500000004E-2</v>
      </c>
      <c r="W1675" s="9">
        <v>1</v>
      </c>
      <c r="X1675" s="9">
        <v>1</v>
      </c>
      <c r="Y1675" s="9">
        <v>0</v>
      </c>
      <c r="Z1675" s="9">
        <v>0.5</v>
      </c>
      <c r="AA1675" s="10">
        <v>0</v>
      </c>
      <c r="AB1675" s="9">
        <v>0</v>
      </c>
      <c r="AC1675" s="9">
        <v>0.42066000206395981</v>
      </c>
      <c r="AD1675" s="10">
        <v>0.72146543799709195</v>
      </c>
      <c r="AE1675" s="10">
        <v>0.35885637939878201</v>
      </c>
      <c r="AF1675" s="9">
        <v>3.1172558353657891E-2</v>
      </c>
      <c r="AG1675" s="9">
        <v>2.8698200040943923E-3</v>
      </c>
    </row>
    <row r="1676" spans="3:33">
      <c r="C1676" t="s">
        <v>248</v>
      </c>
      <c r="D1676">
        <v>2001</v>
      </c>
      <c r="E1676" s="9">
        <v>0.12949722772277228</v>
      </c>
      <c r="F1676" s="9">
        <v>0.15670000000000001</v>
      </c>
      <c r="G1676" s="9">
        <v>9.2000000000000082E-2</v>
      </c>
      <c r="H1676" s="9">
        <v>0.125</v>
      </c>
      <c r="I1676" s="9">
        <v>0.11133333333333334</v>
      </c>
      <c r="J1676" s="9">
        <v>0.16799999999999993</v>
      </c>
      <c r="K1676" s="10">
        <v>0.44466666666666665</v>
      </c>
      <c r="L1676" s="9">
        <v>0.71060000000000001</v>
      </c>
      <c r="M1676" s="9">
        <v>0.99291666666666667</v>
      </c>
      <c r="N1676" s="10">
        <v>0.08</v>
      </c>
      <c r="O1676" s="10">
        <v>1</v>
      </c>
      <c r="P1676" s="9">
        <v>0.72</v>
      </c>
      <c r="Q1676" s="10">
        <v>0.44999999999999996</v>
      </c>
      <c r="R1676" s="9">
        <v>0.82586999999999999</v>
      </c>
      <c r="S1676" s="9">
        <v>0.3592468292682941</v>
      </c>
      <c r="T1676" s="11">
        <v>0.166197184</v>
      </c>
      <c r="U1676" s="9">
        <v>1.257852993E-2</v>
      </c>
      <c r="V1676" s="10">
        <v>7.095474295000001E-2</v>
      </c>
      <c r="W1676" s="9">
        <v>1</v>
      </c>
      <c r="X1676" s="9">
        <v>1</v>
      </c>
      <c r="Y1676" s="9">
        <v>0</v>
      </c>
      <c r="Z1676" s="9">
        <v>0.5</v>
      </c>
      <c r="AA1676" s="10">
        <v>0</v>
      </c>
      <c r="AB1676" s="9">
        <v>0</v>
      </c>
      <c r="AC1676" s="9">
        <v>0.43092000183463092</v>
      </c>
      <c r="AD1676" s="10">
        <v>0.71019187032517495</v>
      </c>
      <c r="AE1676" s="10">
        <v>0.34625777911926303</v>
      </c>
      <c r="AF1676" s="9">
        <v>7.5938988364381788E-2</v>
      </c>
      <c r="AG1676" s="9">
        <v>2.9308800027295946E-3</v>
      </c>
    </row>
    <row r="1677" spans="3:33">
      <c r="C1677" t="s">
        <v>248</v>
      </c>
      <c r="D1677">
        <v>2002</v>
      </c>
      <c r="E1677" s="9">
        <v>0.12949722772277228</v>
      </c>
      <c r="F1677" s="9">
        <v>0.15670000000000001</v>
      </c>
      <c r="G1677" s="9">
        <v>9.4000000000000083E-2</v>
      </c>
      <c r="H1677" s="9">
        <v>0.125</v>
      </c>
      <c r="I1677" s="9">
        <v>0.11133333333333334</v>
      </c>
      <c r="J1677" s="9">
        <v>0.14599999999999991</v>
      </c>
      <c r="K1677" s="10">
        <v>0.44466666666666665</v>
      </c>
      <c r="L1677" s="9">
        <v>0.69819999999999993</v>
      </c>
      <c r="M1677" s="9">
        <v>0.99291666666666667</v>
      </c>
      <c r="N1677" s="10">
        <v>0.08</v>
      </c>
      <c r="O1677" s="10">
        <v>1</v>
      </c>
      <c r="P1677" s="9">
        <v>0.73439999967813496</v>
      </c>
      <c r="Q1677" s="10">
        <v>0.44999999999999996</v>
      </c>
      <c r="R1677" s="9">
        <v>0.82338</v>
      </c>
      <c r="S1677" s="9">
        <v>0.34200146341463611</v>
      </c>
      <c r="T1677" s="11">
        <v>0.166197184</v>
      </c>
      <c r="U1677" s="9">
        <v>2.4368556479999998E-2</v>
      </c>
      <c r="V1677" s="10">
        <v>6.0711718400000003E-2</v>
      </c>
      <c r="W1677" s="9">
        <v>1</v>
      </c>
      <c r="X1677" s="9">
        <v>1</v>
      </c>
      <c r="Y1677" s="9">
        <v>0</v>
      </c>
      <c r="Z1677" s="9">
        <v>0.5</v>
      </c>
      <c r="AA1677" s="10">
        <v>0</v>
      </c>
      <c r="AB1677" s="9">
        <v>0</v>
      </c>
      <c r="AC1677" s="9">
        <v>0.44118000160530207</v>
      </c>
      <c r="AD1677" s="10">
        <v>0.69891830265325805</v>
      </c>
      <c r="AE1677" s="10">
        <v>0.333659178839744</v>
      </c>
      <c r="AF1677" s="9">
        <v>0.16597482430610777</v>
      </c>
      <c r="AG1677" s="9">
        <v>2.9919400013647978E-3</v>
      </c>
    </row>
    <row r="1678" spans="3:33">
      <c r="C1678" t="s">
        <v>248</v>
      </c>
      <c r="D1678">
        <v>2003</v>
      </c>
      <c r="E1678" s="9">
        <v>0.12949722772277228</v>
      </c>
      <c r="F1678" s="9">
        <v>0.15670000000000001</v>
      </c>
      <c r="G1678" s="9">
        <v>9.5999999999999974E-2</v>
      </c>
      <c r="H1678" s="9">
        <v>0.125</v>
      </c>
      <c r="I1678" s="9">
        <v>0.11133333333333334</v>
      </c>
      <c r="J1678" s="9">
        <v>0.12400000000000011</v>
      </c>
      <c r="K1678" s="10">
        <v>0.44466666666666665</v>
      </c>
      <c r="L1678" s="9">
        <v>0.68579999999999997</v>
      </c>
      <c r="M1678" s="9">
        <v>0.99</v>
      </c>
      <c r="N1678" s="10">
        <v>0.08</v>
      </c>
      <c r="O1678" s="10">
        <v>1</v>
      </c>
      <c r="P1678" s="9">
        <v>0.74879999935626995</v>
      </c>
      <c r="Q1678" s="10">
        <v>0.44999999999999996</v>
      </c>
      <c r="R1678" s="9">
        <v>0.82089000000000001</v>
      </c>
      <c r="S1678" s="9">
        <v>0.32592975609756192</v>
      </c>
      <c r="T1678" s="11">
        <v>0.166197184</v>
      </c>
      <c r="U1678" s="9">
        <v>1.02413266E-2</v>
      </c>
      <c r="V1678" s="10">
        <v>5.0468693850000003E-2</v>
      </c>
      <c r="W1678" s="9">
        <v>1</v>
      </c>
      <c r="X1678" s="9">
        <v>1</v>
      </c>
      <c r="Y1678" s="9">
        <v>0</v>
      </c>
      <c r="Z1678" s="9">
        <v>0.5</v>
      </c>
      <c r="AA1678" s="10">
        <v>0</v>
      </c>
      <c r="AB1678" s="9">
        <v>0</v>
      </c>
      <c r="AC1678" s="9">
        <v>0.45144000137597318</v>
      </c>
      <c r="AD1678" s="10">
        <v>0.68906761472501399</v>
      </c>
      <c r="AE1678" s="10">
        <v>0.33718435104893602</v>
      </c>
      <c r="AF1678" s="9">
        <v>0.25963413095457111</v>
      </c>
      <c r="AG1678" s="9">
        <v>3.0530000000000002E-3</v>
      </c>
    </row>
    <row r="1679" spans="3:33">
      <c r="C1679" t="s">
        <v>248</v>
      </c>
      <c r="D1679">
        <v>2004</v>
      </c>
      <c r="E1679" s="9">
        <v>0.12949722772277228</v>
      </c>
      <c r="F1679" s="9">
        <v>0.15670000000000001</v>
      </c>
      <c r="G1679" s="9">
        <v>9.7999999999999976E-2</v>
      </c>
      <c r="H1679" s="9">
        <v>0.125</v>
      </c>
      <c r="I1679" s="9">
        <v>0.11133333333333334</v>
      </c>
      <c r="J1679" s="9">
        <v>0.10199999999999998</v>
      </c>
      <c r="K1679" s="10">
        <v>0.44466666666666665</v>
      </c>
      <c r="L1679" s="9">
        <v>0.6734</v>
      </c>
      <c r="M1679" s="9">
        <v>0.98708333333333331</v>
      </c>
      <c r="N1679" s="10">
        <v>0.08</v>
      </c>
      <c r="O1679" s="10">
        <v>1</v>
      </c>
      <c r="P1679" s="9">
        <v>0.76319999903440483</v>
      </c>
      <c r="Q1679" s="10">
        <v>0.44999999999999996</v>
      </c>
      <c r="R1679" s="9">
        <v>0.81840000000000002</v>
      </c>
      <c r="S1679" s="9">
        <v>0.31138390243902592</v>
      </c>
      <c r="T1679" s="11">
        <v>0.166197184</v>
      </c>
      <c r="U1679" s="9">
        <v>1.2144765609999999E-2</v>
      </c>
      <c r="V1679" s="10">
        <v>4.0225669300000003E-2</v>
      </c>
      <c r="W1679" s="9">
        <v>1</v>
      </c>
      <c r="X1679" s="9">
        <v>1</v>
      </c>
      <c r="Y1679" s="9">
        <v>0</v>
      </c>
      <c r="Z1679" s="9">
        <v>0.5</v>
      </c>
      <c r="AA1679" s="10">
        <v>0</v>
      </c>
      <c r="AB1679" s="9">
        <v>0</v>
      </c>
      <c r="AC1679" s="9">
        <v>0.46170000114664433</v>
      </c>
      <c r="AD1679" s="10">
        <v>0.61332482664920995</v>
      </c>
      <c r="AE1679" s="10">
        <v>0.28248073919930999</v>
      </c>
      <c r="AF1679" s="9">
        <v>0.43631199509309887</v>
      </c>
      <c r="AG1679" s="9">
        <v>2.9282857142857144E-3</v>
      </c>
    </row>
    <row r="1680" spans="3:33">
      <c r="C1680" t="s">
        <v>248</v>
      </c>
      <c r="D1680">
        <v>2005</v>
      </c>
      <c r="E1680" s="9">
        <v>0.12949722772277228</v>
      </c>
      <c r="F1680" s="9">
        <v>0.15670000000000001</v>
      </c>
      <c r="G1680" s="9">
        <v>9.9999999999999978E-2</v>
      </c>
      <c r="H1680" s="9">
        <v>0.125</v>
      </c>
      <c r="I1680" s="9">
        <v>0.11133333333333334</v>
      </c>
      <c r="J1680" s="9">
        <v>7.999999999999996E-2</v>
      </c>
      <c r="K1680" s="10">
        <v>0.44466666666666665</v>
      </c>
      <c r="L1680" s="9">
        <v>0.66099999999999992</v>
      </c>
      <c r="M1680" s="9">
        <v>0.96291666666666664</v>
      </c>
      <c r="N1680" s="10">
        <v>0.08</v>
      </c>
      <c r="O1680" s="10">
        <v>1</v>
      </c>
      <c r="P1680" s="9">
        <v>0.77759999871253971</v>
      </c>
      <c r="Q1680" s="10">
        <v>0.44999999999999996</v>
      </c>
      <c r="R1680" s="9">
        <v>0.77706666666666668</v>
      </c>
      <c r="S1680" s="9">
        <v>0.2985351219512199</v>
      </c>
      <c r="T1680" s="11">
        <v>0.166197184</v>
      </c>
      <c r="U1680" s="9">
        <v>6.2866722550000004E-2</v>
      </c>
      <c r="V1680" s="10">
        <v>2.9982644749999999E-2</v>
      </c>
      <c r="W1680" s="9">
        <v>1</v>
      </c>
      <c r="X1680" s="9">
        <v>1</v>
      </c>
      <c r="Y1680" s="9">
        <v>0</v>
      </c>
      <c r="Z1680" s="9">
        <v>0.5</v>
      </c>
      <c r="AA1680" s="10">
        <v>0</v>
      </c>
      <c r="AB1680" s="9">
        <v>0</v>
      </c>
      <c r="AC1680" s="9">
        <v>0.47196000091731549</v>
      </c>
      <c r="AD1680" s="10">
        <v>0.65916128847734801</v>
      </c>
      <c r="AE1680" s="10">
        <v>0.30693951182562201</v>
      </c>
      <c r="AF1680" s="9">
        <v>0.77373922533359452</v>
      </c>
      <c r="AG1680" s="9">
        <v>2.8697200013090454E-3</v>
      </c>
    </row>
    <row r="1681" spans="3:33">
      <c r="C1681" t="s">
        <v>248</v>
      </c>
      <c r="D1681">
        <v>2006</v>
      </c>
      <c r="E1681" s="9">
        <v>0.12949722772277228</v>
      </c>
      <c r="F1681" s="9">
        <v>0.15670000000000001</v>
      </c>
      <c r="G1681" s="9">
        <v>9.6666666666666679E-2</v>
      </c>
      <c r="H1681" s="9">
        <v>0.125</v>
      </c>
      <c r="I1681" s="9">
        <v>0.11133333333333334</v>
      </c>
      <c r="J1681" s="9">
        <v>6.0000000000000053E-2</v>
      </c>
      <c r="K1681" s="10">
        <v>0.44466666666666665</v>
      </c>
      <c r="L1681" s="9">
        <v>0.64780000000000004</v>
      </c>
      <c r="M1681" s="9">
        <v>0.98875000000000002</v>
      </c>
      <c r="N1681" s="10">
        <v>0.08</v>
      </c>
      <c r="O1681" s="10">
        <v>1</v>
      </c>
      <c r="P1681" s="9">
        <v>0.79199999839067459</v>
      </c>
      <c r="Q1681" s="10">
        <v>0.44999999999999996</v>
      </c>
      <c r="R1681" s="9">
        <v>0.73573333333333335</v>
      </c>
      <c r="S1681" s="9">
        <v>0.28733170731707391</v>
      </c>
      <c r="T1681" s="11">
        <v>0.166197184</v>
      </c>
      <c r="U1681" s="9">
        <v>1.242456514E-2</v>
      </c>
      <c r="V1681" s="10">
        <v>2.6770895916666666E-2</v>
      </c>
      <c r="W1681" s="9">
        <v>1</v>
      </c>
      <c r="X1681" s="9">
        <v>1</v>
      </c>
      <c r="Y1681" s="9">
        <v>0</v>
      </c>
      <c r="Z1681" s="9">
        <v>0.5</v>
      </c>
      <c r="AA1681" s="10">
        <v>0</v>
      </c>
      <c r="AB1681" s="9">
        <v>0</v>
      </c>
      <c r="AC1681" s="9">
        <v>0.48222000068798659</v>
      </c>
      <c r="AD1681" s="10">
        <v>0.64550412190419204</v>
      </c>
      <c r="AE1681" s="10">
        <v>0.29691811115804001</v>
      </c>
      <c r="AF1681" s="9">
        <v>1</v>
      </c>
      <c r="AG1681" s="9">
        <v>2.8111542883323772E-3</v>
      </c>
    </row>
    <row r="1682" spans="3:33">
      <c r="C1682" t="s">
        <v>248</v>
      </c>
      <c r="D1682">
        <v>2007</v>
      </c>
      <c r="E1682" s="9">
        <v>0.12949722772277228</v>
      </c>
      <c r="F1682" s="9">
        <v>0.15670000000000001</v>
      </c>
      <c r="G1682" s="9">
        <v>9.3333333333333268E-2</v>
      </c>
      <c r="H1682" s="9">
        <v>0.125</v>
      </c>
      <c r="I1682" s="9">
        <v>0.11133333333333334</v>
      </c>
      <c r="J1682" s="9">
        <v>4.0000000000000036E-2</v>
      </c>
      <c r="K1682" s="10">
        <v>0.44466666666666665</v>
      </c>
      <c r="L1682" s="9">
        <v>0.63460000000000005</v>
      </c>
      <c r="M1682" s="9">
        <v>0.99124999999999996</v>
      </c>
      <c r="N1682" s="10">
        <v>0.08</v>
      </c>
      <c r="O1682" s="10">
        <v>1</v>
      </c>
      <c r="P1682" s="9">
        <v>0.80639999806880946</v>
      </c>
      <c r="Q1682" s="10">
        <v>0.44999999999999996</v>
      </c>
      <c r="R1682" s="9">
        <v>0.69439999999999991</v>
      </c>
      <c r="S1682" s="9">
        <v>0.27739024390243994</v>
      </c>
      <c r="T1682" s="11">
        <v>0.166197184</v>
      </c>
      <c r="U1682" s="9">
        <v>1.2724467559999999E-2</v>
      </c>
      <c r="V1682" s="10">
        <v>2.3559147083333332E-2</v>
      </c>
      <c r="W1682" s="9">
        <v>1</v>
      </c>
      <c r="X1682" s="9">
        <v>1</v>
      </c>
      <c r="Y1682" s="9">
        <v>0</v>
      </c>
      <c r="Z1682" s="9">
        <v>0.5</v>
      </c>
      <c r="AA1682" s="10">
        <v>0</v>
      </c>
      <c r="AB1682" s="9">
        <v>0</v>
      </c>
      <c r="AC1682" s="9">
        <v>0.49248000045865775</v>
      </c>
      <c r="AD1682" s="10">
        <v>0.52095074068818203</v>
      </c>
      <c r="AE1682" s="10">
        <v>0.31986066382852002</v>
      </c>
      <c r="AF1682" s="9">
        <v>1</v>
      </c>
      <c r="AG1682" s="9">
        <v>2.7525885753557086E-3</v>
      </c>
    </row>
    <row r="1683" spans="3:33">
      <c r="C1683" t="s">
        <v>248</v>
      </c>
      <c r="D1683">
        <v>2008</v>
      </c>
      <c r="E1683" s="9">
        <v>0.12949722772277228</v>
      </c>
      <c r="F1683" s="9">
        <v>0.15670000000000001</v>
      </c>
      <c r="G1683" s="9">
        <v>8.9999999999999969E-2</v>
      </c>
      <c r="H1683" s="9">
        <v>0.125</v>
      </c>
      <c r="I1683" s="9">
        <v>0.11133333333333334</v>
      </c>
      <c r="J1683" s="9">
        <v>2.0000000000000018E-2</v>
      </c>
      <c r="K1683" s="10">
        <v>0.44466666666666665</v>
      </c>
      <c r="L1683" s="9">
        <v>0.62139999999999995</v>
      </c>
      <c r="M1683" s="9">
        <v>0.99124999999999996</v>
      </c>
      <c r="N1683" s="10">
        <v>0.08</v>
      </c>
      <c r="O1683" s="10">
        <v>1</v>
      </c>
      <c r="P1683" s="9">
        <v>0.82079999774694445</v>
      </c>
      <c r="Q1683" s="10">
        <v>0.44999999999999996</v>
      </c>
      <c r="R1683" s="9">
        <v>0.69439999999999991</v>
      </c>
      <c r="S1683" s="9">
        <v>0.26835756097560992</v>
      </c>
      <c r="T1683" s="11">
        <v>0.166197184</v>
      </c>
      <c r="U1683" s="9">
        <v>1.505382626E-2</v>
      </c>
      <c r="V1683" s="10">
        <v>2.0347398249999999E-2</v>
      </c>
      <c r="W1683" s="9">
        <v>1</v>
      </c>
      <c r="X1683" s="9">
        <v>1</v>
      </c>
      <c r="Y1683" s="9">
        <v>0</v>
      </c>
      <c r="Z1683" s="9">
        <v>0.5</v>
      </c>
      <c r="AA1683" s="10">
        <v>0</v>
      </c>
      <c r="AB1683" s="9">
        <v>0</v>
      </c>
      <c r="AC1683" s="9">
        <v>0.50274000022932885</v>
      </c>
      <c r="AD1683" s="10">
        <v>0.48330169271486917</v>
      </c>
      <c r="AE1683" s="10">
        <v>0.42724130014075001</v>
      </c>
      <c r="AF1683" s="9">
        <v>1</v>
      </c>
      <c r="AG1683" s="9">
        <v>2.6940228623790401E-3</v>
      </c>
    </row>
    <row r="1684" spans="3:33">
      <c r="C1684" t="s">
        <v>248</v>
      </c>
      <c r="D1684">
        <v>2009</v>
      </c>
      <c r="E1684" s="9">
        <v>0.12949722772277228</v>
      </c>
      <c r="F1684" s="9">
        <v>0.15670000000000001</v>
      </c>
      <c r="G1684" s="9">
        <v>0.10819999959319826</v>
      </c>
      <c r="H1684" s="9">
        <v>0.125</v>
      </c>
      <c r="I1684" s="9">
        <v>0.11133333333333334</v>
      </c>
      <c r="J1684" s="9">
        <v>3.9599999561905852E-2</v>
      </c>
      <c r="K1684" s="10">
        <v>0.44466666666666665</v>
      </c>
      <c r="L1684" s="9">
        <v>0.60819999999999996</v>
      </c>
      <c r="M1684" s="9">
        <v>0.99124999999999996</v>
      </c>
      <c r="N1684" s="10">
        <v>0.08</v>
      </c>
      <c r="O1684" s="10">
        <v>1</v>
      </c>
      <c r="P1684" s="9">
        <v>0.83519999742507933</v>
      </c>
      <c r="Q1684" s="10">
        <v>0.44999999999999996</v>
      </c>
      <c r="R1684" s="9">
        <v>0.69439999999999991</v>
      </c>
      <c r="S1684" s="9">
        <v>0.29699040911610386</v>
      </c>
      <c r="T1684" s="11">
        <v>0.166197184</v>
      </c>
      <c r="U1684" s="9">
        <v>1.219117915E-2</v>
      </c>
      <c r="V1684" s="10">
        <v>2.0754346205904002E-2</v>
      </c>
      <c r="W1684" s="9">
        <v>1</v>
      </c>
      <c r="X1684" s="9">
        <v>1</v>
      </c>
      <c r="Y1684" s="9">
        <v>0</v>
      </c>
      <c r="Z1684" s="9">
        <v>0.5</v>
      </c>
      <c r="AA1684" s="10">
        <v>0</v>
      </c>
      <c r="AB1684" s="9">
        <v>0</v>
      </c>
      <c r="AC1684" s="9">
        <v>0.51300000000000001</v>
      </c>
      <c r="AD1684" s="10">
        <v>0.47071123052608199</v>
      </c>
      <c r="AE1684" s="10">
        <v>0.47193866156212405</v>
      </c>
      <c r="AF1684" s="9">
        <v>1</v>
      </c>
      <c r="AG1684" s="9">
        <v>2.6354571494023715E-3</v>
      </c>
    </row>
    <row r="1685" spans="3:33">
      <c r="C1685" t="s">
        <v>248</v>
      </c>
      <c r="D1685">
        <v>2010</v>
      </c>
      <c r="E1685" s="9">
        <v>0.12949722772277228</v>
      </c>
      <c r="F1685" s="9">
        <v>0.15670000000000001</v>
      </c>
      <c r="G1685" s="9">
        <v>0.12639999918639655</v>
      </c>
      <c r="H1685" s="9">
        <v>0.125</v>
      </c>
      <c r="I1685" s="9">
        <v>0.11133333333333334</v>
      </c>
      <c r="J1685" s="9">
        <v>5.9199999123811686E-2</v>
      </c>
      <c r="K1685" s="10">
        <v>0.44466666666666665</v>
      </c>
      <c r="L1685" s="9">
        <v>0.61428199986405674</v>
      </c>
      <c r="M1685" s="9">
        <v>0.99124999999999996</v>
      </c>
      <c r="N1685" s="10">
        <v>0.08</v>
      </c>
      <c r="O1685" s="10">
        <v>1</v>
      </c>
      <c r="P1685" s="9">
        <v>0.84959999710321432</v>
      </c>
      <c r="Q1685" s="10">
        <v>0.44999999999999996</v>
      </c>
      <c r="R1685" s="9">
        <v>0.69439999999999991</v>
      </c>
      <c r="S1685" s="9">
        <v>0.32562325725659746</v>
      </c>
      <c r="T1685" s="11">
        <v>0.166197184</v>
      </c>
      <c r="U1685" s="9">
        <v>1.2313090938775058E-2</v>
      </c>
      <c r="V1685" s="10">
        <v>2.1161294161808009E-2</v>
      </c>
      <c r="W1685" s="9">
        <v>1</v>
      </c>
      <c r="X1685" s="9">
        <v>1</v>
      </c>
      <c r="Y1685" s="9">
        <v>0</v>
      </c>
      <c r="Z1685" s="9">
        <v>0.5</v>
      </c>
      <c r="AA1685" s="10">
        <v>0</v>
      </c>
      <c r="AB1685" s="9">
        <v>0</v>
      </c>
      <c r="AC1685" s="9">
        <v>0.49</v>
      </c>
      <c r="AD1685" s="10">
        <v>0.47100411821427468</v>
      </c>
      <c r="AE1685" s="10">
        <v>0.47221927494023053</v>
      </c>
      <c r="AF1685" s="9">
        <v>1</v>
      </c>
      <c r="AG1685" s="9">
        <v>2.5768914364257029E-3</v>
      </c>
    </row>
    <row r="1686" spans="3:33">
      <c r="C1686" t="s">
        <v>250</v>
      </c>
      <c r="D1686">
        <v>1995</v>
      </c>
      <c r="E1686" s="9">
        <v>0.21302745995423344</v>
      </c>
      <c r="F1686" s="9">
        <v>6.5460000000000004E-2</v>
      </c>
      <c r="G1686" s="9">
        <v>0.64</v>
      </c>
      <c r="H1686" s="9">
        <v>0.44999999999999996</v>
      </c>
      <c r="I1686" s="9">
        <v>0.58666666666666667</v>
      </c>
      <c r="J1686" s="9">
        <v>0.71</v>
      </c>
      <c r="K1686" s="10">
        <v>0.66024999999999989</v>
      </c>
      <c r="L1686" s="9">
        <v>0.745</v>
      </c>
      <c r="M1686" s="9">
        <v>0.99623390236597786</v>
      </c>
      <c r="N1686" s="10">
        <v>0.88</v>
      </c>
      <c r="O1686" s="10">
        <v>0.04</v>
      </c>
      <c r="P1686" s="9">
        <v>1</v>
      </c>
      <c r="Q1686" s="10">
        <v>0.20749999999999999</v>
      </c>
      <c r="R1686" s="9">
        <v>0.96879999999999999</v>
      </c>
      <c r="S1686" s="9">
        <v>0.81651853658536599</v>
      </c>
      <c r="T1686" s="11">
        <v>1</v>
      </c>
      <c r="U1686" s="9">
        <v>3.2576351009999997E-2</v>
      </c>
      <c r="V1686" s="10">
        <v>1</v>
      </c>
      <c r="W1686" s="9">
        <v>0</v>
      </c>
      <c r="X1686" s="9">
        <v>0</v>
      </c>
      <c r="Y1686" s="9">
        <v>0.82600000000000007</v>
      </c>
      <c r="Z1686" s="9">
        <v>0</v>
      </c>
      <c r="AA1686" s="10">
        <v>8.6052172202689733E-3</v>
      </c>
      <c r="AB1686" s="9">
        <v>0.88</v>
      </c>
      <c r="AC1686" s="9">
        <v>0.52400000000000002</v>
      </c>
      <c r="AD1686" s="10">
        <v>0.62868957677435855</v>
      </c>
      <c r="AE1686" s="10">
        <v>0.63450064999435318</v>
      </c>
      <c r="AF1686" s="9">
        <v>1.3282025711938014E-4</v>
      </c>
      <c r="AG1686" s="9">
        <v>1.3332857142857143E-2</v>
      </c>
    </row>
    <row r="1687" spans="3:33">
      <c r="C1687" t="s">
        <v>250</v>
      </c>
      <c r="D1687">
        <v>1996</v>
      </c>
      <c r="E1687" s="9">
        <v>0.21302745995423344</v>
      </c>
      <c r="F1687" s="9">
        <v>6.5460000000000004E-2</v>
      </c>
      <c r="G1687" s="9">
        <v>0.624</v>
      </c>
      <c r="H1687" s="9">
        <v>0.44999999999999996</v>
      </c>
      <c r="I1687" s="9">
        <v>0.58666666666666667</v>
      </c>
      <c r="J1687" s="9">
        <v>0.70399999999999996</v>
      </c>
      <c r="K1687" s="10">
        <v>0.66024999999999989</v>
      </c>
      <c r="L1687" s="9">
        <v>0.74019999999999997</v>
      </c>
      <c r="M1687" s="9">
        <v>0.99737417943107221</v>
      </c>
      <c r="N1687" s="10">
        <v>0.88</v>
      </c>
      <c r="O1687" s="10">
        <v>0.05</v>
      </c>
      <c r="P1687" s="9">
        <v>1</v>
      </c>
      <c r="Q1687" s="10">
        <v>0.20749999999999999</v>
      </c>
      <c r="R1687" s="9">
        <v>0.96879999999999999</v>
      </c>
      <c r="S1687" s="9">
        <v>0.81123414634146396</v>
      </c>
      <c r="T1687" s="11">
        <v>1</v>
      </c>
      <c r="U1687" s="9">
        <v>2.9200632560000002E-2</v>
      </c>
      <c r="V1687" s="10">
        <v>1</v>
      </c>
      <c r="W1687" s="9">
        <v>0</v>
      </c>
      <c r="X1687" s="9">
        <v>0</v>
      </c>
      <c r="Y1687" s="9">
        <v>0.82600000000000007</v>
      </c>
      <c r="Z1687" s="9">
        <v>0</v>
      </c>
      <c r="AA1687" s="10">
        <v>8.6052172202689733E-3</v>
      </c>
      <c r="AB1687" s="9">
        <v>0.87899999620000002</v>
      </c>
      <c r="AC1687" s="9">
        <v>0.56999999999999995</v>
      </c>
      <c r="AD1687" s="10">
        <v>0.63131589460781201</v>
      </c>
      <c r="AE1687" s="10">
        <v>0.63724556115612196</v>
      </c>
      <c r="AF1687" s="9">
        <v>1.355308745497889E-4</v>
      </c>
      <c r="AG1687" s="9">
        <v>1.5243571428571429E-2</v>
      </c>
    </row>
    <row r="1688" spans="3:33">
      <c r="C1688" t="s">
        <v>250</v>
      </c>
      <c r="D1688">
        <v>1997</v>
      </c>
      <c r="E1688" s="9">
        <v>0.21302745995423344</v>
      </c>
      <c r="F1688" s="9">
        <v>6.5460000000000004E-2</v>
      </c>
      <c r="G1688" s="9">
        <v>0.60799999999999998</v>
      </c>
      <c r="H1688" s="9">
        <v>0.44999999999999996</v>
      </c>
      <c r="I1688" s="9">
        <v>0.58666666666666667</v>
      </c>
      <c r="J1688" s="9">
        <v>0.69799999999999995</v>
      </c>
      <c r="K1688" s="10">
        <v>0.66024999999999989</v>
      </c>
      <c r="L1688" s="9">
        <v>0.73540000000000005</v>
      </c>
      <c r="M1688" s="9">
        <v>0.99753559693318727</v>
      </c>
      <c r="N1688" s="10">
        <v>0.88</v>
      </c>
      <c r="O1688" s="10">
        <v>0.03</v>
      </c>
      <c r="P1688" s="9">
        <v>1</v>
      </c>
      <c r="Q1688" s="10">
        <v>0.20749999999999999</v>
      </c>
      <c r="R1688" s="9">
        <v>0.96879999999999999</v>
      </c>
      <c r="S1688" s="9">
        <v>0.80568975609756199</v>
      </c>
      <c r="T1688" s="11">
        <v>1</v>
      </c>
      <c r="U1688" s="9">
        <v>2.7335093810000002E-2</v>
      </c>
      <c r="V1688" s="10">
        <v>1</v>
      </c>
      <c r="W1688" s="9">
        <v>0</v>
      </c>
      <c r="X1688" s="9">
        <v>0</v>
      </c>
      <c r="Y1688" s="9">
        <v>0.82600000000000007</v>
      </c>
      <c r="Z1688" s="9">
        <v>0</v>
      </c>
      <c r="AA1688" s="10">
        <v>8.6052172202689733E-3</v>
      </c>
      <c r="AB1688" s="9">
        <v>0.87899999620000002</v>
      </c>
      <c r="AC1688" s="9">
        <v>0.56399999999999995</v>
      </c>
      <c r="AD1688" s="10">
        <v>0.57646921248818095</v>
      </c>
      <c r="AE1688" s="10">
        <v>0.56306059313362644</v>
      </c>
      <c r="AF1688" s="9">
        <v>3.1849090626094443E-4</v>
      </c>
      <c r="AG1688" s="9">
        <v>2.1377857142857143E-2</v>
      </c>
    </row>
    <row r="1689" spans="3:33">
      <c r="C1689" t="s">
        <v>250</v>
      </c>
      <c r="D1689">
        <v>1998</v>
      </c>
      <c r="E1689" s="9">
        <v>0.21302745995423344</v>
      </c>
      <c r="F1689" s="9">
        <v>6.5460000000000004E-2</v>
      </c>
      <c r="G1689" s="9">
        <v>0.59200000000000008</v>
      </c>
      <c r="H1689" s="9">
        <v>0.44999999999999996</v>
      </c>
      <c r="I1689" s="9">
        <v>0.58666666666666667</v>
      </c>
      <c r="J1689" s="9">
        <v>0.69199999999999995</v>
      </c>
      <c r="K1689" s="10">
        <v>0.66024999999999989</v>
      </c>
      <c r="L1689" s="9">
        <v>0.73060000000000003</v>
      </c>
      <c r="M1689" s="9">
        <v>0.99764512595837895</v>
      </c>
      <c r="N1689" s="10">
        <v>0.88</v>
      </c>
      <c r="O1689" s="10">
        <v>0.08</v>
      </c>
      <c r="P1689" s="9">
        <v>1</v>
      </c>
      <c r="Q1689" s="10">
        <v>0.20749999999999999</v>
      </c>
      <c r="R1689" s="9">
        <v>0.96879999999999999</v>
      </c>
      <c r="S1689" s="9">
        <v>0.79992585365853797</v>
      </c>
      <c r="T1689" s="11">
        <v>1</v>
      </c>
      <c r="U1689" s="9">
        <v>5.1230953799999999E-2</v>
      </c>
      <c r="V1689" s="10">
        <v>1</v>
      </c>
      <c r="W1689" s="9">
        <v>0</v>
      </c>
      <c r="X1689" s="9">
        <v>0</v>
      </c>
      <c r="Y1689" s="9">
        <v>0.82600000000000007</v>
      </c>
      <c r="Z1689" s="9">
        <v>0</v>
      </c>
      <c r="AA1689" s="10">
        <v>8.6052172202689733E-3</v>
      </c>
      <c r="AB1689" s="9">
        <v>0.87899999620000002</v>
      </c>
      <c r="AC1689" s="9">
        <v>0.57299999999999995</v>
      </c>
      <c r="AD1689" s="10">
        <v>0.52162253036855</v>
      </c>
      <c r="AE1689" s="10">
        <v>0.48887562511113075</v>
      </c>
      <c r="AF1689" s="9">
        <v>4.9187812230029994E-4</v>
      </c>
      <c r="AG1689" s="9">
        <v>2.1297E-2</v>
      </c>
    </row>
    <row r="1690" spans="3:33">
      <c r="C1690" t="s">
        <v>250</v>
      </c>
      <c r="D1690">
        <v>1999</v>
      </c>
      <c r="E1690" s="9">
        <v>0.21302745995423344</v>
      </c>
      <c r="F1690" s="9">
        <v>6.5460000000000004E-2</v>
      </c>
      <c r="G1690" s="9">
        <v>0.57600000000000007</v>
      </c>
      <c r="H1690" s="9">
        <v>0.44999999999999996</v>
      </c>
      <c r="I1690" s="9">
        <v>0.58666666666666667</v>
      </c>
      <c r="J1690" s="9">
        <v>0.68599999999999994</v>
      </c>
      <c r="K1690" s="10">
        <v>0.66024999999999989</v>
      </c>
      <c r="L1690" s="9">
        <v>0.7258</v>
      </c>
      <c r="M1690" s="9">
        <v>0.99780941949616653</v>
      </c>
      <c r="N1690" s="10">
        <v>0.88</v>
      </c>
      <c r="O1690" s="10">
        <v>7.0000000000000007E-2</v>
      </c>
      <c r="P1690" s="9">
        <v>1</v>
      </c>
      <c r="Q1690" s="10">
        <v>0.20749999999999999</v>
      </c>
      <c r="R1690" s="9">
        <v>0.96879999999999999</v>
      </c>
      <c r="S1690" s="9">
        <v>0.7939121951219521</v>
      </c>
      <c r="T1690" s="11">
        <v>1</v>
      </c>
      <c r="U1690" s="9">
        <v>8.0418174509999996E-2</v>
      </c>
      <c r="V1690" s="10">
        <v>1</v>
      </c>
      <c r="W1690" s="9">
        <v>0</v>
      </c>
      <c r="X1690" s="9">
        <v>0</v>
      </c>
      <c r="Y1690" s="9">
        <v>0.82600000000000007</v>
      </c>
      <c r="Z1690" s="9">
        <v>0</v>
      </c>
      <c r="AA1690" s="10">
        <v>8.6052172202689733E-3</v>
      </c>
      <c r="AB1690" s="9">
        <v>0.87899999620000002</v>
      </c>
      <c r="AC1690" s="9">
        <v>0.58399999999999996</v>
      </c>
      <c r="AD1690" s="10">
        <v>0.522794245921821</v>
      </c>
      <c r="AE1690" s="10">
        <v>0.49020896009074039</v>
      </c>
      <c r="AF1690" s="9">
        <v>6.886363996575222E-4</v>
      </c>
      <c r="AG1690" s="9">
        <v>2.8205714285714285E-2</v>
      </c>
    </row>
    <row r="1691" spans="3:33">
      <c r="C1691" t="s">
        <v>250</v>
      </c>
      <c r="D1691">
        <v>2000</v>
      </c>
      <c r="E1691" s="9">
        <v>0.21302745995423344</v>
      </c>
      <c r="F1691" s="9">
        <v>6.5460000000000004E-2</v>
      </c>
      <c r="G1691" s="9">
        <v>0.56000000000000005</v>
      </c>
      <c r="H1691" s="9">
        <v>0.44999999999999996</v>
      </c>
      <c r="I1691" s="9">
        <v>0.58666666666666667</v>
      </c>
      <c r="J1691" s="9">
        <v>0.67999999999999994</v>
      </c>
      <c r="K1691" s="10">
        <v>0.66024999999999989</v>
      </c>
      <c r="L1691" s="9">
        <v>0.72099999999999997</v>
      </c>
      <c r="M1691" s="9">
        <v>0.99794617563739374</v>
      </c>
      <c r="N1691" s="10">
        <v>0.88</v>
      </c>
      <c r="O1691" s="10">
        <v>0.05</v>
      </c>
      <c r="P1691" s="9">
        <v>1</v>
      </c>
      <c r="Q1691" s="10">
        <v>0.20749999999999999</v>
      </c>
      <c r="R1691" s="9">
        <v>0.96879999999999999</v>
      </c>
      <c r="S1691" s="9">
        <v>0.787649268292684</v>
      </c>
      <c r="T1691" s="11">
        <v>1</v>
      </c>
      <c r="U1691" s="9">
        <v>7.816851964999999E-2</v>
      </c>
      <c r="V1691" s="10">
        <v>1</v>
      </c>
      <c r="W1691" s="9">
        <v>0</v>
      </c>
      <c r="X1691" s="9">
        <v>0</v>
      </c>
      <c r="Y1691" s="9">
        <v>0.82600000000000007</v>
      </c>
      <c r="Z1691" s="9">
        <v>0</v>
      </c>
      <c r="AA1691" s="10">
        <v>8.6052172202689733E-3</v>
      </c>
      <c r="AB1691" s="9">
        <v>0.87899999620000002</v>
      </c>
      <c r="AC1691" s="9">
        <v>0.60299999999999998</v>
      </c>
      <c r="AD1691" s="10">
        <v>0.523965961475092</v>
      </c>
      <c r="AE1691" s="10">
        <v>0.49154229507035002</v>
      </c>
      <c r="AF1691" s="9">
        <v>1.0979190822232776E-3</v>
      </c>
      <c r="AG1691" s="9">
        <v>2.9223571428571432E-2</v>
      </c>
    </row>
    <row r="1692" spans="3:33">
      <c r="C1692" t="s">
        <v>250</v>
      </c>
      <c r="D1692">
        <v>2001</v>
      </c>
      <c r="E1692" s="9">
        <v>0.21302745995423344</v>
      </c>
      <c r="F1692" s="9">
        <v>6.5460000000000004E-2</v>
      </c>
      <c r="G1692" s="9">
        <v>0.54600000000000004</v>
      </c>
      <c r="H1692" s="9">
        <v>0.44999999999999996</v>
      </c>
      <c r="I1692" s="9">
        <v>0.58666666666666667</v>
      </c>
      <c r="J1692" s="9">
        <v>0.67399999999999993</v>
      </c>
      <c r="K1692" s="10">
        <v>0.66024999999999989</v>
      </c>
      <c r="L1692" s="9">
        <v>0.71579999999999999</v>
      </c>
      <c r="M1692" s="9">
        <v>0.99810400866738891</v>
      </c>
      <c r="N1692" s="10">
        <v>0.88</v>
      </c>
      <c r="O1692" s="10">
        <v>0.09</v>
      </c>
      <c r="P1692" s="9">
        <v>1</v>
      </c>
      <c r="Q1692" s="10">
        <v>0.20749999999999999</v>
      </c>
      <c r="R1692" s="9">
        <v>0.96879999999999999</v>
      </c>
      <c r="S1692" s="9">
        <v>0.78115707317073202</v>
      </c>
      <c r="T1692" s="11">
        <v>1</v>
      </c>
      <c r="U1692" s="9">
        <v>0.17820521889999999</v>
      </c>
      <c r="V1692" s="10">
        <v>1</v>
      </c>
      <c r="W1692" s="9">
        <v>0</v>
      </c>
      <c r="X1692" s="9">
        <v>0</v>
      </c>
      <c r="Y1692" s="9">
        <v>0.82600000000000007</v>
      </c>
      <c r="Z1692" s="9">
        <v>0</v>
      </c>
      <c r="AA1692" s="10">
        <v>8.6052172202689733E-3</v>
      </c>
      <c r="AB1692" s="9">
        <v>0.86424999714999995</v>
      </c>
      <c r="AC1692" s="9">
        <v>0.60099999999999998</v>
      </c>
      <c r="AD1692" s="10">
        <v>0.54136959237522397</v>
      </c>
      <c r="AE1692" s="10">
        <v>0.52397532408265601</v>
      </c>
      <c r="AF1692" s="9">
        <v>2.4783223477256667E-3</v>
      </c>
      <c r="AG1692" s="9">
        <v>3.1504285714285714E-2</v>
      </c>
    </row>
    <row r="1693" spans="3:33">
      <c r="C1693" t="s">
        <v>250</v>
      </c>
      <c r="D1693">
        <v>2002</v>
      </c>
      <c r="E1693" s="9">
        <v>0.21302745995423344</v>
      </c>
      <c r="F1693" s="9">
        <v>6.5460000000000004E-2</v>
      </c>
      <c r="G1693" s="9">
        <v>0.53200000000000003</v>
      </c>
      <c r="H1693" s="9">
        <v>0.44999999999999996</v>
      </c>
      <c r="I1693" s="9">
        <v>0.58666666666666667</v>
      </c>
      <c r="J1693" s="9">
        <v>0.66799999999999993</v>
      </c>
      <c r="K1693" s="10">
        <v>0.66024999999999989</v>
      </c>
      <c r="L1693" s="9">
        <v>0.71060000000000001</v>
      </c>
      <c r="M1693" s="9">
        <v>0.99817872340425529</v>
      </c>
      <c r="N1693" s="10">
        <v>0.88</v>
      </c>
      <c r="O1693" s="10">
        <v>0.13</v>
      </c>
      <c r="P1693" s="9">
        <v>1</v>
      </c>
      <c r="Q1693" s="10">
        <v>0.20749999999999999</v>
      </c>
      <c r="R1693" s="9">
        <v>0.96879999999999999</v>
      </c>
      <c r="S1693" s="9">
        <v>0.77446585365853804</v>
      </c>
      <c r="T1693" s="11">
        <v>1</v>
      </c>
      <c r="U1693" s="9">
        <v>0.14813443200000001</v>
      </c>
      <c r="V1693" s="10">
        <v>1</v>
      </c>
      <c r="W1693" s="9">
        <v>0</v>
      </c>
      <c r="X1693" s="9">
        <v>0</v>
      </c>
      <c r="Y1693" s="9">
        <v>0.82600000000000007</v>
      </c>
      <c r="Z1693" s="9">
        <v>0</v>
      </c>
      <c r="AA1693" s="10">
        <v>8.6052172202689733E-3</v>
      </c>
      <c r="AB1693" s="9">
        <v>0.84949999809999999</v>
      </c>
      <c r="AC1693" s="9">
        <v>0.61099999999999999</v>
      </c>
      <c r="AD1693" s="10">
        <v>0.55877322327535606</v>
      </c>
      <c r="AE1693" s="10">
        <v>0.55640835309496206</v>
      </c>
      <c r="AF1693" s="9">
        <v>4.6391970780344438E-3</v>
      </c>
      <c r="AG1693" s="9">
        <v>3.1593857142857146E-2</v>
      </c>
    </row>
    <row r="1694" spans="3:33">
      <c r="C1694" t="s">
        <v>250</v>
      </c>
      <c r="D1694">
        <v>2003</v>
      </c>
      <c r="E1694" s="9">
        <v>0.21302745995423344</v>
      </c>
      <c r="F1694" s="9">
        <v>6.5460000000000004E-2</v>
      </c>
      <c r="G1694" s="9">
        <v>0.51800000000000002</v>
      </c>
      <c r="H1694" s="9">
        <v>0.44999999999999996</v>
      </c>
      <c r="I1694" s="9">
        <v>0.58666666666666667</v>
      </c>
      <c r="J1694" s="9">
        <v>0.66200000000000003</v>
      </c>
      <c r="K1694" s="10">
        <v>0.66024999999999989</v>
      </c>
      <c r="L1694" s="9">
        <v>0.70540000000000003</v>
      </c>
      <c r="M1694" s="9">
        <v>0.99931515151515149</v>
      </c>
      <c r="N1694" s="10">
        <v>0.88</v>
      </c>
      <c r="O1694" s="10">
        <v>0.11</v>
      </c>
      <c r="P1694" s="9">
        <v>1</v>
      </c>
      <c r="Q1694" s="10">
        <v>0.20749999999999999</v>
      </c>
      <c r="R1694" s="9">
        <v>0.96879999999999999</v>
      </c>
      <c r="S1694" s="9">
        <v>0.76761560975609799</v>
      </c>
      <c r="T1694" s="11">
        <v>1</v>
      </c>
      <c r="U1694" s="9">
        <v>0.11737869350000001</v>
      </c>
      <c r="V1694" s="10">
        <v>1</v>
      </c>
      <c r="W1694" s="9">
        <v>0</v>
      </c>
      <c r="X1694" s="9">
        <v>0</v>
      </c>
      <c r="Y1694" s="9">
        <v>0.82600000000000007</v>
      </c>
      <c r="Z1694" s="9">
        <v>0</v>
      </c>
      <c r="AA1694" s="10">
        <v>8.6052172202689733E-3</v>
      </c>
      <c r="AB1694" s="9">
        <v>0.83474999905000002</v>
      </c>
      <c r="AC1694" s="9">
        <v>0.58599999999999997</v>
      </c>
      <c r="AD1694" s="10">
        <v>0.55036507851275407</v>
      </c>
      <c r="AE1694" s="10">
        <v>0.56149705599376998</v>
      </c>
      <c r="AF1694" s="9">
        <v>2.4358485317076888E-2</v>
      </c>
      <c r="AG1694" s="9">
        <v>3.4482571428571432E-2</v>
      </c>
    </row>
    <row r="1695" spans="3:33">
      <c r="C1695" t="s">
        <v>250</v>
      </c>
      <c r="D1695">
        <v>2004</v>
      </c>
      <c r="E1695" s="9">
        <v>0.21302745995423344</v>
      </c>
      <c r="F1695" s="9">
        <v>6.5460000000000004E-2</v>
      </c>
      <c r="G1695" s="9">
        <v>0.504</v>
      </c>
      <c r="H1695" s="9">
        <v>0.44999999999999996</v>
      </c>
      <c r="I1695" s="9">
        <v>0.58666666666666667</v>
      </c>
      <c r="J1695" s="9">
        <v>0.65600000000000003</v>
      </c>
      <c r="K1695" s="10">
        <v>0.66024999999999989</v>
      </c>
      <c r="L1695" s="9">
        <v>0.70019999999999993</v>
      </c>
      <c r="M1695" s="9">
        <v>0.93317209302329451</v>
      </c>
      <c r="N1695" s="10">
        <v>0.88</v>
      </c>
      <c r="O1695" s="10">
        <v>0.06</v>
      </c>
      <c r="P1695" s="9">
        <v>1</v>
      </c>
      <c r="Q1695" s="10">
        <v>0.20749999999999999</v>
      </c>
      <c r="R1695" s="9">
        <v>0.96879999999999999</v>
      </c>
      <c r="S1695" s="9">
        <v>0.76061560975609788</v>
      </c>
      <c r="T1695" s="11">
        <v>1</v>
      </c>
      <c r="U1695" s="9">
        <v>0.1379393793</v>
      </c>
      <c r="V1695" s="10">
        <v>1</v>
      </c>
      <c r="W1695" s="9">
        <v>0</v>
      </c>
      <c r="X1695" s="9">
        <v>0</v>
      </c>
      <c r="Y1695" s="9">
        <v>0.82600000000000007</v>
      </c>
      <c r="Z1695" s="9">
        <v>0</v>
      </c>
      <c r="AA1695" s="10">
        <v>8.6052172202689733E-3</v>
      </c>
      <c r="AB1695" s="9">
        <v>0.82000000000000006</v>
      </c>
      <c r="AC1695" s="9">
        <v>0.56600000000000006</v>
      </c>
      <c r="AD1695" s="10">
        <v>0.60474746881011399</v>
      </c>
      <c r="AE1695" s="10">
        <v>0.55319475621518999</v>
      </c>
      <c r="AF1695" s="9">
        <v>3.9132762557723223E-2</v>
      </c>
      <c r="AG1695" s="9">
        <v>3.7069285714285714E-2</v>
      </c>
    </row>
    <row r="1696" spans="3:33">
      <c r="C1696" t="s">
        <v>250</v>
      </c>
      <c r="D1696">
        <v>2005</v>
      </c>
      <c r="E1696" s="9">
        <v>0.21302745995423344</v>
      </c>
      <c r="F1696" s="9">
        <v>6.5460000000000004E-2</v>
      </c>
      <c r="G1696" s="9">
        <v>0.49</v>
      </c>
      <c r="H1696" s="9">
        <v>0.44999999999999996</v>
      </c>
      <c r="I1696" s="9">
        <v>0.58666666666666667</v>
      </c>
      <c r="J1696" s="9">
        <v>0.65</v>
      </c>
      <c r="K1696" s="10">
        <v>0.66024999999999989</v>
      </c>
      <c r="L1696" s="9">
        <v>0.69499999999999995</v>
      </c>
      <c r="M1696" s="9">
        <v>0.97672186379931725</v>
      </c>
      <c r="N1696" s="10">
        <v>0.88</v>
      </c>
      <c r="O1696" s="10">
        <v>0.15</v>
      </c>
      <c r="P1696" s="9">
        <v>1</v>
      </c>
      <c r="Q1696" s="10">
        <v>0.20749999999999999</v>
      </c>
      <c r="R1696" s="9">
        <v>0.97454666666666667</v>
      </c>
      <c r="S1696" s="9">
        <v>0.75349463414634199</v>
      </c>
      <c r="T1696" s="11">
        <v>1</v>
      </c>
      <c r="U1696" s="9">
        <v>0.15210763760000001</v>
      </c>
      <c r="V1696" s="10">
        <v>1</v>
      </c>
      <c r="W1696" s="9">
        <v>0</v>
      </c>
      <c r="X1696" s="9">
        <v>0</v>
      </c>
      <c r="Y1696" s="9">
        <v>0.82600000000000007</v>
      </c>
      <c r="Z1696" s="9">
        <v>0</v>
      </c>
      <c r="AA1696" s="10">
        <v>8.6052172202689733E-3</v>
      </c>
      <c r="AB1696" s="9">
        <v>0.80964467009999996</v>
      </c>
      <c r="AC1696" s="9">
        <v>0.57299999999999995</v>
      </c>
      <c r="AD1696" s="10">
        <v>0.55086408929835196</v>
      </c>
      <c r="AE1696" s="10">
        <v>0.57992052247782</v>
      </c>
      <c r="AF1696" s="9">
        <v>7.1550927909575665E-2</v>
      </c>
      <c r="AG1696" s="9">
        <v>4.1566857142857142E-2</v>
      </c>
    </row>
    <row r="1697" spans="3:33">
      <c r="C1697" t="s">
        <v>250</v>
      </c>
      <c r="D1697">
        <v>2006</v>
      </c>
      <c r="E1697" s="9">
        <v>0.21302745995423344</v>
      </c>
      <c r="F1697" s="9">
        <v>6.5460000000000004E-2</v>
      </c>
      <c r="G1697" s="9">
        <v>0.47333333333333338</v>
      </c>
      <c r="H1697" s="9">
        <v>0.44999999999999996</v>
      </c>
      <c r="I1697" s="9">
        <v>0.58666666666666667</v>
      </c>
      <c r="J1697" s="9">
        <v>0.64666666666666672</v>
      </c>
      <c r="K1697" s="10">
        <v>0.66024999999999989</v>
      </c>
      <c r="L1697" s="9">
        <v>0.68940000000000001</v>
      </c>
      <c r="M1697" s="9">
        <v>0.97259858156029078</v>
      </c>
      <c r="N1697" s="10">
        <v>0.88</v>
      </c>
      <c r="O1697" s="10">
        <v>0.14000000000000001</v>
      </c>
      <c r="P1697" s="9">
        <v>0.99</v>
      </c>
      <c r="Q1697" s="10">
        <v>0.20749999999999999</v>
      </c>
      <c r="R1697" s="9">
        <v>0.98029333333333335</v>
      </c>
      <c r="S1697" s="9">
        <v>0.74625219512195207</v>
      </c>
      <c r="T1697" s="11">
        <v>1</v>
      </c>
      <c r="U1697" s="9">
        <v>0.21759686410000001</v>
      </c>
      <c r="V1697" s="10">
        <v>1</v>
      </c>
      <c r="W1697" s="9">
        <v>0</v>
      </c>
      <c r="X1697" s="9">
        <v>0</v>
      </c>
      <c r="Y1697" s="9">
        <v>0.82600000000000007</v>
      </c>
      <c r="Z1697" s="9">
        <v>0</v>
      </c>
      <c r="AA1697" s="10">
        <v>8.6052172202689733E-3</v>
      </c>
      <c r="AB1697" s="9">
        <v>0.81345177661290458</v>
      </c>
      <c r="AC1697" s="9">
        <v>0.54100000000000004</v>
      </c>
      <c r="AD1697" s="10">
        <v>0.51712496576928257</v>
      </c>
      <c r="AE1697" s="10">
        <v>0.56574163619289597</v>
      </c>
      <c r="AF1697" s="9">
        <v>0.13872245976853112</v>
      </c>
      <c r="AG1697" s="9">
        <v>5.965714285714286E-2</v>
      </c>
    </row>
    <row r="1698" spans="3:33">
      <c r="C1698" t="s">
        <v>250</v>
      </c>
      <c r="D1698">
        <v>2007</v>
      </c>
      <c r="E1698" s="9">
        <v>0.21302745995423344</v>
      </c>
      <c r="F1698" s="9">
        <v>6.5460000000000004E-2</v>
      </c>
      <c r="G1698" s="9">
        <v>0.45666666666666667</v>
      </c>
      <c r="H1698" s="9">
        <v>0.44999999999999996</v>
      </c>
      <c r="I1698" s="9">
        <v>0.58666666666666667</v>
      </c>
      <c r="J1698" s="9">
        <v>0.64333333333333331</v>
      </c>
      <c r="K1698" s="10">
        <v>0.66024999999999989</v>
      </c>
      <c r="L1698" s="9">
        <v>0.68379999999999996</v>
      </c>
      <c r="M1698" s="9">
        <v>0.9823577319587663</v>
      </c>
      <c r="N1698" s="10">
        <v>0.88</v>
      </c>
      <c r="O1698" s="10">
        <v>0.09</v>
      </c>
      <c r="P1698" s="9">
        <v>1</v>
      </c>
      <c r="Q1698" s="10">
        <v>0.20749999999999999</v>
      </c>
      <c r="R1698" s="9">
        <v>0.98604000000000003</v>
      </c>
      <c r="S1698" s="9">
        <v>0.73888731707317201</v>
      </c>
      <c r="T1698" s="11">
        <v>1</v>
      </c>
      <c r="U1698" s="9">
        <v>0.2200797763</v>
      </c>
      <c r="V1698" s="10">
        <v>1</v>
      </c>
      <c r="W1698" s="9">
        <v>0</v>
      </c>
      <c r="X1698" s="9">
        <v>0</v>
      </c>
      <c r="Y1698" s="9">
        <v>0.82600000000000007</v>
      </c>
      <c r="Z1698" s="9">
        <v>0</v>
      </c>
      <c r="AA1698" s="10">
        <v>8.6052172202689733E-3</v>
      </c>
      <c r="AB1698" s="9">
        <v>0.81725888312580908</v>
      </c>
      <c r="AC1698" s="9">
        <v>0.54700000000000004</v>
      </c>
      <c r="AD1698" s="10">
        <v>0.50418655013770919</v>
      </c>
      <c r="AE1698" s="10">
        <v>0.548245830317862</v>
      </c>
      <c r="AF1698" s="9">
        <v>0.22662108118473664</v>
      </c>
      <c r="AG1698" s="9">
        <v>7.7747428571428565E-2</v>
      </c>
    </row>
    <row r="1699" spans="3:33">
      <c r="C1699" t="s">
        <v>250</v>
      </c>
      <c r="D1699">
        <v>2008</v>
      </c>
      <c r="E1699" s="9">
        <v>0.21302745995423344</v>
      </c>
      <c r="F1699" s="9">
        <v>6.5460000000000004E-2</v>
      </c>
      <c r="G1699" s="9">
        <v>0.43999999999999995</v>
      </c>
      <c r="H1699" s="9">
        <v>0.44999999999999996</v>
      </c>
      <c r="I1699" s="9">
        <v>0.58666666666666667</v>
      </c>
      <c r="J1699" s="9">
        <v>0.64</v>
      </c>
      <c r="K1699" s="10">
        <v>0.66024999999999989</v>
      </c>
      <c r="L1699" s="9">
        <v>0.67819999999999991</v>
      </c>
      <c r="M1699" s="9">
        <v>0.98493092783500003</v>
      </c>
      <c r="N1699" s="10">
        <v>0.88</v>
      </c>
      <c r="O1699" s="10">
        <v>9.1799999959766856E-2</v>
      </c>
      <c r="P1699" s="9">
        <v>1</v>
      </c>
      <c r="Q1699" s="10">
        <v>0.20749999999999999</v>
      </c>
      <c r="R1699" s="9">
        <v>0.98407999999999995</v>
      </c>
      <c r="S1699" s="9">
        <v>0.73141951219512191</v>
      </c>
      <c r="T1699" s="11">
        <v>1</v>
      </c>
      <c r="U1699" s="9">
        <v>0.22207460650000002</v>
      </c>
      <c r="V1699" s="10">
        <v>1</v>
      </c>
      <c r="W1699" s="9">
        <v>0</v>
      </c>
      <c r="X1699" s="9">
        <v>0</v>
      </c>
      <c r="Y1699" s="9">
        <v>0.82600000000000007</v>
      </c>
      <c r="Z1699" s="9">
        <v>0</v>
      </c>
      <c r="AA1699" s="10">
        <v>8.6052172202689733E-3</v>
      </c>
      <c r="AB1699" s="9">
        <v>0.82106598963871358</v>
      </c>
      <c r="AC1699" s="9">
        <v>0.55600000000000005</v>
      </c>
      <c r="AD1699" s="10">
        <v>0.50412965140036758</v>
      </c>
      <c r="AE1699" s="10">
        <v>0.54304394579439197</v>
      </c>
      <c r="AF1699" s="9">
        <v>0.30073958547366109</v>
      </c>
      <c r="AG1699" s="9">
        <v>7.7747857142857146E-2</v>
      </c>
    </row>
    <row r="1700" spans="3:33">
      <c r="C1700" t="s">
        <v>250</v>
      </c>
      <c r="D1700">
        <v>2009</v>
      </c>
      <c r="E1700" s="9">
        <v>0.21302745995423344</v>
      </c>
      <c r="F1700" s="9">
        <v>6.5460000000000004E-2</v>
      </c>
      <c r="G1700" s="9">
        <v>0.45119999974966052</v>
      </c>
      <c r="H1700" s="9">
        <v>0.44999999999999996</v>
      </c>
      <c r="I1700" s="9">
        <v>0.58666666666666667</v>
      </c>
      <c r="J1700" s="9">
        <v>0.6471999998390674</v>
      </c>
      <c r="K1700" s="10">
        <v>0.66024999999999989</v>
      </c>
      <c r="L1700" s="9">
        <v>0.67260000000000009</v>
      </c>
      <c r="M1700" s="9">
        <v>0.98493092783500003</v>
      </c>
      <c r="N1700" s="10">
        <v>0.88</v>
      </c>
      <c r="O1700" s="10">
        <v>9.359999991953373E-2</v>
      </c>
      <c r="P1700" s="9">
        <v>1</v>
      </c>
      <c r="Q1700" s="10">
        <v>0.20749999999999999</v>
      </c>
      <c r="R1700" s="9">
        <v>0.98407999999999995</v>
      </c>
      <c r="S1700" s="9">
        <v>0.75079112151823024</v>
      </c>
      <c r="T1700" s="11">
        <v>1</v>
      </c>
      <c r="U1700" s="9">
        <v>0.25598154579999999</v>
      </c>
      <c r="V1700" s="10">
        <v>1</v>
      </c>
      <c r="W1700" s="9">
        <v>0</v>
      </c>
      <c r="X1700" s="9">
        <v>0</v>
      </c>
      <c r="Y1700" s="9">
        <v>0.82600000000000007</v>
      </c>
      <c r="Z1700" s="9">
        <v>0</v>
      </c>
      <c r="AA1700" s="10">
        <v>8.6052172202689733E-3</v>
      </c>
      <c r="AB1700" s="9">
        <v>0.82487309615161819</v>
      </c>
      <c r="AC1700" s="9">
        <v>0.55600000000000005</v>
      </c>
      <c r="AD1700" s="10">
        <v>0.44683944398957803</v>
      </c>
      <c r="AE1700" s="10">
        <v>0.53030792142454197</v>
      </c>
      <c r="AF1700" s="9">
        <v>0.31957809269457332</v>
      </c>
      <c r="AG1700" s="9">
        <v>8.5805571428571425E-2</v>
      </c>
    </row>
    <row r="1701" spans="3:33">
      <c r="C1701" t="s">
        <v>250</v>
      </c>
      <c r="D1701">
        <v>2010</v>
      </c>
      <c r="E1701" s="9">
        <v>0.21302745995423344</v>
      </c>
      <c r="F1701" s="9">
        <v>6.5460000000000004E-2</v>
      </c>
      <c r="G1701" s="9">
        <v>0.46239999949932098</v>
      </c>
      <c r="H1701" s="9">
        <v>0.44999999999999996</v>
      </c>
      <c r="I1701" s="9">
        <v>0.58666666666666667</v>
      </c>
      <c r="J1701" s="9">
        <v>0.65439999967813489</v>
      </c>
      <c r="K1701" s="10">
        <v>0.66024999999999989</v>
      </c>
      <c r="L1701" s="9">
        <v>0.67932599984966235</v>
      </c>
      <c r="M1701" s="9">
        <v>0.98493092783500003</v>
      </c>
      <c r="N1701" s="10">
        <v>0.88</v>
      </c>
      <c r="O1701" s="10">
        <v>9.539999987930059E-2</v>
      </c>
      <c r="P1701" s="9">
        <v>1</v>
      </c>
      <c r="Q1701" s="10">
        <v>0.20749999999999999</v>
      </c>
      <c r="R1701" s="9">
        <v>0.98407999999999995</v>
      </c>
      <c r="S1701" s="9">
        <v>0.77016273084133857</v>
      </c>
      <c r="T1701" s="11">
        <v>1</v>
      </c>
      <c r="U1701" s="9">
        <v>0.25854136120078364</v>
      </c>
      <c r="V1701" s="10">
        <v>1</v>
      </c>
      <c r="W1701" s="9">
        <v>0</v>
      </c>
      <c r="X1701" s="9">
        <v>0</v>
      </c>
      <c r="Y1701" s="9">
        <v>0.82600000000000007</v>
      </c>
      <c r="Z1701" s="9">
        <v>0</v>
      </c>
      <c r="AA1701" s="10">
        <v>8.6052172202689733E-3</v>
      </c>
      <c r="AB1701" s="9">
        <v>0.82868020266452269</v>
      </c>
      <c r="AC1701" s="9">
        <v>0.55600000000000005</v>
      </c>
      <c r="AD1701" s="10">
        <v>0.44737104953779988</v>
      </c>
      <c r="AE1701" s="10">
        <v>0.53000484221707089</v>
      </c>
      <c r="AF1701" s="9">
        <v>0.31638231183905885</v>
      </c>
      <c r="AG1701" s="9">
        <v>8.4947515733464748E-2</v>
      </c>
    </row>
    <row r="1702" spans="3:33">
      <c r="C1702" t="s">
        <v>252</v>
      </c>
      <c r="D1702">
        <v>1995</v>
      </c>
      <c r="E1702" s="9">
        <v>0.64158529411764709</v>
      </c>
      <c r="F1702" s="9">
        <v>0.62380000000000002</v>
      </c>
      <c r="G1702" s="9">
        <v>0</v>
      </c>
      <c r="H1702" s="9">
        <v>0.375</v>
      </c>
      <c r="I1702" s="9">
        <v>0</v>
      </c>
      <c r="J1702" s="9">
        <v>0</v>
      </c>
      <c r="K1702" s="10">
        <v>0.23600000000000002</v>
      </c>
      <c r="L1702" s="9">
        <v>9.0999999999999914E-2</v>
      </c>
      <c r="M1702" s="9">
        <v>0.18587216248513994</v>
      </c>
      <c r="N1702" s="10">
        <v>0.28000000000000003</v>
      </c>
      <c r="O1702" s="10">
        <v>0.99</v>
      </c>
      <c r="P1702" s="9">
        <v>0</v>
      </c>
      <c r="Q1702" s="10">
        <v>6.7499999999999991E-2</v>
      </c>
      <c r="R1702" s="9">
        <v>0.50639999999999996</v>
      </c>
      <c r="S1702" s="9">
        <v>0.157121951219512</v>
      </c>
      <c r="T1702" s="11">
        <v>0.11818181799999999</v>
      </c>
      <c r="U1702" s="9">
        <v>0</v>
      </c>
      <c r="V1702" s="10">
        <v>5.4994019999999996E-3</v>
      </c>
      <c r="W1702" s="9">
        <v>0.16291566062593044</v>
      </c>
      <c r="X1702" s="9">
        <v>0.12943246848923701</v>
      </c>
      <c r="Y1702" s="9">
        <v>0</v>
      </c>
      <c r="Z1702" s="9">
        <v>1</v>
      </c>
      <c r="AA1702" s="10">
        <v>0</v>
      </c>
      <c r="AB1702" s="9">
        <v>5.0000000000000044E-2</v>
      </c>
      <c r="AC1702" s="9">
        <v>0.56299999999999994</v>
      </c>
      <c r="AD1702" s="10">
        <v>0.72581896990806438</v>
      </c>
      <c r="AE1702" s="10">
        <v>0.72677253251648</v>
      </c>
      <c r="AF1702" s="9">
        <v>3.1719576719576668E-2</v>
      </c>
      <c r="AG1702" s="9">
        <v>0.30311257142857145</v>
      </c>
    </row>
    <row r="1703" spans="3:33">
      <c r="C1703" t="s">
        <v>252</v>
      </c>
      <c r="D1703">
        <v>1996</v>
      </c>
      <c r="E1703" s="9">
        <v>0.64158529411764709</v>
      </c>
      <c r="F1703" s="9">
        <v>0.64162000000000008</v>
      </c>
      <c r="G1703" s="9">
        <v>0</v>
      </c>
      <c r="H1703" s="9">
        <v>0.375</v>
      </c>
      <c r="I1703" s="9">
        <v>0</v>
      </c>
      <c r="J1703" s="9">
        <v>0</v>
      </c>
      <c r="K1703" s="10">
        <v>0.23600000000000002</v>
      </c>
      <c r="L1703" s="9">
        <v>8.8000000000000009E-2</v>
      </c>
      <c r="M1703" s="9">
        <v>0.19287216248513994</v>
      </c>
      <c r="N1703" s="10">
        <v>0.28000000000000003</v>
      </c>
      <c r="O1703" s="10">
        <v>0.96</v>
      </c>
      <c r="P1703" s="9">
        <v>0</v>
      </c>
      <c r="Q1703" s="10">
        <v>6.7499999999999991E-2</v>
      </c>
      <c r="R1703" s="9">
        <v>0.50639999999999996</v>
      </c>
      <c r="S1703" s="9">
        <v>0.15419512195121998</v>
      </c>
      <c r="T1703" s="11">
        <v>0.11818181799999999</v>
      </c>
      <c r="U1703" s="9">
        <v>0</v>
      </c>
      <c r="V1703" s="10">
        <v>5.2725487999999996E-3</v>
      </c>
      <c r="W1703" s="9">
        <v>0.16291566062593044</v>
      </c>
      <c r="X1703" s="9">
        <v>0.12943246848923701</v>
      </c>
      <c r="Y1703" s="9">
        <v>0</v>
      </c>
      <c r="Z1703" s="9">
        <v>1</v>
      </c>
      <c r="AA1703" s="10">
        <v>0</v>
      </c>
      <c r="AB1703" s="9">
        <v>5.0000000000000044E-2</v>
      </c>
      <c r="AC1703" s="9">
        <v>0.55799999999999994</v>
      </c>
      <c r="AD1703" s="10">
        <v>0.73042752020924007</v>
      </c>
      <c r="AE1703" s="10">
        <v>0.73140054327860804</v>
      </c>
      <c r="AF1703" s="9">
        <v>3.6549707602339221E-2</v>
      </c>
      <c r="AG1703" s="9">
        <v>0.31880071428571427</v>
      </c>
    </row>
    <row r="1704" spans="3:33">
      <c r="C1704" t="s">
        <v>252</v>
      </c>
      <c r="D1704">
        <v>1997</v>
      </c>
      <c r="E1704" s="9">
        <v>0.64158529411764709</v>
      </c>
      <c r="F1704" s="9">
        <v>0.65944000000000003</v>
      </c>
      <c r="G1704" s="9">
        <v>0</v>
      </c>
      <c r="H1704" s="9">
        <v>0.375</v>
      </c>
      <c r="I1704" s="9">
        <v>0</v>
      </c>
      <c r="J1704" s="9">
        <v>0</v>
      </c>
      <c r="K1704" s="10">
        <v>0.23600000000000002</v>
      </c>
      <c r="L1704" s="9">
        <v>8.5000000000000006E-2</v>
      </c>
      <c r="M1704" s="9">
        <v>9.9205495818473488E-2</v>
      </c>
      <c r="N1704" s="10">
        <v>0.28000000000000003</v>
      </c>
      <c r="O1704" s="10">
        <v>0.97</v>
      </c>
      <c r="P1704" s="9">
        <v>0</v>
      </c>
      <c r="Q1704" s="10">
        <v>6.7499999999999991E-2</v>
      </c>
      <c r="R1704" s="9">
        <v>0.50639999999999996</v>
      </c>
      <c r="S1704" s="9">
        <v>0.15126829268292796</v>
      </c>
      <c r="T1704" s="11">
        <v>0.11818181799999999</v>
      </c>
      <c r="U1704" s="9">
        <v>0</v>
      </c>
      <c r="V1704" s="10">
        <v>5.0456956000000004E-3</v>
      </c>
      <c r="W1704" s="9">
        <v>0.16291566062593044</v>
      </c>
      <c r="X1704" s="9">
        <v>0.12943246848923701</v>
      </c>
      <c r="Y1704" s="9">
        <v>0</v>
      </c>
      <c r="Z1704" s="9">
        <v>1</v>
      </c>
      <c r="AA1704" s="10">
        <v>0</v>
      </c>
      <c r="AB1704" s="9">
        <v>5.0000000000000044E-2</v>
      </c>
      <c r="AC1704" s="9">
        <v>0.57899999999999996</v>
      </c>
      <c r="AD1704" s="10">
        <v>0.75064795252941996</v>
      </c>
      <c r="AE1704" s="10">
        <v>0.73975754991991294</v>
      </c>
      <c r="AF1704" s="9">
        <v>5.1322889469103551E-2</v>
      </c>
      <c r="AG1704" s="9">
        <v>0.31792628571428572</v>
      </c>
    </row>
    <row r="1705" spans="3:33">
      <c r="C1705" t="s">
        <v>252</v>
      </c>
      <c r="D1705">
        <v>1998</v>
      </c>
      <c r="E1705" s="9">
        <v>0.64158529411764709</v>
      </c>
      <c r="F1705" s="9">
        <v>0.67725999999999997</v>
      </c>
      <c r="G1705" s="9">
        <v>0</v>
      </c>
      <c r="H1705" s="9">
        <v>0.375</v>
      </c>
      <c r="I1705" s="9">
        <v>0</v>
      </c>
      <c r="J1705" s="9">
        <v>0</v>
      </c>
      <c r="K1705" s="10">
        <v>0.23600000000000002</v>
      </c>
      <c r="L1705" s="9">
        <v>8.199999999999999E-2</v>
      </c>
      <c r="M1705" s="9">
        <v>0</v>
      </c>
      <c r="N1705" s="10">
        <v>0.28000000000000003</v>
      </c>
      <c r="O1705" s="10">
        <v>0.96</v>
      </c>
      <c r="P1705" s="9">
        <v>0</v>
      </c>
      <c r="Q1705" s="10">
        <v>6.7499999999999991E-2</v>
      </c>
      <c r="R1705" s="9">
        <v>0.50639999999999996</v>
      </c>
      <c r="S1705" s="9">
        <v>0.15639024390244005</v>
      </c>
      <c r="T1705" s="11">
        <v>0.11818181799999999</v>
      </c>
      <c r="U1705" s="9">
        <v>0</v>
      </c>
      <c r="V1705" s="10">
        <v>4.8188424000000004E-3</v>
      </c>
      <c r="W1705" s="9">
        <v>0.16291566062593044</v>
      </c>
      <c r="X1705" s="9">
        <v>0.12943246848923701</v>
      </c>
      <c r="Y1705" s="9">
        <v>0</v>
      </c>
      <c r="Z1705" s="9">
        <v>1</v>
      </c>
      <c r="AA1705" s="10">
        <v>0</v>
      </c>
      <c r="AB1705" s="9">
        <v>5.0000000000000044E-2</v>
      </c>
      <c r="AC1705" s="9">
        <v>0.61199999999999999</v>
      </c>
      <c r="AD1705" s="10">
        <v>0.77086838484959996</v>
      </c>
      <c r="AE1705" s="10">
        <v>0.74811455656121795</v>
      </c>
      <c r="AF1705" s="9">
        <v>6.5024531024530999E-2</v>
      </c>
      <c r="AG1705" s="9">
        <v>0.36632428571428571</v>
      </c>
    </row>
    <row r="1706" spans="3:33">
      <c r="C1706" t="s">
        <v>252</v>
      </c>
      <c r="D1706">
        <v>1999</v>
      </c>
      <c r="E1706" s="9">
        <v>0.64158529411764709</v>
      </c>
      <c r="F1706" s="9">
        <v>0.69508000000000014</v>
      </c>
      <c r="G1706" s="9">
        <v>0</v>
      </c>
      <c r="H1706" s="9">
        <v>0.375</v>
      </c>
      <c r="I1706" s="9">
        <v>0</v>
      </c>
      <c r="J1706" s="9">
        <v>0</v>
      </c>
      <c r="K1706" s="10">
        <v>0.23600000000000002</v>
      </c>
      <c r="L1706" s="9">
        <v>7.9000000000000098E-2</v>
      </c>
      <c r="M1706" s="9">
        <v>0</v>
      </c>
      <c r="N1706" s="10">
        <v>0.28000000000000003</v>
      </c>
      <c r="O1706" s="10">
        <v>1</v>
      </c>
      <c r="P1706" s="9">
        <v>0</v>
      </c>
      <c r="Q1706" s="10">
        <v>6.7499999999999991E-2</v>
      </c>
      <c r="R1706" s="9">
        <v>0.50639999999999996</v>
      </c>
      <c r="S1706" s="9">
        <v>0.15702439024390402</v>
      </c>
      <c r="T1706" s="11">
        <v>0.11818181799999999</v>
      </c>
      <c r="U1706" s="9">
        <v>0</v>
      </c>
      <c r="V1706" s="10">
        <v>4.5919892000000004E-3</v>
      </c>
      <c r="W1706" s="9">
        <v>0.16291566062593044</v>
      </c>
      <c r="X1706" s="9">
        <v>0.12943246848923701</v>
      </c>
      <c r="Y1706" s="9">
        <v>0</v>
      </c>
      <c r="Z1706" s="9">
        <v>1</v>
      </c>
      <c r="AA1706" s="10">
        <v>0</v>
      </c>
      <c r="AB1706" s="9">
        <v>8.4999999999999964E-2</v>
      </c>
      <c r="AC1706" s="9">
        <v>0.59299999999999997</v>
      </c>
      <c r="AD1706" s="10">
        <v>0.77511465568937099</v>
      </c>
      <c r="AE1706" s="10">
        <v>0.751403325274828</v>
      </c>
      <c r="AF1706" s="9">
        <v>0.10750572737686134</v>
      </c>
      <c r="AG1706" s="9">
        <v>0.28114228571428573</v>
      </c>
    </row>
    <row r="1707" spans="3:33">
      <c r="C1707" t="s">
        <v>252</v>
      </c>
      <c r="D1707">
        <v>2000</v>
      </c>
      <c r="E1707" s="9">
        <v>0.64158529411764709</v>
      </c>
      <c r="F1707" s="9">
        <v>0.71290000000000009</v>
      </c>
      <c r="G1707" s="9">
        <v>0</v>
      </c>
      <c r="H1707" s="9">
        <v>0.375</v>
      </c>
      <c r="I1707" s="9">
        <v>0</v>
      </c>
      <c r="J1707" s="9">
        <v>0</v>
      </c>
      <c r="K1707" s="10">
        <v>0.23600000000000002</v>
      </c>
      <c r="L1707" s="9">
        <v>7.5999999999999901E-2</v>
      </c>
      <c r="M1707" s="9">
        <v>0</v>
      </c>
      <c r="N1707" s="10">
        <v>0.28000000000000003</v>
      </c>
      <c r="O1707" s="10">
        <v>1</v>
      </c>
      <c r="P1707" s="9">
        <v>0</v>
      </c>
      <c r="Q1707" s="10">
        <v>6.7499999999999991E-2</v>
      </c>
      <c r="R1707" s="9">
        <v>0.50639999999999996</v>
      </c>
      <c r="S1707" s="9">
        <v>0.1359999999999999</v>
      </c>
      <c r="T1707" s="11">
        <v>0.11818181799999999</v>
      </c>
      <c r="U1707" s="9">
        <v>0</v>
      </c>
      <c r="V1707" s="10">
        <v>4.3651360000000004E-3</v>
      </c>
      <c r="W1707" s="9">
        <v>0.16291566062593044</v>
      </c>
      <c r="X1707" s="9">
        <v>0.12943246848923701</v>
      </c>
      <c r="Y1707" s="9">
        <v>0</v>
      </c>
      <c r="Z1707" s="9">
        <v>1</v>
      </c>
      <c r="AA1707" s="10">
        <v>0</v>
      </c>
      <c r="AB1707" s="9">
        <v>0.12</v>
      </c>
      <c r="AC1707" s="9">
        <v>0.58299999999999996</v>
      </c>
      <c r="AD1707" s="10">
        <v>0.77936092652914202</v>
      </c>
      <c r="AE1707" s="10">
        <v>0.75469209398843806</v>
      </c>
      <c r="AF1707" s="9">
        <v>0.3260512820512822</v>
      </c>
      <c r="AG1707" s="9">
        <v>0.30552114285714282</v>
      </c>
    </row>
    <row r="1708" spans="3:33">
      <c r="C1708" t="s">
        <v>252</v>
      </c>
      <c r="D1708">
        <v>2001</v>
      </c>
      <c r="E1708" s="9">
        <v>0.64158529411764709</v>
      </c>
      <c r="F1708" s="9">
        <v>0.7271579996813089</v>
      </c>
      <c r="G1708" s="9">
        <v>0</v>
      </c>
      <c r="H1708" s="9">
        <v>0.375</v>
      </c>
      <c r="I1708" s="9">
        <v>0</v>
      </c>
      <c r="J1708" s="9">
        <v>0</v>
      </c>
      <c r="K1708" s="10">
        <v>0.23600000000000002</v>
      </c>
      <c r="L1708" s="9">
        <v>7.3599999999999999E-2</v>
      </c>
      <c r="M1708" s="9">
        <v>0</v>
      </c>
      <c r="N1708" s="10">
        <v>0.28000000000000003</v>
      </c>
      <c r="O1708" s="10">
        <v>0.97</v>
      </c>
      <c r="P1708" s="9">
        <v>0</v>
      </c>
      <c r="Q1708" s="10">
        <v>6.7499999999999991E-2</v>
      </c>
      <c r="R1708" s="9">
        <v>0.50639999999999996</v>
      </c>
      <c r="S1708" s="9">
        <v>0.13117073170731797</v>
      </c>
      <c r="T1708" s="11">
        <v>0.11818181799999999</v>
      </c>
      <c r="U1708" s="9">
        <v>0</v>
      </c>
      <c r="V1708" s="10">
        <v>4.1118514500000005E-3</v>
      </c>
      <c r="W1708" s="9">
        <v>0.16291566062593044</v>
      </c>
      <c r="X1708" s="9">
        <v>0.12943246848923701</v>
      </c>
      <c r="Y1708" s="9">
        <v>0</v>
      </c>
      <c r="Z1708" s="9">
        <v>1</v>
      </c>
      <c r="AA1708" s="10">
        <v>0</v>
      </c>
      <c r="AB1708" s="9">
        <v>0.12</v>
      </c>
      <c r="AC1708" s="9">
        <v>0.629</v>
      </c>
      <c r="AD1708" s="10">
        <v>0.79301887938118298</v>
      </c>
      <c r="AE1708" s="10">
        <v>0.75603991910936608</v>
      </c>
      <c r="AF1708" s="9">
        <v>0.67689001979078334</v>
      </c>
      <c r="AG1708" s="9">
        <v>0.3568182857142857</v>
      </c>
    </row>
    <row r="1709" spans="3:33">
      <c r="C1709" t="s">
        <v>252</v>
      </c>
      <c r="D1709">
        <v>2002</v>
      </c>
      <c r="E1709" s="9">
        <v>0.64158529411764709</v>
      </c>
      <c r="F1709" s="9">
        <v>0.74141599936261782</v>
      </c>
      <c r="G1709" s="9">
        <v>0</v>
      </c>
      <c r="H1709" s="9">
        <v>0.375</v>
      </c>
      <c r="I1709" s="9">
        <v>0</v>
      </c>
      <c r="J1709" s="9">
        <v>0</v>
      </c>
      <c r="K1709" s="10">
        <v>0.23600000000000002</v>
      </c>
      <c r="L1709" s="9">
        <v>7.1199999999999999E-2</v>
      </c>
      <c r="M1709" s="9">
        <v>0</v>
      </c>
      <c r="N1709" s="10">
        <v>0.28000000000000003</v>
      </c>
      <c r="O1709" s="10">
        <v>1</v>
      </c>
      <c r="P1709" s="9">
        <v>0</v>
      </c>
      <c r="Q1709" s="10">
        <v>6.7499999999999991E-2</v>
      </c>
      <c r="R1709" s="9">
        <v>0.50639999999999996</v>
      </c>
      <c r="S1709" s="9">
        <v>0.13224390243902606</v>
      </c>
      <c r="T1709" s="11">
        <v>0.11818181799999999</v>
      </c>
      <c r="U1709" s="9">
        <v>0</v>
      </c>
      <c r="V1709" s="10">
        <v>3.8585669000000002E-3</v>
      </c>
      <c r="W1709" s="9">
        <v>0.16291566062593044</v>
      </c>
      <c r="X1709" s="9">
        <v>0.12943246848923701</v>
      </c>
      <c r="Y1709" s="9">
        <v>0</v>
      </c>
      <c r="Z1709" s="9">
        <v>1</v>
      </c>
      <c r="AA1709" s="10">
        <v>0</v>
      </c>
      <c r="AB1709" s="9">
        <v>9.9999999999999978E-2</v>
      </c>
      <c r="AC1709" s="9">
        <v>0.622</v>
      </c>
      <c r="AD1709" s="10">
        <v>0.80667683223322406</v>
      </c>
      <c r="AE1709" s="10">
        <v>0.75738774423029409</v>
      </c>
      <c r="AF1709" s="9">
        <v>0.77691908349819672</v>
      </c>
      <c r="AG1709" s="9">
        <v>0.34718271428571429</v>
      </c>
    </row>
    <row r="1710" spans="3:33">
      <c r="C1710" t="s">
        <v>252</v>
      </c>
      <c r="D1710">
        <v>2003</v>
      </c>
      <c r="E1710" s="9">
        <v>0.64158529411764709</v>
      </c>
      <c r="F1710" s="9">
        <v>0.75567399904392663</v>
      </c>
      <c r="G1710" s="9">
        <v>0</v>
      </c>
      <c r="H1710" s="9">
        <v>0.375</v>
      </c>
      <c r="I1710" s="9">
        <v>0</v>
      </c>
      <c r="J1710" s="9">
        <v>0</v>
      </c>
      <c r="K1710" s="10">
        <v>0.23600000000000002</v>
      </c>
      <c r="L1710" s="9">
        <v>6.88E-2</v>
      </c>
      <c r="M1710" s="9">
        <v>0.63894623655914007</v>
      </c>
      <c r="N1710" s="10">
        <v>0.28000000000000003</v>
      </c>
      <c r="O1710" s="10">
        <v>1</v>
      </c>
      <c r="P1710" s="9">
        <v>0</v>
      </c>
      <c r="Q1710" s="10">
        <v>6.7499999999999991E-2</v>
      </c>
      <c r="R1710" s="9">
        <v>0.50639999999999996</v>
      </c>
      <c r="S1710" s="9">
        <v>0.12697560975609801</v>
      </c>
      <c r="T1710" s="11">
        <v>0.11818181799999999</v>
      </c>
      <c r="U1710" s="9">
        <v>0</v>
      </c>
      <c r="V1710" s="10">
        <v>3.6052823500000004E-3</v>
      </c>
      <c r="W1710" s="9">
        <v>0.16291566062593044</v>
      </c>
      <c r="X1710" s="9">
        <v>0.12943246848923701</v>
      </c>
      <c r="Y1710" s="9">
        <v>0</v>
      </c>
      <c r="Z1710" s="9">
        <v>1</v>
      </c>
      <c r="AA1710" s="10">
        <v>0</v>
      </c>
      <c r="AB1710" s="9">
        <v>0.12470001220000004</v>
      </c>
      <c r="AC1710" s="9">
        <v>0.61099999999999999</v>
      </c>
      <c r="AD1710" s="10">
        <v>0.811200706651374</v>
      </c>
      <c r="AE1710" s="10">
        <v>0.76457368726798192</v>
      </c>
      <c r="AF1710" s="9">
        <v>0.80836260244188007</v>
      </c>
      <c r="AG1710" s="9">
        <v>0.42641214285714285</v>
      </c>
    </row>
    <row r="1711" spans="3:33">
      <c r="C1711" t="s">
        <v>252</v>
      </c>
      <c r="D1711">
        <v>2004</v>
      </c>
      <c r="E1711" s="9">
        <v>0.64158529411764709</v>
      </c>
      <c r="F1711" s="9">
        <v>0.76993199872523543</v>
      </c>
      <c r="G1711" s="9">
        <v>0</v>
      </c>
      <c r="H1711" s="9">
        <v>0.375</v>
      </c>
      <c r="I1711" s="9">
        <v>0</v>
      </c>
      <c r="J1711" s="9">
        <v>0</v>
      </c>
      <c r="K1711" s="10">
        <v>0.23600000000000002</v>
      </c>
      <c r="L1711" s="9">
        <v>6.6400000000000001E-2</v>
      </c>
      <c r="M1711" s="9">
        <v>0.5682795698924733</v>
      </c>
      <c r="N1711" s="10">
        <v>0.28000000000000003</v>
      </c>
      <c r="O1711" s="10">
        <v>0.82</v>
      </c>
      <c r="P1711" s="9">
        <v>0</v>
      </c>
      <c r="Q1711" s="10">
        <v>6.7499999999999991E-2</v>
      </c>
      <c r="R1711" s="9">
        <v>0.497776</v>
      </c>
      <c r="S1711" s="9">
        <v>0.12898048780488014</v>
      </c>
      <c r="T1711" s="11">
        <v>0.11818181799999999</v>
      </c>
      <c r="U1711" s="9">
        <v>0</v>
      </c>
      <c r="V1711" s="10">
        <v>3.3519978000000001E-3</v>
      </c>
      <c r="W1711" s="9">
        <v>0.16291566062593044</v>
      </c>
      <c r="X1711" s="9">
        <v>0.12943246848923701</v>
      </c>
      <c r="Y1711" s="9">
        <v>0</v>
      </c>
      <c r="Z1711" s="9">
        <v>1</v>
      </c>
      <c r="AA1711" s="10">
        <v>0</v>
      </c>
      <c r="AB1711" s="9">
        <v>0.12470001220000004</v>
      </c>
      <c r="AC1711" s="9">
        <v>0.63300000000000001</v>
      </c>
      <c r="AD1711" s="10">
        <v>0.75920550653764796</v>
      </c>
      <c r="AE1711" s="10">
        <v>0.76808561861233993</v>
      </c>
      <c r="AF1711" s="9">
        <v>0.84743195725004894</v>
      </c>
      <c r="AG1711" s="9">
        <v>0.37441942857142857</v>
      </c>
    </row>
    <row r="1712" spans="3:33">
      <c r="C1712" t="s">
        <v>252</v>
      </c>
      <c r="D1712">
        <v>2005</v>
      </c>
      <c r="E1712" s="9">
        <v>0.64158529411764709</v>
      </c>
      <c r="F1712" s="9">
        <v>0.78418999840654435</v>
      </c>
      <c r="G1712" s="9">
        <v>0</v>
      </c>
      <c r="H1712" s="9">
        <v>0.375</v>
      </c>
      <c r="I1712" s="9">
        <v>0</v>
      </c>
      <c r="J1712" s="9">
        <v>0</v>
      </c>
      <c r="K1712" s="10">
        <v>0.23600000000000002</v>
      </c>
      <c r="L1712" s="9">
        <v>6.4000000000000098E-2</v>
      </c>
      <c r="M1712" s="9">
        <v>0.60892997639647328</v>
      </c>
      <c r="N1712" s="10">
        <v>0.28000000000000003</v>
      </c>
      <c r="O1712" s="10">
        <v>0.86</v>
      </c>
      <c r="P1712" s="9">
        <v>0</v>
      </c>
      <c r="Q1712" s="10">
        <v>6.7499999999999991E-2</v>
      </c>
      <c r="R1712" s="9">
        <v>0.48080000000000001</v>
      </c>
      <c r="S1712" s="9">
        <v>0.11451219512195199</v>
      </c>
      <c r="T1712" s="11">
        <v>0.11818181799999999</v>
      </c>
      <c r="U1712" s="9">
        <v>0</v>
      </c>
      <c r="V1712" s="10">
        <v>3.0987132500000002E-3</v>
      </c>
      <c r="W1712" s="9">
        <v>0.16291566062593044</v>
      </c>
      <c r="X1712" s="9">
        <v>0.12943246848923701</v>
      </c>
      <c r="Y1712" s="9">
        <v>0</v>
      </c>
      <c r="Z1712" s="9">
        <v>1</v>
      </c>
      <c r="AA1712" s="10">
        <v>0</v>
      </c>
      <c r="AB1712" s="9">
        <v>0.12470000915000001</v>
      </c>
      <c r="AC1712" s="9">
        <v>0.68900000000000006</v>
      </c>
      <c r="AD1712" s="10">
        <v>0.76680399913316</v>
      </c>
      <c r="AE1712" s="10">
        <v>0.742946940814462</v>
      </c>
      <c r="AF1712" s="9">
        <v>0.89213823488916455</v>
      </c>
      <c r="AG1712" s="9">
        <v>0.44976628571428573</v>
      </c>
    </row>
    <row r="1713" spans="3:33">
      <c r="C1713" t="s">
        <v>252</v>
      </c>
      <c r="D1713">
        <v>2006</v>
      </c>
      <c r="E1713" s="9">
        <v>0.64158529411764709</v>
      </c>
      <c r="F1713" s="9">
        <v>0.79844799808785327</v>
      </c>
      <c r="G1713" s="9">
        <v>0</v>
      </c>
      <c r="H1713" s="9">
        <v>0.375</v>
      </c>
      <c r="I1713" s="9">
        <v>0</v>
      </c>
      <c r="J1713" s="9">
        <v>0</v>
      </c>
      <c r="K1713" s="10">
        <v>0.23600000000000002</v>
      </c>
      <c r="L1713" s="9">
        <v>6.1800000000000105E-2</v>
      </c>
      <c r="M1713" s="9">
        <v>0.54890456989247327</v>
      </c>
      <c r="N1713" s="10">
        <v>0.28000000000000003</v>
      </c>
      <c r="O1713" s="10">
        <v>0.8</v>
      </c>
      <c r="P1713" s="9">
        <v>0</v>
      </c>
      <c r="Q1713" s="10">
        <v>6.7499999999999991E-2</v>
      </c>
      <c r="R1713" s="9">
        <v>0.45033599999999996</v>
      </c>
      <c r="S1713" s="9">
        <v>0.1121073170731719</v>
      </c>
      <c r="T1713" s="11">
        <v>0.11818181799999999</v>
      </c>
      <c r="U1713" s="9">
        <v>0</v>
      </c>
      <c r="V1713" s="10">
        <v>2.97320425E-3</v>
      </c>
      <c r="W1713" s="9">
        <v>0.16291566062593044</v>
      </c>
      <c r="X1713" s="9">
        <v>0.12943246848923701</v>
      </c>
      <c r="Y1713" s="9">
        <v>0</v>
      </c>
      <c r="Z1713" s="9">
        <v>1</v>
      </c>
      <c r="AA1713" s="10">
        <v>0</v>
      </c>
      <c r="AB1713" s="9">
        <v>0.12470000609999998</v>
      </c>
      <c r="AC1713" s="9">
        <v>0.67299999999999993</v>
      </c>
      <c r="AD1713" s="10">
        <v>0.73102040940738999</v>
      </c>
      <c r="AE1713" s="10">
        <v>0.73793521350828595</v>
      </c>
      <c r="AF1713" s="9">
        <v>0.94806478000214334</v>
      </c>
      <c r="AG1713" s="9">
        <v>0.46090942857142858</v>
      </c>
    </row>
    <row r="1714" spans="3:33">
      <c r="C1714" t="s">
        <v>252</v>
      </c>
      <c r="D1714">
        <v>2007</v>
      </c>
      <c r="E1714" s="9">
        <v>0.64158529411764709</v>
      </c>
      <c r="F1714" s="9">
        <v>0.81270599776916219</v>
      </c>
      <c r="G1714" s="9">
        <v>0</v>
      </c>
      <c r="H1714" s="9">
        <v>0.375</v>
      </c>
      <c r="I1714" s="9">
        <v>0</v>
      </c>
      <c r="J1714" s="9">
        <v>0</v>
      </c>
      <c r="K1714" s="10">
        <v>0.23600000000000002</v>
      </c>
      <c r="L1714" s="9">
        <v>5.9599999999999903E-2</v>
      </c>
      <c r="M1714" s="9">
        <v>0.60036290322580665</v>
      </c>
      <c r="N1714" s="10">
        <v>0.28000000000000003</v>
      </c>
      <c r="O1714" s="10">
        <v>1</v>
      </c>
      <c r="P1714" s="9">
        <v>0</v>
      </c>
      <c r="Q1714" s="10">
        <v>6.7499999999999991E-2</v>
      </c>
      <c r="R1714" s="9">
        <v>0.48104000000000002</v>
      </c>
      <c r="S1714" s="9">
        <v>0.10393658536585404</v>
      </c>
      <c r="T1714" s="11">
        <v>0.11818181799999999</v>
      </c>
      <c r="U1714" s="9">
        <v>0</v>
      </c>
      <c r="V1714" s="10">
        <v>2.8476952500000002E-3</v>
      </c>
      <c r="W1714" s="9">
        <v>0.16291566062593044</v>
      </c>
      <c r="X1714" s="9">
        <v>0.12943246848923701</v>
      </c>
      <c r="Y1714" s="9">
        <v>0</v>
      </c>
      <c r="Z1714" s="9">
        <v>1</v>
      </c>
      <c r="AA1714" s="10">
        <v>0</v>
      </c>
      <c r="AB1714" s="9">
        <v>0.12470000304999995</v>
      </c>
      <c r="AC1714" s="9">
        <v>0.66099999999999992</v>
      </c>
      <c r="AD1714" s="10">
        <v>0.74188959806811394</v>
      </c>
      <c r="AE1714" s="10">
        <v>0.74454588822079404</v>
      </c>
      <c r="AF1714" s="9">
        <v>1</v>
      </c>
      <c r="AG1714" s="9">
        <v>0.47205257142857143</v>
      </c>
    </row>
    <row r="1715" spans="3:33">
      <c r="C1715" t="s">
        <v>252</v>
      </c>
      <c r="D1715">
        <v>2008</v>
      </c>
      <c r="E1715" s="9">
        <v>0.64158529411764709</v>
      </c>
      <c r="F1715" s="9">
        <v>0.82696399745047089</v>
      </c>
      <c r="G1715" s="9">
        <v>0</v>
      </c>
      <c r="H1715" s="9">
        <v>0.375</v>
      </c>
      <c r="I1715" s="9">
        <v>0</v>
      </c>
      <c r="J1715" s="9">
        <v>0</v>
      </c>
      <c r="K1715" s="10">
        <v>0.23600000000000002</v>
      </c>
      <c r="L1715" s="9">
        <v>5.74E-2</v>
      </c>
      <c r="M1715" s="9">
        <v>0.68392156862749998</v>
      </c>
      <c r="N1715" s="10">
        <v>0.28000000000000003</v>
      </c>
      <c r="O1715" s="10">
        <v>1</v>
      </c>
      <c r="P1715" s="9">
        <v>0</v>
      </c>
      <c r="Q1715" s="10">
        <v>6.7499999999999991E-2</v>
      </c>
      <c r="R1715" s="9">
        <v>0.48499999999999999</v>
      </c>
      <c r="S1715" s="9">
        <v>0.1071804878048781</v>
      </c>
      <c r="T1715" s="11">
        <v>0.11818181799999999</v>
      </c>
      <c r="U1715" s="9">
        <v>0</v>
      </c>
      <c r="V1715" s="10">
        <v>2.72218625E-3</v>
      </c>
      <c r="W1715" s="9">
        <v>0.16291566062593044</v>
      </c>
      <c r="X1715" s="9">
        <v>0.12943246848923701</v>
      </c>
      <c r="Y1715" s="9">
        <v>0</v>
      </c>
      <c r="Z1715" s="9">
        <v>1</v>
      </c>
      <c r="AA1715" s="10">
        <v>0</v>
      </c>
      <c r="AB1715" s="9">
        <v>0.12470000000000003</v>
      </c>
      <c r="AC1715" s="9">
        <v>0.66</v>
      </c>
      <c r="AD1715" s="10">
        <v>0.75021834644634999</v>
      </c>
      <c r="AE1715" s="10">
        <v>0.74562112823695192</v>
      </c>
      <c r="AF1715" s="9">
        <v>1</v>
      </c>
      <c r="AG1715" s="9">
        <v>0.45986157142857137</v>
      </c>
    </row>
    <row r="1716" spans="3:33">
      <c r="C1716" t="s">
        <v>252</v>
      </c>
      <c r="D1716">
        <v>2009</v>
      </c>
      <c r="E1716" s="9">
        <v>0.64158529411764709</v>
      </c>
      <c r="F1716" s="9">
        <v>0.84122199713177981</v>
      </c>
      <c r="G1716" s="9">
        <v>1.9999999552965164E-2</v>
      </c>
      <c r="H1716" s="9">
        <v>0.375</v>
      </c>
      <c r="I1716" s="9">
        <v>0</v>
      </c>
      <c r="J1716" s="9">
        <v>1.9999999552965164E-2</v>
      </c>
      <c r="K1716" s="10">
        <v>0.23600000000000002</v>
      </c>
      <c r="L1716" s="9">
        <v>5.5199999999999999E-2</v>
      </c>
      <c r="M1716" s="9">
        <v>0.68392156862749998</v>
      </c>
      <c r="N1716" s="10">
        <v>0.28000000000000003</v>
      </c>
      <c r="O1716" s="10">
        <v>1</v>
      </c>
      <c r="P1716" s="9">
        <v>0</v>
      </c>
      <c r="Q1716" s="10">
        <v>6.7499999999999991E-2</v>
      </c>
      <c r="R1716" s="9">
        <v>0.48896000000000006</v>
      </c>
      <c r="S1716" s="9">
        <v>0.13903687733673453</v>
      </c>
      <c r="T1716" s="11">
        <v>0.11818181799999999</v>
      </c>
      <c r="U1716" s="9">
        <v>0</v>
      </c>
      <c r="V1716" s="10">
        <v>2.7766299737830881E-3</v>
      </c>
      <c r="W1716" s="9">
        <v>0.16291566062593044</v>
      </c>
      <c r="X1716" s="9">
        <v>0.12943246848923701</v>
      </c>
      <c r="Y1716" s="9">
        <v>0</v>
      </c>
      <c r="Z1716" s="9">
        <v>1</v>
      </c>
      <c r="AA1716" s="10">
        <v>0</v>
      </c>
      <c r="AB1716" s="9">
        <v>0.14220599960871039</v>
      </c>
      <c r="AC1716" s="9">
        <v>0.66099999999999992</v>
      </c>
      <c r="AD1716" s="10">
        <v>0.71250621204225806</v>
      </c>
      <c r="AE1716" s="10">
        <v>0.74102644561037201</v>
      </c>
      <c r="AF1716" s="9">
        <v>1</v>
      </c>
      <c r="AG1716" s="9">
        <v>0.45066434020557405</v>
      </c>
    </row>
    <row r="1717" spans="3:33">
      <c r="C1717" t="s">
        <v>252</v>
      </c>
      <c r="D1717">
        <v>2010</v>
      </c>
      <c r="E1717" s="9">
        <v>0.64158529411764709</v>
      </c>
      <c r="F1717" s="9">
        <v>0.85547999681308862</v>
      </c>
      <c r="G1717" s="9">
        <v>3.9999999105930328E-2</v>
      </c>
      <c r="H1717" s="9">
        <v>0.375</v>
      </c>
      <c r="I1717" s="9">
        <v>0</v>
      </c>
      <c r="J1717" s="9">
        <v>3.9999999105930328E-2</v>
      </c>
      <c r="K1717" s="10">
        <v>0.23600000000000002</v>
      </c>
      <c r="L1717" s="9">
        <v>5.5751999987661838E-2</v>
      </c>
      <c r="M1717" s="9">
        <v>0.68392156862749998</v>
      </c>
      <c r="N1717" s="10">
        <v>0.28000000000000003</v>
      </c>
      <c r="O1717" s="10">
        <v>1</v>
      </c>
      <c r="P1717" s="9">
        <v>0</v>
      </c>
      <c r="Q1717" s="10">
        <v>6.7499999999999991E-2</v>
      </c>
      <c r="R1717" s="9">
        <v>0.48896000000000006</v>
      </c>
      <c r="S1717" s="9">
        <v>0.17089326686859119</v>
      </c>
      <c r="T1717" s="11">
        <v>0.11818181799999999</v>
      </c>
      <c r="U1717" s="9">
        <v>0</v>
      </c>
      <c r="V1717" s="10">
        <v>2.8310736975661758E-3</v>
      </c>
      <c r="W1717" s="9">
        <v>0.16291566062593044</v>
      </c>
      <c r="X1717" s="9">
        <v>0.12943246848923701</v>
      </c>
      <c r="Y1717" s="9">
        <v>0</v>
      </c>
      <c r="Z1717" s="9">
        <v>1</v>
      </c>
      <c r="AA1717" s="10">
        <v>0</v>
      </c>
      <c r="AB1717" s="9">
        <v>0.15971199921742085</v>
      </c>
      <c r="AC1717" s="9">
        <v>0.67200000000000004</v>
      </c>
      <c r="AD1717" s="10">
        <v>0.71038114996933432</v>
      </c>
      <c r="AE1717" s="10">
        <v>0.73861618120814188</v>
      </c>
      <c r="AF1717" s="9">
        <v>1</v>
      </c>
      <c r="AG1717" s="9">
        <v>0.44146710898257679</v>
      </c>
    </row>
    <row r="1718" spans="3:33">
      <c r="C1718" t="s">
        <v>254</v>
      </c>
      <c r="D1718">
        <v>1995</v>
      </c>
      <c r="E1718" s="9">
        <v>0.81649827558025512</v>
      </c>
      <c r="F1718" s="9">
        <v>0.5</v>
      </c>
      <c r="G1718" s="9">
        <v>5.0000000000000044E-2</v>
      </c>
      <c r="H1718" s="9">
        <v>9.9999999999999978E-2</v>
      </c>
      <c r="I1718" s="9">
        <v>0.13466666666666666</v>
      </c>
      <c r="J1718" s="9">
        <v>0.32999999999999996</v>
      </c>
      <c r="K1718" s="10">
        <v>0.44466666666666665</v>
      </c>
      <c r="L1718" s="9">
        <v>0.33299999999999996</v>
      </c>
      <c r="M1718" s="9">
        <v>0.9966666666666667</v>
      </c>
      <c r="N1718" s="10">
        <v>0.2</v>
      </c>
      <c r="O1718" s="10">
        <v>1</v>
      </c>
      <c r="P1718" s="9">
        <v>0.3</v>
      </c>
      <c r="Q1718" s="10">
        <v>0.76749999999999996</v>
      </c>
      <c r="R1718" s="9">
        <v>0.84319999999999995</v>
      </c>
      <c r="S1718" s="9">
        <v>0.45791024148827819</v>
      </c>
      <c r="T1718" s="11">
        <v>0.40400471199999999</v>
      </c>
      <c r="U1718" s="9">
        <v>0.31170548400000003</v>
      </c>
      <c r="V1718" s="10">
        <v>0.5</v>
      </c>
      <c r="W1718" s="9">
        <v>0.75</v>
      </c>
      <c r="X1718" s="9">
        <v>0.99778454556316598</v>
      </c>
      <c r="Y1718" s="9">
        <v>0.255</v>
      </c>
      <c r="Z1718" s="9">
        <v>0.5</v>
      </c>
      <c r="AA1718" s="10">
        <v>0</v>
      </c>
      <c r="AB1718" s="9">
        <v>0.5</v>
      </c>
      <c r="AC1718" s="9" t="e">
        <v>#N/A</v>
      </c>
      <c r="AD1718" s="10">
        <v>0.70653906788508491</v>
      </c>
      <c r="AE1718" s="10">
        <v>0.76433847314515491</v>
      </c>
      <c r="AF1718" s="9">
        <v>5.7516339869281112E-3</v>
      </c>
      <c r="AG1718" s="9">
        <v>0.21142854921585535</v>
      </c>
    </row>
    <row r="1719" spans="3:33">
      <c r="C1719" t="s">
        <v>254</v>
      </c>
      <c r="D1719">
        <v>1996</v>
      </c>
      <c r="E1719" s="9">
        <v>0.81649827558025512</v>
      </c>
      <c r="F1719" s="9">
        <v>0.5</v>
      </c>
      <c r="G1719" s="9">
        <v>5.0000000000000044E-2</v>
      </c>
      <c r="H1719" s="9">
        <v>9.9999999999999978E-2</v>
      </c>
      <c r="I1719" s="9">
        <v>0.13466666666666666</v>
      </c>
      <c r="J1719" s="9">
        <v>0.32599999999999996</v>
      </c>
      <c r="K1719" s="10">
        <v>0.44466666666666665</v>
      </c>
      <c r="L1719" s="9">
        <v>0.3296</v>
      </c>
      <c r="M1719" s="9">
        <v>0.9966666666666667</v>
      </c>
      <c r="N1719" s="10">
        <v>0.2</v>
      </c>
      <c r="O1719" s="10">
        <v>1</v>
      </c>
      <c r="P1719" s="9">
        <v>0.3</v>
      </c>
      <c r="Q1719" s="10">
        <v>0.76749999999999996</v>
      </c>
      <c r="R1719" s="9">
        <v>0.84319999999999995</v>
      </c>
      <c r="S1719" s="9">
        <v>0.43090829087230664</v>
      </c>
      <c r="T1719" s="11">
        <v>0.40400471199999999</v>
      </c>
      <c r="U1719" s="9">
        <v>0.30823023129999999</v>
      </c>
      <c r="V1719" s="10">
        <v>0.5</v>
      </c>
      <c r="W1719" s="9">
        <v>0.75</v>
      </c>
      <c r="X1719" s="9">
        <v>0.99778454556316598</v>
      </c>
      <c r="Y1719" s="9">
        <v>0.255</v>
      </c>
      <c r="Z1719" s="9">
        <v>0.5</v>
      </c>
      <c r="AA1719" s="10">
        <v>0</v>
      </c>
      <c r="AB1719" s="9">
        <v>0.5</v>
      </c>
      <c r="AC1719" s="9" t="e">
        <v>#N/A</v>
      </c>
      <c r="AD1719" s="10">
        <v>0.71145666460863821</v>
      </c>
      <c r="AE1719" s="10">
        <v>0.76973313573936208</v>
      </c>
      <c r="AF1719" s="9">
        <v>7.9556244767913335E-3</v>
      </c>
      <c r="AG1719" s="9">
        <v>0.21623374339416521</v>
      </c>
    </row>
    <row r="1720" spans="3:33">
      <c r="C1720" t="s">
        <v>254</v>
      </c>
      <c r="D1720">
        <v>1997</v>
      </c>
      <c r="E1720" s="9">
        <v>0.81649827558025512</v>
      </c>
      <c r="F1720" s="9">
        <v>0.5</v>
      </c>
      <c r="G1720" s="9">
        <v>5.0000000000000044E-2</v>
      </c>
      <c r="H1720" s="9">
        <v>9.9999999999999978E-2</v>
      </c>
      <c r="I1720" s="9">
        <v>0.13466666666666666</v>
      </c>
      <c r="J1720" s="9">
        <v>0.32200000000000006</v>
      </c>
      <c r="K1720" s="10">
        <v>0.44466666666666665</v>
      </c>
      <c r="L1720" s="9">
        <v>0.32619999999999999</v>
      </c>
      <c r="M1720" s="9">
        <v>0.9966666666666667</v>
      </c>
      <c r="N1720" s="10">
        <v>0.2</v>
      </c>
      <c r="O1720" s="10">
        <v>1</v>
      </c>
      <c r="P1720" s="9">
        <v>0.3</v>
      </c>
      <c r="Q1720" s="10">
        <v>0.76749999999999996</v>
      </c>
      <c r="R1720" s="9">
        <v>0.84319999999999995</v>
      </c>
      <c r="S1720" s="9">
        <v>0.40390634025633521</v>
      </c>
      <c r="T1720" s="11">
        <v>0.40400471199999999</v>
      </c>
      <c r="U1720" s="9">
        <v>0.29092860980000002</v>
      </c>
      <c r="V1720" s="10">
        <v>0.5</v>
      </c>
      <c r="W1720" s="9">
        <v>0.75</v>
      </c>
      <c r="X1720" s="9">
        <v>0.99778454556316598</v>
      </c>
      <c r="Y1720" s="9">
        <v>0.255</v>
      </c>
      <c r="Z1720" s="9">
        <v>0.5</v>
      </c>
      <c r="AA1720" s="10">
        <v>0</v>
      </c>
      <c r="AB1720" s="9">
        <v>0.5</v>
      </c>
      <c r="AC1720" s="9" t="e">
        <v>#N/A</v>
      </c>
      <c r="AD1720" s="10">
        <v>0.71637426133219173</v>
      </c>
      <c r="AE1720" s="10">
        <v>0.76400266238964198</v>
      </c>
      <c r="AF1720" s="9">
        <v>1.0161584287271779E-2</v>
      </c>
      <c r="AG1720" s="9">
        <v>0.221038937572475</v>
      </c>
    </row>
    <row r="1721" spans="3:33">
      <c r="C1721" t="s">
        <v>254</v>
      </c>
      <c r="D1721">
        <v>1998</v>
      </c>
      <c r="E1721" s="9">
        <v>0.81649827558025512</v>
      </c>
      <c r="F1721" s="9">
        <v>0.5</v>
      </c>
      <c r="G1721" s="9">
        <v>5.0000000000000044E-2</v>
      </c>
      <c r="H1721" s="9">
        <v>9.9999999999999978E-2</v>
      </c>
      <c r="I1721" s="9">
        <v>0.13466666666666666</v>
      </c>
      <c r="J1721" s="9">
        <v>0.31799999999999995</v>
      </c>
      <c r="K1721" s="10">
        <v>0.44466666666666665</v>
      </c>
      <c r="L1721" s="9">
        <v>0.32280000000000003</v>
      </c>
      <c r="M1721" s="9">
        <v>0.9966666666666667</v>
      </c>
      <c r="N1721" s="10">
        <v>0.2</v>
      </c>
      <c r="O1721" s="10">
        <v>1</v>
      </c>
      <c r="P1721" s="9">
        <v>0.3</v>
      </c>
      <c r="Q1721" s="10">
        <v>0.76749999999999996</v>
      </c>
      <c r="R1721" s="9">
        <v>0.84319999999999995</v>
      </c>
      <c r="S1721" s="9">
        <v>0.37690438964036366</v>
      </c>
      <c r="T1721" s="11">
        <v>0.40400471199999999</v>
      </c>
      <c r="U1721" s="9">
        <v>0.3051428571</v>
      </c>
      <c r="V1721" s="10">
        <v>0.5</v>
      </c>
      <c r="W1721" s="9">
        <v>0.75</v>
      </c>
      <c r="X1721" s="9">
        <v>0.99778454556316598</v>
      </c>
      <c r="Y1721" s="9">
        <v>0.255</v>
      </c>
      <c r="Z1721" s="9">
        <v>0.5</v>
      </c>
      <c r="AA1721" s="10">
        <v>0</v>
      </c>
      <c r="AB1721" s="9">
        <v>0.5</v>
      </c>
      <c r="AC1721" s="9" t="e">
        <v>#N/A</v>
      </c>
      <c r="AD1721" s="10">
        <v>0.72129185805574514</v>
      </c>
      <c r="AE1721" s="10">
        <v>0.758272189039922</v>
      </c>
      <c r="AF1721" s="9">
        <v>7.5264243118531105E-3</v>
      </c>
      <c r="AG1721" s="9">
        <v>0.22584413175078483</v>
      </c>
    </row>
    <row r="1722" spans="3:33">
      <c r="C1722" t="s">
        <v>254</v>
      </c>
      <c r="D1722">
        <v>1999</v>
      </c>
      <c r="E1722" s="9">
        <v>0.81649827558025512</v>
      </c>
      <c r="F1722" s="9">
        <v>0.5</v>
      </c>
      <c r="G1722" s="9">
        <v>5.0000000000000044E-2</v>
      </c>
      <c r="H1722" s="9">
        <v>9.9999999999999978E-2</v>
      </c>
      <c r="I1722" s="9">
        <v>0.13466666666666666</v>
      </c>
      <c r="J1722" s="9">
        <v>0.31400000000000006</v>
      </c>
      <c r="K1722" s="10">
        <v>0.44466666666666665</v>
      </c>
      <c r="L1722" s="9">
        <v>0.31940000000000002</v>
      </c>
      <c r="M1722" s="9">
        <v>0.9966666666666667</v>
      </c>
      <c r="N1722" s="10">
        <v>0.2</v>
      </c>
      <c r="O1722" s="10">
        <v>1</v>
      </c>
      <c r="P1722" s="9">
        <v>0.3</v>
      </c>
      <c r="Q1722" s="10">
        <v>0.76749999999999996</v>
      </c>
      <c r="R1722" s="9">
        <v>0.84319999999999995</v>
      </c>
      <c r="S1722" s="9">
        <v>0.349902439024392</v>
      </c>
      <c r="T1722" s="11">
        <v>0.40400471199999999</v>
      </c>
      <c r="U1722" s="9">
        <v>0.36236119230000002</v>
      </c>
      <c r="V1722" s="10">
        <v>0.5</v>
      </c>
      <c r="W1722" s="9">
        <v>0.75</v>
      </c>
      <c r="X1722" s="9">
        <v>0.99778454556316598</v>
      </c>
      <c r="Y1722" s="9">
        <v>0.255</v>
      </c>
      <c r="Z1722" s="9">
        <v>0.5</v>
      </c>
      <c r="AA1722" s="10">
        <v>0</v>
      </c>
      <c r="AB1722" s="9">
        <v>0.5</v>
      </c>
      <c r="AC1722" s="9" t="e">
        <v>#N/A</v>
      </c>
      <c r="AD1722" s="10">
        <v>0.72620945477929844</v>
      </c>
      <c r="AE1722" s="10">
        <v>0.75666561523391995</v>
      </c>
      <c r="AF1722" s="9">
        <v>9.6686853267416665E-3</v>
      </c>
      <c r="AG1722" s="9">
        <v>0.23064932592909468</v>
      </c>
    </row>
    <row r="1723" spans="3:33">
      <c r="C1723" t="s">
        <v>254</v>
      </c>
      <c r="D1723">
        <v>2000</v>
      </c>
      <c r="E1723" s="9">
        <v>0.81649827558025512</v>
      </c>
      <c r="F1723" s="9">
        <v>0.5</v>
      </c>
      <c r="G1723" s="9">
        <v>5.0000000000000044E-2</v>
      </c>
      <c r="H1723" s="9">
        <v>9.9999999999999978E-2</v>
      </c>
      <c r="I1723" s="9">
        <v>0.13466666666666666</v>
      </c>
      <c r="J1723" s="9">
        <v>0.31000000000000005</v>
      </c>
      <c r="K1723" s="10">
        <v>0.44466666666666665</v>
      </c>
      <c r="L1723" s="9">
        <v>0.316</v>
      </c>
      <c r="M1723" s="9">
        <v>0.9966666666666667</v>
      </c>
      <c r="N1723" s="10">
        <v>0.2</v>
      </c>
      <c r="O1723" s="10">
        <v>1</v>
      </c>
      <c r="P1723" s="9">
        <v>0.3</v>
      </c>
      <c r="Q1723" s="10">
        <v>0.76749999999999996</v>
      </c>
      <c r="R1723" s="9">
        <v>0.84319999999999995</v>
      </c>
      <c r="S1723" s="9">
        <v>0.39521951219512208</v>
      </c>
      <c r="T1723" s="11">
        <v>0.40400471199999999</v>
      </c>
      <c r="U1723" s="9">
        <v>0.36926605499999998</v>
      </c>
      <c r="V1723" s="10">
        <v>0.5</v>
      </c>
      <c r="W1723" s="9">
        <v>0.75</v>
      </c>
      <c r="X1723" s="9">
        <v>0.99778454556316598</v>
      </c>
      <c r="Y1723" s="9">
        <v>0.255</v>
      </c>
      <c r="Z1723" s="9">
        <v>0.5</v>
      </c>
      <c r="AA1723" s="10">
        <v>0</v>
      </c>
      <c r="AB1723" s="9">
        <v>0.5</v>
      </c>
      <c r="AC1723" s="9" t="e">
        <v>#N/A</v>
      </c>
      <c r="AD1723" s="10">
        <v>0.73112705150285184</v>
      </c>
      <c r="AE1723" s="10">
        <v>0.75505904142791791</v>
      </c>
      <c r="AF1723" s="9">
        <v>9.6837650044364447E-3</v>
      </c>
      <c r="AG1723" s="9">
        <v>0.23545452010740447</v>
      </c>
    </row>
    <row r="1724" spans="3:33">
      <c r="C1724" t="s">
        <v>254</v>
      </c>
      <c r="D1724">
        <v>2001</v>
      </c>
      <c r="E1724" s="9">
        <v>0.81649827558025512</v>
      </c>
      <c r="F1724" s="9">
        <v>0.5</v>
      </c>
      <c r="G1724" s="9">
        <v>5.0000000000000044E-2</v>
      </c>
      <c r="H1724" s="9">
        <v>9.9999999999999978E-2</v>
      </c>
      <c r="I1724" s="9">
        <v>0.13466666666666666</v>
      </c>
      <c r="J1724" s="9">
        <v>0.30599999999999994</v>
      </c>
      <c r="K1724" s="10">
        <v>0.44466666666666665</v>
      </c>
      <c r="L1724" s="9">
        <v>0.31280000000000002</v>
      </c>
      <c r="M1724" s="9">
        <v>0.9966666666666667</v>
      </c>
      <c r="N1724" s="10">
        <v>0.2</v>
      </c>
      <c r="O1724" s="10">
        <v>1</v>
      </c>
      <c r="P1724" s="9">
        <v>0.3</v>
      </c>
      <c r="Q1724" s="10">
        <v>0.76749999999999996</v>
      </c>
      <c r="R1724" s="9">
        <v>0.84455999999999998</v>
      </c>
      <c r="S1724" s="9">
        <v>0.42131512136793736</v>
      </c>
      <c r="T1724" s="11">
        <v>0.40400471199999999</v>
      </c>
      <c r="U1724" s="9">
        <v>0.3868921776</v>
      </c>
      <c r="V1724" s="10">
        <v>0.5</v>
      </c>
      <c r="W1724" s="9">
        <v>0.75</v>
      </c>
      <c r="X1724" s="9">
        <v>0.99778454556316598</v>
      </c>
      <c r="Y1724" s="9">
        <v>0.255</v>
      </c>
      <c r="Z1724" s="9">
        <v>0.5</v>
      </c>
      <c r="AA1724" s="10">
        <v>0</v>
      </c>
      <c r="AB1724" s="9">
        <v>0.5</v>
      </c>
      <c r="AC1724" s="9" t="e">
        <v>#N/A</v>
      </c>
      <c r="AD1724" s="10">
        <v>0.73604464822640525</v>
      </c>
      <c r="AE1724" s="10">
        <v>0.75333789560217401</v>
      </c>
      <c r="AF1724" s="9">
        <v>1.0474325779569554E-2</v>
      </c>
      <c r="AG1724" s="9">
        <v>0.2402597142857143</v>
      </c>
    </row>
    <row r="1725" spans="3:33">
      <c r="C1725" t="s">
        <v>254</v>
      </c>
      <c r="D1725">
        <v>2002</v>
      </c>
      <c r="E1725" s="9">
        <v>0.81649827558025512</v>
      </c>
      <c r="F1725" s="9">
        <v>0.5</v>
      </c>
      <c r="G1725" s="9">
        <v>5.0000000000000044E-2</v>
      </c>
      <c r="H1725" s="9">
        <v>9.9999999999999978E-2</v>
      </c>
      <c r="I1725" s="9">
        <v>0.13466666666666666</v>
      </c>
      <c r="J1725" s="9">
        <v>0.30200000000000005</v>
      </c>
      <c r="K1725" s="10">
        <v>0.44466666666666665</v>
      </c>
      <c r="L1725" s="9">
        <v>0.30959999999999999</v>
      </c>
      <c r="M1725" s="9">
        <v>0.9966666666666667</v>
      </c>
      <c r="N1725" s="10">
        <v>0.2</v>
      </c>
      <c r="O1725" s="10">
        <v>1</v>
      </c>
      <c r="P1725" s="9">
        <v>0.3</v>
      </c>
      <c r="Q1725" s="10">
        <v>0.76749999999999996</v>
      </c>
      <c r="R1725" s="9">
        <v>0.84592000000000001</v>
      </c>
      <c r="S1725" s="9">
        <v>0.44741073054075253</v>
      </c>
      <c r="T1725" s="11">
        <v>0.40400471199999999</v>
      </c>
      <c r="U1725" s="9">
        <v>0.39105263159999998</v>
      </c>
      <c r="V1725" s="10">
        <v>0.5</v>
      </c>
      <c r="W1725" s="9">
        <v>0.75</v>
      </c>
      <c r="X1725" s="9">
        <v>0.99778454556316598</v>
      </c>
      <c r="Y1725" s="9">
        <v>0.255</v>
      </c>
      <c r="Z1725" s="9">
        <v>0.5</v>
      </c>
      <c r="AA1725" s="10">
        <v>0</v>
      </c>
      <c r="AB1725" s="9">
        <v>0.5</v>
      </c>
      <c r="AC1725" s="9" t="e">
        <v>#N/A</v>
      </c>
      <c r="AD1725" s="10">
        <v>0.74096224494995866</v>
      </c>
      <c r="AE1725" s="10">
        <v>0.75161674977643</v>
      </c>
      <c r="AF1725" s="9">
        <v>1.1649922434961889E-2</v>
      </c>
      <c r="AG1725" s="9">
        <v>0.23424728571428574</v>
      </c>
    </row>
    <row r="1726" spans="3:33">
      <c r="C1726" t="s">
        <v>254</v>
      </c>
      <c r="D1726">
        <v>2003</v>
      </c>
      <c r="E1726" s="9">
        <v>0.81649827558025512</v>
      </c>
      <c r="F1726" s="9">
        <v>0.5</v>
      </c>
      <c r="G1726" s="9">
        <v>5.0000000000000044E-2</v>
      </c>
      <c r="H1726" s="9">
        <v>9.9999999999999978E-2</v>
      </c>
      <c r="I1726" s="9">
        <v>0.13466666666666666</v>
      </c>
      <c r="J1726" s="9">
        <v>0.29799999999999993</v>
      </c>
      <c r="K1726" s="10">
        <v>0.44466666666666665</v>
      </c>
      <c r="L1726" s="9">
        <v>0.30640000000000001</v>
      </c>
      <c r="M1726" s="9">
        <v>0.9966666666666667</v>
      </c>
      <c r="N1726" s="10">
        <v>0.2</v>
      </c>
      <c r="O1726" s="10">
        <v>1</v>
      </c>
      <c r="P1726" s="9">
        <v>0.3</v>
      </c>
      <c r="Q1726" s="10">
        <v>0.76749999999999996</v>
      </c>
      <c r="R1726" s="9">
        <v>0.84728000000000003</v>
      </c>
      <c r="S1726" s="9">
        <v>0.4735063397135677</v>
      </c>
      <c r="T1726" s="11">
        <v>0.40400471199999999</v>
      </c>
      <c r="U1726" s="9">
        <v>0.47985989490000003</v>
      </c>
      <c r="V1726" s="10">
        <v>0.5</v>
      </c>
      <c r="W1726" s="9">
        <v>0.75</v>
      </c>
      <c r="X1726" s="9">
        <v>0.99778454556316598</v>
      </c>
      <c r="Y1726" s="9">
        <v>0.255</v>
      </c>
      <c r="Z1726" s="9">
        <v>0.5</v>
      </c>
      <c r="AA1726" s="10">
        <v>0</v>
      </c>
      <c r="AB1726" s="9">
        <v>0.5</v>
      </c>
      <c r="AC1726" s="9" t="e">
        <v>#N/A</v>
      </c>
      <c r="AD1726" s="10">
        <v>0.74587984167351196</v>
      </c>
      <c r="AE1726" s="10">
        <v>0.72751767398520806</v>
      </c>
      <c r="AF1726" s="9">
        <v>1.2399052221494223E-2</v>
      </c>
      <c r="AG1726" s="9">
        <v>0.22678485714285715</v>
      </c>
    </row>
    <row r="1727" spans="3:33">
      <c r="C1727" t="s">
        <v>254</v>
      </c>
      <c r="D1727">
        <v>2004</v>
      </c>
      <c r="E1727" s="9">
        <v>0.81649827558025512</v>
      </c>
      <c r="F1727" s="9">
        <v>0.5</v>
      </c>
      <c r="G1727" s="9">
        <v>5.0000000000000044E-2</v>
      </c>
      <c r="H1727" s="9">
        <v>9.9999999999999978E-2</v>
      </c>
      <c r="I1727" s="9">
        <v>0.13466666666666666</v>
      </c>
      <c r="J1727" s="9">
        <v>0.29400000000000004</v>
      </c>
      <c r="K1727" s="10">
        <v>0.44466666666666665</v>
      </c>
      <c r="L1727" s="9">
        <v>0.30320000000000003</v>
      </c>
      <c r="M1727" s="9">
        <v>0.99916666666666665</v>
      </c>
      <c r="N1727" s="10">
        <v>0.2</v>
      </c>
      <c r="O1727" s="10">
        <v>1</v>
      </c>
      <c r="P1727" s="9">
        <v>0.3</v>
      </c>
      <c r="Q1727" s="10">
        <v>0.76749999999999996</v>
      </c>
      <c r="R1727" s="9">
        <v>0.84864000000000006</v>
      </c>
      <c r="S1727" s="9">
        <v>0.49960194888638298</v>
      </c>
      <c r="T1727" s="11">
        <v>0.40400471199999999</v>
      </c>
      <c r="U1727" s="9">
        <v>0.46047008550000001</v>
      </c>
      <c r="V1727" s="10">
        <v>0.5</v>
      </c>
      <c r="W1727" s="9">
        <v>0.75</v>
      </c>
      <c r="X1727" s="9">
        <v>0.99778454556316598</v>
      </c>
      <c r="Y1727" s="9">
        <v>0.255</v>
      </c>
      <c r="Z1727" s="9">
        <v>0.5</v>
      </c>
      <c r="AA1727" s="10">
        <v>0</v>
      </c>
      <c r="AB1727" s="9">
        <v>0.5</v>
      </c>
      <c r="AC1727" s="9" t="e">
        <v>#N/A</v>
      </c>
      <c r="AD1727" s="10">
        <v>0.73185929003517602</v>
      </c>
      <c r="AE1727" s="10">
        <v>0.73560222924641994</v>
      </c>
      <c r="AF1727" s="9">
        <v>1.3093502971031668E-2</v>
      </c>
      <c r="AG1727" s="9">
        <v>0.22224916010138074</v>
      </c>
    </row>
    <row r="1728" spans="3:33">
      <c r="C1728" t="s">
        <v>254</v>
      </c>
      <c r="D1728">
        <v>2005</v>
      </c>
      <c r="E1728" s="9">
        <v>0.81649827558025512</v>
      </c>
      <c r="F1728" s="9">
        <v>0.5</v>
      </c>
      <c r="G1728" s="9">
        <v>5.0000000000000044E-2</v>
      </c>
      <c r="H1728" s="9">
        <v>9.9999999999999978E-2</v>
      </c>
      <c r="I1728" s="9">
        <v>0.13466666666666666</v>
      </c>
      <c r="J1728" s="9">
        <v>0.29000000000000004</v>
      </c>
      <c r="K1728" s="10">
        <v>0.44466666666666665</v>
      </c>
      <c r="L1728" s="9">
        <v>0.3</v>
      </c>
      <c r="M1728" s="9">
        <v>0.99916666666666665</v>
      </c>
      <c r="N1728" s="10">
        <v>0.2</v>
      </c>
      <c r="O1728" s="10">
        <v>1</v>
      </c>
      <c r="P1728" s="9">
        <v>0.3</v>
      </c>
      <c r="Q1728" s="10">
        <v>0.76749999999999996</v>
      </c>
      <c r="R1728" s="9">
        <v>0.85</v>
      </c>
      <c r="S1728" s="9">
        <v>0.52569755805919804</v>
      </c>
      <c r="T1728" s="11">
        <v>0.40400471199999999</v>
      </c>
      <c r="U1728" s="9">
        <v>0.50347407799999999</v>
      </c>
      <c r="V1728" s="10">
        <v>0.5</v>
      </c>
      <c r="W1728" s="9">
        <v>0.75</v>
      </c>
      <c r="X1728" s="9">
        <v>0.99778454556316598</v>
      </c>
      <c r="Y1728" s="9">
        <v>0.255</v>
      </c>
      <c r="Z1728" s="9">
        <v>0.5</v>
      </c>
      <c r="AA1728" s="10">
        <v>0</v>
      </c>
      <c r="AB1728" s="9">
        <v>0.5</v>
      </c>
      <c r="AC1728" s="9" t="e">
        <v>#N/A</v>
      </c>
      <c r="AD1728" s="10">
        <v>0.72619851214634001</v>
      </c>
      <c r="AE1728" s="10">
        <v>0.73194114273384192</v>
      </c>
      <c r="AF1728" s="9">
        <v>1.3144138221605667E-2</v>
      </c>
      <c r="AG1728" s="9">
        <v>0.21771346305990433</v>
      </c>
    </row>
    <row r="1729" spans="3:33">
      <c r="C1729" t="s">
        <v>254</v>
      </c>
      <c r="D1729">
        <v>2006</v>
      </c>
      <c r="E1729" s="9">
        <v>0.81649827558025512</v>
      </c>
      <c r="F1729" s="9">
        <v>0.5</v>
      </c>
      <c r="G1729" s="9">
        <v>5.3333333333333233E-2</v>
      </c>
      <c r="H1729" s="9">
        <v>9.9999999999999978E-2</v>
      </c>
      <c r="I1729" s="9">
        <v>0.13466666666666666</v>
      </c>
      <c r="J1729" s="9">
        <v>0.28333333333333333</v>
      </c>
      <c r="K1729" s="10">
        <v>0.44466666666666665</v>
      </c>
      <c r="L1729" s="9">
        <v>0.2964</v>
      </c>
      <c r="M1729" s="9">
        <v>1</v>
      </c>
      <c r="N1729" s="10">
        <v>0.2</v>
      </c>
      <c r="O1729" s="10">
        <v>1</v>
      </c>
      <c r="P1729" s="9">
        <v>0.3</v>
      </c>
      <c r="Q1729" s="10">
        <v>0.76749999999999996</v>
      </c>
      <c r="R1729" s="9">
        <v>0.85136000000000001</v>
      </c>
      <c r="S1729" s="9">
        <v>0.55179316723201333</v>
      </c>
      <c r="T1729" s="11">
        <v>0.40400471199999999</v>
      </c>
      <c r="U1729" s="9">
        <v>0.66056812710000001</v>
      </c>
      <c r="V1729" s="10">
        <v>0.5</v>
      </c>
      <c r="W1729" s="9">
        <v>0.75</v>
      </c>
      <c r="X1729" s="9">
        <v>0.99778454556316598</v>
      </c>
      <c r="Y1729" s="9">
        <v>0.255</v>
      </c>
      <c r="Z1729" s="9">
        <v>0.5</v>
      </c>
      <c r="AA1729" s="10">
        <v>0</v>
      </c>
      <c r="AB1729" s="9">
        <v>0.5</v>
      </c>
      <c r="AC1729" s="9" t="e">
        <v>#N/A</v>
      </c>
      <c r="AD1729" s="10">
        <v>0.72293388753086796</v>
      </c>
      <c r="AE1729" s="10">
        <v>0.73396762943361593</v>
      </c>
      <c r="AF1729" s="9">
        <v>1.3642032552953445E-2</v>
      </c>
      <c r="AG1729" s="9">
        <v>0.21317776601842792</v>
      </c>
    </row>
    <row r="1730" spans="3:33">
      <c r="C1730" t="s">
        <v>254</v>
      </c>
      <c r="D1730">
        <v>2007</v>
      </c>
      <c r="E1730" s="9">
        <v>0.81649827558025512</v>
      </c>
      <c r="F1730" s="9">
        <v>0.5</v>
      </c>
      <c r="G1730" s="9">
        <v>5.6666666666666754E-2</v>
      </c>
      <c r="H1730" s="9">
        <v>9.9999999999999978E-2</v>
      </c>
      <c r="I1730" s="9">
        <v>0.13466666666666666</v>
      </c>
      <c r="J1730" s="9">
        <v>0.27666666666666673</v>
      </c>
      <c r="K1730" s="10">
        <v>0.44466666666666665</v>
      </c>
      <c r="L1730" s="9">
        <v>0.2928</v>
      </c>
      <c r="M1730" s="9">
        <v>1</v>
      </c>
      <c r="N1730" s="10">
        <v>0.2</v>
      </c>
      <c r="O1730" s="10">
        <v>1</v>
      </c>
      <c r="P1730" s="9">
        <v>0.3</v>
      </c>
      <c r="Q1730" s="10">
        <v>0.76749999999999996</v>
      </c>
      <c r="R1730" s="9">
        <v>0.85272000000000003</v>
      </c>
      <c r="S1730" s="9">
        <v>0.57788877640482861</v>
      </c>
      <c r="T1730" s="11">
        <v>0.40400471199999999</v>
      </c>
      <c r="U1730" s="9">
        <v>0.66045454550000005</v>
      </c>
      <c r="V1730" s="10">
        <v>0.5</v>
      </c>
      <c r="W1730" s="9">
        <v>0.75</v>
      </c>
      <c r="X1730" s="9">
        <v>0.99778454556316598</v>
      </c>
      <c r="Y1730" s="9">
        <v>0.255</v>
      </c>
      <c r="Z1730" s="9">
        <v>0.5</v>
      </c>
      <c r="AA1730" s="10">
        <v>0</v>
      </c>
      <c r="AB1730" s="9">
        <v>0.5</v>
      </c>
      <c r="AC1730" s="9" t="e">
        <v>#N/A</v>
      </c>
      <c r="AD1730" s="10">
        <v>0.73484054785608999</v>
      </c>
      <c r="AE1730" s="10">
        <v>0.73801630709682198</v>
      </c>
      <c r="AF1730" s="9">
        <v>1.4290042412463445E-2</v>
      </c>
      <c r="AG1730" s="9">
        <v>0.20864206897695151</v>
      </c>
    </row>
    <row r="1731" spans="3:33">
      <c r="C1731" t="s">
        <v>254</v>
      </c>
      <c r="D1731">
        <v>2008</v>
      </c>
      <c r="E1731" s="9">
        <v>0.81649827558025512</v>
      </c>
      <c r="F1731" s="9">
        <v>0.5</v>
      </c>
      <c r="G1731" s="9">
        <v>6.0000000000000053E-2</v>
      </c>
      <c r="H1731" s="9">
        <v>9.9999999999999978E-2</v>
      </c>
      <c r="I1731" s="9">
        <v>0.13466666666666666</v>
      </c>
      <c r="J1731" s="9">
        <v>0.27</v>
      </c>
      <c r="K1731" s="10">
        <v>0.44466666666666665</v>
      </c>
      <c r="L1731" s="9">
        <v>0.28920000000000001</v>
      </c>
      <c r="M1731" s="9">
        <v>1</v>
      </c>
      <c r="N1731" s="10">
        <v>0.2</v>
      </c>
      <c r="O1731" s="10">
        <v>1</v>
      </c>
      <c r="P1731" s="9">
        <v>0.3</v>
      </c>
      <c r="Q1731" s="10">
        <v>0.76749999999999996</v>
      </c>
      <c r="R1731" s="9">
        <v>0.85407999999999995</v>
      </c>
      <c r="S1731" s="9">
        <v>0.60398438557764389</v>
      </c>
      <c r="T1731" s="11">
        <v>0.40400471199999999</v>
      </c>
      <c r="U1731" s="9">
        <v>0.69765258220000004</v>
      </c>
      <c r="V1731" s="10">
        <v>0.5</v>
      </c>
      <c r="W1731" s="9">
        <v>0.75</v>
      </c>
      <c r="X1731" s="9">
        <v>0.99778454556316598</v>
      </c>
      <c r="Y1731" s="9">
        <v>0.255</v>
      </c>
      <c r="Z1731" s="9">
        <v>0.5</v>
      </c>
      <c r="AA1731" s="10">
        <v>0</v>
      </c>
      <c r="AB1731" s="9">
        <v>0.5</v>
      </c>
      <c r="AC1731" s="9" t="e">
        <v>#N/A</v>
      </c>
      <c r="AD1731" s="10">
        <v>0.71550704303828394</v>
      </c>
      <c r="AE1731" s="10">
        <v>0.731561752466374</v>
      </c>
      <c r="AF1731" s="9">
        <v>1.8621814583257668E-2</v>
      </c>
      <c r="AG1731" s="9">
        <v>0.20410637193547509</v>
      </c>
    </row>
    <row r="1732" spans="3:33">
      <c r="C1732" t="s">
        <v>254</v>
      </c>
      <c r="D1732">
        <v>2009</v>
      </c>
      <c r="E1732" s="9">
        <v>0.81649827558025512</v>
      </c>
      <c r="F1732" s="9">
        <v>0.5</v>
      </c>
      <c r="G1732" s="9">
        <v>7.8799999579787228E-2</v>
      </c>
      <c r="H1732" s="9">
        <v>9.9999999999999978E-2</v>
      </c>
      <c r="I1732" s="9">
        <v>0.13466666666666666</v>
      </c>
      <c r="J1732" s="9">
        <v>0.28459999967366456</v>
      </c>
      <c r="K1732" s="10">
        <v>0.44466666666666665</v>
      </c>
      <c r="L1732" s="9">
        <v>0.28559999999999997</v>
      </c>
      <c r="M1732" s="9">
        <v>1</v>
      </c>
      <c r="N1732" s="10">
        <v>0.2</v>
      </c>
      <c r="O1732" s="10">
        <v>1</v>
      </c>
      <c r="P1732" s="9">
        <v>0.3</v>
      </c>
      <c r="Q1732" s="10">
        <v>0.76749999999999996</v>
      </c>
      <c r="R1732" s="9">
        <v>0.85407999999999995</v>
      </c>
      <c r="S1732" s="9">
        <v>0.63007999475045906</v>
      </c>
      <c r="T1732" s="11">
        <v>0.40400471199999999</v>
      </c>
      <c r="U1732" s="9">
        <v>0.57675864750000005</v>
      </c>
      <c r="V1732" s="10">
        <v>0.5</v>
      </c>
      <c r="W1732" s="9">
        <v>0.75</v>
      </c>
      <c r="X1732" s="9">
        <v>0.99778454556316598</v>
      </c>
      <c r="Y1732" s="9">
        <v>0.255</v>
      </c>
      <c r="Z1732" s="9">
        <v>0.5</v>
      </c>
      <c r="AA1732" s="10">
        <v>0</v>
      </c>
      <c r="AB1732" s="9">
        <v>0.5</v>
      </c>
      <c r="AC1732" s="9" t="e">
        <v>#N/A</v>
      </c>
      <c r="AD1732" s="10">
        <v>0.79208997570289397</v>
      </c>
      <c r="AE1732" s="10">
        <v>0.72258255432059992</v>
      </c>
      <c r="AF1732" s="9">
        <v>1.8207302793643111E-2</v>
      </c>
      <c r="AG1732" s="9">
        <v>0.19957067489399868</v>
      </c>
    </row>
    <row r="1733" spans="3:33">
      <c r="C1733" t="s">
        <v>254</v>
      </c>
      <c r="D1733">
        <v>2010</v>
      </c>
      <c r="E1733" s="9">
        <v>0.81649827558025512</v>
      </c>
      <c r="F1733" s="9">
        <v>0.5</v>
      </c>
      <c r="G1733" s="9">
        <v>9.7599999159574513E-2</v>
      </c>
      <c r="H1733" s="9">
        <v>9.9999999999999978E-2</v>
      </c>
      <c r="I1733" s="9">
        <v>0.13466666666666666</v>
      </c>
      <c r="J1733" s="9">
        <v>0.2991999993473291</v>
      </c>
      <c r="K1733" s="10">
        <v>0.44466666666666665</v>
      </c>
      <c r="L1733" s="9">
        <v>0.28845599993616339</v>
      </c>
      <c r="M1733" s="9">
        <v>1</v>
      </c>
      <c r="N1733" s="10">
        <v>0.2</v>
      </c>
      <c r="O1733" s="10">
        <v>1</v>
      </c>
      <c r="P1733" s="9">
        <v>0.3</v>
      </c>
      <c r="Q1733" s="10">
        <v>0.76749999999999996</v>
      </c>
      <c r="R1733" s="9">
        <v>0.85407999999999995</v>
      </c>
      <c r="S1733" s="9">
        <v>0.65617560392327434</v>
      </c>
      <c r="T1733" s="11">
        <v>0.40400471199999999</v>
      </c>
      <c r="U1733" s="9">
        <v>0.58252623384608437</v>
      </c>
      <c r="V1733" s="10">
        <v>0.5</v>
      </c>
      <c r="W1733" s="9">
        <v>0.75</v>
      </c>
      <c r="X1733" s="9">
        <v>0.99778454556316598</v>
      </c>
      <c r="Y1733" s="9">
        <v>0.255</v>
      </c>
      <c r="Z1733" s="9">
        <v>0.5</v>
      </c>
      <c r="AA1733" s="10">
        <v>0</v>
      </c>
      <c r="AB1733" s="9">
        <v>0.5</v>
      </c>
      <c r="AC1733" s="9" t="e">
        <v>#N/A</v>
      </c>
      <c r="AD1733" s="10">
        <v>0.78916907601115227</v>
      </c>
      <c r="AE1733" s="10">
        <v>0.72035672882714508</v>
      </c>
      <c r="AF1733" s="9">
        <v>1.802522976977633E-2</v>
      </c>
      <c r="AG1733" s="9">
        <v>0.19503497785252227</v>
      </c>
    </row>
    <row r="1734" spans="3:33">
      <c r="C1734" t="s">
        <v>256</v>
      </c>
      <c r="D1734">
        <v>1995</v>
      </c>
      <c r="E1734" s="9">
        <v>0.46430437062937063</v>
      </c>
      <c r="F1734" s="9">
        <v>0.14029999999999998</v>
      </c>
      <c r="G1734" s="9">
        <v>0.64</v>
      </c>
      <c r="H1734" s="9">
        <v>0.47499999999999998</v>
      </c>
      <c r="I1734" s="9">
        <v>0.26</v>
      </c>
      <c r="J1734" s="9">
        <v>0.82000000000000006</v>
      </c>
      <c r="K1734" s="10">
        <v>0.63950000000000007</v>
      </c>
      <c r="L1734" s="9">
        <v>0.60199999999999998</v>
      </c>
      <c r="M1734" s="9">
        <v>0.99668674698795179</v>
      </c>
      <c r="N1734" s="10">
        <v>0.5</v>
      </c>
      <c r="O1734" s="10">
        <v>0.53</v>
      </c>
      <c r="P1734" s="9">
        <v>0.938399999588728</v>
      </c>
      <c r="Q1734" s="10">
        <v>0.20749999999999999</v>
      </c>
      <c r="R1734" s="9">
        <v>0.96560000000000001</v>
      </c>
      <c r="S1734" s="9">
        <v>0.57585658536585393</v>
      </c>
      <c r="T1734" s="11">
        <v>0.81618168999999996</v>
      </c>
      <c r="U1734" s="9">
        <v>0.1836374841</v>
      </c>
      <c r="V1734" s="10">
        <v>0.95519642950000005</v>
      </c>
      <c r="W1734" s="9">
        <v>1.6717658802714697E-2</v>
      </c>
      <c r="X1734" s="9">
        <v>0.29248158080123798</v>
      </c>
      <c r="Y1734" s="9">
        <v>0.69900000000000007</v>
      </c>
      <c r="Z1734" s="9">
        <v>0.15</v>
      </c>
      <c r="AA1734" s="10">
        <v>8.7319297564761814E-3</v>
      </c>
      <c r="AB1734" s="9">
        <v>0.73253218753767457</v>
      </c>
      <c r="AC1734" s="9">
        <v>0.44590000020340087</v>
      </c>
      <c r="AD1734" s="10">
        <v>0.60916367645819613</v>
      </c>
      <c r="AE1734" s="10">
        <v>0.31349138163389451</v>
      </c>
      <c r="AF1734" s="9">
        <v>5.8761627650986076E-3</v>
      </c>
      <c r="AG1734" s="9">
        <v>5.0402285714285719E-2</v>
      </c>
    </row>
    <row r="1735" spans="3:33">
      <c r="C1735" t="s">
        <v>256</v>
      </c>
      <c r="D1735">
        <v>1996</v>
      </c>
      <c r="E1735" s="9">
        <v>0.46430437062937063</v>
      </c>
      <c r="F1735" s="9">
        <v>0.14029999999999998</v>
      </c>
      <c r="G1735" s="9">
        <v>0.63200000000000001</v>
      </c>
      <c r="H1735" s="9">
        <v>0.47499999999999998</v>
      </c>
      <c r="I1735" s="9">
        <v>0.26</v>
      </c>
      <c r="J1735" s="9">
        <v>0.81399999999999995</v>
      </c>
      <c r="K1735" s="10">
        <v>0.63950000000000007</v>
      </c>
      <c r="L1735" s="9">
        <v>0.60159999999999991</v>
      </c>
      <c r="M1735" s="9">
        <v>0.99661885245901638</v>
      </c>
      <c r="N1735" s="10">
        <v>0.5</v>
      </c>
      <c r="O1735" s="10">
        <v>0.6</v>
      </c>
      <c r="P1735" s="9">
        <v>0.91999999999999993</v>
      </c>
      <c r="Q1735" s="10">
        <v>0.20749999999999999</v>
      </c>
      <c r="R1735" s="9">
        <v>0.96560000000000001</v>
      </c>
      <c r="S1735" s="9">
        <v>0.57421219512195187</v>
      </c>
      <c r="T1735" s="11">
        <v>0.81618168999999996</v>
      </c>
      <c r="U1735" s="9">
        <v>0.1073586267</v>
      </c>
      <c r="V1735" s="10">
        <v>0.92721139940000008</v>
      </c>
      <c r="W1735" s="9">
        <v>1.6717658802714697E-2</v>
      </c>
      <c r="X1735" s="9">
        <v>0.29248158080123798</v>
      </c>
      <c r="Y1735" s="9">
        <v>0.69900000000000007</v>
      </c>
      <c r="Z1735" s="9">
        <v>0.15</v>
      </c>
      <c r="AA1735" s="10">
        <v>8.7319297564761814E-3</v>
      </c>
      <c r="AB1735" s="9">
        <v>0.72600858253348854</v>
      </c>
      <c r="AC1735" s="9">
        <v>0.45500000000000002</v>
      </c>
      <c r="AD1735" s="10">
        <v>0.61139150653918395</v>
      </c>
      <c r="AE1735" s="10">
        <v>0.30968508338670597</v>
      </c>
      <c r="AF1735" s="9">
        <v>6.0067441566355522E-3</v>
      </c>
      <c r="AG1735" s="9">
        <v>5.341671428571429E-2</v>
      </c>
    </row>
    <row r="1736" spans="3:33">
      <c r="C1736" t="s">
        <v>256</v>
      </c>
      <c r="D1736">
        <v>1997</v>
      </c>
      <c r="E1736" s="9">
        <v>0.46430437062937063</v>
      </c>
      <c r="F1736" s="9">
        <v>0.14029999999999998</v>
      </c>
      <c r="G1736" s="9">
        <v>0.624</v>
      </c>
      <c r="H1736" s="9">
        <v>0.47499999999999998</v>
      </c>
      <c r="I1736" s="9">
        <v>0.26</v>
      </c>
      <c r="J1736" s="9">
        <v>0.80800000000000005</v>
      </c>
      <c r="K1736" s="10">
        <v>0.63950000000000007</v>
      </c>
      <c r="L1736" s="9">
        <v>0.60119999999999996</v>
      </c>
      <c r="M1736" s="9">
        <v>0.99610655737704923</v>
      </c>
      <c r="N1736" s="10">
        <v>0.5</v>
      </c>
      <c r="O1736" s="10">
        <v>0.77</v>
      </c>
      <c r="P1736" s="9">
        <v>0.93200000000000005</v>
      </c>
      <c r="Q1736" s="10">
        <v>0.20749999999999999</v>
      </c>
      <c r="R1736" s="9">
        <v>0.96560000000000001</v>
      </c>
      <c r="S1736" s="9">
        <v>0.57288780487804991</v>
      </c>
      <c r="T1736" s="11">
        <v>0.81618168999999996</v>
      </c>
      <c r="U1736" s="9">
        <v>0.11241650760000001</v>
      </c>
      <c r="V1736" s="10">
        <v>0.89922636929999999</v>
      </c>
      <c r="W1736" s="9">
        <v>1.6717658802714697E-2</v>
      </c>
      <c r="X1736" s="9">
        <v>0.29248158080123798</v>
      </c>
      <c r="Y1736" s="9">
        <v>0.69900000000000007</v>
      </c>
      <c r="Z1736" s="9">
        <v>0.15</v>
      </c>
      <c r="AA1736" s="10">
        <v>8.7319297564761814E-3</v>
      </c>
      <c r="AB1736" s="9">
        <v>0.71948497752930241</v>
      </c>
      <c r="AC1736" s="9">
        <v>0.47</v>
      </c>
      <c r="AD1736" s="10">
        <v>0.57739094772315402</v>
      </c>
      <c r="AE1736" s="10">
        <v>0.328532820744312</v>
      </c>
      <c r="AF1736" s="9">
        <v>6.1373255481724986E-3</v>
      </c>
      <c r="AG1736" s="9">
        <v>5.4048785714285709E-2</v>
      </c>
    </row>
    <row r="1737" spans="3:33">
      <c r="C1737" t="s">
        <v>256</v>
      </c>
      <c r="D1737">
        <v>1998</v>
      </c>
      <c r="E1737" s="9">
        <v>0.46430437062937063</v>
      </c>
      <c r="F1737" s="9">
        <v>0.14029999999999998</v>
      </c>
      <c r="G1737" s="9">
        <v>0.61599999999999999</v>
      </c>
      <c r="H1737" s="9">
        <v>0.47499999999999998</v>
      </c>
      <c r="I1737" s="9">
        <v>0.26</v>
      </c>
      <c r="J1737" s="9">
        <v>0.80200000000000005</v>
      </c>
      <c r="K1737" s="10">
        <v>0.63950000000000007</v>
      </c>
      <c r="L1737" s="9">
        <v>0.6008</v>
      </c>
      <c r="M1737" s="9">
        <v>0.99610655737704923</v>
      </c>
      <c r="N1737" s="10">
        <v>0.5</v>
      </c>
      <c r="O1737" s="10">
        <v>1</v>
      </c>
      <c r="P1737" s="9">
        <v>0.94399999999999995</v>
      </c>
      <c r="Q1737" s="10">
        <v>0.20749999999999999</v>
      </c>
      <c r="R1737" s="9">
        <v>0.96560000000000001</v>
      </c>
      <c r="S1737" s="9">
        <v>0.57186292682927009</v>
      </c>
      <c r="T1737" s="11">
        <v>0.81618168999999996</v>
      </c>
      <c r="U1737" s="9">
        <v>0.10717039310000001</v>
      </c>
      <c r="V1737" s="10">
        <v>0.87124133920000002</v>
      </c>
      <c r="W1737" s="9">
        <v>1.6717658802714697E-2</v>
      </c>
      <c r="X1737" s="9">
        <v>0.29248158080123798</v>
      </c>
      <c r="Y1737" s="9">
        <v>0.69900000000000007</v>
      </c>
      <c r="Z1737" s="9">
        <v>0.15</v>
      </c>
      <c r="AA1737" s="10">
        <v>8.7319297564761814E-3</v>
      </c>
      <c r="AB1737" s="9">
        <v>0.71296137252511627</v>
      </c>
      <c r="AC1737" s="9">
        <v>0.43700000000000006</v>
      </c>
      <c r="AD1737" s="10">
        <v>0.54339038890712399</v>
      </c>
      <c r="AE1737" s="10">
        <v>0.34738055810191798</v>
      </c>
      <c r="AF1737" s="9">
        <v>6.2679069397094432E-3</v>
      </c>
      <c r="AG1737" s="9">
        <v>5.4680857142857142E-2</v>
      </c>
    </row>
    <row r="1738" spans="3:33">
      <c r="C1738" t="s">
        <v>256</v>
      </c>
      <c r="D1738">
        <v>1999</v>
      </c>
      <c r="E1738" s="9">
        <v>0.46430437062937063</v>
      </c>
      <c r="F1738" s="9">
        <v>0.14029999999999998</v>
      </c>
      <c r="G1738" s="9">
        <v>0.60799999999999998</v>
      </c>
      <c r="H1738" s="9">
        <v>0.47499999999999998</v>
      </c>
      <c r="I1738" s="9">
        <v>0.26</v>
      </c>
      <c r="J1738" s="9">
        <v>0.79600000000000004</v>
      </c>
      <c r="K1738" s="10">
        <v>0.63950000000000007</v>
      </c>
      <c r="L1738" s="9">
        <v>0.60040000000000004</v>
      </c>
      <c r="M1738" s="9">
        <v>0.99610655737704923</v>
      </c>
      <c r="N1738" s="10">
        <v>0.5</v>
      </c>
      <c r="O1738" s="10">
        <v>0.75</v>
      </c>
      <c r="P1738" s="9">
        <v>0.95600000000000007</v>
      </c>
      <c r="Q1738" s="10">
        <v>0.20749999999999999</v>
      </c>
      <c r="R1738" s="9">
        <v>0.96560000000000001</v>
      </c>
      <c r="S1738" s="9">
        <v>0.57114780487805006</v>
      </c>
      <c r="T1738" s="11">
        <v>0.81618168999999996</v>
      </c>
      <c r="U1738" s="9">
        <v>0.15236548929999999</v>
      </c>
      <c r="V1738" s="10">
        <v>0.84325630909999993</v>
      </c>
      <c r="W1738" s="9">
        <v>1.6717658802714697E-2</v>
      </c>
      <c r="X1738" s="9">
        <v>0.29248158080123798</v>
      </c>
      <c r="Y1738" s="9">
        <v>0.69900000000000007</v>
      </c>
      <c r="Z1738" s="9">
        <v>0.15</v>
      </c>
      <c r="AA1738" s="10">
        <v>8.7319297564761814E-3</v>
      </c>
      <c r="AB1738" s="9">
        <v>0.70643776752093035</v>
      </c>
      <c r="AC1738" s="9">
        <v>0.42799999999999999</v>
      </c>
      <c r="AD1738" s="10">
        <v>0.53145213736938135</v>
      </c>
      <c r="AE1738" s="10">
        <v>0.33629482702033897</v>
      </c>
      <c r="AF1738" s="9">
        <v>6.3984883312463879E-3</v>
      </c>
      <c r="AG1738" s="9">
        <v>7.4169428571428567E-2</v>
      </c>
    </row>
    <row r="1739" spans="3:33">
      <c r="C1739" t="s">
        <v>256</v>
      </c>
      <c r="D1739">
        <v>2000</v>
      </c>
      <c r="E1739" s="9">
        <v>0.46430437062937063</v>
      </c>
      <c r="F1739" s="9">
        <v>0.14029999999999998</v>
      </c>
      <c r="G1739" s="9">
        <v>0.6</v>
      </c>
      <c r="H1739" s="9">
        <v>0.47499999999999998</v>
      </c>
      <c r="I1739" s="9">
        <v>0.26</v>
      </c>
      <c r="J1739" s="9">
        <v>0.79</v>
      </c>
      <c r="K1739" s="10">
        <v>0.63950000000000007</v>
      </c>
      <c r="L1739" s="9">
        <v>0.6</v>
      </c>
      <c r="M1739" s="9">
        <v>0.99610655737704923</v>
      </c>
      <c r="N1739" s="10">
        <v>0.5</v>
      </c>
      <c r="O1739" s="10">
        <v>0.59</v>
      </c>
      <c r="P1739" s="9">
        <v>0.96799999999999997</v>
      </c>
      <c r="Q1739" s="10">
        <v>0.20749999999999999</v>
      </c>
      <c r="R1739" s="9">
        <v>0.96560000000000001</v>
      </c>
      <c r="S1739" s="9">
        <v>0.57077268292683003</v>
      </c>
      <c r="T1739" s="11">
        <v>0.81618168999999996</v>
      </c>
      <c r="U1739" s="9">
        <v>0.17221745890000001</v>
      </c>
      <c r="V1739" s="10">
        <v>0.81527127899999996</v>
      </c>
      <c r="W1739" s="9">
        <v>1.6717658802714697E-2</v>
      </c>
      <c r="X1739" s="9">
        <v>0.29248158080123798</v>
      </c>
      <c r="Y1739" s="9">
        <v>0.69900000000000007</v>
      </c>
      <c r="Z1739" s="9">
        <v>0.15</v>
      </c>
      <c r="AA1739" s="10">
        <v>8.7319297564761814E-3</v>
      </c>
      <c r="AB1739" s="9">
        <v>0.69991416251674421</v>
      </c>
      <c r="AC1739" s="9">
        <v>0.46</v>
      </c>
      <c r="AD1739" s="10">
        <v>0.51951388583163882</v>
      </c>
      <c r="AE1739" s="10">
        <v>0.32520909593876002</v>
      </c>
      <c r="AF1739" s="9">
        <v>6.5290697227833325E-3</v>
      </c>
      <c r="AG1739" s="9">
        <v>6.1568785714285722E-2</v>
      </c>
    </row>
    <row r="1740" spans="3:33">
      <c r="C1740" t="s">
        <v>256</v>
      </c>
      <c r="D1740">
        <v>2001</v>
      </c>
      <c r="E1740" s="9">
        <v>0.46430437062937063</v>
      </c>
      <c r="F1740" s="9">
        <v>0.14029999999999998</v>
      </c>
      <c r="G1740" s="9">
        <v>0.59000000000000008</v>
      </c>
      <c r="H1740" s="9">
        <v>0.47499999999999998</v>
      </c>
      <c r="I1740" s="9">
        <v>0.26</v>
      </c>
      <c r="J1740" s="9">
        <v>0.78400000000000003</v>
      </c>
      <c r="K1740" s="10">
        <v>0.63950000000000007</v>
      </c>
      <c r="L1740" s="9">
        <v>0.59920000000000007</v>
      </c>
      <c r="M1740" s="9">
        <v>0.99577777777777776</v>
      </c>
      <c r="N1740" s="10">
        <v>0.5</v>
      </c>
      <c r="O1740" s="10">
        <v>0.57999999999999996</v>
      </c>
      <c r="P1740" s="9">
        <v>0.98000000000000009</v>
      </c>
      <c r="Q1740" s="10">
        <v>0.20749999999999999</v>
      </c>
      <c r="R1740" s="9">
        <v>0.96560000000000001</v>
      </c>
      <c r="S1740" s="9">
        <v>0.57082682926829409</v>
      </c>
      <c r="T1740" s="11">
        <v>0.81618168999999996</v>
      </c>
      <c r="U1740" s="9">
        <v>0.32283994239999997</v>
      </c>
      <c r="V1740" s="10">
        <v>0.78923671899999992</v>
      </c>
      <c r="W1740" s="9">
        <v>1.6717658802714697E-2</v>
      </c>
      <c r="X1740" s="9">
        <v>0.29248158080123798</v>
      </c>
      <c r="Y1740" s="9">
        <v>0.69900000000000007</v>
      </c>
      <c r="Z1740" s="9">
        <v>0.15</v>
      </c>
      <c r="AA1740" s="10">
        <v>8.7319297564761814E-3</v>
      </c>
      <c r="AB1740" s="9">
        <v>0.69339055751255818</v>
      </c>
      <c r="AC1740" s="9">
        <v>0.48499999999999999</v>
      </c>
      <c r="AD1740" s="10">
        <v>0.52699166556410248</v>
      </c>
      <c r="AE1740" s="10">
        <v>0.33161137101757199</v>
      </c>
      <c r="AF1740" s="9">
        <v>4.5841891104686117E-2</v>
      </c>
      <c r="AG1740" s="9">
        <v>4.8968142857142863E-2</v>
      </c>
    </row>
    <row r="1741" spans="3:33">
      <c r="C1741" t="s">
        <v>256</v>
      </c>
      <c r="D1741">
        <v>2002</v>
      </c>
      <c r="E1741" s="9">
        <v>0.46430437062937063</v>
      </c>
      <c r="F1741" s="9">
        <v>0.14029999999999998</v>
      </c>
      <c r="G1741" s="9">
        <v>0.58000000000000007</v>
      </c>
      <c r="H1741" s="9">
        <v>0.47499999999999998</v>
      </c>
      <c r="I1741" s="9">
        <v>0.26</v>
      </c>
      <c r="J1741" s="9">
        <v>0.77800000000000002</v>
      </c>
      <c r="K1741" s="10">
        <v>0.63950000000000007</v>
      </c>
      <c r="L1741" s="9">
        <v>0.59840000000000004</v>
      </c>
      <c r="M1741" s="9">
        <v>0.99524999999999997</v>
      </c>
      <c r="N1741" s="10">
        <v>0.5</v>
      </c>
      <c r="O1741" s="10">
        <v>0.76</v>
      </c>
      <c r="P1741" s="9">
        <v>0.93500000000000016</v>
      </c>
      <c r="Q1741" s="10">
        <v>0.20749999999999999</v>
      </c>
      <c r="R1741" s="9">
        <v>0.96560000000000001</v>
      </c>
      <c r="S1741" s="9">
        <v>0.57122097560975804</v>
      </c>
      <c r="T1741" s="11">
        <v>0.81618168999999996</v>
      </c>
      <c r="U1741" s="9">
        <v>0.1901303245</v>
      </c>
      <c r="V1741" s="10">
        <v>0.76320215899999999</v>
      </c>
      <c r="W1741" s="9">
        <v>1.6717658802714697E-2</v>
      </c>
      <c r="X1741" s="9">
        <v>0.29248158080123798</v>
      </c>
      <c r="Y1741" s="9">
        <v>0.69900000000000007</v>
      </c>
      <c r="Z1741" s="9">
        <v>0.15</v>
      </c>
      <c r="AA1741" s="10">
        <v>8.7319297564761814E-3</v>
      </c>
      <c r="AB1741" s="9">
        <v>0.68686695250837215</v>
      </c>
      <c r="AC1741" s="9">
        <v>0.52500000000000002</v>
      </c>
      <c r="AD1741" s="10">
        <v>0.53446944529656604</v>
      </c>
      <c r="AE1741" s="10">
        <v>0.33801364609638396</v>
      </c>
      <c r="AF1741" s="9">
        <v>9.9782348898884113E-2</v>
      </c>
      <c r="AG1741" s="9">
        <v>4.3083428571428571E-2</v>
      </c>
    </row>
    <row r="1742" spans="3:33">
      <c r="C1742" t="s">
        <v>256</v>
      </c>
      <c r="D1742">
        <v>2003</v>
      </c>
      <c r="E1742" s="9">
        <v>0.46430437062937063</v>
      </c>
      <c r="F1742" s="9">
        <v>0.14029999999999998</v>
      </c>
      <c r="G1742" s="9">
        <v>0.57000000000000006</v>
      </c>
      <c r="H1742" s="9">
        <v>0.47499999999999998</v>
      </c>
      <c r="I1742" s="9">
        <v>0.26</v>
      </c>
      <c r="J1742" s="9">
        <v>0.77200000000000002</v>
      </c>
      <c r="K1742" s="10">
        <v>0.63950000000000007</v>
      </c>
      <c r="L1742" s="9">
        <v>0.59760000000000002</v>
      </c>
      <c r="M1742" s="9">
        <v>0.99524999999999997</v>
      </c>
      <c r="N1742" s="10">
        <v>0.5</v>
      </c>
      <c r="O1742" s="10">
        <v>0.57999999999999996</v>
      </c>
      <c r="P1742" s="9">
        <v>0.89</v>
      </c>
      <c r="Q1742" s="10">
        <v>0.20749999999999999</v>
      </c>
      <c r="R1742" s="9">
        <v>0.96560000000000001</v>
      </c>
      <c r="S1742" s="9">
        <v>0.57176439024390402</v>
      </c>
      <c r="T1742" s="11">
        <v>0.81618168999999996</v>
      </c>
      <c r="U1742" s="9">
        <v>0.36592761039999999</v>
      </c>
      <c r="V1742" s="10">
        <v>0.73716759899999995</v>
      </c>
      <c r="W1742" s="9">
        <v>1.6717658802714697E-2</v>
      </c>
      <c r="X1742" s="9">
        <v>0.29248158080123798</v>
      </c>
      <c r="Y1742" s="9">
        <v>0.69900000000000007</v>
      </c>
      <c r="Z1742" s="9">
        <v>0.15</v>
      </c>
      <c r="AA1742" s="10">
        <v>8.7319297564761814E-3</v>
      </c>
      <c r="AB1742" s="9">
        <v>0.68034334750418601</v>
      </c>
      <c r="AC1742" s="9">
        <v>0.59</v>
      </c>
      <c r="AD1742" s="10">
        <v>0.50255172639256052</v>
      </c>
      <c r="AE1742" s="10">
        <v>0.318517458181094</v>
      </c>
      <c r="AF1742" s="9">
        <v>0.13778353168125335</v>
      </c>
      <c r="AG1742" s="9">
        <v>4.5864428571428577E-2</v>
      </c>
    </row>
    <row r="1743" spans="3:33">
      <c r="C1743" t="s">
        <v>256</v>
      </c>
      <c r="D1743">
        <v>2004</v>
      </c>
      <c r="E1743" s="9">
        <v>0.46430437062937063</v>
      </c>
      <c r="F1743" s="9">
        <v>0.14029999999999998</v>
      </c>
      <c r="G1743" s="9">
        <v>0.56000000000000005</v>
      </c>
      <c r="H1743" s="9">
        <v>0.47499999999999998</v>
      </c>
      <c r="I1743" s="9">
        <v>0.26</v>
      </c>
      <c r="J1743" s="9">
        <v>0.76600000000000001</v>
      </c>
      <c r="K1743" s="10">
        <v>0.63950000000000007</v>
      </c>
      <c r="L1743" s="9">
        <v>0.5968</v>
      </c>
      <c r="M1743" s="9">
        <v>0.99524999999999997</v>
      </c>
      <c r="N1743" s="10">
        <v>0.5</v>
      </c>
      <c r="O1743" s="10">
        <v>0.54</v>
      </c>
      <c r="P1743" s="9">
        <v>0.84499999999999997</v>
      </c>
      <c r="Q1743" s="10">
        <v>0.20749999999999999</v>
      </c>
      <c r="R1743" s="9">
        <v>0.96560000000000001</v>
      </c>
      <c r="S1743" s="9">
        <v>0.57221804878048799</v>
      </c>
      <c r="T1743" s="11">
        <v>0.81618168999999996</v>
      </c>
      <c r="U1743" s="9">
        <v>0.25997880610000002</v>
      </c>
      <c r="V1743" s="10">
        <v>0.71113303900000002</v>
      </c>
      <c r="W1743" s="9">
        <v>1.6717658802714697E-2</v>
      </c>
      <c r="X1743" s="9">
        <v>0.29248158080123798</v>
      </c>
      <c r="Y1743" s="9">
        <v>0.69900000000000007</v>
      </c>
      <c r="Z1743" s="9">
        <v>0.15</v>
      </c>
      <c r="AA1743" s="10">
        <v>8.7319297564761814E-3</v>
      </c>
      <c r="AB1743" s="9">
        <v>0.67381974249999999</v>
      </c>
      <c r="AC1743" s="9">
        <v>0.61799999999999999</v>
      </c>
      <c r="AD1743" s="10">
        <v>0.49375621884674042</v>
      </c>
      <c r="AE1743" s="10">
        <v>0.26315298345985599</v>
      </c>
      <c r="AF1743" s="9">
        <v>0.19961917216813557</v>
      </c>
      <c r="AG1743" s="9">
        <v>4.6423428571428567E-2</v>
      </c>
    </row>
    <row r="1744" spans="3:33">
      <c r="C1744" t="s">
        <v>256</v>
      </c>
      <c r="D1744">
        <v>2005</v>
      </c>
      <c r="E1744" s="9">
        <v>0.46430437062937063</v>
      </c>
      <c r="F1744" s="9">
        <v>0.14029999999999998</v>
      </c>
      <c r="G1744" s="9">
        <v>0.55000000000000004</v>
      </c>
      <c r="H1744" s="9">
        <v>0.47499999999999998</v>
      </c>
      <c r="I1744" s="9">
        <v>0.26</v>
      </c>
      <c r="J1744" s="9">
        <v>0.76</v>
      </c>
      <c r="K1744" s="10">
        <v>0.63950000000000007</v>
      </c>
      <c r="L1744" s="9">
        <v>0.59599999999999997</v>
      </c>
      <c r="M1744" s="9">
        <v>0.99524999999999997</v>
      </c>
      <c r="N1744" s="10">
        <v>0.5</v>
      </c>
      <c r="O1744" s="10">
        <v>0.74</v>
      </c>
      <c r="P1744" s="9">
        <v>0.8</v>
      </c>
      <c r="Q1744" s="10">
        <v>0.20749999999999999</v>
      </c>
      <c r="R1744" s="9">
        <v>0.96504000000000001</v>
      </c>
      <c r="S1744" s="9">
        <v>0.57216243902439201</v>
      </c>
      <c r="T1744" s="11">
        <v>0.81618168999999996</v>
      </c>
      <c r="U1744" s="9">
        <v>0.31331733610000001</v>
      </c>
      <c r="V1744" s="10">
        <v>0.68509847899999998</v>
      </c>
      <c r="W1744" s="9">
        <v>1.6717658802714697E-2</v>
      </c>
      <c r="X1744" s="9">
        <v>0.29248158080123798</v>
      </c>
      <c r="Y1744" s="9">
        <v>0.69900000000000007</v>
      </c>
      <c r="Z1744" s="9">
        <v>0.15</v>
      </c>
      <c r="AA1744" s="10">
        <v>8.7319297564761814E-3</v>
      </c>
      <c r="AB1744" s="9">
        <v>0.69700000760000003</v>
      </c>
      <c r="AC1744" s="9">
        <v>0.59399999999999997</v>
      </c>
      <c r="AD1744" s="10">
        <v>0.42465045412549002</v>
      </c>
      <c r="AE1744" s="10">
        <v>0.28233778043991198</v>
      </c>
      <c r="AF1744" s="9">
        <v>0.27752058509214445</v>
      </c>
      <c r="AG1744" s="9">
        <v>4.2658857142857144E-2</v>
      </c>
    </row>
    <row r="1745" spans="3:33">
      <c r="C1745" t="s">
        <v>256</v>
      </c>
      <c r="D1745">
        <v>2006</v>
      </c>
      <c r="E1745" s="9">
        <v>0.46430437062937063</v>
      </c>
      <c r="F1745" s="9">
        <v>0.14029999999999998</v>
      </c>
      <c r="G1745" s="9">
        <v>0.53666666666666663</v>
      </c>
      <c r="H1745" s="9">
        <v>0.47499999999999998</v>
      </c>
      <c r="I1745" s="9">
        <v>0.26</v>
      </c>
      <c r="J1745" s="9">
        <v>0.7533333333333333</v>
      </c>
      <c r="K1745" s="10">
        <v>0.63950000000000007</v>
      </c>
      <c r="L1745" s="9">
        <v>0.59399999999999997</v>
      </c>
      <c r="M1745" s="9">
        <v>0.99512500000000004</v>
      </c>
      <c r="N1745" s="10">
        <v>0.5</v>
      </c>
      <c r="O1745" s="10">
        <v>0.63</v>
      </c>
      <c r="P1745" s="9">
        <v>0.755</v>
      </c>
      <c r="Q1745" s="10">
        <v>0.20749999999999999</v>
      </c>
      <c r="R1745" s="9">
        <v>0.96448</v>
      </c>
      <c r="S1745" s="9">
        <v>0.5711575609756101</v>
      </c>
      <c r="T1745" s="11">
        <v>0.81618168999999996</v>
      </c>
      <c r="U1745" s="9">
        <v>0.17335527370000001</v>
      </c>
      <c r="V1745" s="10">
        <v>0.65916626958333335</v>
      </c>
      <c r="W1745" s="9">
        <v>1.6717658802714697E-2</v>
      </c>
      <c r="X1745" s="9">
        <v>0.29248158080123798</v>
      </c>
      <c r="Y1745" s="9">
        <v>0.69900000000000007</v>
      </c>
      <c r="Z1745" s="9">
        <v>0.15</v>
      </c>
      <c r="AA1745" s="10">
        <v>8.7319297564761814E-3</v>
      </c>
      <c r="AB1745" s="9">
        <v>0.73151999999999995</v>
      </c>
      <c r="AC1745" s="9">
        <v>0.55700000000000005</v>
      </c>
      <c r="AD1745" s="10">
        <v>0.491630732415827</v>
      </c>
      <c r="AE1745" s="10">
        <v>0.32704513429158599</v>
      </c>
      <c r="AF1745" s="9">
        <v>0.38465201724769776</v>
      </c>
      <c r="AG1745" s="9">
        <v>4.8286285714285719E-2</v>
      </c>
    </row>
    <row r="1746" spans="3:33">
      <c r="C1746" t="s">
        <v>256</v>
      </c>
      <c r="D1746">
        <v>2007</v>
      </c>
      <c r="E1746" s="9">
        <v>0.46430437062937063</v>
      </c>
      <c r="F1746" s="9">
        <v>0.14029999999999998</v>
      </c>
      <c r="G1746" s="9">
        <v>0.52333333333333343</v>
      </c>
      <c r="H1746" s="9">
        <v>0.47499999999999998</v>
      </c>
      <c r="I1746" s="9">
        <v>0.26</v>
      </c>
      <c r="J1746" s="9">
        <v>0.7466666666666667</v>
      </c>
      <c r="K1746" s="10">
        <v>0.63950000000000007</v>
      </c>
      <c r="L1746" s="9">
        <v>0.59200000000000008</v>
      </c>
      <c r="M1746" s="9">
        <v>1</v>
      </c>
      <c r="N1746" s="10">
        <v>0.5</v>
      </c>
      <c r="O1746" s="10">
        <v>0.64</v>
      </c>
      <c r="P1746" s="9">
        <v>0.71</v>
      </c>
      <c r="Q1746" s="10">
        <v>0.20749999999999999</v>
      </c>
      <c r="R1746" s="9">
        <v>0.96392</v>
      </c>
      <c r="S1746" s="9">
        <v>0.56895463414634195</v>
      </c>
      <c r="T1746" s="11">
        <v>0.81618168999999996</v>
      </c>
      <c r="U1746" s="9">
        <v>0.17112909729999998</v>
      </c>
      <c r="V1746" s="10">
        <v>0.63323406016666661</v>
      </c>
      <c r="W1746" s="9">
        <v>1.6717658802714697E-2</v>
      </c>
      <c r="X1746" s="9">
        <v>0.29248158080123798</v>
      </c>
      <c r="Y1746" s="9">
        <v>0.69900000000000007</v>
      </c>
      <c r="Z1746" s="9">
        <v>0.15</v>
      </c>
      <c r="AA1746" s="10">
        <v>8.7319297564761814E-3</v>
      </c>
      <c r="AB1746" s="9">
        <v>0.73151999999999995</v>
      </c>
      <c r="AC1746" s="9">
        <v>0.53600000000000003</v>
      </c>
      <c r="AD1746" s="10">
        <v>0.44086029593424803</v>
      </c>
      <c r="AE1746" s="10">
        <v>0.36023741348057203</v>
      </c>
      <c r="AF1746" s="9">
        <v>0.50051401227696779</v>
      </c>
      <c r="AG1746" s="9">
        <v>5.4781999999999997E-2</v>
      </c>
    </row>
    <row r="1747" spans="3:33">
      <c r="C1747" t="s">
        <v>256</v>
      </c>
      <c r="D1747">
        <v>2008</v>
      </c>
      <c r="E1747" s="9">
        <v>0.46430437062937063</v>
      </c>
      <c r="F1747" s="9">
        <v>0.14029999999999998</v>
      </c>
      <c r="G1747" s="9">
        <v>0.51</v>
      </c>
      <c r="H1747" s="9">
        <v>0.47499999999999998</v>
      </c>
      <c r="I1747" s="9">
        <v>0.26</v>
      </c>
      <c r="J1747" s="9">
        <v>0.74</v>
      </c>
      <c r="K1747" s="10">
        <v>0.63950000000000007</v>
      </c>
      <c r="L1747" s="9">
        <v>0.59</v>
      </c>
      <c r="M1747" s="9">
        <v>1</v>
      </c>
      <c r="N1747" s="10">
        <v>0.5</v>
      </c>
      <c r="O1747" s="10">
        <v>0.65279999971389768</v>
      </c>
      <c r="P1747" s="9">
        <v>0.73</v>
      </c>
      <c r="Q1747" s="10">
        <v>0.20749999999999999</v>
      </c>
      <c r="R1747" s="9">
        <v>0.96335999999999999</v>
      </c>
      <c r="S1747" s="9">
        <v>0.56542341463414802</v>
      </c>
      <c r="T1747" s="11">
        <v>0.81618168999999996</v>
      </c>
      <c r="U1747" s="9">
        <v>0.27379874279999999</v>
      </c>
      <c r="V1747" s="10">
        <v>0.60730185074999998</v>
      </c>
      <c r="W1747" s="9">
        <v>1.6717658802714697E-2</v>
      </c>
      <c r="X1747" s="9">
        <v>0.29248158080123798</v>
      </c>
      <c r="Y1747" s="9">
        <v>0.69900000000000007</v>
      </c>
      <c r="Z1747" s="9">
        <v>0.15</v>
      </c>
      <c r="AA1747" s="10">
        <v>8.7319297564761814E-3</v>
      </c>
      <c r="AB1747" s="9">
        <v>0.73688959987998004</v>
      </c>
      <c r="AC1747" s="9">
        <v>0.55200000000000005</v>
      </c>
      <c r="AD1747" s="10">
        <v>0.31895873448478201</v>
      </c>
      <c r="AE1747" s="10">
        <v>0.31808667212216396</v>
      </c>
      <c r="AF1747" s="9">
        <v>0.72298739256537325</v>
      </c>
      <c r="AG1747" s="9">
        <v>5.3275571428571429E-2</v>
      </c>
    </row>
    <row r="1748" spans="3:33">
      <c r="C1748" t="s">
        <v>256</v>
      </c>
      <c r="D1748">
        <v>2009</v>
      </c>
      <c r="E1748" s="9">
        <v>0.46430437062937063</v>
      </c>
      <c r="F1748" s="9">
        <v>0.14029999999999998</v>
      </c>
      <c r="G1748" s="9">
        <v>0.51979999978095293</v>
      </c>
      <c r="H1748" s="9">
        <v>0.47499999999999998</v>
      </c>
      <c r="I1748" s="9">
        <v>0.26</v>
      </c>
      <c r="J1748" s="9">
        <v>0.74519999988377095</v>
      </c>
      <c r="K1748" s="10">
        <v>0.63950000000000007</v>
      </c>
      <c r="L1748" s="9">
        <v>0.58799999999999997</v>
      </c>
      <c r="M1748" s="9">
        <v>1</v>
      </c>
      <c r="N1748" s="10">
        <v>0.5</v>
      </c>
      <c r="O1748" s="10">
        <v>0.66559999942779546</v>
      </c>
      <c r="P1748" s="9">
        <v>0.74459999967366453</v>
      </c>
      <c r="Q1748" s="10">
        <v>0.20749999999999999</v>
      </c>
      <c r="R1748" s="9">
        <v>0.96279999999999999</v>
      </c>
      <c r="S1748" s="9">
        <v>0.58811494583426982</v>
      </c>
      <c r="T1748" s="11">
        <v>0.81618168999999996</v>
      </c>
      <c r="U1748" s="9">
        <v>0.25564910969999999</v>
      </c>
      <c r="V1748" s="10">
        <v>0.61944788749351498</v>
      </c>
      <c r="W1748" s="9">
        <v>1.6717658802714697E-2</v>
      </c>
      <c r="X1748" s="9">
        <v>0.29248158080123798</v>
      </c>
      <c r="Y1748" s="9">
        <v>0.69900000000000007</v>
      </c>
      <c r="Z1748" s="9">
        <v>0.15</v>
      </c>
      <c r="AA1748" s="10">
        <v>8.7319297564761814E-3</v>
      </c>
      <c r="AB1748" s="9">
        <v>0.74225919975996013</v>
      </c>
      <c r="AC1748" s="9">
        <v>0.53900000000000003</v>
      </c>
      <c r="AD1748" s="10">
        <v>0.26628079335224403</v>
      </c>
      <c r="AE1748" s="10">
        <v>0.29785657577334201</v>
      </c>
      <c r="AF1748" s="9">
        <v>0.73685619808702663</v>
      </c>
      <c r="AG1748" s="9">
        <v>5.4436857142857141E-2</v>
      </c>
    </row>
    <row r="1749" spans="3:33">
      <c r="C1749" t="s">
        <v>256</v>
      </c>
      <c r="D1749">
        <v>2010</v>
      </c>
      <c r="E1749" s="9">
        <v>0.46430437062937063</v>
      </c>
      <c r="F1749" s="9">
        <v>0.14029999999999998</v>
      </c>
      <c r="G1749" s="9">
        <v>0.52959999956190584</v>
      </c>
      <c r="H1749" s="9">
        <v>0.47499999999999998</v>
      </c>
      <c r="I1749" s="9">
        <v>0.26</v>
      </c>
      <c r="J1749" s="9">
        <v>0.7503999997675419</v>
      </c>
      <c r="K1749" s="10">
        <v>0.63950000000000007</v>
      </c>
      <c r="L1749" s="9">
        <v>0.59387999986857176</v>
      </c>
      <c r="M1749" s="9">
        <v>1</v>
      </c>
      <c r="N1749" s="10">
        <v>0.5</v>
      </c>
      <c r="O1749" s="10">
        <v>0.67839999914169313</v>
      </c>
      <c r="P1749" s="9">
        <v>0.75919999934732918</v>
      </c>
      <c r="Q1749" s="10">
        <v>0.20749999999999999</v>
      </c>
      <c r="R1749" s="9">
        <v>0.96279999999999999</v>
      </c>
      <c r="S1749" s="9">
        <v>0.6108064770343915</v>
      </c>
      <c r="T1749" s="11">
        <v>0.81618168999999996</v>
      </c>
      <c r="U1749" s="9">
        <v>0.25820560073985793</v>
      </c>
      <c r="V1749" s="10">
        <v>0.63159392423702987</v>
      </c>
      <c r="W1749" s="9">
        <v>1.6717658802714697E-2</v>
      </c>
      <c r="X1749" s="9">
        <v>0.29248158080123798</v>
      </c>
      <c r="Y1749" s="9">
        <v>0.69900000000000007</v>
      </c>
      <c r="Z1749" s="9">
        <v>0.15</v>
      </c>
      <c r="AA1749" s="10">
        <v>8.7319297564761814E-3</v>
      </c>
      <c r="AB1749" s="9">
        <v>0.74762879963994022</v>
      </c>
      <c r="AC1749" s="9">
        <v>0.52</v>
      </c>
      <c r="AD1749" s="10">
        <v>0.26861798536648129</v>
      </c>
      <c r="AE1749" s="10">
        <v>0.29987800997042602</v>
      </c>
      <c r="AF1749" s="9">
        <v>0.72948763627085655</v>
      </c>
      <c r="AG1749" s="9">
        <v>5.3892488583596153E-2</v>
      </c>
    </row>
    <row r="1750" spans="3:33">
      <c r="C1750" t="s">
        <v>258</v>
      </c>
      <c r="D1750">
        <v>1995</v>
      </c>
      <c r="E1750" s="9">
        <v>0.35880865856508531</v>
      </c>
      <c r="F1750" s="9">
        <v>0.22359999999999999</v>
      </c>
      <c r="G1750" s="9">
        <v>1.0000000000000009E-2</v>
      </c>
      <c r="H1750" s="9">
        <v>7.5000000000000011E-2</v>
      </c>
      <c r="I1750" s="9">
        <v>4.6666666666666671E-3</v>
      </c>
      <c r="J1750" s="9">
        <v>8.9999999999999969E-2</v>
      </c>
      <c r="K1750" s="10">
        <v>0.44466666666666665</v>
      </c>
      <c r="L1750" s="9">
        <v>0.56700000000000006</v>
      </c>
      <c r="M1750" s="9">
        <v>0.30478152929499669</v>
      </c>
      <c r="N1750" s="10">
        <v>0.34</v>
      </c>
      <c r="O1750" s="10">
        <v>1</v>
      </c>
      <c r="P1750" s="9">
        <v>0.2</v>
      </c>
      <c r="Q1750" s="10">
        <v>0.20749999999999999</v>
      </c>
      <c r="R1750" s="9">
        <v>0.76600000000000001</v>
      </c>
      <c r="S1750" s="9">
        <v>0.29348292682926802</v>
      </c>
      <c r="T1750" s="11">
        <v>0.13720316599999999</v>
      </c>
      <c r="U1750" s="9">
        <v>1.6995358879999999E-2</v>
      </c>
      <c r="V1750" s="10">
        <v>4.0083648499999999E-2</v>
      </c>
      <c r="W1750" s="9">
        <v>0.75</v>
      </c>
      <c r="X1750" s="9">
        <v>9.4130101380787701E-2</v>
      </c>
      <c r="Y1750" s="9">
        <v>5.9999999999998943E-3</v>
      </c>
      <c r="Z1750" s="9">
        <v>0</v>
      </c>
      <c r="AA1750" s="10">
        <v>0</v>
      </c>
      <c r="AB1750" s="9">
        <v>6.9999999999999951E-2</v>
      </c>
      <c r="AC1750" s="9">
        <v>0.63020000122487541</v>
      </c>
      <c r="AD1750" s="10">
        <v>0.65577558976032835</v>
      </c>
      <c r="AE1750" s="10">
        <v>0.66324084783390203</v>
      </c>
      <c r="AF1750" s="9">
        <v>1.1616381642137666E-2</v>
      </c>
      <c r="AG1750" s="9">
        <v>8.0255142857142858E-2</v>
      </c>
    </row>
    <row r="1751" spans="3:33">
      <c r="C1751" t="s">
        <v>258</v>
      </c>
      <c r="D1751">
        <v>1996</v>
      </c>
      <c r="E1751" s="9">
        <v>0.35880865856508531</v>
      </c>
      <c r="F1751" s="9">
        <v>0.22322</v>
      </c>
      <c r="G1751" s="9">
        <v>1.0000000000000009E-2</v>
      </c>
      <c r="H1751" s="9">
        <v>7.5000000000000011E-2</v>
      </c>
      <c r="I1751" s="9">
        <v>4.6666666666666671E-3</v>
      </c>
      <c r="J1751" s="9">
        <v>8.9999999999999969E-2</v>
      </c>
      <c r="K1751" s="10">
        <v>0.44466666666666665</v>
      </c>
      <c r="L1751" s="9">
        <v>0.56820000000000004</v>
      </c>
      <c r="M1751" s="9">
        <v>0.30478152929499669</v>
      </c>
      <c r="N1751" s="10">
        <v>0.34</v>
      </c>
      <c r="O1751" s="10">
        <v>1</v>
      </c>
      <c r="P1751" s="9">
        <v>0.2</v>
      </c>
      <c r="Q1751" s="10">
        <v>0.20749999999999999</v>
      </c>
      <c r="R1751" s="9">
        <v>0.76600000000000001</v>
      </c>
      <c r="S1751" s="9">
        <v>0.29354146341463605</v>
      </c>
      <c r="T1751" s="11">
        <v>0.13720316599999999</v>
      </c>
      <c r="U1751" s="9">
        <v>1.5364534419999999E-2</v>
      </c>
      <c r="V1751" s="10">
        <v>3.503490485E-2</v>
      </c>
      <c r="W1751" s="9">
        <v>0.75</v>
      </c>
      <c r="X1751" s="9">
        <v>9.4130101380787701E-2</v>
      </c>
      <c r="Y1751" s="9">
        <v>5.9999999999998943E-3</v>
      </c>
      <c r="Z1751" s="9">
        <v>0</v>
      </c>
      <c r="AA1751" s="10">
        <v>0</v>
      </c>
      <c r="AB1751" s="9">
        <v>5.0000000000000044E-2</v>
      </c>
      <c r="AC1751" s="9">
        <v>0.64390000091865662</v>
      </c>
      <c r="AD1751" s="10">
        <v>0.65895468335639795</v>
      </c>
      <c r="AE1751" s="10">
        <v>0.66657229363208004</v>
      </c>
      <c r="AF1751" s="9">
        <v>2.0422372644073556E-2</v>
      </c>
      <c r="AG1751" s="9">
        <v>9.3896714285714292E-2</v>
      </c>
    </row>
    <row r="1752" spans="3:33">
      <c r="C1752" t="s">
        <v>258</v>
      </c>
      <c r="D1752">
        <v>1997</v>
      </c>
      <c r="E1752" s="9">
        <v>0.35880865856508531</v>
      </c>
      <c r="F1752" s="9">
        <v>0.22283999999999998</v>
      </c>
      <c r="G1752" s="9">
        <v>1.0000000000000009E-2</v>
      </c>
      <c r="H1752" s="9">
        <v>7.5000000000000011E-2</v>
      </c>
      <c r="I1752" s="9">
        <v>4.6666666666666671E-3</v>
      </c>
      <c r="J1752" s="9">
        <v>8.9999999999999969E-2</v>
      </c>
      <c r="K1752" s="10">
        <v>0.44466666666666665</v>
      </c>
      <c r="L1752" s="9">
        <v>0.56940000000000002</v>
      </c>
      <c r="M1752" s="9">
        <v>0.30478152929499669</v>
      </c>
      <c r="N1752" s="10">
        <v>0.34</v>
      </c>
      <c r="O1752" s="10">
        <v>1</v>
      </c>
      <c r="P1752" s="9">
        <v>0.2</v>
      </c>
      <c r="Q1752" s="10">
        <v>0.20749999999999999</v>
      </c>
      <c r="R1752" s="9">
        <v>0.76600000000000001</v>
      </c>
      <c r="S1752" s="9">
        <v>0.29190243902439195</v>
      </c>
      <c r="T1752" s="11">
        <v>0.13720316599999999</v>
      </c>
      <c r="U1752" s="9">
        <v>2.0224586530000001E-2</v>
      </c>
      <c r="V1752" s="10">
        <v>2.99861612E-2</v>
      </c>
      <c r="W1752" s="9">
        <v>0.75</v>
      </c>
      <c r="X1752" s="9">
        <v>9.4130101380787701E-2</v>
      </c>
      <c r="Y1752" s="9">
        <v>5.9999999999998943E-3</v>
      </c>
      <c r="Z1752" s="9">
        <v>0</v>
      </c>
      <c r="AA1752" s="10">
        <v>0</v>
      </c>
      <c r="AB1752" s="9">
        <v>5.0000000000000044E-2</v>
      </c>
      <c r="AC1752" s="9">
        <v>0.65760000061243773</v>
      </c>
      <c r="AD1752" s="10">
        <v>0.67643444484274406</v>
      </c>
      <c r="AE1752" s="10">
        <v>0.68428611650188897</v>
      </c>
      <c r="AF1752" s="9">
        <v>4.1138680752225779E-2</v>
      </c>
      <c r="AG1752" s="9">
        <v>9.4906571428571437E-2</v>
      </c>
    </row>
    <row r="1753" spans="3:33">
      <c r="C1753" t="s">
        <v>258</v>
      </c>
      <c r="D1753">
        <v>1998</v>
      </c>
      <c r="E1753" s="9">
        <v>0.35880865856508531</v>
      </c>
      <c r="F1753" s="9">
        <v>0.22246000000000002</v>
      </c>
      <c r="G1753" s="9">
        <v>1.0000000000000009E-2</v>
      </c>
      <c r="H1753" s="9">
        <v>7.5000000000000011E-2</v>
      </c>
      <c r="I1753" s="9">
        <v>4.6666666666666671E-3</v>
      </c>
      <c r="J1753" s="9">
        <v>8.9999999999999969E-2</v>
      </c>
      <c r="K1753" s="10">
        <v>0.44466666666666665</v>
      </c>
      <c r="L1753" s="9">
        <v>0.5706</v>
      </c>
      <c r="M1753" s="9">
        <v>0.30478152929499669</v>
      </c>
      <c r="N1753" s="10">
        <v>0.34</v>
      </c>
      <c r="O1753" s="10">
        <v>1</v>
      </c>
      <c r="P1753" s="9">
        <v>0.2</v>
      </c>
      <c r="Q1753" s="10">
        <v>0.20749999999999999</v>
      </c>
      <c r="R1753" s="9">
        <v>0.76600000000000001</v>
      </c>
      <c r="S1753" s="9">
        <v>0.28785365853658584</v>
      </c>
      <c r="T1753" s="11">
        <v>0.13720316599999999</v>
      </c>
      <c r="U1753" s="9">
        <v>1.6496042879999999E-2</v>
      </c>
      <c r="V1753" s="10">
        <v>2.493741755E-2</v>
      </c>
      <c r="W1753" s="9">
        <v>0.75</v>
      </c>
      <c r="X1753" s="9">
        <v>9.4130101380787701E-2</v>
      </c>
      <c r="Y1753" s="9">
        <v>5.9999999999998943E-3</v>
      </c>
      <c r="Z1753" s="9">
        <v>0</v>
      </c>
      <c r="AA1753" s="10">
        <v>0</v>
      </c>
      <c r="AB1753" s="9">
        <v>4.0000000000000036E-2</v>
      </c>
      <c r="AC1753" s="9">
        <v>0.67130000030621884</v>
      </c>
      <c r="AD1753" s="10">
        <v>0.69391420632908996</v>
      </c>
      <c r="AE1753" s="10">
        <v>0.70199993937169791</v>
      </c>
      <c r="AF1753" s="9">
        <v>5.7879376919621778E-2</v>
      </c>
      <c r="AG1753" s="9">
        <v>0.12109135714285714</v>
      </c>
    </row>
    <row r="1754" spans="3:33">
      <c r="C1754" t="s">
        <v>258</v>
      </c>
      <c r="D1754">
        <v>1999</v>
      </c>
      <c r="E1754" s="9">
        <v>0.35880865856508531</v>
      </c>
      <c r="F1754" s="9">
        <v>0.22208000000000003</v>
      </c>
      <c r="G1754" s="9">
        <v>1.0000000000000009E-2</v>
      </c>
      <c r="H1754" s="9">
        <v>7.5000000000000011E-2</v>
      </c>
      <c r="I1754" s="9">
        <v>4.6666666666666671E-3</v>
      </c>
      <c r="J1754" s="9">
        <v>8.9999999999999969E-2</v>
      </c>
      <c r="K1754" s="10">
        <v>0.44466666666666665</v>
      </c>
      <c r="L1754" s="9">
        <v>0.57179999999999997</v>
      </c>
      <c r="M1754" s="9">
        <v>0.30478152929499669</v>
      </c>
      <c r="N1754" s="10">
        <v>0.34</v>
      </c>
      <c r="O1754" s="10">
        <v>1</v>
      </c>
      <c r="P1754" s="9">
        <v>0.2</v>
      </c>
      <c r="Q1754" s="10">
        <v>0.20749999999999999</v>
      </c>
      <c r="R1754" s="9">
        <v>0.76600000000000001</v>
      </c>
      <c r="S1754" s="9">
        <v>0.28078048780487785</v>
      </c>
      <c r="T1754" s="11">
        <v>0.13720316599999999</v>
      </c>
      <c r="U1754" s="9">
        <v>1.578747023E-2</v>
      </c>
      <c r="V1754" s="10">
        <v>1.9888673900000001E-2</v>
      </c>
      <c r="W1754" s="9">
        <v>0.75</v>
      </c>
      <c r="X1754" s="9">
        <v>9.4130101380787701E-2</v>
      </c>
      <c r="Y1754" s="9">
        <v>5.9999999999998943E-3</v>
      </c>
      <c r="Z1754" s="9">
        <v>0</v>
      </c>
      <c r="AA1754" s="10">
        <v>0</v>
      </c>
      <c r="AB1754" s="9">
        <v>4.0000000000000036E-2</v>
      </c>
      <c r="AC1754" s="9">
        <v>0.68500000000000005</v>
      </c>
      <c r="AD1754" s="10">
        <v>0.664897632947404</v>
      </c>
      <c r="AE1754" s="10">
        <v>0.70575591225046908</v>
      </c>
      <c r="AF1754" s="9">
        <v>9.6544492064829124E-2</v>
      </c>
      <c r="AG1754" s="9">
        <v>0.14727614285714286</v>
      </c>
    </row>
    <row r="1755" spans="3:33">
      <c r="C1755" t="s">
        <v>258</v>
      </c>
      <c r="D1755">
        <v>2000</v>
      </c>
      <c r="E1755" s="9">
        <v>0.35880865856508531</v>
      </c>
      <c r="F1755" s="9">
        <v>0.22170000000000001</v>
      </c>
      <c r="G1755" s="9">
        <v>1.0000000000000009E-2</v>
      </c>
      <c r="H1755" s="9">
        <v>7.5000000000000011E-2</v>
      </c>
      <c r="I1755" s="9">
        <v>4.6666666666666671E-3</v>
      </c>
      <c r="J1755" s="9">
        <v>8.9999999999999969E-2</v>
      </c>
      <c r="K1755" s="10">
        <v>0.44466666666666665</v>
      </c>
      <c r="L1755" s="9">
        <v>0.57299999999999995</v>
      </c>
      <c r="M1755" s="9">
        <v>0.30478152929499669</v>
      </c>
      <c r="N1755" s="10">
        <v>0.34</v>
      </c>
      <c r="O1755" s="10">
        <v>1</v>
      </c>
      <c r="P1755" s="9">
        <v>0.2</v>
      </c>
      <c r="Q1755" s="10">
        <v>0.20749999999999999</v>
      </c>
      <c r="R1755" s="9">
        <v>0.76600000000000001</v>
      </c>
      <c r="S1755" s="9">
        <v>0.26673170731707385</v>
      </c>
      <c r="T1755" s="11">
        <v>0.13720316599999999</v>
      </c>
      <c r="U1755" s="9">
        <v>1.3760401639999999E-2</v>
      </c>
      <c r="V1755" s="10">
        <v>1.4839930249999999E-2</v>
      </c>
      <c r="W1755" s="9">
        <v>0.75</v>
      </c>
      <c r="X1755" s="9">
        <v>9.4130101380787701E-2</v>
      </c>
      <c r="Y1755" s="9">
        <v>5.9999999999998943E-3</v>
      </c>
      <c r="Z1755" s="9">
        <v>0</v>
      </c>
      <c r="AA1755" s="10">
        <v>0</v>
      </c>
      <c r="AB1755" s="9">
        <v>3.0000000000000027E-2</v>
      </c>
      <c r="AC1755" s="9">
        <v>0.67200000000000004</v>
      </c>
      <c r="AD1755" s="10">
        <v>0.63588105956571805</v>
      </c>
      <c r="AE1755" s="10">
        <v>0.70951188512923991</v>
      </c>
      <c r="AF1755" s="9">
        <v>0.16851002592526779</v>
      </c>
      <c r="AG1755" s="9">
        <v>0.16646885714285714</v>
      </c>
    </row>
    <row r="1756" spans="3:33">
      <c r="C1756" t="s">
        <v>258</v>
      </c>
      <c r="D1756">
        <v>2001</v>
      </c>
      <c r="E1756" s="9">
        <v>0.35880865856508531</v>
      </c>
      <c r="F1756" s="9">
        <v>0.23006000000000001</v>
      </c>
      <c r="G1756" s="9">
        <v>1.0000000000000009E-2</v>
      </c>
      <c r="H1756" s="9">
        <v>7.5000000000000011E-2</v>
      </c>
      <c r="I1756" s="9">
        <v>4.6666666666666671E-3</v>
      </c>
      <c r="J1756" s="9">
        <v>8.9999999999999969E-2</v>
      </c>
      <c r="K1756" s="10">
        <v>0.44466666666666665</v>
      </c>
      <c r="L1756" s="9">
        <v>0.57379999999999998</v>
      </c>
      <c r="M1756" s="9">
        <v>0.30478152929499669</v>
      </c>
      <c r="N1756" s="10">
        <v>0.34</v>
      </c>
      <c r="O1756" s="10">
        <v>1</v>
      </c>
      <c r="P1756" s="9">
        <v>0.2</v>
      </c>
      <c r="Q1756" s="10">
        <v>0.20749999999999999</v>
      </c>
      <c r="R1756" s="9">
        <v>0.76600000000000001</v>
      </c>
      <c r="S1756" s="9">
        <v>0.26468292682926997</v>
      </c>
      <c r="T1756" s="11">
        <v>0.13720316599999999</v>
      </c>
      <c r="U1756" s="9">
        <v>1.4077467789999999E-2</v>
      </c>
      <c r="V1756" s="10">
        <v>1.49016667E-2</v>
      </c>
      <c r="W1756" s="9">
        <v>0.75</v>
      </c>
      <c r="X1756" s="9">
        <v>9.4130101380787701E-2</v>
      </c>
      <c r="Y1756" s="9">
        <v>5.9999999999998943E-3</v>
      </c>
      <c r="Z1756" s="9">
        <v>0</v>
      </c>
      <c r="AA1756" s="10">
        <v>0</v>
      </c>
      <c r="AB1756" s="9">
        <v>2.0000000000000018E-2</v>
      </c>
      <c r="AC1756" s="9">
        <v>0.66400000000000003</v>
      </c>
      <c r="AD1756" s="10">
        <v>0.66535404743559801</v>
      </c>
      <c r="AE1756" s="10">
        <v>0.68428743396375391</v>
      </c>
      <c r="AF1756" s="9">
        <v>0.25226205302396221</v>
      </c>
      <c r="AG1756" s="9">
        <v>0.26024042857142859</v>
      </c>
    </row>
    <row r="1757" spans="3:33">
      <c r="C1757" t="s">
        <v>258</v>
      </c>
      <c r="D1757">
        <v>2002</v>
      </c>
      <c r="E1757" s="9">
        <v>0.35880865856508531</v>
      </c>
      <c r="F1757" s="9">
        <v>0.23842000000000002</v>
      </c>
      <c r="G1757" s="9">
        <v>1.0000000000000009E-2</v>
      </c>
      <c r="H1757" s="9">
        <v>7.5000000000000011E-2</v>
      </c>
      <c r="I1757" s="9">
        <v>4.6666666666666671E-3</v>
      </c>
      <c r="J1757" s="9">
        <v>8.9999999999999969E-2</v>
      </c>
      <c r="K1757" s="10">
        <v>0.44466666666666665</v>
      </c>
      <c r="L1757" s="9">
        <v>0.5746</v>
      </c>
      <c r="M1757" s="9">
        <v>0.30478152929499669</v>
      </c>
      <c r="N1757" s="10">
        <v>0.34</v>
      </c>
      <c r="O1757" s="10">
        <v>1</v>
      </c>
      <c r="P1757" s="9">
        <v>0.2</v>
      </c>
      <c r="Q1757" s="10">
        <v>0.20749999999999999</v>
      </c>
      <c r="R1757" s="9">
        <v>0.76600000000000001</v>
      </c>
      <c r="S1757" s="9">
        <v>0.26068292682926997</v>
      </c>
      <c r="T1757" s="11">
        <v>0.13720316599999999</v>
      </c>
      <c r="U1757" s="9">
        <v>1.5662399510000001E-2</v>
      </c>
      <c r="V1757" s="10">
        <v>1.496340315E-2</v>
      </c>
      <c r="W1757" s="9">
        <v>0.75</v>
      </c>
      <c r="X1757" s="9">
        <v>9.4130101380787701E-2</v>
      </c>
      <c r="Y1757" s="9">
        <v>5.9999999999998943E-3</v>
      </c>
      <c r="Z1757" s="9">
        <v>0</v>
      </c>
      <c r="AA1757" s="10">
        <v>0</v>
      </c>
      <c r="AB1757" s="9">
        <v>2.0000000000000018E-2</v>
      </c>
      <c r="AC1757" s="9">
        <v>0.67700000000000005</v>
      </c>
      <c r="AD1757" s="10">
        <v>0.69482703530547796</v>
      </c>
      <c r="AE1757" s="10">
        <v>0.65906298279826792</v>
      </c>
      <c r="AF1757" s="9">
        <v>0.31907779125585112</v>
      </c>
      <c r="AG1757" s="9">
        <v>0.23623400000000003</v>
      </c>
    </row>
    <row r="1758" spans="3:33">
      <c r="C1758" t="s">
        <v>258</v>
      </c>
      <c r="D1758">
        <v>2003</v>
      </c>
      <c r="E1758" s="9">
        <v>0.35880865856508531</v>
      </c>
      <c r="F1758" s="9">
        <v>0.24678</v>
      </c>
      <c r="G1758" s="9">
        <v>1.0000000000000009E-2</v>
      </c>
      <c r="H1758" s="9">
        <v>7.5000000000000011E-2</v>
      </c>
      <c r="I1758" s="9">
        <v>4.6666666666666671E-3</v>
      </c>
      <c r="J1758" s="9">
        <v>8.9999999999999969E-2</v>
      </c>
      <c r="K1758" s="10">
        <v>0.44466666666666665</v>
      </c>
      <c r="L1758" s="9">
        <v>0.57540000000000002</v>
      </c>
      <c r="M1758" s="9">
        <v>0.33013704071501238</v>
      </c>
      <c r="N1758" s="10">
        <v>0.34</v>
      </c>
      <c r="O1758" s="10">
        <v>1</v>
      </c>
      <c r="P1758" s="9">
        <v>0.2</v>
      </c>
      <c r="Q1758" s="10">
        <v>0.20749999999999999</v>
      </c>
      <c r="R1758" s="9">
        <v>0.76600000000000001</v>
      </c>
      <c r="S1758" s="9">
        <v>0.25757398373983875</v>
      </c>
      <c r="T1758" s="11">
        <v>0.13720316599999999</v>
      </c>
      <c r="U1758" s="9">
        <v>1.522663925E-2</v>
      </c>
      <c r="V1758" s="10">
        <v>1.5025139599999999E-2</v>
      </c>
      <c r="W1758" s="9">
        <v>0.75</v>
      </c>
      <c r="X1758" s="9">
        <v>9.4130101380787701E-2</v>
      </c>
      <c r="Y1758" s="9">
        <v>5.9999999999998943E-3</v>
      </c>
      <c r="Z1758" s="9">
        <v>0</v>
      </c>
      <c r="AA1758" s="10">
        <v>0</v>
      </c>
      <c r="AB1758" s="9">
        <v>0</v>
      </c>
      <c r="AC1758" s="9">
        <v>0.64400000000000002</v>
      </c>
      <c r="AD1758" s="10">
        <v>0.69403880584406596</v>
      </c>
      <c r="AE1758" s="10">
        <v>0.68941258215771806</v>
      </c>
      <c r="AF1758" s="9">
        <v>0.42016577650457332</v>
      </c>
      <c r="AG1758" s="9">
        <v>0.240373</v>
      </c>
    </row>
    <row r="1759" spans="3:33">
      <c r="C1759" t="s">
        <v>258</v>
      </c>
      <c r="D1759">
        <v>2004</v>
      </c>
      <c r="E1759" s="9">
        <v>0.35880865856508531</v>
      </c>
      <c r="F1759" s="9">
        <v>0.25514000000000003</v>
      </c>
      <c r="G1759" s="9">
        <v>1.0000000000000009E-2</v>
      </c>
      <c r="H1759" s="9">
        <v>7.5000000000000011E-2</v>
      </c>
      <c r="I1759" s="9">
        <v>4.6666666666666671E-3</v>
      </c>
      <c r="J1759" s="9">
        <v>8.9999999999999969E-2</v>
      </c>
      <c r="K1759" s="10">
        <v>0.44466666666666665</v>
      </c>
      <c r="L1759" s="9">
        <v>0.57619999999999993</v>
      </c>
      <c r="M1759" s="9">
        <v>0.31834574028125628</v>
      </c>
      <c r="N1759" s="10">
        <v>0.34</v>
      </c>
      <c r="O1759" s="10">
        <v>1</v>
      </c>
      <c r="P1759" s="9">
        <v>0.2</v>
      </c>
      <c r="Q1759" s="10">
        <v>0.20749999999999999</v>
      </c>
      <c r="R1759" s="9">
        <v>0.76600000000000001</v>
      </c>
      <c r="S1759" s="9">
        <v>0.25446504065040731</v>
      </c>
      <c r="T1759" s="11">
        <v>0.13720316599999999</v>
      </c>
      <c r="U1759" s="9">
        <v>1.152849729E-2</v>
      </c>
      <c r="V1759" s="10">
        <v>1.508687605E-2</v>
      </c>
      <c r="W1759" s="9">
        <v>0.75</v>
      </c>
      <c r="X1759" s="9">
        <v>9.4130101380787701E-2</v>
      </c>
      <c r="Y1759" s="9">
        <v>5.9999999999998943E-3</v>
      </c>
      <c r="Z1759" s="9">
        <v>0</v>
      </c>
      <c r="AA1759" s="10">
        <v>0</v>
      </c>
      <c r="AB1759" s="9">
        <v>0</v>
      </c>
      <c r="AC1759" s="9">
        <v>0.64300000000000002</v>
      </c>
      <c r="AD1759" s="10">
        <v>0.69928010254952</v>
      </c>
      <c r="AE1759" s="10">
        <v>0.67364507390166195</v>
      </c>
      <c r="AF1759" s="9">
        <v>0.49344289261882002</v>
      </c>
      <c r="AG1759" s="9">
        <v>0.25266328571428576</v>
      </c>
    </row>
    <row r="1760" spans="3:33">
      <c r="C1760" t="s">
        <v>258</v>
      </c>
      <c r="D1760">
        <v>2005</v>
      </c>
      <c r="E1760" s="9">
        <v>0.35880865856508531</v>
      </c>
      <c r="F1760" s="9">
        <v>0.26350000000000001</v>
      </c>
      <c r="G1760" s="9">
        <v>1.0000000000000009E-2</v>
      </c>
      <c r="H1760" s="9">
        <v>7.5000000000000011E-2</v>
      </c>
      <c r="I1760" s="9">
        <v>4.6666666666666671E-3</v>
      </c>
      <c r="J1760" s="9">
        <v>8.9999999999999969E-2</v>
      </c>
      <c r="K1760" s="10">
        <v>0.44466666666666665</v>
      </c>
      <c r="L1760" s="9">
        <v>0.57700000000000007</v>
      </c>
      <c r="M1760" s="9">
        <v>0.29807692307692302</v>
      </c>
      <c r="N1760" s="10">
        <v>0.34</v>
      </c>
      <c r="O1760" s="10">
        <v>1</v>
      </c>
      <c r="P1760" s="9">
        <v>0.2</v>
      </c>
      <c r="Q1760" s="10">
        <v>0.20749999999999999</v>
      </c>
      <c r="R1760" s="9">
        <v>0.76600000000000001</v>
      </c>
      <c r="S1760" s="9">
        <v>0.2513560975609761</v>
      </c>
      <c r="T1760" s="11">
        <v>0.13720316599999999</v>
      </c>
      <c r="U1760" s="9">
        <v>1.0110632020000001E-2</v>
      </c>
      <c r="V1760" s="10">
        <v>1.51486125E-2</v>
      </c>
      <c r="W1760" s="9">
        <v>0.75</v>
      </c>
      <c r="X1760" s="9">
        <v>9.4130101380787701E-2</v>
      </c>
      <c r="Y1760" s="9">
        <v>5.9999999999998943E-3</v>
      </c>
      <c r="Z1760" s="9">
        <v>0</v>
      </c>
      <c r="AA1760" s="10">
        <v>0</v>
      </c>
      <c r="AB1760" s="9">
        <v>0</v>
      </c>
      <c r="AC1760" s="9">
        <v>0.67200000000000004</v>
      </c>
      <c r="AD1760" s="10">
        <v>0.69908642402868604</v>
      </c>
      <c r="AE1760" s="10">
        <v>0.66600807520275196</v>
      </c>
      <c r="AF1760" s="9">
        <v>0.58701558644048224</v>
      </c>
      <c r="AG1760" s="9">
        <v>0.29649957142857142</v>
      </c>
    </row>
    <row r="1761" spans="3:33">
      <c r="C1761" t="s">
        <v>258</v>
      </c>
      <c r="D1761">
        <v>2006</v>
      </c>
      <c r="E1761" s="9">
        <v>0.35880865856508531</v>
      </c>
      <c r="F1761" s="9">
        <v>0.26876999988220635</v>
      </c>
      <c r="G1761" s="9">
        <v>1.0000000000000009E-2</v>
      </c>
      <c r="H1761" s="9">
        <v>7.5000000000000011E-2</v>
      </c>
      <c r="I1761" s="9">
        <v>4.6666666666666671E-3</v>
      </c>
      <c r="J1761" s="9">
        <v>8.9999999999999969E-2</v>
      </c>
      <c r="K1761" s="10">
        <v>0.44466666666666665</v>
      </c>
      <c r="L1761" s="9">
        <v>0.57640000000000002</v>
      </c>
      <c r="M1761" s="9">
        <v>0.4083809976080357</v>
      </c>
      <c r="N1761" s="10">
        <v>0.34</v>
      </c>
      <c r="O1761" s="10">
        <v>1</v>
      </c>
      <c r="P1761" s="9">
        <v>0.2</v>
      </c>
      <c r="Q1761" s="10">
        <v>0.20749999999999999</v>
      </c>
      <c r="R1761" s="9">
        <v>0.76600000000000001</v>
      </c>
      <c r="S1761" s="9">
        <v>0.2513560975609761</v>
      </c>
      <c r="T1761" s="11">
        <v>0.13720316599999999</v>
      </c>
      <c r="U1761" s="9">
        <v>9.5539733899999996E-3</v>
      </c>
      <c r="V1761" s="10">
        <v>1.5466220750000001E-2</v>
      </c>
      <c r="W1761" s="9">
        <v>0.75</v>
      </c>
      <c r="X1761" s="9">
        <v>9.4130101380787701E-2</v>
      </c>
      <c r="Y1761" s="9">
        <v>5.9999999999998943E-3</v>
      </c>
      <c r="Z1761" s="9">
        <v>0</v>
      </c>
      <c r="AA1761" s="10">
        <v>0</v>
      </c>
      <c r="AB1761" s="9">
        <v>1.97921821E-2</v>
      </c>
      <c r="AC1761" s="9">
        <v>0.67400000000000004</v>
      </c>
      <c r="AD1761" s="10">
        <v>0.65619444997425203</v>
      </c>
      <c r="AE1761" s="10">
        <v>0.67024247553693195</v>
      </c>
      <c r="AF1761" s="9">
        <v>0.68493660881291452</v>
      </c>
      <c r="AG1761" s="9">
        <v>0.32254228571428573</v>
      </c>
    </row>
    <row r="1762" spans="3:33">
      <c r="C1762" t="s">
        <v>258</v>
      </c>
      <c r="D1762">
        <v>2007</v>
      </c>
      <c r="E1762" s="9">
        <v>0.35880865856508531</v>
      </c>
      <c r="F1762" s="9">
        <v>0.27403999976441268</v>
      </c>
      <c r="G1762" s="9">
        <v>1.0000000000000009E-2</v>
      </c>
      <c r="H1762" s="9">
        <v>7.5000000000000011E-2</v>
      </c>
      <c r="I1762" s="9">
        <v>4.6666666666666671E-3</v>
      </c>
      <c r="J1762" s="9">
        <v>8.9999999999999969E-2</v>
      </c>
      <c r="K1762" s="10">
        <v>0.44466666666666665</v>
      </c>
      <c r="L1762" s="9">
        <v>0.57579999999999998</v>
      </c>
      <c r="M1762" s="9">
        <v>0.36874587458745867</v>
      </c>
      <c r="N1762" s="10">
        <v>0.34</v>
      </c>
      <c r="O1762" s="10">
        <v>1</v>
      </c>
      <c r="P1762" s="9">
        <v>0.2</v>
      </c>
      <c r="Q1762" s="10">
        <v>0.20749999999999999</v>
      </c>
      <c r="R1762" s="9">
        <v>0.76600000000000001</v>
      </c>
      <c r="S1762" s="9">
        <v>0.24858536585366009</v>
      </c>
      <c r="T1762" s="11">
        <v>0.13720316599999999</v>
      </c>
      <c r="U1762" s="9">
        <v>1.3607788819999999E-2</v>
      </c>
      <c r="V1762" s="10">
        <v>1.5783828999999999E-2</v>
      </c>
      <c r="W1762" s="9">
        <v>0.75</v>
      </c>
      <c r="X1762" s="9">
        <v>9.4130101380787701E-2</v>
      </c>
      <c r="Y1762" s="9">
        <v>5.9999999999998943E-3</v>
      </c>
      <c r="Z1762" s="9">
        <v>0</v>
      </c>
      <c r="AA1762" s="10">
        <v>0</v>
      </c>
      <c r="AB1762" s="9">
        <v>1.9723865899999971E-2</v>
      </c>
      <c r="AC1762" s="9">
        <v>0.69400000000000006</v>
      </c>
      <c r="AD1762" s="10">
        <v>0.67159157326135199</v>
      </c>
      <c r="AE1762" s="10">
        <v>0.67678835287155592</v>
      </c>
      <c r="AF1762" s="9">
        <v>0.81844115947608331</v>
      </c>
      <c r="AG1762" s="9">
        <v>0.33348285714285719</v>
      </c>
    </row>
    <row r="1763" spans="3:33">
      <c r="C1763" t="s">
        <v>258</v>
      </c>
      <c r="D1763">
        <v>2008</v>
      </c>
      <c r="E1763" s="9">
        <v>0.35880865856508531</v>
      </c>
      <c r="F1763" s="9">
        <v>0.27930999964661896</v>
      </c>
      <c r="G1763" s="9">
        <v>1.0000000000000009E-2</v>
      </c>
      <c r="H1763" s="9">
        <v>7.5000000000000011E-2</v>
      </c>
      <c r="I1763" s="9">
        <v>4.6666666666666671E-3</v>
      </c>
      <c r="J1763" s="9">
        <v>8.9999999999999969E-2</v>
      </c>
      <c r="K1763" s="10">
        <v>0.44466666666666665</v>
      </c>
      <c r="L1763" s="9">
        <v>0.57520000000000004</v>
      </c>
      <c r="M1763" s="9">
        <v>0.43559934318561933</v>
      </c>
      <c r="N1763" s="10">
        <v>0.34</v>
      </c>
      <c r="O1763" s="10">
        <v>1</v>
      </c>
      <c r="P1763" s="9">
        <v>0.2</v>
      </c>
      <c r="Q1763" s="10">
        <v>0.20749999999999999</v>
      </c>
      <c r="R1763" s="9">
        <v>0.76600000000000001</v>
      </c>
      <c r="S1763" s="9">
        <v>0.24858536585366009</v>
      </c>
      <c r="T1763" s="11">
        <v>0.13720316599999999</v>
      </c>
      <c r="U1763" s="9">
        <v>1.9964229950000002E-2</v>
      </c>
      <c r="V1763" s="10">
        <v>1.610143725E-2</v>
      </c>
      <c r="W1763" s="9">
        <v>0.75</v>
      </c>
      <c r="X1763" s="9">
        <v>9.4130101380787701E-2</v>
      </c>
      <c r="Y1763" s="9">
        <v>5.9999999999998943E-3</v>
      </c>
      <c r="Z1763" s="9">
        <v>0</v>
      </c>
      <c r="AA1763" s="10">
        <v>0</v>
      </c>
      <c r="AB1763" s="9">
        <v>1.969999999999994E-2</v>
      </c>
      <c r="AC1763" s="9">
        <v>0.72599999999999998</v>
      </c>
      <c r="AD1763" s="10">
        <v>0.67855499207236802</v>
      </c>
      <c r="AE1763" s="10">
        <v>0.67363198872655994</v>
      </c>
      <c r="AF1763" s="9">
        <v>0.90480508833605444</v>
      </c>
      <c r="AG1763" s="9">
        <v>0.37005899999999997</v>
      </c>
    </row>
    <row r="1764" spans="3:33">
      <c r="C1764" t="s">
        <v>258</v>
      </c>
      <c r="D1764">
        <v>2009</v>
      </c>
      <c r="E1764" s="9">
        <v>0.35880865856508531</v>
      </c>
      <c r="F1764" s="9">
        <v>0.28457999952882529</v>
      </c>
      <c r="G1764" s="9">
        <v>2.9799999557435508E-2</v>
      </c>
      <c r="H1764" s="9">
        <v>7.5000000000000011E-2</v>
      </c>
      <c r="I1764" s="9">
        <v>4.6666666666666671E-3</v>
      </c>
      <c r="J1764" s="9">
        <v>0.10819999959319826</v>
      </c>
      <c r="K1764" s="10">
        <v>0.44466666666666665</v>
      </c>
      <c r="L1764" s="9">
        <v>0.5746</v>
      </c>
      <c r="M1764" s="9">
        <v>0.43559934318561933</v>
      </c>
      <c r="N1764" s="10">
        <v>0.34</v>
      </c>
      <c r="O1764" s="10">
        <v>1</v>
      </c>
      <c r="P1764" s="9">
        <v>0.2</v>
      </c>
      <c r="Q1764" s="10">
        <v>0.20749999999999999</v>
      </c>
      <c r="R1764" s="9">
        <v>0.76600000000000001</v>
      </c>
      <c r="S1764" s="9">
        <v>0.27761365788775405</v>
      </c>
      <c r="T1764" s="11">
        <v>0.13720316599999999</v>
      </c>
      <c r="U1764" s="9">
        <v>1.6422791119999999E-2</v>
      </c>
      <c r="V1764" s="10">
        <v>1.6423465987802095E-2</v>
      </c>
      <c r="W1764" s="9">
        <v>0.75</v>
      </c>
      <c r="X1764" s="9">
        <v>9.4130101380787701E-2</v>
      </c>
      <c r="Y1764" s="9">
        <v>5.9999999999998943E-3</v>
      </c>
      <c r="Z1764" s="9">
        <v>0</v>
      </c>
      <c r="AA1764" s="10">
        <v>0</v>
      </c>
      <c r="AB1764" s="9">
        <v>3.9305999561771721E-2</v>
      </c>
      <c r="AC1764" s="9">
        <v>0.74299999999999999</v>
      </c>
      <c r="AD1764" s="10">
        <v>0.62204089926699202</v>
      </c>
      <c r="AE1764" s="10">
        <v>0.65838457624264202</v>
      </c>
      <c r="AF1764" s="9">
        <v>0.94681722024755888</v>
      </c>
      <c r="AG1764" s="9">
        <v>0.36265782016542925</v>
      </c>
    </row>
    <row r="1765" spans="3:33">
      <c r="C1765" t="s">
        <v>258</v>
      </c>
      <c r="D1765">
        <v>2010</v>
      </c>
      <c r="E1765" s="9">
        <v>0.35880865856508531</v>
      </c>
      <c r="F1765" s="9">
        <v>0.28984999941103162</v>
      </c>
      <c r="G1765" s="9">
        <v>4.9599999114871007E-2</v>
      </c>
      <c r="H1765" s="9">
        <v>7.5000000000000011E-2</v>
      </c>
      <c r="I1765" s="9">
        <v>4.6666666666666671E-3</v>
      </c>
      <c r="J1765" s="9">
        <v>0.12639999918639655</v>
      </c>
      <c r="K1765" s="10">
        <v>0.44466666666666665</v>
      </c>
      <c r="L1765" s="9">
        <v>0.58034599987156688</v>
      </c>
      <c r="M1765" s="9">
        <v>0.43559934318561933</v>
      </c>
      <c r="N1765" s="10">
        <v>0.34</v>
      </c>
      <c r="O1765" s="10">
        <v>1</v>
      </c>
      <c r="P1765" s="9">
        <v>0.2</v>
      </c>
      <c r="Q1765" s="10">
        <v>0.20749999999999999</v>
      </c>
      <c r="R1765" s="9">
        <v>0.76600000000000001</v>
      </c>
      <c r="S1765" s="9">
        <v>0.30664194992184801</v>
      </c>
      <c r="T1765" s="11">
        <v>0.13720316599999999</v>
      </c>
      <c r="U1765" s="9">
        <v>1.658701902752922E-2</v>
      </c>
      <c r="V1765" s="10">
        <v>1.6745494725604194E-2</v>
      </c>
      <c r="W1765" s="9">
        <v>0.75</v>
      </c>
      <c r="X1765" s="9">
        <v>9.4130101380787701E-2</v>
      </c>
      <c r="Y1765" s="9">
        <v>5.9999999999998943E-3</v>
      </c>
      <c r="Z1765" s="9">
        <v>0</v>
      </c>
      <c r="AA1765" s="10">
        <v>0</v>
      </c>
      <c r="AB1765" s="9">
        <v>5.8911999123543501E-2</v>
      </c>
      <c r="AC1765" s="9">
        <v>0.76300000000000001</v>
      </c>
      <c r="AD1765" s="10">
        <v>0.62082049030160036</v>
      </c>
      <c r="AE1765" s="10">
        <v>0.65680073051561727</v>
      </c>
      <c r="AF1765" s="9">
        <v>0.93734904825671339</v>
      </c>
      <c r="AG1765" s="9">
        <v>0.35525664033085852</v>
      </c>
    </row>
    <row r="1766" spans="3:33">
      <c r="C1766" t="s">
        <v>260</v>
      </c>
      <c r="D1766">
        <v>1995</v>
      </c>
      <c r="E1766" s="9">
        <v>1</v>
      </c>
      <c r="F1766" s="9">
        <v>0.17456999964527786</v>
      </c>
      <c r="G1766" s="9">
        <v>0.12</v>
      </c>
      <c r="H1766" s="9">
        <v>0.32499999999999996</v>
      </c>
      <c r="I1766" s="9">
        <v>1.5333333333333332E-2</v>
      </c>
      <c r="J1766" s="9">
        <v>0.28000000000000003</v>
      </c>
      <c r="K1766" s="10">
        <v>0.65750000000000008</v>
      </c>
      <c r="L1766" s="9">
        <v>0.26600000000000001</v>
      </c>
      <c r="M1766" s="9">
        <v>0.80137319525726647</v>
      </c>
      <c r="N1766" s="10">
        <v>0.5</v>
      </c>
      <c r="O1766" s="10">
        <v>0.21</v>
      </c>
      <c r="P1766" s="9">
        <v>0.12</v>
      </c>
      <c r="Q1766" s="10">
        <v>0.3175</v>
      </c>
      <c r="R1766" s="9">
        <v>0.80559999999999998</v>
      </c>
      <c r="S1766" s="9">
        <v>0.25124985365853802</v>
      </c>
      <c r="T1766" s="11">
        <v>0.22006472399999999</v>
      </c>
      <c r="U1766" s="9">
        <v>3.2012650799999997E-3</v>
      </c>
      <c r="V1766" s="10">
        <v>7.1606061999999998E-2</v>
      </c>
      <c r="W1766" s="9">
        <v>4.7688665635733873E-2</v>
      </c>
      <c r="X1766" s="9">
        <v>5.6621088264455201E-2</v>
      </c>
      <c r="Y1766" s="9">
        <v>1.5000000000000013E-2</v>
      </c>
      <c r="Z1766" s="9">
        <v>0</v>
      </c>
      <c r="AA1766" s="10">
        <v>1.4660870907173537E-2</v>
      </c>
      <c r="AB1766" s="9">
        <v>0.68700000760000002</v>
      </c>
      <c r="AC1766" s="9">
        <v>0.63100000000000001</v>
      </c>
      <c r="AD1766" s="10">
        <v>0.31922960898929692</v>
      </c>
      <c r="AE1766" s="10">
        <v>0.46784544493010094</v>
      </c>
      <c r="AF1766" s="9">
        <v>8.3933780727899997E-3</v>
      </c>
      <c r="AG1766" s="9">
        <v>0.20550142857142856</v>
      </c>
    </row>
    <row r="1767" spans="3:33">
      <c r="C1767" t="s">
        <v>260</v>
      </c>
      <c r="D1767">
        <v>1996</v>
      </c>
      <c r="E1767" s="9">
        <v>1</v>
      </c>
      <c r="F1767" s="9">
        <v>0.1713959997162223</v>
      </c>
      <c r="G1767" s="9">
        <v>0.11599999999999999</v>
      </c>
      <c r="H1767" s="9">
        <v>0.32499999999999996</v>
      </c>
      <c r="I1767" s="9">
        <v>1.5333333333333332E-2</v>
      </c>
      <c r="J1767" s="9">
        <v>0.27200000000000002</v>
      </c>
      <c r="K1767" s="10">
        <v>0.65750000000000008</v>
      </c>
      <c r="L1767" s="9">
        <v>0.26340000000000002</v>
      </c>
      <c r="M1767" s="9">
        <v>0.80211699047639007</v>
      </c>
      <c r="N1767" s="10">
        <v>0.5</v>
      </c>
      <c r="O1767" s="10">
        <v>0.3</v>
      </c>
      <c r="P1767" s="9">
        <v>0.12</v>
      </c>
      <c r="Q1767" s="10">
        <v>0.3175</v>
      </c>
      <c r="R1767" s="9">
        <v>0.80559999999999998</v>
      </c>
      <c r="S1767" s="9">
        <v>0.24445751219512202</v>
      </c>
      <c r="T1767" s="11">
        <v>0.22006472399999999</v>
      </c>
      <c r="U1767" s="9">
        <v>3.4200043200000004E-3</v>
      </c>
      <c r="V1767" s="10">
        <v>7.0212031600000002E-2</v>
      </c>
      <c r="W1767" s="9">
        <v>4.7688665635733873E-2</v>
      </c>
      <c r="X1767" s="9">
        <v>5.6621088264455201E-2</v>
      </c>
      <c r="Y1767" s="9">
        <v>1.5000000000000013E-2</v>
      </c>
      <c r="Z1767" s="9">
        <v>0</v>
      </c>
      <c r="AA1767" s="10">
        <v>1.4660870907173537E-2</v>
      </c>
      <c r="AB1767" s="9">
        <v>0.68200000760000001</v>
      </c>
      <c r="AC1767" s="9">
        <v>0.61199999999999999</v>
      </c>
      <c r="AD1767" s="10">
        <v>0.31554041742015998</v>
      </c>
      <c r="AE1767" s="10">
        <v>0.46718922953547803</v>
      </c>
      <c r="AF1767" s="9">
        <v>1.2265693212089777E-2</v>
      </c>
      <c r="AG1767" s="9">
        <v>0.21878699999999998</v>
      </c>
    </row>
    <row r="1768" spans="3:33">
      <c r="C1768" t="s">
        <v>260</v>
      </c>
      <c r="D1768">
        <v>1997</v>
      </c>
      <c r="E1768" s="9">
        <v>1</v>
      </c>
      <c r="F1768" s="9">
        <v>0.1682219997871667</v>
      </c>
      <c r="G1768" s="9">
        <v>0.11199999999999999</v>
      </c>
      <c r="H1768" s="9">
        <v>0.32499999999999996</v>
      </c>
      <c r="I1768" s="9">
        <v>1.5333333333333332E-2</v>
      </c>
      <c r="J1768" s="9">
        <v>0.26400000000000001</v>
      </c>
      <c r="K1768" s="10">
        <v>0.65750000000000008</v>
      </c>
      <c r="L1768" s="9">
        <v>0.26079999999999998</v>
      </c>
      <c r="M1768" s="9">
        <v>0.80309799047638997</v>
      </c>
      <c r="N1768" s="10">
        <v>0.5</v>
      </c>
      <c r="O1768" s="10">
        <v>0.21</v>
      </c>
      <c r="P1768" s="9">
        <v>0.12</v>
      </c>
      <c r="Q1768" s="10">
        <v>0.3175</v>
      </c>
      <c r="R1768" s="9">
        <v>0.80559999999999998</v>
      </c>
      <c r="S1768" s="9">
        <v>0.23801843902439201</v>
      </c>
      <c r="T1768" s="11">
        <v>0.22006472399999999</v>
      </c>
      <c r="U1768" s="9">
        <v>2.4882912699999999E-3</v>
      </c>
      <c r="V1768" s="10">
        <v>6.8818001200000006E-2</v>
      </c>
      <c r="W1768" s="9">
        <v>4.7688665635733873E-2</v>
      </c>
      <c r="X1768" s="9">
        <v>5.6621088264455201E-2</v>
      </c>
      <c r="Y1768" s="9">
        <v>1.5000000000000013E-2</v>
      </c>
      <c r="Z1768" s="9">
        <v>0</v>
      </c>
      <c r="AA1768" s="10">
        <v>1.4660870907173537E-2</v>
      </c>
      <c r="AB1768" s="9">
        <v>0.7029999924</v>
      </c>
      <c r="AC1768" s="9">
        <v>0.57100000000000006</v>
      </c>
      <c r="AD1768" s="10">
        <v>0.36128849060301998</v>
      </c>
      <c r="AE1768" s="10">
        <v>0.47423850030751263</v>
      </c>
      <c r="AF1768" s="9">
        <v>2.0593144413762223E-2</v>
      </c>
      <c r="AG1768" s="9">
        <v>0.228384</v>
      </c>
    </row>
    <row r="1769" spans="3:33">
      <c r="C1769" t="s">
        <v>260</v>
      </c>
      <c r="D1769">
        <v>1998</v>
      </c>
      <c r="E1769" s="9">
        <v>1</v>
      </c>
      <c r="F1769" s="9">
        <v>0.16504799985811114</v>
      </c>
      <c r="G1769" s="9">
        <v>0.10799999999999998</v>
      </c>
      <c r="H1769" s="9">
        <v>0.32499999999999996</v>
      </c>
      <c r="I1769" s="9">
        <v>1.5333333333333332E-2</v>
      </c>
      <c r="J1769" s="9">
        <v>0.25599999999999989</v>
      </c>
      <c r="K1769" s="10">
        <v>0.65750000000000008</v>
      </c>
      <c r="L1769" s="9">
        <v>0.25819999999999999</v>
      </c>
      <c r="M1769" s="9">
        <v>0.80430447015766493</v>
      </c>
      <c r="N1769" s="10">
        <v>0.5</v>
      </c>
      <c r="O1769" s="10">
        <v>0.28999999999999998</v>
      </c>
      <c r="P1769" s="9">
        <v>0.12</v>
      </c>
      <c r="Q1769" s="10">
        <v>0.3175</v>
      </c>
      <c r="R1769" s="9">
        <v>0.80559999999999998</v>
      </c>
      <c r="S1769" s="9">
        <v>0.2318361463414641</v>
      </c>
      <c r="T1769" s="11">
        <v>0.22006472399999999</v>
      </c>
      <c r="U1769" s="9">
        <v>8.7512062200000001E-3</v>
      </c>
      <c r="V1769" s="10">
        <v>6.7423970799999997E-2</v>
      </c>
      <c r="W1769" s="9">
        <v>4.7688665635733873E-2</v>
      </c>
      <c r="X1769" s="9">
        <v>5.6621088264455201E-2</v>
      </c>
      <c r="Y1769" s="9">
        <v>1.5000000000000013E-2</v>
      </c>
      <c r="Z1769" s="9">
        <v>0</v>
      </c>
      <c r="AA1769" s="10">
        <v>1.4660870907173537E-2</v>
      </c>
      <c r="AB1769" s="9">
        <v>0.65700000759999999</v>
      </c>
      <c r="AC1769" s="9">
        <v>0.57899999999999996</v>
      </c>
      <c r="AD1769" s="10">
        <v>0.40703656378588005</v>
      </c>
      <c r="AE1769" s="10">
        <v>0.48128777107954718</v>
      </c>
      <c r="AF1769" s="9">
        <v>3.9071887836222889E-2</v>
      </c>
      <c r="AG1769" s="9">
        <v>0.24414157142857143</v>
      </c>
    </row>
    <row r="1770" spans="3:33">
      <c r="C1770" t="s">
        <v>260</v>
      </c>
      <c r="D1770">
        <v>1999</v>
      </c>
      <c r="E1770" s="9">
        <v>1</v>
      </c>
      <c r="F1770" s="9">
        <v>0.16187399992905557</v>
      </c>
      <c r="G1770" s="9">
        <v>0.10400000000000009</v>
      </c>
      <c r="H1770" s="9">
        <v>0.32499999999999996</v>
      </c>
      <c r="I1770" s="9">
        <v>1.5333333333333332E-2</v>
      </c>
      <c r="J1770" s="9">
        <v>0.248</v>
      </c>
      <c r="K1770" s="10">
        <v>0.65750000000000008</v>
      </c>
      <c r="L1770" s="9">
        <v>0.25559999999999999</v>
      </c>
      <c r="M1770" s="9">
        <v>0.80528156179113097</v>
      </c>
      <c r="N1770" s="10">
        <v>0.5</v>
      </c>
      <c r="O1770" s="10">
        <v>0.36</v>
      </c>
      <c r="P1770" s="9">
        <v>0.12</v>
      </c>
      <c r="Q1770" s="10">
        <v>0.3175</v>
      </c>
      <c r="R1770" s="9">
        <v>0.80559999999999998</v>
      </c>
      <c r="S1770" s="9">
        <v>0.22606326829268397</v>
      </c>
      <c r="T1770" s="11">
        <v>0.22006472399999999</v>
      </c>
      <c r="U1770" s="9">
        <v>1.1945897150000001E-2</v>
      </c>
      <c r="V1770" s="10">
        <v>6.6029940400000001E-2</v>
      </c>
      <c r="W1770" s="9">
        <v>4.7688665635733873E-2</v>
      </c>
      <c r="X1770" s="9">
        <v>5.6621088264455201E-2</v>
      </c>
      <c r="Y1770" s="9">
        <v>1.5000000000000013E-2</v>
      </c>
      <c r="Z1770" s="9">
        <v>0</v>
      </c>
      <c r="AA1770" s="10">
        <v>1.4660870907173537E-2</v>
      </c>
      <c r="AB1770" s="9">
        <v>0.6720000076</v>
      </c>
      <c r="AC1770" s="9">
        <v>0.58499999999999996</v>
      </c>
      <c r="AD1770" s="10">
        <v>0.44940627126420896</v>
      </c>
      <c r="AE1770" s="10">
        <v>0.50979286803546764</v>
      </c>
      <c r="AF1770" s="9">
        <v>8.8944982092316452E-2</v>
      </c>
      <c r="AG1770" s="9">
        <v>0.2602707142857143</v>
      </c>
    </row>
    <row r="1771" spans="3:33">
      <c r="C1771" t="s">
        <v>260</v>
      </c>
      <c r="D1771">
        <v>2000</v>
      </c>
      <c r="E1771" s="9">
        <v>1</v>
      </c>
      <c r="F1771" s="9">
        <v>0.15869999999999998</v>
      </c>
      <c r="G1771" s="9">
        <v>9.9999999999999978E-2</v>
      </c>
      <c r="H1771" s="9">
        <v>0.32499999999999996</v>
      </c>
      <c r="I1771" s="9">
        <v>1.5333333333333332E-2</v>
      </c>
      <c r="J1771" s="9">
        <v>0.24</v>
      </c>
      <c r="K1771" s="10">
        <v>0.65750000000000008</v>
      </c>
      <c r="L1771" s="9">
        <v>0.253</v>
      </c>
      <c r="M1771" s="9">
        <v>0.80625885262778452</v>
      </c>
      <c r="N1771" s="10">
        <v>0.5</v>
      </c>
      <c r="O1771" s="10">
        <v>0.36</v>
      </c>
      <c r="P1771" s="9">
        <v>0.12</v>
      </c>
      <c r="Q1771" s="10">
        <v>0.3175</v>
      </c>
      <c r="R1771" s="9">
        <v>0.80559999999999998</v>
      </c>
      <c r="S1771" s="9">
        <v>0.22078458536585399</v>
      </c>
      <c r="T1771" s="11">
        <v>0.22006472399999999</v>
      </c>
      <c r="U1771" s="9">
        <v>1.0055551190000001E-2</v>
      </c>
      <c r="V1771" s="10">
        <v>6.4635910000000005E-2</v>
      </c>
      <c r="W1771" s="9">
        <v>4.7688665635733873E-2</v>
      </c>
      <c r="X1771" s="9">
        <v>5.6621088264455201E-2</v>
      </c>
      <c r="Y1771" s="9">
        <v>1.5000000000000013E-2</v>
      </c>
      <c r="Z1771" s="9">
        <v>0</v>
      </c>
      <c r="AA1771" s="10">
        <v>1.4660870907173537E-2</v>
      </c>
      <c r="AB1771" s="9">
        <v>0.6720000076</v>
      </c>
      <c r="AC1771" s="9">
        <v>0.59299999999999997</v>
      </c>
      <c r="AD1771" s="10">
        <v>0.49177597874253803</v>
      </c>
      <c r="AE1771" s="10">
        <v>0.53829796499138793</v>
      </c>
      <c r="AF1771" s="9">
        <v>0.15966854713766887</v>
      </c>
      <c r="AG1771" s="9">
        <v>0.2793025714285714</v>
      </c>
    </row>
    <row r="1772" spans="3:33">
      <c r="C1772" t="s">
        <v>260</v>
      </c>
      <c r="D1772">
        <v>2001</v>
      </c>
      <c r="E1772" s="9">
        <v>1</v>
      </c>
      <c r="F1772" s="9">
        <v>0.16147999999999998</v>
      </c>
      <c r="G1772" s="9">
        <v>9.4000000000000083E-2</v>
      </c>
      <c r="H1772" s="9">
        <v>0.32499999999999996</v>
      </c>
      <c r="I1772" s="9">
        <v>1.5333333333333332E-2</v>
      </c>
      <c r="J1772" s="9">
        <v>0.22799999999999998</v>
      </c>
      <c r="K1772" s="10">
        <v>0.65750000000000008</v>
      </c>
      <c r="L1772" s="9">
        <v>0.24979999999999999</v>
      </c>
      <c r="M1772" s="9">
        <v>0.80723594426125045</v>
      </c>
      <c r="N1772" s="10">
        <v>0.5</v>
      </c>
      <c r="O1772" s="10">
        <v>0.36</v>
      </c>
      <c r="P1772" s="9">
        <v>0.12</v>
      </c>
      <c r="Q1772" s="10">
        <v>0.3175</v>
      </c>
      <c r="R1772" s="9">
        <v>0.75653999999999999</v>
      </c>
      <c r="S1772" s="9">
        <v>0.21614609756097591</v>
      </c>
      <c r="T1772" s="11">
        <v>0.22006472399999999</v>
      </c>
      <c r="U1772" s="9">
        <v>8.8436608199999999E-3</v>
      </c>
      <c r="V1772" s="10">
        <v>6.2756557250000011E-2</v>
      </c>
      <c r="W1772" s="9">
        <v>4.7688665635733873E-2</v>
      </c>
      <c r="X1772" s="9">
        <v>5.6621088264455201E-2</v>
      </c>
      <c r="Y1772" s="9">
        <v>1.5000000000000013E-2</v>
      </c>
      <c r="Z1772" s="9">
        <v>0</v>
      </c>
      <c r="AA1772" s="10">
        <v>1.4660870907173537E-2</v>
      </c>
      <c r="AB1772" s="9">
        <v>0.66850000379999996</v>
      </c>
      <c r="AC1772" s="9">
        <v>0.60599999999999998</v>
      </c>
      <c r="AD1772" s="10">
        <v>0.49948616264606349</v>
      </c>
      <c r="AE1772" s="10">
        <v>0.547544422187491</v>
      </c>
      <c r="AF1772" s="9">
        <v>0.24420717747505336</v>
      </c>
      <c r="AG1772" s="9">
        <v>0.29328599999999999</v>
      </c>
    </row>
    <row r="1773" spans="3:33">
      <c r="C1773" t="s">
        <v>260</v>
      </c>
      <c r="D1773">
        <v>2002</v>
      </c>
      <c r="E1773" s="9">
        <v>1</v>
      </c>
      <c r="F1773" s="9">
        <v>0.16426000000000002</v>
      </c>
      <c r="G1773" s="9">
        <v>8.7999999999999967E-2</v>
      </c>
      <c r="H1773" s="9">
        <v>0.32499999999999996</v>
      </c>
      <c r="I1773" s="9">
        <v>1.5333333333333332E-2</v>
      </c>
      <c r="J1773" s="9">
        <v>0.21599999999999997</v>
      </c>
      <c r="K1773" s="10">
        <v>0.65750000000000008</v>
      </c>
      <c r="L1773" s="9">
        <v>0.24660000000000001</v>
      </c>
      <c r="M1773" s="9">
        <v>0.80821303589471649</v>
      </c>
      <c r="N1773" s="10">
        <v>0.5</v>
      </c>
      <c r="O1773" s="10">
        <v>0.39</v>
      </c>
      <c r="P1773" s="9">
        <v>0.12</v>
      </c>
      <c r="Q1773" s="10">
        <v>0.3175</v>
      </c>
      <c r="R1773" s="9">
        <v>0.70748000000000011</v>
      </c>
      <c r="S1773" s="9">
        <v>0.21341482926829403</v>
      </c>
      <c r="T1773" s="11">
        <v>0.22006472399999999</v>
      </c>
      <c r="U1773" s="9">
        <v>6.5392292600000004E-3</v>
      </c>
      <c r="V1773" s="10">
        <v>6.0877204500000004E-2</v>
      </c>
      <c r="W1773" s="9">
        <v>4.7688665635733873E-2</v>
      </c>
      <c r="X1773" s="9">
        <v>5.6621088264455201E-2</v>
      </c>
      <c r="Y1773" s="9">
        <v>1.5000000000000013E-2</v>
      </c>
      <c r="Z1773" s="9">
        <v>0</v>
      </c>
      <c r="AA1773" s="10">
        <v>1.4660870907173537E-2</v>
      </c>
      <c r="AB1773" s="9">
        <v>0.66500000000000004</v>
      </c>
      <c r="AC1773" s="9">
        <v>0.63</v>
      </c>
      <c r="AD1773" s="10">
        <v>0.50719634654958901</v>
      </c>
      <c r="AE1773" s="10">
        <v>0.55679087938359406</v>
      </c>
      <c r="AF1773" s="9">
        <v>0.28808510248074221</v>
      </c>
      <c r="AG1773" s="9">
        <v>0.30990385714285712</v>
      </c>
    </row>
    <row r="1774" spans="3:33">
      <c r="C1774" t="s">
        <v>260</v>
      </c>
      <c r="D1774">
        <v>2003</v>
      </c>
      <c r="E1774" s="9">
        <v>1</v>
      </c>
      <c r="F1774" s="9">
        <v>0.16703999999999999</v>
      </c>
      <c r="G1774" s="9">
        <v>8.2000000000000073E-2</v>
      </c>
      <c r="H1774" s="9">
        <v>0.32499999999999996</v>
      </c>
      <c r="I1774" s="9">
        <v>1.5333333333333332E-2</v>
      </c>
      <c r="J1774" s="9">
        <v>0.20400000000000007</v>
      </c>
      <c r="K1774" s="10">
        <v>0.65750000000000008</v>
      </c>
      <c r="L1774" s="9">
        <v>0.24340000000000001</v>
      </c>
      <c r="M1774" s="9">
        <v>0.80482326165834972</v>
      </c>
      <c r="N1774" s="10">
        <v>0.5</v>
      </c>
      <c r="O1774" s="10">
        <v>0.38</v>
      </c>
      <c r="P1774" s="9">
        <v>0.12</v>
      </c>
      <c r="Q1774" s="10">
        <v>0.3175</v>
      </c>
      <c r="R1774" s="9">
        <v>0.65842000000000001</v>
      </c>
      <c r="S1774" s="9">
        <v>0.21177765853658603</v>
      </c>
      <c r="T1774" s="11">
        <v>0.22006472399999999</v>
      </c>
      <c r="U1774" s="9">
        <v>2.3232194E-4</v>
      </c>
      <c r="V1774" s="10">
        <v>5.8997851750000004E-2</v>
      </c>
      <c r="W1774" s="9">
        <v>4.7688665635733873E-2</v>
      </c>
      <c r="X1774" s="9">
        <v>5.6621088264455201E-2</v>
      </c>
      <c r="Y1774" s="9">
        <v>1.5000000000000013E-2</v>
      </c>
      <c r="Z1774" s="9">
        <v>0</v>
      </c>
      <c r="AA1774" s="10">
        <v>1.4660870907173537E-2</v>
      </c>
      <c r="AB1774" s="9">
        <v>0.64240001679999992</v>
      </c>
      <c r="AC1774" s="9">
        <v>0.65300000000000002</v>
      </c>
      <c r="AD1774" s="10">
        <v>0.46946063711859798</v>
      </c>
      <c r="AE1774" s="10">
        <v>0.55011430007671402</v>
      </c>
      <c r="AF1774" s="9">
        <v>0.33103943249225332</v>
      </c>
      <c r="AG1774" s="9">
        <v>0.32579542857142857</v>
      </c>
    </row>
    <row r="1775" spans="3:33">
      <c r="C1775" t="s">
        <v>260</v>
      </c>
      <c r="D1775">
        <v>2004</v>
      </c>
      <c r="E1775" s="9">
        <v>1</v>
      </c>
      <c r="F1775" s="9">
        <v>0.16982</v>
      </c>
      <c r="G1775" s="9">
        <v>7.5999999999999956E-2</v>
      </c>
      <c r="H1775" s="9">
        <v>0.32499999999999996</v>
      </c>
      <c r="I1775" s="9">
        <v>1.5333333333333332E-2</v>
      </c>
      <c r="J1775" s="9">
        <v>0.19200000000000006</v>
      </c>
      <c r="K1775" s="10">
        <v>0.65750000000000008</v>
      </c>
      <c r="L1775" s="9">
        <v>0.2402</v>
      </c>
      <c r="M1775" s="9">
        <v>0.79668408613379504</v>
      </c>
      <c r="N1775" s="10">
        <v>0.5</v>
      </c>
      <c r="O1775" s="10">
        <v>0.35</v>
      </c>
      <c r="P1775" s="9">
        <v>0.12</v>
      </c>
      <c r="Q1775" s="10">
        <v>0.3175</v>
      </c>
      <c r="R1775" s="9">
        <v>0.60936000000000001</v>
      </c>
      <c r="S1775" s="9">
        <v>0.21131546341463403</v>
      </c>
      <c r="T1775" s="11">
        <v>0.22006472399999999</v>
      </c>
      <c r="U1775" s="9">
        <v>2.7064731000000001E-4</v>
      </c>
      <c r="V1775" s="10">
        <v>5.7118499000000003E-2</v>
      </c>
      <c r="W1775" s="9">
        <v>4.7688665635733873E-2</v>
      </c>
      <c r="X1775" s="9">
        <v>5.6621088264455201E-2</v>
      </c>
      <c r="Y1775" s="9">
        <v>1.5000000000000013E-2</v>
      </c>
      <c r="Z1775" s="9">
        <v>0</v>
      </c>
      <c r="AA1775" s="10">
        <v>1.4660870907173537E-2</v>
      </c>
      <c r="AB1775" s="9">
        <v>0.6368999863</v>
      </c>
      <c r="AC1775" s="9">
        <v>0.66</v>
      </c>
      <c r="AD1775" s="10">
        <v>0.48515303879977756</v>
      </c>
      <c r="AE1775" s="10">
        <v>0.56310309724104002</v>
      </c>
      <c r="AF1775" s="9">
        <v>0.41865346270575998</v>
      </c>
      <c r="AG1775" s="9">
        <v>0.34135014285714288</v>
      </c>
    </row>
    <row r="1776" spans="3:33">
      <c r="C1776" t="s">
        <v>260</v>
      </c>
      <c r="D1776">
        <v>2005</v>
      </c>
      <c r="E1776" s="9">
        <v>1</v>
      </c>
      <c r="F1776" s="9">
        <v>0.1726</v>
      </c>
      <c r="G1776" s="9">
        <v>6.9999999999999951E-2</v>
      </c>
      <c r="H1776" s="9">
        <v>0.32499999999999996</v>
      </c>
      <c r="I1776" s="9">
        <v>1.5333333333333332E-2</v>
      </c>
      <c r="J1776" s="9">
        <v>0.18000000000000005</v>
      </c>
      <c r="K1776" s="10">
        <v>0.65750000000000008</v>
      </c>
      <c r="L1776" s="9">
        <v>0.23699999999999999</v>
      </c>
      <c r="M1776" s="9">
        <v>0.72571982415458935</v>
      </c>
      <c r="N1776" s="10">
        <v>0.5</v>
      </c>
      <c r="O1776" s="10">
        <v>0.39</v>
      </c>
      <c r="P1776" s="9">
        <v>0.12</v>
      </c>
      <c r="Q1776" s="10">
        <v>0.3175</v>
      </c>
      <c r="R1776" s="9">
        <v>0.60936000000000001</v>
      </c>
      <c r="S1776" s="9">
        <v>0.21106824390243983</v>
      </c>
      <c r="T1776" s="11">
        <v>0.22006472399999999</v>
      </c>
      <c r="U1776" s="9">
        <v>1.7506432E-4</v>
      </c>
      <c r="V1776" s="10">
        <v>5.5239146250000003E-2</v>
      </c>
      <c r="W1776" s="9">
        <v>4.7688665635733873E-2</v>
      </c>
      <c r="X1776" s="9">
        <v>5.6621088264455201E-2</v>
      </c>
      <c r="Y1776" s="9">
        <v>1.5000000000000013E-2</v>
      </c>
      <c r="Z1776" s="9">
        <v>0</v>
      </c>
      <c r="AA1776" s="10">
        <v>1.4660870907173537E-2</v>
      </c>
      <c r="AB1776" s="9">
        <v>0.63020000460000003</v>
      </c>
      <c r="AC1776" s="9">
        <v>0.65200000000000002</v>
      </c>
      <c r="AD1776" s="10">
        <v>0.442119390664378</v>
      </c>
      <c r="AE1776" s="10">
        <v>0.53478875626001199</v>
      </c>
      <c r="AF1776" s="9">
        <v>0.50796111877611116</v>
      </c>
      <c r="AG1776" s="9">
        <v>0.35293585714285713</v>
      </c>
    </row>
    <row r="1777" spans="3:33">
      <c r="C1777" t="s">
        <v>260</v>
      </c>
      <c r="D1777">
        <v>2006</v>
      </c>
      <c r="E1777" s="9">
        <v>1</v>
      </c>
      <c r="F1777" s="9">
        <v>0.13808000000000001</v>
      </c>
      <c r="G1777" s="9">
        <v>6.6666666666666763E-2</v>
      </c>
      <c r="H1777" s="9">
        <v>0.32499999999999996</v>
      </c>
      <c r="I1777" s="9">
        <v>1.5333333333333332E-2</v>
      </c>
      <c r="J1777" s="9">
        <v>0.17000000000000004</v>
      </c>
      <c r="K1777" s="10">
        <v>0.65750000000000008</v>
      </c>
      <c r="L1777" s="9">
        <v>0.23399999999999999</v>
      </c>
      <c r="M1777" s="9">
        <v>0.7354110187490106</v>
      </c>
      <c r="N1777" s="10">
        <v>0.5</v>
      </c>
      <c r="O1777" s="10">
        <v>0.4</v>
      </c>
      <c r="P1777" s="9">
        <v>0.12</v>
      </c>
      <c r="Q1777" s="10">
        <v>0.3175</v>
      </c>
      <c r="R1777" s="9">
        <v>0.60936000000000001</v>
      </c>
      <c r="S1777" s="9">
        <v>0.21057856636785399</v>
      </c>
      <c r="T1777" s="11">
        <v>0.22006472399999999</v>
      </c>
      <c r="U1777" s="9">
        <v>1.3775627000000001E-4</v>
      </c>
      <c r="V1777" s="10">
        <v>5.3652434083333332E-2</v>
      </c>
      <c r="W1777" s="9">
        <v>4.7688665635733873E-2</v>
      </c>
      <c r="X1777" s="9">
        <v>5.6621088264455201E-2</v>
      </c>
      <c r="Y1777" s="9">
        <v>1.5000000000000013E-2</v>
      </c>
      <c r="Z1777" s="9">
        <v>0</v>
      </c>
      <c r="AA1777" s="10">
        <v>1.4660870907173537E-2</v>
      </c>
      <c r="AB1777" s="9">
        <v>0.6653</v>
      </c>
      <c r="AC1777" s="9">
        <v>0.64700000000000002</v>
      </c>
      <c r="AD1777" s="10">
        <v>0.398771966740744</v>
      </c>
      <c r="AE1777" s="10">
        <v>0.52005553262689597</v>
      </c>
      <c r="AF1777" s="9">
        <v>0.59057481693645442</v>
      </c>
      <c r="AG1777" s="9">
        <v>0.36347714285714289</v>
      </c>
    </row>
    <row r="1778" spans="3:33">
      <c r="C1778" t="s">
        <v>260</v>
      </c>
      <c r="D1778">
        <v>2007</v>
      </c>
      <c r="E1778" s="9">
        <v>1</v>
      </c>
      <c r="F1778" s="9">
        <v>0.10356000000000001</v>
      </c>
      <c r="G1778" s="9">
        <v>6.3333333333333242E-2</v>
      </c>
      <c r="H1778" s="9">
        <v>0.32499999999999996</v>
      </c>
      <c r="I1778" s="9">
        <v>1.5333333333333332E-2</v>
      </c>
      <c r="J1778" s="9">
        <v>0.16000000000000003</v>
      </c>
      <c r="K1778" s="10">
        <v>0.65750000000000008</v>
      </c>
      <c r="L1778" s="9">
        <v>0.23100000000000001</v>
      </c>
      <c r="M1778" s="9">
        <v>0.73558416342253952</v>
      </c>
      <c r="N1778" s="10">
        <v>0.5</v>
      </c>
      <c r="O1778" s="10">
        <v>0.39</v>
      </c>
      <c r="P1778" s="9">
        <v>0.12</v>
      </c>
      <c r="Q1778" s="10">
        <v>0.3175</v>
      </c>
      <c r="R1778" s="9">
        <v>0.60936000000000001</v>
      </c>
      <c r="S1778" s="9">
        <v>0.20187190228292795</v>
      </c>
      <c r="T1778" s="11">
        <v>0.22006472399999999</v>
      </c>
      <c r="U1778" s="9">
        <v>1.2569649999999999E-4</v>
      </c>
      <c r="V1778" s="10">
        <v>5.2065721916666668E-2</v>
      </c>
      <c r="W1778" s="9">
        <v>4.7688665635733873E-2</v>
      </c>
      <c r="X1778" s="9">
        <v>5.6621088264455201E-2</v>
      </c>
      <c r="Y1778" s="9">
        <v>1.5000000000000013E-2</v>
      </c>
      <c r="Z1778" s="9">
        <v>0</v>
      </c>
      <c r="AA1778" s="10">
        <v>1.4660870907173537E-2</v>
      </c>
      <c r="AB1778" s="9">
        <v>0.65039999999999998</v>
      </c>
      <c r="AC1778" s="9">
        <v>0.66</v>
      </c>
      <c r="AD1778" s="10">
        <v>0.38702461768313601</v>
      </c>
      <c r="AE1778" s="10">
        <v>0.51033467911868935</v>
      </c>
      <c r="AF1778" s="9">
        <v>0.70245628743935107</v>
      </c>
      <c r="AG1778" s="9">
        <v>0.37566928571428571</v>
      </c>
    </row>
    <row r="1779" spans="3:33">
      <c r="C1779" t="s">
        <v>260</v>
      </c>
      <c r="D1779">
        <v>2008</v>
      </c>
      <c r="E1779" s="9">
        <v>1</v>
      </c>
      <c r="F1779" s="9">
        <v>6.9040000000000004E-2</v>
      </c>
      <c r="G1779" s="9">
        <v>6.0000000000000053E-2</v>
      </c>
      <c r="H1779" s="9">
        <v>0.32499999999999996</v>
      </c>
      <c r="I1779" s="9">
        <v>1.5333333333333332E-2</v>
      </c>
      <c r="J1779" s="9">
        <v>0.15000000000000002</v>
      </c>
      <c r="K1779" s="10">
        <v>0.65750000000000008</v>
      </c>
      <c r="L1779" s="9">
        <v>0.22800000000000001</v>
      </c>
      <c r="M1779" s="9">
        <v>0.87364513006088507</v>
      </c>
      <c r="N1779" s="10">
        <v>0.5</v>
      </c>
      <c r="O1779" s="10">
        <v>0.39779999982565645</v>
      </c>
      <c r="P1779" s="9">
        <v>0.12</v>
      </c>
      <c r="Q1779" s="10">
        <v>0.3175</v>
      </c>
      <c r="R1779" s="9">
        <v>0.60936000000000001</v>
      </c>
      <c r="S1779" s="9">
        <v>0.19869094831219603</v>
      </c>
      <c r="T1779" s="11">
        <v>0.22006472399999999</v>
      </c>
      <c r="U1779" s="9">
        <v>2.4771183E-4</v>
      </c>
      <c r="V1779" s="10">
        <v>5.0479009749999998E-2</v>
      </c>
      <c r="W1779" s="9">
        <v>4.7688665635733873E-2</v>
      </c>
      <c r="X1779" s="9">
        <v>5.6621088264455201E-2</v>
      </c>
      <c r="Y1779" s="9">
        <v>1.5000000000000013E-2</v>
      </c>
      <c r="Z1779" s="9">
        <v>0</v>
      </c>
      <c r="AA1779" s="10">
        <v>1.4660870907173537E-2</v>
      </c>
      <c r="AB1779" s="9">
        <v>0.6472</v>
      </c>
      <c r="AC1779" s="9">
        <v>0.66200000000000003</v>
      </c>
      <c r="AD1779" s="10">
        <v>0.37478937562957004</v>
      </c>
      <c r="AE1779" s="10">
        <v>0.51728274664057827</v>
      </c>
      <c r="AF1779" s="9">
        <v>0.78674361303903217</v>
      </c>
      <c r="AG1779" s="9">
        <v>0.38842399999999999</v>
      </c>
    </row>
    <row r="1780" spans="3:33">
      <c r="C1780" t="s">
        <v>260</v>
      </c>
      <c r="D1780">
        <v>2009</v>
      </c>
      <c r="E1780" s="9">
        <v>1</v>
      </c>
      <c r="F1780" s="9">
        <v>3.4520000000000002E-2</v>
      </c>
      <c r="G1780" s="9">
        <v>7.8799999579787228E-2</v>
      </c>
      <c r="H1780" s="9">
        <v>0.32499999999999996</v>
      </c>
      <c r="I1780" s="9">
        <v>1.5333333333333332E-2</v>
      </c>
      <c r="J1780" s="9">
        <v>0.16699999962002043</v>
      </c>
      <c r="K1780" s="10">
        <v>0.65750000000000008</v>
      </c>
      <c r="L1780" s="9">
        <v>0.22500000000000001</v>
      </c>
      <c r="M1780" s="9">
        <v>0.87364513006088507</v>
      </c>
      <c r="N1780" s="10">
        <v>0.5</v>
      </c>
      <c r="O1780" s="10">
        <v>0.40559999965131283</v>
      </c>
      <c r="P1780" s="9">
        <v>0.12</v>
      </c>
      <c r="Q1780" s="10">
        <v>0.3175</v>
      </c>
      <c r="R1780" s="9">
        <v>0.60936000000000001</v>
      </c>
      <c r="S1780" s="9">
        <v>0.22871712867481453</v>
      </c>
      <c r="T1780" s="11">
        <v>0.22006472399999999</v>
      </c>
      <c r="U1780" s="9">
        <v>1.2199361000000001E-4</v>
      </c>
      <c r="V1780" s="10">
        <v>5.1488589922434123E-2</v>
      </c>
      <c r="W1780" s="9">
        <v>4.7688665635733873E-2</v>
      </c>
      <c r="X1780" s="9">
        <v>5.6621088264455201E-2</v>
      </c>
      <c r="Y1780" s="9">
        <v>1.5000000000000013E-2</v>
      </c>
      <c r="Z1780" s="9">
        <v>0</v>
      </c>
      <c r="AA1780" s="10">
        <v>1.4660870907173537E-2</v>
      </c>
      <c r="AB1780" s="9">
        <v>0.65425599984228611</v>
      </c>
      <c r="AC1780" s="9">
        <v>0.65799999999999992</v>
      </c>
      <c r="AD1780" s="10">
        <v>0.36331594855013</v>
      </c>
      <c r="AE1780" s="10">
        <v>0.52619839633832799</v>
      </c>
      <c r="AF1780" s="9">
        <v>0.86388986654411892</v>
      </c>
      <c r="AG1780" s="9">
        <v>0.38065552017363902</v>
      </c>
    </row>
    <row r="1781" spans="3:33">
      <c r="C1781" t="s">
        <v>260</v>
      </c>
      <c r="D1781">
        <v>2010</v>
      </c>
      <c r="E1781" s="9">
        <v>1</v>
      </c>
      <c r="F1781" s="9">
        <v>0</v>
      </c>
      <c r="G1781" s="9">
        <v>9.7599999159574513E-2</v>
      </c>
      <c r="H1781" s="9">
        <v>0.32499999999999996</v>
      </c>
      <c r="I1781" s="9">
        <v>1.5333333333333332E-2</v>
      </c>
      <c r="J1781" s="9">
        <v>0.18399999924004073</v>
      </c>
      <c r="K1781" s="10">
        <v>0.65750000000000008</v>
      </c>
      <c r="L1781" s="9">
        <v>0.22724999994970857</v>
      </c>
      <c r="M1781" s="9">
        <v>0.87364513006088507</v>
      </c>
      <c r="N1781" s="10">
        <v>0.5</v>
      </c>
      <c r="O1781" s="10">
        <v>0.41339999947696926</v>
      </c>
      <c r="P1781" s="9">
        <v>0.12</v>
      </c>
      <c r="Q1781" s="10">
        <v>0.3175</v>
      </c>
      <c r="R1781" s="9">
        <v>0.60936000000000001</v>
      </c>
      <c r="S1781" s="9">
        <v>0.25874330903743326</v>
      </c>
      <c r="T1781" s="11">
        <v>0.22006472399999999</v>
      </c>
      <c r="U1781" s="9">
        <v>1.2321354607273231E-4</v>
      </c>
      <c r="V1781" s="10">
        <v>5.2498170094868249E-2</v>
      </c>
      <c r="W1781" s="9">
        <v>4.7688665635733873E-2</v>
      </c>
      <c r="X1781" s="9">
        <v>5.6621088264455201E-2</v>
      </c>
      <c r="Y1781" s="9">
        <v>1.5000000000000013E-2</v>
      </c>
      <c r="Z1781" s="9">
        <v>0</v>
      </c>
      <c r="AA1781" s="10">
        <v>1.4660870907173537E-2</v>
      </c>
      <c r="AB1781" s="9">
        <v>0.66131199968457222</v>
      </c>
      <c r="AC1781" s="9">
        <v>0.68299999999999994</v>
      </c>
      <c r="AD1781" s="10">
        <v>0.36468278903407747</v>
      </c>
      <c r="AE1781" s="10">
        <v>0.52593641238080058</v>
      </c>
      <c r="AF1781" s="9">
        <v>0.85525096807177226</v>
      </c>
      <c r="AG1781" s="9">
        <v>0.3728870403472781</v>
      </c>
    </row>
    <row r="1782" spans="3:33">
      <c r="C1782" t="s">
        <v>438</v>
      </c>
      <c r="D1782">
        <v>1995</v>
      </c>
      <c r="E1782" s="9">
        <v>0.5</v>
      </c>
      <c r="F1782" s="9">
        <v>0.5</v>
      </c>
      <c r="G1782" s="9">
        <v>9.9999999999999978E-2</v>
      </c>
      <c r="H1782" s="9">
        <v>0.125</v>
      </c>
      <c r="I1782" s="9">
        <v>5.5333333333333332E-2</v>
      </c>
      <c r="J1782" s="9">
        <v>0.72</v>
      </c>
      <c r="K1782" s="10">
        <v>0.44466666666666665</v>
      </c>
      <c r="L1782" s="9">
        <v>0.74900000000000011</v>
      </c>
      <c r="M1782" s="9">
        <v>1</v>
      </c>
      <c r="N1782" s="10">
        <v>0.08</v>
      </c>
      <c r="O1782" s="10">
        <v>1</v>
      </c>
      <c r="P1782" s="9">
        <v>0.3</v>
      </c>
      <c r="Q1782" s="10">
        <v>0.76749999999999996</v>
      </c>
      <c r="R1782" s="9">
        <v>0.86040000000000005</v>
      </c>
      <c r="S1782" s="9">
        <v>0.36481463414634197</v>
      </c>
      <c r="T1782" s="11">
        <v>0.430997876</v>
      </c>
      <c r="U1782" s="9">
        <v>0.70134020850000001</v>
      </c>
      <c r="V1782" s="10">
        <v>0.5</v>
      </c>
      <c r="W1782" s="9">
        <v>0.75</v>
      </c>
      <c r="X1782" s="9">
        <v>0.31234039898698202</v>
      </c>
      <c r="Y1782" s="9">
        <v>0.45999999999999996</v>
      </c>
      <c r="Z1782" s="9">
        <v>0</v>
      </c>
      <c r="AA1782" s="10">
        <v>0</v>
      </c>
      <c r="AB1782" s="9">
        <v>0.82399999619999997</v>
      </c>
      <c r="AC1782" s="9">
        <v>0.37224000323563816</v>
      </c>
      <c r="AD1782" s="10">
        <v>0.60990248846459139</v>
      </c>
      <c r="AE1782" s="10">
        <v>0.71328113900789381</v>
      </c>
      <c r="AF1782" s="9">
        <v>8.8708995621204485E-4</v>
      </c>
      <c r="AG1782" s="9">
        <v>0.18533544607450922</v>
      </c>
    </row>
    <row r="1783" spans="3:33">
      <c r="C1783" t="s">
        <v>438</v>
      </c>
      <c r="D1783">
        <v>1996</v>
      </c>
      <c r="E1783" s="9">
        <v>0.5</v>
      </c>
      <c r="F1783" s="9">
        <v>0.5</v>
      </c>
      <c r="G1783" s="9">
        <v>9.5999999999999974E-2</v>
      </c>
      <c r="H1783" s="9">
        <v>0.125</v>
      </c>
      <c r="I1783" s="9">
        <v>5.5333333333333332E-2</v>
      </c>
      <c r="J1783" s="9">
        <v>0.72399999999999998</v>
      </c>
      <c r="K1783" s="10">
        <v>0.44466666666666665</v>
      </c>
      <c r="L1783" s="9">
        <v>0.75459999999999994</v>
      </c>
      <c r="M1783" s="9">
        <v>1</v>
      </c>
      <c r="N1783" s="10">
        <v>0.08</v>
      </c>
      <c r="O1783" s="10">
        <v>1</v>
      </c>
      <c r="P1783" s="9">
        <v>0.3</v>
      </c>
      <c r="Q1783" s="10">
        <v>0.76749999999999996</v>
      </c>
      <c r="R1783" s="9">
        <v>0.86040000000000005</v>
      </c>
      <c r="S1783" s="9">
        <v>0.36270536585365987</v>
      </c>
      <c r="T1783" s="11">
        <v>0.430997876</v>
      </c>
      <c r="U1783" s="9">
        <v>0.70122306350000008</v>
      </c>
      <c r="V1783" s="10">
        <v>0.5</v>
      </c>
      <c r="W1783" s="9">
        <v>0.75</v>
      </c>
      <c r="X1783" s="9">
        <v>0.31234039898698202</v>
      </c>
      <c r="Y1783" s="9">
        <v>0.45999999999999996</v>
      </c>
      <c r="Z1783" s="9">
        <v>0</v>
      </c>
      <c r="AA1783" s="10">
        <v>0</v>
      </c>
      <c r="AB1783" s="9">
        <v>0.82299999239999999</v>
      </c>
      <c r="AC1783" s="9">
        <v>0.38258000300452116</v>
      </c>
      <c r="AD1783" s="10">
        <v>0.61251921431078604</v>
      </c>
      <c r="AE1783" s="10">
        <v>0.71763381521490199</v>
      </c>
      <c r="AF1783" s="9">
        <v>9.0771995465753854E-4</v>
      </c>
      <c r="AG1783" s="9">
        <v>0.18936447741302478</v>
      </c>
    </row>
    <row r="1784" spans="3:33">
      <c r="C1784" t="s">
        <v>438</v>
      </c>
      <c r="D1784">
        <v>1997</v>
      </c>
      <c r="E1784" s="9">
        <v>0.5</v>
      </c>
      <c r="F1784" s="9">
        <v>0.5</v>
      </c>
      <c r="G1784" s="9">
        <v>9.2000000000000082E-2</v>
      </c>
      <c r="H1784" s="9">
        <v>0.125</v>
      </c>
      <c r="I1784" s="9">
        <v>5.5333333333333332E-2</v>
      </c>
      <c r="J1784" s="9">
        <v>0.72799999999999998</v>
      </c>
      <c r="K1784" s="10">
        <v>0.44466666666666665</v>
      </c>
      <c r="L1784" s="9">
        <v>0.76019999999999999</v>
      </c>
      <c r="M1784" s="9">
        <v>1</v>
      </c>
      <c r="N1784" s="10">
        <v>0.08</v>
      </c>
      <c r="O1784" s="10">
        <v>1</v>
      </c>
      <c r="P1784" s="9">
        <v>0.3</v>
      </c>
      <c r="Q1784" s="10">
        <v>0.76749999999999996</v>
      </c>
      <c r="R1784" s="9">
        <v>0.86040000000000005</v>
      </c>
      <c r="S1784" s="9">
        <v>0.36068731707317203</v>
      </c>
      <c r="T1784" s="11">
        <v>0.430997876</v>
      </c>
      <c r="U1784" s="9">
        <v>0.7464174455</v>
      </c>
      <c r="V1784" s="10">
        <v>0.5</v>
      </c>
      <c r="W1784" s="9">
        <v>0.75</v>
      </c>
      <c r="X1784" s="9">
        <v>0.31234039898698202</v>
      </c>
      <c r="Y1784" s="9">
        <v>0.45999999999999996</v>
      </c>
      <c r="Z1784" s="9">
        <v>0</v>
      </c>
      <c r="AA1784" s="10">
        <v>0</v>
      </c>
      <c r="AB1784" s="9">
        <v>0.82499999999999996</v>
      </c>
      <c r="AC1784" s="9">
        <v>0.39292000277340411</v>
      </c>
      <c r="AD1784" s="10">
        <v>0.61513594015698048</v>
      </c>
      <c r="AE1784" s="10">
        <v>0.693773305904546</v>
      </c>
      <c r="AF1784" s="9">
        <v>9.2834995310303202E-4</v>
      </c>
      <c r="AG1784" s="9">
        <v>0.19339350875154032</v>
      </c>
    </row>
    <row r="1785" spans="3:33">
      <c r="C1785" t="s">
        <v>438</v>
      </c>
      <c r="D1785">
        <v>1998</v>
      </c>
      <c r="E1785" s="9">
        <v>0.5</v>
      </c>
      <c r="F1785" s="9">
        <v>0.5</v>
      </c>
      <c r="G1785" s="9">
        <v>8.7999999999999967E-2</v>
      </c>
      <c r="H1785" s="9">
        <v>0.125</v>
      </c>
      <c r="I1785" s="9">
        <v>5.5333333333333332E-2</v>
      </c>
      <c r="J1785" s="9">
        <v>0.73199999999999998</v>
      </c>
      <c r="K1785" s="10">
        <v>0.44466666666666665</v>
      </c>
      <c r="L1785" s="9">
        <v>0.76580000000000004</v>
      </c>
      <c r="M1785" s="9">
        <v>1</v>
      </c>
      <c r="N1785" s="10">
        <v>0.08</v>
      </c>
      <c r="O1785" s="10">
        <v>1</v>
      </c>
      <c r="P1785" s="9">
        <v>0.3</v>
      </c>
      <c r="Q1785" s="10">
        <v>0.76749999999999996</v>
      </c>
      <c r="R1785" s="9">
        <v>0.86040000000000005</v>
      </c>
      <c r="S1785" s="9">
        <v>0.35874097560975604</v>
      </c>
      <c r="T1785" s="11">
        <v>0.430997876</v>
      </c>
      <c r="U1785" s="9">
        <v>0.73477406680000001</v>
      </c>
      <c r="V1785" s="10">
        <v>0.5</v>
      </c>
      <c r="W1785" s="9">
        <v>0.75</v>
      </c>
      <c r="X1785" s="9">
        <v>0.31234039898698202</v>
      </c>
      <c r="Y1785" s="9">
        <v>0.45999999999999996</v>
      </c>
      <c r="Z1785" s="9">
        <v>0</v>
      </c>
      <c r="AA1785" s="10">
        <v>0</v>
      </c>
      <c r="AB1785" s="9">
        <v>0.82499999999999996</v>
      </c>
      <c r="AC1785" s="9">
        <v>0.40326000254228717</v>
      </c>
      <c r="AD1785" s="10">
        <v>0.61775266600317513</v>
      </c>
      <c r="AE1785" s="10">
        <v>0.66991279659419001</v>
      </c>
      <c r="AF1785" s="9">
        <v>9.4897995154852571E-4</v>
      </c>
      <c r="AG1785" s="9">
        <v>0.19742254009005589</v>
      </c>
    </row>
    <row r="1786" spans="3:33">
      <c r="C1786" t="s">
        <v>438</v>
      </c>
      <c r="D1786">
        <v>1999</v>
      </c>
      <c r="E1786" s="9">
        <v>0.5</v>
      </c>
      <c r="F1786" s="9">
        <v>0.5</v>
      </c>
      <c r="G1786" s="9">
        <v>8.4000000000000075E-2</v>
      </c>
      <c r="H1786" s="9">
        <v>0.125</v>
      </c>
      <c r="I1786" s="9">
        <v>5.5333333333333332E-2</v>
      </c>
      <c r="J1786" s="9">
        <v>0.73599999999999999</v>
      </c>
      <c r="K1786" s="10">
        <v>0.44466666666666665</v>
      </c>
      <c r="L1786" s="9">
        <v>0.77139999999999997</v>
      </c>
      <c r="M1786" s="9">
        <v>1</v>
      </c>
      <c r="N1786" s="10">
        <v>0.08</v>
      </c>
      <c r="O1786" s="10">
        <v>1</v>
      </c>
      <c r="P1786" s="9">
        <v>0.3</v>
      </c>
      <c r="Q1786" s="10">
        <v>0.76749999999999996</v>
      </c>
      <c r="R1786" s="9">
        <v>0.86040000000000005</v>
      </c>
      <c r="S1786" s="9">
        <v>0.35681658536585392</v>
      </c>
      <c r="T1786" s="11">
        <v>0.430997876</v>
      </c>
      <c r="U1786" s="9">
        <v>0.72901678660000002</v>
      </c>
      <c r="V1786" s="10">
        <v>0.5</v>
      </c>
      <c r="W1786" s="9">
        <v>0.75</v>
      </c>
      <c r="X1786" s="9">
        <v>0.31234039898698202</v>
      </c>
      <c r="Y1786" s="9">
        <v>0.45999999999999996</v>
      </c>
      <c r="Z1786" s="9">
        <v>0</v>
      </c>
      <c r="AA1786" s="10">
        <v>0</v>
      </c>
      <c r="AB1786" s="9">
        <v>0.82499999999999996</v>
      </c>
      <c r="AC1786" s="9">
        <v>0.41360000231117011</v>
      </c>
      <c r="AD1786" s="10">
        <v>0.62036939184936968</v>
      </c>
      <c r="AE1786" s="10">
        <v>0.674819968966892</v>
      </c>
      <c r="AF1786" s="9">
        <v>9.6960994999401918E-4</v>
      </c>
      <c r="AG1786" s="9">
        <v>0.20145157142857145</v>
      </c>
    </row>
    <row r="1787" spans="3:33">
      <c r="C1787" t="s">
        <v>438</v>
      </c>
      <c r="D1787">
        <v>2000</v>
      </c>
      <c r="E1787" s="9">
        <v>0.5</v>
      </c>
      <c r="F1787" s="9">
        <v>0.5</v>
      </c>
      <c r="G1787" s="9">
        <v>7.999999999999996E-2</v>
      </c>
      <c r="H1787" s="9">
        <v>0.125</v>
      </c>
      <c r="I1787" s="9">
        <v>5.5333333333333332E-2</v>
      </c>
      <c r="J1787" s="9">
        <v>0.74</v>
      </c>
      <c r="K1787" s="10">
        <v>0.44466666666666665</v>
      </c>
      <c r="L1787" s="9">
        <v>0.77700000000000002</v>
      </c>
      <c r="M1787" s="9">
        <v>1</v>
      </c>
      <c r="N1787" s="10">
        <v>0.08</v>
      </c>
      <c r="O1787" s="10">
        <v>1</v>
      </c>
      <c r="P1787" s="9">
        <v>0.3</v>
      </c>
      <c r="Q1787" s="10">
        <v>0.76749999999999996</v>
      </c>
      <c r="R1787" s="9">
        <v>0.86040000000000005</v>
      </c>
      <c r="S1787" s="9">
        <v>0.35479414634146389</v>
      </c>
      <c r="T1787" s="11">
        <v>0.430997876</v>
      </c>
      <c r="U1787" s="9">
        <v>0.7156164384</v>
      </c>
      <c r="V1787" s="10">
        <v>0.5</v>
      </c>
      <c r="W1787" s="9">
        <v>0.75</v>
      </c>
      <c r="X1787" s="9">
        <v>0.31234039898698202</v>
      </c>
      <c r="Y1787" s="9">
        <v>0.45999999999999996</v>
      </c>
      <c r="Z1787" s="9">
        <v>0</v>
      </c>
      <c r="AA1787" s="10">
        <v>0</v>
      </c>
      <c r="AB1787" s="9">
        <v>0.82499999999999996</v>
      </c>
      <c r="AC1787" s="9">
        <v>0.42394000208005311</v>
      </c>
      <c r="AD1787" s="10">
        <v>0.62298611769556422</v>
      </c>
      <c r="AE1787" s="10">
        <v>0.679727141339594</v>
      </c>
      <c r="AF1787" s="9">
        <v>9.9023994843951287E-4</v>
      </c>
      <c r="AG1787" s="9">
        <v>0.20137128571428572</v>
      </c>
    </row>
    <row r="1788" spans="3:33">
      <c r="C1788" t="s">
        <v>438</v>
      </c>
      <c r="D1788">
        <v>2001</v>
      </c>
      <c r="E1788" s="9">
        <v>0.5</v>
      </c>
      <c r="F1788" s="9">
        <v>0.5</v>
      </c>
      <c r="G1788" s="9">
        <v>7.5999999999999956E-2</v>
      </c>
      <c r="H1788" s="9">
        <v>0.125</v>
      </c>
      <c r="I1788" s="9">
        <v>5.5333333333333332E-2</v>
      </c>
      <c r="J1788" s="9">
        <v>0.73799999999999999</v>
      </c>
      <c r="K1788" s="10">
        <v>0.44466666666666665</v>
      </c>
      <c r="L1788" s="9">
        <v>0.77700000000000002</v>
      </c>
      <c r="M1788" s="9">
        <v>1</v>
      </c>
      <c r="N1788" s="10">
        <v>0.08</v>
      </c>
      <c r="O1788" s="10">
        <v>1</v>
      </c>
      <c r="P1788" s="9">
        <v>0.3</v>
      </c>
      <c r="Q1788" s="10">
        <v>0.76749999999999996</v>
      </c>
      <c r="R1788" s="9">
        <v>0.86172266666666664</v>
      </c>
      <c r="S1788" s="9">
        <v>0.35255414634146409</v>
      </c>
      <c r="T1788" s="11">
        <v>0.430997876</v>
      </c>
      <c r="U1788" s="9">
        <v>0.72825552830000007</v>
      </c>
      <c r="V1788" s="10">
        <v>0.5</v>
      </c>
      <c r="W1788" s="9">
        <v>0.75</v>
      </c>
      <c r="X1788" s="9">
        <v>0.31234039898698202</v>
      </c>
      <c r="Y1788" s="9">
        <v>0.45999999999999996</v>
      </c>
      <c r="Z1788" s="9">
        <v>0</v>
      </c>
      <c r="AA1788" s="10">
        <v>0</v>
      </c>
      <c r="AB1788" s="9">
        <v>0.82499999999999996</v>
      </c>
      <c r="AC1788" s="9">
        <v>0.43428000184893611</v>
      </c>
      <c r="AD1788" s="10">
        <v>0.62560284354175888</v>
      </c>
      <c r="AE1788" s="10">
        <v>0.68902173627696894</v>
      </c>
      <c r="AF1788" s="9">
        <v>1.0108699468850063E-3</v>
      </c>
      <c r="AG1788" s="9">
        <v>0.19734386009001997</v>
      </c>
    </row>
    <row r="1789" spans="3:33">
      <c r="C1789" t="s">
        <v>438</v>
      </c>
      <c r="D1789">
        <v>2002</v>
      </c>
      <c r="E1789" s="9">
        <v>0.5</v>
      </c>
      <c r="F1789" s="9">
        <v>0.5</v>
      </c>
      <c r="G1789" s="9">
        <v>7.2000000000000064E-2</v>
      </c>
      <c r="H1789" s="9">
        <v>0.125</v>
      </c>
      <c r="I1789" s="9">
        <v>5.5333333333333332E-2</v>
      </c>
      <c r="J1789" s="9">
        <v>0.73599999999999999</v>
      </c>
      <c r="K1789" s="10">
        <v>0.44466666666666665</v>
      </c>
      <c r="L1789" s="9">
        <v>0.77700000000000002</v>
      </c>
      <c r="M1789" s="9">
        <v>1</v>
      </c>
      <c r="N1789" s="10">
        <v>0.08</v>
      </c>
      <c r="O1789" s="10">
        <v>1</v>
      </c>
      <c r="P1789" s="9">
        <v>0.3</v>
      </c>
      <c r="Q1789" s="10">
        <v>0.76749999999999996</v>
      </c>
      <c r="R1789" s="9">
        <v>0.86304533333333333</v>
      </c>
      <c r="S1789" s="9">
        <v>0.34998585365853818</v>
      </c>
      <c r="T1789" s="11">
        <v>0.430997876</v>
      </c>
      <c r="U1789" s="9">
        <v>0.72344900109999999</v>
      </c>
      <c r="V1789" s="10">
        <v>0.5</v>
      </c>
      <c r="W1789" s="9">
        <v>0.75</v>
      </c>
      <c r="X1789" s="9">
        <v>0.31234039898698202</v>
      </c>
      <c r="Y1789" s="9">
        <v>0.45999999999999996</v>
      </c>
      <c r="Z1789" s="9">
        <v>0</v>
      </c>
      <c r="AA1789" s="10">
        <v>0</v>
      </c>
      <c r="AB1789" s="9">
        <v>0.82849999992176893</v>
      </c>
      <c r="AC1789" s="9">
        <v>0.44462000161781906</v>
      </c>
      <c r="AD1789" s="10">
        <v>0.62821956938795342</v>
      </c>
      <c r="AE1789" s="10">
        <v>0.698316331214344</v>
      </c>
      <c r="AF1789" s="9">
        <v>1.0314999453305E-3</v>
      </c>
      <c r="AG1789" s="9">
        <v>0.19331643446575425</v>
      </c>
    </row>
    <row r="1790" spans="3:33">
      <c r="C1790" t="s">
        <v>438</v>
      </c>
      <c r="D1790">
        <v>2003</v>
      </c>
      <c r="E1790" s="9">
        <v>0.5</v>
      </c>
      <c r="F1790" s="9">
        <v>0.5</v>
      </c>
      <c r="G1790" s="9">
        <v>6.7999999999999949E-2</v>
      </c>
      <c r="H1790" s="9">
        <v>0.125</v>
      </c>
      <c r="I1790" s="9">
        <v>5.5333333333333332E-2</v>
      </c>
      <c r="J1790" s="9">
        <v>0.73399999999999999</v>
      </c>
      <c r="K1790" s="10">
        <v>0.44466666666666665</v>
      </c>
      <c r="L1790" s="9">
        <v>0.77700000000000002</v>
      </c>
      <c r="M1790" s="9">
        <v>1</v>
      </c>
      <c r="N1790" s="10">
        <v>0.08</v>
      </c>
      <c r="O1790" s="10">
        <v>1</v>
      </c>
      <c r="P1790" s="9">
        <v>0.3</v>
      </c>
      <c r="Q1790" s="10">
        <v>0.76749999999999996</v>
      </c>
      <c r="R1790" s="9">
        <v>0.86436800000000003</v>
      </c>
      <c r="S1790" s="9">
        <v>0.34703951219512197</v>
      </c>
      <c r="T1790" s="11">
        <v>0.430997876</v>
      </c>
      <c r="U1790" s="9">
        <v>0.72758472760000004</v>
      </c>
      <c r="V1790" s="10">
        <v>0.5</v>
      </c>
      <c r="W1790" s="9">
        <v>0.75</v>
      </c>
      <c r="X1790" s="9">
        <v>0.31234039898698202</v>
      </c>
      <c r="Y1790" s="9">
        <v>0.45999999999999996</v>
      </c>
      <c r="Z1790" s="9">
        <v>0</v>
      </c>
      <c r="AA1790" s="10">
        <v>0</v>
      </c>
      <c r="AB1790" s="9">
        <v>0.83199999984353779</v>
      </c>
      <c r="AC1790" s="9">
        <v>0.45496000138670212</v>
      </c>
      <c r="AD1790" s="10">
        <v>0.63083629523414797</v>
      </c>
      <c r="AE1790" s="10">
        <v>0.70859787806080399</v>
      </c>
      <c r="AF1790" s="9">
        <v>6.0206172030237447E-2</v>
      </c>
      <c r="AG1790" s="9">
        <v>0.1892890088414885</v>
      </c>
    </row>
    <row r="1791" spans="3:33">
      <c r="C1791" t="s">
        <v>438</v>
      </c>
      <c r="D1791">
        <v>2004</v>
      </c>
      <c r="E1791" s="9">
        <v>0.5</v>
      </c>
      <c r="F1791" s="9">
        <v>0.5</v>
      </c>
      <c r="G1791" s="9">
        <v>6.4000000000000057E-2</v>
      </c>
      <c r="H1791" s="9">
        <v>0.125</v>
      </c>
      <c r="I1791" s="9">
        <v>5.5333333333333332E-2</v>
      </c>
      <c r="J1791" s="9">
        <v>0.73199999999999998</v>
      </c>
      <c r="K1791" s="10">
        <v>0.44466666666666665</v>
      </c>
      <c r="L1791" s="9">
        <v>0.77700000000000002</v>
      </c>
      <c r="M1791" s="9">
        <v>1</v>
      </c>
      <c r="N1791" s="10">
        <v>0.08</v>
      </c>
      <c r="O1791" s="10">
        <v>1</v>
      </c>
      <c r="P1791" s="9">
        <v>0.3</v>
      </c>
      <c r="Q1791" s="10">
        <v>0.76749999999999996</v>
      </c>
      <c r="R1791" s="9">
        <v>0.86442399999999997</v>
      </c>
      <c r="S1791" s="9">
        <v>0.34372439024390389</v>
      </c>
      <c r="T1791" s="11">
        <v>0.430997876</v>
      </c>
      <c r="U1791" s="9">
        <v>0.7284448026</v>
      </c>
      <c r="V1791" s="10">
        <v>0.5</v>
      </c>
      <c r="W1791" s="9">
        <v>0.75</v>
      </c>
      <c r="X1791" s="9">
        <v>0.31234039898698202</v>
      </c>
      <c r="Y1791" s="9">
        <v>0.45999999999999996</v>
      </c>
      <c r="Z1791" s="9">
        <v>0</v>
      </c>
      <c r="AA1791" s="10">
        <v>0</v>
      </c>
      <c r="AB1791" s="9">
        <v>0.83549999976530676</v>
      </c>
      <c r="AC1791" s="9">
        <v>0.46530000115558506</v>
      </c>
      <c r="AD1791" s="10">
        <v>0.69489692684764803</v>
      </c>
      <c r="AE1791" s="10">
        <v>0.66651472751121799</v>
      </c>
      <c r="AF1791" s="9">
        <v>0.13039849993776889</v>
      </c>
      <c r="AG1791" s="9">
        <v>0.18526158321722277</v>
      </c>
    </row>
    <row r="1792" spans="3:33">
      <c r="C1792" t="s">
        <v>438</v>
      </c>
      <c r="D1792">
        <v>2005</v>
      </c>
      <c r="E1792" s="9">
        <v>0.5</v>
      </c>
      <c r="F1792" s="9">
        <v>0.5</v>
      </c>
      <c r="G1792" s="9">
        <v>6.0000000000000053E-2</v>
      </c>
      <c r="H1792" s="9">
        <v>0.125</v>
      </c>
      <c r="I1792" s="9">
        <v>5.5333333333333332E-2</v>
      </c>
      <c r="J1792" s="9">
        <v>0.73</v>
      </c>
      <c r="K1792" s="10">
        <v>0.44466666666666665</v>
      </c>
      <c r="L1792" s="9">
        <v>0.77700000000000002</v>
      </c>
      <c r="M1792" s="9">
        <v>1</v>
      </c>
      <c r="N1792" s="10">
        <v>0.08</v>
      </c>
      <c r="O1792" s="10">
        <v>1</v>
      </c>
      <c r="P1792" s="9">
        <v>0.3</v>
      </c>
      <c r="Q1792" s="10">
        <v>0.76749999999999996</v>
      </c>
      <c r="R1792" s="9">
        <v>0.86448000000000003</v>
      </c>
      <c r="S1792" s="9">
        <v>0.34009024390244003</v>
      </c>
      <c r="T1792" s="11">
        <v>0.430997876</v>
      </c>
      <c r="U1792" s="9">
        <v>0.71433289300000002</v>
      </c>
      <c r="V1792" s="10">
        <v>0.5</v>
      </c>
      <c r="W1792" s="9">
        <v>0.75</v>
      </c>
      <c r="X1792" s="9">
        <v>0.31234039898698202</v>
      </c>
      <c r="Y1792" s="9">
        <v>0.45999999999999996</v>
      </c>
      <c r="Z1792" s="9">
        <v>0</v>
      </c>
      <c r="AA1792" s="10">
        <v>0</v>
      </c>
      <c r="AB1792" s="9">
        <v>0.83899999968707561</v>
      </c>
      <c r="AC1792" s="9">
        <v>0.47564000092446806</v>
      </c>
      <c r="AD1792" s="10">
        <v>0.71672233815002806</v>
      </c>
      <c r="AE1792" s="10">
        <v>0.69427388268497803</v>
      </c>
      <c r="AF1792" s="9">
        <v>0.14312480007311554</v>
      </c>
      <c r="AG1792" s="9">
        <v>0.18123415759295705</v>
      </c>
    </row>
    <row r="1793" spans="3:33">
      <c r="C1793" t="s">
        <v>438</v>
      </c>
      <c r="D1793">
        <v>2006</v>
      </c>
      <c r="E1793" s="9">
        <v>0.5</v>
      </c>
      <c r="F1793" s="9">
        <v>0.5</v>
      </c>
      <c r="G1793" s="9">
        <v>7.8799999579787228E-2</v>
      </c>
      <c r="H1793" s="9">
        <v>0.125</v>
      </c>
      <c r="I1793" s="9">
        <v>5.5333333333333332E-2</v>
      </c>
      <c r="J1793" s="9">
        <v>0.7353999998793006</v>
      </c>
      <c r="K1793" s="10">
        <v>0.44466666666666665</v>
      </c>
      <c r="L1793" s="9">
        <v>0.7762</v>
      </c>
      <c r="M1793" s="9">
        <v>1</v>
      </c>
      <c r="N1793" s="10">
        <v>0.08</v>
      </c>
      <c r="O1793" s="10">
        <v>1</v>
      </c>
      <c r="P1793" s="9">
        <v>0.3</v>
      </c>
      <c r="Q1793" s="10">
        <v>0.76749999999999996</v>
      </c>
      <c r="R1793" s="9">
        <v>0.86448000000000003</v>
      </c>
      <c r="S1793" s="9">
        <v>0.33622634146341601</v>
      </c>
      <c r="T1793" s="11">
        <v>0.430997876</v>
      </c>
      <c r="U1793" s="9">
        <v>0.70127260550000003</v>
      </c>
      <c r="V1793" s="10">
        <v>0.5</v>
      </c>
      <c r="W1793" s="9">
        <v>0.75</v>
      </c>
      <c r="X1793" s="9">
        <v>0.31234039898698202</v>
      </c>
      <c r="Y1793" s="9">
        <v>0.45999999999999996</v>
      </c>
      <c r="Z1793" s="9">
        <v>0</v>
      </c>
      <c r="AA1793" s="10">
        <v>0</v>
      </c>
      <c r="AB1793" s="9">
        <v>0.84249999960884447</v>
      </c>
      <c r="AC1793" s="9">
        <v>0.48598000069335107</v>
      </c>
      <c r="AD1793" s="10">
        <v>0.72621011105672806</v>
      </c>
      <c r="AE1793" s="10">
        <v>0.70150730391134997</v>
      </c>
      <c r="AF1793" s="9">
        <v>0.18838120276176443</v>
      </c>
      <c r="AG1793" s="9">
        <v>0.1772067319686913</v>
      </c>
    </row>
    <row r="1794" spans="3:33">
      <c r="C1794" t="s">
        <v>438</v>
      </c>
      <c r="D1794">
        <v>2007</v>
      </c>
      <c r="E1794" s="9">
        <v>0.5</v>
      </c>
      <c r="F1794" s="9">
        <v>0.5</v>
      </c>
      <c r="G1794" s="9">
        <v>9.7599999159574513E-2</v>
      </c>
      <c r="H1794" s="9">
        <v>0.125</v>
      </c>
      <c r="I1794" s="9">
        <v>5.5333333333333332E-2</v>
      </c>
      <c r="J1794" s="9">
        <v>0.74079999975860122</v>
      </c>
      <c r="K1794" s="10">
        <v>0.44466666666666665</v>
      </c>
      <c r="L1794" s="9">
        <v>0.77540000000000009</v>
      </c>
      <c r="M1794" s="9">
        <v>1</v>
      </c>
      <c r="N1794" s="10">
        <v>0.08</v>
      </c>
      <c r="O1794" s="10">
        <v>1</v>
      </c>
      <c r="P1794" s="9">
        <v>0.3</v>
      </c>
      <c r="Q1794" s="10">
        <v>0.76749999999999996</v>
      </c>
      <c r="R1794" s="9">
        <v>0.86448000000000003</v>
      </c>
      <c r="S1794" s="9">
        <v>0.33227317073170815</v>
      </c>
      <c r="T1794" s="11">
        <v>0.430997876</v>
      </c>
      <c r="U1794" s="9">
        <v>0.72205930269999996</v>
      </c>
      <c r="V1794" s="10">
        <v>0.5</v>
      </c>
      <c r="W1794" s="9">
        <v>0.75</v>
      </c>
      <c r="X1794" s="9">
        <v>0.31234039898698202</v>
      </c>
      <c r="Y1794" s="9">
        <v>0.45999999999999996</v>
      </c>
      <c r="Z1794" s="9">
        <v>0</v>
      </c>
      <c r="AA1794" s="10">
        <v>0</v>
      </c>
      <c r="AB1794" s="9">
        <v>0.84599999953061344</v>
      </c>
      <c r="AC1794" s="9">
        <v>0.49632000046223401</v>
      </c>
      <c r="AD1794" s="10">
        <v>0.72549976029462004</v>
      </c>
      <c r="AE1794" s="10">
        <v>0.70403992434104001</v>
      </c>
      <c r="AF1794" s="9">
        <v>0.27682177605445218</v>
      </c>
      <c r="AG1794" s="9">
        <v>0.17317930634442558</v>
      </c>
    </row>
    <row r="1795" spans="3:33">
      <c r="C1795" t="s">
        <v>438</v>
      </c>
      <c r="D1795">
        <v>2008</v>
      </c>
      <c r="E1795" s="9">
        <v>0.5</v>
      </c>
      <c r="F1795" s="9">
        <v>0.5</v>
      </c>
      <c r="G1795" s="9">
        <v>0.1163999987393618</v>
      </c>
      <c r="H1795" s="9">
        <v>0.125</v>
      </c>
      <c r="I1795" s="9">
        <v>5.5333333333333332E-2</v>
      </c>
      <c r="J1795" s="9">
        <v>0.74619999963790185</v>
      </c>
      <c r="K1795" s="10">
        <v>0.44466666666666665</v>
      </c>
      <c r="L1795" s="9">
        <v>0.77459999999999996</v>
      </c>
      <c r="M1795" s="9">
        <v>1</v>
      </c>
      <c r="N1795" s="10">
        <v>0.08</v>
      </c>
      <c r="O1795" s="10">
        <v>1</v>
      </c>
      <c r="P1795" s="9">
        <v>0.3</v>
      </c>
      <c r="Q1795" s="10">
        <v>0.76749999999999996</v>
      </c>
      <c r="R1795" s="9">
        <v>0.86448000000000003</v>
      </c>
      <c r="S1795" s="9">
        <v>0.32833951219512192</v>
      </c>
      <c r="T1795" s="11">
        <v>0.430997876</v>
      </c>
      <c r="U1795" s="9">
        <v>0.67199526349999994</v>
      </c>
      <c r="V1795" s="10">
        <v>0.5</v>
      </c>
      <c r="W1795" s="9">
        <v>0.75</v>
      </c>
      <c r="X1795" s="9">
        <v>0.31234039898698202</v>
      </c>
      <c r="Y1795" s="9">
        <v>0.45999999999999996</v>
      </c>
      <c r="Z1795" s="9">
        <v>0</v>
      </c>
      <c r="AA1795" s="10">
        <v>0</v>
      </c>
      <c r="AB1795" s="9">
        <v>0.8494999994523823</v>
      </c>
      <c r="AC1795" s="9">
        <v>0.50666000023111701</v>
      </c>
      <c r="AD1795" s="10">
        <v>0.73348662177519197</v>
      </c>
      <c r="AE1795" s="10">
        <v>0.7115903518706681</v>
      </c>
      <c r="AF1795" s="9">
        <v>0.34214662794371886</v>
      </c>
      <c r="AG1795" s="9">
        <v>0.16915188072015983</v>
      </c>
    </row>
    <row r="1796" spans="3:33">
      <c r="C1796" t="s">
        <v>438</v>
      </c>
      <c r="D1796">
        <v>2009</v>
      </c>
      <c r="E1796" s="9">
        <v>0.5</v>
      </c>
      <c r="F1796" s="9">
        <v>0.5</v>
      </c>
      <c r="G1796" s="9">
        <v>0.13519999831914897</v>
      </c>
      <c r="H1796" s="9">
        <v>0.125</v>
      </c>
      <c r="I1796" s="9">
        <v>5.5333333333333332E-2</v>
      </c>
      <c r="J1796" s="9">
        <v>0.75159999951720236</v>
      </c>
      <c r="K1796" s="10">
        <v>0.44466666666666665</v>
      </c>
      <c r="L1796" s="9">
        <v>0.77379999999999993</v>
      </c>
      <c r="M1796" s="9">
        <v>1</v>
      </c>
      <c r="N1796" s="10">
        <v>0.08</v>
      </c>
      <c r="O1796" s="10">
        <v>1</v>
      </c>
      <c r="P1796" s="9">
        <v>0.3</v>
      </c>
      <c r="Q1796" s="10">
        <v>0.76749999999999996</v>
      </c>
      <c r="R1796" s="9">
        <v>0.86448000000000003</v>
      </c>
      <c r="S1796" s="9">
        <v>0.3557727213380395</v>
      </c>
      <c r="T1796" s="11">
        <v>0.430997876</v>
      </c>
      <c r="U1796" s="9">
        <v>0.68713136730000002</v>
      </c>
      <c r="V1796" s="10">
        <v>0.5</v>
      </c>
      <c r="W1796" s="9">
        <v>0.75</v>
      </c>
      <c r="X1796" s="9">
        <v>0.31234039898698202</v>
      </c>
      <c r="Y1796" s="9">
        <v>0.45999999999999996</v>
      </c>
      <c r="Z1796" s="9">
        <v>0</v>
      </c>
      <c r="AA1796" s="10">
        <v>0</v>
      </c>
      <c r="AB1796" s="9">
        <v>0.85299999937415127</v>
      </c>
      <c r="AC1796" s="9">
        <v>0.51700000000000002</v>
      </c>
      <c r="AD1796" s="10">
        <v>0.76042526428169599</v>
      </c>
      <c r="AE1796" s="10">
        <v>0.71022030539897596</v>
      </c>
      <c r="AF1796" s="9">
        <v>0.38131477333847108</v>
      </c>
      <c r="AG1796" s="9">
        <v>0.1651244550958941</v>
      </c>
    </row>
    <row r="1797" spans="3:33">
      <c r="C1797" t="s">
        <v>438</v>
      </c>
      <c r="D1797">
        <v>2010</v>
      </c>
      <c r="E1797" s="9">
        <v>0.5</v>
      </c>
      <c r="F1797" s="9">
        <v>0.5</v>
      </c>
      <c r="G1797" s="9">
        <v>0.15399999789893626</v>
      </c>
      <c r="H1797" s="9">
        <v>0.125</v>
      </c>
      <c r="I1797" s="9">
        <v>5.5333333333333332E-2</v>
      </c>
      <c r="J1797" s="9">
        <v>0.75699999939650298</v>
      </c>
      <c r="K1797" s="10">
        <v>0.44466666666666665</v>
      </c>
      <c r="L1797" s="9">
        <v>0.7815379998270422</v>
      </c>
      <c r="M1797" s="9">
        <v>1</v>
      </c>
      <c r="N1797" s="10">
        <v>0.08</v>
      </c>
      <c r="O1797" s="10">
        <v>1</v>
      </c>
      <c r="P1797" s="9">
        <v>0.3</v>
      </c>
      <c r="Q1797" s="10">
        <v>0.76749999999999996</v>
      </c>
      <c r="R1797" s="9">
        <v>0.86448000000000003</v>
      </c>
      <c r="S1797" s="9">
        <v>0.38320593048095697</v>
      </c>
      <c r="T1797" s="11">
        <v>0.430997876</v>
      </c>
      <c r="U1797" s="9">
        <v>0.69400268081941419</v>
      </c>
      <c r="V1797" s="10">
        <v>0.5</v>
      </c>
      <c r="W1797" s="9">
        <v>0.75</v>
      </c>
      <c r="X1797" s="9">
        <v>0.31234039898698202</v>
      </c>
      <c r="Y1797" s="9">
        <v>0.45999999999999996</v>
      </c>
      <c r="Z1797" s="9">
        <v>0</v>
      </c>
      <c r="AA1797" s="10">
        <v>0</v>
      </c>
      <c r="AB1797" s="9">
        <v>0.85649999929592013</v>
      </c>
      <c r="AC1797" s="9">
        <v>0.50600000000000001</v>
      </c>
      <c r="AD1797" s="10">
        <v>0.75782101169708871</v>
      </c>
      <c r="AE1797" s="10">
        <v>0.70811810239197415</v>
      </c>
      <c r="AF1797" s="9">
        <v>0.37750162569031687</v>
      </c>
      <c r="AG1797" s="9">
        <v>0.16109702947162838</v>
      </c>
    </row>
    <row r="1798" spans="3:33">
      <c r="C1798" t="s">
        <v>439</v>
      </c>
      <c r="D1798">
        <v>1995</v>
      </c>
      <c r="E1798" s="9">
        <v>4.8980454545454563E-2</v>
      </c>
      <c r="F1798" s="9">
        <v>0.16440000000000002</v>
      </c>
      <c r="G1798" s="9">
        <v>6.9999999999999951E-2</v>
      </c>
      <c r="H1798" s="9">
        <v>0.55000000000000004</v>
      </c>
      <c r="I1798" s="9">
        <v>0.01</v>
      </c>
      <c r="J1798" s="9">
        <v>0.28899999823421241</v>
      </c>
      <c r="K1798" s="10">
        <v>0.27966666666666667</v>
      </c>
      <c r="L1798" s="9">
        <v>0.53700000000000003</v>
      </c>
      <c r="M1798" s="9">
        <v>0.72142060090012328</v>
      </c>
      <c r="N1798" s="10">
        <v>0.08</v>
      </c>
      <c r="O1798" s="10">
        <v>0.08</v>
      </c>
      <c r="P1798" s="9">
        <v>0.05</v>
      </c>
      <c r="Q1798" s="10">
        <v>0.87499999999999989</v>
      </c>
      <c r="R1798" s="9">
        <v>0.54079999999999995</v>
      </c>
      <c r="S1798" s="9">
        <v>0.36757365853658597</v>
      </c>
      <c r="T1798" s="11">
        <v>0.120408164</v>
      </c>
      <c r="U1798" s="9">
        <v>0</v>
      </c>
      <c r="V1798" s="10">
        <v>2.7133969500000001E-2</v>
      </c>
      <c r="W1798" s="9">
        <v>2.2383562445238349E-2</v>
      </c>
      <c r="X1798" s="9">
        <v>2.0423356933776698E-2</v>
      </c>
      <c r="Y1798" s="9">
        <v>0</v>
      </c>
      <c r="Z1798" s="9">
        <v>0.97</v>
      </c>
      <c r="AA1798" s="10">
        <v>0.18242626938279113</v>
      </c>
      <c r="AB1798" s="9">
        <v>0.12699996950000003</v>
      </c>
      <c r="AC1798" s="9">
        <v>0.33</v>
      </c>
      <c r="AD1798" s="10">
        <v>0.51029015359776153</v>
      </c>
      <c r="AE1798" s="10">
        <v>0.47722164105355025</v>
      </c>
      <c r="AF1798" s="9">
        <v>2.3260784258168481E-4</v>
      </c>
      <c r="AG1798" s="9">
        <v>0.43332485714285718</v>
      </c>
    </row>
    <row r="1799" spans="3:33">
      <c r="C1799" t="s">
        <v>439</v>
      </c>
      <c r="D1799">
        <v>1996</v>
      </c>
      <c r="E1799" s="9">
        <v>4.8980454545454563E-2</v>
      </c>
      <c r="F1799" s="9">
        <v>0.16440000000000002</v>
      </c>
      <c r="G1799" s="9">
        <v>7.2000000000000064E-2</v>
      </c>
      <c r="H1799" s="9">
        <v>0.55000000000000004</v>
      </c>
      <c r="I1799" s="9">
        <v>0.01</v>
      </c>
      <c r="J1799" s="9">
        <v>0.27319999858736987</v>
      </c>
      <c r="K1799" s="10">
        <v>0.27966666666666667</v>
      </c>
      <c r="L1799" s="9">
        <v>0.54039999999999999</v>
      </c>
      <c r="M1799" s="9">
        <v>0.72802536470312385</v>
      </c>
      <c r="N1799" s="10">
        <v>0.08</v>
      </c>
      <c r="O1799" s="10">
        <v>0.03</v>
      </c>
      <c r="P1799" s="9">
        <v>0.05</v>
      </c>
      <c r="Q1799" s="10">
        <v>0.87499999999999989</v>
      </c>
      <c r="R1799" s="9">
        <v>0.54079999999999995</v>
      </c>
      <c r="S1799" s="9">
        <v>0.37031073170731788</v>
      </c>
      <c r="T1799" s="11">
        <v>0.120408164</v>
      </c>
      <c r="U1799" s="9">
        <v>0</v>
      </c>
      <c r="V1799" s="10">
        <v>2.4674498449999999E-2</v>
      </c>
      <c r="W1799" s="9">
        <v>2.2383562445238349E-2</v>
      </c>
      <c r="X1799" s="9">
        <v>2.0423356933776698E-2</v>
      </c>
      <c r="Y1799" s="9">
        <v>0</v>
      </c>
      <c r="Z1799" s="9">
        <v>0.97</v>
      </c>
      <c r="AA1799" s="10">
        <v>0.18242626938279113</v>
      </c>
      <c r="AB1799" s="9">
        <v>0.13099998470000007</v>
      </c>
      <c r="AC1799" s="9">
        <v>0.52500000000000002</v>
      </c>
      <c r="AD1799" s="10">
        <v>0.51050015672761995</v>
      </c>
      <c r="AE1799" s="10">
        <v>0.47675677659585797</v>
      </c>
      <c r="AF1799" s="9">
        <v>2.3735494130161112E-4</v>
      </c>
      <c r="AG1799" s="9">
        <v>0.370222</v>
      </c>
    </row>
    <row r="1800" spans="3:33">
      <c r="C1800" t="s">
        <v>439</v>
      </c>
      <c r="D1800">
        <v>1997</v>
      </c>
      <c r="E1800" s="9">
        <v>4.8980454545454563E-2</v>
      </c>
      <c r="F1800" s="9">
        <v>0.16440000000000002</v>
      </c>
      <c r="G1800" s="9">
        <v>7.4000000000000066E-2</v>
      </c>
      <c r="H1800" s="9">
        <v>0.55000000000000004</v>
      </c>
      <c r="I1800" s="9">
        <v>0.01</v>
      </c>
      <c r="J1800" s="9">
        <v>0.25739999894052745</v>
      </c>
      <c r="K1800" s="10">
        <v>0.27966666666666667</v>
      </c>
      <c r="L1800" s="9">
        <v>0.54380000000000006</v>
      </c>
      <c r="M1800" s="9">
        <v>0.73362133560407528</v>
      </c>
      <c r="N1800" s="10">
        <v>0.08</v>
      </c>
      <c r="O1800" s="10">
        <v>0.02</v>
      </c>
      <c r="P1800" s="9">
        <v>0.05</v>
      </c>
      <c r="Q1800" s="10">
        <v>0.87499999999999989</v>
      </c>
      <c r="R1800" s="9">
        <v>0.54079999999999995</v>
      </c>
      <c r="S1800" s="9">
        <v>0.37171268292683013</v>
      </c>
      <c r="T1800" s="11">
        <v>0.120408164</v>
      </c>
      <c r="U1800" s="9">
        <v>0</v>
      </c>
      <c r="V1800" s="10">
        <v>2.22150274E-2</v>
      </c>
      <c r="W1800" s="9">
        <v>2.2383562445238349E-2</v>
      </c>
      <c r="X1800" s="9">
        <v>2.0423356933776698E-2</v>
      </c>
      <c r="Y1800" s="9">
        <v>0</v>
      </c>
      <c r="Z1800" s="9">
        <v>0.97</v>
      </c>
      <c r="AA1800" s="10">
        <v>0.18242626938279113</v>
      </c>
      <c r="AB1800" s="9">
        <v>0.13099998470000007</v>
      </c>
      <c r="AC1800" s="9">
        <v>0.48899999999999999</v>
      </c>
      <c r="AD1800" s="10">
        <v>0.52018445970502492</v>
      </c>
      <c r="AE1800" s="10">
        <v>0.49121288693283105</v>
      </c>
      <c r="AF1800" s="9">
        <v>5.7299424471557784E-4</v>
      </c>
      <c r="AG1800" s="9">
        <v>0.39323528571428573</v>
      </c>
    </row>
    <row r="1801" spans="3:33">
      <c r="C1801" t="s">
        <v>439</v>
      </c>
      <c r="D1801">
        <v>1998</v>
      </c>
      <c r="E1801" s="9">
        <v>4.8980454545454563E-2</v>
      </c>
      <c r="F1801" s="9">
        <v>0.16440000000000002</v>
      </c>
      <c r="G1801" s="9">
        <v>7.5999999999999956E-2</v>
      </c>
      <c r="H1801" s="9">
        <v>0.55000000000000004</v>
      </c>
      <c r="I1801" s="9">
        <v>0.01</v>
      </c>
      <c r="J1801" s="9">
        <v>0.24159999929368492</v>
      </c>
      <c r="K1801" s="10">
        <v>0.27966666666666667</v>
      </c>
      <c r="L1801" s="9">
        <v>0.54720000000000002</v>
      </c>
      <c r="M1801" s="9">
        <v>0.73997049057512143</v>
      </c>
      <c r="N1801" s="10">
        <v>0.08</v>
      </c>
      <c r="O1801" s="10">
        <v>0.03</v>
      </c>
      <c r="P1801" s="9">
        <v>0.05</v>
      </c>
      <c r="Q1801" s="10">
        <v>0.87499999999999989</v>
      </c>
      <c r="R1801" s="9">
        <v>0.54079999999999995</v>
      </c>
      <c r="S1801" s="9">
        <v>0.37164048780487802</v>
      </c>
      <c r="T1801" s="11">
        <v>0.120408164</v>
      </c>
      <c r="U1801" s="9">
        <v>5.1624925600000007E-3</v>
      </c>
      <c r="V1801" s="10">
        <v>1.9755556350000002E-2</v>
      </c>
      <c r="W1801" s="9">
        <v>2.2383562445238349E-2</v>
      </c>
      <c r="X1801" s="9">
        <v>2.0423356933776698E-2</v>
      </c>
      <c r="Y1801" s="9">
        <v>0</v>
      </c>
      <c r="Z1801" s="9">
        <v>0.97</v>
      </c>
      <c r="AA1801" s="10">
        <v>0.18242626938279113</v>
      </c>
      <c r="AB1801" s="9">
        <v>0.13</v>
      </c>
      <c r="AC1801" s="9">
        <v>0.53500000000000003</v>
      </c>
      <c r="AD1801" s="10">
        <v>0.52986876268242999</v>
      </c>
      <c r="AE1801" s="10">
        <v>0.50566899726980419</v>
      </c>
      <c r="AF1801" s="9">
        <v>1.8441691310694442E-3</v>
      </c>
      <c r="AG1801" s="9">
        <v>0.43015278571428572</v>
      </c>
    </row>
    <row r="1802" spans="3:33">
      <c r="C1802" t="s">
        <v>439</v>
      </c>
      <c r="D1802">
        <v>1999</v>
      </c>
      <c r="E1802" s="9">
        <v>4.8980454545454563E-2</v>
      </c>
      <c r="F1802" s="9">
        <v>0.16440000000000002</v>
      </c>
      <c r="G1802" s="9">
        <v>7.7999999999999958E-2</v>
      </c>
      <c r="H1802" s="9">
        <v>0.55000000000000004</v>
      </c>
      <c r="I1802" s="9">
        <v>0.01</v>
      </c>
      <c r="J1802" s="9">
        <v>0.2257999996468425</v>
      </c>
      <c r="K1802" s="10">
        <v>0.27966666666666667</v>
      </c>
      <c r="L1802" s="9">
        <v>0.55059999999999998</v>
      </c>
      <c r="M1802" s="9">
        <v>0.74607038818025984</v>
      </c>
      <c r="N1802" s="10">
        <v>0.08</v>
      </c>
      <c r="O1802" s="10">
        <v>0.01</v>
      </c>
      <c r="P1802" s="9">
        <v>0.05</v>
      </c>
      <c r="Q1802" s="10">
        <v>0.87499999999999989</v>
      </c>
      <c r="R1802" s="9">
        <v>0.54079999999999995</v>
      </c>
      <c r="S1802" s="9">
        <v>0.37000439024390408</v>
      </c>
      <c r="T1802" s="11">
        <v>0.120408164</v>
      </c>
      <c r="U1802" s="9">
        <v>1.8527814220000001E-2</v>
      </c>
      <c r="V1802" s="10">
        <v>1.72960853E-2</v>
      </c>
      <c r="W1802" s="9">
        <v>2.2383562445238349E-2</v>
      </c>
      <c r="X1802" s="9">
        <v>2.0423356933776698E-2</v>
      </c>
      <c r="Y1802" s="9">
        <v>0</v>
      </c>
      <c r="Z1802" s="9">
        <v>0.97</v>
      </c>
      <c r="AA1802" s="10">
        <v>0.18242626938279113</v>
      </c>
      <c r="AB1802" s="9">
        <v>0.13</v>
      </c>
      <c r="AC1802" s="9">
        <v>0.56100000000000005</v>
      </c>
      <c r="AD1802" s="10">
        <v>0.49351719777514902</v>
      </c>
      <c r="AE1802" s="10">
        <v>0.50531442530871251</v>
      </c>
      <c r="AF1802" s="9">
        <v>4.8055621498547772E-3</v>
      </c>
      <c r="AG1802" s="9">
        <v>0.46707028571428577</v>
      </c>
    </row>
    <row r="1803" spans="3:33">
      <c r="C1803" t="s">
        <v>439</v>
      </c>
      <c r="D1803">
        <v>2000</v>
      </c>
      <c r="E1803" s="9">
        <v>4.8980454545454563E-2</v>
      </c>
      <c r="F1803" s="9">
        <v>0.16440000000000002</v>
      </c>
      <c r="G1803" s="9">
        <v>7.999999999999996E-2</v>
      </c>
      <c r="H1803" s="9">
        <v>0.55000000000000004</v>
      </c>
      <c r="I1803" s="9">
        <v>0.01</v>
      </c>
      <c r="J1803" s="9">
        <v>0.20999999999999996</v>
      </c>
      <c r="K1803" s="10">
        <v>0.27966666666666667</v>
      </c>
      <c r="L1803" s="9">
        <v>0.55399999999999994</v>
      </c>
      <c r="M1803" s="9">
        <v>0.74778569971402331</v>
      </c>
      <c r="N1803" s="10">
        <v>0.08</v>
      </c>
      <c r="O1803" s="10">
        <v>0.03</v>
      </c>
      <c r="P1803" s="9">
        <v>0.05</v>
      </c>
      <c r="Q1803" s="10">
        <v>0.87499999999999989</v>
      </c>
      <c r="R1803" s="9">
        <v>0.54079999999999995</v>
      </c>
      <c r="S1803" s="9">
        <v>0.36691512195121989</v>
      </c>
      <c r="T1803" s="11">
        <v>0.120408164</v>
      </c>
      <c r="U1803" s="9">
        <v>0.1592202912</v>
      </c>
      <c r="V1803" s="10">
        <v>1.483661425E-2</v>
      </c>
      <c r="W1803" s="9">
        <v>2.2383562445238349E-2</v>
      </c>
      <c r="X1803" s="9">
        <v>2.0423356933776698E-2</v>
      </c>
      <c r="Y1803" s="9">
        <v>0</v>
      </c>
      <c r="Z1803" s="9">
        <v>0.97</v>
      </c>
      <c r="AA1803" s="10">
        <v>0.18242626938279113</v>
      </c>
      <c r="AB1803" s="9">
        <v>0.13900001529999995</v>
      </c>
      <c r="AC1803" s="9">
        <v>0.59599999999999997</v>
      </c>
      <c r="AD1803" s="10">
        <v>0.45716563286786799</v>
      </c>
      <c r="AE1803" s="10">
        <v>0.50495985334762072</v>
      </c>
      <c r="AF1803" s="9">
        <v>3.7667015614983222E-2</v>
      </c>
      <c r="AG1803" s="9">
        <v>0.46470957142857144</v>
      </c>
    </row>
    <row r="1804" spans="3:33">
      <c r="C1804" t="s">
        <v>439</v>
      </c>
      <c r="D1804">
        <v>2001</v>
      </c>
      <c r="E1804" s="9">
        <v>4.8980454545454563E-2</v>
      </c>
      <c r="F1804" s="9">
        <v>0.16440000000000002</v>
      </c>
      <c r="G1804" s="9">
        <v>8.4000000000000075E-2</v>
      </c>
      <c r="H1804" s="9">
        <v>0.55000000000000004</v>
      </c>
      <c r="I1804" s="9">
        <v>0.01</v>
      </c>
      <c r="J1804" s="9">
        <v>0.20999999999999996</v>
      </c>
      <c r="K1804" s="10">
        <v>0.27966666666666667</v>
      </c>
      <c r="L1804" s="9">
        <v>0.55799999999999994</v>
      </c>
      <c r="M1804" s="9">
        <v>0.75139032127457628</v>
      </c>
      <c r="N1804" s="10">
        <v>0.08</v>
      </c>
      <c r="O1804" s="10">
        <v>0.02</v>
      </c>
      <c r="P1804" s="9">
        <v>0.05</v>
      </c>
      <c r="Q1804" s="10">
        <v>0.87499999999999989</v>
      </c>
      <c r="R1804" s="9">
        <v>0.54079999999999995</v>
      </c>
      <c r="S1804" s="9">
        <v>0.36266292682927004</v>
      </c>
      <c r="T1804" s="11">
        <v>0.120408164</v>
      </c>
      <c r="U1804" s="9">
        <v>0.2739405244</v>
      </c>
      <c r="V1804" s="10">
        <v>1.377167935E-2</v>
      </c>
      <c r="W1804" s="9">
        <v>2.2383562445238349E-2</v>
      </c>
      <c r="X1804" s="9">
        <v>2.0423356933776698E-2</v>
      </c>
      <c r="Y1804" s="9">
        <v>0</v>
      </c>
      <c r="Z1804" s="9">
        <v>0.97</v>
      </c>
      <c r="AA1804" s="10">
        <v>0.18242626938279113</v>
      </c>
      <c r="AB1804" s="9">
        <v>0.13950000765000004</v>
      </c>
      <c r="AC1804" s="9">
        <v>0.54899999999999993</v>
      </c>
      <c r="AD1804" s="10">
        <v>0.46257560159931599</v>
      </c>
      <c r="AE1804" s="10">
        <v>0.44985967927007442</v>
      </c>
      <c r="AF1804" s="9">
        <v>6.1992206339818993E-2</v>
      </c>
      <c r="AG1804" s="9">
        <v>0.45324714285714285</v>
      </c>
    </row>
    <row r="1805" spans="3:33">
      <c r="C1805" t="s">
        <v>439</v>
      </c>
      <c r="D1805">
        <v>2002</v>
      </c>
      <c r="E1805" s="9">
        <v>4.8980454545454563E-2</v>
      </c>
      <c r="F1805" s="9">
        <v>0.16440000000000002</v>
      </c>
      <c r="G1805" s="9">
        <v>8.7999999999999967E-2</v>
      </c>
      <c r="H1805" s="9">
        <v>0.55000000000000004</v>
      </c>
      <c r="I1805" s="9">
        <v>0.01</v>
      </c>
      <c r="J1805" s="9">
        <v>0.20999999999999996</v>
      </c>
      <c r="K1805" s="10">
        <v>0.27966666666666667</v>
      </c>
      <c r="L1805" s="9">
        <v>0.56200000000000006</v>
      </c>
      <c r="M1805" s="9">
        <v>0.7535924706924404</v>
      </c>
      <c r="N1805" s="10">
        <v>0.08</v>
      </c>
      <c r="O1805" s="10">
        <v>0.06</v>
      </c>
      <c r="P1805" s="9">
        <v>0.05</v>
      </c>
      <c r="Q1805" s="10">
        <v>0.87499999999999989</v>
      </c>
      <c r="R1805" s="9">
        <v>0.54079999999999995</v>
      </c>
      <c r="S1805" s="9">
        <v>0.35779902439024402</v>
      </c>
      <c r="T1805" s="11">
        <v>0.120408164</v>
      </c>
      <c r="U1805" s="9">
        <v>6.3018248599999993E-2</v>
      </c>
      <c r="V1805" s="10">
        <v>1.270674445E-2</v>
      </c>
      <c r="W1805" s="9">
        <v>2.2383562445238349E-2</v>
      </c>
      <c r="X1805" s="9">
        <v>2.0423356933776698E-2</v>
      </c>
      <c r="Y1805" s="9">
        <v>0</v>
      </c>
      <c r="Z1805" s="9">
        <v>0.97</v>
      </c>
      <c r="AA1805" s="10">
        <v>0.18242626938279113</v>
      </c>
      <c r="AB1805" s="9">
        <v>0.14000000000000001</v>
      </c>
      <c r="AC1805" s="9">
        <v>0.57399999999999995</v>
      </c>
      <c r="AD1805" s="10">
        <v>0.46798557033076393</v>
      </c>
      <c r="AE1805" s="10">
        <v>0.394759505192528</v>
      </c>
      <c r="AF1805" s="9">
        <v>9.4884458936960209E-2</v>
      </c>
      <c r="AG1805" s="9">
        <v>0.46007471428571428</v>
      </c>
    </row>
    <row r="1806" spans="3:33">
      <c r="C1806" t="s">
        <v>439</v>
      </c>
      <c r="D1806">
        <v>2003</v>
      </c>
      <c r="E1806" s="9">
        <v>4.8980454545454563E-2</v>
      </c>
      <c r="F1806" s="9">
        <v>0.16440000000000002</v>
      </c>
      <c r="G1806" s="9">
        <v>9.2000000000000082E-2</v>
      </c>
      <c r="H1806" s="9">
        <v>0.55000000000000004</v>
      </c>
      <c r="I1806" s="9">
        <v>0.01</v>
      </c>
      <c r="J1806" s="9">
        <v>0.20999999999999996</v>
      </c>
      <c r="K1806" s="10">
        <v>0.27966666666666667</v>
      </c>
      <c r="L1806" s="9">
        <v>0.56600000000000006</v>
      </c>
      <c r="M1806" s="9">
        <v>0.77584681930376376</v>
      </c>
      <c r="N1806" s="10">
        <v>0.08</v>
      </c>
      <c r="O1806" s="10">
        <v>0.14000000000000001</v>
      </c>
      <c r="P1806" s="9">
        <v>0.05</v>
      </c>
      <c r="Q1806" s="10">
        <v>0.87499999999999989</v>
      </c>
      <c r="R1806" s="9">
        <v>0.54079999999999995</v>
      </c>
      <c r="S1806" s="9">
        <v>0.35280390243902593</v>
      </c>
      <c r="T1806" s="11">
        <v>0.120408164</v>
      </c>
      <c r="U1806" s="9">
        <v>4.4802254640000004E-2</v>
      </c>
      <c r="V1806" s="10">
        <v>1.164180955E-2</v>
      </c>
      <c r="W1806" s="9">
        <v>2.2383562445238349E-2</v>
      </c>
      <c r="X1806" s="9">
        <v>2.0423356933776698E-2</v>
      </c>
      <c r="Y1806" s="9">
        <v>0</v>
      </c>
      <c r="Z1806" s="9">
        <v>0.97</v>
      </c>
      <c r="AA1806" s="10">
        <v>0.18242626938279113</v>
      </c>
      <c r="AB1806" s="9">
        <v>0.13800003049999998</v>
      </c>
      <c r="AC1806" s="9">
        <v>0.6</v>
      </c>
      <c r="AD1806" s="10">
        <v>0.45476120476697002</v>
      </c>
      <c r="AE1806" s="10">
        <v>0.37543221985771796</v>
      </c>
      <c r="AF1806" s="9">
        <v>0.13601703643803223</v>
      </c>
      <c r="AG1806" s="9">
        <v>0.47569771428571428</v>
      </c>
    </row>
    <row r="1807" spans="3:33">
      <c r="C1807" t="s">
        <v>439</v>
      </c>
      <c r="D1807">
        <v>2004</v>
      </c>
      <c r="E1807" s="9">
        <v>4.8980454545454563E-2</v>
      </c>
      <c r="F1807" s="9">
        <v>0.16440000000000002</v>
      </c>
      <c r="G1807" s="9">
        <v>9.5999999999999974E-2</v>
      </c>
      <c r="H1807" s="9">
        <v>0.55000000000000004</v>
      </c>
      <c r="I1807" s="9">
        <v>0.01</v>
      </c>
      <c r="J1807" s="9">
        <v>0.20999999999999996</v>
      </c>
      <c r="K1807" s="10">
        <v>0.27966666666666667</v>
      </c>
      <c r="L1807" s="9">
        <v>0.56999999999999995</v>
      </c>
      <c r="M1807" s="9">
        <v>0.77445520736862716</v>
      </c>
      <c r="N1807" s="10">
        <v>0.08</v>
      </c>
      <c r="O1807" s="10">
        <v>7.0000000000000007E-2</v>
      </c>
      <c r="P1807" s="9">
        <v>0.05</v>
      </c>
      <c r="Q1807" s="10">
        <v>0.87499999999999989</v>
      </c>
      <c r="R1807" s="9">
        <v>0.54340000000000011</v>
      </c>
      <c r="S1807" s="9">
        <v>0.34793853658536589</v>
      </c>
      <c r="T1807" s="11">
        <v>0.120408164</v>
      </c>
      <c r="U1807" s="9">
        <v>3.3500499480000001E-2</v>
      </c>
      <c r="V1807" s="10">
        <v>1.057687465E-2</v>
      </c>
      <c r="W1807" s="9">
        <v>2.2383562445238349E-2</v>
      </c>
      <c r="X1807" s="9">
        <v>2.0423356933776698E-2</v>
      </c>
      <c r="Y1807" s="9">
        <v>0</v>
      </c>
      <c r="Z1807" s="9">
        <v>0.97</v>
      </c>
      <c r="AA1807" s="10">
        <v>0.18242626938279113</v>
      </c>
      <c r="AB1807" s="9">
        <v>0.13800003049999998</v>
      </c>
      <c r="AC1807" s="9">
        <v>0.57100000000000006</v>
      </c>
      <c r="AD1807" s="10">
        <v>0.388363619991482</v>
      </c>
      <c r="AE1807" s="10">
        <v>0.37809580737181403</v>
      </c>
      <c r="AF1807" s="9">
        <v>0.22893625047569002</v>
      </c>
      <c r="AG1807" s="9">
        <v>0.49079385714285717</v>
      </c>
    </row>
    <row r="1808" spans="3:33">
      <c r="C1808" t="s">
        <v>439</v>
      </c>
      <c r="D1808">
        <v>2005</v>
      </c>
      <c r="E1808" s="9">
        <v>4.8980454545454563E-2</v>
      </c>
      <c r="F1808" s="9">
        <v>0.16440000000000002</v>
      </c>
      <c r="G1808" s="9">
        <v>9.9999999999999978E-2</v>
      </c>
      <c r="H1808" s="9">
        <v>0.55000000000000004</v>
      </c>
      <c r="I1808" s="9">
        <v>0.01</v>
      </c>
      <c r="J1808" s="9">
        <v>0.20999999999999996</v>
      </c>
      <c r="K1808" s="10">
        <v>0.27966666666666667</v>
      </c>
      <c r="L1808" s="9">
        <v>0.57399999999999995</v>
      </c>
      <c r="M1808" s="9">
        <v>0.77287545038460248</v>
      </c>
      <c r="N1808" s="10">
        <v>0.08</v>
      </c>
      <c r="O1808" s="10">
        <v>0.03</v>
      </c>
      <c r="P1808" s="9">
        <v>0.05</v>
      </c>
      <c r="Q1808" s="10">
        <v>0.87499999999999989</v>
      </c>
      <c r="R1808" s="9">
        <v>0.54120000000000013</v>
      </c>
      <c r="S1808" s="9">
        <v>0.34336292682926994</v>
      </c>
      <c r="T1808" s="11">
        <v>0.120408164</v>
      </c>
      <c r="U1808" s="9">
        <v>5.0384187220000001E-2</v>
      </c>
      <c r="V1808" s="10">
        <v>9.5119397500000001E-3</v>
      </c>
      <c r="W1808" s="9">
        <v>2.2383562445238349E-2</v>
      </c>
      <c r="X1808" s="9">
        <v>2.0423356933776698E-2</v>
      </c>
      <c r="Y1808" s="9">
        <v>0</v>
      </c>
      <c r="Z1808" s="9">
        <v>0.97</v>
      </c>
      <c r="AA1808" s="10">
        <v>0.18242626938279113</v>
      </c>
      <c r="AB1808" s="9">
        <v>0.13749999999999996</v>
      </c>
      <c r="AC1808" s="9">
        <v>0.57399999999999995</v>
      </c>
      <c r="AD1808" s="10">
        <v>0.38067083482421199</v>
      </c>
      <c r="AE1808" s="10">
        <v>0.38280158791339802</v>
      </c>
      <c r="AF1808" s="9">
        <v>0.3221023988293889</v>
      </c>
      <c r="AG1808" s="9">
        <v>0.51569185714285715</v>
      </c>
    </row>
    <row r="1809" spans="3:33">
      <c r="C1809" t="s">
        <v>439</v>
      </c>
      <c r="D1809">
        <v>2006</v>
      </c>
      <c r="E1809" s="9">
        <v>4.8980454545454563E-2</v>
      </c>
      <c r="F1809" s="9">
        <v>0.16440000000000002</v>
      </c>
      <c r="G1809" s="9">
        <v>9.9999999999999978E-2</v>
      </c>
      <c r="H1809" s="9">
        <v>0.55000000000000004</v>
      </c>
      <c r="I1809" s="9">
        <v>0.01</v>
      </c>
      <c r="J1809" s="9">
        <v>0.20999999999999996</v>
      </c>
      <c r="K1809" s="10">
        <v>0.27966666666666667</v>
      </c>
      <c r="L1809" s="9">
        <v>0.57679999999999998</v>
      </c>
      <c r="M1809" s="9">
        <v>0.77655764979192887</v>
      </c>
      <c r="N1809" s="10">
        <v>0.08</v>
      </c>
      <c r="O1809" s="10">
        <v>0.06</v>
      </c>
      <c r="P1809" s="9">
        <v>0.05</v>
      </c>
      <c r="Q1809" s="10">
        <v>0.87499999999999989</v>
      </c>
      <c r="R1809" s="9">
        <v>0.53931200000000001</v>
      </c>
      <c r="S1809" s="9">
        <v>0.33913756097560988</v>
      </c>
      <c r="T1809" s="11">
        <v>0.120408164</v>
      </c>
      <c r="U1809" s="9">
        <v>4.4724705300000001E-2</v>
      </c>
      <c r="V1809" s="10">
        <v>1.0442831583333333E-2</v>
      </c>
      <c r="W1809" s="9">
        <v>2.2383562445238349E-2</v>
      </c>
      <c r="X1809" s="9">
        <v>2.0423356933776698E-2</v>
      </c>
      <c r="Y1809" s="9">
        <v>0</v>
      </c>
      <c r="Z1809" s="9">
        <v>0.97</v>
      </c>
      <c r="AA1809" s="10">
        <v>0.18242626938279113</v>
      </c>
      <c r="AB1809" s="9">
        <v>0.14500000000000002</v>
      </c>
      <c r="AC1809" s="9">
        <v>0.57999999999999996</v>
      </c>
      <c r="AD1809" s="10">
        <v>0.40645410986177</v>
      </c>
      <c r="AE1809" s="10">
        <v>0.42443299841714799</v>
      </c>
      <c r="AF1809" s="9">
        <v>0.40688045931722672</v>
      </c>
      <c r="AG1809" s="9">
        <v>0.56289214285714284</v>
      </c>
    </row>
    <row r="1810" spans="3:33">
      <c r="C1810" t="s">
        <v>439</v>
      </c>
      <c r="D1810">
        <v>2007</v>
      </c>
      <c r="E1810" s="9">
        <v>4.8980454545454563E-2</v>
      </c>
      <c r="F1810" s="9">
        <v>0.16440000000000002</v>
      </c>
      <c r="G1810" s="9">
        <v>9.9999999999999978E-2</v>
      </c>
      <c r="H1810" s="9">
        <v>0.55000000000000004</v>
      </c>
      <c r="I1810" s="9">
        <v>0.01</v>
      </c>
      <c r="J1810" s="9">
        <v>0.20999999999999996</v>
      </c>
      <c r="K1810" s="10">
        <v>0.27966666666666667</v>
      </c>
      <c r="L1810" s="9">
        <v>0.5796</v>
      </c>
      <c r="M1810" s="9">
        <v>0.7697140555777835</v>
      </c>
      <c r="N1810" s="10">
        <v>0.08</v>
      </c>
      <c r="O1810" s="10">
        <v>0.15</v>
      </c>
      <c r="P1810" s="9">
        <v>0.05</v>
      </c>
      <c r="Q1810" s="10">
        <v>0.87499999999999989</v>
      </c>
      <c r="R1810" s="9">
        <v>0.52055999999999991</v>
      </c>
      <c r="S1810" s="9">
        <v>0.33513219512195203</v>
      </c>
      <c r="T1810" s="11">
        <v>0.120408164</v>
      </c>
      <c r="U1810" s="9">
        <v>4.6911139189999999E-2</v>
      </c>
      <c r="V1810" s="10">
        <v>1.1373723416666667E-2</v>
      </c>
      <c r="W1810" s="9">
        <v>2.2383562445238349E-2</v>
      </c>
      <c r="X1810" s="9">
        <v>2.0423356933776698E-2</v>
      </c>
      <c r="Y1810" s="9">
        <v>0</v>
      </c>
      <c r="Z1810" s="9">
        <v>0.97</v>
      </c>
      <c r="AA1810" s="10">
        <v>0.18242626938279113</v>
      </c>
      <c r="AB1810" s="9">
        <v>0.14300274400000001</v>
      </c>
      <c r="AC1810" s="9">
        <v>0.58700000000000008</v>
      </c>
      <c r="AD1810" s="10">
        <v>0.46442118678732597</v>
      </c>
      <c r="AE1810" s="10">
        <v>0.43883367302337001</v>
      </c>
      <c r="AF1810" s="9">
        <v>0.57042972505925338</v>
      </c>
      <c r="AG1810" s="9">
        <v>0.58863700000000008</v>
      </c>
    </row>
    <row r="1811" spans="3:33">
      <c r="C1811" t="s">
        <v>439</v>
      </c>
      <c r="D1811">
        <v>2008</v>
      </c>
      <c r="E1811" s="9">
        <v>4.8980454545454563E-2</v>
      </c>
      <c r="F1811" s="9">
        <v>0.16440000000000002</v>
      </c>
      <c r="G1811" s="9">
        <v>9.9999999999999978E-2</v>
      </c>
      <c r="H1811" s="9">
        <v>0.55000000000000004</v>
      </c>
      <c r="I1811" s="9">
        <v>0.01</v>
      </c>
      <c r="J1811" s="9">
        <v>0.20999999999999996</v>
      </c>
      <c r="K1811" s="10">
        <v>0.27966666666666667</v>
      </c>
      <c r="L1811" s="9">
        <v>0.58240000000000003</v>
      </c>
      <c r="M1811" s="9">
        <v>0.76917865774954031</v>
      </c>
      <c r="N1811" s="10">
        <v>0.08</v>
      </c>
      <c r="O1811" s="10">
        <v>0.15299999993294477</v>
      </c>
      <c r="P1811" s="9">
        <v>0.05</v>
      </c>
      <c r="Q1811" s="10">
        <v>0.87499999999999989</v>
      </c>
      <c r="R1811" s="9">
        <v>0.52055999999999991</v>
      </c>
      <c r="S1811" s="9">
        <v>0.33125707317073194</v>
      </c>
      <c r="T1811" s="11">
        <v>0.120408164</v>
      </c>
      <c r="U1811" s="9">
        <v>4.6701797450000006E-2</v>
      </c>
      <c r="V1811" s="10">
        <v>1.230461525E-2</v>
      </c>
      <c r="W1811" s="9">
        <v>2.2383562445238349E-2</v>
      </c>
      <c r="X1811" s="9">
        <v>2.0423356933776698E-2</v>
      </c>
      <c r="Y1811" s="9">
        <v>0</v>
      </c>
      <c r="Z1811" s="9">
        <v>0.97</v>
      </c>
      <c r="AA1811" s="10">
        <v>0.18242626938279113</v>
      </c>
      <c r="AB1811" s="9">
        <v>0.14200000000000002</v>
      </c>
      <c r="AC1811" s="9">
        <v>0.57899999999999996</v>
      </c>
      <c r="AD1811" s="10">
        <v>0.43358791454391599</v>
      </c>
      <c r="AE1811" s="10">
        <v>0.43439375096778399</v>
      </c>
      <c r="AF1811" s="9">
        <v>0.74109853539358217</v>
      </c>
      <c r="AG1811" s="9">
        <v>0.57140714285714289</v>
      </c>
    </row>
    <row r="1812" spans="3:33">
      <c r="C1812" t="s">
        <v>439</v>
      </c>
      <c r="D1812">
        <v>2009</v>
      </c>
      <c r="E1812" s="9">
        <v>4.8980454545454563E-2</v>
      </c>
      <c r="F1812" s="9">
        <v>0.16440000000000002</v>
      </c>
      <c r="G1812" s="9">
        <v>0.1179999995976686</v>
      </c>
      <c r="H1812" s="9">
        <v>0.55000000000000004</v>
      </c>
      <c r="I1812" s="9">
        <v>0.01</v>
      </c>
      <c r="J1812" s="9">
        <v>0.2257999996468425</v>
      </c>
      <c r="K1812" s="10">
        <v>0.27966666666666667</v>
      </c>
      <c r="L1812" s="9">
        <v>0.58520000000000005</v>
      </c>
      <c r="M1812" s="9">
        <v>0.88869201303682255</v>
      </c>
      <c r="N1812" s="10">
        <v>0.08</v>
      </c>
      <c r="O1812" s="10">
        <v>0.15599999986588953</v>
      </c>
      <c r="P1812" s="9">
        <v>0.05</v>
      </c>
      <c r="Q1812" s="10">
        <v>0.87499999999999989</v>
      </c>
      <c r="R1812" s="9">
        <v>0.52055999999999991</v>
      </c>
      <c r="S1812" s="9">
        <v>0.35863193109544167</v>
      </c>
      <c r="T1812" s="11">
        <v>0.120408164</v>
      </c>
      <c r="U1812" s="9">
        <v>3.9211112049999997E-2</v>
      </c>
      <c r="V1812" s="10">
        <v>1.2550707549499409E-2</v>
      </c>
      <c r="W1812" s="9">
        <v>2.2383562445238349E-2</v>
      </c>
      <c r="X1812" s="9">
        <v>2.0423356933776698E-2</v>
      </c>
      <c r="Y1812" s="9">
        <v>0</v>
      </c>
      <c r="Z1812" s="9">
        <v>0.97</v>
      </c>
      <c r="AA1812" s="10">
        <v>0.18242626938279113</v>
      </c>
      <c r="AB1812" s="9">
        <v>0.15915999961644411</v>
      </c>
      <c r="AC1812" s="9">
        <v>0.54899999999999993</v>
      </c>
      <c r="AD1812" s="10">
        <v>0.39901626561046399</v>
      </c>
      <c r="AE1812" s="10">
        <v>0.438087325000594</v>
      </c>
      <c r="AF1812" s="9">
        <v>0.85867979067546452</v>
      </c>
      <c r="AG1812" s="9">
        <v>0.54704085714285711</v>
      </c>
    </row>
    <row r="1813" spans="3:33">
      <c r="C1813" t="s">
        <v>439</v>
      </c>
      <c r="D1813">
        <v>2010</v>
      </c>
      <c r="E1813" s="9">
        <v>4.8980454545454563E-2</v>
      </c>
      <c r="F1813" s="9">
        <v>0.16440000000000002</v>
      </c>
      <c r="G1813" s="9">
        <v>0.13599999919533734</v>
      </c>
      <c r="H1813" s="9">
        <v>0.55000000000000004</v>
      </c>
      <c r="I1813" s="9">
        <v>0.01</v>
      </c>
      <c r="J1813" s="9">
        <v>0.24159999929368492</v>
      </c>
      <c r="K1813" s="10">
        <v>0.27966666666666667</v>
      </c>
      <c r="L1813" s="9">
        <v>0.59105199986919765</v>
      </c>
      <c r="M1813" s="9">
        <v>0.88869201303682255</v>
      </c>
      <c r="N1813" s="10">
        <v>0.08</v>
      </c>
      <c r="O1813" s="10">
        <v>0.15899999979883431</v>
      </c>
      <c r="P1813" s="9">
        <v>0.05</v>
      </c>
      <c r="Q1813" s="10">
        <v>0.87499999999999989</v>
      </c>
      <c r="R1813" s="9">
        <v>0.52055999999999991</v>
      </c>
      <c r="S1813" s="9">
        <v>0.38600678902015118</v>
      </c>
      <c r="T1813" s="11">
        <v>0.120408164</v>
      </c>
      <c r="U1813" s="9">
        <v>3.9603223161735632E-2</v>
      </c>
      <c r="V1813" s="10">
        <v>1.2796799848998817E-2</v>
      </c>
      <c r="W1813" s="9">
        <v>2.2383562445238349E-2</v>
      </c>
      <c r="X1813" s="9">
        <v>2.0423356933776698E-2</v>
      </c>
      <c r="Y1813" s="9">
        <v>0</v>
      </c>
      <c r="Z1813" s="9">
        <v>0.97</v>
      </c>
      <c r="AA1813" s="10">
        <v>0.18242626938279113</v>
      </c>
      <c r="AB1813" s="9">
        <v>0.17631999923288832</v>
      </c>
      <c r="AC1813" s="9">
        <v>0.53700000000000003</v>
      </c>
      <c r="AD1813" s="10">
        <v>0.4000261029317877</v>
      </c>
      <c r="AE1813" s="10">
        <v>0.43870645173674949</v>
      </c>
      <c r="AF1813" s="9">
        <v>0.85009299296063967</v>
      </c>
      <c r="AG1813" s="9">
        <v>0.54157044869370163</v>
      </c>
    </row>
    <row r="1814" spans="3:33">
      <c r="C1814" t="s">
        <v>266</v>
      </c>
      <c r="D1814">
        <v>1995</v>
      </c>
      <c r="E1814" s="9">
        <v>3.4316583885209723E-2</v>
      </c>
      <c r="F1814" s="9">
        <v>0.16440000000000002</v>
      </c>
      <c r="G1814" s="9">
        <v>0</v>
      </c>
      <c r="H1814" s="9">
        <v>0.5</v>
      </c>
      <c r="I1814" s="9">
        <v>1.3333333333333333E-3</v>
      </c>
      <c r="J1814" s="9">
        <v>0</v>
      </c>
      <c r="K1814" s="10">
        <v>0.23600000000000002</v>
      </c>
      <c r="L1814" s="9">
        <v>0</v>
      </c>
      <c r="M1814" s="9">
        <v>1</v>
      </c>
      <c r="N1814" s="10">
        <v>0.46</v>
      </c>
      <c r="O1814" s="10">
        <v>1</v>
      </c>
      <c r="P1814" s="9">
        <v>0</v>
      </c>
      <c r="Q1814" s="10">
        <v>6.7499999999999991E-2</v>
      </c>
      <c r="R1814" s="9">
        <v>0</v>
      </c>
      <c r="S1814" s="9">
        <v>0.38600678902015118</v>
      </c>
      <c r="T1814" s="11">
        <v>0.114583334</v>
      </c>
      <c r="U1814" s="9">
        <v>0</v>
      </c>
      <c r="V1814" s="10">
        <v>1.2796799848998817E-2</v>
      </c>
      <c r="W1814" s="9">
        <v>0.72699505478522253</v>
      </c>
      <c r="X1814" s="9">
        <v>0.727018195805616</v>
      </c>
      <c r="Y1814" s="9">
        <v>0</v>
      </c>
      <c r="Z1814" s="9">
        <v>0.97</v>
      </c>
      <c r="AA1814" s="10">
        <v>0</v>
      </c>
      <c r="AB1814" s="9">
        <v>0</v>
      </c>
      <c r="AC1814" s="9" t="e">
        <v>#N/A</v>
      </c>
      <c r="AD1814" s="10">
        <v>0.70653906788508491</v>
      </c>
      <c r="AE1814" s="10">
        <v>0.73483868031499233</v>
      </c>
      <c r="AF1814" s="9" t="e">
        <v>#N/A</v>
      </c>
      <c r="AG1814" s="9" t="e">
        <v>#N/A</v>
      </c>
    </row>
    <row r="1815" spans="3:33">
      <c r="C1815" t="s">
        <v>266</v>
      </c>
      <c r="D1815">
        <v>1996</v>
      </c>
      <c r="E1815" s="9">
        <v>3.4316583885209723E-2</v>
      </c>
      <c r="F1815" s="9">
        <v>0.16440000000000002</v>
      </c>
      <c r="G1815" s="9">
        <v>0</v>
      </c>
      <c r="H1815" s="9">
        <v>0.5</v>
      </c>
      <c r="I1815" s="9">
        <v>1.3333333333333333E-3</v>
      </c>
      <c r="J1815" s="9">
        <v>0</v>
      </c>
      <c r="K1815" s="10">
        <v>0.23600000000000002</v>
      </c>
      <c r="L1815" s="9">
        <v>0</v>
      </c>
      <c r="M1815" s="9">
        <v>1</v>
      </c>
      <c r="N1815" s="10">
        <v>0.46</v>
      </c>
      <c r="O1815" s="10">
        <v>1</v>
      </c>
      <c r="P1815" s="9">
        <v>0</v>
      </c>
      <c r="Q1815" s="10">
        <v>6.7499999999999991E-2</v>
      </c>
      <c r="R1815" s="9">
        <v>0</v>
      </c>
      <c r="S1815" s="9">
        <v>0.38600678902015118</v>
      </c>
      <c r="T1815" s="11">
        <v>0.114583334</v>
      </c>
      <c r="U1815" s="9">
        <v>0</v>
      </c>
      <c r="V1815" s="10">
        <v>1.2796799848998817E-2</v>
      </c>
      <c r="W1815" s="9">
        <v>0.72699505478522253</v>
      </c>
      <c r="X1815" s="9">
        <v>0.727018195805616</v>
      </c>
      <c r="Y1815" s="9">
        <v>0</v>
      </c>
      <c r="Z1815" s="9">
        <v>0.97</v>
      </c>
      <c r="AA1815" s="10">
        <v>0</v>
      </c>
      <c r="AB1815" s="9">
        <v>0</v>
      </c>
      <c r="AC1815" s="9" t="e">
        <v>#N/A</v>
      </c>
      <c r="AD1815" s="10">
        <v>0.71145666460863821</v>
      </c>
      <c r="AE1815" s="10">
        <v>0.73963130633455998</v>
      </c>
      <c r="AF1815" s="9" t="e">
        <v>#N/A</v>
      </c>
      <c r="AG1815" s="9" t="e">
        <v>#N/A</v>
      </c>
    </row>
    <row r="1816" spans="3:33">
      <c r="C1816" t="s">
        <v>266</v>
      </c>
      <c r="D1816">
        <v>1997</v>
      </c>
      <c r="E1816" s="9">
        <v>3.4316583885209723E-2</v>
      </c>
      <c r="F1816" s="9">
        <v>0.16440000000000002</v>
      </c>
      <c r="G1816" s="9">
        <v>0</v>
      </c>
      <c r="H1816" s="9">
        <v>0.5</v>
      </c>
      <c r="I1816" s="9">
        <v>1.3333333333333333E-3</v>
      </c>
      <c r="J1816" s="9">
        <v>0</v>
      </c>
      <c r="K1816" s="10">
        <v>0.23600000000000002</v>
      </c>
      <c r="L1816" s="9">
        <v>0</v>
      </c>
      <c r="M1816" s="9">
        <v>1</v>
      </c>
      <c r="N1816" s="10">
        <v>0.46</v>
      </c>
      <c r="O1816" s="10">
        <v>1</v>
      </c>
      <c r="P1816" s="9">
        <v>0</v>
      </c>
      <c r="Q1816" s="10">
        <v>6.7499999999999991E-2</v>
      </c>
      <c r="R1816" s="9">
        <v>0</v>
      </c>
      <c r="S1816" s="9">
        <v>0.38600678902015118</v>
      </c>
      <c r="T1816" s="11">
        <v>0.114583334</v>
      </c>
      <c r="U1816" s="9">
        <v>0</v>
      </c>
      <c r="V1816" s="10">
        <v>1.2796799848998817E-2</v>
      </c>
      <c r="W1816" s="9">
        <v>0.72699505478522253</v>
      </c>
      <c r="X1816" s="9">
        <v>0.727018195805616</v>
      </c>
      <c r="Y1816" s="9">
        <v>0</v>
      </c>
      <c r="Z1816" s="9">
        <v>0.97</v>
      </c>
      <c r="AA1816" s="10">
        <v>0</v>
      </c>
      <c r="AB1816" s="9">
        <v>0</v>
      </c>
      <c r="AC1816" s="9" t="e">
        <v>#N/A</v>
      </c>
      <c r="AD1816" s="10">
        <v>0.71637426133219173</v>
      </c>
      <c r="AE1816" s="10">
        <v>0.73441159464862704</v>
      </c>
      <c r="AF1816" s="9" t="e">
        <v>#N/A</v>
      </c>
      <c r="AG1816" s="9" t="e">
        <v>#N/A</v>
      </c>
    </row>
    <row r="1817" spans="3:33">
      <c r="C1817" t="s">
        <v>266</v>
      </c>
      <c r="D1817">
        <v>1998</v>
      </c>
      <c r="E1817" s="9">
        <v>3.4316583885209723E-2</v>
      </c>
      <c r="F1817" s="9">
        <v>0.16440000000000002</v>
      </c>
      <c r="G1817" s="9">
        <v>0</v>
      </c>
      <c r="H1817" s="9">
        <v>0.5</v>
      </c>
      <c r="I1817" s="9">
        <v>1.3333333333333333E-3</v>
      </c>
      <c r="J1817" s="9">
        <v>0</v>
      </c>
      <c r="K1817" s="10">
        <v>0.23600000000000002</v>
      </c>
      <c r="L1817" s="9">
        <v>0</v>
      </c>
      <c r="M1817" s="9">
        <v>1</v>
      </c>
      <c r="N1817" s="10">
        <v>0.46</v>
      </c>
      <c r="O1817" s="10">
        <v>1</v>
      </c>
      <c r="P1817" s="9">
        <v>0</v>
      </c>
      <c r="Q1817" s="10">
        <v>6.7499999999999991E-2</v>
      </c>
      <c r="R1817" s="9">
        <v>0</v>
      </c>
      <c r="S1817" s="9">
        <v>0.38600678902015118</v>
      </c>
      <c r="T1817" s="11">
        <v>0.114583334</v>
      </c>
      <c r="U1817" s="9">
        <v>0</v>
      </c>
      <c r="V1817" s="10">
        <v>1.2796799848998817E-2</v>
      </c>
      <c r="W1817" s="9">
        <v>0.72699505478522253</v>
      </c>
      <c r="X1817" s="9">
        <v>0.727018195805616</v>
      </c>
      <c r="Y1817" s="9">
        <v>0</v>
      </c>
      <c r="Z1817" s="9">
        <v>0.97</v>
      </c>
      <c r="AA1817" s="10">
        <v>0</v>
      </c>
      <c r="AB1817" s="9">
        <v>0</v>
      </c>
      <c r="AC1817" s="9" t="e">
        <v>#N/A</v>
      </c>
      <c r="AD1817" s="10">
        <v>0.72129185805574514</v>
      </c>
      <c r="AE1817" s="10">
        <v>0.72919188296269399</v>
      </c>
      <c r="AF1817" s="9" t="e">
        <v>#N/A</v>
      </c>
      <c r="AG1817" s="9" t="e">
        <v>#N/A</v>
      </c>
    </row>
    <row r="1818" spans="3:33">
      <c r="C1818" t="s">
        <v>266</v>
      </c>
      <c r="D1818">
        <v>1999</v>
      </c>
      <c r="E1818" s="9">
        <v>3.4316583885209723E-2</v>
      </c>
      <c r="F1818" s="9">
        <v>0.16440000000000002</v>
      </c>
      <c r="G1818" s="9">
        <v>0</v>
      </c>
      <c r="H1818" s="9">
        <v>0.5</v>
      </c>
      <c r="I1818" s="9">
        <v>1.3333333333333333E-3</v>
      </c>
      <c r="J1818" s="9">
        <v>0</v>
      </c>
      <c r="K1818" s="10">
        <v>0.23600000000000002</v>
      </c>
      <c r="L1818" s="9">
        <v>0</v>
      </c>
      <c r="M1818" s="9">
        <v>1</v>
      </c>
      <c r="N1818" s="10">
        <v>0.46</v>
      </c>
      <c r="O1818" s="10">
        <v>1</v>
      </c>
      <c r="P1818" s="9">
        <v>0</v>
      </c>
      <c r="Q1818" s="10">
        <v>6.7499999999999991E-2</v>
      </c>
      <c r="R1818" s="9">
        <v>0</v>
      </c>
      <c r="S1818" s="9">
        <v>0.38600678902015118</v>
      </c>
      <c r="T1818" s="11">
        <v>0.114583334</v>
      </c>
      <c r="U1818" s="9">
        <v>0</v>
      </c>
      <c r="V1818" s="10">
        <v>1.2796799848998817E-2</v>
      </c>
      <c r="W1818" s="9">
        <v>0.72699505478522253</v>
      </c>
      <c r="X1818" s="9">
        <v>0.727018195805616</v>
      </c>
      <c r="Y1818" s="9">
        <v>0</v>
      </c>
      <c r="Z1818" s="9">
        <v>0.97</v>
      </c>
      <c r="AA1818" s="10">
        <v>0</v>
      </c>
      <c r="AB1818" s="9">
        <v>0</v>
      </c>
      <c r="AC1818" s="9" t="e">
        <v>#N/A</v>
      </c>
      <c r="AD1818" s="10">
        <v>0.72620945477929844</v>
      </c>
      <c r="AE1818" s="10">
        <v>0.72750882502080305</v>
      </c>
      <c r="AF1818" s="9" t="e">
        <v>#N/A</v>
      </c>
      <c r="AG1818" s="9" t="e">
        <v>#N/A</v>
      </c>
    </row>
    <row r="1819" spans="3:33">
      <c r="C1819" t="s">
        <v>266</v>
      </c>
      <c r="D1819">
        <v>2000</v>
      </c>
      <c r="E1819" s="9">
        <v>3.4316583885209723E-2</v>
      </c>
      <c r="F1819" s="9">
        <v>0.16440000000000002</v>
      </c>
      <c r="G1819" s="9">
        <v>0</v>
      </c>
      <c r="H1819" s="9">
        <v>0.5</v>
      </c>
      <c r="I1819" s="9">
        <v>1.3333333333333333E-3</v>
      </c>
      <c r="J1819" s="9">
        <v>0</v>
      </c>
      <c r="K1819" s="10">
        <v>0.23600000000000002</v>
      </c>
      <c r="L1819" s="9">
        <v>0</v>
      </c>
      <c r="M1819" s="9">
        <v>1</v>
      </c>
      <c r="N1819" s="10">
        <v>0.46</v>
      </c>
      <c r="O1819" s="10">
        <v>1</v>
      </c>
      <c r="P1819" s="9">
        <v>0</v>
      </c>
      <c r="Q1819" s="10">
        <v>6.7499999999999991E-2</v>
      </c>
      <c r="R1819" s="9">
        <v>0</v>
      </c>
      <c r="S1819" s="9">
        <v>0.38600678902015118</v>
      </c>
      <c r="T1819" s="11">
        <v>0.114583334</v>
      </c>
      <c r="U1819" s="9">
        <v>0</v>
      </c>
      <c r="V1819" s="10">
        <v>1.2796799848998817E-2</v>
      </c>
      <c r="W1819" s="9">
        <v>0.72699505478522253</v>
      </c>
      <c r="X1819" s="9">
        <v>0.727018195805616</v>
      </c>
      <c r="Y1819" s="9">
        <v>0</v>
      </c>
      <c r="Z1819" s="9">
        <v>0.97</v>
      </c>
      <c r="AA1819" s="10">
        <v>0</v>
      </c>
      <c r="AB1819" s="9">
        <v>0</v>
      </c>
      <c r="AC1819" s="9" t="e">
        <v>#N/A</v>
      </c>
      <c r="AD1819" s="10">
        <v>0.73112705150285184</v>
      </c>
      <c r="AE1819" s="10">
        <v>0.72582576707891211</v>
      </c>
      <c r="AF1819" s="9" t="e">
        <v>#N/A</v>
      </c>
      <c r="AG1819" s="9" t="e">
        <v>#N/A</v>
      </c>
    </row>
    <row r="1820" spans="3:33">
      <c r="C1820" t="s">
        <v>266</v>
      </c>
      <c r="D1820">
        <v>2001</v>
      </c>
      <c r="E1820" s="9">
        <v>3.4316583885209723E-2</v>
      </c>
      <c r="F1820" s="9">
        <v>0.16440000000000002</v>
      </c>
      <c r="G1820" s="9">
        <v>0</v>
      </c>
      <c r="H1820" s="9">
        <v>0.5</v>
      </c>
      <c r="I1820" s="9">
        <v>1.3333333333333333E-3</v>
      </c>
      <c r="J1820" s="9">
        <v>0</v>
      </c>
      <c r="K1820" s="10">
        <v>0.23600000000000002</v>
      </c>
      <c r="L1820" s="9">
        <v>0</v>
      </c>
      <c r="M1820" s="9">
        <v>1</v>
      </c>
      <c r="N1820" s="10">
        <v>0.46</v>
      </c>
      <c r="O1820" s="10">
        <v>1</v>
      </c>
      <c r="P1820" s="9">
        <v>0</v>
      </c>
      <c r="Q1820" s="10">
        <v>6.7499999999999991E-2</v>
      </c>
      <c r="R1820" s="9">
        <v>0</v>
      </c>
      <c r="S1820" s="9">
        <v>0.38600678902015118</v>
      </c>
      <c r="T1820" s="11">
        <v>0.114583334</v>
      </c>
      <c r="U1820" s="9">
        <v>0</v>
      </c>
      <c r="V1820" s="10">
        <v>1.2796799848998817E-2</v>
      </c>
      <c r="W1820" s="9">
        <v>0.72699505478522253</v>
      </c>
      <c r="X1820" s="9">
        <v>0.727018195805616</v>
      </c>
      <c r="Y1820" s="9">
        <v>0</v>
      </c>
      <c r="Z1820" s="9">
        <v>0.97</v>
      </c>
      <c r="AA1820" s="10">
        <v>0</v>
      </c>
      <c r="AB1820" s="9">
        <v>0</v>
      </c>
      <c r="AC1820" s="9" t="e">
        <v>#N/A</v>
      </c>
      <c r="AD1820" s="10">
        <v>0.73604464822640525</v>
      </c>
      <c r="AE1820" s="10">
        <v>0.72597550610237005</v>
      </c>
      <c r="AF1820" s="9" t="e">
        <v>#N/A</v>
      </c>
      <c r="AG1820" s="9" t="e">
        <v>#N/A</v>
      </c>
    </row>
    <row r="1821" spans="3:33">
      <c r="C1821" t="s">
        <v>266</v>
      </c>
      <c r="D1821">
        <v>2002</v>
      </c>
      <c r="E1821" s="9">
        <v>3.4316583885209723E-2</v>
      </c>
      <c r="F1821" s="9">
        <v>0.16440000000000002</v>
      </c>
      <c r="G1821" s="9">
        <v>0</v>
      </c>
      <c r="H1821" s="9">
        <v>0.5</v>
      </c>
      <c r="I1821" s="9">
        <v>1.3333333333333333E-3</v>
      </c>
      <c r="J1821" s="9">
        <v>0</v>
      </c>
      <c r="K1821" s="10">
        <v>0.23600000000000002</v>
      </c>
      <c r="L1821" s="9">
        <v>0</v>
      </c>
      <c r="M1821" s="9">
        <v>1</v>
      </c>
      <c r="N1821" s="10">
        <v>0.46</v>
      </c>
      <c r="O1821" s="10">
        <v>1</v>
      </c>
      <c r="P1821" s="9">
        <v>0</v>
      </c>
      <c r="Q1821" s="10">
        <v>6.7499999999999991E-2</v>
      </c>
      <c r="R1821" s="9">
        <v>0</v>
      </c>
      <c r="S1821" s="9">
        <v>0.38600678902015118</v>
      </c>
      <c r="T1821" s="11">
        <v>0.114583334</v>
      </c>
      <c r="U1821" s="9">
        <v>0</v>
      </c>
      <c r="V1821" s="10">
        <v>1.2796799848998817E-2</v>
      </c>
      <c r="W1821" s="9">
        <v>0.72699505478522253</v>
      </c>
      <c r="X1821" s="9">
        <v>0.727018195805616</v>
      </c>
      <c r="Y1821" s="9">
        <v>0</v>
      </c>
      <c r="Z1821" s="9">
        <v>0.97</v>
      </c>
      <c r="AA1821" s="10">
        <v>0</v>
      </c>
      <c r="AB1821" s="9">
        <v>0</v>
      </c>
      <c r="AC1821" s="9" t="e">
        <v>#N/A</v>
      </c>
      <c r="AD1821" s="10">
        <v>0.74096224494995866</v>
      </c>
      <c r="AE1821" s="10">
        <v>0.72612524512582799</v>
      </c>
      <c r="AF1821" s="9" t="e">
        <v>#N/A</v>
      </c>
      <c r="AG1821" s="9" t="e">
        <v>#N/A</v>
      </c>
    </row>
    <row r="1822" spans="3:33">
      <c r="C1822" t="s">
        <v>266</v>
      </c>
      <c r="D1822">
        <v>2003</v>
      </c>
      <c r="E1822" s="9">
        <v>3.4316583885209723E-2</v>
      </c>
      <c r="F1822" s="9">
        <v>0.16440000000000002</v>
      </c>
      <c r="G1822" s="9">
        <v>0</v>
      </c>
      <c r="H1822" s="9">
        <v>0.5</v>
      </c>
      <c r="I1822" s="9">
        <v>1.3333333333333333E-3</v>
      </c>
      <c r="J1822" s="9">
        <v>0</v>
      </c>
      <c r="K1822" s="10">
        <v>0.23600000000000002</v>
      </c>
      <c r="L1822" s="9">
        <v>0</v>
      </c>
      <c r="M1822" s="9">
        <v>1</v>
      </c>
      <c r="N1822" s="10">
        <v>0.46</v>
      </c>
      <c r="O1822" s="10">
        <v>1</v>
      </c>
      <c r="P1822" s="9">
        <v>0</v>
      </c>
      <c r="Q1822" s="10">
        <v>6.7499999999999991E-2</v>
      </c>
      <c r="R1822" s="9">
        <v>0</v>
      </c>
      <c r="S1822" s="9">
        <v>0.38600678902015118</v>
      </c>
      <c r="T1822" s="11">
        <v>0.114583334</v>
      </c>
      <c r="U1822" s="9">
        <v>0</v>
      </c>
      <c r="V1822" s="10">
        <v>1.2796799848998817E-2</v>
      </c>
      <c r="W1822" s="9">
        <v>0.72699505478522253</v>
      </c>
      <c r="X1822" s="9">
        <v>0.727018195805616</v>
      </c>
      <c r="Y1822" s="9">
        <v>0</v>
      </c>
      <c r="Z1822" s="9">
        <v>0.97</v>
      </c>
      <c r="AA1822" s="10">
        <v>0</v>
      </c>
      <c r="AB1822" s="9">
        <v>0</v>
      </c>
      <c r="AC1822" s="9" t="e">
        <v>#N/A</v>
      </c>
      <c r="AD1822" s="10">
        <v>0.74587984167351196</v>
      </c>
      <c r="AE1822" s="10">
        <v>0.683258195162184</v>
      </c>
      <c r="AF1822" s="9" t="e">
        <v>#N/A</v>
      </c>
      <c r="AG1822" s="9" t="e">
        <v>#N/A</v>
      </c>
    </row>
    <row r="1823" spans="3:33">
      <c r="C1823" t="s">
        <v>266</v>
      </c>
      <c r="D1823">
        <v>2004</v>
      </c>
      <c r="E1823" s="9">
        <v>3.4316583885209723E-2</v>
      </c>
      <c r="F1823" s="9">
        <v>0.16440000000000002</v>
      </c>
      <c r="G1823" s="9">
        <v>0</v>
      </c>
      <c r="H1823" s="9">
        <v>0.5</v>
      </c>
      <c r="I1823" s="9">
        <v>1.3333333333333333E-3</v>
      </c>
      <c r="J1823" s="9">
        <v>0</v>
      </c>
      <c r="K1823" s="10">
        <v>0.23600000000000002</v>
      </c>
      <c r="L1823" s="9">
        <v>0</v>
      </c>
      <c r="M1823" s="9">
        <v>1</v>
      </c>
      <c r="N1823" s="10">
        <v>0.46</v>
      </c>
      <c r="O1823" s="10">
        <v>1</v>
      </c>
      <c r="P1823" s="9">
        <v>0</v>
      </c>
      <c r="Q1823" s="10">
        <v>6.7499999999999991E-2</v>
      </c>
      <c r="R1823" s="9">
        <v>0</v>
      </c>
      <c r="S1823" s="9">
        <v>0.38600678902015118</v>
      </c>
      <c r="T1823" s="11">
        <v>0.114583334</v>
      </c>
      <c r="U1823" s="9">
        <v>0</v>
      </c>
      <c r="V1823" s="10">
        <v>1.2796799848998817E-2</v>
      </c>
      <c r="W1823" s="9">
        <v>0.72699505478522253</v>
      </c>
      <c r="X1823" s="9">
        <v>0.727018195805616</v>
      </c>
      <c r="Y1823" s="9">
        <v>0</v>
      </c>
      <c r="Z1823" s="9">
        <v>0.97</v>
      </c>
      <c r="AA1823" s="10">
        <v>0</v>
      </c>
      <c r="AB1823" s="9">
        <v>0</v>
      </c>
      <c r="AC1823" s="9" t="e">
        <v>#N/A</v>
      </c>
      <c r="AD1823" s="10">
        <v>0.71575794612016597</v>
      </c>
      <c r="AE1823" s="10">
        <v>0.69061328035722802</v>
      </c>
      <c r="AF1823" s="9" t="e">
        <v>#N/A</v>
      </c>
      <c r="AG1823" s="9" t="e">
        <v>#N/A</v>
      </c>
    </row>
    <row r="1824" spans="3:33">
      <c r="C1824" t="s">
        <v>266</v>
      </c>
      <c r="D1824">
        <v>2005</v>
      </c>
      <c r="E1824" s="9">
        <v>3.4316583885209723E-2</v>
      </c>
      <c r="F1824" s="9">
        <v>0.16440000000000002</v>
      </c>
      <c r="G1824" s="9">
        <v>0</v>
      </c>
      <c r="H1824" s="9">
        <v>0.5</v>
      </c>
      <c r="I1824" s="9">
        <v>1.3333333333333333E-3</v>
      </c>
      <c r="J1824" s="9">
        <v>0</v>
      </c>
      <c r="K1824" s="10">
        <v>0.23600000000000002</v>
      </c>
      <c r="L1824" s="9">
        <v>0</v>
      </c>
      <c r="M1824" s="9">
        <v>1</v>
      </c>
      <c r="N1824" s="10">
        <v>0.46</v>
      </c>
      <c r="O1824" s="10">
        <v>1</v>
      </c>
      <c r="P1824" s="9">
        <v>0</v>
      </c>
      <c r="Q1824" s="10">
        <v>6.7499999999999991E-2</v>
      </c>
      <c r="R1824" s="9">
        <v>0</v>
      </c>
      <c r="S1824" s="9">
        <v>0.38600678902015118</v>
      </c>
      <c r="T1824" s="11">
        <v>0.114583334</v>
      </c>
      <c r="U1824" s="9">
        <v>0</v>
      </c>
      <c r="V1824" s="10">
        <v>1.2796799848998817E-2</v>
      </c>
      <c r="W1824" s="9">
        <v>0.72699505478522253</v>
      </c>
      <c r="X1824" s="9">
        <v>0.727018195805616</v>
      </c>
      <c r="Y1824" s="9">
        <v>0</v>
      </c>
      <c r="Z1824" s="9">
        <v>0.97</v>
      </c>
      <c r="AA1824" s="10">
        <v>0</v>
      </c>
      <c r="AB1824" s="9">
        <v>0</v>
      </c>
      <c r="AC1824" s="9" t="e">
        <v>#N/A</v>
      </c>
      <c r="AD1824" s="10">
        <v>0.70871878207382799</v>
      </c>
      <c r="AE1824" s="10">
        <v>0.64697553954371001</v>
      </c>
      <c r="AF1824" s="9" t="e">
        <v>#N/A</v>
      </c>
      <c r="AG1824" s="9" t="e">
        <v>#N/A</v>
      </c>
    </row>
    <row r="1825" spans="3:33">
      <c r="C1825" t="s">
        <v>266</v>
      </c>
      <c r="D1825">
        <v>2006</v>
      </c>
      <c r="E1825" s="9">
        <v>3.4316583885209723E-2</v>
      </c>
      <c r="F1825" s="9">
        <v>0.16440000000000002</v>
      </c>
      <c r="G1825" s="9">
        <v>0</v>
      </c>
      <c r="H1825" s="9">
        <v>0.5</v>
      </c>
      <c r="I1825" s="9">
        <v>1.3333333333333333E-3</v>
      </c>
      <c r="J1825" s="9">
        <v>0</v>
      </c>
      <c r="K1825" s="10">
        <v>0.23600000000000002</v>
      </c>
      <c r="L1825" s="9">
        <v>0</v>
      </c>
      <c r="M1825" s="9">
        <v>1</v>
      </c>
      <c r="N1825" s="10">
        <v>0.46</v>
      </c>
      <c r="O1825" s="10">
        <v>1</v>
      </c>
      <c r="P1825" s="9">
        <v>0</v>
      </c>
      <c r="Q1825" s="10">
        <v>6.7499999999999991E-2</v>
      </c>
      <c r="R1825" s="9">
        <v>0</v>
      </c>
      <c r="S1825" s="9">
        <v>0.38600678902015118</v>
      </c>
      <c r="T1825" s="11">
        <v>0.114583334</v>
      </c>
      <c r="U1825" s="9">
        <v>0</v>
      </c>
      <c r="V1825" s="10">
        <v>1.2796799848998817E-2</v>
      </c>
      <c r="W1825" s="9">
        <v>0.72699505478522253</v>
      </c>
      <c r="X1825" s="9">
        <v>0.727018195805616</v>
      </c>
      <c r="Y1825" s="9">
        <v>0</v>
      </c>
      <c r="Z1825" s="9">
        <v>0.97</v>
      </c>
      <c r="AA1825" s="10">
        <v>0</v>
      </c>
      <c r="AB1825" s="9">
        <v>0</v>
      </c>
      <c r="AC1825" s="9" t="e">
        <v>#N/A</v>
      </c>
      <c r="AD1825" s="10">
        <v>0.71154652854119205</v>
      </c>
      <c r="AE1825" s="10">
        <v>0.66428237845218197</v>
      </c>
      <c r="AF1825" s="9" t="e">
        <v>#N/A</v>
      </c>
      <c r="AG1825" s="9" t="e">
        <v>#N/A</v>
      </c>
    </row>
    <row r="1826" spans="3:33">
      <c r="C1826" t="s">
        <v>266</v>
      </c>
      <c r="D1826">
        <v>2007</v>
      </c>
      <c r="E1826" s="9">
        <v>3.4316583885209723E-2</v>
      </c>
      <c r="F1826" s="9">
        <v>0.16440000000000002</v>
      </c>
      <c r="G1826" s="9">
        <v>0</v>
      </c>
      <c r="H1826" s="9">
        <v>0.5</v>
      </c>
      <c r="I1826" s="9">
        <v>1.3333333333333333E-3</v>
      </c>
      <c r="J1826" s="9">
        <v>0</v>
      </c>
      <c r="K1826" s="10">
        <v>0.23600000000000002</v>
      </c>
      <c r="L1826" s="9">
        <v>0</v>
      </c>
      <c r="M1826" s="9">
        <v>1</v>
      </c>
      <c r="N1826" s="10">
        <v>0.46</v>
      </c>
      <c r="O1826" s="10">
        <v>1</v>
      </c>
      <c r="P1826" s="9">
        <v>0</v>
      </c>
      <c r="Q1826" s="10">
        <v>6.7499999999999991E-2</v>
      </c>
      <c r="R1826" s="9">
        <v>0</v>
      </c>
      <c r="S1826" s="9">
        <v>0.38600678902015118</v>
      </c>
      <c r="T1826" s="11">
        <v>0.114583334</v>
      </c>
      <c r="U1826" s="9">
        <v>0</v>
      </c>
      <c r="V1826" s="10">
        <v>1.2796799848998817E-2</v>
      </c>
      <c r="W1826" s="9">
        <v>0.72699505478522253</v>
      </c>
      <c r="X1826" s="9">
        <v>0.727018195805616</v>
      </c>
      <c r="Y1826" s="9">
        <v>0</v>
      </c>
      <c r="Z1826" s="9">
        <v>0.97</v>
      </c>
      <c r="AA1826" s="10">
        <v>0</v>
      </c>
      <c r="AB1826" s="9">
        <v>0</v>
      </c>
      <c r="AC1826" s="9" t="e">
        <v>#N/A</v>
      </c>
      <c r="AD1826" s="10">
        <v>0.71501270626250402</v>
      </c>
      <c r="AE1826" s="10">
        <v>0.66892142645622599</v>
      </c>
      <c r="AF1826" s="9" t="e">
        <v>#N/A</v>
      </c>
      <c r="AG1826" s="9" t="e">
        <v>#N/A</v>
      </c>
    </row>
    <row r="1827" spans="3:33">
      <c r="C1827" t="s">
        <v>266</v>
      </c>
      <c r="D1827">
        <v>2008</v>
      </c>
      <c r="E1827" s="9">
        <v>3.4316583885209723E-2</v>
      </c>
      <c r="F1827" s="9">
        <v>0.16440000000000002</v>
      </c>
      <c r="G1827" s="9">
        <v>0</v>
      </c>
      <c r="H1827" s="9">
        <v>0.5</v>
      </c>
      <c r="I1827" s="9">
        <v>1.3333333333333333E-3</v>
      </c>
      <c r="J1827" s="9">
        <v>0</v>
      </c>
      <c r="K1827" s="10">
        <v>0.23600000000000002</v>
      </c>
      <c r="L1827" s="9">
        <v>0</v>
      </c>
      <c r="M1827" s="9">
        <v>1</v>
      </c>
      <c r="N1827" s="10">
        <v>0.46</v>
      </c>
      <c r="O1827" s="10">
        <v>1</v>
      </c>
      <c r="P1827" s="9">
        <v>0</v>
      </c>
      <c r="Q1827" s="10">
        <v>6.7499999999999991E-2</v>
      </c>
      <c r="R1827" s="9">
        <v>0</v>
      </c>
      <c r="S1827" s="9">
        <v>0.38600678902015118</v>
      </c>
      <c r="T1827" s="11">
        <v>0.114583334</v>
      </c>
      <c r="U1827" s="9">
        <v>0</v>
      </c>
      <c r="V1827" s="10">
        <v>1.2796799848998817E-2</v>
      </c>
      <c r="W1827" s="9">
        <v>0.72699505478522253</v>
      </c>
      <c r="X1827" s="9">
        <v>0.727018195805616</v>
      </c>
      <c r="Y1827" s="9">
        <v>0</v>
      </c>
      <c r="Z1827" s="9">
        <v>0.97</v>
      </c>
      <c r="AA1827" s="10">
        <v>0</v>
      </c>
      <c r="AB1827" s="9">
        <v>0</v>
      </c>
      <c r="AC1827" s="9" t="e">
        <v>#N/A</v>
      </c>
      <c r="AD1827" s="10">
        <v>0.71325696186563603</v>
      </c>
      <c r="AE1827" s="10">
        <v>0.68315151163391596</v>
      </c>
      <c r="AF1827" s="9" t="e">
        <v>#N/A</v>
      </c>
      <c r="AG1827" s="9" t="e">
        <v>#N/A</v>
      </c>
    </row>
    <row r="1828" spans="3:33">
      <c r="C1828" t="s">
        <v>266</v>
      </c>
      <c r="D1828">
        <v>2009</v>
      </c>
      <c r="E1828" s="9">
        <v>3.4316583885209723E-2</v>
      </c>
      <c r="F1828" s="9">
        <v>0.16440000000000002</v>
      </c>
      <c r="G1828" s="9">
        <v>1.9999999552965164E-2</v>
      </c>
      <c r="H1828" s="9">
        <v>0.5</v>
      </c>
      <c r="I1828" s="9">
        <v>1.3333333333333333E-3</v>
      </c>
      <c r="J1828" s="9">
        <v>1.9999999552965164E-2</v>
      </c>
      <c r="K1828" s="10">
        <v>0.23600000000000002</v>
      </c>
      <c r="L1828" s="9">
        <v>0</v>
      </c>
      <c r="M1828" s="9">
        <v>1</v>
      </c>
      <c r="N1828" s="10">
        <v>0.46</v>
      </c>
      <c r="O1828" s="10">
        <v>1</v>
      </c>
      <c r="P1828" s="9">
        <v>0</v>
      </c>
      <c r="Q1828" s="10">
        <v>6.7499999999999991E-2</v>
      </c>
      <c r="R1828" s="9">
        <v>0</v>
      </c>
      <c r="S1828" s="9">
        <v>0.38600678902015118</v>
      </c>
      <c r="T1828" s="11">
        <v>0.114583334</v>
      </c>
      <c r="U1828" s="9">
        <v>0</v>
      </c>
      <c r="V1828" s="10">
        <v>1.2796799848998817E-2</v>
      </c>
      <c r="W1828" s="9">
        <v>0.72699505478522253</v>
      </c>
      <c r="X1828" s="9">
        <v>0.727018195805616</v>
      </c>
      <c r="Y1828" s="9">
        <v>0</v>
      </c>
      <c r="Z1828" s="9">
        <v>0.97</v>
      </c>
      <c r="AA1828" s="10">
        <v>0</v>
      </c>
      <c r="AB1828" s="9">
        <v>1.9999999552965164E-2</v>
      </c>
      <c r="AC1828" s="9" t="e">
        <v>#N/A</v>
      </c>
      <c r="AD1828" s="10">
        <v>0.71790951256114599</v>
      </c>
      <c r="AE1828" s="10">
        <v>0.68220773519681399</v>
      </c>
      <c r="AF1828" s="9" t="e">
        <v>#N/A</v>
      </c>
      <c r="AG1828" s="9" t="e">
        <v>#N/A</v>
      </c>
    </row>
    <row r="1829" spans="3:33">
      <c r="C1829" t="s">
        <v>266</v>
      </c>
      <c r="D1829">
        <v>2010</v>
      </c>
      <c r="E1829" s="9">
        <v>3.4316583885209723E-2</v>
      </c>
      <c r="F1829" s="9">
        <v>0.16440000000000002</v>
      </c>
      <c r="G1829" s="9">
        <v>3.9999999105930328E-2</v>
      </c>
      <c r="H1829" s="9">
        <v>0.5</v>
      </c>
      <c r="I1829" s="9">
        <v>1.3333333333333333E-3</v>
      </c>
      <c r="J1829" s="9">
        <v>3.9999999105930328E-2</v>
      </c>
      <c r="K1829" s="10">
        <v>0.23600000000000002</v>
      </c>
      <c r="L1829" s="9">
        <v>0</v>
      </c>
      <c r="M1829" s="9">
        <v>1</v>
      </c>
      <c r="N1829" s="10">
        <v>0.46</v>
      </c>
      <c r="O1829" s="10">
        <v>1</v>
      </c>
      <c r="P1829" s="9">
        <v>0</v>
      </c>
      <c r="Q1829" s="10">
        <v>6.7499999999999991E-2</v>
      </c>
      <c r="R1829" s="9">
        <v>0</v>
      </c>
      <c r="S1829" s="9">
        <v>0.38600678902015118</v>
      </c>
      <c r="T1829" s="11">
        <v>0.114583334</v>
      </c>
      <c r="U1829" s="9">
        <v>0</v>
      </c>
      <c r="V1829" s="10">
        <v>1.2796799848998817E-2</v>
      </c>
      <c r="W1829" s="9">
        <v>0.72699505478522253</v>
      </c>
      <c r="X1829" s="9">
        <v>0.727018195805616</v>
      </c>
      <c r="Y1829" s="9">
        <v>0</v>
      </c>
      <c r="Z1829" s="9">
        <v>0.97</v>
      </c>
      <c r="AA1829" s="10">
        <v>0</v>
      </c>
      <c r="AB1829" s="9">
        <v>3.9999999105930328E-2</v>
      </c>
      <c r="AC1829" s="9" t="e">
        <v>#N/A</v>
      </c>
      <c r="AD1829" s="10">
        <v>0.71573041748424115</v>
      </c>
      <c r="AE1829" s="10">
        <v>0.68038565788557248</v>
      </c>
      <c r="AF1829" s="9" t="e">
        <v>#N/A</v>
      </c>
      <c r="AG1829" s="9" t="e">
        <v>#N/A</v>
      </c>
    </row>
    <row r="1830" spans="3:33">
      <c r="C1830" t="s">
        <v>268</v>
      </c>
      <c r="D1830">
        <v>1995</v>
      </c>
      <c r="E1830" s="9">
        <v>0.65254618284637145</v>
      </c>
      <c r="F1830" s="9">
        <v>0.24299999999999999</v>
      </c>
      <c r="G1830" s="9">
        <v>9.9999997764825821E-2</v>
      </c>
      <c r="H1830" s="9">
        <v>0.6</v>
      </c>
      <c r="I1830" s="9">
        <v>0</v>
      </c>
      <c r="J1830" s="9">
        <v>0.2079999980330467</v>
      </c>
      <c r="K1830" s="10">
        <v>0.28591666666666671</v>
      </c>
      <c r="L1830" s="9">
        <v>0.39700000000000002</v>
      </c>
      <c r="M1830" s="9">
        <v>0.44930900306504507</v>
      </c>
      <c r="N1830" s="10">
        <v>0.32</v>
      </c>
      <c r="O1830" s="10">
        <v>0.19</v>
      </c>
      <c r="P1830" s="9">
        <v>7.5599999874830237E-2</v>
      </c>
      <c r="Q1830" s="10">
        <v>7.4999999999999997E-2</v>
      </c>
      <c r="R1830" s="9">
        <v>0.6512</v>
      </c>
      <c r="S1830" s="9">
        <v>0.25773804878048789</v>
      </c>
      <c r="T1830" s="11">
        <v>6.5217391999999999E-2</v>
      </c>
      <c r="U1830" s="9">
        <v>1.4250288330000001E-2</v>
      </c>
      <c r="V1830" s="10">
        <v>7.1964560000000004E-3</v>
      </c>
      <c r="W1830" s="9">
        <v>0</v>
      </c>
      <c r="X1830" s="9">
        <v>0</v>
      </c>
      <c r="Y1830" s="9">
        <v>0</v>
      </c>
      <c r="Z1830" s="9">
        <v>0.52</v>
      </c>
      <c r="AA1830" s="10">
        <v>0.29492725127801811</v>
      </c>
      <c r="AB1830" s="9">
        <v>0.36700000760000007</v>
      </c>
      <c r="AC1830" s="9">
        <v>0.49880000181496142</v>
      </c>
      <c r="AD1830" s="10">
        <v>0.542555613886752</v>
      </c>
      <c r="AE1830" s="10">
        <v>0.49131800842914186</v>
      </c>
      <c r="AF1830" s="9">
        <v>5.8366975545583741E-4</v>
      </c>
      <c r="AG1830" s="9">
        <v>0.26563342857142858</v>
      </c>
    </row>
    <row r="1831" spans="3:33">
      <c r="C1831" t="s">
        <v>268</v>
      </c>
      <c r="D1831">
        <v>1996</v>
      </c>
      <c r="E1831" s="9">
        <v>0.65254618284637145</v>
      </c>
      <c r="F1831" s="9">
        <v>0.21607999999999999</v>
      </c>
      <c r="G1831" s="9">
        <v>7.9999998211860657E-2</v>
      </c>
      <c r="H1831" s="9">
        <v>0.6</v>
      </c>
      <c r="I1831" s="9">
        <v>0</v>
      </c>
      <c r="J1831" s="9">
        <v>0.1903999984264374</v>
      </c>
      <c r="K1831" s="10">
        <v>0.28591666666666671</v>
      </c>
      <c r="L1831" s="9">
        <v>0.39179999999999998</v>
      </c>
      <c r="M1831" s="9">
        <v>0.45131403484901156</v>
      </c>
      <c r="N1831" s="10">
        <v>0.32</v>
      </c>
      <c r="O1831" s="10">
        <v>0.16</v>
      </c>
      <c r="P1831" s="9">
        <v>7.4199999906122679E-2</v>
      </c>
      <c r="Q1831" s="10">
        <v>7.4999999999999997E-2</v>
      </c>
      <c r="R1831" s="9">
        <v>0.6512</v>
      </c>
      <c r="S1831" s="9">
        <v>0.25422146341463592</v>
      </c>
      <c r="T1831" s="11">
        <v>6.5217391999999999E-2</v>
      </c>
      <c r="U1831" s="9">
        <v>1.106849897E-2</v>
      </c>
      <c r="V1831" s="10">
        <v>7.0535948499999999E-3</v>
      </c>
      <c r="W1831" s="9">
        <v>0</v>
      </c>
      <c r="X1831" s="9">
        <v>0</v>
      </c>
      <c r="Y1831" s="9">
        <v>0</v>
      </c>
      <c r="Z1831" s="9">
        <v>0.52</v>
      </c>
      <c r="AA1831" s="10">
        <v>0.29492725127801811</v>
      </c>
      <c r="AB1831" s="9">
        <v>0.36200000760000006</v>
      </c>
      <c r="AC1831" s="9">
        <v>0.51040000155568122</v>
      </c>
      <c r="AD1831" s="10">
        <v>0.54342409578299999</v>
      </c>
      <c r="AE1831" s="10">
        <v>0.491140824931737</v>
      </c>
      <c r="AF1831" s="9">
        <v>5.9558138284652215E-4</v>
      </c>
      <c r="AG1831" s="9">
        <v>0.2697342857142857</v>
      </c>
    </row>
    <row r="1832" spans="3:33">
      <c r="C1832" t="s">
        <v>268</v>
      </c>
      <c r="D1832">
        <v>1997</v>
      </c>
      <c r="E1832" s="9">
        <v>0.65254618284637145</v>
      </c>
      <c r="F1832" s="9">
        <v>0.18915999999999999</v>
      </c>
      <c r="G1832" s="9">
        <v>5.9999998658895493E-2</v>
      </c>
      <c r="H1832" s="9">
        <v>0.6</v>
      </c>
      <c r="I1832" s="9">
        <v>0</v>
      </c>
      <c r="J1832" s="9">
        <v>0.17279999881982799</v>
      </c>
      <c r="K1832" s="10">
        <v>0.28591666666666671</v>
      </c>
      <c r="L1832" s="9">
        <v>0.38659999999999994</v>
      </c>
      <c r="M1832" s="9">
        <v>0.44466378854359301</v>
      </c>
      <c r="N1832" s="10">
        <v>0.32</v>
      </c>
      <c r="O1832" s="10">
        <v>0.54</v>
      </c>
      <c r="P1832" s="9">
        <v>7.2799999937415122E-2</v>
      </c>
      <c r="Q1832" s="10">
        <v>7.4999999999999997E-2</v>
      </c>
      <c r="R1832" s="9">
        <v>0.6512</v>
      </c>
      <c r="S1832" s="9">
        <v>0.25065804878048792</v>
      </c>
      <c r="T1832" s="11">
        <v>6.5217391999999999E-2</v>
      </c>
      <c r="U1832" s="9">
        <v>2.9173352039999999E-2</v>
      </c>
      <c r="V1832" s="10">
        <v>6.9107337000000003E-3</v>
      </c>
      <c r="W1832" s="9">
        <v>0</v>
      </c>
      <c r="X1832" s="9">
        <v>0</v>
      </c>
      <c r="Y1832" s="9">
        <v>0</v>
      </c>
      <c r="Z1832" s="9">
        <v>0.52</v>
      </c>
      <c r="AA1832" s="10">
        <v>0.29492725127801811</v>
      </c>
      <c r="AB1832" s="9">
        <v>0.36200000760000006</v>
      </c>
      <c r="AC1832" s="9">
        <v>0.52200000129640101</v>
      </c>
      <c r="AD1832" s="10">
        <v>0.43032958177190805</v>
      </c>
      <c r="AE1832" s="10">
        <v>0.46528787424965856</v>
      </c>
      <c r="AF1832" s="9">
        <v>6.922514096740667E-3</v>
      </c>
      <c r="AG1832" s="9">
        <v>0.27841399999999999</v>
      </c>
    </row>
    <row r="1833" spans="3:33">
      <c r="C1833" t="s">
        <v>268</v>
      </c>
      <c r="D1833">
        <v>1998</v>
      </c>
      <c r="E1833" s="9">
        <v>0.65254618284637145</v>
      </c>
      <c r="F1833" s="9">
        <v>0.16224</v>
      </c>
      <c r="G1833" s="9">
        <v>3.9999999105930328E-2</v>
      </c>
      <c r="H1833" s="9">
        <v>0.6</v>
      </c>
      <c r="I1833" s="9">
        <v>0</v>
      </c>
      <c r="J1833" s="9">
        <v>0.1551999992132187</v>
      </c>
      <c r="K1833" s="10">
        <v>0.28591666666666671</v>
      </c>
      <c r="L1833" s="9">
        <v>0.38140000000000002</v>
      </c>
      <c r="M1833" s="9">
        <v>0.43469786009384848</v>
      </c>
      <c r="N1833" s="10">
        <v>0.32</v>
      </c>
      <c r="O1833" s="10">
        <v>0.3</v>
      </c>
      <c r="P1833" s="9">
        <v>7.1399999968707564E-2</v>
      </c>
      <c r="Q1833" s="10">
        <v>7.4999999999999997E-2</v>
      </c>
      <c r="R1833" s="9">
        <v>0.6512</v>
      </c>
      <c r="S1833" s="9">
        <v>0.24708146341463588</v>
      </c>
      <c r="T1833" s="11">
        <v>6.5217391999999999E-2</v>
      </c>
      <c r="U1833" s="9">
        <v>2.4965666469999998E-2</v>
      </c>
      <c r="V1833" s="10">
        <v>6.7678725499999998E-3</v>
      </c>
      <c r="W1833" s="9">
        <v>0</v>
      </c>
      <c r="X1833" s="9">
        <v>0</v>
      </c>
      <c r="Y1833" s="9">
        <v>0</v>
      </c>
      <c r="Z1833" s="9">
        <v>0.52</v>
      </c>
      <c r="AA1833" s="10">
        <v>0.29492725127801811</v>
      </c>
      <c r="AB1833" s="9">
        <v>0.36200000760000006</v>
      </c>
      <c r="AC1833" s="9">
        <v>0.5336000010371208</v>
      </c>
      <c r="AD1833" s="10">
        <v>0.317235067760816</v>
      </c>
      <c r="AE1833" s="10">
        <v>0.43943492356757996</v>
      </c>
      <c r="AF1833" s="9">
        <v>1.6762832743232779E-2</v>
      </c>
      <c r="AG1833" s="9">
        <v>0.28705971428571431</v>
      </c>
    </row>
    <row r="1834" spans="3:33">
      <c r="C1834" t="s">
        <v>268</v>
      </c>
      <c r="D1834">
        <v>1999</v>
      </c>
      <c r="E1834" s="9">
        <v>0.65254618284637145</v>
      </c>
      <c r="F1834" s="9">
        <v>0.13532</v>
      </c>
      <c r="G1834" s="9">
        <v>1.9999999552965164E-2</v>
      </c>
      <c r="H1834" s="9">
        <v>0.6</v>
      </c>
      <c r="I1834" s="9">
        <v>0</v>
      </c>
      <c r="J1834" s="9">
        <v>0.13759999960660929</v>
      </c>
      <c r="K1834" s="10">
        <v>0.28591666666666671</v>
      </c>
      <c r="L1834" s="9">
        <v>0.37619999999999998</v>
      </c>
      <c r="M1834" s="9">
        <v>0.43548011507420503</v>
      </c>
      <c r="N1834" s="10">
        <v>0.32</v>
      </c>
      <c r="O1834" s="10">
        <v>0.18</v>
      </c>
      <c r="P1834" s="9">
        <v>6.9999999999999993E-2</v>
      </c>
      <c r="Q1834" s="10">
        <v>7.4999999999999997E-2</v>
      </c>
      <c r="R1834" s="9">
        <v>0.6512</v>
      </c>
      <c r="S1834" s="9">
        <v>0.24352195121951214</v>
      </c>
      <c r="T1834" s="11">
        <v>6.5217391999999999E-2</v>
      </c>
      <c r="U1834" s="9">
        <v>1.3022117769999999E-2</v>
      </c>
      <c r="V1834" s="10">
        <v>6.6250114000000002E-3</v>
      </c>
      <c r="W1834" s="9">
        <v>0</v>
      </c>
      <c r="X1834" s="9">
        <v>0</v>
      </c>
      <c r="Y1834" s="9">
        <v>0</v>
      </c>
      <c r="Z1834" s="9">
        <v>0.52</v>
      </c>
      <c r="AA1834" s="10">
        <v>0.29492725127801811</v>
      </c>
      <c r="AB1834" s="9">
        <v>0.36200000760000006</v>
      </c>
      <c r="AC1834" s="9">
        <v>0.54520000077784059</v>
      </c>
      <c r="AD1834" s="10">
        <v>0.32448832069155298</v>
      </c>
      <c r="AE1834" s="10">
        <v>0.43443139070359804</v>
      </c>
      <c r="AF1834" s="9">
        <v>2.7025702062112113E-2</v>
      </c>
      <c r="AG1834" s="9">
        <v>0.31093328571428569</v>
      </c>
    </row>
    <row r="1835" spans="3:33">
      <c r="C1835" t="s">
        <v>268</v>
      </c>
      <c r="D1835">
        <v>2000</v>
      </c>
      <c r="E1835" s="9">
        <v>0.65254618284637145</v>
      </c>
      <c r="F1835" s="9">
        <v>0.1084</v>
      </c>
      <c r="G1835" s="9">
        <v>0</v>
      </c>
      <c r="H1835" s="9">
        <v>0.6</v>
      </c>
      <c r="I1835" s="9">
        <v>0</v>
      </c>
      <c r="J1835" s="9">
        <v>0.12</v>
      </c>
      <c r="K1835" s="10">
        <v>0.28591666666666671</v>
      </c>
      <c r="L1835" s="9">
        <v>0.371</v>
      </c>
      <c r="M1835" s="9">
        <v>0.40817730205710656</v>
      </c>
      <c r="N1835" s="10">
        <v>0.32</v>
      </c>
      <c r="O1835" s="10">
        <v>0.28999999999999998</v>
      </c>
      <c r="P1835" s="9">
        <v>6.4285714285714279E-2</v>
      </c>
      <c r="Q1835" s="10">
        <v>7.4999999999999997E-2</v>
      </c>
      <c r="R1835" s="9">
        <v>0.6512</v>
      </c>
      <c r="S1835" s="9">
        <v>0.24000829268292789</v>
      </c>
      <c r="T1835" s="11">
        <v>6.5217391999999999E-2</v>
      </c>
      <c r="U1835" s="9">
        <v>2.7539621489999999E-2</v>
      </c>
      <c r="V1835" s="10">
        <v>6.4821502499999998E-3</v>
      </c>
      <c r="W1835" s="9">
        <v>0</v>
      </c>
      <c r="X1835" s="9">
        <v>0</v>
      </c>
      <c r="Y1835" s="9">
        <v>0</v>
      </c>
      <c r="Z1835" s="9">
        <v>0.52</v>
      </c>
      <c r="AA1835" s="10">
        <v>0.29492725127801811</v>
      </c>
      <c r="AB1835" s="9">
        <v>0.39215000570000003</v>
      </c>
      <c r="AC1835" s="9">
        <v>0.55680000051856038</v>
      </c>
      <c r="AD1835" s="10">
        <v>0.33174157362229001</v>
      </c>
      <c r="AE1835" s="10">
        <v>0.42942785783961596</v>
      </c>
      <c r="AF1835" s="9">
        <v>6.3933184442387547E-2</v>
      </c>
      <c r="AG1835" s="9">
        <v>0.32301871428571427</v>
      </c>
    </row>
    <row r="1836" spans="3:33">
      <c r="C1836" t="s">
        <v>268</v>
      </c>
      <c r="D1836">
        <v>2001</v>
      </c>
      <c r="E1836" s="9">
        <v>0.65254618284637145</v>
      </c>
      <c r="F1836" s="9">
        <v>0.11884</v>
      </c>
      <c r="G1836" s="9">
        <v>0</v>
      </c>
      <c r="H1836" s="9">
        <v>0.6</v>
      </c>
      <c r="I1836" s="9">
        <v>0</v>
      </c>
      <c r="J1836" s="9">
        <v>0.11799999999999999</v>
      </c>
      <c r="K1836" s="10">
        <v>0.28591666666666671</v>
      </c>
      <c r="L1836" s="9">
        <v>0.36599999999999999</v>
      </c>
      <c r="M1836" s="9">
        <v>0.41931167586753659</v>
      </c>
      <c r="N1836" s="10">
        <v>0.32</v>
      </c>
      <c r="O1836" s="10">
        <v>0.23</v>
      </c>
      <c r="P1836" s="9">
        <v>5.8571428571428566E-2</v>
      </c>
      <c r="Q1836" s="10">
        <v>7.4999999999999997E-2</v>
      </c>
      <c r="R1836" s="9">
        <v>0.6512</v>
      </c>
      <c r="S1836" s="9">
        <v>0.23660731707317206</v>
      </c>
      <c r="T1836" s="11">
        <v>6.5217391999999999E-2</v>
      </c>
      <c r="U1836" s="9">
        <v>8.9400971200000005E-3</v>
      </c>
      <c r="V1836" s="10">
        <v>5.9785397499999993E-3</v>
      </c>
      <c r="W1836" s="9">
        <v>0</v>
      </c>
      <c r="X1836" s="9">
        <v>0</v>
      </c>
      <c r="Y1836" s="9">
        <v>0</v>
      </c>
      <c r="Z1836" s="9">
        <v>0.52</v>
      </c>
      <c r="AA1836" s="10">
        <v>0.29492725127801811</v>
      </c>
      <c r="AB1836" s="9">
        <v>0.42230000379999999</v>
      </c>
      <c r="AC1836" s="9">
        <v>0.56840000025928017</v>
      </c>
      <c r="AD1836" s="10">
        <v>0.31923172386161502</v>
      </c>
      <c r="AE1836" s="10">
        <v>0.43545504630826504</v>
      </c>
      <c r="AF1836" s="9">
        <v>0.12291411404150666</v>
      </c>
      <c r="AG1836" s="9">
        <v>0.34909128571428572</v>
      </c>
    </row>
    <row r="1837" spans="3:33">
      <c r="C1837" t="s">
        <v>268</v>
      </c>
      <c r="D1837">
        <v>2002</v>
      </c>
      <c r="E1837" s="9">
        <v>0.65254618284637145</v>
      </c>
      <c r="F1837" s="9">
        <v>0.12927999999999998</v>
      </c>
      <c r="G1837" s="9">
        <v>0</v>
      </c>
      <c r="H1837" s="9">
        <v>0.6</v>
      </c>
      <c r="I1837" s="9">
        <v>0</v>
      </c>
      <c r="J1837" s="9">
        <v>0.11599999999999999</v>
      </c>
      <c r="K1837" s="10">
        <v>0.28591666666666671</v>
      </c>
      <c r="L1837" s="9">
        <v>0.36099999999999999</v>
      </c>
      <c r="M1837" s="9">
        <v>0.39466378854359307</v>
      </c>
      <c r="N1837" s="10">
        <v>0.32</v>
      </c>
      <c r="O1837" s="10">
        <v>0.35</v>
      </c>
      <c r="P1837" s="9">
        <v>5.2857142857142859E-2</v>
      </c>
      <c r="Q1837" s="10">
        <v>7.4999999999999997E-2</v>
      </c>
      <c r="R1837" s="9">
        <v>0.65164800000000001</v>
      </c>
      <c r="S1837" s="9">
        <v>0.2333248780487821</v>
      </c>
      <c r="T1837" s="11">
        <v>6.5217391999999999E-2</v>
      </c>
      <c r="U1837" s="9">
        <v>1.9378396570000001E-2</v>
      </c>
      <c r="V1837" s="10">
        <v>5.4749292499999998E-3</v>
      </c>
      <c r="W1837" s="9">
        <v>0</v>
      </c>
      <c r="X1837" s="9">
        <v>0</v>
      </c>
      <c r="Y1837" s="9">
        <v>0</v>
      </c>
      <c r="Z1837" s="9">
        <v>0.52</v>
      </c>
      <c r="AA1837" s="10">
        <v>0.29492725127801811</v>
      </c>
      <c r="AB1837" s="9">
        <v>0.45245000189999995</v>
      </c>
      <c r="AC1837" s="9">
        <v>0.57999999999999996</v>
      </c>
      <c r="AD1837" s="10">
        <v>0.30672187410093998</v>
      </c>
      <c r="AE1837" s="10">
        <v>0.44148223477691395</v>
      </c>
      <c r="AF1837" s="9">
        <v>0.2005718625257111</v>
      </c>
      <c r="AG1837" s="9">
        <v>0.38572028571428568</v>
      </c>
    </row>
    <row r="1838" spans="3:33">
      <c r="C1838" t="s">
        <v>268</v>
      </c>
      <c r="D1838">
        <v>2003</v>
      </c>
      <c r="E1838" s="9">
        <v>0.65254618284637145</v>
      </c>
      <c r="F1838" s="9">
        <v>0.13971999999999998</v>
      </c>
      <c r="G1838" s="9">
        <v>0</v>
      </c>
      <c r="H1838" s="9">
        <v>0.6</v>
      </c>
      <c r="I1838" s="9">
        <v>0</v>
      </c>
      <c r="J1838" s="9">
        <v>0.1140000000000001</v>
      </c>
      <c r="K1838" s="10">
        <v>0.28591666666666671</v>
      </c>
      <c r="L1838" s="9">
        <v>0.35600000000000004</v>
      </c>
      <c r="M1838" s="9">
        <v>0.39142220275342632</v>
      </c>
      <c r="N1838" s="10">
        <v>0.32</v>
      </c>
      <c r="O1838" s="10">
        <v>0.28000000000000003</v>
      </c>
      <c r="P1838" s="9">
        <v>4.7142857142857139E-2</v>
      </c>
      <c r="Q1838" s="10">
        <v>7.4999999999999997E-2</v>
      </c>
      <c r="R1838" s="9">
        <v>0.65209600000000001</v>
      </c>
      <c r="S1838" s="9">
        <v>0.23017804878048798</v>
      </c>
      <c r="T1838" s="11">
        <v>6.5217391999999999E-2</v>
      </c>
      <c r="U1838" s="9">
        <v>1.154539861E-2</v>
      </c>
      <c r="V1838" s="10">
        <v>4.9713187500000002E-3</v>
      </c>
      <c r="W1838" s="9">
        <v>0</v>
      </c>
      <c r="X1838" s="9">
        <v>0</v>
      </c>
      <c r="Y1838" s="9">
        <v>0</v>
      </c>
      <c r="Z1838" s="9">
        <v>0.52</v>
      </c>
      <c r="AA1838" s="10">
        <v>0.29492725127801811</v>
      </c>
      <c r="AB1838" s="9">
        <v>0.48260000000000003</v>
      </c>
      <c r="AC1838" s="9">
        <v>0.60099999999999998</v>
      </c>
      <c r="AD1838" s="10">
        <v>0.302750161568898</v>
      </c>
      <c r="AE1838" s="10">
        <v>0.48071042738981939</v>
      </c>
      <c r="AF1838" s="9">
        <v>0.42506435808517001</v>
      </c>
      <c r="AG1838" s="9">
        <v>0.39255528571428572</v>
      </c>
    </row>
    <row r="1839" spans="3:33">
      <c r="C1839" t="s">
        <v>268</v>
      </c>
      <c r="D1839">
        <v>2004</v>
      </c>
      <c r="E1839" s="9">
        <v>0.65254618284637145</v>
      </c>
      <c r="F1839" s="9">
        <v>0.15015999999999999</v>
      </c>
      <c r="G1839" s="9">
        <v>0</v>
      </c>
      <c r="H1839" s="9">
        <v>0.6</v>
      </c>
      <c r="I1839" s="9">
        <v>0</v>
      </c>
      <c r="J1839" s="9">
        <v>0.11199999999999999</v>
      </c>
      <c r="K1839" s="10">
        <v>0.28591666666666671</v>
      </c>
      <c r="L1839" s="9">
        <v>0.35100000000000003</v>
      </c>
      <c r="M1839" s="9">
        <v>0.35696071790492634</v>
      </c>
      <c r="N1839" s="10">
        <v>0.32</v>
      </c>
      <c r="O1839" s="10">
        <v>0.28000000000000003</v>
      </c>
      <c r="P1839" s="9">
        <v>4.1428571428571426E-2</v>
      </c>
      <c r="Q1839" s="10">
        <v>7.4999999999999997E-2</v>
      </c>
      <c r="R1839" s="9">
        <v>0.65254400000000001</v>
      </c>
      <c r="S1839" s="9">
        <v>0.22714536585366008</v>
      </c>
      <c r="T1839" s="11">
        <v>6.5217391999999999E-2</v>
      </c>
      <c r="U1839" s="9">
        <v>1.5942211830000001E-2</v>
      </c>
      <c r="V1839" s="10">
        <v>4.4677082499999998E-3</v>
      </c>
      <c r="W1839" s="9">
        <v>0</v>
      </c>
      <c r="X1839" s="9">
        <v>0</v>
      </c>
      <c r="Y1839" s="9">
        <v>0</v>
      </c>
      <c r="Z1839" s="9">
        <v>0.52</v>
      </c>
      <c r="AA1839" s="10">
        <v>0.29492725127801811</v>
      </c>
      <c r="AB1839" s="9">
        <v>0.47130000000000005</v>
      </c>
      <c r="AC1839" s="9">
        <v>0.56799999999999995</v>
      </c>
      <c r="AD1839" s="10">
        <v>0.28205260547318001</v>
      </c>
      <c r="AE1839" s="10">
        <v>0.47776586027208801</v>
      </c>
      <c r="AF1839" s="9">
        <v>0.53888277615609881</v>
      </c>
      <c r="AG1839" s="9">
        <v>0.40128342857142857</v>
      </c>
    </row>
    <row r="1840" spans="3:33">
      <c r="C1840" t="s">
        <v>268</v>
      </c>
      <c r="D1840">
        <v>2005</v>
      </c>
      <c r="E1840" s="9">
        <v>0.65254618284637145</v>
      </c>
      <c r="F1840" s="9">
        <v>0.16059999999999999</v>
      </c>
      <c r="G1840" s="9">
        <v>0</v>
      </c>
      <c r="H1840" s="9">
        <v>0.6</v>
      </c>
      <c r="I1840" s="9">
        <v>0</v>
      </c>
      <c r="J1840" s="9">
        <v>0.10999999999999999</v>
      </c>
      <c r="K1840" s="10">
        <v>0.28591666666666671</v>
      </c>
      <c r="L1840" s="9">
        <v>0.34600000000000003</v>
      </c>
      <c r="M1840" s="9">
        <v>0.34272611856075974</v>
      </c>
      <c r="N1840" s="10">
        <v>0.32</v>
      </c>
      <c r="O1840" s="10">
        <v>0.25</v>
      </c>
      <c r="P1840" s="9">
        <v>3.5714285714285712E-2</v>
      </c>
      <c r="Q1840" s="10">
        <v>7.4999999999999997E-2</v>
      </c>
      <c r="R1840" s="9">
        <v>0.62978400000000001</v>
      </c>
      <c r="S1840" s="9">
        <v>0.22422731707317212</v>
      </c>
      <c r="T1840" s="11">
        <v>6.5217391999999999E-2</v>
      </c>
      <c r="U1840" s="9">
        <v>9.3440136399999991E-3</v>
      </c>
      <c r="V1840" s="10">
        <v>3.9640977500000002E-3</v>
      </c>
      <c r="W1840" s="9">
        <v>0</v>
      </c>
      <c r="X1840" s="9">
        <v>0</v>
      </c>
      <c r="Y1840" s="9">
        <v>0</v>
      </c>
      <c r="Z1840" s="9">
        <v>0.52</v>
      </c>
      <c r="AA1840" s="10">
        <v>0.29492725127801811</v>
      </c>
      <c r="AB1840" s="9">
        <v>0.44379999999999997</v>
      </c>
      <c r="AC1840" s="9">
        <v>0.56100000000000005</v>
      </c>
      <c r="AD1840" s="10">
        <v>0.30137276612342201</v>
      </c>
      <c r="AE1840" s="10">
        <v>0.48449494977936497</v>
      </c>
      <c r="AF1840" s="9">
        <v>0.68858020566652889</v>
      </c>
      <c r="AG1840" s="9">
        <v>0.42576314285714284</v>
      </c>
    </row>
    <row r="1841" spans="3:33">
      <c r="C1841" t="s">
        <v>268</v>
      </c>
      <c r="D1841">
        <v>2006</v>
      </c>
      <c r="E1841" s="9">
        <v>0.65254618284637145</v>
      </c>
      <c r="F1841" s="9">
        <v>0.16381199992820619</v>
      </c>
      <c r="G1841" s="9">
        <v>0</v>
      </c>
      <c r="H1841" s="9">
        <v>0.6</v>
      </c>
      <c r="I1841" s="9">
        <v>0</v>
      </c>
      <c r="J1841" s="9">
        <v>0.10999999999999999</v>
      </c>
      <c r="K1841" s="10">
        <v>0.28591666666666671</v>
      </c>
      <c r="L1841" s="9">
        <v>0.34100000000000003</v>
      </c>
      <c r="M1841" s="9">
        <v>0.35327472638692636</v>
      </c>
      <c r="N1841" s="10">
        <v>0.32</v>
      </c>
      <c r="O1841" s="10">
        <v>0.19</v>
      </c>
      <c r="P1841" s="9">
        <v>0.03</v>
      </c>
      <c r="Q1841" s="10">
        <v>7.4999999999999997E-2</v>
      </c>
      <c r="R1841" s="9">
        <v>0.62269599999999992</v>
      </c>
      <c r="S1841" s="9">
        <v>0.22138439024390411</v>
      </c>
      <c r="T1841" s="11">
        <v>6.5217391999999999E-2</v>
      </c>
      <c r="U1841" s="9">
        <v>1.0243074210000001E-2</v>
      </c>
      <c r="V1841" s="10">
        <v>3.7808410833333334E-3</v>
      </c>
      <c r="W1841" s="9">
        <v>0</v>
      </c>
      <c r="X1841" s="9">
        <v>0</v>
      </c>
      <c r="Y1841" s="9">
        <v>0</v>
      </c>
      <c r="Z1841" s="9">
        <v>0.52</v>
      </c>
      <c r="AA1841" s="10">
        <v>0.29492725127801811</v>
      </c>
      <c r="AB1841" s="9">
        <v>0.45660000000000001</v>
      </c>
      <c r="AC1841" s="9">
        <v>0.59200000000000008</v>
      </c>
      <c r="AD1841" s="10">
        <v>0.37684223696887403</v>
      </c>
      <c r="AE1841" s="10">
        <v>0.53100003637938797</v>
      </c>
      <c r="AF1841" s="9">
        <v>0.77261272661061564</v>
      </c>
      <c r="AG1841" s="9">
        <v>0.41905000000000003</v>
      </c>
    </row>
    <row r="1842" spans="3:33">
      <c r="C1842" t="s">
        <v>268</v>
      </c>
      <c r="D1842">
        <v>2007</v>
      </c>
      <c r="E1842" s="9">
        <v>0.65254618284637145</v>
      </c>
      <c r="F1842" s="9">
        <v>0.16702399985641239</v>
      </c>
      <c r="G1842" s="9">
        <v>0</v>
      </c>
      <c r="H1842" s="9">
        <v>0.6</v>
      </c>
      <c r="I1842" s="9">
        <v>0</v>
      </c>
      <c r="J1842" s="9">
        <v>0.10999999999999999</v>
      </c>
      <c r="K1842" s="10">
        <v>0.28591666666666671</v>
      </c>
      <c r="L1842" s="9">
        <v>0.33600000000000002</v>
      </c>
      <c r="M1842" s="9">
        <v>0.33594584221009305</v>
      </c>
      <c r="N1842" s="10">
        <v>0.32</v>
      </c>
      <c r="O1842" s="10">
        <v>0.28000000000000003</v>
      </c>
      <c r="P1842" s="9">
        <v>3.0599999986588956E-2</v>
      </c>
      <c r="Q1842" s="10">
        <v>7.4999999999999997E-2</v>
      </c>
      <c r="R1842" s="9">
        <v>0.62269599999999992</v>
      </c>
      <c r="S1842" s="9">
        <v>0.21857902439024401</v>
      </c>
      <c r="T1842" s="11">
        <v>6.5217391999999999E-2</v>
      </c>
      <c r="U1842" s="9">
        <v>1.316780314E-2</v>
      </c>
      <c r="V1842" s="10">
        <v>3.5975844166666669E-3</v>
      </c>
      <c r="W1842" s="9">
        <v>0</v>
      </c>
      <c r="X1842" s="9">
        <v>0</v>
      </c>
      <c r="Y1842" s="9">
        <v>0</v>
      </c>
      <c r="Z1842" s="9">
        <v>0.52</v>
      </c>
      <c r="AA1842" s="10">
        <v>0.29492725127801811</v>
      </c>
      <c r="AB1842" s="9">
        <v>0.43840000000000001</v>
      </c>
      <c r="AC1842" s="9">
        <v>0.60599999999999998</v>
      </c>
      <c r="AD1842" s="10">
        <v>0.42954273221030803</v>
      </c>
      <c r="AE1842" s="10">
        <v>0.54093071734128206</v>
      </c>
      <c r="AF1842" s="9">
        <v>1</v>
      </c>
      <c r="AG1842" s="9">
        <v>0.50773699999999999</v>
      </c>
    </row>
    <row r="1843" spans="3:33">
      <c r="C1843" t="s">
        <v>268</v>
      </c>
      <c r="D1843">
        <v>2008</v>
      </c>
      <c r="E1843" s="9">
        <v>0.65254618284637145</v>
      </c>
      <c r="F1843" s="9">
        <v>0.17023599978461859</v>
      </c>
      <c r="G1843" s="9">
        <v>0</v>
      </c>
      <c r="H1843" s="9">
        <v>0.6</v>
      </c>
      <c r="I1843" s="9">
        <v>0</v>
      </c>
      <c r="J1843" s="9">
        <v>0.10999999999999999</v>
      </c>
      <c r="K1843" s="10">
        <v>0.28591666666666671</v>
      </c>
      <c r="L1843" s="9">
        <v>0.33100000000000002</v>
      </c>
      <c r="M1843" s="9">
        <v>0.8794024938042132</v>
      </c>
      <c r="N1843" s="10">
        <v>0.32</v>
      </c>
      <c r="O1843" s="10">
        <v>0.28559999987483026</v>
      </c>
      <c r="P1843" s="9">
        <v>3.1199999973177905E-2</v>
      </c>
      <c r="Q1843" s="10">
        <v>7.4999999999999997E-2</v>
      </c>
      <c r="R1843" s="9">
        <v>0.62269599999999992</v>
      </c>
      <c r="S1843" s="9">
        <v>0.21577365853658592</v>
      </c>
      <c r="T1843" s="11">
        <v>6.5217391999999999E-2</v>
      </c>
      <c r="U1843" s="9">
        <v>1.7687266520000001E-2</v>
      </c>
      <c r="V1843" s="10">
        <v>3.41432775E-3</v>
      </c>
      <c r="W1843" s="9">
        <v>0</v>
      </c>
      <c r="X1843" s="9">
        <v>0</v>
      </c>
      <c r="Y1843" s="9">
        <v>0</v>
      </c>
      <c r="Z1843" s="9">
        <v>0.52</v>
      </c>
      <c r="AA1843" s="10">
        <v>0.29492725127801811</v>
      </c>
      <c r="AB1843" s="9">
        <v>0.43459999999999999</v>
      </c>
      <c r="AC1843" s="9">
        <v>0.61099999999999999</v>
      </c>
      <c r="AD1843" s="10">
        <v>0.45240256270079604</v>
      </c>
      <c r="AE1843" s="10">
        <v>0.52552351847682399</v>
      </c>
      <c r="AF1843" s="9">
        <v>1</v>
      </c>
      <c r="AG1843" s="9">
        <v>0.57688171428571433</v>
      </c>
    </row>
    <row r="1844" spans="3:33">
      <c r="C1844" t="s">
        <v>268</v>
      </c>
      <c r="D1844">
        <v>2009</v>
      </c>
      <c r="E1844" s="9">
        <v>0.65254618284637145</v>
      </c>
      <c r="F1844" s="9">
        <v>0.17344799971282479</v>
      </c>
      <c r="G1844" s="9">
        <v>1.9999999552965164E-2</v>
      </c>
      <c r="H1844" s="9">
        <v>0.6</v>
      </c>
      <c r="I1844" s="9">
        <v>0</v>
      </c>
      <c r="J1844" s="9">
        <v>0.12779999960213895</v>
      </c>
      <c r="K1844" s="10">
        <v>0.28591666666666671</v>
      </c>
      <c r="L1844" s="9">
        <v>0.32600000000000001</v>
      </c>
      <c r="M1844" s="9">
        <v>0.8794024938042132</v>
      </c>
      <c r="N1844" s="10">
        <v>0.32</v>
      </c>
      <c r="O1844" s="10">
        <v>0.29119999974966054</v>
      </c>
      <c r="P1844" s="9">
        <v>3.1799999959766859E-2</v>
      </c>
      <c r="Q1844" s="10">
        <v>7.4999999999999997E-2</v>
      </c>
      <c r="R1844" s="9">
        <v>0.62269599999999992</v>
      </c>
      <c r="S1844" s="9">
        <v>0.24545818470235337</v>
      </c>
      <c r="T1844" s="11">
        <v>6.5217391999999999E-2</v>
      </c>
      <c r="U1844" s="9">
        <v>1.0124378450000001E-2</v>
      </c>
      <c r="V1844" s="10">
        <v>3.4826143034736765E-3</v>
      </c>
      <c r="W1844" s="9">
        <v>0</v>
      </c>
      <c r="X1844" s="9">
        <v>0</v>
      </c>
      <c r="Y1844" s="9">
        <v>0</v>
      </c>
      <c r="Z1844" s="9">
        <v>0.52</v>
      </c>
      <c r="AA1844" s="10">
        <v>0.29492725127801811</v>
      </c>
      <c r="AB1844" s="9">
        <v>0.44590799974724649</v>
      </c>
      <c r="AC1844" s="9">
        <v>0.61199999999999999</v>
      </c>
      <c r="AD1844" s="10">
        <v>0.45671531708130403</v>
      </c>
      <c r="AE1844" s="10">
        <v>0.52575619552526598</v>
      </c>
      <c r="AF1844" s="9">
        <v>1</v>
      </c>
      <c r="AG1844" s="9">
        <v>0.56534408025788629</v>
      </c>
    </row>
    <row r="1845" spans="3:33">
      <c r="C1845" t="s">
        <v>268</v>
      </c>
      <c r="D1845">
        <v>2010</v>
      </c>
      <c r="E1845" s="9">
        <v>0.65254618284637145</v>
      </c>
      <c r="F1845" s="9">
        <v>0.17665999964103102</v>
      </c>
      <c r="G1845" s="9">
        <v>3.9999999105930328E-2</v>
      </c>
      <c r="H1845" s="9">
        <v>0.6</v>
      </c>
      <c r="I1845" s="9">
        <v>0</v>
      </c>
      <c r="J1845" s="9">
        <v>0.14559999920427802</v>
      </c>
      <c r="K1845" s="10">
        <v>0.28591666666666671</v>
      </c>
      <c r="L1845" s="9">
        <v>0.32925999992713328</v>
      </c>
      <c r="M1845" s="9">
        <v>0.8794024938042132</v>
      </c>
      <c r="N1845" s="10">
        <v>0.32</v>
      </c>
      <c r="O1845" s="10">
        <v>0.29679999962449077</v>
      </c>
      <c r="P1845" s="9">
        <v>3.2399999946355819E-2</v>
      </c>
      <c r="Q1845" s="10">
        <v>7.4999999999999997E-2</v>
      </c>
      <c r="R1845" s="9">
        <v>0.62269599999999992</v>
      </c>
      <c r="S1845" s="9">
        <v>0.2751427108681207</v>
      </c>
      <c r="T1845" s="11">
        <v>6.5217391999999999E-2</v>
      </c>
      <c r="U1845" s="9">
        <v>1.0225622232237023E-2</v>
      </c>
      <c r="V1845" s="10">
        <v>3.550900856947353E-3</v>
      </c>
      <c r="W1845" s="9">
        <v>0</v>
      </c>
      <c r="X1845" s="9">
        <v>0</v>
      </c>
      <c r="Y1845" s="9">
        <v>0</v>
      </c>
      <c r="Z1845" s="9">
        <v>0.52</v>
      </c>
      <c r="AA1845" s="10">
        <v>0.29492725127801811</v>
      </c>
      <c r="AB1845" s="9">
        <v>0.45721599949449299</v>
      </c>
      <c r="AC1845" s="9">
        <v>0.65700000000000003</v>
      </c>
      <c r="AD1845" s="10">
        <v>0.45714816390081603</v>
      </c>
      <c r="AE1845" s="10">
        <v>0.52549863357577031</v>
      </c>
      <c r="AF1845" s="9">
        <v>1</v>
      </c>
      <c r="AG1845" s="9">
        <v>0.55380644623005826</v>
      </c>
    </row>
    <row r="1846" spans="3:33">
      <c r="C1846" t="s">
        <v>270</v>
      </c>
      <c r="D1846">
        <v>1995</v>
      </c>
      <c r="E1846" s="9">
        <v>1</v>
      </c>
      <c r="F1846" s="9">
        <v>1.23E-2</v>
      </c>
      <c r="G1846" s="9">
        <v>0.41000000000000003</v>
      </c>
      <c r="H1846" s="9">
        <v>0.77499999999999991</v>
      </c>
      <c r="I1846" s="9">
        <v>0.13</v>
      </c>
      <c r="J1846" s="9">
        <v>0.51</v>
      </c>
      <c r="K1846" s="10">
        <v>0.26791666666666664</v>
      </c>
      <c r="L1846" s="9">
        <v>0.43200000000000005</v>
      </c>
      <c r="M1846" s="9">
        <v>0.96406203693829562</v>
      </c>
      <c r="N1846" s="10">
        <v>0.5</v>
      </c>
      <c r="O1846" s="10">
        <v>0.17</v>
      </c>
      <c r="P1846" s="9">
        <v>0.30799999937415123</v>
      </c>
      <c r="Q1846" s="10">
        <v>0.76749999999999996</v>
      </c>
      <c r="R1846" s="9">
        <v>0.65159999999999996</v>
      </c>
      <c r="S1846" s="9">
        <v>0.45104682926829398</v>
      </c>
      <c r="T1846" s="11">
        <v>0.20227272800000001</v>
      </c>
      <c r="U1846" s="9">
        <v>8.2511582510000001E-2</v>
      </c>
      <c r="V1846" s="10">
        <v>9.5072192750000006E-2</v>
      </c>
      <c r="W1846" s="9">
        <v>0</v>
      </c>
      <c r="X1846" s="9">
        <v>0</v>
      </c>
      <c r="Y1846" s="9">
        <v>0.32999999999999996</v>
      </c>
      <c r="Z1846" s="9">
        <v>0</v>
      </c>
      <c r="AA1846" s="10">
        <v>3.8620973763485154E-3</v>
      </c>
      <c r="AB1846" s="9">
        <v>0.96700000048000001</v>
      </c>
      <c r="AC1846" s="9">
        <v>0.47799999999999998</v>
      </c>
      <c r="AD1846" s="10">
        <v>0.61387988588757725</v>
      </c>
      <c r="AE1846" s="10">
        <v>0.58928641155417105</v>
      </c>
      <c r="AF1846" s="9">
        <v>4.2885624933135084E-4</v>
      </c>
      <c r="AG1846" s="9">
        <v>0.20881114285714286</v>
      </c>
    </row>
    <row r="1847" spans="3:33">
      <c r="C1847" t="s">
        <v>270</v>
      </c>
      <c r="D1847">
        <v>1996</v>
      </c>
      <c r="E1847" s="9">
        <v>1</v>
      </c>
      <c r="F1847" s="9">
        <v>1.2714000000000001E-2</v>
      </c>
      <c r="G1847" s="9">
        <v>0.39600000000000002</v>
      </c>
      <c r="H1847" s="9">
        <v>0.77499999999999991</v>
      </c>
      <c r="I1847" s="9">
        <v>0.13</v>
      </c>
      <c r="J1847" s="9">
        <v>0.51</v>
      </c>
      <c r="K1847" s="10">
        <v>0.26791666666666664</v>
      </c>
      <c r="L1847" s="9">
        <v>0.43240000000000001</v>
      </c>
      <c r="M1847" s="9">
        <v>0.96523539045835616</v>
      </c>
      <c r="N1847" s="10">
        <v>0.5</v>
      </c>
      <c r="O1847" s="10">
        <v>0.37</v>
      </c>
      <c r="P1847" s="9">
        <v>0.30239999949932095</v>
      </c>
      <c r="Q1847" s="10">
        <v>0.76749999999999996</v>
      </c>
      <c r="R1847" s="9">
        <v>0.65159999999999996</v>
      </c>
      <c r="S1847" s="9">
        <v>0.44231317073170795</v>
      </c>
      <c r="T1847" s="11">
        <v>0.20227272800000001</v>
      </c>
      <c r="U1847" s="9">
        <v>4.3344174049999996E-2</v>
      </c>
      <c r="V1847" s="10">
        <v>8.7325774000000009E-2</v>
      </c>
      <c r="W1847" s="9">
        <v>0</v>
      </c>
      <c r="X1847" s="9">
        <v>0</v>
      </c>
      <c r="Y1847" s="9">
        <v>0.32999999999999996</v>
      </c>
      <c r="Z1847" s="9">
        <v>0</v>
      </c>
      <c r="AA1847" s="10">
        <v>3.8620973763485154E-3</v>
      </c>
      <c r="AB1847" s="9">
        <v>0.96700000048000001</v>
      </c>
      <c r="AC1847" s="9">
        <v>0.47399999999999998</v>
      </c>
      <c r="AD1847" s="10">
        <v>0.61620396513839792</v>
      </c>
      <c r="AE1847" s="10">
        <v>0.59110858317698201</v>
      </c>
      <c r="AF1847" s="9">
        <v>4.376084174854333E-4</v>
      </c>
      <c r="AG1847" s="9">
        <v>0.23422714285714288</v>
      </c>
    </row>
    <row r="1848" spans="3:33">
      <c r="C1848" t="s">
        <v>270</v>
      </c>
      <c r="D1848">
        <v>1997</v>
      </c>
      <c r="E1848" s="9">
        <v>1</v>
      </c>
      <c r="F1848" s="9">
        <v>1.3127999999999999E-2</v>
      </c>
      <c r="G1848" s="9">
        <v>0.38200000000000001</v>
      </c>
      <c r="H1848" s="9">
        <v>0.77499999999999991</v>
      </c>
      <c r="I1848" s="9">
        <v>0.13</v>
      </c>
      <c r="J1848" s="9">
        <v>0.51</v>
      </c>
      <c r="K1848" s="10">
        <v>0.26791666666666664</v>
      </c>
      <c r="L1848" s="9">
        <v>0.43280000000000002</v>
      </c>
      <c r="M1848" s="9">
        <v>0.96508319764564765</v>
      </c>
      <c r="N1848" s="10">
        <v>0.5</v>
      </c>
      <c r="O1848" s="10">
        <v>0.35</v>
      </c>
      <c r="P1848" s="9">
        <v>0.29679999962449072</v>
      </c>
      <c r="Q1848" s="10">
        <v>0.76749999999999996</v>
      </c>
      <c r="R1848" s="9">
        <v>0.65159999999999996</v>
      </c>
      <c r="S1848" s="9">
        <v>0.4341692682926841</v>
      </c>
      <c r="T1848" s="11">
        <v>0.20227272800000001</v>
      </c>
      <c r="U1848" s="9">
        <v>4.837218234E-2</v>
      </c>
      <c r="V1848" s="10">
        <v>7.9579355250000011E-2</v>
      </c>
      <c r="W1848" s="9">
        <v>0</v>
      </c>
      <c r="X1848" s="9">
        <v>0</v>
      </c>
      <c r="Y1848" s="9">
        <v>0.32999999999999996</v>
      </c>
      <c r="Z1848" s="9">
        <v>0</v>
      </c>
      <c r="AA1848" s="10">
        <v>3.8620973763485154E-3</v>
      </c>
      <c r="AB1848" s="9">
        <v>0.96599999905</v>
      </c>
      <c r="AC1848" s="9">
        <v>0.52900000000000003</v>
      </c>
      <c r="AD1848" s="10">
        <v>0.59684374707941101</v>
      </c>
      <c r="AE1848" s="10">
        <v>0.59641921324844005</v>
      </c>
      <c r="AF1848" s="9">
        <v>9.6361156991066669E-4</v>
      </c>
      <c r="AG1848" s="9">
        <v>0.26525571428571432</v>
      </c>
    </row>
    <row r="1849" spans="3:33">
      <c r="C1849" t="s">
        <v>270</v>
      </c>
      <c r="D1849">
        <v>1998</v>
      </c>
      <c r="E1849" s="9">
        <v>1</v>
      </c>
      <c r="F1849" s="9">
        <v>1.3542E-2</v>
      </c>
      <c r="G1849" s="9">
        <v>0.36799999999999999</v>
      </c>
      <c r="H1849" s="9">
        <v>0.77499999999999991</v>
      </c>
      <c r="I1849" s="9">
        <v>0.13</v>
      </c>
      <c r="J1849" s="9">
        <v>0.51</v>
      </c>
      <c r="K1849" s="10">
        <v>0.26791666666666664</v>
      </c>
      <c r="L1849" s="9">
        <v>0.43320000000000003</v>
      </c>
      <c r="M1849" s="9">
        <v>0.9665327665132345</v>
      </c>
      <c r="N1849" s="10">
        <v>0.5</v>
      </c>
      <c r="O1849" s="10">
        <v>0.35</v>
      </c>
      <c r="P1849" s="9">
        <v>0.29119999974966049</v>
      </c>
      <c r="Q1849" s="10">
        <v>0.76749999999999996</v>
      </c>
      <c r="R1849" s="9">
        <v>0.65159999999999996</v>
      </c>
      <c r="S1849" s="9">
        <v>0.42711024390244001</v>
      </c>
      <c r="T1849" s="11">
        <v>0.20227272800000001</v>
      </c>
      <c r="U1849" s="9">
        <v>0.12031756809999999</v>
      </c>
      <c r="V1849" s="10">
        <v>7.18329365E-2</v>
      </c>
      <c r="W1849" s="9">
        <v>0</v>
      </c>
      <c r="X1849" s="9">
        <v>0</v>
      </c>
      <c r="Y1849" s="9">
        <v>0.32999999999999996</v>
      </c>
      <c r="Z1849" s="9">
        <v>0</v>
      </c>
      <c r="AA1849" s="10">
        <v>3.8620973763485154E-3</v>
      </c>
      <c r="AB1849" s="9">
        <v>0.96599999905</v>
      </c>
      <c r="AC1849" s="9">
        <v>0.57299999999999995</v>
      </c>
      <c r="AD1849" s="10">
        <v>0.57748352902042399</v>
      </c>
      <c r="AE1849" s="10">
        <v>0.60172984331989798</v>
      </c>
      <c r="AF1849" s="9">
        <v>4.3037934994896668E-3</v>
      </c>
      <c r="AG1849" s="9">
        <v>0.30398657142857144</v>
      </c>
    </row>
    <row r="1850" spans="3:33">
      <c r="C1850" t="s">
        <v>270</v>
      </c>
      <c r="D1850">
        <v>1999</v>
      </c>
      <c r="E1850" s="9">
        <v>1</v>
      </c>
      <c r="F1850" s="9">
        <v>1.3956E-2</v>
      </c>
      <c r="G1850" s="9">
        <v>0.35400000000000009</v>
      </c>
      <c r="H1850" s="9">
        <v>0.77499999999999991</v>
      </c>
      <c r="I1850" s="9">
        <v>0.13</v>
      </c>
      <c r="J1850" s="9">
        <v>0.51</v>
      </c>
      <c r="K1850" s="10">
        <v>0.26791666666666664</v>
      </c>
      <c r="L1850" s="9">
        <v>0.43359999999999999</v>
      </c>
      <c r="M1850" s="9">
        <v>0.96992336557270176</v>
      </c>
      <c r="N1850" s="10">
        <v>0.5</v>
      </c>
      <c r="O1850" s="10">
        <v>0.25</v>
      </c>
      <c r="P1850" s="9">
        <v>0.28559999987483026</v>
      </c>
      <c r="Q1850" s="10">
        <v>0.76749999999999996</v>
      </c>
      <c r="R1850" s="9">
        <v>0.65159999999999996</v>
      </c>
      <c r="S1850" s="9">
        <v>0.42120487804878193</v>
      </c>
      <c r="T1850" s="11">
        <v>0.20227272800000001</v>
      </c>
      <c r="U1850" s="9">
        <v>0.20272903280000001</v>
      </c>
      <c r="V1850" s="10">
        <v>6.4086517750000002E-2</v>
      </c>
      <c r="W1850" s="9">
        <v>0</v>
      </c>
      <c r="X1850" s="9">
        <v>0</v>
      </c>
      <c r="Y1850" s="9">
        <v>0.32999999999999996</v>
      </c>
      <c r="Z1850" s="9">
        <v>0</v>
      </c>
      <c r="AA1850" s="10">
        <v>3.8620973763485154E-3</v>
      </c>
      <c r="AB1850" s="9">
        <v>0.96499999999999997</v>
      </c>
      <c r="AC1850" s="9">
        <v>0.58599999999999997</v>
      </c>
      <c r="AD1850" s="10">
        <v>0.61864103856115005</v>
      </c>
      <c r="AE1850" s="10">
        <v>0.58779111407204299</v>
      </c>
      <c r="AF1850" s="9">
        <v>1.6272031531263002E-2</v>
      </c>
      <c r="AG1850" s="9">
        <v>0.38492957142857143</v>
      </c>
    </row>
    <row r="1851" spans="3:33">
      <c r="C1851" t="s">
        <v>270</v>
      </c>
      <c r="D1851">
        <v>2000</v>
      </c>
      <c r="E1851" s="9">
        <v>1</v>
      </c>
      <c r="F1851" s="9">
        <v>1.4370000000000001E-2</v>
      </c>
      <c r="G1851" s="9">
        <v>0.33999999999999997</v>
      </c>
      <c r="H1851" s="9">
        <v>0.77499999999999991</v>
      </c>
      <c r="I1851" s="9">
        <v>0.13</v>
      </c>
      <c r="J1851" s="9">
        <v>0.51</v>
      </c>
      <c r="K1851" s="10">
        <v>0.26791666666666664</v>
      </c>
      <c r="L1851" s="9">
        <v>0.434</v>
      </c>
      <c r="M1851" s="9">
        <v>0.9717550692933723</v>
      </c>
      <c r="N1851" s="10">
        <v>0.5</v>
      </c>
      <c r="O1851" s="10">
        <v>0.71</v>
      </c>
      <c r="P1851" s="9">
        <v>0.27999999999999997</v>
      </c>
      <c r="Q1851" s="10">
        <v>0.76749999999999996</v>
      </c>
      <c r="R1851" s="9">
        <v>0.65159999999999996</v>
      </c>
      <c r="S1851" s="9">
        <v>0.41625268292682993</v>
      </c>
      <c r="T1851" s="11">
        <v>0.20227272800000001</v>
      </c>
      <c r="U1851" s="9">
        <v>0.27517527539999997</v>
      </c>
      <c r="V1851" s="10">
        <v>5.6340098999999998E-2</v>
      </c>
      <c r="W1851" s="9">
        <v>0</v>
      </c>
      <c r="X1851" s="9">
        <v>0</v>
      </c>
      <c r="Y1851" s="9">
        <v>0.32999999999999996</v>
      </c>
      <c r="Z1851" s="9">
        <v>0</v>
      </c>
      <c r="AA1851" s="10">
        <v>3.8620973763485154E-3</v>
      </c>
      <c r="AB1851" s="9">
        <v>0.96499999999999997</v>
      </c>
      <c r="AC1851" s="9">
        <v>0.58499999999999996</v>
      </c>
      <c r="AD1851" s="10">
        <v>0.65979854810187599</v>
      </c>
      <c r="AE1851" s="10">
        <v>0.57385238482418799</v>
      </c>
      <c r="AF1851" s="9">
        <v>7.1897703612459674E-2</v>
      </c>
      <c r="AG1851" s="9">
        <v>0.429562</v>
      </c>
    </row>
    <row r="1852" spans="3:33">
      <c r="C1852" t="s">
        <v>270</v>
      </c>
      <c r="D1852">
        <v>2001</v>
      </c>
      <c r="E1852" s="9">
        <v>1</v>
      </c>
      <c r="F1852" s="9">
        <v>1.465739999357611E-2</v>
      </c>
      <c r="G1852" s="9">
        <v>0.32599999999999996</v>
      </c>
      <c r="H1852" s="9">
        <v>0.77499999999999991</v>
      </c>
      <c r="I1852" s="9">
        <v>0.13</v>
      </c>
      <c r="J1852" s="9">
        <v>0.51</v>
      </c>
      <c r="K1852" s="10">
        <v>0.26791666666666664</v>
      </c>
      <c r="L1852" s="9">
        <v>0.43380000000000002</v>
      </c>
      <c r="M1852" s="9">
        <v>0.96907671428693687</v>
      </c>
      <c r="N1852" s="10">
        <v>0.5</v>
      </c>
      <c r="O1852" s="10">
        <v>0.62</v>
      </c>
      <c r="P1852" s="9">
        <v>0.22749999999999995</v>
      </c>
      <c r="Q1852" s="10">
        <v>0.76749999999999996</v>
      </c>
      <c r="R1852" s="9">
        <v>0.65159999999999996</v>
      </c>
      <c r="S1852" s="9">
        <v>0.41181463414634212</v>
      </c>
      <c r="T1852" s="11">
        <v>0.20227272800000001</v>
      </c>
      <c r="U1852" s="9">
        <v>0.24642552970000001</v>
      </c>
      <c r="V1852" s="10">
        <v>5.3398413699999994E-2</v>
      </c>
      <c r="W1852" s="9">
        <v>0</v>
      </c>
      <c r="X1852" s="9">
        <v>0</v>
      </c>
      <c r="Y1852" s="9">
        <v>0.32999999999999996</v>
      </c>
      <c r="Z1852" s="9">
        <v>0</v>
      </c>
      <c r="AA1852" s="10">
        <v>3.8620973763485154E-3</v>
      </c>
      <c r="AB1852" s="9">
        <v>0.96499999999999997</v>
      </c>
      <c r="AC1852" s="9">
        <v>0.56000000000000005</v>
      </c>
      <c r="AD1852" s="10">
        <v>0.68679625192129801</v>
      </c>
      <c r="AE1852" s="10">
        <v>0.57004520633866995</v>
      </c>
      <c r="AF1852" s="9">
        <v>8.9550404616282012E-2</v>
      </c>
      <c r="AG1852" s="9">
        <v>0.48249728571428574</v>
      </c>
    </row>
    <row r="1853" spans="3:33">
      <c r="C1853" t="s">
        <v>270</v>
      </c>
      <c r="D1853">
        <v>2002</v>
      </c>
      <c r="E1853" s="9">
        <v>1</v>
      </c>
      <c r="F1853" s="9">
        <v>1.4944799987152219E-2</v>
      </c>
      <c r="G1853" s="9">
        <v>0.31200000000000006</v>
      </c>
      <c r="H1853" s="9">
        <v>0.77499999999999991</v>
      </c>
      <c r="I1853" s="9">
        <v>0.13</v>
      </c>
      <c r="J1853" s="9">
        <v>0.51</v>
      </c>
      <c r="K1853" s="10">
        <v>0.26791666666666664</v>
      </c>
      <c r="L1853" s="9">
        <v>0.43359999999999999</v>
      </c>
      <c r="M1853" s="9">
        <v>0.96757676655573643</v>
      </c>
      <c r="N1853" s="10">
        <v>0.5</v>
      </c>
      <c r="O1853" s="10">
        <v>0.74</v>
      </c>
      <c r="P1853" s="9">
        <v>0.17499999999999999</v>
      </c>
      <c r="Q1853" s="10">
        <v>0.76749999999999996</v>
      </c>
      <c r="R1853" s="9">
        <v>0.65159999999999996</v>
      </c>
      <c r="S1853" s="9">
        <v>0.40731365853658585</v>
      </c>
      <c r="T1853" s="11">
        <v>0.20227272800000001</v>
      </c>
      <c r="U1853" s="9">
        <v>0.13662488440000001</v>
      </c>
      <c r="V1853" s="10">
        <v>5.0456728399999998E-2</v>
      </c>
      <c r="W1853" s="9">
        <v>0</v>
      </c>
      <c r="X1853" s="9">
        <v>0</v>
      </c>
      <c r="Y1853" s="9">
        <v>0.32999999999999996</v>
      </c>
      <c r="Z1853" s="9">
        <v>0</v>
      </c>
      <c r="AA1853" s="10">
        <v>3.8620973763485154E-3</v>
      </c>
      <c r="AB1853" s="9">
        <v>0.96499999999999997</v>
      </c>
      <c r="AC1853" s="9">
        <v>0.56700000000000006</v>
      </c>
      <c r="AD1853" s="10">
        <v>0.71379395574072002</v>
      </c>
      <c r="AE1853" s="10">
        <v>0.56623802785315203</v>
      </c>
      <c r="AF1853" s="9">
        <v>9.7899484967126221E-2</v>
      </c>
      <c r="AG1853" s="9">
        <v>0.49878085714285714</v>
      </c>
    </row>
    <row r="1854" spans="3:33">
      <c r="C1854" t="s">
        <v>270</v>
      </c>
      <c r="D1854">
        <v>2003</v>
      </c>
      <c r="E1854" s="9">
        <v>1</v>
      </c>
      <c r="F1854" s="9">
        <v>1.5232199980728328E-2</v>
      </c>
      <c r="G1854" s="9">
        <v>0.29799999999999993</v>
      </c>
      <c r="H1854" s="9">
        <v>0.77499999999999991</v>
      </c>
      <c r="I1854" s="9">
        <v>0.13</v>
      </c>
      <c r="J1854" s="9">
        <v>0.51</v>
      </c>
      <c r="K1854" s="10">
        <v>0.26791666666666664</v>
      </c>
      <c r="L1854" s="9">
        <v>0.43340000000000001</v>
      </c>
      <c r="M1854" s="9">
        <v>0.96772144522147552</v>
      </c>
      <c r="N1854" s="10">
        <v>0.5</v>
      </c>
      <c r="O1854" s="10">
        <v>0.56000000000000005</v>
      </c>
      <c r="P1854" s="9">
        <v>0.12249999999999998</v>
      </c>
      <c r="Q1854" s="10">
        <v>0.76749999999999996</v>
      </c>
      <c r="R1854" s="9">
        <v>0.64949333333333337</v>
      </c>
      <c r="S1854" s="9">
        <v>0.40226048780487789</v>
      </c>
      <c r="T1854" s="11">
        <v>0.20227272800000001</v>
      </c>
      <c r="U1854" s="9">
        <v>4.380339825E-2</v>
      </c>
      <c r="V1854" s="10">
        <v>4.7515043100000001E-2</v>
      </c>
      <c r="W1854" s="9">
        <v>0</v>
      </c>
      <c r="X1854" s="9">
        <v>0</v>
      </c>
      <c r="Y1854" s="9">
        <v>0.32999999999999996</v>
      </c>
      <c r="Z1854" s="9">
        <v>0</v>
      </c>
      <c r="AA1854" s="10">
        <v>3.8620973763485154E-3</v>
      </c>
      <c r="AB1854" s="9">
        <v>0.96569999998435374</v>
      </c>
      <c r="AC1854" s="9">
        <v>0.57700000000000007</v>
      </c>
      <c r="AD1854" s="10">
        <v>0.674961268121822</v>
      </c>
      <c r="AE1854" s="10">
        <v>0.56565452397823202</v>
      </c>
      <c r="AF1854" s="9">
        <v>0.14266481050356444</v>
      </c>
      <c r="AG1854" s="9">
        <v>0.52481514285714281</v>
      </c>
    </row>
    <row r="1855" spans="3:33">
      <c r="C1855" t="s">
        <v>270</v>
      </c>
      <c r="D1855">
        <v>2004</v>
      </c>
      <c r="E1855" s="9">
        <v>1</v>
      </c>
      <c r="F1855" s="9">
        <v>1.5519599974304436E-2</v>
      </c>
      <c r="G1855" s="9">
        <v>0.28400000000000003</v>
      </c>
      <c r="H1855" s="9">
        <v>0.77499999999999991</v>
      </c>
      <c r="I1855" s="9">
        <v>0.13</v>
      </c>
      <c r="J1855" s="9">
        <v>0.51</v>
      </c>
      <c r="K1855" s="10">
        <v>0.26791666666666664</v>
      </c>
      <c r="L1855" s="9">
        <v>0.43320000000000003</v>
      </c>
      <c r="M1855" s="9">
        <v>0.96428262578611323</v>
      </c>
      <c r="N1855" s="10">
        <v>0.5</v>
      </c>
      <c r="O1855" s="10">
        <v>0.68</v>
      </c>
      <c r="P1855" s="9">
        <v>6.9999999999999993E-2</v>
      </c>
      <c r="Q1855" s="10">
        <v>0.76749999999999996</v>
      </c>
      <c r="R1855" s="9">
        <v>0.64738666666666667</v>
      </c>
      <c r="S1855" s="9">
        <v>0.39651414634146387</v>
      </c>
      <c r="T1855" s="11">
        <v>0.20227272800000001</v>
      </c>
      <c r="U1855" s="9">
        <v>5.246715046E-2</v>
      </c>
      <c r="V1855" s="10">
        <v>4.4573357799999998E-2</v>
      </c>
      <c r="W1855" s="9">
        <v>0</v>
      </c>
      <c r="X1855" s="9">
        <v>0</v>
      </c>
      <c r="Y1855" s="9">
        <v>0.32999999999999996</v>
      </c>
      <c r="Z1855" s="9">
        <v>0</v>
      </c>
      <c r="AA1855" s="10">
        <v>3.8620973763485154E-3</v>
      </c>
      <c r="AB1855" s="9">
        <v>0.96639999996870751</v>
      </c>
      <c r="AC1855" s="9">
        <v>0.56499999999999995</v>
      </c>
      <c r="AD1855" s="10">
        <v>0.61171649967328601</v>
      </c>
      <c r="AE1855" s="10">
        <v>0.54509073677599607</v>
      </c>
      <c r="AF1855" s="9">
        <v>0.18921057268224667</v>
      </c>
      <c r="AG1855" s="9">
        <v>0.5632975714285714</v>
      </c>
    </row>
    <row r="1856" spans="3:33">
      <c r="C1856" t="s">
        <v>270</v>
      </c>
      <c r="D1856">
        <v>2005</v>
      </c>
      <c r="E1856" s="9">
        <v>1</v>
      </c>
      <c r="F1856" s="9">
        <v>1.5806999967880549E-2</v>
      </c>
      <c r="G1856" s="9">
        <v>0.27</v>
      </c>
      <c r="H1856" s="9">
        <v>0.77499999999999991</v>
      </c>
      <c r="I1856" s="9">
        <v>0.13</v>
      </c>
      <c r="J1856" s="9">
        <v>0.51</v>
      </c>
      <c r="K1856" s="10">
        <v>0.26791666666666664</v>
      </c>
      <c r="L1856" s="9">
        <v>0.433</v>
      </c>
      <c r="M1856" s="9">
        <v>0.96915484633563231</v>
      </c>
      <c r="N1856" s="10">
        <v>0.5</v>
      </c>
      <c r="O1856" s="10">
        <v>0.69</v>
      </c>
      <c r="P1856" s="9">
        <v>0.11000000000000001</v>
      </c>
      <c r="Q1856" s="10">
        <v>0.76749999999999996</v>
      </c>
      <c r="R1856" s="9">
        <v>0.64527999999999996</v>
      </c>
      <c r="S1856" s="9">
        <v>0.39007268292682995</v>
      </c>
      <c r="T1856" s="11">
        <v>0.20227272800000001</v>
      </c>
      <c r="U1856" s="9">
        <v>4.0811484169999995E-2</v>
      </c>
      <c r="V1856" s="10">
        <v>4.1631672500000001E-2</v>
      </c>
      <c r="W1856" s="9">
        <v>0</v>
      </c>
      <c r="X1856" s="9">
        <v>0</v>
      </c>
      <c r="Y1856" s="9">
        <v>0.32999999999999996</v>
      </c>
      <c r="Z1856" s="9">
        <v>0</v>
      </c>
      <c r="AA1856" s="10">
        <v>3.8620973763485154E-3</v>
      </c>
      <c r="AB1856" s="9">
        <v>0.9670999999530614</v>
      </c>
      <c r="AC1856" s="9">
        <v>0.59699999999999998</v>
      </c>
      <c r="AD1856" s="10">
        <v>0.66458711075151</v>
      </c>
      <c r="AE1856" s="10">
        <v>0.50769134094366997</v>
      </c>
      <c r="AF1856" s="9">
        <v>0.24281228876206334</v>
      </c>
      <c r="AG1856" s="9">
        <v>0.62194171428571421</v>
      </c>
    </row>
    <row r="1857" spans="3:33">
      <c r="C1857" t="s">
        <v>270</v>
      </c>
      <c r="D1857">
        <v>2006</v>
      </c>
      <c r="E1857" s="9">
        <v>1</v>
      </c>
      <c r="F1857" s="9">
        <v>1.6094399961456656E-2</v>
      </c>
      <c r="G1857" s="9">
        <v>0.26</v>
      </c>
      <c r="H1857" s="9">
        <v>0.77499999999999991</v>
      </c>
      <c r="I1857" s="9">
        <v>0.13</v>
      </c>
      <c r="J1857" s="9">
        <v>0.5066666666666666</v>
      </c>
      <c r="K1857" s="10">
        <v>0.26791666666666664</v>
      </c>
      <c r="L1857" s="9">
        <v>0.43140000000000001</v>
      </c>
      <c r="M1857" s="9">
        <v>0.96288916055415408</v>
      </c>
      <c r="N1857" s="10">
        <v>0.5</v>
      </c>
      <c r="O1857" s="10">
        <v>0.69</v>
      </c>
      <c r="P1857" s="9">
        <v>0.11219999995082616</v>
      </c>
      <c r="Q1857" s="10">
        <v>0.76749999999999996</v>
      </c>
      <c r="R1857" s="9">
        <v>0.64317333333333337</v>
      </c>
      <c r="S1857" s="9">
        <v>0.3830629268292699</v>
      </c>
      <c r="T1857" s="11">
        <v>0.20227272800000001</v>
      </c>
      <c r="U1857" s="9">
        <v>4.7166183650000006E-2</v>
      </c>
      <c r="V1857" s="10">
        <v>3.9107197500000003E-2</v>
      </c>
      <c r="W1857" s="9">
        <v>0</v>
      </c>
      <c r="X1857" s="9">
        <v>0</v>
      </c>
      <c r="Y1857" s="9">
        <v>0.32999999999999996</v>
      </c>
      <c r="Z1857" s="9">
        <v>0</v>
      </c>
      <c r="AA1857" s="10">
        <v>3.8620973763485154E-3</v>
      </c>
      <c r="AB1857" s="9">
        <v>0.96779999993741517</v>
      </c>
      <c r="AC1857" s="9">
        <v>0.624</v>
      </c>
      <c r="AD1857" s="10">
        <v>0.60295234732846803</v>
      </c>
      <c r="AE1857" s="10">
        <v>0.54960587581030806</v>
      </c>
      <c r="AF1857" s="9">
        <v>0.3335797406679033</v>
      </c>
      <c r="AG1857" s="9">
        <v>0.67516114285714279</v>
      </c>
    </row>
    <row r="1858" spans="3:33">
      <c r="C1858" t="s">
        <v>270</v>
      </c>
      <c r="D1858">
        <v>2007</v>
      </c>
      <c r="E1858" s="9">
        <v>1</v>
      </c>
      <c r="F1858" s="9">
        <v>1.6381799955032764E-2</v>
      </c>
      <c r="G1858" s="9">
        <v>0.25</v>
      </c>
      <c r="H1858" s="9">
        <v>0.77499999999999991</v>
      </c>
      <c r="I1858" s="9">
        <v>0.13</v>
      </c>
      <c r="J1858" s="9">
        <v>0.50333333333333341</v>
      </c>
      <c r="K1858" s="10">
        <v>0.26791666666666664</v>
      </c>
      <c r="L1858" s="9">
        <v>0.42979999999999996</v>
      </c>
      <c r="M1858" s="9">
        <v>0.96726204465339605</v>
      </c>
      <c r="N1858" s="10">
        <v>0.5</v>
      </c>
      <c r="O1858" s="10">
        <v>0.7</v>
      </c>
      <c r="P1858" s="9">
        <v>0.11439999990165235</v>
      </c>
      <c r="Q1858" s="10">
        <v>0.76749999999999996</v>
      </c>
      <c r="R1858" s="9">
        <v>0.64106666666666667</v>
      </c>
      <c r="S1858" s="9">
        <v>0.37581317073170795</v>
      </c>
      <c r="T1858" s="11">
        <v>0.20227272800000001</v>
      </c>
      <c r="U1858" s="9">
        <v>2.6599268369999998E-2</v>
      </c>
      <c r="V1858" s="10">
        <v>3.6582722499999998E-2</v>
      </c>
      <c r="W1858" s="9">
        <v>0</v>
      </c>
      <c r="X1858" s="9">
        <v>0</v>
      </c>
      <c r="Y1858" s="9">
        <v>0.32999999999999996</v>
      </c>
      <c r="Z1858" s="9">
        <v>0</v>
      </c>
      <c r="AA1858" s="10">
        <v>3.8620973763485154E-3</v>
      </c>
      <c r="AB1858" s="9">
        <v>0.96849999992176894</v>
      </c>
      <c r="AC1858" s="9">
        <v>0.60299999999999998</v>
      </c>
      <c r="AD1858" s="10">
        <v>0.60250590927873005</v>
      </c>
      <c r="AE1858" s="10">
        <v>0.54541188327918599</v>
      </c>
      <c r="AF1858" s="9">
        <v>0.50826664100194219</v>
      </c>
      <c r="AG1858" s="9">
        <v>0.68136142857142856</v>
      </c>
    </row>
    <row r="1859" spans="3:33">
      <c r="C1859" t="s">
        <v>270</v>
      </c>
      <c r="D1859">
        <v>2008</v>
      </c>
      <c r="E1859" s="9">
        <v>1</v>
      </c>
      <c r="F1859" s="9">
        <v>1.6669199948608875E-2</v>
      </c>
      <c r="G1859" s="9">
        <v>0.24</v>
      </c>
      <c r="H1859" s="9">
        <v>0.77499999999999991</v>
      </c>
      <c r="I1859" s="9">
        <v>0.13</v>
      </c>
      <c r="J1859" s="9">
        <v>0.5</v>
      </c>
      <c r="K1859" s="10">
        <v>0.26791666666666664</v>
      </c>
      <c r="L1859" s="9">
        <v>0.42820000000000003</v>
      </c>
      <c r="M1859" s="9">
        <v>0.96738039215678429</v>
      </c>
      <c r="N1859" s="10">
        <v>0.5</v>
      </c>
      <c r="O1859" s="10">
        <v>0.71399999968707561</v>
      </c>
      <c r="P1859" s="9">
        <v>0.11659999985247851</v>
      </c>
      <c r="Q1859" s="10">
        <v>0.76749999999999996</v>
      </c>
      <c r="R1859" s="9">
        <v>0.63895999999999997</v>
      </c>
      <c r="S1859" s="9">
        <v>0.36861170731707404</v>
      </c>
      <c r="T1859" s="11">
        <v>0.20227272800000001</v>
      </c>
      <c r="U1859" s="9">
        <v>7.4755094460000004E-2</v>
      </c>
      <c r="V1859" s="10">
        <v>3.40582475E-2</v>
      </c>
      <c r="W1859" s="9">
        <v>0</v>
      </c>
      <c r="X1859" s="9">
        <v>0</v>
      </c>
      <c r="Y1859" s="9">
        <v>0.32999999999999996</v>
      </c>
      <c r="Z1859" s="9">
        <v>0</v>
      </c>
      <c r="AA1859" s="10">
        <v>3.8620973763485154E-3</v>
      </c>
      <c r="AB1859" s="9">
        <v>0.96919999990612271</v>
      </c>
      <c r="AC1859" s="9">
        <v>0.63600000000000001</v>
      </c>
      <c r="AD1859" s="10">
        <v>0.57752922935245599</v>
      </c>
      <c r="AE1859" s="10">
        <v>0.54214765800470999</v>
      </c>
      <c r="AF1859" s="9">
        <v>0.74173663443908666</v>
      </c>
      <c r="AG1859" s="9">
        <v>0.71206771428571436</v>
      </c>
    </row>
    <row r="1860" spans="3:33">
      <c r="C1860" t="s">
        <v>270</v>
      </c>
      <c r="D1860">
        <v>2009</v>
      </c>
      <c r="E1860" s="9">
        <v>1</v>
      </c>
      <c r="F1860" s="9">
        <v>1.6956599942184986E-2</v>
      </c>
      <c r="G1860" s="9">
        <v>0.25519999966025353</v>
      </c>
      <c r="H1860" s="9">
        <v>0.77499999999999991</v>
      </c>
      <c r="I1860" s="9">
        <v>0.13</v>
      </c>
      <c r="J1860" s="9">
        <v>0.50999999977648258</v>
      </c>
      <c r="K1860" s="10">
        <v>0.26791666666666664</v>
      </c>
      <c r="L1860" s="9">
        <v>0.42659999999999998</v>
      </c>
      <c r="M1860" s="9">
        <v>0.98639215686266668</v>
      </c>
      <c r="N1860" s="10">
        <v>0.5</v>
      </c>
      <c r="O1860" s="10">
        <v>0.72799999937415116</v>
      </c>
      <c r="P1860" s="9">
        <v>0.11879999980330469</v>
      </c>
      <c r="Q1860" s="10">
        <v>0.76749999999999996</v>
      </c>
      <c r="R1860" s="9">
        <v>0.63895999999999997</v>
      </c>
      <c r="S1860" s="9">
        <v>0.39523947257555558</v>
      </c>
      <c r="T1860" s="11">
        <v>0.20227272800000001</v>
      </c>
      <c r="U1860" s="9">
        <v>0</v>
      </c>
      <c r="V1860" s="10">
        <v>3.4739412434774776E-2</v>
      </c>
      <c r="W1860" s="9">
        <v>0</v>
      </c>
      <c r="X1860" s="9">
        <v>0</v>
      </c>
      <c r="Y1860" s="9">
        <v>0.32999999999999996</v>
      </c>
      <c r="Z1860" s="9">
        <v>0</v>
      </c>
      <c r="AA1860" s="10">
        <v>3.8620973763485154E-3</v>
      </c>
      <c r="AB1860" s="9">
        <v>0.96989999989047648</v>
      </c>
      <c r="AC1860" s="9">
        <v>0.628</v>
      </c>
      <c r="AD1860" s="10">
        <v>0.56508266335183399</v>
      </c>
      <c r="AE1860" s="10">
        <v>0.49008460142760696</v>
      </c>
      <c r="AF1860" s="9">
        <v>0.9355845205234522</v>
      </c>
      <c r="AG1860" s="9">
        <v>0.75345971428571423</v>
      </c>
    </row>
    <row r="1861" spans="3:33">
      <c r="C1861" t="s">
        <v>270</v>
      </c>
      <c r="D1861">
        <v>2010</v>
      </c>
      <c r="E1861" s="9">
        <v>1</v>
      </c>
      <c r="F1861" s="9">
        <v>1.7243999935761093E-2</v>
      </c>
      <c r="G1861" s="9">
        <v>0.27039999932050707</v>
      </c>
      <c r="H1861" s="9">
        <v>0.77499999999999991</v>
      </c>
      <c r="I1861" s="9">
        <v>0.13</v>
      </c>
      <c r="J1861" s="9">
        <v>0.51999999955296516</v>
      </c>
      <c r="K1861" s="10">
        <v>0.26791666666666664</v>
      </c>
      <c r="L1861" s="9">
        <v>0.43086599990464747</v>
      </c>
      <c r="M1861" s="9">
        <v>0.98639215686266668</v>
      </c>
      <c r="N1861" s="10">
        <v>0.5</v>
      </c>
      <c r="O1861" s="10">
        <v>0.74199999906122682</v>
      </c>
      <c r="P1861" s="9">
        <v>0.12099999975413085</v>
      </c>
      <c r="Q1861" s="10">
        <v>0.76749999999999996</v>
      </c>
      <c r="R1861" s="9">
        <v>0.63895999999999997</v>
      </c>
      <c r="S1861" s="9">
        <v>0.42186723783403723</v>
      </c>
      <c r="T1861" s="11">
        <v>0.20227272800000001</v>
      </c>
      <c r="U1861" s="9">
        <v>0</v>
      </c>
      <c r="V1861" s="10">
        <v>3.5420577369549552E-2</v>
      </c>
      <c r="W1861" s="9">
        <v>0</v>
      </c>
      <c r="X1861" s="9">
        <v>0</v>
      </c>
      <c r="Y1861" s="9">
        <v>0.32999999999999996</v>
      </c>
      <c r="Z1861" s="9">
        <v>0</v>
      </c>
      <c r="AA1861" s="10">
        <v>3.8620973763485154E-3</v>
      </c>
      <c r="AB1861" s="9">
        <v>0.97059999987483025</v>
      </c>
      <c r="AC1861" s="9">
        <v>0.6</v>
      </c>
      <c r="AD1861" s="10">
        <v>0.56443183673286279</v>
      </c>
      <c r="AE1861" s="10">
        <v>0.4901837554111147</v>
      </c>
      <c r="AF1861" s="9">
        <v>0.92622867552733712</v>
      </c>
      <c r="AG1861" s="9">
        <v>0.74592511731126843</v>
      </c>
    </row>
    <row r="1862" spans="3:33">
      <c r="C1862" t="s">
        <v>272</v>
      </c>
      <c r="D1862">
        <v>1995</v>
      </c>
      <c r="E1862" s="9">
        <v>0.5</v>
      </c>
      <c r="F1862" s="9">
        <v>1.7243999935761093E-2</v>
      </c>
      <c r="G1862" s="9">
        <v>0.1179999978095293</v>
      </c>
      <c r="H1862" s="9">
        <v>0.5</v>
      </c>
      <c r="I1862" s="9">
        <v>0</v>
      </c>
      <c r="J1862" s="9">
        <v>0.17199999794363974</v>
      </c>
      <c r="K1862" s="10">
        <v>0.28333333333333333</v>
      </c>
      <c r="L1862" s="9">
        <v>0.46600000000000003</v>
      </c>
      <c r="M1862" s="9">
        <v>1</v>
      </c>
      <c r="N1862" s="10">
        <v>0.5</v>
      </c>
      <c r="O1862" s="10">
        <v>1</v>
      </c>
      <c r="P1862" s="9">
        <v>6.9999999999999993E-2</v>
      </c>
      <c r="Q1862" s="10">
        <v>7.4999999999999997E-2</v>
      </c>
      <c r="R1862" s="9">
        <v>0.61176799999999998</v>
      </c>
      <c r="S1862" s="9">
        <v>0.18391756097560996</v>
      </c>
      <c r="T1862" s="11">
        <v>4.9275362000000003E-2</v>
      </c>
      <c r="U1862" s="9">
        <v>0</v>
      </c>
      <c r="V1862" s="10">
        <v>8.4762729999999994E-3</v>
      </c>
      <c r="W1862" s="9">
        <v>0</v>
      </c>
      <c r="X1862" s="9" t="e">
        <v>#N/A</v>
      </c>
      <c r="Y1862" s="9">
        <v>0</v>
      </c>
      <c r="Z1862" s="9">
        <v>0</v>
      </c>
      <c r="AA1862" s="10">
        <v>3.8620973763485154E-3</v>
      </c>
      <c r="AB1862" s="9">
        <v>0.5</v>
      </c>
      <c r="AC1862" s="9">
        <v>0.40076000145822765</v>
      </c>
      <c r="AD1862" s="10">
        <v>0.46788079882884137</v>
      </c>
      <c r="AE1862" s="10">
        <v>0.53776544090198719</v>
      </c>
      <c r="AF1862" s="9">
        <v>0.69833827122098602</v>
      </c>
      <c r="AG1862" s="9" t="e">
        <v>#N/A</v>
      </c>
    </row>
    <row r="1863" spans="3:33">
      <c r="C1863" t="s">
        <v>272</v>
      </c>
      <c r="D1863">
        <v>1996</v>
      </c>
      <c r="E1863" s="9">
        <v>0.5</v>
      </c>
      <c r="F1863" s="9">
        <v>1.7243999935761093E-2</v>
      </c>
      <c r="G1863" s="9">
        <v>9.8399998247623466E-2</v>
      </c>
      <c r="H1863" s="9">
        <v>0.5</v>
      </c>
      <c r="I1863" s="9">
        <v>0</v>
      </c>
      <c r="J1863" s="9">
        <v>0.15359999835491178</v>
      </c>
      <c r="K1863" s="10">
        <v>0.28333333333333333</v>
      </c>
      <c r="L1863" s="9">
        <v>0.45579999999999998</v>
      </c>
      <c r="M1863" s="9">
        <v>1</v>
      </c>
      <c r="N1863" s="10">
        <v>0.5</v>
      </c>
      <c r="O1863" s="10">
        <v>1</v>
      </c>
      <c r="P1863" s="9">
        <v>6.9999999999999993E-2</v>
      </c>
      <c r="Q1863" s="10">
        <v>7.4999999999999997E-2</v>
      </c>
      <c r="R1863" s="9">
        <v>0.61176799999999998</v>
      </c>
      <c r="S1863" s="9">
        <v>0.18631365853658588</v>
      </c>
      <c r="T1863" s="11">
        <v>4.9275362000000003E-2</v>
      </c>
      <c r="U1863" s="9">
        <v>0</v>
      </c>
      <c r="V1863" s="10">
        <v>8.5198975499999989E-3</v>
      </c>
      <c r="W1863" s="9">
        <v>0</v>
      </c>
      <c r="X1863" s="9" t="e">
        <v>#N/A</v>
      </c>
      <c r="Y1863" s="9">
        <v>0</v>
      </c>
      <c r="Z1863" s="9">
        <v>0</v>
      </c>
      <c r="AA1863" s="10">
        <v>3.8620973763485154E-3</v>
      </c>
      <c r="AB1863" s="9">
        <v>0.5</v>
      </c>
      <c r="AC1863" s="9">
        <v>0.41008000124990945</v>
      </c>
      <c r="AD1863" s="10">
        <v>0.46705722959164275</v>
      </c>
      <c r="AE1863" s="10">
        <v>0.53873378551275075</v>
      </c>
      <c r="AF1863" s="9">
        <v>0.71537091151819399</v>
      </c>
      <c r="AG1863" s="9" t="e">
        <v>#N/A</v>
      </c>
    </row>
    <row r="1864" spans="3:33">
      <c r="C1864" t="s">
        <v>272</v>
      </c>
      <c r="D1864">
        <v>1997</v>
      </c>
      <c r="E1864" s="9">
        <v>0.5</v>
      </c>
      <c r="F1864" s="9">
        <v>1.7243999935761093E-2</v>
      </c>
      <c r="G1864" s="9">
        <v>7.8799998685717632E-2</v>
      </c>
      <c r="H1864" s="9">
        <v>0.5</v>
      </c>
      <c r="I1864" s="9">
        <v>0</v>
      </c>
      <c r="J1864" s="9">
        <v>0.13519999876618383</v>
      </c>
      <c r="K1864" s="10">
        <v>0.28333333333333333</v>
      </c>
      <c r="L1864" s="9">
        <v>0.4456</v>
      </c>
      <c r="M1864" s="9">
        <v>1</v>
      </c>
      <c r="N1864" s="10">
        <v>0.5</v>
      </c>
      <c r="O1864" s="10">
        <v>1</v>
      </c>
      <c r="P1864" s="9">
        <v>6.9999999999999993E-2</v>
      </c>
      <c r="Q1864" s="10">
        <v>7.4999999999999997E-2</v>
      </c>
      <c r="R1864" s="9">
        <v>0.61176799999999998</v>
      </c>
      <c r="S1864" s="9">
        <v>0.18966634146341588</v>
      </c>
      <c r="T1864" s="11">
        <v>4.9275362000000003E-2</v>
      </c>
      <c r="U1864" s="9">
        <v>0</v>
      </c>
      <c r="V1864" s="10">
        <v>8.5635221000000001E-3</v>
      </c>
      <c r="W1864" s="9">
        <v>0</v>
      </c>
      <c r="X1864" s="9" t="e">
        <v>#N/A</v>
      </c>
      <c r="Y1864" s="9">
        <v>0</v>
      </c>
      <c r="Z1864" s="9">
        <v>0</v>
      </c>
      <c r="AA1864" s="10">
        <v>3.8620973763485154E-3</v>
      </c>
      <c r="AB1864" s="9">
        <v>0.5</v>
      </c>
      <c r="AC1864" s="9">
        <v>0.4194000010415912</v>
      </c>
      <c r="AD1864" s="10">
        <v>0.46623366035444408</v>
      </c>
      <c r="AE1864" s="10">
        <v>0.5397021301235142</v>
      </c>
      <c r="AF1864" s="9">
        <v>0.73240355181540195</v>
      </c>
      <c r="AG1864" s="9" t="e">
        <v>#N/A</v>
      </c>
    </row>
    <row r="1865" spans="3:33">
      <c r="C1865" t="s">
        <v>272</v>
      </c>
      <c r="D1865">
        <v>1998</v>
      </c>
      <c r="E1865" s="9">
        <v>0.5</v>
      </c>
      <c r="F1865" s="9">
        <v>1.7243999935761093E-2</v>
      </c>
      <c r="G1865" s="9">
        <v>5.9199999123811686E-2</v>
      </c>
      <c r="H1865" s="9">
        <v>0.5</v>
      </c>
      <c r="I1865" s="9">
        <v>0</v>
      </c>
      <c r="J1865" s="9">
        <v>0.11679999917745587</v>
      </c>
      <c r="K1865" s="10">
        <v>0.28333333333333333</v>
      </c>
      <c r="L1865" s="9">
        <v>0.43540000000000001</v>
      </c>
      <c r="M1865" s="9">
        <v>1</v>
      </c>
      <c r="N1865" s="10">
        <v>0.5</v>
      </c>
      <c r="O1865" s="10">
        <v>1</v>
      </c>
      <c r="P1865" s="9">
        <v>6.9999999999999993E-2</v>
      </c>
      <c r="Q1865" s="10">
        <v>7.4999999999999997E-2</v>
      </c>
      <c r="R1865" s="9">
        <v>0.61176799999999998</v>
      </c>
      <c r="S1865" s="9">
        <v>0.19360682926829409</v>
      </c>
      <c r="T1865" s="11">
        <v>4.9275362000000003E-2</v>
      </c>
      <c r="U1865" s="9">
        <v>0</v>
      </c>
      <c r="V1865" s="10">
        <v>8.6071466499999996E-3</v>
      </c>
      <c r="W1865" s="9">
        <v>0</v>
      </c>
      <c r="X1865" s="9" t="e">
        <v>#N/A</v>
      </c>
      <c r="Y1865" s="9">
        <v>0</v>
      </c>
      <c r="Z1865" s="9">
        <v>0</v>
      </c>
      <c r="AA1865" s="10">
        <v>3.8620973763485154E-3</v>
      </c>
      <c r="AB1865" s="9">
        <v>0.5</v>
      </c>
      <c r="AC1865" s="9">
        <v>0.42872000083327294</v>
      </c>
      <c r="AD1865" s="10">
        <v>0.46541009111724535</v>
      </c>
      <c r="AE1865" s="10">
        <v>0.54067047473427776</v>
      </c>
      <c r="AF1865" s="9">
        <v>0.74943619211260992</v>
      </c>
      <c r="AG1865" s="9" t="e">
        <v>#N/A</v>
      </c>
    </row>
    <row r="1866" spans="3:33">
      <c r="C1866" t="s">
        <v>272</v>
      </c>
      <c r="D1866">
        <v>1999</v>
      </c>
      <c r="E1866" s="9">
        <v>0.5</v>
      </c>
      <c r="F1866" s="9">
        <v>1.7243999935761093E-2</v>
      </c>
      <c r="G1866" s="9">
        <v>3.9599999561905852E-2</v>
      </c>
      <c r="H1866" s="9">
        <v>0.5</v>
      </c>
      <c r="I1866" s="9">
        <v>0</v>
      </c>
      <c r="J1866" s="9">
        <v>9.8399999588727916E-2</v>
      </c>
      <c r="K1866" s="10">
        <v>0.28333333333333333</v>
      </c>
      <c r="L1866" s="9">
        <v>0.42520000000000002</v>
      </c>
      <c r="M1866" s="9">
        <v>1</v>
      </c>
      <c r="N1866" s="10">
        <v>0.5</v>
      </c>
      <c r="O1866" s="10">
        <v>1</v>
      </c>
      <c r="P1866" s="9">
        <v>6.9999999999999993E-2</v>
      </c>
      <c r="Q1866" s="10">
        <v>7.4999999999999997E-2</v>
      </c>
      <c r="R1866" s="9">
        <v>0.61176799999999998</v>
      </c>
      <c r="S1866" s="9">
        <v>0.19785902439024394</v>
      </c>
      <c r="T1866" s="11">
        <v>4.9275362000000003E-2</v>
      </c>
      <c r="U1866" s="9">
        <v>0</v>
      </c>
      <c r="V1866" s="10">
        <v>8.6507712000000007E-3</v>
      </c>
      <c r="W1866" s="9">
        <v>0</v>
      </c>
      <c r="X1866" s="9" t="e">
        <v>#N/A</v>
      </c>
      <c r="Y1866" s="9">
        <v>0</v>
      </c>
      <c r="Z1866" s="9">
        <v>0</v>
      </c>
      <c r="AA1866" s="10">
        <v>3.8620973763485154E-3</v>
      </c>
      <c r="AB1866" s="9">
        <v>0.5</v>
      </c>
      <c r="AC1866" s="9">
        <v>0.43804000062495468</v>
      </c>
      <c r="AD1866" s="10">
        <v>0.46458652188004673</v>
      </c>
      <c r="AE1866" s="10">
        <v>0.54163881934504121</v>
      </c>
      <c r="AF1866" s="9">
        <v>0.76646883240981789</v>
      </c>
      <c r="AG1866" s="9" t="e">
        <v>#N/A</v>
      </c>
    </row>
    <row r="1867" spans="3:33">
      <c r="C1867" t="s">
        <v>272</v>
      </c>
      <c r="D1867">
        <v>2000</v>
      </c>
      <c r="E1867" s="9">
        <v>0.5</v>
      </c>
      <c r="F1867" s="9">
        <v>1.7243999935761093E-2</v>
      </c>
      <c r="G1867" s="9">
        <v>2.0000000000000018E-2</v>
      </c>
      <c r="H1867" s="9">
        <v>0.5</v>
      </c>
      <c r="I1867" s="9">
        <v>0</v>
      </c>
      <c r="J1867" s="9">
        <v>7.999999999999996E-2</v>
      </c>
      <c r="K1867" s="10">
        <v>0.28333333333333333</v>
      </c>
      <c r="L1867" s="9">
        <v>0.41499999999999998</v>
      </c>
      <c r="M1867" s="9">
        <v>1</v>
      </c>
      <c r="N1867" s="10">
        <v>0.5</v>
      </c>
      <c r="O1867" s="10">
        <v>1</v>
      </c>
      <c r="P1867" s="9">
        <v>6.9999999999999993E-2</v>
      </c>
      <c r="Q1867" s="10">
        <v>7.4999999999999997E-2</v>
      </c>
      <c r="R1867" s="9">
        <v>0.61176799999999998</v>
      </c>
      <c r="S1867" s="9">
        <v>0.20222975609756189</v>
      </c>
      <c r="T1867" s="11">
        <v>4.9275362000000003E-2</v>
      </c>
      <c r="U1867" s="9">
        <v>0</v>
      </c>
      <c r="V1867" s="10">
        <v>8.6943957500000002E-3</v>
      </c>
      <c r="W1867" s="9">
        <v>0</v>
      </c>
      <c r="X1867" s="9" t="e">
        <v>#N/A</v>
      </c>
      <c r="Y1867" s="9">
        <v>0</v>
      </c>
      <c r="Z1867" s="9">
        <v>0</v>
      </c>
      <c r="AA1867" s="10">
        <v>3.8620973763485154E-3</v>
      </c>
      <c r="AB1867" s="9">
        <v>0.5</v>
      </c>
      <c r="AC1867" s="9">
        <v>0.44736000041663648</v>
      </c>
      <c r="AD1867" s="10">
        <v>0.463762952642848</v>
      </c>
      <c r="AE1867" s="10">
        <v>0.54260716395580477</v>
      </c>
      <c r="AF1867" s="9">
        <v>0.78350147270702597</v>
      </c>
      <c r="AG1867" s="9" t="e">
        <v>#N/A</v>
      </c>
    </row>
    <row r="1868" spans="3:33">
      <c r="C1868" t="s">
        <v>272</v>
      </c>
      <c r="D1868">
        <v>2001</v>
      </c>
      <c r="E1868" s="9">
        <v>0.5</v>
      </c>
      <c r="F1868" s="9">
        <v>1.7243999935761093E-2</v>
      </c>
      <c r="G1868" s="9">
        <v>2.0000000000000018E-2</v>
      </c>
      <c r="H1868" s="9">
        <v>0.5</v>
      </c>
      <c r="I1868" s="9">
        <v>0</v>
      </c>
      <c r="J1868" s="9">
        <v>7.999999999999996E-2</v>
      </c>
      <c r="K1868" s="10">
        <v>0.28333333333333333</v>
      </c>
      <c r="L1868" s="9">
        <v>0.40960000000000002</v>
      </c>
      <c r="M1868" s="9">
        <v>1</v>
      </c>
      <c r="N1868" s="10">
        <v>0.5</v>
      </c>
      <c r="O1868" s="10">
        <v>1</v>
      </c>
      <c r="P1868" s="9">
        <v>6.9999999999999993E-2</v>
      </c>
      <c r="Q1868" s="10">
        <v>7.4999999999999997E-2</v>
      </c>
      <c r="R1868" s="9">
        <v>0.61176799999999998</v>
      </c>
      <c r="S1868" s="9">
        <v>0.20658829268292811</v>
      </c>
      <c r="T1868" s="11">
        <v>4.9275362000000003E-2</v>
      </c>
      <c r="U1868" s="9">
        <v>0</v>
      </c>
      <c r="V1868" s="10">
        <v>8.3838547499999992E-3</v>
      </c>
      <c r="W1868" s="9">
        <v>0</v>
      </c>
      <c r="X1868" s="9" t="e">
        <v>#N/A</v>
      </c>
      <c r="Y1868" s="9">
        <v>0</v>
      </c>
      <c r="Z1868" s="9">
        <v>0</v>
      </c>
      <c r="AA1868" s="10">
        <v>3.8620973763485154E-3</v>
      </c>
      <c r="AB1868" s="9">
        <v>0.5</v>
      </c>
      <c r="AC1868" s="9">
        <v>0.45668000020831828</v>
      </c>
      <c r="AD1868" s="10">
        <v>0.46293938340564933</v>
      </c>
      <c r="AE1868" s="10">
        <v>0.54357550856656833</v>
      </c>
      <c r="AF1868" s="9">
        <v>0.80053411300423372</v>
      </c>
      <c r="AG1868" s="9" t="e">
        <v>#N/A</v>
      </c>
    </row>
    <row r="1869" spans="3:33">
      <c r="C1869" t="s">
        <v>272</v>
      </c>
      <c r="D1869">
        <v>2002</v>
      </c>
      <c r="E1869" s="9">
        <v>0.5</v>
      </c>
      <c r="F1869" s="9">
        <v>1.7243999935761093E-2</v>
      </c>
      <c r="G1869" s="9">
        <v>2.0000000000000018E-2</v>
      </c>
      <c r="H1869" s="9">
        <v>0.5</v>
      </c>
      <c r="I1869" s="9">
        <v>0</v>
      </c>
      <c r="J1869" s="9">
        <v>7.999999999999996E-2</v>
      </c>
      <c r="K1869" s="10">
        <v>0.28333333333333333</v>
      </c>
      <c r="L1869" s="9">
        <v>0.4042</v>
      </c>
      <c r="M1869" s="9">
        <v>1</v>
      </c>
      <c r="N1869" s="10">
        <v>0.5</v>
      </c>
      <c r="O1869" s="10">
        <v>1</v>
      </c>
      <c r="P1869" s="9">
        <v>6.9999999999999993E-2</v>
      </c>
      <c r="Q1869" s="10">
        <v>7.4999999999999997E-2</v>
      </c>
      <c r="R1869" s="9">
        <v>0.61176799999999998</v>
      </c>
      <c r="S1869" s="9">
        <v>0.21081219512195193</v>
      </c>
      <c r="T1869" s="11">
        <v>4.9275362000000003E-2</v>
      </c>
      <c r="U1869" s="9">
        <v>0</v>
      </c>
      <c r="V1869" s="10">
        <v>8.07331375E-3</v>
      </c>
      <c r="W1869" s="9">
        <v>0</v>
      </c>
      <c r="X1869" s="9" t="e">
        <v>#N/A</v>
      </c>
      <c r="Y1869" s="9">
        <v>0</v>
      </c>
      <c r="Z1869" s="9">
        <v>0</v>
      </c>
      <c r="AA1869" s="10">
        <v>3.8620973763485154E-3</v>
      </c>
      <c r="AB1869" s="9">
        <v>0.5</v>
      </c>
      <c r="AC1869" s="9">
        <v>0.46600000000000003</v>
      </c>
      <c r="AD1869" s="10">
        <v>0.46211581416845071</v>
      </c>
      <c r="AE1869" s="10">
        <v>0.54454385317733189</v>
      </c>
      <c r="AF1869" s="9">
        <v>0.8175667533014418</v>
      </c>
      <c r="AG1869" s="9" t="e">
        <v>#N/A</v>
      </c>
    </row>
    <row r="1870" spans="3:33">
      <c r="C1870" t="s">
        <v>272</v>
      </c>
      <c r="D1870">
        <v>2003</v>
      </c>
      <c r="E1870" s="9">
        <v>0.5</v>
      </c>
      <c r="F1870" s="9">
        <v>1.7243999935761093E-2</v>
      </c>
      <c r="G1870" s="9">
        <v>2.0000000000000018E-2</v>
      </c>
      <c r="H1870" s="9">
        <v>0.5</v>
      </c>
      <c r="I1870" s="9">
        <v>0</v>
      </c>
      <c r="J1870" s="9">
        <v>7.999999999999996E-2</v>
      </c>
      <c r="K1870" s="10">
        <v>0.28333333333333333</v>
      </c>
      <c r="L1870" s="9">
        <v>0.39880000000000004</v>
      </c>
      <c r="M1870" s="9">
        <v>1</v>
      </c>
      <c r="N1870" s="10">
        <v>0.5</v>
      </c>
      <c r="O1870" s="10">
        <v>1</v>
      </c>
      <c r="P1870" s="9">
        <v>6.9999999999999993E-2</v>
      </c>
      <c r="Q1870" s="10">
        <v>7.4999999999999997E-2</v>
      </c>
      <c r="R1870" s="9">
        <v>0.61176799999999998</v>
      </c>
      <c r="S1870" s="9">
        <v>0.21468829268292811</v>
      </c>
      <c r="T1870" s="11">
        <v>4.9275362000000003E-2</v>
      </c>
      <c r="U1870" s="9">
        <v>0</v>
      </c>
      <c r="V1870" s="10">
        <v>7.7627727499999999E-3</v>
      </c>
      <c r="W1870" s="9">
        <v>0</v>
      </c>
      <c r="X1870" s="9" t="e">
        <v>#N/A</v>
      </c>
      <c r="Y1870" s="9">
        <v>0</v>
      </c>
      <c r="Z1870" s="9">
        <v>0</v>
      </c>
      <c r="AA1870" s="10">
        <v>3.8620973763485154E-3</v>
      </c>
      <c r="AB1870" s="9">
        <v>0.5</v>
      </c>
      <c r="AC1870" s="9">
        <v>0.435</v>
      </c>
      <c r="AD1870" s="10">
        <v>0.46129224493125198</v>
      </c>
      <c r="AE1870" s="10">
        <v>0.54551219778809545</v>
      </c>
      <c r="AF1870" s="9">
        <v>0.83459939359864976</v>
      </c>
      <c r="AG1870" s="9" t="e">
        <v>#N/A</v>
      </c>
    </row>
    <row r="1871" spans="3:33">
      <c r="C1871" t="s">
        <v>272</v>
      </c>
      <c r="D1871">
        <v>2004</v>
      </c>
      <c r="E1871" s="9">
        <v>0.5</v>
      </c>
      <c r="F1871" s="9">
        <v>1.7243999935761093E-2</v>
      </c>
      <c r="G1871" s="9">
        <v>2.0000000000000018E-2</v>
      </c>
      <c r="H1871" s="9">
        <v>0.5</v>
      </c>
      <c r="I1871" s="9">
        <v>0</v>
      </c>
      <c r="J1871" s="9">
        <v>7.999999999999996E-2</v>
      </c>
      <c r="K1871" s="10">
        <v>0.28333333333333333</v>
      </c>
      <c r="L1871" s="9">
        <v>0.39340000000000003</v>
      </c>
      <c r="M1871" s="9">
        <v>1</v>
      </c>
      <c r="N1871" s="10">
        <v>0.5</v>
      </c>
      <c r="O1871" s="10">
        <v>1</v>
      </c>
      <c r="P1871" s="9">
        <v>6.9999999999999993E-2</v>
      </c>
      <c r="Q1871" s="10">
        <v>7.4999999999999997E-2</v>
      </c>
      <c r="R1871" s="9">
        <v>0.61176799999999998</v>
      </c>
      <c r="S1871" s="9">
        <v>0.21793902439024404</v>
      </c>
      <c r="T1871" s="11">
        <v>4.9275362000000003E-2</v>
      </c>
      <c r="U1871" s="9">
        <v>8.8893365499999998E-3</v>
      </c>
      <c r="V1871" s="10">
        <v>7.4522317499999997E-3</v>
      </c>
      <c r="W1871" s="9">
        <v>0</v>
      </c>
      <c r="X1871" s="9" t="e">
        <v>#N/A</v>
      </c>
      <c r="Y1871" s="9">
        <v>0</v>
      </c>
      <c r="Z1871" s="9">
        <v>0</v>
      </c>
      <c r="AA1871" s="10">
        <v>3.8620973763485154E-3</v>
      </c>
      <c r="AB1871" s="9">
        <v>0.5</v>
      </c>
      <c r="AC1871" s="9">
        <v>0.45950000000000002</v>
      </c>
      <c r="AD1871" s="10">
        <v>0.46046867569405336</v>
      </c>
      <c r="AE1871" s="10">
        <v>0.5464805423988589</v>
      </c>
      <c r="AF1871" s="9">
        <v>0.85163203389585773</v>
      </c>
      <c r="AG1871" s="9" t="e">
        <v>#N/A</v>
      </c>
    </row>
    <row r="1872" spans="3:33">
      <c r="C1872" t="s">
        <v>272</v>
      </c>
      <c r="D1872">
        <v>2005</v>
      </c>
      <c r="E1872" s="9">
        <v>0.5</v>
      </c>
      <c r="F1872" s="9">
        <v>1.7243999935761093E-2</v>
      </c>
      <c r="G1872" s="9">
        <v>2.0000000000000018E-2</v>
      </c>
      <c r="H1872" s="9">
        <v>0.5</v>
      </c>
      <c r="I1872" s="9">
        <v>0</v>
      </c>
      <c r="J1872" s="9">
        <v>7.999999999999996E-2</v>
      </c>
      <c r="K1872" s="10">
        <v>0.28333333333333333</v>
      </c>
      <c r="L1872" s="9">
        <v>0.38799999999999996</v>
      </c>
      <c r="M1872" s="9">
        <v>1</v>
      </c>
      <c r="N1872" s="10">
        <v>0.5</v>
      </c>
      <c r="O1872" s="10">
        <v>1</v>
      </c>
      <c r="P1872" s="9">
        <v>6.9999999999999993E-2</v>
      </c>
      <c r="Q1872" s="10">
        <v>7.4999999999999997E-2</v>
      </c>
      <c r="R1872" s="9">
        <v>0.61176799999999998</v>
      </c>
      <c r="S1872" s="9">
        <v>0.22015365853658608</v>
      </c>
      <c r="T1872" s="11">
        <v>4.9275362000000003E-2</v>
      </c>
      <c r="U1872" s="9">
        <v>1.788729977E-2</v>
      </c>
      <c r="V1872" s="10">
        <v>7.1416907499999996E-3</v>
      </c>
      <c r="W1872" s="9">
        <v>0</v>
      </c>
      <c r="X1872" s="9" t="e">
        <v>#N/A</v>
      </c>
      <c r="Y1872" s="9">
        <v>0</v>
      </c>
      <c r="Z1872" s="9">
        <v>0</v>
      </c>
      <c r="AA1872" s="10">
        <v>3.8620973763485154E-3</v>
      </c>
      <c r="AB1872" s="9">
        <v>0.5</v>
      </c>
      <c r="AC1872" s="9">
        <v>0.48399999999999999</v>
      </c>
      <c r="AD1872" s="10">
        <v>0.45964510645685469</v>
      </c>
      <c r="AE1872" s="10">
        <v>0.54744888700962246</v>
      </c>
      <c r="AF1872" s="9">
        <v>0.96631350915962777</v>
      </c>
      <c r="AG1872" s="9" t="e">
        <v>#N/A</v>
      </c>
    </row>
    <row r="1873" spans="3:33">
      <c r="C1873" t="s">
        <v>272</v>
      </c>
      <c r="D1873">
        <v>2006</v>
      </c>
      <c r="E1873" s="9">
        <v>0.5</v>
      </c>
      <c r="F1873" s="9">
        <v>1.7243999935761093E-2</v>
      </c>
      <c r="G1873" s="9">
        <v>2.0000000000000018E-2</v>
      </c>
      <c r="H1873" s="9">
        <v>0.5</v>
      </c>
      <c r="I1873" s="9">
        <v>0</v>
      </c>
      <c r="J1873" s="9">
        <v>7.999999999999996E-2</v>
      </c>
      <c r="K1873" s="10">
        <v>0.28333333333333333</v>
      </c>
      <c r="L1873" s="9">
        <v>0.39140000000000003</v>
      </c>
      <c r="M1873" s="9">
        <v>1</v>
      </c>
      <c r="N1873" s="10">
        <v>0.5</v>
      </c>
      <c r="O1873" s="10">
        <v>1</v>
      </c>
      <c r="P1873" s="9">
        <v>6.9999999999999993E-2</v>
      </c>
      <c r="Q1873" s="10">
        <v>7.4999999999999997E-2</v>
      </c>
      <c r="R1873" s="9">
        <v>0.61176799999999998</v>
      </c>
      <c r="S1873" s="9">
        <v>0.22094780487804999</v>
      </c>
      <c r="T1873" s="11">
        <v>4.9275362000000003E-2</v>
      </c>
      <c r="U1873" s="9">
        <v>1.2676588740000001E-2</v>
      </c>
      <c r="V1873" s="10">
        <v>6.8605814166666666E-3</v>
      </c>
      <c r="W1873" s="9">
        <v>0</v>
      </c>
      <c r="X1873" s="9" t="e">
        <v>#N/A</v>
      </c>
      <c r="Y1873" s="9">
        <v>0</v>
      </c>
      <c r="Z1873" s="9">
        <v>0</v>
      </c>
      <c r="AA1873" s="10">
        <v>3.8620973763485154E-3</v>
      </c>
      <c r="AB1873" s="9">
        <v>0.5</v>
      </c>
      <c r="AC1873" s="9">
        <v>0.50850000000000006</v>
      </c>
      <c r="AD1873" s="10">
        <v>0.45882153721965596</v>
      </c>
      <c r="AE1873" s="10">
        <v>0.54841723162038591</v>
      </c>
      <c r="AF1873" s="9">
        <v>1</v>
      </c>
      <c r="AG1873" s="9" t="e">
        <v>#N/A</v>
      </c>
    </row>
    <row r="1874" spans="3:33">
      <c r="C1874" t="s">
        <v>272</v>
      </c>
      <c r="D1874">
        <v>2007</v>
      </c>
      <c r="E1874" s="9">
        <v>0.5</v>
      </c>
      <c r="F1874" s="9">
        <v>1.7243999935761093E-2</v>
      </c>
      <c r="G1874" s="9">
        <v>2.0000000000000018E-2</v>
      </c>
      <c r="H1874" s="9">
        <v>0.5</v>
      </c>
      <c r="I1874" s="9">
        <v>0</v>
      </c>
      <c r="J1874" s="9">
        <v>7.999999999999996E-2</v>
      </c>
      <c r="K1874" s="10">
        <v>0.28333333333333333</v>
      </c>
      <c r="L1874" s="9">
        <v>0.39479999999999998</v>
      </c>
      <c r="M1874" s="9">
        <v>1</v>
      </c>
      <c r="N1874" s="10">
        <v>0.5</v>
      </c>
      <c r="O1874" s="10">
        <v>0.44</v>
      </c>
      <c r="P1874" s="9">
        <v>6.9999999999999993E-2</v>
      </c>
      <c r="Q1874" s="10">
        <v>7.4999999999999997E-2</v>
      </c>
      <c r="R1874" s="9">
        <v>0.61951999999999996</v>
      </c>
      <c r="S1874" s="9">
        <v>0.22021463414634213</v>
      </c>
      <c r="T1874" s="11">
        <v>4.9275362000000003E-2</v>
      </c>
      <c r="U1874" s="9">
        <v>1.8414606650000002E-2</v>
      </c>
      <c r="V1874" s="10">
        <v>6.5794720833333327E-3</v>
      </c>
      <c r="W1874" s="9">
        <v>0</v>
      </c>
      <c r="X1874" s="9" t="e">
        <v>#N/A</v>
      </c>
      <c r="Y1874" s="9">
        <v>0</v>
      </c>
      <c r="Z1874" s="9">
        <v>0</v>
      </c>
      <c r="AA1874" s="10">
        <v>3.8620973763485154E-3</v>
      </c>
      <c r="AB1874" s="9">
        <v>0.5</v>
      </c>
      <c r="AC1874" s="9">
        <v>0.53300000000000003</v>
      </c>
      <c r="AD1874" s="10">
        <v>0.50230279078678697</v>
      </c>
      <c r="AE1874" s="10">
        <v>0.55306817717209</v>
      </c>
      <c r="AF1874" s="9">
        <v>1</v>
      </c>
      <c r="AG1874" s="9" t="e">
        <v>#N/A</v>
      </c>
    </row>
    <row r="1875" spans="3:33">
      <c r="C1875" t="s">
        <v>272</v>
      </c>
      <c r="D1875">
        <v>2008</v>
      </c>
      <c r="E1875" s="9">
        <v>0.5</v>
      </c>
      <c r="F1875" s="9">
        <v>1.7243999935761093E-2</v>
      </c>
      <c r="G1875" s="9">
        <v>2.0000000000000018E-2</v>
      </c>
      <c r="H1875" s="9">
        <v>0.5</v>
      </c>
      <c r="I1875" s="9">
        <v>0</v>
      </c>
      <c r="J1875" s="9">
        <v>7.999999999999996E-2</v>
      </c>
      <c r="K1875" s="10">
        <v>0.28333333333333333</v>
      </c>
      <c r="L1875" s="9">
        <v>0.3982</v>
      </c>
      <c r="M1875" s="9">
        <v>1</v>
      </c>
      <c r="N1875" s="10">
        <v>0.5</v>
      </c>
      <c r="O1875" s="10">
        <v>0.44879999980330465</v>
      </c>
      <c r="P1875" s="9">
        <v>6.9999999999999993E-2</v>
      </c>
      <c r="Q1875" s="10">
        <v>7.4999999999999997E-2</v>
      </c>
      <c r="R1875" s="9">
        <v>0.61951999999999996</v>
      </c>
      <c r="S1875" s="9">
        <v>0.21804926829268401</v>
      </c>
      <c r="T1875" s="11">
        <v>4.9275362000000003E-2</v>
      </c>
      <c r="U1875" s="9">
        <v>1.9365642780000001E-2</v>
      </c>
      <c r="V1875" s="10">
        <v>6.2983627499999997E-3</v>
      </c>
      <c r="W1875" s="9">
        <v>0</v>
      </c>
      <c r="X1875" s="9" t="e">
        <v>#N/A</v>
      </c>
      <c r="Y1875" s="9">
        <v>0</v>
      </c>
      <c r="Z1875" s="9">
        <v>0</v>
      </c>
      <c r="AA1875" s="10">
        <v>3.8620973763485154E-3</v>
      </c>
      <c r="AB1875" s="9">
        <v>0.5</v>
      </c>
      <c r="AC1875" s="9">
        <v>0.5575</v>
      </c>
      <c r="AD1875" s="10">
        <v>0.60813525973874205</v>
      </c>
      <c r="AE1875" s="10">
        <v>0.54693170815572401</v>
      </c>
      <c r="AF1875" s="9">
        <v>1</v>
      </c>
      <c r="AG1875" s="9" t="e">
        <v>#N/A</v>
      </c>
    </row>
    <row r="1876" spans="3:33">
      <c r="C1876" t="s">
        <v>272</v>
      </c>
      <c r="D1876">
        <v>2009</v>
      </c>
      <c r="E1876" s="9">
        <v>0.5</v>
      </c>
      <c r="F1876" s="9">
        <v>1.7243999935761093E-2</v>
      </c>
      <c r="G1876" s="9">
        <v>3.9599999561905852E-2</v>
      </c>
      <c r="H1876" s="9">
        <v>0.5</v>
      </c>
      <c r="I1876" s="9">
        <v>0</v>
      </c>
      <c r="J1876" s="9">
        <v>9.8399999588727916E-2</v>
      </c>
      <c r="K1876" s="10">
        <v>0.28333333333333333</v>
      </c>
      <c r="L1876" s="9">
        <v>0.40159999999999996</v>
      </c>
      <c r="M1876" s="9">
        <v>1</v>
      </c>
      <c r="N1876" s="10">
        <v>0.5</v>
      </c>
      <c r="O1876" s="10">
        <v>0.45759999960660935</v>
      </c>
      <c r="P1876" s="9">
        <v>6.9999999999999993E-2</v>
      </c>
      <c r="Q1876" s="10">
        <v>7.4999999999999997E-2</v>
      </c>
      <c r="R1876" s="9">
        <v>0.61951999999999996</v>
      </c>
      <c r="S1876" s="9">
        <v>0.24768828226434669</v>
      </c>
      <c r="T1876" s="11">
        <v>4.9275362000000003E-2</v>
      </c>
      <c r="U1876" s="9">
        <v>1.0866755109999999E-2</v>
      </c>
      <c r="V1876" s="10">
        <v>6.4243300021844122E-3</v>
      </c>
      <c r="W1876" s="9">
        <v>0</v>
      </c>
      <c r="X1876" s="9" t="e">
        <v>#N/A</v>
      </c>
      <c r="Y1876" s="9">
        <v>0</v>
      </c>
      <c r="Z1876" s="9">
        <v>0</v>
      </c>
      <c r="AA1876" s="10">
        <v>3.8620973763485154E-3</v>
      </c>
      <c r="AB1876" s="9">
        <v>0.5</v>
      </c>
      <c r="AC1876" s="9">
        <v>0.58200000000000007</v>
      </c>
      <c r="AD1876" s="10">
        <v>0.60972259395199191</v>
      </c>
      <c r="AE1876" s="10">
        <v>0.55982675699588191</v>
      </c>
      <c r="AF1876" s="9">
        <v>1</v>
      </c>
      <c r="AG1876" s="9" t="e">
        <v>#N/A</v>
      </c>
    </row>
    <row r="1877" spans="3:33">
      <c r="C1877" t="s">
        <v>272</v>
      </c>
      <c r="D1877">
        <v>2010</v>
      </c>
      <c r="E1877" s="9">
        <v>0.5</v>
      </c>
      <c r="F1877" s="9">
        <v>1.7243999935761093E-2</v>
      </c>
      <c r="G1877" s="9">
        <v>5.9199999123811686E-2</v>
      </c>
      <c r="H1877" s="9">
        <v>0.5</v>
      </c>
      <c r="I1877" s="9">
        <v>0</v>
      </c>
      <c r="J1877" s="9">
        <v>0.11679999917745587</v>
      </c>
      <c r="K1877" s="10">
        <v>0.28333333333333333</v>
      </c>
      <c r="L1877" s="9">
        <v>0.40561599991023539</v>
      </c>
      <c r="M1877" s="9">
        <v>1</v>
      </c>
      <c r="N1877" s="10">
        <v>0.5</v>
      </c>
      <c r="O1877" s="10">
        <v>0.466399999409914</v>
      </c>
      <c r="P1877" s="9">
        <v>6.9999999999999993E-2</v>
      </c>
      <c r="Q1877" s="10">
        <v>7.4999999999999997E-2</v>
      </c>
      <c r="R1877" s="9">
        <v>0.61951999999999996</v>
      </c>
      <c r="S1877" s="9">
        <v>0.27732729623600927</v>
      </c>
      <c r="T1877" s="11">
        <v>4.9275362000000003E-2</v>
      </c>
      <c r="U1877" s="9">
        <v>1.097542265867109E-2</v>
      </c>
      <c r="V1877" s="10">
        <v>6.5502972543688247E-3</v>
      </c>
      <c r="W1877" s="9">
        <v>0</v>
      </c>
      <c r="X1877" s="9" t="e">
        <v>#N/A</v>
      </c>
      <c r="Y1877" s="9">
        <v>0</v>
      </c>
      <c r="Z1877" s="9">
        <v>0</v>
      </c>
      <c r="AA1877" s="10">
        <v>3.8620973763485154E-3</v>
      </c>
      <c r="AB1877" s="9">
        <v>0.5</v>
      </c>
      <c r="AC1877" s="9">
        <v>0.63600000000000001</v>
      </c>
      <c r="AD1877" s="10">
        <v>0.60862536803699696</v>
      </c>
      <c r="AE1877" s="10">
        <v>0.5592284894392956</v>
      </c>
      <c r="AF1877" s="9">
        <v>1</v>
      </c>
      <c r="AG1877" s="9" t="e">
        <v>#N/A</v>
      </c>
    </row>
    <row r="1878" spans="3:33">
      <c r="C1878" t="s">
        <v>274</v>
      </c>
      <c r="D1878">
        <v>1995</v>
      </c>
      <c r="E1878" s="9">
        <v>0.7247233353884095</v>
      </c>
      <c r="F1878" s="9">
        <v>0.38829999999999998</v>
      </c>
      <c r="G1878" s="9">
        <v>0.24</v>
      </c>
      <c r="H1878" s="9">
        <v>0.44999999999999996</v>
      </c>
      <c r="I1878" s="9">
        <v>7.5999999999999998E-2</v>
      </c>
      <c r="J1878" s="9">
        <v>0.41000000000000003</v>
      </c>
      <c r="K1878" s="10">
        <v>0.70741666666666669</v>
      </c>
      <c r="L1878" s="9">
        <v>0.48299999999999998</v>
      </c>
      <c r="M1878" s="9">
        <v>0.80180930409226858</v>
      </c>
      <c r="N1878" s="10">
        <v>0.5</v>
      </c>
      <c r="O1878" s="10">
        <v>0.43</v>
      </c>
      <c r="P1878" s="9">
        <v>0.18719999983906746</v>
      </c>
      <c r="Q1878" s="10">
        <v>0.78249999999999997</v>
      </c>
      <c r="R1878" s="9">
        <v>0.92799999999999994</v>
      </c>
      <c r="S1878" s="9">
        <v>0.36773365853658591</v>
      </c>
      <c r="T1878" s="11">
        <v>0.28184281799999999</v>
      </c>
      <c r="U1878" s="9">
        <v>7.4521824699999998E-3</v>
      </c>
      <c r="V1878" s="10">
        <v>0.18335953799999999</v>
      </c>
      <c r="W1878" s="9">
        <v>9.5991834659469189E-3</v>
      </c>
      <c r="X1878" s="9">
        <v>8.0356733011789E-2</v>
      </c>
      <c r="Y1878" s="9">
        <v>3.0000000000000027E-2</v>
      </c>
      <c r="Z1878" s="9">
        <v>0.96</v>
      </c>
      <c r="AA1878" s="10">
        <v>3.3609679587721264E-2</v>
      </c>
      <c r="AB1878" s="9">
        <v>0.49799999240000004</v>
      </c>
      <c r="AC1878" s="9">
        <v>0.628</v>
      </c>
      <c r="AD1878" s="10">
        <v>0.40265629107180467</v>
      </c>
      <c r="AE1878" s="10">
        <v>0.38709756151482816</v>
      </c>
      <c r="AF1878" s="9">
        <v>1.2166702751200001E-3</v>
      </c>
      <c r="AG1878" s="9">
        <v>0.16097857142857142</v>
      </c>
    </row>
    <row r="1879" spans="3:33">
      <c r="C1879" t="s">
        <v>274</v>
      </c>
      <c r="D1879">
        <v>1996</v>
      </c>
      <c r="E1879" s="9">
        <v>0.7247233353884095</v>
      </c>
      <c r="F1879" s="9">
        <v>0.39745999999999992</v>
      </c>
      <c r="G1879" s="9">
        <v>0.23599999999999999</v>
      </c>
      <c r="H1879" s="9">
        <v>0.44999999999999996</v>
      </c>
      <c r="I1879" s="9">
        <v>7.5999999999999998E-2</v>
      </c>
      <c r="J1879" s="9">
        <v>0.4</v>
      </c>
      <c r="K1879" s="10">
        <v>0.70741666666666669</v>
      </c>
      <c r="L1879" s="9">
        <v>0.47979999999999995</v>
      </c>
      <c r="M1879" s="9">
        <v>0.80269351916610587</v>
      </c>
      <c r="N1879" s="10">
        <v>0.5</v>
      </c>
      <c r="O1879" s="10">
        <v>0.28999999999999998</v>
      </c>
      <c r="P1879" s="9">
        <v>0.18359999991953374</v>
      </c>
      <c r="Q1879" s="10">
        <v>0.78249999999999997</v>
      </c>
      <c r="R1879" s="9">
        <v>0.92799999999999994</v>
      </c>
      <c r="S1879" s="9">
        <v>0.3590326829268301</v>
      </c>
      <c r="T1879" s="11">
        <v>0.28184281799999999</v>
      </c>
      <c r="U1879" s="9">
        <v>6.5721789799999993E-3</v>
      </c>
      <c r="V1879" s="10">
        <v>0.16957230625</v>
      </c>
      <c r="W1879" s="9">
        <v>9.5991834659469189E-3</v>
      </c>
      <c r="X1879" s="9">
        <v>8.0356733011789E-2</v>
      </c>
      <c r="Y1879" s="9">
        <v>3.0000000000000027E-2</v>
      </c>
      <c r="Z1879" s="9">
        <v>0.96</v>
      </c>
      <c r="AA1879" s="10">
        <v>3.3609679587721264E-2</v>
      </c>
      <c r="AB1879" s="9">
        <v>0.49799999240000004</v>
      </c>
      <c r="AC1879" s="9">
        <v>0.64300000000000002</v>
      </c>
      <c r="AD1879" s="10">
        <v>0.40066968481245802</v>
      </c>
      <c r="AE1879" s="10">
        <v>0.384793430169724</v>
      </c>
      <c r="AF1879" s="9">
        <v>1.7448090376963334E-3</v>
      </c>
      <c r="AG1879" s="9">
        <v>0.16263749999999999</v>
      </c>
    </row>
    <row r="1880" spans="3:33">
      <c r="C1880" t="s">
        <v>274</v>
      </c>
      <c r="D1880">
        <v>1997</v>
      </c>
      <c r="E1880" s="9">
        <v>0.7247233353884095</v>
      </c>
      <c r="F1880" s="9">
        <v>0.40661999999999998</v>
      </c>
      <c r="G1880" s="9">
        <v>0.23199999999999998</v>
      </c>
      <c r="H1880" s="9">
        <v>0.44999999999999996</v>
      </c>
      <c r="I1880" s="9">
        <v>7.5999999999999998E-2</v>
      </c>
      <c r="J1880" s="9">
        <v>0.39</v>
      </c>
      <c r="K1880" s="10">
        <v>0.70741666666666669</v>
      </c>
      <c r="L1880" s="9">
        <v>0.47659999999999997</v>
      </c>
      <c r="M1880" s="9">
        <v>0.79963241984052558</v>
      </c>
      <c r="N1880" s="10">
        <v>0.5</v>
      </c>
      <c r="O1880" s="10">
        <v>0.3</v>
      </c>
      <c r="P1880" s="9">
        <v>0.18</v>
      </c>
      <c r="Q1880" s="10">
        <v>0.78249999999999997</v>
      </c>
      <c r="R1880" s="9">
        <v>0.92799999999999994</v>
      </c>
      <c r="S1880" s="9">
        <v>0.35060000000000002</v>
      </c>
      <c r="T1880" s="11">
        <v>0.28184281799999999</v>
      </c>
      <c r="U1880" s="9">
        <v>6.1227166400000003E-3</v>
      </c>
      <c r="V1880" s="10">
        <v>0.15578507450000001</v>
      </c>
      <c r="W1880" s="9">
        <v>9.5991834659469189E-3</v>
      </c>
      <c r="X1880" s="9">
        <v>8.0356733011789E-2</v>
      </c>
      <c r="Y1880" s="9">
        <v>3.0000000000000027E-2</v>
      </c>
      <c r="Z1880" s="9">
        <v>0.96</v>
      </c>
      <c r="AA1880" s="10">
        <v>3.3609679587721264E-2</v>
      </c>
      <c r="AB1880" s="9">
        <v>0.47700000760000005</v>
      </c>
      <c r="AC1880" s="9">
        <v>0.64700000000000002</v>
      </c>
      <c r="AD1880" s="10">
        <v>0.46345624774459104</v>
      </c>
      <c r="AE1880" s="10">
        <v>0.42027502571664199</v>
      </c>
      <c r="AF1880" s="9">
        <v>2.9837348947218886E-3</v>
      </c>
      <c r="AG1880" s="9">
        <v>0.16429642857142857</v>
      </c>
    </row>
    <row r="1881" spans="3:33">
      <c r="C1881" t="s">
        <v>274</v>
      </c>
      <c r="D1881">
        <v>1998</v>
      </c>
      <c r="E1881" s="9">
        <v>0.7247233353884095</v>
      </c>
      <c r="F1881" s="9">
        <v>0.41577999999999998</v>
      </c>
      <c r="G1881" s="9">
        <v>0.22799999999999998</v>
      </c>
      <c r="H1881" s="9">
        <v>0.44999999999999996</v>
      </c>
      <c r="I1881" s="9">
        <v>7.5999999999999998E-2</v>
      </c>
      <c r="J1881" s="9">
        <v>0.38</v>
      </c>
      <c r="K1881" s="10">
        <v>0.70741666666666669</v>
      </c>
      <c r="L1881" s="9">
        <v>0.47340000000000004</v>
      </c>
      <c r="M1881" s="9">
        <v>0.79991485097585535</v>
      </c>
      <c r="N1881" s="10">
        <v>0.5</v>
      </c>
      <c r="O1881" s="10">
        <v>0.42</v>
      </c>
      <c r="P1881" s="9">
        <v>0.18285714285714288</v>
      </c>
      <c r="Q1881" s="10">
        <v>0.78249999999999997</v>
      </c>
      <c r="R1881" s="9">
        <v>0.92799999999999994</v>
      </c>
      <c r="S1881" s="9">
        <v>0.34237658536585402</v>
      </c>
      <c r="T1881" s="11">
        <v>0.28184281799999999</v>
      </c>
      <c r="U1881" s="9">
        <v>5.2398886299999999E-3</v>
      </c>
      <c r="V1881" s="10">
        <v>0.14199784274999999</v>
      </c>
      <c r="W1881" s="9">
        <v>9.5991834659469189E-3</v>
      </c>
      <c r="X1881" s="9">
        <v>8.0356733011789E-2</v>
      </c>
      <c r="Y1881" s="9">
        <v>3.0000000000000027E-2</v>
      </c>
      <c r="Z1881" s="9">
        <v>0.96</v>
      </c>
      <c r="AA1881" s="10">
        <v>3.3609679587721264E-2</v>
      </c>
      <c r="AB1881" s="9">
        <v>0.47700000760000005</v>
      </c>
      <c r="AC1881" s="9">
        <v>0.61099999999999999</v>
      </c>
      <c r="AD1881" s="10">
        <v>0.52624281067672407</v>
      </c>
      <c r="AE1881" s="10">
        <v>0.45575662126356004</v>
      </c>
      <c r="AF1881" s="9">
        <v>4.6107424967848885E-3</v>
      </c>
      <c r="AG1881" s="9">
        <v>0.12876342857142856</v>
      </c>
    </row>
    <row r="1882" spans="3:33">
      <c r="C1882" t="s">
        <v>274</v>
      </c>
      <c r="D1882">
        <v>1999</v>
      </c>
      <c r="E1882" s="9">
        <v>0.7247233353884095</v>
      </c>
      <c r="F1882" s="9">
        <v>0.42493999999999998</v>
      </c>
      <c r="G1882" s="9">
        <v>0.22400000000000009</v>
      </c>
      <c r="H1882" s="9">
        <v>0.44999999999999996</v>
      </c>
      <c r="I1882" s="9">
        <v>7.5999999999999998E-2</v>
      </c>
      <c r="J1882" s="9">
        <v>0.37</v>
      </c>
      <c r="K1882" s="10">
        <v>0.70741666666666669</v>
      </c>
      <c r="L1882" s="9">
        <v>0.47020000000000001</v>
      </c>
      <c r="M1882" s="9">
        <v>0.79874809131833402</v>
      </c>
      <c r="N1882" s="10">
        <v>0.5</v>
      </c>
      <c r="O1882" s="10">
        <v>0.46</v>
      </c>
      <c r="P1882" s="9">
        <v>0.18571428571428572</v>
      </c>
      <c r="Q1882" s="10">
        <v>0.78249999999999997</v>
      </c>
      <c r="R1882" s="9">
        <v>0.92799999999999994</v>
      </c>
      <c r="S1882" s="9">
        <v>0.33432195121951191</v>
      </c>
      <c r="T1882" s="11">
        <v>0.28184281799999999</v>
      </c>
      <c r="U1882" s="9">
        <v>5.0050263199999997E-3</v>
      </c>
      <c r="V1882" s="10">
        <v>0.128210611</v>
      </c>
      <c r="W1882" s="9">
        <v>9.5991834659469189E-3</v>
      </c>
      <c r="X1882" s="9">
        <v>8.0356733011789E-2</v>
      </c>
      <c r="Y1882" s="9">
        <v>3.0000000000000027E-2</v>
      </c>
      <c r="Z1882" s="9">
        <v>0.96</v>
      </c>
      <c r="AA1882" s="10">
        <v>3.3609679587721264E-2</v>
      </c>
      <c r="AB1882" s="9">
        <v>0.43700000760000002</v>
      </c>
      <c r="AC1882" s="9">
        <v>0.63800000000000001</v>
      </c>
      <c r="AD1882" s="10">
        <v>0.49301158160103797</v>
      </c>
      <c r="AE1882" s="10">
        <v>0.42726182999852702</v>
      </c>
      <c r="AF1882" s="9">
        <v>1.4405607944036445E-2</v>
      </c>
      <c r="AG1882" s="9">
        <v>0.13479714285714287</v>
      </c>
    </row>
    <row r="1883" spans="3:33">
      <c r="C1883" t="s">
        <v>274</v>
      </c>
      <c r="D1883">
        <v>2000</v>
      </c>
      <c r="E1883" s="9">
        <v>0.7247233353884095</v>
      </c>
      <c r="F1883" s="9">
        <v>0.43409999999999999</v>
      </c>
      <c r="G1883" s="9">
        <v>0.21999999999999997</v>
      </c>
      <c r="H1883" s="9">
        <v>0.44999999999999996</v>
      </c>
      <c r="I1883" s="9">
        <v>7.5999999999999998E-2</v>
      </c>
      <c r="J1883" s="9">
        <v>0.36</v>
      </c>
      <c r="K1883" s="10">
        <v>0.70741666666666669</v>
      </c>
      <c r="L1883" s="9">
        <v>0.46700000000000003</v>
      </c>
      <c r="M1883" s="9">
        <v>0.84776827730155002</v>
      </c>
      <c r="N1883" s="10">
        <v>0.5</v>
      </c>
      <c r="O1883" s="10">
        <v>0.56000000000000005</v>
      </c>
      <c r="P1883" s="9">
        <v>0.18857142857142856</v>
      </c>
      <c r="Q1883" s="10">
        <v>0.78249999999999997</v>
      </c>
      <c r="R1883" s="9">
        <v>0.92799999999999994</v>
      </c>
      <c r="S1883" s="9">
        <v>0.32648731707317213</v>
      </c>
      <c r="T1883" s="11">
        <v>0.28184281799999999</v>
      </c>
      <c r="U1883" s="9">
        <v>4.7154356400000005E-3</v>
      </c>
      <c r="V1883" s="10">
        <v>0.11442337925</v>
      </c>
      <c r="W1883" s="9">
        <v>9.5991834659469189E-3</v>
      </c>
      <c r="X1883" s="9">
        <v>8.0356733011789E-2</v>
      </c>
      <c r="Y1883" s="9">
        <v>3.0000000000000027E-2</v>
      </c>
      <c r="Z1883" s="9">
        <v>0.96</v>
      </c>
      <c r="AA1883" s="10">
        <v>3.3609679587721264E-2</v>
      </c>
      <c r="AB1883" s="9">
        <v>0.43580001830000004</v>
      </c>
      <c r="AC1883" s="9">
        <v>0.63200000000000001</v>
      </c>
      <c r="AD1883" s="10">
        <v>0.45978035252535199</v>
      </c>
      <c r="AE1883" s="10">
        <v>0.39876703873349395</v>
      </c>
      <c r="AF1883" s="9">
        <v>9.0269949740798675E-2</v>
      </c>
      <c r="AG1883" s="9">
        <v>0.133795</v>
      </c>
    </row>
    <row r="1884" spans="3:33">
      <c r="C1884" t="s">
        <v>274</v>
      </c>
      <c r="D1884">
        <v>2001</v>
      </c>
      <c r="E1884" s="9">
        <v>0.7247233353884095</v>
      </c>
      <c r="F1884" s="9">
        <v>0.44278199980594218</v>
      </c>
      <c r="G1884" s="9">
        <v>0.21599999999999997</v>
      </c>
      <c r="H1884" s="9">
        <v>0.44999999999999996</v>
      </c>
      <c r="I1884" s="9">
        <v>7.5999999999999998E-2</v>
      </c>
      <c r="J1884" s="9">
        <v>0.35199999999999998</v>
      </c>
      <c r="K1884" s="10">
        <v>0.70741666666666669</v>
      </c>
      <c r="L1884" s="9">
        <v>0.46360000000000001</v>
      </c>
      <c r="M1884" s="9">
        <v>0.84776827730155002</v>
      </c>
      <c r="N1884" s="10">
        <v>0.5</v>
      </c>
      <c r="O1884" s="10">
        <v>0.55000000000000004</v>
      </c>
      <c r="P1884" s="9">
        <v>0.19142857142857145</v>
      </c>
      <c r="Q1884" s="10">
        <v>0.78249999999999997</v>
      </c>
      <c r="R1884" s="9">
        <v>0.92799999999999994</v>
      </c>
      <c r="S1884" s="9">
        <v>0.31887268292682991</v>
      </c>
      <c r="T1884" s="11">
        <v>0.28184281799999999</v>
      </c>
      <c r="U1884" s="9">
        <v>4.0947899100000004E-3</v>
      </c>
      <c r="V1884" s="10">
        <v>0.10740079925</v>
      </c>
      <c r="W1884" s="9">
        <v>9.5991834659469189E-3</v>
      </c>
      <c r="X1884" s="9">
        <v>8.0356733011789E-2</v>
      </c>
      <c r="Y1884" s="9">
        <v>3.0000000000000027E-2</v>
      </c>
      <c r="Z1884" s="9">
        <v>0.96</v>
      </c>
      <c r="AA1884" s="10">
        <v>3.3609679587721264E-2</v>
      </c>
      <c r="AB1884" s="9">
        <v>0.43580001830000004</v>
      </c>
      <c r="AC1884" s="9">
        <v>0.63900000000000001</v>
      </c>
      <c r="AD1884" s="10">
        <v>0.44729870594295501</v>
      </c>
      <c r="AE1884" s="10">
        <v>0.39814617363710297</v>
      </c>
      <c r="AF1884" s="9">
        <v>0.18178179645713</v>
      </c>
      <c r="AG1884" s="9">
        <v>0.14736828571428573</v>
      </c>
    </row>
    <row r="1885" spans="3:33">
      <c r="C1885" t="s">
        <v>274</v>
      </c>
      <c r="D1885">
        <v>2002</v>
      </c>
      <c r="E1885" s="9">
        <v>0.7247233353884095</v>
      </c>
      <c r="F1885" s="9">
        <v>0.45146399961188427</v>
      </c>
      <c r="G1885" s="9">
        <v>0.21200000000000008</v>
      </c>
      <c r="H1885" s="9">
        <v>0.44999999999999996</v>
      </c>
      <c r="I1885" s="9">
        <v>7.5999999999999998E-2</v>
      </c>
      <c r="J1885" s="9">
        <v>0.34400000000000008</v>
      </c>
      <c r="K1885" s="10">
        <v>0.70741666666666669</v>
      </c>
      <c r="L1885" s="9">
        <v>0.46020000000000005</v>
      </c>
      <c r="M1885" s="9">
        <v>0.84776827730155002</v>
      </c>
      <c r="N1885" s="10">
        <v>0.5</v>
      </c>
      <c r="O1885" s="10">
        <v>0.51</v>
      </c>
      <c r="P1885" s="9">
        <v>0.19428571428571428</v>
      </c>
      <c r="Q1885" s="10">
        <v>0.78249999999999997</v>
      </c>
      <c r="R1885" s="9">
        <v>0.92799999999999994</v>
      </c>
      <c r="S1885" s="9">
        <v>0.31154829268292783</v>
      </c>
      <c r="T1885" s="11">
        <v>0.28184281799999999</v>
      </c>
      <c r="U1885" s="9">
        <v>3.2498348399999997E-3</v>
      </c>
      <c r="V1885" s="10">
        <v>0.10037821925</v>
      </c>
      <c r="W1885" s="9">
        <v>9.5991834659469189E-3</v>
      </c>
      <c r="X1885" s="9">
        <v>8.0356733011789E-2</v>
      </c>
      <c r="Y1885" s="9">
        <v>3.0000000000000027E-2</v>
      </c>
      <c r="Z1885" s="9">
        <v>0.96</v>
      </c>
      <c r="AA1885" s="10">
        <v>3.3609679587721264E-2</v>
      </c>
      <c r="AB1885" s="9">
        <v>0.43580001830000004</v>
      </c>
      <c r="AC1885" s="9">
        <v>0.59</v>
      </c>
      <c r="AD1885" s="10">
        <v>0.43481705936055803</v>
      </c>
      <c r="AE1885" s="10">
        <v>0.397525308540712</v>
      </c>
      <c r="AF1885" s="9">
        <v>0.23350814867031444</v>
      </c>
      <c r="AG1885" s="9">
        <v>0.14693928571428572</v>
      </c>
    </row>
    <row r="1886" spans="3:33">
      <c r="C1886" t="s">
        <v>274</v>
      </c>
      <c r="D1886">
        <v>2003</v>
      </c>
      <c r="E1886" s="9">
        <v>0.7247233353884095</v>
      </c>
      <c r="F1886" s="9">
        <v>0.46014599941782647</v>
      </c>
      <c r="G1886" s="9">
        <v>0.20799999999999996</v>
      </c>
      <c r="H1886" s="9">
        <v>0.44999999999999996</v>
      </c>
      <c r="I1886" s="9">
        <v>7.5999999999999998E-2</v>
      </c>
      <c r="J1886" s="9">
        <v>0.33599999999999997</v>
      </c>
      <c r="K1886" s="10">
        <v>0.70741666666666669</v>
      </c>
      <c r="L1886" s="9">
        <v>0.45679999999999998</v>
      </c>
      <c r="M1886" s="9">
        <v>0.86484004982755003</v>
      </c>
      <c r="N1886" s="10">
        <v>0.5</v>
      </c>
      <c r="O1886" s="10">
        <v>0.33</v>
      </c>
      <c r="P1886" s="9">
        <v>0.19714285714285715</v>
      </c>
      <c r="Q1886" s="10">
        <v>0.78249999999999997</v>
      </c>
      <c r="R1886" s="9">
        <v>0.92799999999999994</v>
      </c>
      <c r="S1886" s="9">
        <v>0.30454536585365988</v>
      </c>
      <c r="T1886" s="11">
        <v>0.28184281799999999</v>
      </c>
      <c r="U1886" s="9">
        <v>3.0344493299999998E-3</v>
      </c>
      <c r="V1886" s="10">
        <v>9.3355639249999997E-2</v>
      </c>
      <c r="W1886" s="9">
        <v>9.5991834659469189E-3</v>
      </c>
      <c r="X1886" s="9">
        <v>8.0356733011789E-2</v>
      </c>
      <c r="Y1886" s="9">
        <v>3.0000000000000027E-2</v>
      </c>
      <c r="Z1886" s="9">
        <v>0.96</v>
      </c>
      <c r="AA1886" s="10">
        <v>3.3609679587721264E-2</v>
      </c>
      <c r="AB1886" s="9">
        <v>0.43099998470000001</v>
      </c>
      <c r="AC1886" s="9">
        <v>0.57799999999999996</v>
      </c>
      <c r="AD1886" s="10">
        <v>0.42852723195178799</v>
      </c>
      <c r="AE1886" s="10">
        <v>0.359104101116962</v>
      </c>
      <c r="AF1886" s="9">
        <v>0.27422603151263775</v>
      </c>
      <c r="AG1886" s="9">
        <v>0.15352485714285716</v>
      </c>
    </row>
    <row r="1887" spans="3:33">
      <c r="C1887" t="s">
        <v>274</v>
      </c>
      <c r="D1887">
        <v>2004</v>
      </c>
      <c r="E1887" s="9">
        <v>0.7247233353884095</v>
      </c>
      <c r="F1887" s="9">
        <v>0.46882799922376867</v>
      </c>
      <c r="G1887" s="9">
        <v>0.20400000000000007</v>
      </c>
      <c r="H1887" s="9">
        <v>0.44999999999999996</v>
      </c>
      <c r="I1887" s="9">
        <v>7.5999999999999998E-2</v>
      </c>
      <c r="J1887" s="9">
        <v>0.32799999999999996</v>
      </c>
      <c r="K1887" s="10">
        <v>0.70741666666666669</v>
      </c>
      <c r="L1887" s="9">
        <v>0.45340000000000003</v>
      </c>
      <c r="M1887" s="9">
        <v>0.87542937750938343</v>
      </c>
      <c r="N1887" s="10">
        <v>0.5</v>
      </c>
      <c r="O1887" s="10">
        <v>0.38</v>
      </c>
      <c r="P1887" s="9">
        <v>0.2</v>
      </c>
      <c r="Q1887" s="10">
        <v>0.78249999999999997</v>
      </c>
      <c r="R1887" s="9">
        <v>0.92799999999999994</v>
      </c>
      <c r="S1887" s="9">
        <v>0.29786292682927007</v>
      </c>
      <c r="T1887" s="11">
        <v>0.28184281799999999</v>
      </c>
      <c r="U1887" s="9">
        <v>2.8450716199999999E-3</v>
      </c>
      <c r="V1887" s="10">
        <v>8.6333059249999997E-2</v>
      </c>
      <c r="W1887" s="9">
        <v>9.5991834659469189E-3</v>
      </c>
      <c r="X1887" s="9">
        <v>8.0356733011789E-2</v>
      </c>
      <c r="Y1887" s="9">
        <v>3.0000000000000027E-2</v>
      </c>
      <c r="Z1887" s="9">
        <v>0.96</v>
      </c>
      <c r="AA1887" s="10">
        <v>3.3609679587721264E-2</v>
      </c>
      <c r="AB1887" s="9">
        <v>0.43099998470000001</v>
      </c>
      <c r="AC1887" s="9">
        <v>0.56700000000000006</v>
      </c>
      <c r="AD1887" s="10">
        <v>0.43573634880347001</v>
      </c>
      <c r="AE1887" s="10">
        <v>0.37161734180582401</v>
      </c>
      <c r="AF1887" s="9">
        <v>0.34406943113355221</v>
      </c>
      <c r="AG1887" s="9">
        <v>0.15443585714285715</v>
      </c>
    </row>
    <row r="1888" spans="3:33">
      <c r="C1888" t="s">
        <v>274</v>
      </c>
      <c r="D1888">
        <v>2005</v>
      </c>
      <c r="E1888" s="9">
        <v>0.7247233353884095</v>
      </c>
      <c r="F1888" s="9">
        <v>0.47750999902971086</v>
      </c>
      <c r="G1888" s="9">
        <v>0.19999999999999996</v>
      </c>
      <c r="H1888" s="9">
        <v>0.44999999999999996</v>
      </c>
      <c r="I1888" s="9">
        <v>7.5999999999999998E-2</v>
      </c>
      <c r="J1888" s="9">
        <v>0.31999999999999995</v>
      </c>
      <c r="K1888" s="10">
        <v>0.70741666666666669</v>
      </c>
      <c r="L1888" s="9">
        <v>0.45</v>
      </c>
      <c r="M1888" s="9">
        <v>0.85063880778822965</v>
      </c>
      <c r="N1888" s="10">
        <v>0.5</v>
      </c>
      <c r="O1888" s="10">
        <v>0.51</v>
      </c>
      <c r="P1888" s="9">
        <v>0.20399999991059303</v>
      </c>
      <c r="Q1888" s="10">
        <v>0.78249999999999997</v>
      </c>
      <c r="R1888" s="9">
        <v>0.92568000000000006</v>
      </c>
      <c r="S1888" s="9">
        <v>0.29150097560975807</v>
      </c>
      <c r="T1888" s="11">
        <v>0.28184281799999999</v>
      </c>
      <c r="U1888" s="9">
        <v>2.7802922800000004E-3</v>
      </c>
      <c r="V1888" s="10">
        <v>7.9310479249999996E-2</v>
      </c>
      <c r="W1888" s="9">
        <v>9.5991834659469189E-3</v>
      </c>
      <c r="X1888" s="9">
        <v>8.0356733011789E-2</v>
      </c>
      <c r="Y1888" s="9">
        <v>3.0000000000000027E-2</v>
      </c>
      <c r="Z1888" s="9">
        <v>0.96</v>
      </c>
      <c r="AA1888" s="10">
        <v>3.3609679587721264E-2</v>
      </c>
      <c r="AB1888" s="9">
        <v>0.38110000610000005</v>
      </c>
      <c r="AC1888" s="9">
        <v>0.52200000000000002</v>
      </c>
      <c r="AD1888" s="10">
        <v>0.42118252848068793</v>
      </c>
      <c r="AE1888" s="10">
        <v>0.35793605231769599</v>
      </c>
      <c r="AF1888" s="9">
        <v>0.45154246260749331</v>
      </c>
      <c r="AG1888" s="9">
        <v>0.16265414285714286</v>
      </c>
    </row>
    <row r="1889" spans="3:33">
      <c r="C1889" t="s">
        <v>274</v>
      </c>
      <c r="D1889">
        <v>2006</v>
      </c>
      <c r="E1889" s="9">
        <v>0.7247233353884095</v>
      </c>
      <c r="F1889" s="9">
        <v>0.48619199883565301</v>
      </c>
      <c r="G1889" s="9">
        <v>0.19666666666666677</v>
      </c>
      <c r="H1889" s="9">
        <v>0.44999999999999996</v>
      </c>
      <c r="I1889" s="9">
        <v>7.5999999999999998E-2</v>
      </c>
      <c r="J1889" s="9">
        <v>0.31666666666666676</v>
      </c>
      <c r="K1889" s="10">
        <v>0.70741666666666669</v>
      </c>
      <c r="L1889" s="9">
        <v>0.44659999999999994</v>
      </c>
      <c r="M1889" s="9">
        <v>0.86068198219750325</v>
      </c>
      <c r="N1889" s="10">
        <v>0.5</v>
      </c>
      <c r="O1889" s="10">
        <v>0.35</v>
      </c>
      <c r="P1889" s="9">
        <v>0.20799999982118605</v>
      </c>
      <c r="Q1889" s="10">
        <v>0.78249999999999997</v>
      </c>
      <c r="R1889" s="9">
        <v>0.92335999999999996</v>
      </c>
      <c r="S1889" s="9">
        <v>0.28546926829268382</v>
      </c>
      <c r="T1889" s="11">
        <v>0.28184281799999999</v>
      </c>
      <c r="U1889" s="9">
        <v>2.4558865099999997E-3</v>
      </c>
      <c r="V1889" s="10">
        <v>7.6027144166666658E-2</v>
      </c>
      <c r="W1889" s="9">
        <v>9.5991834659469189E-3</v>
      </c>
      <c r="X1889" s="9">
        <v>8.0356733011789E-2</v>
      </c>
      <c r="Y1889" s="9">
        <v>3.0000000000000027E-2</v>
      </c>
      <c r="Z1889" s="9">
        <v>0.96</v>
      </c>
      <c r="AA1889" s="10">
        <v>3.3609679587721264E-2</v>
      </c>
      <c r="AB1889" s="9">
        <v>0.38110000610000005</v>
      </c>
      <c r="AC1889" s="9">
        <v>0.51500000000000001</v>
      </c>
      <c r="AD1889" s="10">
        <v>0.42850142397709001</v>
      </c>
      <c r="AE1889" s="10">
        <v>0.35819236288300599</v>
      </c>
      <c r="AF1889" s="9">
        <v>0.57637996821908777</v>
      </c>
      <c r="AG1889" s="9">
        <v>0.16896285714285716</v>
      </c>
    </row>
    <row r="1890" spans="3:33">
      <c r="C1890" t="s">
        <v>274</v>
      </c>
      <c r="D1890">
        <v>2007</v>
      </c>
      <c r="E1890" s="9">
        <v>0.7247233353884095</v>
      </c>
      <c r="F1890" s="9">
        <v>0.4948739986415952</v>
      </c>
      <c r="G1890" s="9">
        <v>0.19333333333333325</v>
      </c>
      <c r="H1890" s="9">
        <v>0.44999999999999996</v>
      </c>
      <c r="I1890" s="9">
        <v>7.5999999999999998E-2</v>
      </c>
      <c r="J1890" s="9">
        <v>0.31333333333333324</v>
      </c>
      <c r="K1890" s="10">
        <v>0.70741666666666669</v>
      </c>
      <c r="L1890" s="9">
        <v>0.44319999999999998</v>
      </c>
      <c r="M1890" s="9">
        <v>0.86082932095723053</v>
      </c>
      <c r="N1890" s="10">
        <v>0.5</v>
      </c>
      <c r="O1890" s="10">
        <v>0.63</v>
      </c>
      <c r="P1890" s="9">
        <v>0.2119999997317791</v>
      </c>
      <c r="Q1890" s="10">
        <v>0.78249999999999997</v>
      </c>
      <c r="R1890" s="9">
        <v>0.92103999999999997</v>
      </c>
      <c r="S1890" s="9">
        <v>0.27968731707317207</v>
      </c>
      <c r="T1890" s="11">
        <v>0.28184281799999999</v>
      </c>
      <c r="U1890" s="9">
        <v>2.2956611399999999E-3</v>
      </c>
      <c r="V1890" s="10">
        <v>7.2743809083333333E-2</v>
      </c>
      <c r="W1890" s="9">
        <v>9.5991834659469189E-3</v>
      </c>
      <c r="X1890" s="9">
        <v>8.0356733011789E-2</v>
      </c>
      <c r="Y1890" s="9">
        <v>3.0000000000000027E-2</v>
      </c>
      <c r="Z1890" s="9">
        <v>0.96</v>
      </c>
      <c r="AA1890" s="10">
        <v>3.3609679587721264E-2</v>
      </c>
      <c r="AB1890" s="9">
        <v>0.38019999999999998</v>
      </c>
      <c r="AC1890" s="9">
        <v>0.56399999999999995</v>
      </c>
      <c r="AD1890" s="10">
        <v>0.42397821572431404</v>
      </c>
      <c r="AE1890" s="10">
        <v>0.35080877892315998</v>
      </c>
      <c r="AF1890" s="9">
        <v>0.71274278903274657</v>
      </c>
      <c r="AG1890" s="9">
        <v>0.16150985714285715</v>
      </c>
    </row>
    <row r="1891" spans="3:33">
      <c r="C1891" t="s">
        <v>274</v>
      </c>
      <c r="D1891">
        <v>2008</v>
      </c>
      <c r="E1891" s="9">
        <v>0.7247233353884095</v>
      </c>
      <c r="F1891" s="9">
        <v>0.5035559984475374</v>
      </c>
      <c r="G1891" s="9">
        <v>0.18999999999999995</v>
      </c>
      <c r="H1891" s="9">
        <v>0.44999999999999996</v>
      </c>
      <c r="I1891" s="9">
        <v>7.5999999999999998E-2</v>
      </c>
      <c r="J1891" s="9">
        <v>0.31000000000000005</v>
      </c>
      <c r="K1891" s="10">
        <v>0.70741666666666669</v>
      </c>
      <c r="L1891" s="9">
        <v>0.43979999999999997</v>
      </c>
      <c r="M1891" s="9">
        <v>0.86602764707050672</v>
      </c>
      <c r="N1891" s="10">
        <v>0.5</v>
      </c>
      <c r="O1891" s="10">
        <v>0.64259999971836801</v>
      </c>
      <c r="P1891" s="9">
        <v>0.21599999964237213</v>
      </c>
      <c r="Q1891" s="10">
        <v>0.78249999999999997</v>
      </c>
      <c r="R1891" s="9">
        <v>0.91791999999999996</v>
      </c>
      <c r="S1891" s="9">
        <v>0.27416439024390404</v>
      </c>
      <c r="T1891" s="11">
        <v>0.28184281799999999</v>
      </c>
      <c r="U1891" s="9">
        <v>2.0215024400000001E-3</v>
      </c>
      <c r="V1891" s="10">
        <v>6.9460473999999994E-2</v>
      </c>
      <c r="W1891" s="9">
        <v>9.5991834659469189E-3</v>
      </c>
      <c r="X1891" s="9">
        <v>8.0356733011789E-2</v>
      </c>
      <c r="Y1891" s="9">
        <v>3.0000000000000027E-2</v>
      </c>
      <c r="Z1891" s="9">
        <v>0.96</v>
      </c>
      <c r="AA1891" s="10">
        <v>3.3609679587721264E-2</v>
      </c>
      <c r="AB1891" s="9">
        <v>0.32230000000000003</v>
      </c>
      <c r="AC1891" s="9">
        <v>0.55600000000000005</v>
      </c>
      <c r="AD1891" s="10">
        <v>0.41112676005958004</v>
      </c>
      <c r="AE1891" s="10">
        <v>0.34790406000837198</v>
      </c>
      <c r="AF1891" s="9">
        <v>0.80209704221905109</v>
      </c>
      <c r="AG1891" s="9">
        <v>0.17555642857142856</v>
      </c>
    </row>
    <row r="1892" spans="3:33">
      <c r="C1892" t="s">
        <v>274</v>
      </c>
      <c r="D1892">
        <v>2009</v>
      </c>
      <c r="E1892" s="9">
        <v>0.7247233353884095</v>
      </c>
      <c r="F1892" s="9">
        <v>0.51223799825347949</v>
      </c>
      <c r="G1892" s="9">
        <v>0.20619999963790181</v>
      </c>
      <c r="H1892" s="9">
        <v>0.44999999999999996</v>
      </c>
      <c r="I1892" s="9">
        <v>7.5999999999999998E-2</v>
      </c>
      <c r="J1892" s="9">
        <v>0.32379999969154594</v>
      </c>
      <c r="K1892" s="10">
        <v>0.70741666666666669</v>
      </c>
      <c r="L1892" s="9">
        <v>0.43640000000000001</v>
      </c>
      <c r="M1892" s="9">
        <v>0.86602764707050672</v>
      </c>
      <c r="N1892" s="10">
        <v>0.5</v>
      </c>
      <c r="O1892" s="10">
        <v>0.65519999943673612</v>
      </c>
      <c r="P1892" s="9">
        <v>0.21999999955296518</v>
      </c>
      <c r="Q1892" s="10">
        <v>0.78249999999999997</v>
      </c>
      <c r="R1892" s="9">
        <v>0.91480000000000006</v>
      </c>
      <c r="S1892" s="9">
        <v>0.30268110180162777</v>
      </c>
      <c r="T1892" s="11">
        <v>0.28184281799999999</v>
      </c>
      <c r="U1892" s="9">
        <v>1.9635499700000002E-3</v>
      </c>
      <c r="V1892" s="10">
        <v>7.0849683448948736E-2</v>
      </c>
      <c r="W1892" s="9">
        <v>9.5991834659469189E-3</v>
      </c>
      <c r="X1892" s="9">
        <v>8.0356733011789E-2</v>
      </c>
      <c r="Y1892" s="9">
        <v>3.0000000000000027E-2</v>
      </c>
      <c r="Z1892" s="9">
        <v>0.96</v>
      </c>
      <c r="AA1892" s="10">
        <v>3.3609679587721264E-2</v>
      </c>
      <c r="AB1892" s="9">
        <v>0.33585399969704455</v>
      </c>
      <c r="AC1892" s="9">
        <v>0.57700000000000007</v>
      </c>
      <c r="AD1892" s="10">
        <v>0.41453472014750997</v>
      </c>
      <c r="AE1892" s="10">
        <v>0.341744333171352</v>
      </c>
      <c r="AF1892" s="9">
        <v>0.87904933325398105</v>
      </c>
      <c r="AG1892" s="9">
        <v>0.18404300000000001</v>
      </c>
    </row>
    <row r="1893" spans="3:33">
      <c r="C1893" t="s">
        <v>274</v>
      </c>
      <c r="D1893">
        <v>2010</v>
      </c>
      <c r="E1893" s="9">
        <v>0.7247233353884095</v>
      </c>
      <c r="F1893" s="9">
        <v>0.52091999805942168</v>
      </c>
      <c r="G1893" s="9">
        <v>0.22239999927580356</v>
      </c>
      <c r="H1893" s="9">
        <v>0.44999999999999996</v>
      </c>
      <c r="I1893" s="9">
        <v>7.5999999999999998E-2</v>
      </c>
      <c r="J1893" s="9">
        <v>0.33759999938309193</v>
      </c>
      <c r="K1893" s="10">
        <v>0.70741666666666669</v>
      </c>
      <c r="L1893" s="9">
        <v>0.44076399990245707</v>
      </c>
      <c r="M1893" s="9">
        <v>0.86602764707050672</v>
      </c>
      <c r="N1893" s="10">
        <v>0.5</v>
      </c>
      <c r="O1893" s="10">
        <v>0.66779999915510413</v>
      </c>
      <c r="P1893" s="9">
        <v>0.2239999994635582</v>
      </c>
      <c r="Q1893" s="10">
        <v>0.78249999999999997</v>
      </c>
      <c r="R1893" s="9">
        <v>0.91480000000000006</v>
      </c>
      <c r="S1893" s="9">
        <v>0.33119781335935161</v>
      </c>
      <c r="T1893" s="11">
        <v>0.28184281799999999</v>
      </c>
      <c r="U1893" s="9">
        <v>1.9831854692611123E-3</v>
      </c>
      <c r="V1893" s="10">
        <v>7.2238892897897491E-2</v>
      </c>
      <c r="W1893" s="9">
        <v>9.5991834659469189E-3</v>
      </c>
      <c r="X1893" s="9">
        <v>8.0356733011789E-2</v>
      </c>
      <c r="Y1893" s="9">
        <v>3.0000000000000027E-2</v>
      </c>
      <c r="Z1893" s="9">
        <v>0.96</v>
      </c>
      <c r="AA1893" s="10">
        <v>3.3609679587721264E-2</v>
      </c>
      <c r="AB1893" s="9">
        <v>0.34940799939408906</v>
      </c>
      <c r="AC1893" s="9">
        <v>0.59200000000000008</v>
      </c>
      <c r="AD1893" s="10">
        <v>0.4153893729269319</v>
      </c>
      <c r="AE1893" s="10">
        <v>0.34332688980426557</v>
      </c>
      <c r="AF1893" s="9">
        <v>0.87025884011792409</v>
      </c>
      <c r="AG1893" s="9">
        <v>0.18220257004113682</v>
      </c>
    </row>
    <row r="1894" spans="3:33">
      <c r="C1894" t="s">
        <v>276</v>
      </c>
      <c r="D1894">
        <v>1995</v>
      </c>
      <c r="E1894" s="9">
        <v>7.2339473684210509E-2</v>
      </c>
      <c r="F1894" s="9">
        <v>3.4280000000000001E-3</v>
      </c>
      <c r="G1894" s="9">
        <v>0.62</v>
      </c>
      <c r="H1894" s="9">
        <v>0.27500000000000002</v>
      </c>
      <c r="I1894" s="9">
        <v>0.25866666666666666</v>
      </c>
      <c r="J1894" s="9">
        <v>0.88</v>
      </c>
      <c r="K1894" s="10">
        <v>0.46758333333333335</v>
      </c>
      <c r="L1894" s="9">
        <v>0.73799999999999999</v>
      </c>
      <c r="M1894" s="9">
        <v>0.9900374531835</v>
      </c>
      <c r="N1894" s="10">
        <v>0.9</v>
      </c>
      <c r="O1894" s="10">
        <v>0.35</v>
      </c>
      <c r="P1894" s="9">
        <v>1</v>
      </c>
      <c r="Q1894" s="10">
        <v>0.40749999999999997</v>
      </c>
      <c r="R1894" s="9">
        <v>0.98480000000000001</v>
      </c>
      <c r="S1894" s="9">
        <v>0.78387121951219596</v>
      </c>
      <c r="T1894" s="11">
        <v>0.94846382600000001</v>
      </c>
      <c r="U1894" s="9">
        <v>0.34636645559999996</v>
      </c>
      <c r="V1894" s="10">
        <v>1</v>
      </c>
      <c r="W1894" s="9">
        <v>3.1629364680636235E-2</v>
      </c>
      <c r="X1894" s="9">
        <v>0.117911485471342</v>
      </c>
      <c r="Y1894" s="9">
        <v>0.88300000000000001</v>
      </c>
      <c r="Z1894" s="9">
        <v>1</v>
      </c>
      <c r="AA1894" s="10">
        <v>1.9074747577507059E-2</v>
      </c>
      <c r="AB1894" s="9">
        <v>0.81399999619999996</v>
      </c>
      <c r="AC1894" s="9">
        <v>0.45500000000000002</v>
      </c>
      <c r="AD1894" s="10">
        <v>0.40577689617838369</v>
      </c>
      <c r="AE1894" s="10">
        <v>0.50172540653966424</v>
      </c>
      <c r="AF1894" s="9">
        <v>1.579014768890412E-4</v>
      </c>
      <c r="AG1894" s="9">
        <v>6.535E-3</v>
      </c>
    </row>
    <row r="1895" spans="3:33">
      <c r="C1895" t="s">
        <v>276</v>
      </c>
      <c r="D1895">
        <v>1996</v>
      </c>
      <c r="E1895" s="9">
        <v>7.2339473684210509E-2</v>
      </c>
      <c r="F1895" s="9">
        <v>3.4280000000000001E-3</v>
      </c>
      <c r="G1895" s="9">
        <v>0.6120000000000001</v>
      </c>
      <c r="H1895" s="9">
        <v>0.27500000000000002</v>
      </c>
      <c r="I1895" s="9">
        <v>0.25866666666666666</v>
      </c>
      <c r="J1895" s="9">
        <v>0.876</v>
      </c>
      <c r="K1895" s="10">
        <v>0.46758333333333335</v>
      </c>
      <c r="L1895" s="9">
        <v>0.72900000000000009</v>
      </c>
      <c r="M1895" s="9">
        <v>0.9900374531835</v>
      </c>
      <c r="N1895" s="10">
        <v>0.9</v>
      </c>
      <c r="O1895" s="10">
        <v>0.24</v>
      </c>
      <c r="P1895" s="9">
        <v>1</v>
      </c>
      <c r="Q1895" s="10">
        <v>0.40749999999999997</v>
      </c>
      <c r="R1895" s="9">
        <v>0.98480000000000001</v>
      </c>
      <c r="S1895" s="9">
        <v>0.77309268292682998</v>
      </c>
      <c r="T1895" s="11">
        <v>0.94846382600000001</v>
      </c>
      <c r="U1895" s="9">
        <v>0.32411122609999998</v>
      </c>
      <c r="V1895" s="10">
        <v>1</v>
      </c>
      <c r="W1895" s="9">
        <v>3.1629364680636235E-2</v>
      </c>
      <c r="X1895" s="9">
        <v>0.117911485471342</v>
      </c>
      <c r="Y1895" s="9">
        <v>0.88300000000000001</v>
      </c>
      <c r="Z1895" s="9">
        <v>1</v>
      </c>
      <c r="AA1895" s="10">
        <v>1.9074747577507059E-2</v>
      </c>
      <c r="AB1895" s="9">
        <v>0.81299999239999998</v>
      </c>
      <c r="AC1895" s="9">
        <v>0.48399999999999999</v>
      </c>
      <c r="AD1895" s="10">
        <v>0.40385397573608606</v>
      </c>
      <c r="AE1895" s="10">
        <v>0.50176061891722168</v>
      </c>
      <c r="AF1895" s="9">
        <v>1.6119109091430393E-4</v>
      </c>
      <c r="AG1895" s="9">
        <v>6.7340000000000004E-3</v>
      </c>
    </row>
    <row r="1896" spans="3:33">
      <c r="C1896" t="s">
        <v>276</v>
      </c>
      <c r="D1896">
        <v>1997</v>
      </c>
      <c r="E1896" s="9">
        <v>7.2339473684210509E-2</v>
      </c>
      <c r="F1896" s="9">
        <v>3.4280000000000001E-3</v>
      </c>
      <c r="G1896" s="9">
        <v>0.60399999999999998</v>
      </c>
      <c r="H1896" s="9">
        <v>0.27500000000000002</v>
      </c>
      <c r="I1896" s="9">
        <v>0.25866666666666666</v>
      </c>
      <c r="J1896" s="9">
        <v>0.872</v>
      </c>
      <c r="K1896" s="10">
        <v>0.46758333333333335</v>
      </c>
      <c r="L1896" s="9">
        <v>0.72</v>
      </c>
      <c r="M1896" s="9">
        <v>0.9900374531835</v>
      </c>
      <c r="N1896" s="10">
        <v>0.9</v>
      </c>
      <c r="O1896" s="10">
        <v>0.21</v>
      </c>
      <c r="P1896" s="9">
        <v>0.90999999999999992</v>
      </c>
      <c r="Q1896" s="10">
        <v>0.40749999999999997</v>
      </c>
      <c r="R1896" s="9">
        <v>0.98480000000000001</v>
      </c>
      <c r="S1896" s="9">
        <v>0.76379951219512199</v>
      </c>
      <c r="T1896" s="11">
        <v>0.94846382600000001</v>
      </c>
      <c r="U1896" s="9">
        <v>0.30589460079999997</v>
      </c>
      <c r="V1896" s="10">
        <v>1</v>
      </c>
      <c r="W1896" s="9">
        <v>3.1629364680636235E-2</v>
      </c>
      <c r="X1896" s="9">
        <v>0.117911485471342</v>
      </c>
      <c r="Y1896" s="9">
        <v>0.88300000000000001</v>
      </c>
      <c r="Z1896" s="9">
        <v>1</v>
      </c>
      <c r="AA1896" s="10">
        <v>1.9074747577507059E-2</v>
      </c>
      <c r="AB1896" s="9">
        <v>0.81299999239999998</v>
      </c>
      <c r="AC1896" s="9">
        <v>0.44</v>
      </c>
      <c r="AD1896" s="10">
        <v>0.4465358771259077</v>
      </c>
      <c r="AE1896" s="10">
        <v>0.48917640074230279</v>
      </c>
      <c r="AF1896" s="9">
        <v>1.6448070493956665E-4</v>
      </c>
      <c r="AG1896" s="9">
        <v>7.3700476190476198E-3</v>
      </c>
    </row>
    <row r="1897" spans="3:33">
      <c r="C1897" t="s">
        <v>276</v>
      </c>
      <c r="D1897">
        <v>1998</v>
      </c>
      <c r="E1897" s="9">
        <v>7.2339473684210509E-2</v>
      </c>
      <c r="F1897" s="9">
        <v>3.4280000000000001E-3</v>
      </c>
      <c r="G1897" s="9">
        <v>0.59600000000000009</v>
      </c>
      <c r="H1897" s="9">
        <v>0.27500000000000002</v>
      </c>
      <c r="I1897" s="9">
        <v>0.25866666666666666</v>
      </c>
      <c r="J1897" s="9">
        <v>0.86799999999999999</v>
      </c>
      <c r="K1897" s="10">
        <v>0.46758333333333335</v>
      </c>
      <c r="L1897" s="9">
        <v>0.71099999999999997</v>
      </c>
      <c r="M1897" s="9">
        <v>0.9900374531835</v>
      </c>
      <c r="N1897" s="10">
        <v>0.9</v>
      </c>
      <c r="O1897" s="10">
        <v>0.31</v>
      </c>
      <c r="P1897" s="9">
        <v>0.86499999999999999</v>
      </c>
      <c r="Q1897" s="10">
        <v>0.40749999999999997</v>
      </c>
      <c r="R1897" s="9">
        <v>0.98480000000000001</v>
      </c>
      <c r="S1897" s="9">
        <v>0.75646926829268391</v>
      </c>
      <c r="T1897" s="11">
        <v>0.94846382600000001</v>
      </c>
      <c r="U1897" s="9">
        <v>0.25193094069999999</v>
      </c>
      <c r="V1897" s="10">
        <v>1</v>
      </c>
      <c r="W1897" s="9">
        <v>3.1629364680636235E-2</v>
      </c>
      <c r="X1897" s="9">
        <v>0.117911485471342</v>
      </c>
      <c r="Y1897" s="9">
        <v>0.88300000000000001</v>
      </c>
      <c r="Z1897" s="9">
        <v>1</v>
      </c>
      <c r="AA1897" s="10">
        <v>1.9074747577507059E-2</v>
      </c>
      <c r="AB1897" s="9">
        <v>0.81299999239999998</v>
      </c>
      <c r="AC1897" s="9">
        <v>0.43</v>
      </c>
      <c r="AD1897" s="10">
        <v>0.4892177785157294</v>
      </c>
      <c r="AE1897" s="10">
        <v>0.476592182567384</v>
      </c>
      <c r="AF1897" s="9">
        <v>4.3119109837426667E-4</v>
      </c>
      <c r="AG1897" s="9">
        <v>8.0060952380952375E-3</v>
      </c>
    </row>
    <row r="1898" spans="3:33">
      <c r="C1898" t="s">
        <v>276</v>
      </c>
      <c r="D1898">
        <v>1999</v>
      </c>
      <c r="E1898" s="9">
        <v>7.2339473684210509E-2</v>
      </c>
      <c r="F1898" s="9">
        <v>3.4280000000000001E-3</v>
      </c>
      <c r="G1898" s="9">
        <v>0.58799999999999997</v>
      </c>
      <c r="H1898" s="9">
        <v>0.27500000000000002</v>
      </c>
      <c r="I1898" s="9">
        <v>0.25866666666666666</v>
      </c>
      <c r="J1898" s="9">
        <v>0.86399999999999999</v>
      </c>
      <c r="K1898" s="10">
        <v>0.46758333333333335</v>
      </c>
      <c r="L1898" s="9">
        <v>0.70200000000000007</v>
      </c>
      <c r="M1898" s="9">
        <v>0.9900374531835</v>
      </c>
      <c r="N1898" s="10">
        <v>0.9</v>
      </c>
      <c r="O1898" s="10">
        <v>0.2</v>
      </c>
      <c r="P1898" s="9">
        <v>0.82</v>
      </c>
      <c r="Q1898" s="10">
        <v>0.40749999999999997</v>
      </c>
      <c r="R1898" s="9">
        <v>0.98480000000000001</v>
      </c>
      <c r="S1898" s="9">
        <v>0.75130048780487801</v>
      </c>
      <c r="T1898" s="11">
        <v>0.94846382600000001</v>
      </c>
      <c r="U1898" s="9">
        <v>0.2669399013</v>
      </c>
      <c r="V1898" s="10">
        <v>1</v>
      </c>
      <c r="W1898" s="9">
        <v>3.1629364680636235E-2</v>
      </c>
      <c r="X1898" s="9">
        <v>0.117911485471342</v>
      </c>
      <c r="Y1898" s="9">
        <v>0.88300000000000001</v>
      </c>
      <c r="Z1898" s="9">
        <v>1</v>
      </c>
      <c r="AA1898" s="10">
        <v>1.9074747577507059E-2</v>
      </c>
      <c r="AB1898" s="9">
        <v>0.81299999239999998</v>
      </c>
      <c r="AC1898" s="9">
        <v>0.48899999999999999</v>
      </c>
      <c r="AD1898" s="10">
        <v>0.49623818267103026</v>
      </c>
      <c r="AE1898" s="10">
        <v>0.47245679632927001</v>
      </c>
      <c r="AF1898" s="9">
        <v>7.6519605584840001E-4</v>
      </c>
      <c r="AG1898" s="9">
        <v>8.6421428571428569E-3</v>
      </c>
    </row>
    <row r="1899" spans="3:33">
      <c r="C1899" t="s">
        <v>276</v>
      </c>
      <c r="D1899">
        <v>2000</v>
      </c>
      <c r="E1899" s="9">
        <v>7.2339473684210509E-2</v>
      </c>
      <c r="F1899" s="9">
        <v>3.4280000000000001E-3</v>
      </c>
      <c r="G1899" s="9">
        <v>0.58000000000000007</v>
      </c>
      <c r="H1899" s="9">
        <v>0.27500000000000002</v>
      </c>
      <c r="I1899" s="9">
        <v>0.25866666666666666</v>
      </c>
      <c r="J1899" s="9">
        <v>0.86</v>
      </c>
      <c r="K1899" s="10">
        <v>0.46758333333333335</v>
      </c>
      <c r="L1899" s="9">
        <v>0.69299999999999995</v>
      </c>
      <c r="M1899" s="9">
        <v>0.9900374531835</v>
      </c>
      <c r="N1899" s="10">
        <v>0.9</v>
      </c>
      <c r="O1899" s="10">
        <v>0.21</v>
      </c>
      <c r="P1899" s="9">
        <v>0.77500000000000002</v>
      </c>
      <c r="Q1899" s="10">
        <v>0.40749999999999997</v>
      </c>
      <c r="R1899" s="9">
        <v>0.98480000000000001</v>
      </c>
      <c r="S1899" s="9">
        <v>0.74831219512195202</v>
      </c>
      <c r="T1899" s="11">
        <v>0.94846382600000001</v>
      </c>
      <c r="U1899" s="9">
        <v>0.2639210602</v>
      </c>
      <c r="V1899" s="10">
        <v>1</v>
      </c>
      <c r="W1899" s="9">
        <v>3.1629364680636235E-2</v>
      </c>
      <c r="X1899" s="9">
        <v>0.117911485471342</v>
      </c>
      <c r="Y1899" s="9">
        <v>0.88300000000000001</v>
      </c>
      <c r="Z1899" s="9">
        <v>1</v>
      </c>
      <c r="AA1899" s="10">
        <v>1.9074747577507059E-2</v>
      </c>
      <c r="AB1899" s="9">
        <v>0.81299999239999998</v>
      </c>
      <c r="AC1899" s="9">
        <v>0.52200000000000002</v>
      </c>
      <c r="AD1899" s="10">
        <v>0.50325858682633118</v>
      </c>
      <c r="AE1899" s="10">
        <v>0.46832141009115597</v>
      </c>
      <c r="AF1899" s="9">
        <v>3.1090791925424449E-3</v>
      </c>
      <c r="AG1899" s="9">
        <v>9.5155714285714288E-3</v>
      </c>
    </row>
    <row r="1900" spans="3:33">
      <c r="C1900" t="s">
        <v>276</v>
      </c>
      <c r="D1900">
        <v>2001</v>
      </c>
      <c r="E1900" s="9">
        <v>7.2339473684210509E-2</v>
      </c>
      <c r="F1900" s="9">
        <v>3.4280000000000001E-3</v>
      </c>
      <c r="G1900" s="9">
        <v>0.57400000000000007</v>
      </c>
      <c r="H1900" s="9">
        <v>0.27500000000000002</v>
      </c>
      <c r="I1900" s="9">
        <v>0.25866666666666666</v>
      </c>
      <c r="J1900" s="9">
        <v>0.85799999999999998</v>
      </c>
      <c r="K1900" s="10">
        <v>0.46758333333333335</v>
      </c>
      <c r="L1900" s="9">
        <v>0.68540000000000001</v>
      </c>
      <c r="M1900" s="9">
        <v>0.9900374531835</v>
      </c>
      <c r="N1900" s="10">
        <v>0.9</v>
      </c>
      <c r="O1900" s="10">
        <v>0.28999999999999998</v>
      </c>
      <c r="P1900" s="9">
        <v>0.73</v>
      </c>
      <c r="Q1900" s="10">
        <v>0.40749999999999997</v>
      </c>
      <c r="R1900" s="9">
        <v>0.98480000000000001</v>
      </c>
      <c r="S1900" s="9">
        <v>0.74721317073170801</v>
      </c>
      <c r="T1900" s="11">
        <v>0.94846382600000001</v>
      </c>
      <c r="U1900" s="9">
        <v>0.24073202330000001</v>
      </c>
      <c r="V1900" s="10">
        <v>1</v>
      </c>
      <c r="W1900" s="9">
        <v>3.1629364680636235E-2</v>
      </c>
      <c r="X1900" s="9">
        <v>0.117911485471342</v>
      </c>
      <c r="Y1900" s="9">
        <v>0.88300000000000001</v>
      </c>
      <c r="Z1900" s="9">
        <v>1</v>
      </c>
      <c r="AA1900" s="10">
        <v>1.9074747577507059E-2</v>
      </c>
      <c r="AB1900" s="9">
        <v>0.81299999239999998</v>
      </c>
      <c r="AC1900" s="9">
        <v>0.59200000000000008</v>
      </c>
      <c r="AD1900" s="10">
        <v>0.51329099221986363</v>
      </c>
      <c r="AE1900" s="10">
        <v>0.46604694139548303</v>
      </c>
      <c r="AF1900" s="9">
        <v>9.0478506367075544E-3</v>
      </c>
      <c r="AG1900" s="9">
        <v>1.0748190476190475E-2</v>
      </c>
    </row>
    <row r="1901" spans="3:33">
      <c r="C1901" t="s">
        <v>276</v>
      </c>
      <c r="D1901">
        <v>2002</v>
      </c>
      <c r="E1901" s="9">
        <v>7.2339473684210509E-2</v>
      </c>
      <c r="F1901" s="9">
        <v>3.4280000000000001E-3</v>
      </c>
      <c r="G1901" s="9">
        <v>0.56799999999999995</v>
      </c>
      <c r="H1901" s="9">
        <v>0.27500000000000002</v>
      </c>
      <c r="I1901" s="9">
        <v>0.25866666666666666</v>
      </c>
      <c r="J1901" s="9">
        <v>0.85599999999999998</v>
      </c>
      <c r="K1901" s="10">
        <v>0.46758333333333335</v>
      </c>
      <c r="L1901" s="9">
        <v>0.67779999999999996</v>
      </c>
      <c r="M1901" s="9">
        <v>0.9900374531835</v>
      </c>
      <c r="N1901" s="10">
        <v>0.9</v>
      </c>
      <c r="O1901" s="10">
        <v>0.35</v>
      </c>
      <c r="P1901" s="9">
        <v>0.68500000000000005</v>
      </c>
      <c r="Q1901" s="10">
        <v>0.40749999999999997</v>
      </c>
      <c r="R1901" s="9">
        <v>0.98480000000000001</v>
      </c>
      <c r="S1901" s="9">
        <v>0.7472443902439041</v>
      </c>
      <c r="T1901" s="11">
        <v>0.94846382600000001</v>
      </c>
      <c r="U1901" s="9">
        <v>0.30815373109999999</v>
      </c>
      <c r="V1901" s="10">
        <v>0.96448531209999999</v>
      </c>
      <c r="W1901" s="9">
        <v>3.1629364680636235E-2</v>
      </c>
      <c r="X1901" s="9">
        <v>0.117911485471342</v>
      </c>
      <c r="Y1901" s="9">
        <v>0.88300000000000001</v>
      </c>
      <c r="Z1901" s="9">
        <v>1</v>
      </c>
      <c r="AA1901" s="10">
        <v>1.9074747577507059E-2</v>
      </c>
      <c r="AB1901" s="9">
        <v>0.81002856491428576</v>
      </c>
      <c r="AC1901" s="9">
        <v>0.57700000000000007</v>
      </c>
      <c r="AD1901" s="10">
        <v>0.52332339761339597</v>
      </c>
      <c r="AE1901" s="10">
        <v>0.46377247269981003</v>
      </c>
      <c r="AF1901" s="9">
        <v>1.4697477606753667E-2</v>
      </c>
      <c r="AG1901" s="9">
        <v>1.1980809523809524E-2</v>
      </c>
    </row>
    <row r="1902" spans="3:33">
      <c r="C1902" t="s">
        <v>276</v>
      </c>
      <c r="D1902">
        <v>2003</v>
      </c>
      <c r="E1902" s="9">
        <v>7.2339473684210509E-2</v>
      </c>
      <c r="F1902" s="9">
        <v>3.4280000000000001E-3</v>
      </c>
      <c r="G1902" s="9">
        <v>0.56200000000000006</v>
      </c>
      <c r="H1902" s="9">
        <v>0.27500000000000002</v>
      </c>
      <c r="I1902" s="9">
        <v>0.25866666666666666</v>
      </c>
      <c r="J1902" s="9">
        <v>0.85399999999999998</v>
      </c>
      <c r="K1902" s="10">
        <v>0.46758333333333335</v>
      </c>
      <c r="L1902" s="9">
        <v>0.67019999999999991</v>
      </c>
      <c r="M1902" s="9">
        <v>0.98689000000000004</v>
      </c>
      <c r="N1902" s="10">
        <v>0.9</v>
      </c>
      <c r="O1902" s="10">
        <v>0.35</v>
      </c>
      <c r="P1902" s="9">
        <v>0.64</v>
      </c>
      <c r="Q1902" s="10">
        <v>0.40749999999999997</v>
      </c>
      <c r="R1902" s="9">
        <v>0.98480000000000001</v>
      </c>
      <c r="S1902" s="9">
        <v>0.74764780487804994</v>
      </c>
      <c r="T1902" s="11">
        <v>0.94846382600000001</v>
      </c>
      <c r="U1902" s="9">
        <v>0.416468279</v>
      </c>
      <c r="V1902" s="10">
        <v>0.91851569239999997</v>
      </c>
      <c r="W1902" s="9">
        <v>3.1629364680636235E-2</v>
      </c>
      <c r="X1902" s="9">
        <v>0.117911485471342</v>
      </c>
      <c r="Y1902" s="9">
        <v>0.88300000000000001</v>
      </c>
      <c r="Z1902" s="9">
        <v>1</v>
      </c>
      <c r="AA1902" s="10">
        <v>1.9074747577507059E-2</v>
      </c>
      <c r="AB1902" s="9">
        <v>0.80705713742857144</v>
      </c>
      <c r="AC1902" s="9">
        <v>0.58599999999999997</v>
      </c>
      <c r="AD1902" s="10">
        <v>0.50830587576011044</v>
      </c>
      <c r="AE1902" s="10">
        <v>0.4835963395354298</v>
      </c>
      <c r="AF1902" s="9">
        <v>2.4473492370455891E-2</v>
      </c>
      <c r="AG1902" s="9">
        <v>1.321342857142857E-2</v>
      </c>
    </row>
    <row r="1903" spans="3:33">
      <c r="C1903" t="s">
        <v>276</v>
      </c>
      <c r="D1903">
        <v>2004</v>
      </c>
      <c r="E1903" s="9">
        <v>7.2339473684210509E-2</v>
      </c>
      <c r="F1903" s="9">
        <v>3.4280000000000001E-3</v>
      </c>
      <c r="G1903" s="9">
        <v>0.55600000000000005</v>
      </c>
      <c r="H1903" s="9">
        <v>0.27500000000000002</v>
      </c>
      <c r="I1903" s="9">
        <v>0.25866666666666666</v>
      </c>
      <c r="J1903" s="9">
        <v>0.85199999999999998</v>
      </c>
      <c r="K1903" s="10">
        <v>0.46758333333333335</v>
      </c>
      <c r="L1903" s="9">
        <v>0.66260000000000008</v>
      </c>
      <c r="M1903" s="9">
        <v>0.99623369565216668</v>
      </c>
      <c r="N1903" s="10">
        <v>0.9</v>
      </c>
      <c r="O1903" s="10">
        <v>0.39</v>
      </c>
      <c r="P1903" s="9">
        <v>0.59800000000000009</v>
      </c>
      <c r="Q1903" s="10">
        <v>0.40749999999999997</v>
      </c>
      <c r="R1903" s="9">
        <v>0.98480000000000001</v>
      </c>
      <c r="S1903" s="9">
        <v>0.74797463414634202</v>
      </c>
      <c r="T1903" s="11">
        <v>0.94846382600000001</v>
      </c>
      <c r="U1903" s="9">
        <v>0.50382189560000001</v>
      </c>
      <c r="V1903" s="10">
        <v>0.87254607270000006</v>
      </c>
      <c r="W1903" s="9">
        <v>3.1629364680636235E-2</v>
      </c>
      <c r="X1903" s="9">
        <v>0.117911485471342</v>
      </c>
      <c r="Y1903" s="9">
        <v>0.88300000000000001</v>
      </c>
      <c r="Z1903" s="9">
        <v>1</v>
      </c>
      <c r="AA1903" s="10">
        <v>1.9074747577507059E-2</v>
      </c>
      <c r="AB1903" s="9">
        <v>0.80408570994285711</v>
      </c>
      <c r="AC1903" s="9">
        <v>0.57200000000000006</v>
      </c>
      <c r="AD1903" s="10">
        <v>0.45713643565713802</v>
      </c>
      <c r="AE1903" s="10">
        <v>0.49275914108768637</v>
      </c>
      <c r="AF1903" s="9">
        <v>3.8731808974061664E-2</v>
      </c>
      <c r="AG1903" s="9">
        <v>1.6707142857142858E-2</v>
      </c>
    </row>
    <row r="1904" spans="3:33">
      <c r="C1904" t="s">
        <v>276</v>
      </c>
      <c r="D1904">
        <v>2005</v>
      </c>
      <c r="E1904" s="9">
        <v>7.2339473684210509E-2</v>
      </c>
      <c r="F1904" s="9">
        <v>3.4280000000000001E-3</v>
      </c>
      <c r="G1904" s="9">
        <v>0.55000000000000004</v>
      </c>
      <c r="H1904" s="9">
        <v>0.27500000000000002</v>
      </c>
      <c r="I1904" s="9">
        <v>0.25866666666666666</v>
      </c>
      <c r="J1904" s="9">
        <v>0.85</v>
      </c>
      <c r="K1904" s="10">
        <v>0.46758333333333335</v>
      </c>
      <c r="L1904" s="9">
        <v>0.65500000000000003</v>
      </c>
      <c r="M1904" s="9">
        <v>0.99735666666666667</v>
      </c>
      <c r="N1904" s="10">
        <v>0.9</v>
      </c>
      <c r="O1904" s="10">
        <v>0.41</v>
      </c>
      <c r="P1904" s="9">
        <v>0.55600000000000005</v>
      </c>
      <c r="Q1904" s="10">
        <v>0.40749999999999997</v>
      </c>
      <c r="R1904" s="9">
        <v>0.98512</v>
      </c>
      <c r="S1904" s="9">
        <v>0.74777658536585401</v>
      </c>
      <c r="T1904" s="11">
        <v>0.94846382600000001</v>
      </c>
      <c r="U1904" s="9">
        <v>0.55554655590000002</v>
      </c>
      <c r="V1904" s="10">
        <v>0.82657645300000004</v>
      </c>
      <c r="W1904" s="9">
        <v>3.1629364680636235E-2</v>
      </c>
      <c r="X1904" s="9">
        <v>0.117911485471342</v>
      </c>
      <c r="Y1904" s="9">
        <v>0.88300000000000001</v>
      </c>
      <c r="Z1904" s="9">
        <v>1</v>
      </c>
      <c r="AA1904" s="10">
        <v>1.9074747577507059E-2</v>
      </c>
      <c r="AB1904" s="9">
        <v>0.80111428245714289</v>
      </c>
      <c r="AC1904" s="9">
        <v>0.54600000000000004</v>
      </c>
      <c r="AD1904" s="10">
        <v>0.49678953253477742</v>
      </c>
      <c r="AE1904" s="10">
        <v>0.50310492629357761</v>
      </c>
      <c r="AF1904" s="9">
        <v>8.0206267620348895E-2</v>
      </c>
      <c r="AG1904" s="9">
        <v>2.077514285714286E-2</v>
      </c>
    </row>
    <row r="1905" spans="3:33">
      <c r="C1905" t="s">
        <v>276</v>
      </c>
      <c r="D1905">
        <v>2006</v>
      </c>
      <c r="E1905" s="9">
        <v>7.2339473684210509E-2</v>
      </c>
      <c r="F1905" s="9">
        <v>3.4280000000000001E-3</v>
      </c>
      <c r="G1905" s="9">
        <v>0.54333333333333333</v>
      </c>
      <c r="H1905" s="9">
        <v>0.27500000000000002</v>
      </c>
      <c r="I1905" s="9">
        <v>0.25866666666666666</v>
      </c>
      <c r="J1905" s="9">
        <v>0.84333333333333338</v>
      </c>
      <c r="K1905" s="10">
        <v>0.46758333333333335</v>
      </c>
      <c r="L1905" s="9">
        <v>0.6472</v>
      </c>
      <c r="M1905" s="9">
        <v>0.991756884058</v>
      </c>
      <c r="N1905" s="10">
        <v>0.9</v>
      </c>
      <c r="O1905" s="10">
        <v>0.51</v>
      </c>
      <c r="P1905" s="9">
        <v>0.51400000000000001</v>
      </c>
      <c r="Q1905" s="10">
        <v>0.40749999999999997</v>
      </c>
      <c r="R1905" s="9">
        <v>0.98543999999999998</v>
      </c>
      <c r="S1905" s="9">
        <v>0.74676536585365993</v>
      </c>
      <c r="T1905" s="11">
        <v>0.94846382600000001</v>
      </c>
      <c r="U1905" s="9">
        <v>0.61478308749999999</v>
      </c>
      <c r="V1905" s="10">
        <v>0.77489730283333336</v>
      </c>
      <c r="W1905" s="9">
        <v>3.1629364680636235E-2</v>
      </c>
      <c r="X1905" s="9">
        <v>0.117911485471342</v>
      </c>
      <c r="Y1905" s="9">
        <v>0.88300000000000001</v>
      </c>
      <c r="Z1905" s="9">
        <v>1</v>
      </c>
      <c r="AA1905" s="10">
        <v>1.9074747577507059E-2</v>
      </c>
      <c r="AB1905" s="9">
        <v>0.79814285497142856</v>
      </c>
      <c r="AC1905" s="9">
        <v>0.51900000000000002</v>
      </c>
      <c r="AD1905" s="10">
        <v>0.590215702288032</v>
      </c>
      <c r="AE1905" s="10">
        <v>0.47940641533518596</v>
      </c>
      <c r="AF1905" s="9">
        <v>0.12172455334001112</v>
      </c>
      <c r="AG1905" s="9">
        <v>2.0359640009287215E-2</v>
      </c>
    </row>
    <row r="1906" spans="3:33">
      <c r="C1906" t="s">
        <v>276</v>
      </c>
      <c r="D1906">
        <v>2007</v>
      </c>
      <c r="E1906" s="9">
        <v>7.2339473684210509E-2</v>
      </c>
      <c r="F1906" s="9">
        <v>3.4280000000000001E-3</v>
      </c>
      <c r="G1906" s="9">
        <v>0.53666666666666663</v>
      </c>
      <c r="H1906" s="9">
        <v>0.27500000000000002</v>
      </c>
      <c r="I1906" s="9">
        <v>0.25866666666666666</v>
      </c>
      <c r="J1906" s="9">
        <v>0.83666666666666667</v>
      </c>
      <c r="K1906" s="10">
        <v>0.46758333333333335</v>
      </c>
      <c r="L1906" s="9">
        <v>0.63939999999999997</v>
      </c>
      <c r="M1906" s="9">
        <v>0.9948179775281667</v>
      </c>
      <c r="N1906" s="10">
        <v>0.9</v>
      </c>
      <c r="O1906" s="10">
        <v>0.33</v>
      </c>
      <c r="P1906" s="9">
        <v>0.47199999999999998</v>
      </c>
      <c r="Q1906" s="10">
        <v>0.40749999999999997</v>
      </c>
      <c r="R1906" s="9">
        <v>0.98543999999999998</v>
      </c>
      <c r="S1906" s="9">
        <v>0.74487268292682995</v>
      </c>
      <c r="T1906" s="11">
        <v>0.94846382600000001</v>
      </c>
      <c r="U1906" s="9">
        <v>0.64512440039999996</v>
      </c>
      <c r="V1906" s="10">
        <v>0.72321815266666667</v>
      </c>
      <c r="W1906" s="9">
        <v>3.1629364680636235E-2</v>
      </c>
      <c r="X1906" s="9">
        <v>0.117911485471342</v>
      </c>
      <c r="Y1906" s="9">
        <v>0.88300000000000001</v>
      </c>
      <c r="Z1906" s="9">
        <v>1</v>
      </c>
      <c r="AA1906" s="10">
        <v>1.9074747577507059E-2</v>
      </c>
      <c r="AB1906" s="9">
        <v>0.79517142748571423</v>
      </c>
      <c r="AC1906" s="9">
        <v>0.54700000000000004</v>
      </c>
      <c r="AD1906" s="10">
        <v>0.56021836130385005</v>
      </c>
      <c r="AE1906" s="10">
        <v>0.48850741689732863</v>
      </c>
      <c r="AF1906" s="9">
        <v>0.15647375131982</v>
      </c>
      <c r="AG1906" s="9">
        <v>1.994413716143157E-2</v>
      </c>
    </row>
    <row r="1907" spans="3:33">
      <c r="C1907" t="s">
        <v>276</v>
      </c>
      <c r="D1907">
        <v>2008</v>
      </c>
      <c r="E1907" s="9">
        <v>7.2339473684210509E-2</v>
      </c>
      <c r="F1907" s="9">
        <v>3.4280000000000001E-3</v>
      </c>
      <c r="G1907" s="9">
        <v>0.53</v>
      </c>
      <c r="H1907" s="9">
        <v>0.27500000000000002</v>
      </c>
      <c r="I1907" s="9">
        <v>0.25866666666666666</v>
      </c>
      <c r="J1907" s="9">
        <v>0.83</v>
      </c>
      <c r="K1907" s="10">
        <v>0.46758333333333335</v>
      </c>
      <c r="L1907" s="9">
        <v>0.63159999999999994</v>
      </c>
      <c r="M1907" s="9">
        <v>1</v>
      </c>
      <c r="N1907" s="10">
        <v>0.9</v>
      </c>
      <c r="O1907" s="10">
        <v>0.33659999985247852</v>
      </c>
      <c r="P1907" s="9">
        <v>0.43</v>
      </c>
      <c r="Q1907" s="10">
        <v>0.40749999999999997</v>
      </c>
      <c r="R1907" s="9">
        <v>0.98543999999999998</v>
      </c>
      <c r="S1907" s="9">
        <v>0.74211073170731789</v>
      </c>
      <c r="T1907" s="11">
        <v>0.94846382600000001</v>
      </c>
      <c r="U1907" s="9">
        <v>0.80791011690000003</v>
      </c>
      <c r="V1907" s="10">
        <v>0.67153900249999998</v>
      </c>
      <c r="W1907" s="9">
        <v>3.1629364680636235E-2</v>
      </c>
      <c r="X1907" s="9">
        <v>0.117911485471342</v>
      </c>
      <c r="Y1907" s="9">
        <v>0.88300000000000001</v>
      </c>
      <c r="Z1907" s="9">
        <v>1</v>
      </c>
      <c r="AA1907" s="10">
        <v>1.9074747577507059E-2</v>
      </c>
      <c r="AB1907" s="9">
        <v>0.79220000000000002</v>
      </c>
      <c r="AC1907" s="9">
        <v>0.55399999999999994</v>
      </c>
      <c r="AD1907" s="10">
        <v>0.56283743154827803</v>
      </c>
      <c r="AE1907" s="10">
        <v>0.48921360244056544</v>
      </c>
      <c r="AF1907" s="9">
        <v>0.2186727977173589</v>
      </c>
      <c r="AG1907" s="9">
        <v>1.9528634313575925E-2</v>
      </c>
    </row>
    <row r="1908" spans="3:33">
      <c r="C1908" t="s">
        <v>276</v>
      </c>
      <c r="D1908">
        <v>2009</v>
      </c>
      <c r="E1908" s="9">
        <v>7.2339473684210509E-2</v>
      </c>
      <c r="F1908" s="9">
        <v>3.4280000000000001E-3</v>
      </c>
      <c r="G1908" s="9">
        <v>0.53939999978989361</v>
      </c>
      <c r="H1908" s="9">
        <v>0.27500000000000002</v>
      </c>
      <c r="I1908" s="9">
        <v>0.25866666666666666</v>
      </c>
      <c r="J1908" s="9">
        <v>0.83339999992400404</v>
      </c>
      <c r="K1908" s="10">
        <v>0.46758333333333335</v>
      </c>
      <c r="L1908" s="9">
        <v>0.62380000000000002</v>
      </c>
      <c r="M1908" s="9">
        <v>1</v>
      </c>
      <c r="N1908" s="10">
        <v>0.9</v>
      </c>
      <c r="O1908" s="10">
        <v>0.34319999970495702</v>
      </c>
      <c r="P1908" s="9">
        <v>0.43859999980777503</v>
      </c>
      <c r="Q1908" s="10">
        <v>0.40749999999999997</v>
      </c>
      <c r="R1908" s="9">
        <v>0.98543999999999998</v>
      </c>
      <c r="S1908" s="9">
        <v>0.76126851664496176</v>
      </c>
      <c r="T1908" s="11">
        <v>0.94846382600000001</v>
      </c>
      <c r="U1908" s="9">
        <v>0.71952460360000003</v>
      </c>
      <c r="V1908" s="10">
        <v>0.68496978224979865</v>
      </c>
      <c r="W1908" s="9">
        <v>3.1629364680636235E-2</v>
      </c>
      <c r="X1908" s="9">
        <v>0.117911485471342</v>
      </c>
      <c r="Y1908" s="9">
        <v>0.88300000000000001</v>
      </c>
      <c r="Z1908" s="9">
        <v>1</v>
      </c>
      <c r="AA1908" s="10">
        <v>1.9074747577507059E-2</v>
      </c>
      <c r="AB1908" s="9">
        <v>0.79635599990710615</v>
      </c>
      <c r="AC1908" s="9">
        <v>0.55700000000000005</v>
      </c>
      <c r="AD1908" s="10">
        <v>0.59579967930428002</v>
      </c>
      <c r="AE1908" s="10">
        <v>0.48646581639723036</v>
      </c>
      <c r="AF1908" s="9">
        <v>0.28977530869093887</v>
      </c>
      <c r="AG1908" s="9">
        <v>1.911313146572028E-2</v>
      </c>
    </row>
    <row r="1909" spans="3:33">
      <c r="C1909" t="s">
        <v>276</v>
      </c>
      <c r="D1909">
        <v>2010</v>
      </c>
      <c r="E1909" s="9">
        <v>7.2339473684210509E-2</v>
      </c>
      <c r="F1909" s="9">
        <v>3.4280000000000001E-3</v>
      </c>
      <c r="G1909" s="9">
        <v>0.5487999995797872</v>
      </c>
      <c r="H1909" s="9">
        <v>0.27500000000000002</v>
      </c>
      <c r="I1909" s="9">
        <v>0.25866666666666666</v>
      </c>
      <c r="J1909" s="9">
        <v>0.83679999984800812</v>
      </c>
      <c r="K1909" s="10">
        <v>0.46758333333333335</v>
      </c>
      <c r="L1909" s="9">
        <v>0.63003799986056985</v>
      </c>
      <c r="M1909" s="9">
        <v>1</v>
      </c>
      <c r="N1909" s="10">
        <v>0.9</v>
      </c>
      <c r="O1909" s="10">
        <v>0.34979999955743551</v>
      </c>
      <c r="P1909" s="9">
        <v>0.44719999961555007</v>
      </c>
      <c r="Q1909" s="10">
        <v>0.40749999999999997</v>
      </c>
      <c r="R1909" s="9">
        <v>0.98543999999999998</v>
      </c>
      <c r="S1909" s="9">
        <v>0.78042630158260551</v>
      </c>
      <c r="T1909" s="11">
        <v>0.94846382600000001</v>
      </c>
      <c r="U1909" s="9">
        <v>0.72671984947517376</v>
      </c>
      <c r="V1909" s="10">
        <v>0.69840056199959732</v>
      </c>
      <c r="W1909" s="9">
        <v>3.1629364680636235E-2</v>
      </c>
      <c r="X1909" s="9">
        <v>0.117911485471342</v>
      </c>
      <c r="Y1909" s="9">
        <v>0.88300000000000001</v>
      </c>
      <c r="Z1909" s="9">
        <v>1</v>
      </c>
      <c r="AA1909" s="10">
        <v>1.9074747577507059E-2</v>
      </c>
      <c r="AB1909" s="9">
        <v>0.80051199981421228</v>
      </c>
      <c r="AC1909" s="9">
        <v>0.56000000000000005</v>
      </c>
      <c r="AD1909" s="10">
        <v>0.59484168253265013</v>
      </c>
      <c r="AE1909" s="10">
        <v>0.48660115823023292</v>
      </c>
      <c r="AF1909" s="9">
        <v>0.28687755566879936</v>
      </c>
      <c r="AG1909" s="9">
        <v>1.8697628617864635E-2</v>
      </c>
    </row>
    <row r="1910" spans="3:33">
      <c r="C1910" t="s">
        <v>278</v>
      </c>
      <c r="D1910">
        <v>1995</v>
      </c>
      <c r="E1910" s="9">
        <v>0.37213686528497414</v>
      </c>
      <c r="F1910" s="9">
        <v>2.8450000000000003E-2</v>
      </c>
      <c r="G1910" s="9">
        <v>0.4</v>
      </c>
      <c r="H1910" s="9">
        <v>0.25</v>
      </c>
      <c r="I1910" s="9">
        <v>0.252</v>
      </c>
      <c r="J1910" s="9">
        <v>0.51</v>
      </c>
      <c r="K1910" s="10">
        <v>0.71158333333333335</v>
      </c>
      <c r="L1910" s="9">
        <v>0.7390000000000001</v>
      </c>
      <c r="M1910" s="9">
        <v>0.76208907829145878</v>
      </c>
      <c r="N1910" s="10">
        <v>0.5</v>
      </c>
      <c r="O1910" s="10">
        <v>0.01</v>
      </c>
      <c r="P1910" s="9">
        <v>1</v>
      </c>
      <c r="Q1910" s="10">
        <v>0.44999999999999996</v>
      </c>
      <c r="R1910" s="9">
        <v>0.93199999999999994</v>
      </c>
      <c r="S1910" s="9">
        <v>0.51323804878048807</v>
      </c>
      <c r="T1910" s="11">
        <v>0.62508474599999997</v>
      </c>
      <c r="U1910" s="9">
        <v>1.27012723E-3</v>
      </c>
      <c r="V1910" s="10">
        <v>0.25328338625000002</v>
      </c>
      <c r="W1910" s="9">
        <v>7.2616102553006254E-2</v>
      </c>
      <c r="X1910" s="9">
        <v>0.25779434714865301</v>
      </c>
      <c r="Y1910" s="9">
        <v>0.87</v>
      </c>
      <c r="Z1910" s="9">
        <v>0.42</v>
      </c>
      <c r="AA1910" s="10">
        <v>1.1476312890194639E-2</v>
      </c>
      <c r="AB1910" s="9">
        <v>0.87899999620000002</v>
      </c>
      <c r="AC1910" s="9" t="e">
        <v>#N/A</v>
      </c>
      <c r="AD1910" s="10">
        <v>0.25688044056929882</v>
      </c>
      <c r="AE1910" s="10">
        <v>8.8745654302938792E-2</v>
      </c>
      <c r="AF1910" s="9">
        <v>7.0065492008811108E-5</v>
      </c>
      <c r="AG1910" s="9">
        <v>7.626899999999999E-2</v>
      </c>
    </row>
    <row r="1911" spans="3:33">
      <c r="C1911" t="s">
        <v>278</v>
      </c>
      <c r="D1911">
        <v>1996</v>
      </c>
      <c r="E1911" s="9">
        <v>0.37213686528497414</v>
      </c>
      <c r="F1911" s="9">
        <v>2.8450000000000003E-2</v>
      </c>
      <c r="G1911" s="9">
        <v>0.38800000000000001</v>
      </c>
      <c r="H1911" s="9">
        <v>0.25</v>
      </c>
      <c r="I1911" s="9">
        <v>0.252</v>
      </c>
      <c r="J1911" s="9">
        <v>0.47799999999999998</v>
      </c>
      <c r="K1911" s="10">
        <v>0.71158333333333335</v>
      </c>
      <c r="L1911" s="9">
        <v>0.73519999999999996</v>
      </c>
      <c r="M1911" s="9">
        <v>0.76197614655645196</v>
      </c>
      <c r="N1911" s="10">
        <v>0.5</v>
      </c>
      <c r="O1911" s="10">
        <v>0.01</v>
      </c>
      <c r="P1911" s="9">
        <v>1</v>
      </c>
      <c r="Q1911" s="10">
        <v>0.44999999999999996</v>
      </c>
      <c r="R1911" s="9">
        <v>0.93199999999999994</v>
      </c>
      <c r="S1911" s="9">
        <v>0.51144975609756194</v>
      </c>
      <c r="T1911" s="11">
        <v>0.62508474599999997</v>
      </c>
      <c r="U1911" s="9">
        <v>1.3882217299999999E-3</v>
      </c>
      <c r="V1911" s="10">
        <v>0.23994825210000001</v>
      </c>
      <c r="W1911" s="9">
        <v>7.2616102553006254E-2</v>
      </c>
      <c r="X1911" s="9">
        <v>0.25779434714865301</v>
      </c>
      <c r="Y1911" s="9">
        <v>0.87</v>
      </c>
      <c r="Z1911" s="9">
        <v>0.42</v>
      </c>
      <c r="AA1911" s="10">
        <v>1.1476312890194639E-2</v>
      </c>
      <c r="AB1911" s="9">
        <v>0.87800000190000005</v>
      </c>
      <c r="AC1911" s="9" t="e">
        <v>#N/A</v>
      </c>
      <c r="AD1911" s="10">
        <v>0.25191881702061203</v>
      </c>
      <c r="AE1911" s="10">
        <v>8.0352708663811973E-2</v>
      </c>
      <c r="AF1911" s="9">
        <v>1.8145966333143332E-4</v>
      </c>
      <c r="AG1911" s="9">
        <v>8.380195238095238E-2</v>
      </c>
    </row>
    <row r="1912" spans="3:33">
      <c r="C1912" t="s">
        <v>278</v>
      </c>
      <c r="D1912">
        <v>1997</v>
      </c>
      <c r="E1912" s="9">
        <v>0.37213686528497414</v>
      </c>
      <c r="F1912" s="9">
        <v>2.8450000000000003E-2</v>
      </c>
      <c r="G1912" s="9">
        <v>0.376</v>
      </c>
      <c r="H1912" s="9">
        <v>0.25</v>
      </c>
      <c r="I1912" s="9">
        <v>0.252</v>
      </c>
      <c r="J1912" s="9">
        <v>0.44600000000000006</v>
      </c>
      <c r="K1912" s="10">
        <v>0.71158333333333335</v>
      </c>
      <c r="L1912" s="9">
        <v>0.73140000000000005</v>
      </c>
      <c r="M1912" s="9">
        <v>0.76163587735006932</v>
      </c>
      <c r="N1912" s="10">
        <v>0.5</v>
      </c>
      <c r="O1912" s="10">
        <v>0</v>
      </c>
      <c r="P1912" s="9">
        <v>1</v>
      </c>
      <c r="Q1912" s="10">
        <v>0.44999999999999996</v>
      </c>
      <c r="R1912" s="9">
        <v>0.93199999999999994</v>
      </c>
      <c r="S1912" s="9">
        <v>0.50946585365853814</v>
      </c>
      <c r="T1912" s="11">
        <v>0.62508474599999997</v>
      </c>
      <c r="U1912" s="9">
        <v>3.5222301499999997E-3</v>
      </c>
      <c r="V1912" s="10">
        <v>0.22661311795</v>
      </c>
      <c r="W1912" s="9">
        <v>7.2616102553006254E-2</v>
      </c>
      <c r="X1912" s="9">
        <v>0.25779434714865301</v>
      </c>
      <c r="Y1912" s="9">
        <v>0.87</v>
      </c>
      <c r="Z1912" s="9">
        <v>0.42</v>
      </c>
      <c r="AA1912" s="10">
        <v>1.1476312890194639E-2</v>
      </c>
      <c r="AB1912" s="9">
        <v>0.88053333600000006</v>
      </c>
      <c r="AC1912" s="9" t="e">
        <v>#N/A</v>
      </c>
      <c r="AD1912" s="10">
        <v>0.24788757891105401</v>
      </c>
      <c r="AE1912" s="10">
        <v>9.5460995888255962E-2</v>
      </c>
      <c r="AF1912" s="9">
        <v>2.0947676485673334E-4</v>
      </c>
      <c r="AG1912" s="9">
        <v>9.1334904761904756E-2</v>
      </c>
    </row>
    <row r="1913" spans="3:33">
      <c r="C1913" t="s">
        <v>278</v>
      </c>
      <c r="D1913">
        <v>1998</v>
      </c>
      <c r="E1913" s="9">
        <v>0.37213686528497414</v>
      </c>
      <c r="F1913" s="9">
        <v>2.8450000000000003E-2</v>
      </c>
      <c r="G1913" s="9">
        <v>0.36399999999999999</v>
      </c>
      <c r="H1913" s="9">
        <v>0.25</v>
      </c>
      <c r="I1913" s="9">
        <v>0.252</v>
      </c>
      <c r="J1913" s="9">
        <v>0.41400000000000003</v>
      </c>
      <c r="K1913" s="10">
        <v>0.71158333333333335</v>
      </c>
      <c r="L1913" s="9">
        <v>0.72760000000000002</v>
      </c>
      <c r="M1913" s="9">
        <v>0.76105732439321971</v>
      </c>
      <c r="N1913" s="10">
        <v>0.5</v>
      </c>
      <c r="O1913" s="10">
        <v>0</v>
      </c>
      <c r="P1913" s="9">
        <v>1</v>
      </c>
      <c r="Q1913" s="10">
        <v>0.44999999999999996</v>
      </c>
      <c r="R1913" s="9">
        <v>0.93199999999999994</v>
      </c>
      <c r="S1913" s="9">
        <v>0.50716487804878196</v>
      </c>
      <c r="T1913" s="11">
        <v>0.62508474599999997</v>
      </c>
      <c r="U1913" s="9">
        <v>1.207254483E-2</v>
      </c>
      <c r="V1913" s="10">
        <v>0.21327798380000001</v>
      </c>
      <c r="W1913" s="9">
        <v>7.2616102553006254E-2</v>
      </c>
      <c r="X1913" s="9">
        <v>0.25779434714865301</v>
      </c>
      <c r="Y1913" s="9">
        <v>0.87</v>
      </c>
      <c r="Z1913" s="9">
        <v>0.42</v>
      </c>
      <c r="AA1913" s="10">
        <v>1.1476312890194639E-2</v>
      </c>
      <c r="AB1913" s="9">
        <v>0.88306667010000006</v>
      </c>
      <c r="AC1913" s="9" t="e">
        <v>#N/A</v>
      </c>
      <c r="AD1913" s="10">
        <v>0.24385634080149599</v>
      </c>
      <c r="AE1913" s="10">
        <v>0.11056928311270001</v>
      </c>
      <c r="AF1913" s="9">
        <v>2.0744296339766667E-4</v>
      </c>
      <c r="AG1913" s="9">
        <v>9.8867857142857146E-2</v>
      </c>
    </row>
    <row r="1914" spans="3:33">
      <c r="C1914" t="s">
        <v>278</v>
      </c>
      <c r="D1914">
        <v>1999</v>
      </c>
      <c r="E1914" s="9">
        <v>0.37213686528497414</v>
      </c>
      <c r="F1914" s="9">
        <v>2.8450000000000003E-2</v>
      </c>
      <c r="G1914" s="9">
        <v>0.35199999999999998</v>
      </c>
      <c r="H1914" s="9">
        <v>0.25</v>
      </c>
      <c r="I1914" s="9">
        <v>0.252</v>
      </c>
      <c r="J1914" s="9">
        <v>0.38200000000000001</v>
      </c>
      <c r="K1914" s="10">
        <v>0.71158333333333335</v>
      </c>
      <c r="L1914" s="9">
        <v>0.7238</v>
      </c>
      <c r="M1914" s="9">
        <v>0.76091876071060316</v>
      </c>
      <c r="N1914" s="10">
        <v>0.5</v>
      </c>
      <c r="O1914" s="10">
        <v>0.01</v>
      </c>
      <c r="P1914" s="9">
        <v>0.94666666666666666</v>
      </c>
      <c r="Q1914" s="10">
        <v>0.44999999999999996</v>
      </c>
      <c r="R1914" s="9">
        <v>0.93199999999999994</v>
      </c>
      <c r="S1914" s="9">
        <v>0.5045248780487821</v>
      </c>
      <c r="T1914" s="11">
        <v>0.62508474599999997</v>
      </c>
      <c r="U1914" s="9">
        <v>9.3516231300000002E-3</v>
      </c>
      <c r="V1914" s="10">
        <v>0.19994284965</v>
      </c>
      <c r="W1914" s="9">
        <v>7.2616102553006254E-2</v>
      </c>
      <c r="X1914" s="9">
        <v>0.25779434714865301</v>
      </c>
      <c r="Y1914" s="9">
        <v>0.87</v>
      </c>
      <c r="Z1914" s="9">
        <v>0.42</v>
      </c>
      <c r="AA1914" s="10">
        <v>1.1476312890194639E-2</v>
      </c>
      <c r="AB1914" s="9">
        <v>0.88560000419999996</v>
      </c>
      <c r="AC1914" s="9" t="e">
        <v>#N/A</v>
      </c>
      <c r="AD1914" s="10">
        <v>0.214053852520322</v>
      </c>
      <c r="AE1914" s="10">
        <v>9.804545175426202E-2</v>
      </c>
      <c r="AF1914" s="9">
        <v>2.7425679635023333E-4</v>
      </c>
      <c r="AG1914" s="9">
        <v>0.11872761904761904</v>
      </c>
    </row>
    <row r="1915" spans="3:33">
      <c r="C1915" t="s">
        <v>278</v>
      </c>
      <c r="D1915">
        <v>2000</v>
      </c>
      <c r="E1915" s="9">
        <v>0.37213686528497414</v>
      </c>
      <c r="F1915" s="9">
        <v>2.8450000000000003E-2</v>
      </c>
      <c r="G1915" s="9">
        <v>0.33999999999999997</v>
      </c>
      <c r="H1915" s="9">
        <v>0.25</v>
      </c>
      <c r="I1915" s="9">
        <v>0.252</v>
      </c>
      <c r="J1915" s="9">
        <v>0.35</v>
      </c>
      <c r="K1915" s="10">
        <v>0.71158333333333335</v>
      </c>
      <c r="L1915" s="9">
        <v>0.72</v>
      </c>
      <c r="M1915" s="9">
        <v>0.76083486209387208</v>
      </c>
      <c r="N1915" s="10">
        <v>0.5</v>
      </c>
      <c r="O1915" s="10">
        <v>0.01</v>
      </c>
      <c r="P1915" s="9">
        <v>0.79</v>
      </c>
      <c r="Q1915" s="10">
        <v>0.44999999999999996</v>
      </c>
      <c r="R1915" s="9">
        <v>0.93199999999999994</v>
      </c>
      <c r="S1915" s="9">
        <v>0.50173512195122005</v>
      </c>
      <c r="T1915" s="11">
        <v>0.62508474599999997</v>
      </c>
      <c r="U1915" s="9">
        <v>1.0697184500000002E-2</v>
      </c>
      <c r="V1915" s="10">
        <v>0.18660771549999999</v>
      </c>
      <c r="W1915" s="9">
        <v>7.2616102553006254E-2</v>
      </c>
      <c r="X1915" s="9">
        <v>0.25779434714865301</v>
      </c>
      <c r="Y1915" s="9">
        <v>0.87</v>
      </c>
      <c r="Z1915" s="9">
        <v>0.42</v>
      </c>
      <c r="AA1915" s="10">
        <v>1.1476312890194639E-2</v>
      </c>
      <c r="AB1915" s="9">
        <v>0.88560000419999996</v>
      </c>
      <c r="AC1915" s="9" t="e">
        <v>#N/A</v>
      </c>
      <c r="AD1915" s="10">
        <v>0.18425136423914798</v>
      </c>
      <c r="AE1915" s="10">
        <v>8.5521620395824005E-2</v>
      </c>
      <c r="AF1915" s="9">
        <v>3.1936522979322221E-4</v>
      </c>
      <c r="AG1915" s="9">
        <v>0.13858738095238096</v>
      </c>
    </row>
    <row r="1916" spans="3:33">
      <c r="C1916" t="s">
        <v>278</v>
      </c>
      <c r="D1916">
        <v>2001</v>
      </c>
      <c r="E1916" s="9">
        <v>0.37213686528497414</v>
      </c>
      <c r="F1916" s="9">
        <v>2.8450000000000003E-2</v>
      </c>
      <c r="G1916" s="9">
        <v>0.32999999999999996</v>
      </c>
      <c r="H1916" s="9">
        <v>0.25</v>
      </c>
      <c r="I1916" s="9">
        <v>0.252</v>
      </c>
      <c r="J1916" s="9">
        <v>0.31799999999999995</v>
      </c>
      <c r="K1916" s="10">
        <v>0.71158333333333335</v>
      </c>
      <c r="L1916" s="9">
        <v>0.71479999999999999</v>
      </c>
      <c r="M1916" s="9">
        <v>0.76102940541103115</v>
      </c>
      <c r="N1916" s="10">
        <v>0.5</v>
      </c>
      <c r="O1916" s="10">
        <v>0.01</v>
      </c>
      <c r="P1916" s="9">
        <v>0.77333333333333332</v>
      </c>
      <c r="Q1916" s="10">
        <v>0.44999999999999996</v>
      </c>
      <c r="R1916" s="9">
        <v>0.93199999999999994</v>
      </c>
      <c r="S1916" s="9">
        <v>0.49907414634146408</v>
      </c>
      <c r="T1916" s="11">
        <v>0.62508474599999997</v>
      </c>
      <c r="U1916" s="9">
        <v>6.14832789E-2</v>
      </c>
      <c r="V1916" s="10">
        <v>0.18012609039999999</v>
      </c>
      <c r="W1916" s="9">
        <v>7.2616102553006254E-2</v>
      </c>
      <c r="X1916" s="9">
        <v>0.25779434714865301</v>
      </c>
      <c r="Y1916" s="9">
        <v>0.87</v>
      </c>
      <c r="Z1916" s="9">
        <v>0.42</v>
      </c>
      <c r="AA1916" s="10">
        <v>1.1476312890194639E-2</v>
      </c>
      <c r="AB1916" s="9">
        <v>0.8847800026</v>
      </c>
      <c r="AC1916" s="9" t="e">
        <v>#N/A</v>
      </c>
      <c r="AD1916" s="10">
        <v>0.19775422536908902</v>
      </c>
      <c r="AE1916" s="10">
        <v>9.1659304034175992E-2</v>
      </c>
      <c r="AF1916" s="9">
        <v>5.3580126643935553E-4</v>
      </c>
      <c r="AG1916" s="9">
        <v>0.15844714285714287</v>
      </c>
    </row>
    <row r="1917" spans="3:33">
      <c r="C1917" t="s">
        <v>278</v>
      </c>
      <c r="D1917">
        <v>2002</v>
      </c>
      <c r="E1917" s="9">
        <v>0.37213686528497414</v>
      </c>
      <c r="F1917" s="9">
        <v>2.8450000000000003E-2</v>
      </c>
      <c r="G1917" s="9">
        <v>0.31999999999999995</v>
      </c>
      <c r="H1917" s="9">
        <v>0.25</v>
      </c>
      <c r="I1917" s="9">
        <v>0.252</v>
      </c>
      <c r="J1917" s="9">
        <v>0.28599999999999992</v>
      </c>
      <c r="K1917" s="10">
        <v>0.71158333333333335</v>
      </c>
      <c r="L1917" s="9">
        <v>0.7095999999999999</v>
      </c>
      <c r="M1917" s="9">
        <v>0.76172499290686202</v>
      </c>
      <c r="N1917" s="10">
        <v>0.5</v>
      </c>
      <c r="O1917" s="10">
        <v>0.01</v>
      </c>
      <c r="P1917" s="9">
        <v>0.75666666666666671</v>
      </c>
      <c r="Q1917" s="10">
        <v>0.44999999999999996</v>
      </c>
      <c r="R1917" s="9">
        <v>0.93199999999999994</v>
      </c>
      <c r="S1917" s="9">
        <v>0.49665121951219604</v>
      </c>
      <c r="T1917" s="11">
        <v>0.62508474599999997</v>
      </c>
      <c r="U1917" s="9">
        <v>6.7607790239999993E-2</v>
      </c>
      <c r="V1917" s="10">
        <v>0.17364446529999999</v>
      </c>
      <c r="W1917" s="9">
        <v>7.2616102553006254E-2</v>
      </c>
      <c r="X1917" s="9">
        <v>0.25779434714865301</v>
      </c>
      <c r="Y1917" s="9">
        <v>0.87</v>
      </c>
      <c r="Z1917" s="9">
        <v>0.42</v>
      </c>
      <c r="AA1917" s="10">
        <v>1.1476312890194639E-2</v>
      </c>
      <c r="AB1917" s="9">
        <v>0.88396000099999994</v>
      </c>
      <c r="AC1917" s="9" t="e">
        <v>#N/A</v>
      </c>
      <c r="AD1917" s="10">
        <v>0.21125708649903002</v>
      </c>
      <c r="AE1917" s="10">
        <v>9.779698767252798E-2</v>
      </c>
      <c r="AF1917" s="9">
        <v>1.1256331915432223E-3</v>
      </c>
      <c r="AG1917" s="9">
        <v>0.15760361904761905</v>
      </c>
    </row>
    <row r="1918" spans="3:33">
      <c r="C1918" t="s">
        <v>278</v>
      </c>
      <c r="D1918">
        <v>2003</v>
      </c>
      <c r="E1918" s="9">
        <v>0.37213686528497414</v>
      </c>
      <c r="F1918" s="9">
        <v>2.8450000000000003E-2</v>
      </c>
      <c r="G1918" s="9">
        <v>0.31000000000000005</v>
      </c>
      <c r="H1918" s="9">
        <v>0.25</v>
      </c>
      <c r="I1918" s="9">
        <v>0.252</v>
      </c>
      <c r="J1918" s="9">
        <v>0.254</v>
      </c>
      <c r="K1918" s="10">
        <v>0.71158333333333335</v>
      </c>
      <c r="L1918" s="9">
        <v>0.70440000000000003</v>
      </c>
      <c r="M1918" s="9">
        <v>0.75937677976226936</v>
      </c>
      <c r="N1918" s="10">
        <v>0.5</v>
      </c>
      <c r="O1918" s="10">
        <v>0.01</v>
      </c>
      <c r="P1918" s="9">
        <v>0.74</v>
      </c>
      <c r="Q1918" s="10">
        <v>0.44999999999999996</v>
      </c>
      <c r="R1918" s="9">
        <v>0.93199999999999994</v>
      </c>
      <c r="S1918" s="9">
        <v>0.49435658536585392</v>
      </c>
      <c r="T1918" s="11">
        <v>0.62508474599999997</v>
      </c>
      <c r="U1918" s="9">
        <v>6.6955178470000001E-2</v>
      </c>
      <c r="V1918" s="10">
        <v>0.1671628402</v>
      </c>
      <c r="W1918" s="9">
        <v>7.2616102553006254E-2</v>
      </c>
      <c r="X1918" s="9">
        <v>0.25779434714865301</v>
      </c>
      <c r="Y1918" s="9">
        <v>0.87</v>
      </c>
      <c r="Z1918" s="9">
        <v>0.42</v>
      </c>
      <c r="AA1918" s="10">
        <v>1.1476312890194639E-2</v>
      </c>
      <c r="AB1918" s="9">
        <v>0.88313999939999999</v>
      </c>
      <c r="AC1918" s="9" t="e">
        <v>#N/A</v>
      </c>
      <c r="AD1918" s="10">
        <v>0.22227946074469199</v>
      </c>
      <c r="AE1918" s="10">
        <v>8.7382688279986007E-2</v>
      </c>
      <c r="AF1918" s="9">
        <v>1.5500503635288887E-3</v>
      </c>
      <c r="AG1918" s="9">
        <v>0.15676009523809523</v>
      </c>
    </row>
    <row r="1919" spans="3:33">
      <c r="C1919" t="s">
        <v>278</v>
      </c>
      <c r="D1919">
        <v>2004</v>
      </c>
      <c r="E1919" s="9">
        <v>0.37213686528497414</v>
      </c>
      <c r="F1919" s="9">
        <v>2.8450000000000003E-2</v>
      </c>
      <c r="G1919" s="9">
        <v>0.30000000000000004</v>
      </c>
      <c r="H1919" s="9">
        <v>0.25</v>
      </c>
      <c r="I1919" s="9">
        <v>0.252</v>
      </c>
      <c r="J1919" s="9">
        <v>0.22199999999999998</v>
      </c>
      <c r="K1919" s="10">
        <v>0.71158333333333335</v>
      </c>
      <c r="L1919" s="9">
        <v>0.69920000000000004</v>
      </c>
      <c r="M1919" s="9">
        <v>0.73002984256400794</v>
      </c>
      <c r="N1919" s="10">
        <v>0.5</v>
      </c>
      <c r="O1919" s="10">
        <v>0.01</v>
      </c>
      <c r="P1919" s="9">
        <v>0.7547999996691942</v>
      </c>
      <c r="Q1919" s="10">
        <v>0.44999999999999996</v>
      </c>
      <c r="R1919" s="9">
        <v>0.93199999999999994</v>
      </c>
      <c r="S1919" s="9">
        <v>0.49196975609756199</v>
      </c>
      <c r="T1919" s="11">
        <v>0.62508474599999997</v>
      </c>
      <c r="U1919" s="9">
        <v>0.13143038410000002</v>
      </c>
      <c r="V1919" s="10">
        <v>0.1606812151</v>
      </c>
      <c r="W1919" s="9">
        <v>7.2616102553006254E-2</v>
      </c>
      <c r="X1919" s="9">
        <v>0.25779434714865301</v>
      </c>
      <c r="Y1919" s="9">
        <v>0.87</v>
      </c>
      <c r="Z1919" s="9">
        <v>0.42</v>
      </c>
      <c r="AA1919" s="10">
        <v>1.1476312890194639E-2</v>
      </c>
      <c r="AB1919" s="9">
        <v>0.88231999780000003</v>
      </c>
      <c r="AC1919" s="9" t="e">
        <v>#N/A</v>
      </c>
      <c r="AD1919" s="10">
        <v>0.27760452643871802</v>
      </c>
      <c r="AE1919" s="10">
        <v>7.2477596052543974E-2</v>
      </c>
      <c r="AF1919" s="9">
        <v>2.1400830959738886E-3</v>
      </c>
      <c r="AG1919" s="9">
        <v>0.1559165714285714</v>
      </c>
    </row>
    <row r="1920" spans="3:33">
      <c r="C1920" t="s">
        <v>278</v>
      </c>
      <c r="D1920">
        <v>2005</v>
      </c>
      <c r="E1920" s="9">
        <v>0.37213686528497414</v>
      </c>
      <c r="F1920" s="9">
        <v>2.8450000000000003E-2</v>
      </c>
      <c r="G1920" s="9">
        <v>0.29000000000000004</v>
      </c>
      <c r="H1920" s="9">
        <v>0.25</v>
      </c>
      <c r="I1920" s="9">
        <v>0.252</v>
      </c>
      <c r="J1920" s="9">
        <v>0.18999999999999995</v>
      </c>
      <c r="K1920" s="10">
        <v>0.71158333333333335</v>
      </c>
      <c r="L1920" s="9">
        <v>0.69400000000000006</v>
      </c>
      <c r="M1920" s="9">
        <v>0.75348543191197481</v>
      </c>
      <c r="N1920" s="10">
        <v>0.5</v>
      </c>
      <c r="O1920" s="10">
        <v>0.01</v>
      </c>
      <c r="P1920" s="9">
        <v>0.76959999933838852</v>
      </c>
      <c r="Q1920" s="10">
        <v>0.44999999999999996</v>
      </c>
      <c r="R1920" s="9">
        <v>0.93315999999999999</v>
      </c>
      <c r="S1920" s="9">
        <v>0.48884097560975803</v>
      </c>
      <c r="T1920" s="11">
        <v>0.62508474599999997</v>
      </c>
      <c r="U1920" s="9">
        <v>9.0927249340000002E-2</v>
      </c>
      <c r="V1920" s="10">
        <v>0.15419959</v>
      </c>
      <c r="W1920" s="9">
        <v>7.2616102553006254E-2</v>
      </c>
      <c r="X1920" s="9">
        <v>0.25779434714865301</v>
      </c>
      <c r="Y1920" s="9">
        <v>0.87</v>
      </c>
      <c r="Z1920" s="9">
        <v>0.42</v>
      </c>
      <c r="AA1920" s="10">
        <v>1.1476312890194639E-2</v>
      </c>
      <c r="AB1920" s="9">
        <v>0.88149999619999997</v>
      </c>
      <c r="AC1920" s="9" t="e">
        <v>#N/A</v>
      </c>
      <c r="AD1920" s="10">
        <v>0.29978327663316801</v>
      </c>
      <c r="AE1920" s="10">
        <v>6.3871644525985968E-2</v>
      </c>
      <c r="AF1920" s="9">
        <v>2.9578808930449999E-3</v>
      </c>
      <c r="AG1920" s="9">
        <v>0.15507304761904761</v>
      </c>
    </row>
    <row r="1921" spans="3:33">
      <c r="C1921" t="s">
        <v>278</v>
      </c>
      <c r="D1921">
        <v>2006</v>
      </c>
      <c r="E1921" s="9">
        <v>0.37213686528497414</v>
      </c>
      <c r="F1921" s="9">
        <v>2.8450000000000003E-2</v>
      </c>
      <c r="G1921" s="9">
        <v>0.29000000000000004</v>
      </c>
      <c r="H1921" s="9">
        <v>0.25</v>
      </c>
      <c r="I1921" s="9">
        <v>0.252</v>
      </c>
      <c r="J1921" s="9">
        <v>0.18999999999999995</v>
      </c>
      <c r="K1921" s="10">
        <v>0.71158333333333335</v>
      </c>
      <c r="L1921" s="9">
        <v>0.6873999999999999</v>
      </c>
      <c r="M1921" s="9">
        <v>0.73400596418898978</v>
      </c>
      <c r="N1921" s="10">
        <v>0.5</v>
      </c>
      <c r="O1921" s="10">
        <v>0.01</v>
      </c>
      <c r="P1921" s="9">
        <v>0.78439999900758273</v>
      </c>
      <c r="Q1921" s="10">
        <v>0.44999999999999996</v>
      </c>
      <c r="R1921" s="9">
        <v>0.93223999999999996</v>
      </c>
      <c r="S1921" s="9">
        <v>0.48422146341463601</v>
      </c>
      <c r="T1921" s="11">
        <v>0.62508474599999997</v>
      </c>
      <c r="U1921" s="9">
        <v>0.125640685</v>
      </c>
      <c r="V1921" s="10">
        <v>0.1502661465</v>
      </c>
      <c r="W1921" s="9">
        <v>7.2616102553006254E-2</v>
      </c>
      <c r="X1921" s="9">
        <v>0.25779434714865301</v>
      </c>
      <c r="Y1921" s="9">
        <v>0.87</v>
      </c>
      <c r="Z1921" s="9">
        <v>0.42</v>
      </c>
      <c r="AA1921" s="10">
        <v>1.1476312890194639E-2</v>
      </c>
      <c r="AB1921" s="9">
        <v>0.88386999622302631</v>
      </c>
      <c r="AC1921" s="9" t="e">
        <v>#N/A</v>
      </c>
      <c r="AD1921" s="10">
        <v>0.31390095030584397</v>
      </c>
      <c r="AE1921" s="10">
        <v>6.579443146329203E-2</v>
      </c>
      <c r="AF1921" s="9">
        <v>4.8850433658942224E-3</v>
      </c>
      <c r="AG1921" s="9">
        <v>0.15422952380952382</v>
      </c>
    </row>
    <row r="1922" spans="3:33">
      <c r="C1922" t="s">
        <v>278</v>
      </c>
      <c r="D1922">
        <v>2007</v>
      </c>
      <c r="E1922" s="9">
        <v>0.37213686528497414</v>
      </c>
      <c r="F1922" s="9">
        <v>2.8450000000000003E-2</v>
      </c>
      <c r="G1922" s="9">
        <v>0.29000000000000004</v>
      </c>
      <c r="H1922" s="9">
        <v>0.25</v>
      </c>
      <c r="I1922" s="9">
        <v>0.252</v>
      </c>
      <c r="J1922" s="9">
        <v>0.18999999999999995</v>
      </c>
      <c r="K1922" s="10">
        <v>0.71158333333333335</v>
      </c>
      <c r="L1922" s="9">
        <v>0.68079999999999996</v>
      </c>
      <c r="M1922" s="9">
        <v>0.72269092152290226</v>
      </c>
      <c r="N1922" s="10">
        <v>0.5</v>
      </c>
      <c r="O1922" s="10">
        <v>0.01</v>
      </c>
      <c r="P1922" s="9">
        <v>0.79919999867677682</v>
      </c>
      <c r="Q1922" s="10">
        <v>0.44999999999999996</v>
      </c>
      <c r="R1922" s="9">
        <v>0.93235999999999997</v>
      </c>
      <c r="S1922" s="9">
        <v>0.4776219512195139</v>
      </c>
      <c r="T1922" s="11">
        <v>0.62508474599999997</v>
      </c>
      <c r="U1922" s="9">
        <v>7.8422287500000007E-2</v>
      </c>
      <c r="V1922" s="10">
        <v>0.14633270300000001</v>
      </c>
      <c r="W1922" s="9">
        <v>7.2616102553006254E-2</v>
      </c>
      <c r="X1922" s="9">
        <v>0.25779434714865301</v>
      </c>
      <c r="Y1922" s="9">
        <v>0.87</v>
      </c>
      <c r="Z1922" s="9">
        <v>0.42</v>
      </c>
      <c r="AA1922" s="10">
        <v>1.1476312890194639E-2</v>
      </c>
      <c r="AB1922" s="9">
        <v>0.88623999624605276</v>
      </c>
      <c r="AC1922" s="9" t="e">
        <v>#N/A</v>
      </c>
      <c r="AD1922" s="10">
        <v>0.235475449334862</v>
      </c>
      <c r="AE1922" s="10">
        <v>6.2818700226416002E-2</v>
      </c>
      <c r="AF1922" s="9">
        <v>5.600646754032444E-3</v>
      </c>
      <c r="AG1922" s="9">
        <v>0.15338599999999999</v>
      </c>
    </row>
    <row r="1923" spans="3:33">
      <c r="C1923" t="s">
        <v>278</v>
      </c>
      <c r="D1923">
        <v>2008</v>
      </c>
      <c r="E1923" s="9">
        <v>0.37213686528497414</v>
      </c>
      <c r="F1923" s="9">
        <v>2.8450000000000003E-2</v>
      </c>
      <c r="G1923" s="9">
        <v>0.29000000000000004</v>
      </c>
      <c r="H1923" s="9">
        <v>0.25</v>
      </c>
      <c r="I1923" s="9">
        <v>0.252</v>
      </c>
      <c r="J1923" s="9">
        <v>0.18999999999999995</v>
      </c>
      <c r="K1923" s="10">
        <v>0.71158333333333335</v>
      </c>
      <c r="L1923" s="9">
        <v>0.67420000000000002</v>
      </c>
      <c r="M1923" s="9">
        <v>0.73604269193310023</v>
      </c>
      <c r="N1923" s="10">
        <v>0.5</v>
      </c>
      <c r="O1923" s="10">
        <v>1.0199999995529651E-2</v>
      </c>
      <c r="P1923" s="9">
        <v>0.81399999834597114</v>
      </c>
      <c r="Q1923" s="10">
        <v>0.44999999999999996</v>
      </c>
      <c r="R1923" s="9">
        <v>0.93144000000000005</v>
      </c>
      <c r="S1923" s="9">
        <v>0.46890292682926993</v>
      </c>
      <c r="T1923" s="11">
        <v>0.62508474599999997</v>
      </c>
      <c r="U1923" s="9">
        <v>0.1066810987</v>
      </c>
      <c r="V1923" s="10">
        <v>0.14239925950000001</v>
      </c>
      <c r="W1923" s="9">
        <v>7.2616102553006254E-2</v>
      </c>
      <c r="X1923" s="9">
        <v>0.25779434714865301</v>
      </c>
      <c r="Y1923" s="9">
        <v>0.87</v>
      </c>
      <c r="Z1923" s="9">
        <v>0.42</v>
      </c>
      <c r="AA1923" s="10">
        <v>1.1476312890194639E-2</v>
      </c>
      <c r="AB1923" s="9">
        <v>0.88860999626907911</v>
      </c>
      <c r="AC1923" s="9" t="e">
        <v>#N/A</v>
      </c>
      <c r="AD1923" s="10">
        <v>0.21466652935359201</v>
      </c>
      <c r="AE1923" s="10">
        <v>6.4190705058626035E-2</v>
      </c>
      <c r="AF1923" s="9">
        <v>8.2361586748556665E-3</v>
      </c>
      <c r="AG1923" s="9">
        <v>0.15031828006856887</v>
      </c>
    </row>
    <row r="1924" spans="3:33">
      <c r="C1924" t="s">
        <v>278</v>
      </c>
      <c r="D1924">
        <v>2009</v>
      </c>
      <c r="E1924" s="9">
        <v>0.37213686528497414</v>
      </c>
      <c r="F1924" s="9">
        <v>2.8450000000000003E-2</v>
      </c>
      <c r="G1924" s="9">
        <v>0.30419999968260525</v>
      </c>
      <c r="H1924" s="9">
        <v>0.25</v>
      </c>
      <c r="I1924" s="9">
        <v>0.252</v>
      </c>
      <c r="J1924" s="9">
        <v>0.20619999963790181</v>
      </c>
      <c r="K1924" s="10">
        <v>0.71158333333333335</v>
      </c>
      <c r="L1924" s="9">
        <v>0.66760000000000008</v>
      </c>
      <c r="M1924" s="9">
        <v>0.74693986174442095</v>
      </c>
      <c r="N1924" s="10">
        <v>0.5</v>
      </c>
      <c r="O1924" s="10">
        <v>1.0399999991059304E-2</v>
      </c>
      <c r="P1924" s="9">
        <v>0.82879999801516535</v>
      </c>
      <c r="Q1924" s="10">
        <v>0.44999999999999996</v>
      </c>
      <c r="R1924" s="9">
        <v>0.93144000000000005</v>
      </c>
      <c r="S1924" s="9">
        <v>0.49352486774234139</v>
      </c>
      <c r="T1924" s="11">
        <v>0.62508474599999997</v>
      </c>
      <c r="U1924" s="9">
        <v>0.1016135381</v>
      </c>
      <c r="V1924" s="10">
        <v>0.14524724462634259</v>
      </c>
      <c r="W1924" s="9">
        <v>7.2616102553006254E-2</v>
      </c>
      <c r="X1924" s="9">
        <v>0.25779434714865301</v>
      </c>
      <c r="Y1924" s="9">
        <v>0.87</v>
      </c>
      <c r="Z1924" s="9">
        <v>0.42</v>
      </c>
      <c r="AA1924" s="10">
        <v>1.1476312890194639E-2</v>
      </c>
      <c r="AB1924" s="9">
        <v>0.89097999629210545</v>
      </c>
      <c r="AC1924" s="9" t="e">
        <v>#N/A</v>
      </c>
      <c r="AD1924" s="10">
        <v>0.15690520890657397</v>
      </c>
      <c r="AE1924" s="10">
        <v>6.6073253837673998E-2</v>
      </c>
      <c r="AF1924" s="9">
        <v>9.9516196899682233E-3</v>
      </c>
      <c r="AG1924" s="9">
        <v>0.14725056013713775</v>
      </c>
    </row>
    <row r="1925" spans="3:33">
      <c r="C1925" t="s">
        <v>278</v>
      </c>
      <c r="D1925">
        <v>2010</v>
      </c>
      <c r="E1925" s="9">
        <v>0.37213686528497414</v>
      </c>
      <c r="F1925" s="9">
        <v>2.8450000000000003E-2</v>
      </c>
      <c r="G1925" s="9">
        <v>0.31839999936521057</v>
      </c>
      <c r="H1925" s="9">
        <v>0.25</v>
      </c>
      <c r="I1925" s="9">
        <v>0.252</v>
      </c>
      <c r="J1925" s="9">
        <v>0.22239999927580356</v>
      </c>
      <c r="K1925" s="10">
        <v>0.71158333333333335</v>
      </c>
      <c r="L1925" s="9">
        <v>0.67427599985077991</v>
      </c>
      <c r="M1925" s="9">
        <v>0.74693986174442095</v>
      </c>
      <c r="N1925" s="10">
        <v>0.5</v>
      </c>
      <c r="O1925" s="10">
        <v>1.0599999986588955E-2</v>
      </c>
      <c r="P1925" s="9">
        <v>0.84359999768435956</v>
      </c>
      <c r="Q1925" s="10">
        <v>0.44999999999999996</v>
      </c>
      <c r="R1925" s="9">
        <v>0.93144000000000005</v>
      </c>
      <c r="S1925" s="9">
        <v>0.51814680865541263</v>
      </c>
      <c r="T1925" s="11">
        <v>0.62508474599999997</v>
      </c>
      <c r="U1925" s="9">
        <v>0.10262967345828759</v>
      </c>
      <c r="V1925" s="10">
        <v>0.14809522975268516</v>
      </c>
      <c r="W1925" s="9">
        <v>7.2616102553006254E-2</v>
      </c>
      <c r="X1925" s="9">
        <v>0.25779434714865301</v>
      </c>
      <c r="Y1925" s="9">
        <v>0.87</v>
      </c>
      <c r="Z1925" s="9">
        <v>0.42</v>
      </c>
      <c r="AA1925" s="10">
        <v>1.1476312890194639E-2</v>
      </c>
      <c r="AB1925" s="9">
        <v>0.8933499963151319</v>
      </c>
      <c r="AC1925" s="9" t="e">
        <v>#N/A</v>
      </c>
      <c r="AD1925" s="10">
        <v>0.16033615674082058</v>
      </c>
      <c r="AE1925" s="10">
        <v>7.0412521202307052E-2</v>
      </c>
      <c r="AF1925" s="9">
        <v>9.8521034952928997E-3</v>
      </c>
      <c r="AG1925" s="9">
        <v>0.14418284020570665</v>
      </c>
    </row>
    <row r="1926" spans="3:33">
      <c r="C1926" t="s">
        <v>280</v>
      </c>
      <c r="D1926">
        <v>1995</v>
      </c>
      <c r="E1926" s="9">
        <v>0.64910205128205134</v>
      </c>
      <c r="F1926" s="9">
        <v>1.5389999999999999E-2</v>
      </c>
      <c r="G1926" s="9">
        <v>0.27</v>
      </c>
      <c r="H1926" s="9">
        <v>0.375</v>
      </c>
      <c r="I1926" s="9">
        <v>1.4E-2</v>
      </c>
      <c r="J1926" s="9">
        <v>0.73</v>
      </c>
      <c r="K1926" s="10">
        <v>0.81700000000000006</v>
      </c>
      <c r="L1926" s="9">
        <v>0.70200000000000007</v>
      </c>
      <c r="M1926" s="9">
        <v>0.99349468954249998</v>
      </c>
      <c r="N1926" s="10">
        <v>0.06</v>
      </c>
      <c r="O1926" s="10">
        <v>0.81</v>
      </c>
      <c r="P1926" s="9">
        <v>0.59399999879300602</v>
      </c>
      <c r="Q1926" s="10">
        <v>0.40749999999999997</v>
      </c>
      <c r="R1926" s="9">
        <v>0.85360000000000003</v>
      </c>
      <c r="S1926" s="9">
        <v>0.44469414634146398</v>
      </c>
      <c r="T1926" s="11">
        <v>0.82665021599999999</v>
      </c>
      <c r="U1926" s="9">
        <v>3.4329437739999996E-2</v>
      </c>
      <c r="V1926" s="10">
        <v>0.20153372750000001</v>
      </c>
      <c r="W1926" s="9">
        <v>3.3172498624044629E-3</v>
      </c>
      <c r="X1926" s="9">
        <v>2.5929763944944E-2</v>
      </c>
      <c r="Y1926" s="9">
        <v>0.65999999999999992</v>
      </c>
      <c r="Z1926" s="9">
        <v>0.94</v>
      </c>
      <c r="AA1926" s="10">
        <v>7.2878329628684908E-3</v>
      </c>
      <c r="AB1926" s="9">
        <v>0.92099999904999996</v>
      </c>
      <c r="AC1926" s="9">
        <v>0.591360000550747</v>
      </c>
      <c r="AD1926" s="10">
        <v>0.60621833266578329</v>
      </c>
      <c r="AE1926" s="10">
        <v>0.62074962119526222</v>
      </c>
      <c r="AF1926" s="9">
        <v>2.400241999256222E-3</v>
      </c>
      <c r="AG1926" s="9">
        <v>0.10076614285714286</v>
      </c>
    </row>
    <row r="1927" spans="3:33">
      <c r="C1927" t="s">
        <v>280</v>
      </c>
      <c r="D1927">
        <v>1996</v>
      </c>
      <c r="E1927" s="9">
        <v>0.64910205128205134</v>
      </c>
      <c r="F1927" s="9">
        <v>1.5694E-2</v>
      </c>
      <c r="G1927" s="9">
        <v>0.254</v>
      </c>
      <c r="H1927" s="9">
        <v>0.375</v>
      </c>
      <c r="I1927" s="9">
        <v>1.4E-2</v>
      </c>
      <c r="J1927" s="9">
        <v>0.72599999999999998</v>
      </c>
      <c r="K1927" s="10">
        <v>0.81700000000000006</v>
      </c>
      <c r="L1927" s="9">
        <v>0.69680000000000009</v>
      </c>
      <c r="M1927" s="9">
        <v>0.99349468954249998</v>
      </c>
      <c r="N1927" s="10">
        <v>0.06</v>
      </c>
      <c r="O1927" s="10">
        <v>0.8</v>
      </c>
      <c r="P1927" s="9">
        <v>0.58319999903440478</v>
      </c>
      <c r="Q1927" s="10">
        <v>0.40749999999999997</v>
      </c>
      <c r="R1927" s="9">
        <v>0.85360000000000003</v>
      </c>
      <c r="S1927" s="9">
        <v>0.45375804878048798</v>
      </c>
      <c r="T1927" s="11">
        <v>0.82665021599999999</v>
      </c>
      <c r="U1927" s="9">
        <v>2.0210670479999998E-2</v>
      </c>
      <c r="V1927" s="10">
        <v>0.20445338860000001</v>
      </c>
      <c r="W1927" s="9">
        <v>3.3172498624044629E-3</v>
      </c>
      <c r="X1927" s="9">
        <v>2.5929763944944E-2</v>
      </c>
      <c r="Y1927" s="9">
        <v>0.65999999999999992</v>
      </c>
      <c r="Z1927" s="9">
        <v>0.94</v>
      </c>
      <c r="AA1927" s="10">
        <v>7.2878329628684908E-3</v>
      </c>
      <c r="AB1927" s="9">
        <v>0.88600000379999999</v>
      </c>
      <c r="AC1927" s="9">
        <v>0.6036800002753735</v>
      </c>
      <c r="AD1927" s="10">
        <v>0.60838605369115395</v>
      </c>
      <c r="AE1927" s="10">
        <v>0.62321389912263403</v>
      </c>
      <c r="AF1927" s="9">
        <v>4.4451536351207783E-3</v>
      </c>
      <c r="AG1927" s="9">
        <v>8.800635714285715E-2</v>
      </c>
    </row>
    <row r="1928" spans="3:33">
      <c r="C1928" t="s">
        <v>280</v>
      </c>
      <c r="D1928">
        <v>1997</v>
      </c>
      <c r="E1928" s="9">
        <v>0.64910205128205134</v>
      </c>
      <c r="F1928" s="9">
        <v>1.5997999999999998E-2</v>
      </c>
      <c r="G1928" s="9">
        <v>0.23799999999999999</v>
      </c>
      <c r="H1928" s="9">
        <v>0.375</v>
      </c>
      <c r="I1928" s="9">
        <v>1.4E-2</v>
      </c>
      <c r="J1928" s="9">
        <v>0.72199999999999998</v>
      </c>
      <c r="K1928" s="10">
        <v>0.81700000000000006</v>
      </c>
      <c r="L1928" s="9">
        <v>0.69159999999999999</v>
      </c>
      <c r="M1928" s="9">
        <v>0.99349468954249998</v>
      </c>
      <c r="N1928" s="10">
        <v>0.06</v>
      </c>
      <c r="O1928" s="10">
        <v>0.85</v>
      </c>
      <c r="P1928" s="9">
        <v>0.57239999927580354</v>
      </c>
      <c r="Q1928" s="10">
        <v>0.40749999999999997</v>
      </c>
      <c r="R1928" s="9">
        <v>0.85360000000000003</v>
      </c>
      <c r="S1928" s="9">
        <v>0.46795804878048797</v>
      </c>
      <c r="T1928" s="11">
        <v>0.82665021599999999</v>
      </c>
      <c r="U1928" s="9">
        <v>2.3189030669999999E-2</v>
      </c>
      <c r="V1928" s="10">
        <v>0.20737304970000001</v>
      </c>
      <c r="W1928" s="9">
        <v>3.3172498624044629E-3</v>
      </c>
      <c r="X1928" s="9">
        <v>2.5929763944944E-2</v>
      </c>
      <c r="Y1928" s="9">
        <v>0.65999999999999992</v>
      </c>
      <c r="Z1928" s="9">
        <v>0.94</v>
      </c>
      <c r="AA1928" s="10">
        <v>7.2878329628684908E-3</v>
      </c>
      <c r="AB1928" s="9">
        <v>0.86800000190000004</v>
      </c>
      <c r="AC1928" s="9">
        <v>0.61599999999999999</v>
      </c>
      <c r="AD1928" s="10">
        <v>0.60233056169921206</v>
      </c>
      <c r="AE1928" s="10">
        <v>0.59632449492495399</v>
      </c>
      <c r="AF1928" s="9">
        <v>8.1598164681024443E-3</v>
      </c>
      <c r="AG1928" s="9">
        <v>7.5246571428571427E-2</v>
      </c>
    </row>
    <row r="1929" spans="3:33">
      <c r="C1929" t="s">
        <v>280</v>
      </c>
      <c r="D1929">
        <v>1998</v>
      </c>
      <c r="E1929" s="9">
        <v>0.64910205128205134</v>
      </c>
      <c r="F1929" s="9">
        <v>1.6302000000000001E-2</v>
      </c>
      <c r="G1929" s="9">
        <v>0.22199999999999998</v>
      </c>
      <c r="H1929" s="9">
        <v>0.375</v>
      </c>
      <c r="I1929" s="9">
        <v>1.4E-2</v>
      </c>
      <c r="J1929" s="9">
        <v>0.71799999999999997</v>
      </c>
      <c r="K1929" s="10">
        <v>0.81700000000000006</v>
      </c>
      <c r="L1929" s="9">
        <v>0.68640000000000001</v>
      </c>
      <c r="M1929" s="9">
        <v>0.99349468954249998</v>
      </c>
      <c r="N1929" s="10">
        <v>0.06</v>
      </c>
      <c r="O1929" s="10">
        <v>0.8</v>
      </c>
      <c r="P1929" s="9">
        <v>0.56159999951720241</v>
      </c>
      <c r="Q1929" s="10">
        <v>0.40749999999999997</v>
      </c>
      <c r="R1929" s="9">
        <v>0.85360000000000003</v>
      </c>
      <c r="S1929" s="9">
        <v>0.48613317073170803</v>
      </c>
      <c r="T1929" s="11">
        <v>0.82665021599999999</v>
      </c>
      <c r="U1929" s="9">
        <v>2.491122292E-2</v>
      </c>
      <c r="V1929" s="10">
        <v>0.2102927108</v>
      </c>
      <c r="W1929" s="9">
        <v>3.3172498624044629E-3</v>
      </c>
      <c r="X1929" s="9">
        <v>2.5929763944944E-2</v>
      </c>
      <c r="Y1929" s="9">
        <v>0.65999999999999992</v>
      </c>
      <c r="Z1929" s="9">
        <v>0.94</v>
      </c>
      <c r="AA1929" s="10">
        <v>7.2878329628684908E-3</v>
      </c>
      <c r="AB1929" s="9">
        <v>0.86499999999999999</v>
      </c>
      <c r="AC1929" s="9">
        <v>0.66099999999999992</v>
      </c>
      <c r="AD1929" s="10">
        <v>0.59627506970726996</v>
      </c>
      <c r="AE1929" s="10">
        <v>0.56943509072727394</v>
      </c>
      <c r="AF1929" s="9">
        <v>1.2425620712324557E-2</v>
      </c>
      <c r="AG1929" s="9">
        <v>9.2302714285714293E-2</v>
      </c>
    </row>
    <row r="1930" spans="3:33">
      <c r="C1930" t="s">
        <v>280</v>
      </c>
      <c r="D1930">
        <v>1999</v>
      </c>
      <c r="E1930" s="9">
        <v>0.64910205128205134</v>
      </c>
      <c r="F1930" s="9">
        <v>1.6605999999999999E-2</v>
      </c>
      <c r="G1930" s="9">
        <v>0.20599999999999996</v>
      </c>
      <c r="H1930" s="9">
        <v>0.375</v>
      </c>
      <c r="I1930" s="9">
        <v>1.4E-2</v>
      </c>
      <c r="J1930" s="9">
        <v>0.71399999999999997</v>
      </c>
      <c r="K1930" s="10">
        <v>0.81700000000000006</v>
      </c>
      <c r="L1930" s="9">
        <v>0.68120000000000003</v>
      </c>
      <c r="M1930" s="9">
        <v>0.99349468954249998</v>
      </c>
      <c r="N1930" s="10">
        <v>0.06</v>
      </c>
      <c r="O1930" s="10">
        <v>0.9</v>
      </c>
      <c r="P1930" s="9">
        <v>0.55079999975860117</v>
      </c>
      <c r="Q1930" s="10">
        <v>0.40749999999999997</v>
      </c>
      <c r="R1930" s="9">
        <v>0.85360000000000003</v>
      </c>
      <c r="S1930" s="9">
        <v>0.50666536585365995</v>
      </c>
      <c r="T1930" s="11">
        <v>0.82665021599999999</v>
      </c>
      <c r="U1930" s="9">
        <v>2.427394599E-2</v>
      </c>
      <c r="V1930" s="10">
        <v>0.2132123719</v>
      </c>
      <c r="W1930" s="9">
        <v>3.3172498624044629E-3</v>
      </c>
      <c r="X1930" s="9">
        <v>2.5929763944944E-2</v>
      </c>
      <c r="Y1930" s="9">
        <v>0.65999999999999992</v>
      </c>
      <c r="Z1930" s="9">
        <v>0.94</v>
      </c>
      <c r="AA1930" s="10">
        <v>7.2878329628684908E-3</v>
      </c>
      <c r="AB1930" s="9">
        <v>0.86399999620000001</v>
      </c>
      <c r="AC1930" s="9">
        <v>0.66099999999999992</v>
      </c>
      <c r="AD1930" s="10">
        <v>0.51883948035224692</v>
      </c>
      <c r="AE1930" s="10">
        <v>0.57121791212362105</v>
      </c>
      <c r="AF1930" s="9">
        <v>1.8678761538337998E-2</v>
      </c>
      <c r="AG1930" s="9">
        <v>9.5737761904761909E-2</v>
      </c>
    </row>
    <row r="1931" spans="3:33">
      <c r="C1931" t="s">
        <v>280</v>
      </c>
      <c r="D1931">
        <v>2000</v>
      </c>
      <c r="E1931" s="9">
        <v>0.64910205128205134</v>
      </c>
      <c r="F1931" s="9">
        <v>1.6910000000000001E-2</v>
      </c>
      <c r="G1931" s="9">
        <v>0.18999999999999995</v>
      </c>
      <c r="H1931" s="9">
        <v>0.375</v>
      </c>
      <c r="I1931" s="9">
        <v>1.4E-2</v>
      </c>
      <c r="J1931" s="9">
        <v>0.71</v>
      </c>
      <c r="K1931" s="10">
        <v>0.81700000000000006</v>
      </c>
      <c r="L1931" s="9">
        <v>0.67599999999999993</v>
      </c>
      <c r="M1931" s="9">
        <v>0.99349468954249998</v>
      </c>
      <c r="N1931" s="10">
        <v>0.06</v>
      </c>
      <c r="O1931" s="10">
        <v>0.65</v>
      </c>
      <c r="P1931" s="9">
        <v>0.54</v>
      </c>
      <c r="Q1931" s="10">
        <v>0.40749999999999997</v>
      </c>
      <c r="R1931" s="9">
        <v>0.85360000000000003</v>
      </c>
      <c r="S1931" s="9">
        <v>0.52647999999999995</v>
      </c>
      <c r="T1931" s="11">
        <v>0.82665021599999999</v>
      </c>
      <c r="U1931" s="9">
        <v>3.7987806739999998E-2</v>
      </c>
      <c r="V1931" s="10">
        <v>0.216132033</v>
      </c>
      <c r="W1931" s="9">
        <v>3.3172498624044629E-3</v>
      </c>
      <c r="X1931" s="9">
        <v>2.5929763944944E-2</v>
      </c>
      <c r="Y1931" s="9">
        <v>0.65999999999999992</v>
      </c>
      <c r="Z1931" s="9">
        <v>0.94</v>
      </c>
      <c r="AA1931" s="10">
        <v>7.2878329628684908E-3</v>
      </c>
      <c r="AB1931" s="9">
        <v>0.86666666349999999</v>
      </c>
      <c r="AC1931" s="9">
        <v>0.66700000000000004</v>
      </c>
      <c r="AD1931" s="10">
        <v>0.44140389099722405</v>
      </c>
      <c r="AE1931" s="10">
        <v>0.57300073351996805</v>
      </c>
      <c r="AF1931" s="9">
        <v>4.9951349213354562E-2</v>
      </c>
      <c r="AG1931" s="9">
        <v>9.9172809523809524E-2</v>
      </c>
    </row>
    <row r="1932" spans="3:33">
      <c r="C1932" t="s">
        <v>280</v>
      </c>
      <c r="D1932">
        <v>2001</v>
      </c>
      <c r="E1932" s="9">
        <v>0.64910205128205134</v>
      </c>
      <c r="F1932" s="9">
        <v>1.7248199992440639E-2</v>
      </c>
      <c r="G1932" s="9">
        <v>0.17599999999999993</v>
      </c>
      <c r="H1932" s="9">
        <v>0.375</v>
      </c>
      <c r="I1932" s="9">
        <v>1.4E-2</v>
      </c>
      <c r="J1932" s="9">
        <v>0.70599999999999996</v>
      </c>
      <c r="K1932" s="10">
        <v>0.81700000000000006</v>
      </c>
      <c r="L1932" s="9">
        <v>0.67059999999999997</v>
      </c>
      <c r="M1932" s="9">
        <v>0.99349468954249998</v>
      </c>
      <c r="N1932" s="10">
        <v>0.06</v>
      </c>
      <c r="O1932" s="10">
        <v>0.65</v>
      </c>
      <c r="P1932" s="9">
        <v>0.50500000000000012</v>
      </c>
      <c r="Q1932" s="10">
        <v>0.40749999999999997</v>
      </c>
      <c r="R1932" s="9">
        <v>0.85360000000000003</v>
      </c>
      <c r="S1932" s="9">
        <v>0.54195365853658606</v>
      </c>
      <c r="T1932" s="11">
        <v>0.82665021599999999</v>
      </c>
      <c r="U1932" s="9">
        <v>3.6671894759999997E-2</v>
      </c>
      <c r="V1932" s="10">
        <v>0.2149684312</v>
      </c>
      <c r="W1932" s="9">
        <v>3.3172498624044629E-3</v>
      </c>
      <c r="X1932" s="9">
        <v>2.5929763944944E-2</v>
      </c>
      <c r="Y1932" s="9">
        <v>0.65999999999999992</v>
      </c>
      <c r="Z1932" s="9">
        <v>0.94</v>
      </c>
      <c r="AA1932" s="10">
        <v>7.2878329628684908E-3</v>
      </c>
      <c r="AB1932" s="9">
        <v>0.86933333079999997</v>
      </c>
      <c r="AC1932" s="9">
        <v>0.64800000000000002</v>
      </c>
      <c r="AD1932" s="10">
        <v>0.48894143594698097</v>
      </c>
      <c r="AE1932" s="10">
        <v>0.55924367214669701</v>
      </c>
      <c r="AF1932" s="9">
        <v>6.3617286045995883E-2</v>
      </c>
      <c r="AG1932" s="9">
        <v>0.10260785714285714</v>
      </c>
    </row>
    <row r="1933" spans="3:33">
      <c r="C1933" t="s">
        <v>280</v>
      </c>
      <c r="D1933">
        <v>2002</v>
      </c>
      <c r="E1933" s="9">
        <v>0.64910205128205134</v>
      </c>
      <c r="F1933" s="9">
        <v>1.7586399984881283E-2</v>
      </c>
      <c r="G1933" s="9">
        <v>0.16200000000000003</v>
      </c>
      <c r="H1933" s="9">
        <v>0.375</v>
      </c>
      <c r="I1933" s="9">
        <v>1.4E-2</v>
      </c>
      <c r="J1933" s="9">
        <v>0.70199999999999996</v>
      </c>
      <c r="K1933" s="10">
        <v>0.81700000000000006</v>
      </c>
      <c r="L1933" s="9">
        <v>0.66520000000000001</v>
      </c>
      <c r="M1933" s="9">
        <v>0.99349468954249998</v>
      </c>
      <c r="N1933" s="10">
        <v>0.06</v>
      </c>
      <c r="O1933" s="10">
        <v>0.5</v>
      </c>
      <c r="P1933" s="9">
        <v>0.47000000000000003</v>
      </c>
      <c r="Q1933" s="10">
        <v>0.40749999999999997</v>
      </c>
      <c r="R1933" s="9">
        <v>0.85360000000000003</v>
      </c>
      <c r="S1933" s="9">
        <v>0.55069317073170798</v>
      </c>
      <c r="T1933" s="11">
        <v>0.82665021599999999</v>
      </c>
      <c r="U1933" s="9">
        <v>3.1398557130000004E-2</v>
      </c>
      <c r="V1933" s="10">
        <v>0.21380482940000001</v>
      </c>
      <c r="W1933" s="9">
        <v>3.3172498624044629E-3</v>
      </c>
      <c r="X1933" s="9">
        <v>2.5929763944944E-2</v>
      </c>
      <c r="Y1933" s="9">
        <v>0.65999999999999992</v>
      </c>
      <c r="Z1933" s="9">
        <v>0.94</v>
      </c>
      <c r="AA1933" s="10">
        <v>7.2878329628684908E-3</v>
      </c>
      <c r="AB1933" s="9">
        <v>0.87199999809999995</v>
      </c>
      <c r="AC1933" s="9">
        <v>0.65099999999999991</v>
      </c>
      <c r="AD1933" s="10">
        <v>0.53647898089673807</v>
      </c>
      <c r="AE1933" s="10">
        <v>0.54548661077342597</v>
      </c>
      <c r="AF1933" s="9">
        <v>8.7789992292038668E-2</v>
      </c>
      <c r="AG1933" s="9">
        <v>8.310942857142857E-2</v>
      </c>
    </row>
    <row r="1934" spans="3:33">
      <c r="C1934" t="s">
        <v>280</v>
      </c>
      <c r="D1934">
        <v>2003</v>
      </c>
      <c r="E1934" s="9">
        <v>0.64910205128205134</v>
      </c>
      <c r="F1934" s="9">
        <v>1.7924599977321924E-2</v>
      </c>
      <c r="G1934" s="9">
        <v>0.14800000000000002</v>
      </c>
      <c r="H1934" s="9">
        <v>0.375</v>
      </c>
      <c r="I1934" s="9">
        <v>1.4E-2</v>
      </c>
      <c r="J1934" s="9">
        <v>0.69799999999999995</v>
      </c>
      <c r="K1934" s="10">
        <v>0.81700000000000006</v>
      </c>
      <c r="L1934" s="9">
        <v>0.65980000000000005</v>
      </c>
      <c r="M1934" s="9">
        <v>0.99764826175866672</v>
      </c>
      <c r="N1934" s="10">
        <v>0.06</v>
      </c>
      <c r="O1934" s="10">
        <v>0.37</v>
      </c>
      <c r="P1934" s="9">
        <v>0.43499999999999994</v>
      </c>
      <c r="Q1934" s="10">
        <v>0.40749999999999997</v>
      </c>
      <c r="R1934" s="9">
        <v>0.85360000000000003</v>
      </c>
      <c r="S1934" s="9">
        <v>0.55142243902439203</v>
      </c>
      <c r="T1934" s="11">
        <v>0.82665021599999999</v>
      </c>
      <c r="U1934" s="9">
        <v>2.952266416E-2</v>
      </c>
      <c r="V1934" s="10">
        <v>0.21264122759999998</v>
      </c>
      <c r="W1934" s="9">
        <v>3.3172498624044629E-3</v>
      </c>
      <c r="X1934" s="9">
        <v>2.5929763944944E-2</v>
      </c>
      <c r="Y1934" s="9">
        <v>0.65999999999999992</v>
      </c>
      <c r="Z1934" s="9">
        <v>0.94</v>
      </c>
      <c r="AA1934" s="10">
        <v>7.2878329628684908E-3</v>
      </c>
      <c r="AB1934" s="9">
        <v>0.87455999808077955</v>
      </c>
      <c r="AC1934" s="9">
        <v>0.67299999999999993</v>
      </c>
      <c r="AD1934" s="10">
        <v>0.56198579353182598</v>
      </c>
      <c r="AE1934" s="10">
        <v>0.55141480090047401</v>
      </c>
      <c r="AF1934" s="9">
        <v>0.1284613242800289</v>
      </c>
      <c r="AG1934" s="9">
        <v>8.6984428571428574E-2</v>
      </c>
    </row>
    <row r="1935" spans="3:33">
      <c r="C1935" t="s">
        <v>280</v>
      </c>
      <c r="D1935">
        <v>2004</v>
      </c>
      <c r="E1935" s="9">
        <v>0.64910205128205134</v>
      </c>
      <c r="F1935" s="9">
        <v>1.8262799969762565E-2</v>
      </c>
      <c r="G1935" s="9">
        <v>0.13400000000000001</v>
      </c>
      <c r="H1935" s="9">
        <v>0.375</v>
      </c>
      <c r="I1935" s="9">
        <v>1.4E-2</v>
      </c>
      <c r="J1935" s="9">
        <v>0.69399999999999995</v>
      </c>
      <c r="K1935" s="10">
        <v>0.81700000000000006</v>
      </c>
      <c r="L1935" s="9">
        <v>0.65439999999999998</v>
      </c>
      <c r="M1935" s="9">
        <v>0.99465848670750001</v>
      </c>
      <c r="N1935" s="10">
        <v>0.06</v>
      </c>
      <c r="O1935" s="10">
        <v>0.59</v>
      </c>
      <c r="P1935" s="9">
        <v>0.4</v>
      </c>
      <c r="Q1935" s="10">
        <v>0.40749999999999997</v>
      </c>
      <c r="R1935" s="9">
        <v>0.85360000000000003</v>
      </c>
      <c r="S1935" s="9">
        <v>0.54415317073170799</v>
      </c>
      <c r="T1935" s="11">
        <v>0.82665021599999999</v>
      </c>
      <c r="U1935" s="9">
        <v>9.6629026359999995E-2</v>
      </c>
      <c r="V1935" s="10">
        <v>0.21147762579999999</v>
      </c>
      <c r="W1935" s="9">
        <v>3.3172498624044629E-3</v>
      </c>
      <c r="X1935" s="9">
        <v>2.5929763944944E-2</v>
      </c>
      <c r="Y1935" s="9">
        <v>0.65999999999999992</v>
      </c>
      <c r="Z1935" s="9">
        <v>0.94</v>
      </c>
      <c r="AA1935" s="10">
        <v>7.2878329628684908E-3</v>
      </c>
      <c r="AB1935" s="9">
        <v>0.87711999806155905</v>
      </c>
      <c r="AC1935" s="9">
        <v>0.624</v>
      </c>
      <c r="AD1935" s="10">
        <v>0.60982867803906804</v>
      </c>
      <c r="AE1935" s="10">
        <v>0.55833586076799002</v>
      </c>
      <c r="AF1935" s="9">
        <v>0.16126075762202888</v>
      </c>
      <c r="AG1935" s="9">
        <v>9.1251857142857135E-2</v>
      </c>
    </row>
    <row r="1936" spans="3:33">
      <c r="C1936" t="s">
        <v>280</v>
      </c>
      <c r="D1936">
        <v>2005</v>
      </c>
      <c r="E1936" s="9">
        <v>0.64910205128205134</v>
      </c>
      <c r="F1936" s="9">
        <v>1.8600999962203203E-2</v>
      </c>
      <c r="G1936" s="9">
        <v>0.12</v>
      </c>
      <c r="H1936" s="9">
        <v>0.375</v>
      </c>
      <c r="I1936" s="9">
        <v>1.4E-2</v>
      </c>
      <c r="J1936" s="9">
        <v>0.69</v>
      </c>
      <c r="K1936" s="10">
        <v>0.81700000000000006</v>
      </c>
      <c r="L1936" s="9">
        <v>0.64900000000000002</v>
      </c>
      <c r="M1936" s="9">
        <v>0.99681408681416661</v>
      </c>
      <c r="N1936" s="10">
        <v>0.06</v>
      </c>
      <c r="O1936" s="10">
        <v>0.64</v>
      </c>
      <c r="P1936" s="9">
        <v>0.36499999999999999</v>
      </c>
      <c r="Q1936" s="10">
        <v>0.40749999999999997</v>
      </c>
      <c r="R1936" s="9">
        <v>0.85536000000000001</v>
      </c>
      <c r="S1936" s="9">
        <v>0.53037317073170798</v>
      </c>
      <c r="T1936" s="11">
        <v>0.82665021599999999</v>
      </c>
      <c r="U1936" s="9">
        <v>0.1690574604</v>
      </c>
      <c r="V1936" s="10">
        <v>0.21031402399999999</v>
      </c>
      <c r="W1936" s="9">
        <v>3.3172498624044629E-3</v>
      </c>
      <c r="X1936" s="9">
        <v>2.5929763944944E-2</v>
      </c>
      <c r="Y1936" s="9">
        <v>0.65999999999999992</v>
      </c>
      <c r="Z1936" s="9">
        <v>0.94</v>
      </c>
      <c r="AA1936" s="10">
        <v>7.2878329628684908E-3</v>
      </c>
      <c r="AB1936" s="9">
        <v>0.87967999804233865</v>
      </c>
      <c r="AC1936" s="9">
        <v>0.61399999999999999</v>
      </c>
      <c r="AD1936" s="10">
        <v>0.61229940372781599</v>
      </c>
      <c r="AE1936" s="10">
        <v>0.55609501299790998</v>
      </c>
      <c r="AF1936" s="9">
        <v>0.24824430110267223</v>
      </c>
      <c r="AG1936" s="9">
        <v>9.5519285714285709E-2</v>
      </c>
    </row>
    <row r="1937" spans="3:33">
      <c r="C1937" t="s">
        <v>280</v>
      </c>
      <c r="D1937">
        <v>2006</v>
      </c>
      <c r="E1937" s="9">
        <v>0.64910205128205134</v>
      </c>
      <c r="F1937" s="9">
        <v>1.8939199954643847E-2</v>
      </c>
      <c r="G1937" s="9">
        <v>0.10666666666666669</v>
      </c>
      <c r="H1937" s="9">
        <v>0.375</v>
      </c>
      <c r="I1937" s="9">
        <v>1.4E-2</v>
      </c>
      <c r="J1937" s="9">
        <v>0.68333333333333335</v>
      </c>
      <c r="K1937" s="10">
        <v>0.81700000000000006</v>
      </c>
      <c r="L1937" s="9">
        <v>0.64319999999999988</v>
      </c>
      <c r="M1937" s="9">
        <v>0.99525625256250005</v>
      </c>
      <c r="N1937" s="10">
        <v>0.06</v>
      </c>
      <c r="O1937" s="10">
        <v>0.57999999999999996</v>
      </c>
      <c r="P1937" s="9">
        <v>0.32999999999999996</v>
      </c>
      <c r="Q1937" s="10">
        <v>0.40749999999999997</v>
      </c>
      <c r="R1937" s="9">
        <v>0.85711999999999999</v>
      </c>
      <c r="S1937" s="9">
        <v>0.51276780487804996</v>
      </c>
      <c r="T1937" s="11">
        <v>0.82665021599999999</v>
      </c>
      <c r="U1937" s="9">
        <v>0.22412922970000002</v>
      </c>
      <c r="V1937" s="10">
        <v>0.19121669983333334</v>
      </c>
      <c r="W1937" s="9">
        <v>3.3172498624044629E-3</v>
      </c>
      <c r="X1937" s="9">
        <v>2.5929763944944E-2</v>
      </c>
      <c r="Y1937" s="9">
        <v>0.65999999999999992</v>
      </c>
      <c r="Z1937" s="9">
        <v>0.94</v>
      </c>
      <c r="AA1937" s="10">
        <v>7.2878329628684908E-3</v>
      </c>
      <c r="AB1937" s="9">
        <v>0.88223999802311814</v>
      </c>
      <c r="AC1937" s="9">
        <v>0.60699999999999998</v>
      </c>
      <c r="AD1937" s="10">
        <v>0.660815953036752</v>
      </c>
      <c r="AE1937" s="10">
        <v>0.59234729813045406</v>
      </c>
      <c r="AF1937" s="9">
        <v>0.33027929438187331</v>
      </c>
      <c r="AG1937" s="9">
        <v>9.0387285714285712E-2</v>
      </c>
    </row>
    <row r="1938" spans="3:33">
      <c r="C1938" t="s">
        <v>280</v>
      </c>
      <c r="D1938">
        <v>2007</v>
      </c>
      <c r="E1938" s="9">
        <v>0.64910205128205134</v>
      </c>
      <c r="F1938" s="9">
        <v>1.9277399947084488E-2</v>
      </c>
      <c r="G1938" s="9">
        <v>9.3333333333333268E-2</v>
      </c>
      <c r="H1938" s="9">
        <v>0.375</v>
      </c>
      <c r="I1938" s="9">
        <v>1.4E-2</v>
      </c>
      <c r="J1938" s="9">
        <v>0.67666666666666664</v>
      </c>
      <c r="K1938" s="10">
        <v>0.81700000000000006</v>
      </c>
      <c r="L1938" s="9">
        <v>0.63739999999999997</v>
      </c>
      <c r="M1938" s="9">
        <v>0.99589166666666662</v>
      </c>
      <c r="N1938" s="10">
        <v>0.06</v>
      </c>
      <c r="O1938" s="10">
        <v>0.6</v>
      </c>
      <c r="P1938" s="9">
        <v>0.33659999985247852</v>
      </c>
      <c r="Q1938" s="10">
        <v>0.40749999999999997</v>
      </c>
      <c r="R1938" s="9">
        <v>0.85887999999999998</v>
      </c>
      <c r="S1938" s="9">
        <v>0.49493073170731805</v>
      </c>
      <c r="T1938" s="11">
        <v>0.82665021599999999</v>
      </c>
      <c r="U1938" s="9">
        <v>0.19771782960000001</v>
      </c>
      <c r="V1938" s="10">
        <v>0.17211937566666666</v>
      </c>
      <c r="W1938" s="9">
        <v>3.3172498624044629E-3</v>
      </c>
      <c r="X1938" s="9">
        <v>2.5929763944944E-2</v>
      </c>
      <c r="Y1938" s="9">
        <v>0.65999999999999992</v>
      </c>
      <c r="Z1938" s="9">
        <v>0.94</v>
      </c>
      <c r="AA1938" s="10">
        <v>7.2878329628684908E-3</v>
      </c>
      <c r="AB1938" s="9">
        <v>0.88479999800389764</v>
      </c>
      <c r="AC1938" s="9">
        <v>0.63500000000000001</v>
      </c>
      <c r="AD1938" s="10">
        <v>0.69591664424474997</v>
      </c>
      <c r="AE1938" s="10">
        <v>0.60683814338233799</v>
      </c>
      <c r="AF1938" s="9">
        <v>0.4257199381275889</v>
      </c>
      <c r="AG1938" s="9">
        <v>0.10901757142857144</v>
      </c>
    </row>
    <row r="1939" spans="3:33">
      <c r="C1939" t="s">
        <v>280</v>
      </c>
      <c r="D1939">
        <v>2008</v>
      </c>
      <c r="E1939" s="9">
        <v>0.64910205128205134</v>
      </c>
      <c r="F1939" s="9">
        <v>1.9615599939525129E-2</v>
      </c>
      <c r="G1939" s="9">
        <v>7.999999999999996E-2</v>
      </c>
      <c r="H1939" s="9">
        <v>0.375</v>
      </c>
      <c r="I1939" s="9">
        <v>1.4E-2</v>
      </c>
      <c r="J1939" s="9">
        <v>0.66999999999999993</v>
      </c>
      <c r="K1939" s="10">
        <v>0.81700000000000006</v>
      </c>
      <c r="L1939" s="9">
        <v>0.63159999999999994</v>
      </c>
      <c r="M1939" s="9">
        <v>0.99952291666666671</v>
      </c>
      <c r="N1939" s="10">
        <v>0.06</v>
      </c>
      <c r="O1939" s="10">
        <v>0.6119999997317791</v>
      </c>
      <c r="P1939" s="9">
        <v>0.34319999970495696</v>
      </c>
      <c r="Q1939" s="10">
        <v>0.40749999999999997</v>
      </c>
      <c r="R1939" s="9">
        <v>0.85887999999999998</v>
      </c>
      <c r="S1939" s="9">
        <v>0.47972829268292794</v>
      </c>
      <c r="T1939" s="11">
        <v>0.82665021599999999</v>
      </c>
      <c r="U1939" s="9">
        <v>0.21446386319999999</v>
      </c>
      <c r="V1939" s="10">
        <v>0.15302205150000001</v>
      </c>
      <c r="W1939" s="9">
        <v>3.3172498624044629E-3</v>
      </c>
      <c r="X1939" s="9">
        <v>2.5929763944944E-2</v>
      </c>
      <c r="Y1939" s="9">
        <v>0.65999999999999992</v>
      </c>
      <c r="Z1939" s="9">
        <v>0.94</v>
      </c>
      <c r="AA1939" s="10">
        <v>7.2878329628684908E-3</v>
      </c>
      <c r="AB1939" s="9">
        <v>0.88735999798467724</v>
      </c>
      <c r="AC1939" s="9">
        <v>0.61399999999999999</v>
      </c>
      <c r="AD1939" s="10">
        <v>0.72443309407406997</v>
      </c>
      <c r="AE1939" s="10">
        <v>0.595389156092622</v>
      </c>
      <c r="AF1939" s="9">
        <v>0.54881174432091995</v>
      </c>
      <c r="AG1939" s="9">
        <v>0.12764785714285715</v>
      </c>
    </row>
    <row r="1940" spans="3:33">
      <c r="C1940" t="s">
        <v>280</v>
      </c>
      <c r="D1940">
        <v>2009</v>
      </c>
      <c r="E1940" s="9">
        <v>0.64910205128205134</v>
      </c>
      <c r="F1940" s="9">
        <v>1.9953799931965766E-2</v>
      </c>
      <c r="G1940" s="9">
        <v>9.8399999588727916E-2</v>
      </c>
      <c r="H1940" s="9">
        <v>0.375</v>
      </c>
      <c r="I1940" s="9">
        <v>1.4E-2</v>
      </c>
      <c r="J1940" s="9">
        <v>0.67659999985247854</v>
      </c>
      <c r="K1940" s="10">
        <v>0.81700000000000006</v>
      </c>
      <c r="L1940" s="9">
        <v>0.62580000000000002</v>
      </c>
      <c r="M1940" s="9">
        <v>0.99952291666666671</v>
      </c>
      <c r="N1940" s="10">
        <v>0.06</v>
      </c>
      <c r="O1940" s="10">
        <v>0.62399999946355811</v>
      </c>
      <c r="P1940" s="9">
        <v>0.34979999955743546</v>
      </c>
      <c r="Q1940" s="10">
        <v>0.40749999999999997</v>
      </c>
      <c r="R1940" s="9">
        <v>0.85887999999999998</v>
      </c>
      <c r="S1940" s="9">
        <v>0.50413372628376552</v>
      </c>
      <c r="T1940" s="11">
        <v>0.82665021599999999</v>
      </c>
      <c r="U1940" s="9">
        <v>0.14917958640000001</v>
      </c>
      <c r="V1940" s="10">
        <v>0.15608249246159384</v>
      </c>
      <c r="W1940" s="9">
        <v>3.3172498624044629E-3</v>
      </c>
      <c r="X1940" s="9">
        <v>2.5929763944944E-2</v>
      </c>
      <c r="Y1940" s="9">
        <v>0.65999999999999992</v>
      </c>
      <c r="Z1940" s="9">
        <v>0.94</v>
      </c>
      <c r="AA1940" s="10">
        <v>7.2878329628684908E-3</v>
      </c>
      <c r="AB1940" s="9">
        <v>0.88991999796545673</v>
      </c>
      <c r="AC1940" s="9">
        <v>0.624</v>
      </c>
      <c r="AD1940" s="10">
        <v>0.66089482344912198</v>
      </c>
      <c r="AE1940" s="10">
        <v>0.56080932803582606</v>
      </c>
      <c r="AF1940" s="9">
        <v>0.62281754777437892</v>
      </c>
      <c r="AG1940" s="9">
        <v>0.12509490005706303</v>
      </c>
    </row>
    <row r="1941" spans="3:33">
      <c r="C1941" t="s">
        <v>280</v>
      </c>
      <c r="D1941">
        <v>2010</v>
      </c>
      <c r="E1941" s="9">
        <v>0.64910205128205134</v>
      </c>
      <c r="F1941" s="9">
        <v>2.0291999924406411E-2</v>
      </c>
      <c r="G1941" s="9">
        <v>0.11679999917745587</v>
      </c>
      <c r="H1941" s="9">
        <v>0.375</v>
      </c>
      <c r="I1941" s="9">
        <v>1.4E-2</v>
      </c>
      <c r="J1941" s="9">
        <v>0.68319999970495693</v>
      </c>
      <c r="K1941" s="10">
        <v>0.81700000000000006</v>
      </c>
      <c r="L1941" s="9">
        <v>0.63205799986012279</v>
      </c>
      <c r="M1941" s="9">
        <v>0.99952291666666671</v>
      </c>
      <c r="N1941" s="10">
        <v>0.06</v>
      </c>
      <c r="O1941" s="10">
        <v>0.63599999919533723</v>
      </c>
      <c r="P1941" s="9">
        <v>0.35639999940991396</v>
      </c>
      <c r="Q1941" s="10">
        <v>0.40749999999999997</v>
      </c>
      <c r="R1941" s="9">
        <v>0.85887999999999998</v>
      </c>
      <c r="S1941" s="9">
        <v>0.52853915988460298</v>
      </c>
      <c r="T1941" s="11">
        <v>0.82665021599999999</v>
      </c>
      <c r="U1941" s="9">
        <v>0.15067138223065576</v>
      </c>
      <c r="V1941" s="10">
        <v>0.15914293342318764</v>
      </c>
      <c r="W1941" s="9">
        <v>3.3172498624044629E-3</v>
      </c>
      <c r="X1941" s="9">
        <v>2.5929763944944E-2</v>
      </c>
      <c r="Y1941" s="9">
        <v>0.65999999999999992</v>
      </c>
      <c r="Z1941" s="9">
        <v>0.94</v>
      </c>
      <c r="AA1941" s="10">
        <v>7.2878329628684908E-3</v>
      </c>
      <c r="AB1941" s="9">
        <v>0.89247999794623634</v>
      </c>
      <c r="AC1941" s="9">
        <v>0.622</v>
      </c>
      <c r="AD1941" s="10">
        <v>0.65928587525059368</v>
      </c>
      <c r="AE1941" s="10">
        <v>0.5602012347690597</v>
      </c>
      <c r="AF1941" s="9">
        <v>0.61658937243584566</v>
      </c>
      <c r="AG1941" s="9">
        <v>0.12254194297126893</v>
      </c>
    </row>
    <row r="1942" spans="3:33">
      <c r="C1942" t="s">
        <v>282</v>
      </c>
      <c r="D1942">
        <v>1995</v>
      </c>
      <c r="E1942" s="9">
        <v>0.3058360316494218</v>
      </c>
      <c r="F1942" s="9">
        <v>0.5</v>
      </c>
      <c r="G1942" s="9">
        <v>0.12</v>
      </c>
      <c r="H1942" s="9">
        <v>0.125</v>
      </c>
      <c r="I1942" s="9">
        <v>1.4E-2</v>
      </c>
      <c r="J1942" s="9">
        <v>0.5</v>
      </c>
      <c r="K1942" s="10">
        <v>0.44466666666666665</v>
      </c>
      <c r="L1942" s="9">
        <v>0.9</v>
      </c>
      <c r="M1942" s="9">
        <v>1</v>
      </c>
      <c r="N1942" s="10">
        <v>0.46</v>
      </c>
      <c r="O1942" s="10">
        <v>1</v>
      </c>
      <c r="P1942" s="9">
        <v>0.3</v>
      </c>
      <c r="Q1942" s="10">
        <v>0.76749999999999996</v>
      </c>
      <c r="R1942" s="9">
        <v>0.85887999999999998</v>
      </c>
      <c r="S1942" s="9">
        <v>0.52853915988460298</v>
      </c>
      <c r="T1942" s="11">
        <v>0.32410533400000002</v>
      </c>
      <c r="U1942" s="9">
        <v>0.15067138223065576</v>
      </c>
      <c r="V1942" s="10">
        <v>0.15914293342318764</v>
      </c>
      <c r="W1942" s="9">
        <v>0.75</v>
      </c>
      <c r="X1942" s="9">
        <v>0.41984947043494902</v>
      </c>
      <c r="Y1942" s="9">
        <v>9.9999999999988987E-4</v>
      </c>
      <c r="Z1942" s="9">
        <v>0</v>
      </c>
      <c r="AA1942" s="10">
        <v>7.2878329628684908E-3</v>
      </c>
      <c r="AB1942" s="9">
        <v>0.5</v>
      </c>
      <c r="AC1942" s="9" t="e">
        <v>#N/A</v>
      </c>
      <c r="AD1942" s="10">
        <v>0.70653906788508491</v>
      </c>
      <c r="AE1942" s="10">
        <v>0.714415746660088</v>
      </c>
      <c r="AF1942" s="9" t="e">
        <v>#N/A</v>
      </c>
      <c r="AG1942" s="9" t="e">
        <v>#N/A</v>
      </c>
    </row>
    <row r="1943" spans="3:33">
      <c r="C1943" t="s">
        <v>282</v>
      </c>
      <c r="D1943">
        <v>1996</v>
      </c>
      <c r="E1943" s="9">
        <v>0.3058360316494218</v>
      </c>
      <c r="F1943" s="9">
        <v>0.5</v>
      </c>
      <c r="G1943" s="9">
        <v>0.12</v>
      </c>
      <c r="H1943" s="9">
        <v>0.125</v>
      </c>
      <c r="I1943" s="9">
        <v>1.4E-2</v>
      </c>
      <c r="J1943" s="9">
        <v>0.5</v>
      </c>
      <c r="K1943" s="10">
        <v>0.44466666666666665</v>
      </c>
      <c r="L1943" s="9">
        <v>0.9</v>
      </c>
      <c r="M1943" s="9">
        <v>1</v>
      </c>
      <c r="N1943" s="10">
        <v>0.46</v>
      </c>
      <c r="O1943" s="10">
        <v>1</v>
      </c>
      <c r="P1943" s="9">
        <v>0.3</v>
      </c>
      <c r="Q1943" s="10">
        <v>0.76749999999999996</v>
      </c>
      <c r="R1943" s="9">
        <v>0.85887999999999998</v>
      </c>
      <c r="S1943" s="9">
        <v>0.52853915988460298</v>
      </c>
      <c r="T1943" s="11">
        <v>0.32410533400000002</v>
      </c>
      <c r="U1943" s="9">
        <v>0.15067138223065576</v>
      </c>
      <c r="V1943" s="10">
        <v>0.15914293342318764</v>
      </c>
      <c r="W1943" s="9">
        <v>0.75</v>
      </c>
      <c r="X1943" s="9">
        <v>0.41984947043494902</v>
      </c>
      <c r="Y1943" s="9">
        <v>9.9999999999988987E-4</v>
      </c>
      <c r="Z1943" s="9">
        <v>0</v>
      </c>
      <c r="AA1943" s="10">
        <v>7.2878329628684908E-3</v>
      </c>
      <c r="AB1943" s="9">
        <v>0.5</v>
      </c>
      <c r="AC1943" s="9" t="e">
        <v>#N/A</v>
      </c>
      <c r="AD1943" s="10">
        <v>0.71145666460863821</v>
      </c>
      <c r="AE1943" s="10">
        <v>0.71879157812477601</v>
      </c>
      <c r="AF1943" s="9" t="e">
        <v>#N/A</v>
      </c>
      <c r="AG1943" s="9" t="e">
        <v>#N/A</v>
      </c>
    </row>
    <row r="1944" spans="3:33">
      <c r="C1944" t="s">
        <v>282</v>
      </c>
      <c r="D1944">
        <v>1997</v>
      </c>
      <c r="E1944" s="9">
        <v>0.3058360316494218</v>
      </c>
      <c r="F1944" s="9">
        <v>0.5</v>
      </c>
      <c r="G1944" s="9">
        <v>0.12</v>
      </c>
      <c r="H1944" s="9">
        <v>0.125</v>
      </c>
      <c r="I1944" s="9">
        <v>1.4E-2</v>
      </c>
      <c r="J1944" s="9">
        <v>0.5</v>
      </c>
      <c r="K1944" s="10">
        <v>0.44466666666666665</v>
      </c>
      <c r="L1944" s="9">
        <v>0.9</v>
      </c>
      <c r="M1944" s="9">
        <v>1</v>
      </c>
      <c r="N1944" s="10">
        <v>0.46</v>
      </c>
      <c r="O1944" s="10">
        <v>1</v>
      </c>
      <c r="P1944" s="9">
        <v>0.3</v>
      </c>
      <c r="Q1944" s="10">
        <v>0.76749999999999996</v>
      </c>
      <c r="R1944" s="9">
        <v>0.85887999999999998</v>
      </c>
      <c r="S1944" s="9">
        <v>0.52853915988460298</v>
      </c>
      <c r="T1944" s="11">
        <v>0.32410533400000002</v>
      </c>
      <c r="U1944" s="9">
        <v>0.15067138223065576</v>
      </c>
      <c r="V1944" s="10">
        <v>0.15914293342318764</v>
      </c>
      <c r="W1944" s="9">
        <v>0.75</v>
      </c>
      <c r="X1944" s="9">
        <v>0.41984947043494902</v>
      </c>
      <c r="Y1944" s="9">
        <v>9.9999999999988987E-4</v>
      </c>
      <c r="Z1944" s="9">
        <v>0</v>
      </c>
      <c r="AA1944" s="10">
        <v>7.2878329628684908E-3</v>
      </c>
      <c r="AB1944" s="9">
        <v>0.5</v>
      </c>
      <c r="AC1944" s="9" t="e">
        <v>#N/A</v>
      </c>
      <c r="AD1944" s="10">
        <v>0.71637426133219173</v>
      </c>
      <c r="AE1944" s="10">
        <v>0.71392547067033796</v>
      </c>
      <c r="AF1944" s="9" t="e">
        <v>#N/A</v>
      </c>
      <c r="AG1944" s="9" t="e">
        <v>#N/A</v>
      </c>
    </row>
    <row r="1945" spans="3:33">
      <c r="C1945" t="s">
        <v>282</v>
      </c>
      <c r="D1945">
        <v>1998</v>
      </c>
      <c r="E1945" s="9">
        <v>0.3058360316494218</v>
      </c>
      <c r="F1945" s="9">
        <v>0.5</v>
      </c>
      <c r="G1945" s="9">
        <v>0.12</v>
      </c>
      <c r="H1945" s="9">
        <v>0.125</v>
      </c>
      <c r="I1945" s="9">
        <v>1.4E-2</v>
      </c>
      <c r="J1945" s="9">
        <v>0.5</v>
      </c>
      <c r="K1945" s="10">
        <v>0.44466666666666665</v>
      </c>
      <c r="L1945" s="9">
        <v>0.9</v>
      </c>
      <c r="M1945" s="9">
        <v>1</v>
      </c>
      <c r="N1945" s="10">
        <v>0.46</v>
      </c>
      <c r="O1945" s="10">
        <v>1</v>
      </c>
      <c r="P1945" s="9">
        <v>0.3</v>
      </c>
      <c r="Q1945" s="10">
        <v>0.76749999999999996</v>
      </c>
      <c r="R1945" s="9">
        <v>0.85887999999999998</v>
      </c>
      <c r="S1945" s="9">
        <v>0.52853915988460298</v>
      </c>
      <c r="T1945" s="11">
        <v>0.32410533400000002</v>
      </c>
      <c r="U1945" s="9">
        <v>0.15067138223065576</v>
      </c>
      <c r="V1945" s="10">
        <v>0.15914293342318764</v>
      </c>
      <c r="W1945" s="9">
        <v>0.75</v>
      </c>
      <c r="X1945" s="9">
        <v>0.41984947043494902</v>
      </c>
      <c r="Y1945" s="9">
        <v>9.9999999999988987E-4</v>
      </c>
      <c r="Z1945" s="9">
        <v>0</v>
      </c>
      <c r="AA1945" s="10">
        <v>7.2878329628684908E-3</v>
      </c>
      <c r="AB1945" s="9">
        <v>0.5</v>
      </c>
      <c r="AC1945" s="9" t="e">
        <v>#N/A</v>
      </c>
      <c r="AD1945" s="10">
        <v>0.72129185805574514</v>
      </c>
      <c r="AE1945" s="10">
        <v>0.70905936321590002</v>
      </c>
      <c r="AF1945" s="9" t="e">
        <v>#N/A</v>
      </c>
      <c r="AG1945" s="9" t="e">
        <v>#N/A</v>
      </c>
    </row>
    <row r="1946" spans="3:33">
      <c r="C1946" t="s">
        <v>282</v>
      </c>
      <c r="D1946">
        <v>1999</v>
      </c>
      <c r="E1946" s="9">
        <v>0.3058360316494218</v>
      </c>
      <c r="F1946" s="9">
        <v>0.5</v>
      </c>
      <c r="G1946" s="9">
        <v>0.12</v>
      </c>
      <c r="H1946" s="9">
        <v>0.125</v>
      </c>
      <c r="I1946" s="9">
        <v>1.4E-2</v>
      </c>
      <c r="J1946" s="9">
        <v>0.5</v>
      </c>
      <c r="K1946" s="10">
        <v>0.44466666666666665</v>
      </c>
      <c r="L1946" s="9">
        <v>0.9</v>
      </c>
      <c r="M1946" s="9">
        <v>1</v>
      </c>
      <c r="N1946" s="10">
        <v>0.46</v>
      </c>
      <c r="O1946" s="10">
        <v>1</v>
      </c>
      <c r="P1946" s="9">
        <v>0.3</v>
      </c>
      <c r="Q1946" s="10">
        <v>0.76749999999999996</v>
      </c>
      <c r="R1946" s="9">
        <v>0.85887999999999998</v>
      </c>
      <c r="S1946" s="9">
        <v>0.52853915988460298</v>
      </c>
      <c r="T1946" s="11">
        <v>0.32410533400000002</v>
      </c>
      <c r="U1946" s="9">
        <v>0.15067138223065576</v>
      </c>
      <c r="V1946" s="10">
        <v>0.15914293342318764</v>
      </c>
      <c r="W1946" s="9">
        <v>0.75</v>
      </c>
      <c r="X1946" s="9">
        <v>0.41984947043494902</v>
      </c>
      <c r="Y1946" s="9">
        <v>9.9999999999988987E-4</v>
      </c>
      <c r="Z1946" s="9">
        <v>0</v>
      </c>
      <c r="AA1946" s="10">
        <v>7.2878329628684908E-3</v>
      </c>
      <c r="AB1946" s="9">
        <v>0.5</v>
      </c>
      <c r="AC1946" s="9" t="e">
        <v>#N/A</v>
      </c>
      <c r="AD1946" s="10">
        <v>0.72620945477929844</v>
      </c>
      <c r="AE1946" s="10">
        <v>0.69551760921699801</v>
      </c>
      <c r="AF1946" s="9" t="e">
        <v>#N/A</v>
      </c>
      <c r="AG1946" s="9" t="e">
        <v>#N/A</v>
      </c>
    </row>
    <row r="1947" spans="3:33">
      <c r="C1947" t="s">
        <v>282</v>
      </c>
      <c r="D1947">
        <v>2000</v>
      </c>
      <c r="E1947" s="9">
        <v>0.3058360316494218</v>
      </c>
      <c r="F1947" s="9">
        <v>0.5</v>
      </c>
      <c r="G1947" s="9">
        <v>0.12</v>
      </c>
      <c r="H1947" s="9">
        <v>0.125</v>
      </c>
      <c r="I1947" s="9">
        <v>1.4E-2</v>
      </c>
      <c r="J1947" s="9">
        <v>0.5</v>
      </c>
      <c r="K1947" s="10">
        <v>0.44466666666666665</v>
      </c>
      <c r="L1947" s="9">
        <v>0.9</v>
      </c>
      <c r="M1947" s="9">
        <v>1</v>
      </c>
      <c r="N1947" s="10">
        <v>0.46</v>
      </c>
      <c r="O1947" s="10">
        <v>1</v>
      </c>
      <c r="P1947" s="9">
        <v>0.3</v>
      </c>
      <c r="Q1947" s="10">
        <v>0.76749999999999996</v>
      </c>
      <c r="R1947" s="9">
        <v>0.85887999999999998</v>
      </c>
      <c r="S1947" s="9">
        <v>0.52853915988460298</v>
      </c>
      <c r="T1947" s="11">
        <v>0.32410533400000002</v>
      </c>
      <c r="U1947" s="9">
        <v>0.15067138223065576</v>
      </c>
      <c r="V1947" s="10">
        <v>0.15914293342318764</v>
      </c>
      <c r="W1947" s="9">
        <v>0.75</v>
      </c>
      <c r="X1947" s="9">
        <v>0.41984947043494902</v>
      </c>
      <c r="Y1947" s="9">
        <v>9.9999999999988987E-4</v>
      </c>
      <c r="Z1947" s="9">
        <v>0</v>
      </c>
      <c r="AA1947" s="10">
        <v>7.2878329628684908E-3</v>
      </c>
      <c r="AB1947" s="9">
        <v>0.5</v>
      </c>
      <c r="AC1947" s="9" t="e">
        <v>#N/A</v>
      </c>
      <c r="AD1947" s="10">
        <v>0.73112705150285184</v>
      </c>
      <c r="AE1947" s="10">
        <v>0.68197585521809601</v>
      </c>
      <c r="AF1947" s="9" t="e">
        <v>#N/A</v>
      </c>
      <c r="AG1947" s="9" t="e">
        <v>#N/A</v>
      </c>
    </row>
    <row r="1948" spans="3:33">
      <c r="C1948" t="s">
        <v>282</v>
      </c>
      <c r="D1948">
        <v>2001</v>
      </c>
      <c r="E1948" s="9">
        <v>0.3058360316494218</v>
      </c>
      <c r="F1948" s="9">
        <v>0.5</v>
      </c>
      <c r="G1948" s="9">
        <v>0.12</v>
      </c>
      <c r="H1948" s="9">
        <v>0.125</v>
      </c>
      <c r="I1948" s="9">
        <v>1.4E-2</v>
      </c>
      <c r="J1948" s="9">
        <v>0.5</v>
      </c>
      <c r="K1948" s="10">
        <v>0.44466666666666665</v>
      </c>
      <c r="L1948" s="9">
        <v>0.9</v>
      </c>
      <c r="M1948" s="9">
        <v>1</v>
      </c>
      <c r="N1948" s="10">
        <v>0.46</v>
      </c>
      <c r="O1948" s="10">
        <v>1</v>
      </c>
      <c r="P1948" s="9">
        <v>0.3</v>
      </c>
      <c r="Q1948" s="10">
        <v>0.76749999999999996</v>
      </c>
      <c r="R1948" s="9">
        <v>0.85887999999999998</v>
      </c>
      <c r="S1948" s="9">
        <v>0.52853915988460298</v>
      </c>
      <c r="T1948" s="11">
        <v>0.32410533400000002</v>
      </c>
      <c r="U1948" s="9">
        <v>0.15067138223065576</v>
      </c>
      <c r="V1948" s="10">
        <v>0.15914293342318764</v>
      </c>
      <c r="W1948" s="9">
        <v>0.75</v>
      </c>
      <c r="X1948" s="9">
        <v>0.41984947043494902</v>
      </c>
      <c r="Y1948" s="9">
        <v>9.9999999999988987E-4</v>
      </c>
      <c r="Z1948" s="9">
        <v>0</v>
      </c>
      <c r="AA1948" s="10">
        <v>7.2878329628684908E-3</v>
      </c>
      <c r="AB1948" s="9">
        <v>0.5</v>
      </c>
      <c r="AC1948" s="9" t="e">
        <v>#N/A</v>
      </c>
      <c r="AD1948" s="10">
        <v>0.73604464822640525</v>
      </c>
      <c r="AE1948" s="10">
        <v>0.674503579141009</v>
      </c>
      <c r="AF1948" s="9" t="e">
        <v>#N/A</v>
      </c>
      <c r="AG1948" s="9" t="e">
        <v>#N/A</v>
      </c>
    </row>
    <row r="1949" spans="3:33">
      <c r="C1949" t="s">
        <v>282</v>
      </c>
      <c r="D1949">
        <v>2002</v>
      </c>
      <c r="E1949" s="9">
        <v>0.3058360316494218</v>
      </c>
      <c r="F1949" s="9">
        <v>0.5</v>
      </c>
      <c r="G1949" s="9">
        <v>0.12</v>
      </c>
      <c r="H1949" s="9">
        <v>0.125</v>
      </c>
      <c r="I1949" s="9">
        <v>1.4E-2</v>
      </c>
      <c r="J1949" s="9">
        <v>0.5</v>
      </c>
      <c r="K1949" s="10">
        <v>0.44466666666666665</v>
      </c>
      <c r="L1949" s="9">
        <v>0.9</v>
      </c>
      <c r="M1949" s="9">
        <v>1</v>
      </c>
      <c r="N1949" s="10">
        <v>0.46</v>
      </c>
      <c r="O1949" s="10">
        <v>1</v>
      </c>
      <c r="P1949" s="9">
        <v>0.3</v>
      </c>
      <c r="Q1949" s="10">
        <v>0.76749999999999996</v>
      </c>
      <c r="R1949" s="9">
        <v>0.85887999999999998</v>
      </c>
      <c r="S1949" s="9">
        <v>0.52853915988460298</v>
      </c>
      <c r="T1949" s="11">
        <v>0.32410533400000002</v>
      </c>
      <c r="U1949" s="9">
        <v>0.15067138223065576</v>
      </c>
      <c r="V1949" s="10">
        <v>0.15914293342318764</v>
      </c>
      <c r="W1949" s="9">
        <v>0.75</v>
      </c>
      <c r="X1949" s="9">
        <v>0.41984947043494902</v>
      </c>
      <c r="Y1949" s="9">
        <v>9.9999999999988987E-4</v>
      </c>
      <c r="Z1949" s="9">
        <v>0</v>
      </c>
      <c r="AA1949" s="10">
        <v>7.2878329628684908E-3</v>
      </c>
      <c r="AB1949" s="9">
        <v>0.5</v>
      </c>
      <c r="AC1949" s="9" t="e">
        <v>#N/A</v>
      </c>
      <c r="AD1949" s="10">
        <v>0.74096224494995866</v>
      </c>
      <c r="AE1949" s="10">
        <v>0.667031303063922</v>
      </c>
      <c r="AF1949" s="9" t="e">
        <v>#N/A</v>
      </c>
      <c r="AG1949" s="9" t="e">
        <v>#N/A</v>
      </c>
    </row>
    <row r="1950" spans="3:33">
      <c r="C1950" t="s">
        <v>282</v>
      </c>
      <c r="D1950">
        <v>2003</v>
      </c>
      <c r="E1950" s="9">
        <v>0.3058360316494218</v>
      </c>
      <c r="F1950" s="9">
        <v>0.5</v>
      </c>
      <c r="G1950" s="9">
        <v>0.12</v>
      </c>
      <c r="H1950" s="9">
        <v>0.125</v>
      </c>
      <c r="I1950" s="9">
        <v>1.4E-2</v>
      </c>
      <c r="J1950" s="9">
        <v>0.5</v>
      </c>
      <c r="K1950" s="10">
        <v>0.44466666666666665</v>
      </c>
      <c r="L1950" s="9">
        <v>0.9</v>
      </c>
      <c r="M1950" s="9">
        <v>1</v>
      </c>
      <c r="N1950" s="10">
        <v>0.46</v>
      </c>
      <c r="O1950" s="10">
        <v>1</v>
      </c>
      <c r="P1950" s="9">
        <v>0.3</v>
      </c>
      <c r="Q1950" s="10">
        <v>0.76749999999999996</v>
      </c>
      <c r="R1950" s="9">
        <v>0.85887999999999998</v>
      </c>
      <c r="S1950" s="9">
        <v>0.52853915988460298</v>
      </c>
      <c r="T1950" s="11">
        <v>0.32410533400000002</v>
      </c>
      <c r="U1950" s="9">
        <v>0.15067138223065576</v>
      </c>
      <c r="V1950" s="10">
        <v>0.15914293342318764</v>
      </c>
      <c r="W1950" s="9">
        <v>0.75</v>
      </c>
      <c r="X1950" s="9">
        <v>0.41984947043494902</v>
      </c>
      <c r="Y1950" s="9">
        <v>9.9999999999988987E-4</v>
      </c>
      <c r="Z1950" s="9">
        <v>0</v>
      </c>
      <c r="AA1950" s="10">
        <v>7.2878329628684908E-3</v>
      </c>
      <c r="AB1950" s="9">
        <v>0.5</v>
      </c>
      <c r="AC1950" s="9" t="e">
        <v>#N/A</v>
      </c>
      <c r="AD1950" s="10">
        <v>0.74587984167351196</v>
      </c>
      <c r="AE1950" s="10">
        <v>0.7114139942025639</v>
      </c>
      <c r="AF1950" s="9" t="e">
        <v>#N/A</v>
      </c>
      <c r="AG1950" s="9" t="e">
        <v>#N/A</v>
      </c>
    </row>
    <row r="1951" spans="3:33">
      <c r="C1951" t="s">
        <v>282</v>
      </c>
      <c r="D1951">
        <v>2004</v>
      </c>
      <c r="E1951" s="9">
        <v>0.3058360316494218</v>
      </c>
      <c r="F1951" s="9">
        <v>0.5</v>
      </c>
      <c r="G1951" s="9">
        <v>0.12</v>
      </c>
      <c r="H1951" s="9">
        <v>0.125</v>
      </c>
      <c r="I1951" s="9">
        <v>1.4E-2</v>
      </c>
      <c r="J1951" s="9">
        <v>0.5</v>
      </c>
      <c r="K1951" s="10">
        <v>0.44466666666666665</v>
      </c>
      <c r="L1951" s="9">
        <v>0.9</v>
      </c>
      <c r="M1951" s="9">
        <v>1</v>
      </c>
      <c r="N1951" s="10">
        <v>0.46</v>
      </c>
      <c r="O1951" s="10">
        <v>1</v>
      </c>
      <c r="P1951" s="9">
        <v>0.3</v>
      </c>
      <c r="Q1951" s="10">
        <v>0.76749999999999996</v>
      </c>
      <c r="R1951" s="9">
        <v>0.85887999999999998</v>
      </c>
      <c r="S1951" s="9">
        <v>0.52853915988460298</v>
      </c>
      <c r="T1951" s="11">
        <v>0.32410533400000002</v>
      </c>
      <c r="U1951" s="9">
        <v>0.15067138223065576</v>
      </c>
      <c r="V1951" s="10">
        <v>0.15914293342318764</v>
      </c>
      <c r="W1951" s="9">
        <v>0.75</v>
      </c>
      <c r="X1951" s="9">
        <v>0.41984947043494902</v>
      </c>
      <c r="Y1951" s="9">
        <v>9.9999999999988987E-4</v>
      </c>
      <c r="Z1951" s="9">
        <v>0</v>
      </c>
      <c r="AA1951" s="10">
        <v>7.2878329628684908E-3</v>
      </c>
      <c r="AB1951" s="9">
        <v>0.5</v>
      </c>
      <c r="AC1951" s="9" t="e">
        <v>#N/A</v>
      </c>
      <c r="AD1951" s="10">
        <v>0.73185929003517602</v>
      </c>
      <c r="AE1951" s="10">
        <v>0.69542788329988592</v>
      </c>
      <c r="AF1951" s="9" t="e">
        <v>#N/A</v>
      </c>
      <c r="AG1951" s="9" t="e">
        <v>#N/A</v>
      </c>
    </row>
    <row r="1952" spans="3:33">
      <c r="C1952" t="s">
        <v>282</v>
      </c>
      <c r="D1952">
        <v>2005</v>
      </c>
      <c r="E1952" s="9">
        <v>0.3058360316494218</v>
      </c>
      <c r="F1952" s="9">
        <v>0.5</v>
      </c>
      <c r="G1952" s="9">
        <v>0.12</v>
      </c>
      <c r="H1952" s="9">
        <v>0.125</v>
      </c>
      <c r="I1952" s="9">
        <v>1.4E-2</v>
      </c>
      <c r="J1952" s="9">
        <v>0.5</v>
      </c>
      <c r="K1952" s="10">
        <v>0.44466666666666665</v>
      </c>
      <c r="L1952" s="9">
        <v>0.9</v>
      </c>
      <c r="M1952" s="9">
        <v>1</v>
      </c>
      <c r="N1952" s="10">
        <v>0.46</v>
      </c>
      <c r="O1952" s="10">
        <v>1</v>
      </c>
      <c r="P1952" s="9">
        <v>0.3</v>
      </c>
      <c r="Q1952" s="10">
        <v>0.76749999999999996</v>
      </c>
      <c r="R1952" s="9">
        <v>0.85887999999999998</v>
      </c>
      <c r="S1952" s="9">
        <v>0.52853915988460298</v>
      </c>
      <c r="T1952" s="11">
        <v>0.32410533400000002</v>
      </c>
      <c r="U1952" s="9">
        <v>0.15067138223065576</v>
      </c>
      <c r="V1952" s="10">
        <v>0.15914293342318764</v>
      </c>
      <c r="W1952" s="9">
        <v>0.75</v>
      </c>
      <c r="X1952" s="9">
        <v>0.41984947043494902</v>
      </c>
      <c r="Y1952" s="9">
        <v>9.9999999999988987E-4</v>
      </c>
      <c r="Z1952" s="9">
        <v>0</v>
      </c>
      <c r="AA1952" s="10">
        <v>7.2878329628684908E-3</v>
      </c>
      <c r="AB1952" s="9">
        <v>0.5</v>
      </c>
      <c r="AC1952" s="9" t="e">
        <v>#N/A</v>
      </c>
      <c r="AD1952" s="10">
        <v>0.72619851214634001</v>
      </c>
      <c r="AE1952" s="10">
        <v>0.692731440461688</v>
      </c>
      <c r="AF1952" s="9" t="e">
        <v>#N/A</v>
      </c>
      <c r="AG1952" s="9" t="e">
        <v>#N/A</v>
      </c>
    </row>
    <row r="1953" spans="3:33">
      <c r="C1953" t="s">
        <v>282</v>
      </c>
      <c r="D1953">
        <v>2006</v>
      </c>
      <c r="E1953" s="9">
        <v>0.3058360316494218</v>
      </c>
      <c r="F1953" s="9">
        <v>0.5</v>
      </c>
      <c r="G1953" s="9">
        <v>0.12</v>
      </c>
      <c r="H1953" s="9">
        <v>0.125</v>
      </c>
      <c r="I1953" s="9">
        <v>1.4E-2</v>
      </c>
      <c r="J1953" s="9">
        <v>0.5</v>
      </c>
      <c r="K1953" s="10">
        <v>0.44466666666666665</v>
      </c>
      <c r="L1953" s="9">
        <v>0.9</v>
      </c>
      <c r="M1953" s="9">
        <v>1</v>
      </c>
      <c r="N1953" s="10">
        <v>0.46</v>
      </c>
      <c r="O1953" s="10">
        <v>1</v>
      </c>
      <c r="P1953" s="9">
        <v>0.3</v>
      </c>
      <c r="Q1953" s="10">
        <v>0.76749999999999996</v>
      </c>
      <c r="R1953" s="9">
        <v>0.85887999999999998</v>
      </c>
      <c r="S1953" s="9">
        <v>0.52853915988460298</v>
      </c>
      <c r="T1953" s="11">
        <v>0.32410533400000002</v>
      </c>
      <c r="U1953" s="9">
        <v>0.15067138223065576</v>
      </c>
      <c r="V1953" s="10">
        <v>0.15914293342318764</v>
      </c>
      <c r="W1953" s="9">
        <v>0.75</v>
      </c>
      <c r="X1953" s="9">
        <v>0.41984947043494902</v>
      </c>
      <c r="Y1953" s="9">
        <v>9.9999999999988987E-4</v>
      </c>
      <c r="Z1953" s="9">
        <v>0</v>
      </c>
      <c r="AA1953" s="10">
        <v>7.2878329628684908E-3</v>
      </c>
      <c r="AB1953" s="9">
        <v>0.5</v>
      </c>
      <c r="AC1953" s="9" t="e">
        <v>#N/A</v>
      </c>
      <c r="AD1953" s="10">
        <v>0.72293388753086796</v>
      </c>
      <c r="AE1953" s="10">
        <v>0.70151249504699198</v>
      </c>
      <c r="AF1953" s="9" t="e">
        <v>#N/A</v>
      </c>
      <c r="AG1953" s="9" t="e">
        <v>#N/A</v>
      </c>
    </row>
    <row r="1954" spans="3:33">
      <c r="C1954" t="s">
        <v>282</v>
      </c>
      <c r="D1954">
        <v>2007</v>
      </c>
      <c r="E1954" s="9">
        <v>0.3058360316494218</v>
      </c>
      <c r="F1954" s="9">
        <v>0.5</v>
      </c>
      <c r="G1954" s="9">
        <v>0.12</v>
      </c>
      <c r="H1954" s="9">
        <v>0.125</v>
      </c>
      <c r="I1954" s="9">
        <v>1.4E-2</v>
      </c>
      <c r="J1954" s="9">
        <v>0.5</v>
      </c>
      <c r="K1954" s="10">
        <v>0.44466666666666665</v>
      </c>
      <c r="L1954" s="9">
        <v>0.9</v>
      </c>
      <c r="M1954" s="9">
        <v>1</v>
      </c>
      <c r="N1954" s="10">
        <v>0.46</v>
      </c>
      <c r="O1954" s="10">
        <v>1</v>
      </c>
      <c r="P1954" s="9">
        <v>0.3</v>
      </c>
      <c r="Q1954" s="10">
        <v>0.76749999999999996</v>
      </c>
      <c r="R1954" s="9">
        <v>0.85887999999999998</v>
      </c>
      <c r="S1954" s="9">
        <v>0.52853915988460298</v>
      </c>
      <c r="T1954" s="11">
        <v>0.32410533400000002</v>
      </c>
      <c r="U1954" s="9">
        <v>0.15067138223065576</v>
      </c>
      <c r="V1954" s="10">
        <v>0.15914293342318764</v>
      </c>
      <c r="W1954" s="9">
        <v>0.75</v>
      </c>
      <c r="X1954" s="9">
        <v>0.41984947043494902</v>
      </c>
      <c r="Y1954" s="9">
        <v>9.9999999999988987E-4</v>
      </c>
      <c r="Z1954" s="9">
        <v>0</v>
      </c>
      <c r="AA1954" s="10">
        <v>7.2878329628684908E-3</v>
      </c>
      <c r="AB1954" s="9">
        <v>0.5</v>
      </c>
      <c r="AC1954" s="9" t="e">
        <v>#N/A</v>
      </c>
      <c r="AD1954" s="10">
        <v>0.73484054785608999</v>
      </c>
      <c r="AE1954" s="10">
        <v>0.70570372813863202</v>
      </c>
      <c r="AF1954" s="9" t="e">
        <v>#N/A</v>
      </c>
      <c r="AG1954" s="9" t="e">
        <v>#N/A</v>
      </c>
    </row>
    <row r="1955" spans="3:33">
      <c r="C1955" t="s">
        <v>282</v>
      </c>
      <c r="D1955">
        <v>2008</v>
      </c>
      <c r="E1955" s="9">
        <v>0.3058360316494218</v>
      </c>
      <c r="F1955" s="9">
        <v>0.5</v>
      </c>
      <c r="G1955" s="9">
        <v>0.12</v>
      </c>
      <c r="H1955" s="9">
        <v>0.125</v>
      </c>
      <c r="I1955" s="9">
        <v>1.4E-2</v>
      </c>
      <c r="J1955" s="9">
        <v>0.5</v>
      </c>
      <c r="K1955" s="10">
        <v>0.44466666666666665</v>
      </c>
      <c r="L1955" s="9">
        <v>0.9</v>
      </c>
      <c r="M1955" s="9">
        <v>1</v>
      </c>
      <c r="N1955" s="10">
        <v>0.46</v>
      </c>
      <c r="O1955" s="10">
        <v>1</v>
      </c>
      <c r="P1955" s="9">
        <v>0.3</v>
      </c>
      <c r="Q1955" s="10">
        <v>0.76749999999999996</v>
      </c>
      <c r="R1955" s="9">
        <v>0.85887999999999998</v>
      </c>
      <c r="S1955" s="9">
        <v>0.52853915988460298</v>
      </c>
      <c r="T1955" s="11">
        <v>0.32410533400000002</v>
      </c>
      <c r="U1955" s="9">
        <v>0.15067138223065576</v>
      </c>
      <c r="V1955" s="10">
        <v>0.15914293342318764</v>
      </c>
      <c r="W1955" s="9">
        <v>0.75</v>
      </c>
      <c r="X1955" s="9">
        <v>0.41984947043494902</v>
      </c>
      <c r="Y1955" s="9">
        <v>9.9999999999988987E-4</v>
      </c>
      <c r="Z1955" s="9">
        <v>0</v>
      </c>
      <c r="AA1955" s="10">
        <v>7.2878329628684908E-3</v>
      </c>
      <c r="AB1955" s="9">
        <v>0.5</v>
      </c>
      <c r="AC1955" s="9" t="e">
        <v>#N/A</v>
      </c>
      <c r="AD1955" s="10">
        <v>0.71550704303828394</v>
      </c>
      <c r="AE1955" s="10">
        <v>0.71115062075560198</v>
      </c>
      <c r="AF1955" s="9" t="e">
        <v>#N/A</v>
      </c>
      <c r="AG1955" s="9" t="e">
        <v>#N/A</v>
      </c>
    </row>
    <row r="1956" spans="3:33">
      <c r="C1956" t="s">
        <v>282</v>
      </c>
      <c r="D1956">
        <v>2009</v>
      </c>
      <c r="E1956" s="9">
        <v>0.3058360316494218</v>
      </c>
      <c r="F1956" s="9">
        <v>0.5</v>
      </c>
      <c r="G1956" s="9">
        <v>0.12</v>
      </c>
      <c r="H1956" s="9">
        <v>0.125</v>
      </c>
      <c r="I1956" s="9">
        <v>1.4E-2</v>
      </c>
      <c r="J1956" s="9">
        <v>0.5</v>
      </c>
      <c r="K1956" s="10">
        <v>0.44466666666666665</v>
      </c>
      <c r="L1956" s="9">
        <v>0.9</v>
      </c>
      <c r="M1956" s="9">
        <v>1</v>
      </c>
      <c r="N1956" s="10">
        <v>0.46</v>
      </c>
      <c r="O1956" s="10">
        <v>1</v>
      </c>
      <c r="P1956" s="9">
        <v>0.3</v>
      </c>
      <c r="Q1956" s="10">
        <v>0.76749999999999996</v>
      </c>
      <c r="R1956" s="9">
        <v>0.85887999999999998</v>
      </c>
      <c r="S1956" s="9">
        <v>0.52853915988460298</v>
      </c>
      <c r="T1956" s="11">
        <v>0.32410533400000002</v>
      </c>
      <c r="U1956" s="9">
        <v>0.15067138223065576</v>
      </c>
      <c r="V1956" s="10">
        <v>0.15914293342318764</v>
      </c>
      <c r="W1956" s="9">
        <v>0.75</v>
      </c>
      <c r="X1956" s="9">
        <v>0.41984947043494902</v>
      </c>
      <c r="Y1956" s="9">
        <v>9.9999999999988987E-4</v>
      </c>
      <c r="Z1956" s="9">
        <v>0</v>
      </c>
      <c r="AA1956" s="10">
        <v>7.2878329628684908E-3</v>
      </c>
      <c r="AB1956" s="9">
        <v>0.5</v>
      </c>
      <c r="AC1956" s="9" t="e">
        <v>#N/A</v>
      </c>
      <c r="AD1956" s="10">
        <v>0.79208997570289397</v>
      </c>
      <c r="AE1956" s="10">
        <v>0.71217568710610402</v>
      </c>
      <c r="AF1956" s="9" t="e">
        <v>#N/A</v>
      </c>
      <c r="AG1956" s="9" t="e">
        <v>#N/A</v>
      </c>
    </row>
    <row r="1957" spans="3:33">
      <c r="C1957" t="s">
        <v>282</v>
      </c>
      <c r="D1957">
        <v>2010</v>
      </c>
      <c r="E1957" s="9">
        <v>0.3058360316494218</v>
      </c>
      <c r="F1957" s="9">
        <v>0.5</v>
      </c>
      <c r="G1957" s="9">
        <v>0.12</v>
      </c>
      <c r="H1957" s="9">
        <v>0.125</v>
      </c>
      <c r="I1957" s="9">
        <v>1.4E-2</v>
      </c>
      <c r="J1957" s="9">
        <v>0.5</v>
      </c>
      <c r="K1957" s="10">
        <v>0.44466666666666665</v>
      </c>
      <c r="L1957" s="9">
        <v>0.9</v>
      </c>
      <c r="M1957" s="9">
        <v>1</v>
      </c>
      <c r="N1957" s="10">
        <v>0.46</v>
      </c>
      <c r="O1957" s="10">
        <v>1</v>
      </c>
      <c r="P1957" s="9">
        <v>0.3</v>
      </c>
      <c r="Q1957" s="10">
        <v>0.76749999999999996</v>
      </c>
      <c r="R1957" s="9">
        <v>0.85887999999999998</v>
      </c>
      <c r="S1957" s="9">
        <v>0.52853915988460298</v>
      </c>
      <c r="T1957" s="11">
        <v>0.32410533400000002</v>
      </c>
      <c r="U1957" s="9">
        <v>0.15067138223065576</v>
      </c>
      <c r="V1957" s="10">
        <v>0.15914293342318764</v>
      </c>
      <c r="W1957" s="9">
        <v>0.75</v>
      </c>
      <c r="X1957" s="9">
        <v>0.41984947043494902</v>
      </c>
      <c r="Y1957" s="9">
        <v>9.9999999999988987E-4</v>
      </c>
      <c r="Z1957" s="9">
        <v>0</v>
      </c>
      <c r="AA1957" s="10">
        <v>7.2878329628684908E-3</v>
      </c>
      <c r="AB1957" s="9">
        <v>0.5</v>
      </c>
      <c r="AC1957" s="9" t="e">
        <v>#N/A</v>
      </c>
      <c r="AD1957" s="10">
        <v>0.78916907601115227</v>
      </c>
      <c r="AE1957" s="10">
        <v>0.71005393028246799</v>
      </c>
      <c r="AF1957" s="9" t="e">
        <v>#N/A</v>
      </c>
      <c r="AG1957" s="9" t="e">
        <v>#N/A</v>
      </c>
    </row>
    <row r="1958" spans="3:33">
      <c r="C1958" t="s">
        <v>284</v>
      </c>
      <c r="D1958">
        <v>1995</v>
      </c>
      <c r="E1958" s="9">
        <v>0.50508637812002122</v>
      </c>
      <c r="F1958" s="9">
        <v>4.7859999999999993E-2</v>
      </c>
      <c r="G1958" s="9">
        <v>0.19999999999999996</v>
      </c>
      <c r="H1958" s="9">
        <v>0.44999999999999996</v>
      </c>
      <c r="I1958" s="9">
        <v>0.22466666666666665</v>
      </c>
      <c r="J1958" s="9">
        <v>0.84</v>
      </c>
      <c r="K1958" s="10">
        <v>0.40658333333333335</v>
      </c>
      <c r="L1958" s="9">
        <v>0.8909999999999999</v>
      </c>
      <c r="M1958" s="9">
        <v>0.6219056688257325</v>
      </c>
      <c r="N1958" s="10">
        <v>0.5</v>
      </c>
      <c r="O1958" s="10">
        <v>0.01</v>
      </c>
      <c r="P1958" s="9">
        <v>1</v>
      </c>
      <c r="Q1958" s="10">
        <v>0.44999999999999996</v>
      </c>
      <c r="R1958" s="9">
        <v>0.96479999999999999</v>
      </c>
      <c r="S1958" s="9">
        <v>0.55035999999999996</v>
      </c>
      <c r="T1958" s="11">
        <v>0.66535432999999999</v>
      </c>
      <c r="U1958" s="9">
        <v>0.12471119950000001</v>
      </c>
      <c r="V1958" s="10">
        <v>0.86504483875000004</v>
      </c>
      <c r="W1958" s="9">
        <v>0</v>
      </c>
      <c r="X1958" s="9">
        <v>0</v>
      </c>
      <c r="Y1958" s="9">
        <v>0.56400000000000006</v>
      </c>
      <c r="Z1958" s="9">
        <v>1</v>
      </c>
      <c r="AA1958" s="10">
        <v>9.4175095919079174E-2</v>
      </c>
      <c r="AB1958" s="9">
        <v>0.58599998470000003</v>
      </c>
      <c r="AC1958" s="9">
        <v>0.49294000022485845</v>
      </c>
      <c r="AD1958" s="10">
        <v>0.39321117108907427</v>
      </c>
      <c r="AE1958" s="10">
        <v>0.48798272378157953</v>
      </c>
      <c r="AF1958" s="9">
        <v>2.3560142211600726E-4</v>
      </c>
      <c r="AG1958" s="9">
        <v>6.1563857142857142E-2</v>
      </c>
    </row>
    <row r="1959" spans="3:33">
      <c r="C1959" t="s">
        <v>284</v>
      </c>
      <c r="D1959">
        <v>1996</v>
      </c>
      <c r="E1959" s="9">
        <v>0.50508637812002122</v>
      </c>
      <c r="F1959" s="9">
        <v>4.7859999999999993E-2</v>
      </c>
      <c r="G1959" s="9">
        <v>0.19400000000000006</v>
      </c>
      <c r="H1959" s="9">
        <v>0.44999999999999996</v>
      </c>
      <c r="I1959" s="9">
        <v>0.22466666666666665</v>
      </c>
      <c r="J1959" s="9">
        <v>0.82600000000000007</v>
      </c>
      <c r="K1959" s="10">
        <v>0.40658333333333335</v>
      </c>
      <c r="L1959" s="9">
        <v>0.8859999999999999</v>
      </c>
      <c r="M1959" s="9">
        <v>0.61200893904948472</v>
      </c>
      <c r="N1959" s="10">
        <v>0.5</v>
      </c>
      <c r="O1959" s="10">
        <v>0.01</v>
      </c>
      <c r="P1959" s="9">
        <v>1</v>
      </c>
      <c r="Q1959" s="10">
        <v>0.44999999999999996</v>
      </c>
      <c r="R1959" s="9">
        <v>0.96479999999999999</v>
      </c>
      <c r="S1959" s="9">
        <v>0.53375512195121999</v>
      </c>
      <c r="T1959" s="11">
        <v>0.66535432999999999</v>
      </c>
      <c r="U1959" s="9">
        <v>0.12806103329999999</v>
      </c>
      <c r="V1959" s="10">
        <v>0.81176992295000006</v>
      </c>
      <c r="W1959" s="9">
        <v>0</v>
      </c>
      <c r="X1959" s="9">
        <v>0</v>
      </c>
      <c r="Y1959" s="9">
        <v>0.56400000000000006</v>
      </c>
      <c r="Z1959" s="9">
        <v>1</v>
      </c>
      <c r="AA1959" s="10">
        <v>9.4175095919079174E-2</v>
      </c>
      <c r="AB1959" s="9">
        <v>0.58499999999999996</v>
      </c>
      <c r="AC1959" s="9">
        <v>0.503</v>
      </c>
      <c r="AD1959" s="10">
        <v>0.39103180728345599</v>
      </c>
      <c r="AE1959" s="10">
        <v>0.48773747325210337</v>
      </c>
      <c r="AF1959" s="9">
        <v>2.4072319203757213E-4</v>
      </c>
      <c r="AG1959" s="9">
        <v>6.796857142857142E-2</v>
      </c>
    </row>
    <row r="1960" spans="3:33">
      <c r="C1960" t="s">
        <v>284</v>
      </c>
      <c r="D1960">
        <v>1997</v>
      </c>
      <c r="E1960" s="9">
        <v>0.50508637812002122</v>
      </c>
      <c r="F1960" s="9">
        <v>4.7859999999999993E-2</v>
      </c>
      <c r="G1960" s="9">
        <v>0.18799999999999994</v>
      </c>
      <c r="H1960" s="9">
        <v>0.44999999999999996</v>
      </c>
      <c r="I1960" s="9">
        <v>0.22466666666666665</v>
      </c>
      <c r="J1960" s="9">
        <v>0.81200000000000006</v>
      </c>
      <c r="K1960" s="10">
        <v>0.40658333333333335</v>
      </c>
      <c r="L1960" s="9">
        <v>0.88099999999999989</v>
      </c>
      <c r="M1960" s="9">
        <v>0.6042102365116726</v>
      </c>
      <c r="N1960" s="10">
        <v>0.5</v>
      </c>
      <c r="O1960" s="10">
        <v>0.01</v>
      </c>
      <c r="P1960" s="9">
        <v>1</v>
      </c>
      <c r="Q1960" s="10">
        <v>0.44999999999999996</v>
      </c>
      <c r="R1960" s="9">
        <v>0.96479999999999999</v>
      </c>
      <c r="S1960" s="9">
        <v>0.51679707317073187</v>
      </c>
      <c r="T1960" s="11">
        <v>0.66535432999999999</v>
      </c>
      <c r="U1960" s="9">
        <v>0.10978231579999999</v>
      </c>
      <c r="V1960" s="10">
        <v>0.75849500715000007</v>
      </c>
      <c r="W1960" s="9">
        <v>0</v>
      </c>
      <c r="X1960" s="9">
        <v>0</v>
      </c>
      <c r="Y1960" s="9">
        <v>0.56400000000000006</v>
      </c>
      <c r="Z1960" s="9">
        <v>1</v>
      </c>
      <c r="AA1960" s="10">
        <v>9.4175095919079174E-2</v>
      </c>
      <c r="AB1960" s="9">
        <v>0.56728571210000001</v>
      </c>
      <c r="AC1960" s="9">
        <v>0.53600000000000003</v>
      </c>
      <c r="AD1960" s="10">
        <v>0.37225628768781299</v>
      </c>
      <c r="AE1960" s="10">
        <v>0.47068269433531773</v>
      </c>
      <c r="AF1960" s="9">
        <v>2.4584496195913697E-4</v>
      </c>
      <c r="AG1960" s="9">
        <v>6.5474107142857133E-2</v>
      </c>
    </row>
    <row r="1961" spans="3:33">
      <c r="C1961" t="s">
        <v>284</v>
      </c>
      <c r="D1961">
        <v>1998</v>
      </c>
      <c r="E1961" s="9">
        <v>0.50508637812002122</v>
      </c>
      <c r="F1961" s="9">
        <v>4.7859999999999993E-2</v>
      </c>
      <c r="G1961" s="9">
        <v>0.18200000000000005</v>
      </c>
      <c r="H1961" s="9">
        <v>0.44999999999999996</v>
      </c>
      <c r="I1961" s="9">
        <v>0.22466666666666665</v>
      </c>
      <c r="J1961" s="9">
        <v>0.79800000000000004</v>
      </c>
      <c r="K1961" s="10">
        <v>0.40658333333333335</v>
      </c>
      <c r="L1961" s="9">
        <v>0.87599999999999989</v>
      </c>
      <c r="M1961" s="9">
        <v>0.59915429847380697</v>
      </c>
      <c r="N1961" s="10">
        <v>0.5</v>
      </c>
      <c r="O1961" s="10">
        <v>0</v>
      </c>
      <c r="P1961" s="9">
        <v>1</v>
      </c>
      <c r="Q1961" s="10">
        <v>0.44999999999999996</v>
      </c>
      <c r="R1961" s="9">
        <v>0.96479999999999999</v>
      </c>
      <c r="S1961" s="9">
        <v>0.499846341463416</v>
      </c>
      <c r="T1961" s="11">
        <v>0.66535432999999999</v>
      </c>
      <c r="U1961" s="9">
        <v>0.2548607531</v>
      </c>
      <c r="V1961" s="10">
        <v>0.70522009134999997</v>
      </c>
      <c r="W1961" s="9">
        <v>0</v>
      </c>
      <c r="X1961" s="9">
        <v>0</v>
      </c>
      <c r="Y1961" s="9">
        <v>0.56400000000000006</v>
      </c>
      <c r="Z1961" s="9">
        <v>1</v>
      </c>
      <c r="AA1961" s="10">
        <v>9.4175095919079174E-2</v>
      </c>
      <c r="AB1961" s="9">
        <v>0.54957142420000005</v>
      </c>
      <c r="AC1961" s="9">
        <v>0.53500000000000003</v>
      </c>
      <c r="AD1961" s="10">
        <v>0.35348076809216999</v>
      </c>
      <c r="AE1961" s="10">
        <v>0.45362791541853198</v>
      </c>
      <c r="AF1961" s="9">
        <v>2.5096673188070186E-4</v>
      </c>
      <c r="AG1961" s="9">
        <v>6.2979642857142859E-2</v>
      </c>
    </row>
    <row r="1962" spans="3:33">
      <c r="C1962" t="s">
        <v>284</v>
      </c>
      <c r="D1962">
        <v>1999</v>
      </c>
      <c r="E1962" s="9">
        <v>0.50508637812002122</v>
      </c>
      <c r="F1962" s="9">
        <v>4.7859999999999993E-2</v>
      </c>
      <c r="G1962" s="9">
        <v>0.17599999999999993</v>
      </c>
      <c r="H1962" s="9">
        <v>0.44999999999999996</v>
      </c>
      <c r="I1962" s="9">
        <v>0.22466666666666665</v>
      </c>
      <c r="J1962" s="9">
        <v>0.78400000000000003</v>
      </c>
      <c r="K1962" s="10">
        <v>0.40658333333333335</v>
      </c>
      <c r="L1962" s="9">
        <v>0.871</v>
      </c>
      <c r="M1962" s="9">
        <v>0.59420593358568319</v>
      </c>
      <c r="N1962" s="10">
        <v>0.5</v>
      </c>
      <c r="O1962" s="10">
        <v>0.02</v>
      </c>
      <c r="P1962" s="9">
        <v>1</v>
      </c>
      <c r="Q1962" s="10">
        <v>0.44999999999999996</v>
      </c>
      <c r="R1962" s="9">
        <v>0.96479999999999999</v>
      </c>
      <c r="S1962" s="9">
        <v>0.48317219512195198</v>
      </c>
      <c r="T1962" s="11">
        <v>0.66535432999999999</v>
      </c>
      <c r="U1962" s="9">
        <v>0.20380823819999999</v>
      </c>
      <c r="V1962" s="10">
        <v>0.65194517554999998</v>
      </c>
      <c r="W1962" s="9">
        <v>0</v>
      </c>
      <c r="X1962" s="9">
        <v>0</v>
      </c>
      <c r="Y1962" s="9">
        <v>0.56400000000000006</v>
      </c>
      <c r="Z1962" s="9">
        <v>1</v>
      </c>
      <c r="AA1962" s="10">
        <v>9.4175095919079174E-2</v>
      </c>
      <c r="AB1962" s="9">
        <v>0.53185713629999998</v>
      </c>
      <c r="AC1962" s="9">
        <v>0.53100000000000003</v>
      </c>
      <c r="AD1962" s="10">
        <v>0.30897021924294299</v>
      </c>
      <c r="AE1962" s="10">
        <v>0.45477337307651899</v>
      </c>
      <c r="AF1962" s="9">
        <v>2.560885018022667E-4</v>
      </c>
      <c r="AG1962" s="9">
        <v>6.0485178571428579E-2</v>
      </c>
    </row>
    <row r="1963" spans="3:33">
      <c r="C1963" t="s">
        <v>284</v>
      </c>
      <c r="D1963">
        <v>2000</v>
      </c>
      <c r="E1963" s="9">
        <v>0.50508637812002122</v>
      </c>
      <c r="F1963" s="9">
        <v>4.7859999999999993E-2</v>
      </c>
      <c r="G1963" s="9">
        <v>0.17000000000000004</v>
      </c>
      <c r="H1963" s="9">
        <v>0.44999999999999996</v>
      </c>
      <c r="I1963" s="9">
        <v>0.22466666666666665</v>
      </c>
      <c r="J1963" s="9">
        <v>0.77</v>
      </c>
      <c r="K1963" s="10">
        <v>0.40658333333333335</v>
      </c>
      <c r="L1963" s="9">
        <v>0.86599999999999999</v>
      </c>
      <c r="M1963" s="9">
        <v>0.58997868352463012</v>
      </c>
      <c r="N1963" s="10">
        <v>0.5</v>
      </c>
      <c r="O1963" s="10">
        <v>0.04</v>
      </c>
      <c r="P1963" s="9">
        <v>1</v>
      </c>
      <c r="Q1963" s="10">
        <v>0.44999999999999996</v>
      </c>
      <c r="R1963" s="9">
        <v>0.96479999999999999</v>
      </c>
      <c r="S1963" s="9">
        <v>0.46696487804878206</v>
      </c>
      <c r="T1963" s="11">
        <v>0.66535432999999999</v>
      </c>
      <c r="U1963" s="9">
        <v>0.15208735940000001</v>
      </c>
      <c r="V1963" s="10">
        <v>0.59867025974999999</v>
      </c>
      <c r="W1963" s="9">
        <v>0</v>
      </c>
      <c r="X1963" s="9">
        <v>0</v>
      </c>
      <c r="Y1963" s="9">
        <v>0.56400000000000006</v>
      </c>
      <c r="Z1963" s="9">
        <v>1</v>
      </c>
      <c r="AA1963" s="10">
        <v>9.4175095919079174E-2</v>
      </c>
      <c r="AB1963" s="9">
        <v>0.51414284840000002</v>
      </c>
      <c r="AC1963" s="9">
        <v>0.51300000000000001</v>
      </c>
      <c r="AD1963" s="10">
        <v>0.26445967039371598</v>
      </c>
      <c r="AE1963" s="10">
        <v>0.45591883073450601</v>
      </c>
      <c r="AF1963" s="9">
        <v>4.6505958156353337E-4</v>
      </c>
      <c r="AG1963" s="9">
        <v>5.7990714285714291E-2</v>
      </c>
    </row>
    <row r="1964" spans="3:33">
      <c r="C1964" t="s">
        <v>284</v>
      </c>
      <c r="D1964">
        <v>2001</v>
      </c>
      <c r="E1964" s="9">
        <v>0.50508637812002122</v>
      </c>
      <c r="F1964" s="9">
        <v>4.7859999999999993E-2</v>
      </c>
      <c r="G1964" s="9">
        <v>0.16400000000000003</v>
      </c>
      <c r="H1964" s="9">
        <v>0.44999999999999996</v>
      </c>
      <c r="I1964" s="9">
        <v>0.22466666666666665</v>
      </c>
      <c r="J1964" s="9">
        <v>0.76</v>
      </c>
      <c r="K1964" s="10">
        <v>0.40658333333333335</v>
      </c>
      <c r="L1964" s="9">
        <v>0.86120000000000008</v>
      </c>
      <c r="M1964" s="9">
        <v>0.58438368440957367</v>
      </c>
      <c r="N1964" s="10">
        <v>0.5</v>
      </c>
      <c r="O1964" s="10">
        <v>0.01</v>
      </c>
      <c r="P1964" s="9">
        <v>1</v>
      </c>
      <c r="Q1964" s="10">
        <v>0.44999999999999996</v>
      </c>
      <c r="R1964" s="9">
        <v>0.96479999999999999</v>
      </c>
      <c r="S1964" s="9">
        <v>0.45132439024390392</v>
      </c>
      <c r="T1964" s="11">
        <v>0.66535432999999999</v>
      </c>
      <c r="U1964" s="9">
        <v>0.1373089643</v>
      </c>
      <c r="V1964" s="10">
        <v>0.55821708999999997</v>
      </c>
      <c r="W1964" s="9">
        <v>0</v>
      </c>
      <c r="X1964" s="9">
        <v>0</v>
      </c>
      <c r="Y1964" s="9">
        <v>0.56400000000000006</v>
      </c>
      <c r="Z1964" s="9">
        <v>1</v>
      </c>
      <c r="AA1964" s="10">
        <v>9.4175095919079174E-2</v>
      </c>
      <c r="AB1964" s="9">
        <v>0.49642856049999995</v>
      </c>
      <c r="AC1964" s="9">
        <v>0.51600000000000001</v>
      </c>
      <c r="AD1964" s="10">
        <v>0.20197200809299001</v>
      </c>
      <c r="AE1964" s="10">
        <v>0.39669554464147999</v>
      </c>
      <c r="AF1964" s="9">
        <v>7.6831565447279995E-4</v>
      </c>
      <c r="AG1964" s="9">
        <v>6.1735142857142856E-2</v>
      </c>
    </row>
    <row r="1965" spans="3:33">
      <c r="C1965" t="s">
        <v>284</v>
      </c>
      <c r="D1965">
        <v>2002</v>
      </c>
      <c r="E1965" s="9">
        <v>0.50508637812002122</v>
      </c>
      <c r="F1965" s="9">
        <v>4.7859999999999993E-2</v>
      </c>
      <c r="G1965" s="9">
        <v>0.15799999999999992</v>
      </c>
      <c r="H1965" s="9">
        <v>0.44999999999999996</v>
      </c>
      <c r="I1965" s="9">
        <v>0.22466666666666665</v>
      </c>
      <c r="J1965" s="9">
        <v>0.75</v>
      </c>
      <c r="K1965" s="10">
        <v>0.40658333333333335</v>
      </c>
      <c r="L1965" s="9">
        <v>0.85640000000000005</v>
      </c>
      <c r="M1965" s="9">
        <v>0.5826044241538707</v>
      </c>
      <c r="N1965" s="10">
        <v>0.5</v>
      </c>
      <c r="O1965" s="10">
        <v>0.01</v>
      </c>
      <c r="P1965" s="9">
        <v>1</v>
      </c>
      <c r="Q1965" s="10">
        <v>0.44999999999999996</v>
      </c>
      <c r="R1965" s="9">
        <v>0.96479999999999999</v>
      </c>
      <c r="S1965" s="9">
        <v>0.43627170731707399</v>
      </c>
      <c r="T1965" s="11">
        <v>0.66535432999999999</v>
      </c>
      <c r="U1965" s="9">
        <v>0.18134733729999999</v>
      </c>
      <c r="V1965" s="10">
        <v>0.51776392024999995</v>
      </c>
      <c r="W1965" s="9">
        <v>0</v>
      </c>
      <c r="X1965" s="9">
        <v>0</v>
      </c>
      <c r="Y1965" s="9">
        <v>0.56400000000000006</v>
      </c>
      <c r="Z1965" s="9">
        <v>1</v>
      </c>
      <c r="AA1965" s="10">
        <v>9.4175095919079174E-2</v>
      </c>
      <c r="AB1965" s="9">
        <v>0.47871427259999999</v>
      </c>
      <c r="AC1965" s="9">
        <v>0.52300000000000002</v>
      </c>
      <c r="AD1965" s="10">
        <v>0.13948434579226401</v>
      </c>
      <c r="AE1965" s="10">
        <v>0.33747225854845403</v>
      </c>
      <c r="AF1965" s="9">
        <v>9.5108215989372219E-4</v>
      </c>
      <c r="AG1965" s="9">
        <v>6.9678428571428572E-2</v>
      </c>
    </row>
    <row r="1966" spans="3:33">
      <c r="C1966" t="s">
        <v>284</v>
      </c>
      <c r="D1966">
        <v>2003</v>
      </c>
      <c r="E1966" s="9">
        <v>0.50508637812002122</v>
      </c>
      <c r="F1966" s="9">
        <v>4.7859999999999993E-2</v>
      </c>
      <c r="G1966" s="9">
        <v>0.15200000000000002</v>
      </c>
      <c r="H1966" s="9">
        <v>0.44999999999999996</v>
      </c>
      <c r="I1966" s="9">
        <v>0.22466666666666665</v>
      </c>
      <c r="J1966" s="9">
        <v>0.74</v>
      </c>
      <c r="K1966" s="10">
        <v>0.40658333333333335</v>
      </c>
      <c r="L1966" s="9">
        <v>0.85159999999999991</v>
      </c>
      <c r="M1966" s="9">
        <v>0.58112634456556456</v>
      </c>
      <c r="N1966" s="10">
        <v>0.5</v>
      </c>
      <c r="O1966" s="10">
        <v>0.02</v>
      </c>
      <c r="P1966" s="9">
        <v>1</v>
      </c>
      <c r="Q1966" s="10">
        <v>0.44999999999999996</v>
      </c>
      <c r="R1966" s="9">
        <v>0.96479999999999999</v>
      </c>
      <c r="S1966" s="9">
        <v>0.42190780487805002</v>
      </c>
      <c r="T1966" s="11">
        <v>0.66535432999999999</v>
      </c>
      <c r="U1966" s="9">
        <v>8.4214542449999999E-2</v>
      </c>
      <c r="V1966" s="10">
        <v>0.47731075049999999</v>
      </c>
      <c r="W1966" s="9">
        <v>0</v>
      </c>
      <c r="X1966" s="9">
        <v>0</v>
      </c>
      <c r="Y1966" s="9">
        <v>0.56400000000000006</v>
      </c>
      <c r="Z1966" s="9">
        <v>1</v>
      </c>
      <c r="AA1966" s="10">
        <v>9.4175095919079174E-2</v>
      </c>
      <c r="AB1966" s="9">
        <v>0.46099998470000003</v>
      </c>
      <c r="AC1966" s="9">
        <v>0.51500000000000001</v>
      </c>
      <c r="AD1966" s="10">
        <v>0.11659761014533801</v>
      </c>
      <c r="AE1966" s="10">
        <v>0.33822019343747201</v>
      </c>
      <c r="AF1966" s="9">
        <v>3.4821757048259998E-3</v>
      </c>
      <c r="AG1966" s="9">
        <v>6.8883857142857136E-2</v>
      </c>
    </row>
    <row r="1967" spans="3:33">
      <c r="C1967" t="s">
        <v>284</v>
      </c>
      <c r="D1967">
        <v>2004</v>
      </c>
      <c r="E1967" s="9">
        <v>0.50508637812002122</v>
      </c>
      <c r="F1967" s="9">
        <v>4.7859999999999993E-2</v>
      </c>
      <c r="G1967" s="9">
        <v>0.14599999999999991</v>
      </c>
      <c r="H1967" s="9">
        <v>0.44999999999999996</v>
      </c>
      <c r="I1967" s="9">
        <v>0.22466666666666665</v>
      </c>
      <c r="J1967" s="9">
        <v>0.73</v>
      </c>
      <c r="K1967" s="10">
        <v>0.40658333333333335</v>
      </c>
      <c r="L1967" s="9">
        <v>0.84680000000000011</v>
      </c>
      <c r="M1967" s="9">
        <v>0.54235813639123132</v>
      </c>
      <c r="N1967" s="10">
        <v>0.5</v>
      </c>
      <c r="O1967" s="10">
        <v>0.01</v>
      </c>
      <c r="P1967" s="9">
        <v>1</v>
      </c>
      <c r="Q1967" s="10">
        <v>0.44999999999999996</v>
      </c>
      <c r="R1967" s="9">
        <v>0.96479999999999999</v>
      </c>
      <c r="S1967" s="9">
        <v>0.40836390243902598</v>
      </c>
      <c r="T1967" s="11">
        <v>0.66535432999999999</v>
      </c>
      <c r="U1967" s="9">
        <v>0.19561724819999998</v>
      </c>
      <c r="V1967" s="10">
        <v>0.43685758075000003</v>
      </c>
      <c r="W1967" s="9">
        <v>0</v>
      </c>
      <c r="X1967" s="9">
        <v>0</v>
      </c>
      <c r="Y1967" s="9">
        <v>0.56400000000000006</v>
      </c>
      <c r="Z1967" s="9">
        <v>1</v>
      </c>
      <c r="AA1967" s="10">
        <v>9.4175095919079174E-2</v>
      </c>
      <c r="AB1967" s="9">
        <v>0.44340000000000002</v>
      </c>
      <c r="AC1967" s="9">
        <v>0.51200000000000001</v>
      </c>
      <c r="AD1967" s="10">
        <v>9.166397443995003E-2</v>
      </c>
      <c r="AE1967" s="10">
        <v>0.29561215770252203</v>
      </c>
      <c r="AF1967" s="9">
        <v>4.8640594353425558E-3</v>
      </c>
      <c r="AG1967" s="9">
        <v>7.9301142857142848E-2</v>
      </c>
    </row>
    <row r="1968" spans="3:33">
      <c r="C1968" t="s">
        <v>284</v>
      </c>
      <c r="D1968">
        <v>2005</v>
      </c>
      <c r="E1968" s="9">
        <v>0.50508637812002122</v>
      </c>
      <c r="F1968" s="9">
        <v>4.7859999999999993E-2</v>
      </c>
      <c r="G1968" s="9">
        <v>0.14000000000000001</v>
      </c>
      <c r="H1968" s="9">
        <v>0.44999999999999996</v>
      </c>
      <c r="I1968" s="9">
        <v>0.22466666666666665</v>
      </c>
      <c r="J1968" s="9">
        <v>0.72</v>
      </c>
      <c r="K1968" s="10">
        <v>0.40658333333333335</v>
      </c>
      <c r="L1968" s="9">
        <v>0.84200000000000008</v>
      </c>
      <c r="M1968" s="9">
        <v>0.597780283187898</v>
      </c>
      <c r="N1968" s="10">
        <v>0.5</v>
      </c>
      <c r="O1968" s="10">
        <v>0.01</v>
      </c>
      <c r="P1968" s="9">
        <v>1</v>
      </c>
      <c r="Q1968" s="10">
        <v>0.44999999999999996</v>
      </c>
      <c r="R1968" s="9">
        <v>0.96479999999999999</v>
      </c>
      <c r="S1968" s="9">
        <v>0.39588048780487806</v>
      </c>
      <c r="T1968" s="11">
        <v>0.66535432999999999</v>
      </c>
      <c r="U1968" s="9">
        <v>0.18640952059999999</v>
      </c>
      <c r="V1968" s="10">
        <v>0.39640441100000001</v>
      </c>
      <c r="W1968" s="9">
        <v>0</v>
      </c>
      <c r="X1968" s="9">
        <v>0</v>
      </c>
      <c r="Y1968" s="9">
        <v>0.56400000000000006</v>
      </c>
      <c r="Z1968" s="9">
        <v>1</v>
      </c>
      <c r="AA1968" s="10">
        <v>9.4175095919079174E-2</v>
      </c>
      <c r="AB1968" s="9">
        <v>0.43930000000000002</v>
      </c>
      <c r="AC1968" s="9">
        <v>0.51400000000000001</v>
      </c>
      <c r="AD1968" s="10">
        <v>2.6109123041247972E-2</v>
      </c>
      <c r="AE1968" s="10">
        <v>0.26627143617367199</v>
      </c>
      <c r="AF1968" s="9">
        <v>9.2784359289173335E-3</v>
      </c>
      <c r="AG1968" s="9">
        <v>7.7715120035450377E-2</v>
      </c>
    </row>
    <row r="1969" spans="3:33">
      <c r="C1969" t="s">
        <v>284</v>
      </c>
      <c r="D1969">
        <v>2006</v>
      </c>
      <c r="E1969" s="9">
        <v>0.50508637812002122</v>
      </c>
      <c r="F1969" s="9">
        <v>4.7859999999999993E-2</v>
      </c>
      <c r="G1969" s="9">
        <v>0.1333333333333333</v>
      </c>
      <c r="H1969" s="9">
        <v>0.44999999999999996</v>
      </c>
      <c r="I1969" s="9">
        <v>0.22466666666666665</v>
      </c>
      <c r="J1969" s="9">
        <v>0.71</v>
      </c>
      <c r="K1969" s="10">
        <v>0.40658333333333335</v>
      </c>
      <c r="L1969" s="9">
        <v>0.83719999999999994</v>
      </c>
      <c r="M1969" s="9">
        <v>0.59154354156723121</v>
      </c>
      <c r="N1969" s="10">
        <v>0.5</v>
      </c>
      <c r="O1969" s="10">
        <v>0.03</v>
      </c>
      <c r="P1969" s="9">
        <v>1</v>
      </c>
      <c r="Q1969" s="10">
        <v>0.44999999999999996</v>
      </c>
      <c r="R1969" s="9">
        <v>0.96479999999999999</v>
      </c>
      <c r="S1969" s="9">
        <v>0.38469804878048786</v>
      </c>
      <c r="T1969" s="11">
        <v>0.66535432999999999</v>
      </c>
      <c r="U1969" s="9">
        <v>0.1956858823</v>
      </c>
      <c r="V1969" s="10">
        <v>0.36780898316666666</v>
      </c>
      <c r="W1969" s="9">
        <v>0</v>
      </c>
      <c r="X1969" s="9">
        <v>0</v>
      </c>
      <c r="Y1969" s="9">
        <v>0.56400000000000006</v>
      </c>
      <c r="Z1969" s="9">
        <v>1</v>
      </c>
      <c r="AA1969" s="10">
        <v>9.4175095919079174E-2</v>
      </c>
      <c r="AB1969" s="9">
        <v>0.4415</v>
      </c>
      <c r="AC1969" s="9">
        <v>0.53700000000000003</v>
      </c>
      <c r="AD1969" s="10">
        <v>7.401351136660797E-2</v>
      </c>
      <c r="AE1969" s="10">
        <v>0.284477352334012</v>
      </c>
      <c r="AF1969" s="9">
        <v>4.6316590541232668E-2</v>
      </c>
      <c r="AG1969" s="9">
        <v>7.6129097213757893E-2</v>
      </c>
    </row>
    <row r="1970" spans="3:33">
      <c r="C1970" t="s">
        <v>284</v>
      </c>
      <c r="D1970">
        <v>2007</v>
      </c>
      <c r="E1970" s="9">
        <v>0.50508637812002122</v>
      </c>
      <c r="F1970" s="9">
        <v>4.7859999999999993E-2</v>
      </c>
      <c r="G1970" s="9">
        <v>0.12666666666666671</v>
      </c>
      <c r="H1970" s="9">
        <v>0.44999999999999996</v>
      </c>
      <c r="I1970" s="9">
        <v>0.22466666666666665</v>
      </c>
      <c r="J1970" s="9">
        <v>0.7</v>
      </c>
      <c r="K1970" s="10">
        <v>0.40658333333333335</v>
      </c>
      <c r="L1970" s="9">
        <v>0.83239999999999992</v>
      </c>
      <c r="M1970" s="9">
        <v>0.60169486386956472</v>
      </c>
      <c r="N1970" s="10">
        <v>0.5</v>
      </c>
      <c r="O1970" s="10">
        <v>0.05</v>
      </c>
      <c r="P1970" s="9">
        <v>1</v>
      </c>
      <c r="Q1970" s="10">
        <v>0.44999999999999996</v>
      </c>
      <c r="R1970" s="9">
        <v>0.96479999999999999</v>
      </c>
      <c r="S1970" s="9">
        <v>0.37483756097561016</v>
      </c>
      <c r="T1970" s="11">
        <v>0.66535432999999999</v>
      </c>
      <c r="U1970" s="9">
        <v>0.1307148642</v>
      </c>
      <c r="V1970" s="10">
        <v>0.33921355533333336</v>
      </c>
      <c r="W1970" s="9">
        <v>0</v>
      </c>
      <c r="X1970" s="9">
        <v>0</v>
      </c>
      <c r="Y1970" s="9">
        <v>0.56400000000000006</v>
      </c>
      <c r="Z1970" s="9">
        <v>1</v>
      </c>
      <c r="AA1970" s="10">
        <v>9.4175095919079174E-2</v>
      </c>
      <c r="AB1970" s="9">
        <v>0.45266999975033106</v>
      </c>
      <c r="AC1970" s="9">
        <v>0.54400000000000004</v>
      </c>
      <c r="AD1970" s="10">
        <v>5.8687537114318025E-2</v>
      </c>
      <c r="AE1970" s="10">
        <v>0.32348792078357003</v>
      </c>
      <c r="AF1970" s="9">
        <v>0.1284031704039989</v>
      </c>
      <c r="AG1970" s="9">
        <v>7.4543074392065409E-2</v>
      </c>
    </row>
    <row r="1971" spans="3:33">
      <c r="C1971" t="s">
        <v>284</v>
      </c>
      <c r="D1971">
        <v>2008</v>
      </c>
      <c r="E1971" s="9">
        <v>0.50508637812002122</v>
      </c>
      <c r="F1971" s="9">
        <v>4.7859999999999993E-2</v>
      </c>
      <c r="G1971" s="9">
        <v>0.12</v>
      </c>
      <c r="H1971" s="9">
        <v>0.44999999999999996</v>
      </c>
      <c r="I1971" s="9">
        <v>0.22466666666666665</v>
      </c>
      <c r="J1971" s="9">
        <v>0.69</v>
      </c>
      <c r="K1971" s="10">
        <v>0.40658333333333335</v>
      </c>
      <c r="L1971" s="9">
        <v>0.8276</v>
      </c>
      <c r="M1971" s="9">
        <v>0.63533508448923137</v>
      </c>
      <c r="N1971" s="10">
        <v>0.5</v>
      </c>
      <c r="O1971" s="10">
        <v>5.0999999977648258E-2</v>
      </c>
      <c r="P1971" s="9">
        <v>1</v>
      </c>
      <c r="Q1971" s="10">
        <v>0.44999999999999996</v>
      </c>
      <c r="R1971" s="9">
        <v>0.96479999999999999</v>
      </c>
      <c r="S1971" s="9">
        <v>0.36619853658536616</v>
      </c>
      <c r="T1971" s="11">
        <v>0.66535432999999999</v>
      </c>
      <c r="U1971" s="9">
        <v>0.1103697258</v>
      </c>
      <c r="V1971" s="10">
        <v>0.31061812750000001</v>
      </c>
      <c r="W1971" s="9">
        <v>0</v>
      </c>
      <c r="X1971" s="9">
        <v>0</v>
      </c>
      <c r="Y1971" s="9">
        <v>0.56400000000000006</v>
      </c>
      <c r="Z1971" s="9">
        <v>1</v>
      </c>
      <c r="AA1971" s="10">
        <v>9.4175095919079174E-2</v>
      </c>
      <c r="AB1971" s="9">
        <v>0.46383999950066213</v>
      </c>
      <c r="AC1971" s="9">
        <v>0.54100000000000004</v>
      </c>
      <c r="AD1971" s="10">
        <v>9.2407734481596032E-2</v>
      </c>
      <c r="AE1971" s="10">
        <v>0.33938500028829799</v>
      </c>
      <c r="AF1971" s="9">
        <v>0.16198345875828221</v>
      </c>
      <c r="AG1971" s="9">
        <v>7.2957051570372924E-2</v>
      </c>
    </row>
    <row r="1972" spans="3:33">
      <c r="C1972" t="s">
        <v>284</v>
      </c>
      <c r="D1972">
        <v>2009</v>
      </c>
      <c r="E1972" s="9">
        <v>0.50508637812002122</v>
      </c>
      <c r="F1972" s="9">
        <v>4.7859999999999993E-2</v>
      </c>
      <c r="G1972" s="9">
        <v>0.13759999960660929</v>
      </c>
      <c r="H1972" s="9">
        <v>0.44999999999999996</v>
      </c>
      <c r="I1972" s="9">
        <v>0.22466666666666665</v>
      </c>
      <c r="J1972" s="9">
        <v>0.69619999986141923</v>
      </c>
      <c r="K1972" s="10">
        <v>0.40658333333333335</v>
      </c>
      <c r="L1972" s="9">
        <v>0.82279999999999998</v>
      </c>
      <c r="M1972" s="9">
        <v>0.70967888310324967</v>
      </c>
      <c r="N1972" s="10">
        <v>0.5</v>
      </c>
      <c r="O1972" s="10">
        <v>5.1999999955296521E-2</v>
      </c>
      <c r="P1972" s="9">
        <v>1</v>
      </c>
      <c r="Q1972" s="10">
        <v>0.44999999999999996</v>
      </c>
      <c r="R1972" s="9">
        <v>0.96479999999999999</v>
      </c>
      <c r="S1972" s="9">
        <v>0.39287456525740305</v>
      </c>
      <c r="T1972" s="11">
        <v>0.66535432999999999</v>
      </c>
      <c r="U1972" s="9">
        <v>0.13742478499999999</v>
      </c>
      <c r="V1972" s="10">
        <v>0.31683048991114288</v>
      </c>
      <c r="W1972" s="9">
        <v>0</v>
      </c>
      <c r="X1972" s="9">
        <v>0</v>
      </c>
      <c r="Y1972" s="9">
        <v>0.56400000000000006</v>
      </c>
      <c r="Z1972" s="9">
        <v>1</v>
      </c>
      <c r="AA1972" s="10">
        <v>9.4175095919079174E-2</v>
      </c>
      <c r="AB1972" s="9">
        <v>0.47500999925099319</v>
      </c>
      <c r="AC1972" s="9">
        <v>0.53200000000000003</v>
      </c>
      <c r="AD1972" s="10">
        <v>0.13835615319858002</v>
      </c>
      <c r="AE1972" s="10">
        <v>0.38491516829515604</v>
      </c>
      <c r="AF1972" s="9">
        <v>0.28857968104462445</v>
      </c>
      <c r="AG1972" s="9">
        <v>7.137102874868044E-2</v>
      </c>
    </row>
    <row r="1973" spans="3:33">
      <c r="C1973" t="s">
        <v>284</v>
      </c>
      <c r="D1973">
        <v>2010</v>
      </c>
      <c r="E1973" s="9">
        <v>0.50508637812002122</v>
      </c>
      <c r="F1973" s="9">
        <v>4.7859999999999993E-2</v>
      </c>
      <c r="G1973" s="9">
        <v>0.1551999992132187</v>
      </c>
      <c r="H1973" s="9">
        <v>0.44999999999999996</v>
      </c>
      <c r="I1973" s="9">
        <v>0.22466666666666665</v>
      </c>
      <c r="J1973" s="9">
        <v>0.7023999997228384</v>
      </c>
      <c r="K1973" s="10">
        <v>0.40658333333333335</v>
      </c>
      <c r="L1973" s="9">
        <v>0.83102799981608999</v>
      </c>
      <c r="M1973" s="9">
        <v>0.70967888310324967</v>
      </c>
      <c r="N1973" s="10">
        <v>0.5</v>
      </c>
      <c r="O1973" s="10">
        <v>5.2999999932944776E-2</v>
      </c>
      <c r="P1973" s="9">
        <v>1</v>
      </c>
      <c r="Q1973" s="10">
        <v>0.44999999999999996</v>
      </c>
      <c r="R1973" s="9">
        <v>0.96479999999999999</v>
      </c>
      <c r="S1973" s="9">
        <v>0.41955059392944005</v>
      </c>
      <c r="T1973" s="11">
        <v>0.66535432999999999</v>
      </c>
      <c r="U1973" s="9">
        <v>0.13879903281928319</v>
      </c>
      <c r="V1973" s="10">
        <v>0.32304285232228575</v>
      </c>
      <c r="W1973" s="9">
        <v>0</v>
      </c>
      <c r="X1973" s="9">
        <v>0</v>
      </c>
      <c r="Y1973" s="9">
        <v>0.56400000000000006</v>
      </c>
      <c r="Z1973" s="9">
        <v>1</v>
      </c>
      <c r="AA1973" s="10">
        <v>9.4175095919079174E-2</v>
      </c>
      <c r="AB1973" s="9">
        <v>0.48617999900132414</v>
      </c>
      <c r="AC1973" s="9">
        <v>0.52700000000000002</v>
      </c>
      <c r="AD1973" s="10">
        <v>0.14197259158576053</v>
      </c>
      <c r="AE1973" s="10">
        <v>0.38606601658648099</v>
      </c>
      <c r="AF1973" s="9">
        <v>0.28569388429868076</v>
      </c>
      <c r="AG1973" s="9">
        <v>6.9785005926987956E-2</v>
      </c>
    </row>
    <row r="1974" spans="3:33">
      <c r="C1974" t="s">
        <v>286</v>
      </c>
      <c r="D1974">
        <v>1995</v>
      </c>
      <c r="E1974" s="9">
        <v>3.2364950495049526E-2</v>
      </c>
      <c r="F1974" s="9">
        <v>0.10815199978023768</v>
      </c>
      <c r="G1974" s="9">
        <v>0</v>
      </c>
      <c r="H1974" s="9">
        <v>0.42500000000000004</v>
      </c>
      <c r="I1974" s="9">
        <v>0</v>
      </c>
      <c r="J1974" s="9">
        <v>0</v>
      </c>
      <c r="K1974" s="10">
        <v>0.26374999999999998</v>
      </c>
      <c r="L1974" s="9">
        <v>0.27200000000000002</v>
      </c>
      <c r="M1974" s="9">
        <v>0</v>
      </c>
      <c r="N1974" s="10">
        <v>0.06</v>
      </c>
      <c r="O1974" s="10">
        <v>1</v>
      </c>
      <c r="P1974" s="9">
        <v>0</v>
      </c>
      <c r="Q1974" s="10">
        <v>6.7499999999999991E-2</v>
      </c>
      <c r="R1974" s="9">
        <v>0.16359999999999997</v>
      </c>
      <c r="S1974" s="9">
        <v>0.15190731707317218</v>
      </c>
      <c r="T1974" s="11">
        <v>0.13114754000000001</v>
      </c>
      <c r="U1974" s="9">
        <v>0</v>
      </c>
      <c r="V1974" s="10">
        <v>4.8370452499999998E-3</v>
      </c>
      <c r="W1974" s="9">
        <v>0.74871754482898178</v>
      </c>
      <c r="X1974" s="9">
        <v>0.73900016982005901</v>
      </c>
      <c r="Y1974" s="9">
        <v>0</v>
      </c>
      <c r="Z1974" s="9">
        <v>0.19</v>
      </c>
      <c r="AA1974" s="10">
        <v>0.13329383886255924</v>
      </c>
      <c r="AB1974" s="9">
        <v>9.9999999999999978E-2</v>
      </c>
      <c r="AC1974" s="9">
        <v>0.68306000031158332</v>
      </c>
      <c r="AD1974" s="10">
        <v>0.73348880698931984</v>
      </c>
      <c r="AE1974" s="10">
        <v>0.78309637493465734</v>
      </c>
      <c r="AF1974" s="9">
        <v>3.8737961765128663E-2</v>
      </c>
      <c r="AG1974" s="9">
        <v>0.67905171428571431</v>
      </c>
    </row>
    <row r="1975" spans="3:33">
      <c r="C1975" t="s">
        <v>286</v>
      </c>
      <c r="D1975">
        <v>1996</v>
      </c>
      <c r="E1975" s="9">
        <v>3.2364950495049526E-2</v>
      </c>
      <c r="F1975" s="9">
        <v>0.10618559982419015</v>
      </c>
      <c r="G1975" s="9">
        <v>0</v>
      </c>
      <c r="H1975" s="9">
        <v>0.42500000000000004</v>
      </c>
      <c r="I1975" s="9">
        <v>0</v>
      </c>
      <c r="J1975" s="9">
        <v>0</v>
      </c>
      <c r="K1975" s="10">
        <v>0.26374999999999998</v>
      </c>
      <c r="L1975" s="9">
        <v>0.26400000000000001</v>
      </c>
      <c r="M1975" s="9">
        <v>0</v>
      </c>
      <c r="N1975" s="10">
        <v>0.06</v>
      </c>
      <c r="O1975" s="10">
        <v>1</v>
      </c>
      <c r="P1975" s="9">
        <v>0</v>
      </c>
      <c r="Q1975" s="10">
        <v>6.7499999999999991E-2</v>
      </c>
      <c r="R1975" s="9">
        <v>0.16359999999999997</v>
      </c>
      <c r="S1975" s="9">
        <v>0.15128780487804994</v>
      </c>
      <c r="T1975" s="11">
        <v>0.13114754000000001</v>
      </c>
      <c r="U1975" s="9">
        <v>0</v>
      </c>
      <c r="V1975" s="10">
        <v>5.0119594999999996E-3</v>
      </c>
      <c r="W1975" s="9">
        <v>0.74871754482898178</v>
      </c>
      <c r="X1975" s="9">
        <v>0.73900016982005901</v>
      </c>
      <c r="Y1975" s="9">
        <v>0</v>
      </c>
      <c r="Z1975" s="9">
        <v>0.19</v>
      </c>
      <c r="AA1975" s="10">
        <v>0.13329383886255924</v>
      </c>
      <c r="AB1975" s="9">
        <v>9.9999999999999978E-2</v>
      </c>
      <c r="AC1975" s="9">
        <v>0.69700000000000006</v>
      </c>
      <c r="AD1975" s="10">
        <v>0.73825388457429797</v>
      </c>
      <c r="AE1975" s="10">
        <v>0.78887385184236802</v>
      </c>
      <c r="AF1975" s="9">
        <v>7.2751748977823563E-2</v>
      </c>
      <c r="AG1975" s="9">
        <v>0.68606314285714287</v>
      </c>
    </row>
    <row r="1976" spans="3:33">
      <c r="C1976" t="s">
        <v>286</v>
      </c>
      <c r="D1976">
        <v>1997</v>
      </c>
      <c r="E1976" s="9">
        <v>3.2364950495049526E-2</v>
      </c>
      <c r="F1976" s="9">
        <v>0.10421919986814261</v>
      </c>
      <c r="G1976" s="9">
        <v>0</v>
      </c>
      <c r="H1976" s="9">
        <v>0.42500000000000004</v>
      </c>
      <c r="I1976" s="9">
        <v>0</v>
      </c>
      <c r="J1976" s="9">
        <v>0</v>
      </c>
      <c r="K1976" s="10">
        <v>0.26374999999999998</v>
      </c>
      <c r="L1976" s="9">
        <v>0.25600000000000001</v>
      </c>
      <c r="M1976" s="9">
        <v>0</v>
      </c>
      <c r="N1976" s="10">
        <v>0.06</v>
      </c>
      <c r="O1976" s="10">
        <v>1</v>
      </c>
      <c r="P1976" s="9">
        <v>0</v>
      </c>
      <c r="Q1976" s="10">
        <v>6.7499999999999991E-2</v>
      </c>
      <c r="R1976" s="9">
        <v>0.16359999999999997</v>
      </c>
      <c r="S1976" s="9">
        <v>0.14411219512195206</v>
      </c>
      <c r="T1976" s="11">
        <v>0.13114754000000001</v>
      </c>
      <c r="U1976" s="9">
        <v>0</v>
      </c>
      <c r="V1976" s="10">
        <v>5.1868737499999994E-3</v>
      </c>
      <c r="W1976" s="9">
        <v>0.74871754482898178</v>
      </c>
      <c r="X1976" s="9">
        <v>0.73900016982005901</v>
      </c>
      <c r="Y1976" s="9">
        <v>0</v>
      </c>
      <c r="Z1976" s="9">
        <v>0.19</v>
      </c>
      <c r="AA1976" s="10">
        <v>0.13329383886255924</v>
      </c>
      <c r="AB1976" s="9">
        <v>9.9999999999999978E-2</v>
      </c>
      <c r="AC1976" s="9">
        <v>0.70400000000000007</v>
      </c>
      <c r="AD1976" s="10">
        <v>0.76189513070368697</v>
      </c>
      <c r="AE1976" s="10">
        <v>0.80581315780254603</v>
      </c>
      <c r="AF1976" s="9">
        <v>0.12223859664110889</v>
      </c>
      <c r="AG1976" s="9">
        <v>0.6737077142857143</v>
      </c>
    </row>
    <row r="1977" spans="3:33">
      <c r="C1977" t="s">
        <v>286</v>
      </c>
      <c r="D1977">
        <v>1998</v>
      </c>
      <c r="E1977" s="9">
        <v>3.2364950495049526E-2</v>
      </c>
      <c r="F1977" s="9">
        <v>0.10225279991209507</v>
      </c>
      <c r="G1977" s="9">
        <v>0</v>
      </c>
      <c r="H1977" s="9">
        <v>0.42500000000000004</v>
      </c>
      <c r="I1977" s="9">
        <v>0</v>
      </c>
      <c r="J1977" s="9">
        <v>0</v>
      </c>
      <c r="K1977" s="10">
        <v>0.26374999999999998</v>
      </c>
      <c r="L1977" s="9">
        <v>0.248</v>
      </c>
      <c r="M1977" s="9">
        <v>0</v>
      </c>
      <c r="N1977" s="10">
        <v>0.06</v>
      </c>
      <c r="O1977" s="10">
        <v>1</v>
      </c>
      <c r="P1977" s="9">
        <v>0</v>
      </c>
      <c r="Q1977" s="10">
        <v>6.7499999999999991E-2</v>
      </c>
      <c r="R1977" s="9">
        <v>0.16359999999999997</v>
      </c>
      <c r="S1977" s="9">
        <v>0.14254146341463614</v>
      </c>
      <c r="T1977" s="11">
        <v>0.13114754000000001</v>
      </c>
      <c r="U1977" s="9">
        <v>0</v>
      </c>
      <c r="V1977" s="10">
        <v>5.3617880000000001E-3</v>
      </c>
      <c r="W1977" s="9">
        <v>0.74871754482898178</v>
      </c>
      <c r="X1977" s="9">
        <v>0.73900016982005901</v>
      </c>
      <c r="Y1977" s="9">
        <v>0</v>
      </c>
      <c r="Z1977" s="9">
        <v>0.19</v>
      </c>
      <c r="AA1977" s="10">
        <v>0.13329383886255924</v>
      </c>
      <c r="AB1977" s="9">
        <v>9.9999999999999978E-2</v>
      </c>
      <c r="AC1977" s="9">
        <v>0.69200000000000006</v>
      </c>
      <c r="AD1977" s="10">
        <v>0.78553637683307598</v>
      </c>
      <c r="AE1977" s="10">
        <v>0.82275246376272404</v>
      </c>
      <c r="AF1977" s="9">
        <v>0.23718520405996557</v>
      </c>
      <c r="AG1977" s="9">
        <v>0.67988357142857148</v>
      </c>
    </row>
    <row r="1978" spans="3:33">
      <c r="C1978" t="s">
        <v>286</v>
      </c>
      <c r="D1978">
        <v>1999</v>
      </c>
      <c r="E1978" s="9">
        <v>3.2364950495049526E-2</v>
      </c>
      <c r="F1978" s="9">
        <v>0.10028639995604754</v>
      </c>
      <c r="G1978" s="9">
        <v>0</v>
      </c>
      <c r="H1978" s="9">
        <v>0.42500000000000004</v>
      </c>
      <c r="I1978" s="9">
        <v>0</v>
      </c>
      <c r="J1978" s="9">
        <v>0</v>
      </c>
      <c r="K1978" s="10">
        <v>0.26374999999999998</v>
      </c>
      <c r="L1978" s="9">
        <v>0.24</v>
      </c>
      <c r="M1978" s="9">
        <v>0</v>
      </c>
      <c r="N1978" s="10">
        <v>0.06</v>
      </c>
      <c r="O1978" s="10">
        <v>1</v>
      </c>
      <c r="P1978" s="9">
        <v>0</v>
      </c>
      <c r="Q1978" s="10">
        <v>6.7499999999999991E-2</v>
      </c>
      <c r="R1978" s="9">
        <v>0.16359999999999997</v>
      </c>
      <c r="S1978" s="9">
        <v>0.14334634146341618</v>
      </c>
      <c r="T1978" s="11">
        <v>0.13114754000000001</v>
      </c>
      <c r="U1978" s="9">
        <v>0</v>
      </c>
      <c r="V1978" s="10">
        <v>5.53670225E-3</v>
      </c>
      <c r="W1978" s="9">
        <v>0.74871754482898178</v>
      </c>
      <c r="X1978" s="9">
        <v>0.73900016982005901</v>
      </c>
      <c r="Y1978" s="9">
        <v>0</v>
      </c>
      <c r="Z1978" s="9">
        <v>0.19</v>
      </c>
      <c r="AA1978" s="10">
        <v>0.13329383886255924</v>
      </c>
      <c r="AB1978" s="9">
        <v>9.9999999999999978E-2</v>
      </c>
      <c r="AC1978" s="9">
        <v>0.70200000000000007</v>
      </c>
      <c r="AD1978" s="10">
        <v>0.78555577783671104</v>
      </c>
      <c r="AE1978" s="10">
        <v>0.81979167634709993</v>
      </c>
      <c r="AF1978" s="9">
        <v>0.47421420788076885</v>
      </c>
      <c r="AG1978" s="9">
        <v>0.70675914285714292</v>
      </c>
    </row>
    <row r="1979" spans="3:33">
      <c r="C1979" t="s">
        <v>286</v>
      </c>
      <c r="D1979">
        <v>2000</v>
      </c>
      <c r="E1979" s="9">
        <v>3.2364950495049526E-2</v>
      </c>
      <c r="F1979" s="9">
        <v>9.8320000000000005E-2</v>
      </c>
      <c r="G1979" s="9">
        <v>0</v>
      </c>
      <c r="H1979" s="9">
        <v>0.42500000000000004</v>
      </c>
      <c r="I1979" s="9">
        <v>0</v>
      </c>
      <c r="J1979" s="9">
        <v>0</v>
      </c>
      <c r="K1979" s="10">
        <v>0.26374999999999998</v>
      </c>
      <c r="L1979" s="9">
        <v>0.23199999999999998</v>
      </c>
      <c r="M1979" s="9">
        <v>0</v>
      </c>
      <c r="N1979" s="10">
        <v>0.06</v>
      </c>
      <c r="O1979" s="10">
        <v>0.83</v>
      </c>
      <c r="P1979" s="9">
        <v>0</v>
      </c>
      <c r="Q1979" s="10">
        <v>6.7499999999999991E-2</v>
      </c>
      <c r="R1979" s="9">
        <v>0.16359999999999997</v>
      </c>
      <c r="S1979" s="9">
        <v>0.14024390243902585</v>
      </c>
      <c r="T1979" s="11">
        <v>0.13114754000000001</v>
      </c>
      <c r="U1979" s="9">
        <v>0</v>
      </c>
      <c r="V1979" s="10">
        <v>5.7116164999999998E-3</v>
      </c>
      <c r="W1979" s="9">
        <v>0.74871754482898178</v>
      </c>
      <c r="X1979" s="9">
        <v>0.73900016982005901</v>
      </c>
      <c r="Y1979" s="9">
        <v>0</v>
      </c>
      <c r="Z1979" s="9">
        <v>0.19</v>
      </c>
      <c r="AA1979" s="10">
        <v>0.13329383886255924</v>
      </c>
      <c r="AB1979" s="9">
        <v>9.9999999999999978E-2</v>
      </c>
      <c r="AC1979" s="9">
        <v>0.70400000000000007</v>
      </c>
      <c r="AD1979" s="10">
        <v>0.785575178840346</v>
      </c>
      <c r="AE1979" s="10">
        <v>0.81683088893147604</v>
      </c>
      <c r="AF1979" s="9">
        <v>0.75037215357502673</v>
      </c>
      <c r="AG1979" s="9">
        <v>0.74418514285714288</v>
      </c>
    </row>
    <row r="1980" spans="3:33">
      <c r="C1980" t="s">
        <v>286</v>
      </c>
      <c r="D1980">
        <v>2001</v>
      </c>
      <c r="E1980" s="9">
        <v>3.2364950495049526E-2</v>
      </c>
      <c r="F1980" s="9">
        <v>0.10383600000000001</v>
      </c>
      <c r="G1980" s="9">
        <v>0</v>
      </c>
      <c r="H1980" s="9">
        <v>0.42500000000000004</v>
      </c>
      <c r="I1980" s="9">
        <v>0</v>
      </c>
      <c r="J1980" s="9">
        <v>0</v>
      </c>
      <c r="K1980" s="10">
        <v>0.26374999999999998</v>
      </c>
      <c r="L1980" s="9">
        <v>0.22519999999999998</v>
      </c>
      <c r="M1980" s="9">
        <v>0</v>
      </c>
      <c r="N1980" s="10">
        <v>0.06</v>
      </c>
      <c r="O1980" s="10">
        <v>1</v>
      </c>
      <c r="P1980" s="9">
        <v>0</v>
      </c>
      <c r="Q1980" s="10">
        <v>6.7499999999999991E-2</v>
      </c>
      <c r="R1980" s="9">
        <v>0.16359999999999997</v>
      </c>
      <c r="S1980" s="9">
        <v>0.13609756097560988</v>
      </c>
      <c r="T1980" s="11">
        <v>0.13114754000000001</v>
      </c>
      <c r="U1980" s="9">
        <v>0</v>
      </c>
      <c r="V1980" s="10">
        <v>5.2767861999999995E-3</v>
      </c>
      <c r="W1980" s="9">
        <v>0.74871754482898178</v>
      </c>
      <c r="X1980" s="9">
        <v>0.73900016982005901</v>
      </c>
      <c r="Y1980" s="9">
        <v>0</v>
      </c>
      <c r="Z1980" s="9">
        <v>0.19</v>
      </c>
      <c r="AA1980" s="10">
        <v>0.13329383886255924</v>
      </c>
      <c r="AB1980" s="9">
        <v>0.1179999995976686</v>
      </c>
      <c r="AC1980" s="9">
        <v>0.73</v>
      </c>
      <c r="AD1980" s="10">
        <v>0.77227016801476001</v>
      </c>
      <c r="AE1980" s="10">
        <v>0.80669256324023597</v>
      </c>
      <c r="AF1980" s="9">
        <v>0.84478864150545563</v>
      </c>
      <c r="AG1980" s="9">
        <v>0.77530342857142853</v>
      </c>
    </row>
    <row r="1981" spans="3:33">
      <c r="C1981" t="s">
        <v>286</v>
      </c>
      <c r="D1981">
        <v>2002</v>
      </c>
      <c r="E1981" s="9">
        <v>3.2364950495049526E-2</v>
      </c>
      <c r="F1981" s="9">
        <v>0.109352</v>
      </c>
      <c r="G1981" s="9">
        <v>0</v>
      </c>
      <c r="H1981" s="9">
        <v>0.42500000000000004</v>
      </c>
      <c r="I1981" s="9">
        <v>0</v>
      </c>
      <c r="J1981" s="9">
        <v>0</v>
      </c>
      <c r="K1981" s="10">
        <v>0.26374999999999998</v>
      </c>
      <c r="L1981" s="9">
        <v>0.21840000000000001</v>
      </c>
      <c r="M1981" s="9">
        <v>0</v>
      </c>
      <c r="N1981" s="10">
        <v>0.06</v>
      </c>
      <c r="O1981" s="10">
        <v>1</v>
      </c>
      <c r="P1981" s="9">
        <v>0</v>
      </c>
      <c r="Q1981" s="10">
        <v>6.7499999999999991E-2</v>
      </c>
      <c r="R1981" s="9">
        <v>0.16359999999999997</v>
      </c>
      <c r="S1981" s="9">
        <v>0.13434634146341606</v>
      </c>
      <c r="T1981" s="11">
        <v>0.13114754000000001</v>
      </c>
      <c r="U1981" s="9">
        <v>0</v>
      </c>
      <c r="V1981" s="10">
        <v>4.8419559000000001E-3</v>
      </c>
      <c r="W1981" s="9">
        <v>0.74871754482898178</v>
      </c>
      <c r="X1981" s="9">
        <v>0.73900016982005901</v>
      </c>
      <c r="Y1981" s="9">
        <v>0</v>
      </c>
      <c r="Z1981" s="9">
        <v>0.19</v>
      </c>
      <c r="AA1981" s="10">
        <v>0.13329383886255924</v>
      </c>
      <c r="AB1981" s="9">
        <v>0.13599999919533734</v>
      </c>
      <c r="AC1981" s="9">
        <v>0.75099999999999989</v>
      </c>
      <c r="AD1981" s="10">
        <v>0.75896515718917401</v>
      </c>
      <c r="AE1981" s="10">
        <v>0.79655423754899601</v>
      </c>
      <c r="AF1981" s="9">
        <v>0.83253050862732114</v>
      </c>
      <c r="AG1981" s="9">
        <v>0.79535771428571433</v>
      </c>
    </row>
    <row r="1982" spans="3:33">
      <c r="C1982" t="s">
        <v>286</v>
      </c>
      <c r="D1982">
        <v>2003</v>
      </c>
      <c r="E1982" s="9">
        <v>3.2364950495049526E-2</v>
      </c>
      <c r="F1982" s="9">
        <v>0.11486800000000001</v>
      </c>
      <c r="G1982" s="9">
        <v>0</v>
      </c>
      <c r="H1982" s="9">
        <v>0.42500000000000004</v>
      </c>
      <c r="I1982" s="9">
        <v>0</v>
      </c>
      <c r="J1982" s="9">
        <v>0</v>
      </c>
      <c r="K1982" s="10">
        <v>0.26374999999999998</v>
      </c>
      <c r="L1982" s="9">
        <v>0.21160000000000001</v>
      </c>
      <c r="M1982" s="9">
        <v>0</v>
      </c>
      <c r="N1982" s="10">
        <v>0.06</v>
      </c>
      <c r="O1982" s="10">
        <v>1</v>
      </c>
      <c r="P1982" s="9">
        <v>0</v>
      </c>
      <c r="Q1982" s="10">
        <v>6.7499999999999991E-2</v>
      </c>
      <c r="R1982" s="9">
        <v>0.16359999999999997</v>
      </c>
      <c r="S1982" s="9">
        <v>0.13014634146341597</v>
      </c>
      <c r="T1982" s="11">
        <v>0.13114754000000001</v>
      </c>
      <c r="U1982" s="9">
        <v>0</v>
      </c>
      <c r="V1982" s="10">
        <v>4.4071255999999998E-3</v>
      </c>
      <c r="W1982" s="9">
        <v>0.74871754482898178</v>
      </c>
      <c r="X1982" s="9">
        <v>0.73900016982005901</v>
      </c>
      <c r="Y1982" s="9">
        <v>0</v>
      </c>
      <c r="Z1982" s="9">
        <v>0.19</v>
      </c>
      <c r="AA1982" s="10">
        <v>0.13329383886255924</v>
      </c>
      <c r="AB1982" s="9">
        <v>0.15399999879300597</v>
      </c>
      <c r="AC1982" s="9">
        <v>0.746</v>
      </c>
      <c r="AD1982" s="10">
        <v>0.73767731841138795</v>
      </c>
      <c r="AE1982" s="10">
        <v>0.80526223064789393</v>
      </c>
      <c r="AF1982" s="9">
        <v>0.90393992423607994</v>
      </c>
      <c r="AG1982" s="9">
        <v>0.80565042857142855</v>
      </c>
    </row>
    <row r="1983" spans="3:33">
      <c r="C1983" t="s">
        <v>286</v>
      </c>
      <c r="D1983">
        <v>2004</v>
      </c>
      <c r="E1983" s="9">
        <v>3.2364950495049526E-2</v>
      </c>
      <c r="F1983" s="9">
        <v>0.12038399999999999</v>
      </c>
      <c r="G1983" s="9">
        <v>0</v>
      </c>
      <c r="H1983" s="9">
        <v>0.42500000000000004</v>
      </c>
      <c r="I1983" s="9">
        <v>0</v>
      </c>
      <c r="J1983" s="9">
        <v>0</v>
      </c>
      <c r="K1983" s="10">
        <v>0.26374999999999998</v>
      </c>
      <c r="L1983" s="9">
        <v>0.20480000000000001</v>
      </c>
      <c r="M1983" s="9">
        <v>0</v>
      </c>
      <c r="N1983" s="10">
        <v>0.06</v>
      </c>
      <c r="O1983" s="10">
        <v>1</v>
      </c>
      <c r="P1983" s="9">
        <v>0</v>
      </c>
      <c r="Q1983" s="10">
        <v>6.7499999999999991E-2</v>
      </c>
      <c r="R1983" s="9">
        <v>0.126336</v>
      </c>
      <c r="S1983" s="9">
        <v>0.12614634146341586</v>
      </c>
      <c r="T1983" s="11">
        <v>0.13114754000000001</v>
      </c>
      <c r="U1983" s="9">
        <v>0</v>
      </c>
      <c r="V1983" s="10">
        <v>3.9722953000000004E-3</v>
      </c>
      <c r="W1983" s="9">
        <v>0.74871754482898178</v>
      </c>
      <c r="X1983" s="9">
        <v>0.73900016982005901</v>
      </c>
      <c r="Y1983" s="9">
        <v>0</v>
      </c>
      <c r="Z1983" s="9">
        <v>0.19</v>
      </c>
      <c r="AA1983" s="10">
        <v>0.13329383886255924</v>
      </c>
      <c r="AB1983" s="9">
        <v>0.17199999839067459</v>
      </c>
      <c r="AC1983" s="9">
        <v>0.745</v>
      </c>
      <c r="AD1983" s="10">
        <v>0.71127553919943198</v>
      </c>
      <c r="AE1983" s="10">
        <v>0.84606721525123996</v>
      </c>
      <c r="AF1983" s="9">
        <v>1</v>
      </c>
      <c r="AG1983" s="9">
        <v>0.82185685714285717</v>
      </c>
    </row>
    <row r="1984" spans="3:33">
      <c r="C1984" t="s">
        <v>286</v>
      </c>
      <c r="D1984">
        <v>2005</v>
      </c>
      <c r="E1984" s="9">
        <v>3.2364950495049526E-2</v>
      </c>
      <c r="F1984" s="9">
        <v>0.12590000000000001</v>
      </c>
      <c r="G1984" s="9">
        <v>0</v>
      </c>
      <c r="H1984" s="9">
        <v>0.42500000000000004</v>
      </c>
      <c r="I1984" s="9">
        <v>0</v>
      </c>
      <c r="J1984" s="9">
        <v>0</v>
      </c>
      <c r="K1984" s="10">
        <v>0.26374999999999998</v>
      </c>
      <c r="L1984" s="9">
        <v>0.19800000000000001</v>
      </c>
      <c r="M1984" s="9">
        <v>0</v>
      </c>
      <c r="N1984" s="10">
        <v>0.06</v>
      </c>
      <c r="O1984" s="10">
        <v>1</v>
      </c>
      <c r="P1984" s="9">
        <v>0</v>
      </c>
      <c r="Q1984" s="10">
        <v>6.7499999999999991E-2</v>
      </c>
      <c r="R1984" s="9">
        <v>0.11856</v>
      </c>
      <c r="S1984" s="9">
        <v>0.11139024390244001</v>
      </c>
      <c r="T1984" s="11">
        <v>0.13114754000000001</v>
      </c>
      <c r="U1984" s="9">
        <v>0</v>
      </c>
      <c r="V1984" s="10">
        <v>3.5374650000000001E-3</v>
      </c>
      <c r="W1984" s="9">
        <v>0.74871754482898178</v>
      </c>
      <c r="X1984" s="9">
        <v>0.73900016982005901</v>
      </c>
      <c r="Y1984" s="9">
        <v>0</v>
      </c>
      <c r="Z1984" s="9">
        <v>0.19</v>
      </c>
      <c r="AA1984" s="10">
        <v>0.13329383886255924</v>
      </c>
      <c r="AB1984" s="9">
        <v>0.18999999798834322</v>
      </c>
      <c r="AC1984" s="9">
        <v>0.72900000000000009</v>
      </c>
      <c r="AD1984" s="10">
        <v>0.69378233913425602</v>
      </c>
      <c r="AE1984" s="10">
        <v>0.83745097449257799</v>
      </c>
      <c r="AF1984" s="9">
        <v>1</v>
      </c>
      <c r="AG1984" s="9">
        <v>0.84327657142857138</v>
      </c>
    </row>
    <row r="1985" spans="3:33">
      <c r="C1985" t="s">
        <v>286</v>
      </c>
      <c r="D1985">
        <v>2006</v>
      </c>
      <c r="E1985" s="9">
        <v>3.2364950495049526E-2</v>
      </c>
      <c r="F1985" s="9">
        <v>0.10071999999999999</v>
      </c>
      <c r="G1985" s="9">
        <v>0</v>
      </c>
      <c r="H1985" s="9">
        <v>0.42500000000000004</v>
      </c>
      <c r="I1985" s="9">
        <v>0</v>
      </c>
      <c r="J1985" s="9">
        <v>0</v>
      </c>
      <c r="K1985" s="10">
        <v>0.26374999999999998</v>
      </c>
      <c r="L1985" s="9">
        <v>0.19260000000000002</v>
      </c>
      <c r="M1985" s="9">
        <v>0.39448391140827399</v>
      </c>
      <c r="N1985" s="10">
        <v>0.06</v>
      </c>
      <c r="O1985" s="10">
        <v>1</v>
      </c>
      <c r="P1985" s="9">
        <v>0</v>
      </c>
      <c r="Q1985" s="10">
        <v>6.7499999999999991E-2</v>
      </c>
      <c r="R1985" s="9">
        <v>0.11024</v>
      </c>
      <c r="S1985" s="9">
        <v>0.10365365853658604</v>
      </c>
      <c r="T1985" s="11">
        <v>0.13114754000000001</v>
      </c>
      <c r="U1985" s="9">
        <v>0</v>
      </c>
      <c r="V1985" s="10">
        <v>3.5398108333333333E-3</v>
      </c>
      <c r="W1985" s="9">
        <v>0.74871754482898178</v>
      </c>
      <c r="X1985" s="9">
        <v>0.73900016982005901</v>
      </c>
      <c r="Y1985" s="9">
        <v>0</v>
      </c>
      <c r="Z1985" s="9">
        <v>0.19</v>
      </c>
      <c r="AA1985" s="10">
        <v>0.13329383886255924</v>
      </c>
      <c r="AB1985" s="9">
        <v>0.20799999758601184</v>
      </c>
      <c r="AC1985" s="9">
        <v>0.754</v>
      </c>
      <c r="AD1985" s="10">
        <v>0.67792485437476802</v>
      </c>
      <c r="AE1985" s="10">
        <v>0.81778800434149412</v>
      </c>
      <c r="AF1985" s="9">
        <v>1</v>
      </c>
      <c r="AG1985" s="9">
        <v>0.85380085714285714</v>
      </c>
    </row>
    <row r="1986" spans="3:33">
      <c r="C1986" t="s">
        <v>286</v>
      </c>
      <c r="D1986">
        <v>2007</v>
      </c>
      <c r="E1986" s="9">
        <v>3.2364950495049526E-2</v>
      </c>
      <c r="F1986" s="9">
        <v>7.5539999999999996E-2</v>
      </c>
      <c r="G1986" s="9">
        <v>0</v>
      </c>
      <c r="H1986" s="9">
        <v>0.42500000000000004</v>
      </c>
      <c r="I1986" s="9">
        <v>0</v>
      </c>
      <c r="J1986" s="9">
        <v>0</v>
      </c>
      <c r="K1986" s="10">
        <v>0.26374999999999998</v>
      </c>
      <c r="L1986" s="9">
        <v>0.18719999999999998</v>
      </c>
      <c r="M1986" s="9">
        <v>0.39448391140827399</v>
      </c>
      <c r="N1986" s="10">
        <v>0.06</v>
      </c>
      <c r="O1986" s="10">
        <v>1</v>
      </c>
      <c r="P1986" s="9">
        <v>0</v>
      </c>
      <c r="Q1986" s="10">
        <v>6.7499999999999991E-2</v>
      </c>
      <c r="R1986" s="9">
        <v>8.0520000000000036E-2</v>
      </c>
      <c r="S1986" s="9">
        <v>9.4478048780488044E-2</v>
      </c>
      <c r="T1986" s="11">
        <v>0.13114754000000001</v>
      </c>
      <c r="U1986" s="9">
        <v>0</v>
      </c>
      <c r="V1986" s="10">
        <v>3.5421566666666666E-3</v>
      </c>
      <c r="W1986" s="9">
        <v>0.74871754482898178</v>
      </c>
      <c r="X1986" s="9">
        <v>0.73900016982005901</v>
      </c>
      <c r="Y1986" s="9">
        <v>0</v>
      </c>
      <c r="Z1986" s="9">
        <v>0.19</v>
      </c>
      <c r="AA1986" s="10">
        <v>0.13329383886255924</v>
      </c>
      <c r="AB1986" s="9">
        <v>0.22599999718368058</v>
      </c>
      <c r="AC1986" s="9">
        <v>0.755</v>
      </c>
      <c r="AD1986" s="10">
        <v>0.66442254006543999</v>
      </c>
      <c r="AE1986" s="10">
        <v>0.80860635297148209</v>
      </c>
      <c r="AF1986" s="9">
        <v>1</v>
      </c>
      <c r="AG1986" s="9">
        <v>0.85844428571428566</v>
      </c>
    </row>
    <row r="1987" spans="3:33">
      <c r="C1987" t="s">
        <v>286</v>
      </c>
      <c r="D1987">
        <v>2008</v>
      </c>
      <c r="E1987" s="9">
        <v>3.2364950495049526E-2</v>
      </c>
      <c r="F1987" s="9">
        <v>5.0359999999999995E-2</v>
      </c>
      <c r="G1987" s="9">
        <v>0</v>
      </c>
      <c r="H1987" s="9">
        <v>0.42500000000000004</v>
      </c>
      <c r="I1987" s="9">
        <v>0</v>
      </c>
      <c r="J1987" s="9">
        <v>0</v>
      </c>
      <c r="K1987" s="10">
        <v>0.26374999999999998</v>
      </c>
      <c r="L1987" s="9">
        <v>0.18179999999999999</v>
      </c>
      <c r="M1987" s="9">
        <v>0.445976192175774</v>
      </c>
      <c r="N1987" s="10">
        <v>0.06</v>
      </c>
      <c r="O1987" s="10">
        <v>1</v>
      </c>
      <c r="P1987" s="9">
        <v>0</v>
      </c>
      <c r="Q1987" s="10">
        <v>6.7499999999999991E-2</v>
      </c>
      <c r="R1987" s="9">
        <v>0.68032000000000004</v>
      </c>
      <c r="S1987" s="9">
        <v>9.1985365853660128E-2</v>
      </c>
      <c r="T1987" s="11">
        <v>0.13114754000000001</v>
      </c>
      <c r="U1987" s="9">
        <v>0</v>
      </c>
      <c r="V1987" s="10">
        <v>3.5445024999999999E-3</v>
      </c>
      <c r="W1987" s="9">
        <v>0.74871754482898178</v>
      </c>
      <c r="X1987" s="9">
        <v>0.73900016982005901</v>
      </c>
      <c r="Y1987" s="9">
        <v>0</v>
      </c>
      <c r="Z1987" s="9">
        <v>0.19</v>
      </c>
      <c r="AA1987" s="10">
        <v>0.13329383886255924</v>
      </c>
      <c r="AB1987" s="9">
        <v>0.2439999967813492</v>
      </c>
      <c r="AC1987" s="9">
        <v>0.77400000000000002</v>
      </c>
      <c r="AD1987" s="10">
        <v>0.681895186254458</v>
      </c>
      <c r="AE1987" s="10">
        <v>0.80587043903056799</v>
      </c>
      <c r="AF1987" s="9">
        <v>1</v>
      </c>
      <c r="AG1987" s="9">
        <v>0.86573985714285717</v>
      </c>
    </row>
    <row r="1988" spans="3:33">
      <c r="C1988" t="s">
        <v>286</v>
      </c>
      <c r="D1988">
        <v>2009</v>
      </c>
      <c r="E1988" s="9">
        <v>3.2364950495049526E-2</v>
      </c>
      <c r="F1988" s="9">
        <v>2.5179999999999998E-2</v>
      </c>
      <c r="G1988" s="9">
        <v>1.9999999552965164E-2</v>
      </c>
      <c r="H1988" s="9">
        <v>0.42500000000000004</v>
      </c>
      <c r="I1988" s="9">
        <v>0</v>
      </c>
      <c r="J1988" s="9">
        <v>1.9999999552965164E-2</v>
      </c>
      <c r="K1988" s="10">
        <v>0.26374999999999998</v>
      </c>
      <c r="L1988" s="9">
        <v>0.1764</v>
      </c>
      <c r="M1988" s="9">
        <v>0.445976192175774</v>
      </c>
      <c r="N1988" s="10">
        <v>0.06</v>
      </c>
      <c r="O1988" s="10">
        <v>1</v>
      </c>
      <c r="P1988" s="9">
        <v>0</v>
      </c>
      <c r="Q1988" s="10">
        <v>6.7499999999999991E-2</v>
      </c>
      <c r="R1988" s="9">
        <v>0.68032000000000004</v>
      </c>
      <c r="S1988" s="9">
        <v>0.12414565781774856</v>
      </c>
      <c r="T1988" s="11">
        <v>0.13114754000000001</v>
      </c>
      <c r="U1988" s="9">
        <v>0</v>
      </c>
      <c r="V1988" s="10">
        <v>3.6153925484154839E-3</v>
      </c>
      <c r="W1988" s="9">
        <v>0.74871754482898178</v>
      </c>
      <c r="X1988" s="9">
        <v>0.73900016982005901</v>
      </c>
      <c r="Y1988" s="9">
        <v>0</v>
      </c>
      <c r="Z1988" s="9">
        <v>0.19</v>
      </c>
      <c r="AA1988" s="10">
        <v>0.13329383886255924</v>
      </c>
      <c r="AB1988" s="9">
        <v>0.26199999637901783</v>
      </c>
      <c r="AC1988" s="9">
        <v>0.77</v>
      </c>
      <c r="AD1988" s="10">
        <v>0.68935552312942205</v>
      </c>
      <c r="AE1988" s="10">
        <v>0.81028279843717388</v>
      </c>
      <c r="AF1988" s="9">
        <v>1</v>
      </c>
      <c r="AG1988" s="9">
        <v>0.84842506038701593</v>
      </c>
    </row>
    <row r="1989" spans="3:33">
      <c r="C1989" t="s">
        <v>286</v>
      </c>
      <c r="D1989">
        <v>2010</v>
      </c>
      <c r="E1989" s="9">
        <v>3.2364950495049526E-2</v>
      </c>
      <c r="F1989" s="9">
        <v>0</v>
      </c>
      <c r="G1989" s="9">
        <v>3.9999999105930328E-2</v>
      </c>
      <c r="H1989" s="9">
        <v>0.42500000000000004</v>
      </c>
      <c r="I1989" s="9">
        <v>0</v>
      </c>
      <c r="J1989" s="9">
        <v>3.9999999105930328E-2</v>
      </c>
      <c r="K1989" s="10">
        <v>0.26374999999999998</v>
      </c>
      <c r="L1989" s="9">
        <v>0.17816399996057153</v>
      </c>
      <c r="M1989" s="9">
        <v>0.445976192175774</v>
      </c>
      <c r="N1989" s="10">
        <v>0.06</v>
      </c>
      <c r="O1989" s="10">
        <v>1</v>
      </c>
      <c r="P1989" s="9">
        <v>0</v>
      </c>
      <c r="Q1989" s="10">
        <v>6.7499999999999991E-2</v>
      </c>
      <c r="R1989" s="9">
        <v>0.68032000000000004</v>
      </c>
      <c r="S1989" s="9">
        <v>0.15630594978183665</v>
      </c>
      <c r="T1989" s="11">
        <v>0.13114754000000001</v>
      </c>
      <c r="U1989" s="9">
        <v>0</v>
      </c>
      <c r="V1989" s="10">
        <v>3.6862825968309678E-3</v>
      </c>
      <c r="W1989" s="9">
        <v>0.74871754482898178</v>
      </c>
      <c r="X1989" s="9">
        <v>0.73900016982005901</v>
      </c>
      <c r="Y1989" s="9">
        <v>0</v>
      </c>
      <c r="Z1989" s="9">
        <v>0.19</v>
      </c>
      <c r="AA1989" s="10">
        <v>0.13329383886255924</v>
      </c>
      <c r="AB1989" s="9">
        <v>0.27999999597668646</v>
      </c>
      <c r="AC1989" s="9">
        <v>0.75</v>
      </c>
      <c r="AD1989" s="10">
        <v>0.687461967940452</v>
      </c>
      <c r="AE1989" s="10">
        <v>0.80717997052215584</v>
      </c>
      <c r="AF1989" s="9">
        <v>1</v>
      </c>
      <c r="AG1989" s="9">
        <v>0.83111026363117468</v>
      </c>
    </row>
    <row r="1990" spans="3:33">
      <c r="C1990" t="s">
        <v>288</v>
      </c>
      <c r="D1990">
        <v>1995</v>
      </c>
      <c r="E1990" s="9">
        <v>1</v>
      </c>
      <c r="F1990" s="9">
        <v>1.4539999999999999E-2</v>
      </c>
      <c r="G1990" s="9">
        <v>0</v>
      </c>
      <c r="H1990" s="9">
        <v>9.9999999999999978E-2</v>
      </c>
      <c r="I1990" s="9">
        <v>0</v>
      </c>
      <c r="J1990" s="9">
        <v>0</v>
      </c>
      <c r="K1990" s="10">
        <v>0.13616666666666666</v>
      </c>
      <c r="L1990" s="9">
        <v>0.14699999999999999</v>
      </c>
      <c r="M1990" s="9">
        <v>0.46826183982147285</v>
      </c>
      <c r="N1990" s="10">
        <v>0.12</v>
      </c>
      <c r="O1990" s="10">
        <v>0.34</v>
      </c>
      <c r="P1990" s="9">
        <v>0</v>
      </c>
      <c r="Q1990" s="10">
        <v>0.85</v>
      </c>
      <c r="R1990" s="9">
        <v>0.46179999999999999</v>
      </c>
      <c r="S1990" s="9">
        <v>0.16531707317073197</v>
      </c>
      <c r="T1990" s="11">
        <v>7.1258907999999996E-2</v>
      </c>
      <c r="U1990" s="9">
        <v>0</v>
      </c>
      <c r="V1990" s="10">
        <v>6.7324782499999999E-3</v>
      </c>
      <c r="W1990" s="9">
        <v>3.0978471862597327E-2</v>
      </c>
      <c r="X1990" s="9">
        <v>0.14685605728470399</v>
      </c>
      <c r="Y1990" s="9">
        <v>0</v>
      </c>
      <c r="Z1990" s="9">
        <v>0.62</v>
      </c>
      <c r="AA1990" s="10">
        <v>3.9221545702439208E-2</v>
      </c>
      <c r="AB1990" s="9">
        <v>0.39599998469999997</v>
      </c>
      <c r="AC1990" s="9">
        <v>0.76538000034913412</v>
      </c>
      <c r="AD1990" s="10">
        <v>0.71123002076944775</v>
      </c>
      <c r="AE1990" s="10">
        <v>0.8121684829882041</v>
      </c>
      <c r="AF1990" s="9">
        <v>0.11040331996394501</v>
      </c>
      <c r="AG1990" s="9">
        <v>0.83561957142857146</v>
      </c>
    </row>
    <row r="1991" spans="3:33">
      <c r="C1991" t="s">
        <v>288</v>
      </c>
      <c r="D1991">
        <v>1996</v>
      </c>
      <c r="E1991" s="9">
        <v>1</v>
      </c>
      <c r="F1991" s="9">
        <v>1.4539999999999999E-2</v>
      </c>
      <c r="G1991" s="9">
        <v>0</v>
      </c>
      <c r="H1991" s="9">
        <v>9.9999999999999978E-2</v>
      </c>
      <c r="I1991" s="9">
        <v>0</v>
      </c>
      <c r="J1991" s="9">
        <v>0</v>
      </c>
      <c r="K1991" s="10">
        <v>0.13616666666666666</v>
      </c>
      <c r="L1991" s="9">
        <v>0.1462</v>
      </c>
      <c r="M1991" s="9">
        <v>0.46826183982147285</v>
      </c>
      <c r="N1991" s="10">
        <v>0.12</v>
      </c>
      <c r="O1991" s="10">
        <v>0.28999999999999998</v>
      </c>
      <c r="P1991" s="9">
        <v>0</v>
      </c>
      <c r="Q1991" s="10">
        <v>0.85</v>
      </c>
      <c r="R1991" s="9">
        <v>0.46179999999999999</v>
      </c>
      <c r="S1991" s="9">
        <v>0.16424390243902398</v>
      </c>
      <c r="T1991" s="11">
        <v>7.1258907999999996E-2</v>
      </c>
      <c r="U1991" s="9">
        <v>0</v>
      </c>
      <c r="V1991" s="10">
        <v>6.5875453499999997E-3</v>
      </c>
      <c r="W1991" s="9">
        <v>3.0978471862597327E-2</v>
      </c>
      <c r="X1991" s="9">
        <v>0.14685605728470399</v>
      </c>
      <c r="Y1991" s="9">
        <v>0</v>
      </c>
      <c r="Z1991" s="9">
        <v>0.62</v>
      </c>
      <c r="AA1991" s="10">
        <v>3.9221545702439208E-2</v>
      </c>
      <c r="AB1991" s="9">
        <v>0.39200000759999998</v>
      </c>
      <c r="AC1991" s="9">
        <v>0.78099999999999992</v>
      </c>
      <c r="AD1991" s="10">
        <v>0.71554083742152397</v>
      </c>
      <c r="AE1991" s="10">
        <v>0.818539268210006</v>
      </c>
      <c r="AF1991" s="9">
        <v>0.14671906633321444</v>
      </c>
      <c r="AG1991" s="9">
        <v>0.83955128571428572</v>
      </c>
    </row>
    <row r="1992" spans="3:33">
      <c r="C1992" t="s">
        <v>288</v>
      </c>
      <c r="D1992">
        <v>1997</v>
      </c>
      <c r="E1992" s="9">
        <v>1</v>
      </c>
      <c r="F1992" s="9">
        <v>1.4539999999999999E-2</v>
      </c>
      <c r="G1992" s="9">
        <v>0</v>
      </c>
      <c r="H1992" s="9">
        <v>9.9999999999999978E-2</v>
      </c>
      <c r="I1992" s="9">
        <v>0</v>
      </c>
      <c r="J1992" s="9">
        <v>0</v>
      </c>
      <c r="K1992" s="10">
        <v>0.13616666666666666</v>
      </c>
      <c r="L1992" s="9">
        <v>0.1454</v>
      </c>
      <c r="M1992" s="9">
        <v>0.46826183982147285</v>
      </c>
      <c r="N1992" s="10">
        <v>0.12</v>
      </c>
      <c r="O1992" s="10">
        <v>0.26</v>
      </c>
      <c r="P1992" s="9">
        <v>0</v>
      </c>
      <c r="Q1992" s="10">
        <v>0.85</v>
      </c>
      <c r="R1992" s="9">
        <v>0.46179999999999999</v>
      </c>
      <c r="S1992" s="9">
        <v>0.15331707317073207</v>
      </c>
      <c r="T1992" s="11">
        <v>7.1258907999999996E-2</v>
      </c>
      <c r="U1992" s="9">
        <v>0</v>
      </c>
      <c r="V1992" s="10">
        <v>6.4426124500000003E-3</v>
      </c>
      <c r="W1992" s="9">
        <v>3.0978471862597327E-2</v>
      </c>
      <c r="X1992" s="9">
        <v>0.14685605728470399</v>
      </c>
      <c r="Y1992" s="9">
        <v>0</v>
      </c>
      <c r="Z1992" s="9">
        <v>0.62</v>
      </c>
      <c r="AA1992" s="10">
        <v>3.9221545702439208E-2</v>
      </c>
      <c r="AB1992" s="9">
        <v>0.38700000759999997</v>
      </c>
      <c r="AC1992" s="9">
        <v>0.79</v>
      </c>
      <c r="AD1992" s="10">
        <v>0.73516973798127194</v>
      </c>
      <c r="AE1992" s="10">
        <v>0.82048941765771599</v>
      </c>
      <c r="AF1992" s="9">
        <v>0.16636989239729</v>
      </c>
      <c r="AG1992" s="9">
        <v>0.89532299999999998</v>
      </c>
    </row>
    <row r="1993" spans="3:33">
      <c r="C1993" t="s">
        <v>288</v>
      </c>
      <c r="D1993">
        <v>1998</v>
      </c>
      <c r="E1993" s="9">
        <v>1</v>
      </c>
      <c r="F1993" s="9">
        <v>1.4539999999999999E-2</v>
      </c>
      <c r="G1993" s="9">
        <v>0</v>
      </c>
      <c r="H1993" s="9">
        <v>9.9999999999999978E-2</v>
      </c>
      <c r="I1993" s="9">
        <v>0</v>
      </c>
      <c r="J1993" s="9">
        <v>0</v>
      </c>
      <c r="K1993" s="10">
        <v>0.13616666666666666</v>
      </c>
      <c r="L1993" s="9">
        <v>0.14460000000000001</v>
      </c>
      <c r="M1993" s="9">
        <v>0.46826183982147285</v>
      </c>
      <c r="N1993" s="10">
        <v>0.12</v>
      </c>
      <c r="O1993" s="10">
        <v>0.21</v>
      </c>
      <c r="P1993" s="9">
        <v>0</v>
      </c>
      <c r="Q1993" s="10">
        <v>0.85</v>
      </c>
      <c r="R1993" s="9">
        <v>0.46179999999999999</v>
      </c>
      <c r="S1993" s="9">
        <v>0.13829268292682995</v>
      </c>
      <c r="T1993" s="11">
        <v>7.1258907999999996E-2</v>
      </c>
      <c r="U1993" s="9">
        <v>0</v>
      </c>
      <c r="V1993" s="10">
        <v>6.29767955E-3</v>
      </c>
      <c r="W1993" s="9">
        <v>3.0978471862597327E-2</v>
      </c>
      <c r="X1993" s="9">
        <v>0.14685605728470399</v>
      </c>
      <c r="Y1993" s="9">
        <v>0</v>
      </c>
      <c r="Z1993" s="9">
        <v>0.62</v>
      </c>
      <c r="AA1993" s="10">
        <v>3.9221545702439208E-2</v>
      </c>
      <c r="AB1993" s="9">
        <v>0.38700000759999997</v>
      </c>
      <c r="AC1993" s="9">
        <v>0.79200000000000004</v>
      </c>
      <c r="AD1993" s="10">
        <v>0.75479863854101992</v>
      </c>
      <c r="AE1993" s="10">
        <v>0.82243956710542609</v>
      </c>
      <c r="AF1993" s="9">
        <v>0.23008591815931223</v>
      </c>
      <c r="AG1993" s="9">
        <v>0.86943442857142861</v>
      </c>
    </row>
    <row r="1994" spans="3:33">
      <c r="C1994" t="s">
        <v>288</v>
      </c>
      <c r="D1994">
        <v>1999</v>
      </c>
      <c r="E1994" s="9">
        <v>1</v>
      </c>
      <c r="F1994" s="9">
        <v>1.4539999999999999E-2</v>
      </c>
      <c r="G1994" s="9">
        <v>0</v>
      </c>
      <c r="H1994" s="9">
        <v>9.9999999999999978E-2</v>
      </c>
      <c r="I1994" s="9">
        <v>0</v>
      </c>
      <c r="J1994" s="9">
        <v>0</v>
      </c>
      <c r="K1994" s="10">
        <v>0.13616666666666666</v>
      </c>
      <c r="L1994" s="9">
        <v>0.14380000000000001</v>
      </c>
      <c r="M1994" s="9">
        <v>0.46826183982147285</v>
      </c>
      <c r="N1994" s="10">
        <v>0.12</v>
      </c>
      <c r="O1994" s="10">
        <v>0.36</v>
      </c>
      <c r="P1994" s="9">
        <v>0</v>
      </c>
      <c r="Q1994" s="10">
        <v>0.85</v>
      </c>
      <c r="R1994" s="9">
        <v>0.46179999999999999</v>
      </c>
      <c r="S1994" s="9">
        <v>0.14219512195122008</v>
      </c>
      <c r="T1994" s="11">
        <v>7.1258907999999996E-2</v>
      </c>
      <c r="U1994" s="9">
        <v>0</v>
      </c>
      <c r="V1994" s="10">
        <v>6.1527466500000006E-3</v>
      </c>
      <c r="W1994" s="9">
        <v>3.0978471862597327E-2</v>
      </c>
      <c r="X1994" s="9">
        <v>0.14685605728470399</v>
      </c>
      <c r="Y1994" s="9">
        <v>0</v>
      </c>
      <c r="Z1994" s="9">
        <v>0.62</v>
      </c>
      <c r="AA1994" s="10">
        <v>3.9221545702439208E-2</v>
      </c>
      <c r="AB1994" s="9">
        <v>0.38099998470000007</v>
      </c>
      <c r="AC1994" s="9">
        <v>0.81700000000000006</v>
      </c>
      <c r="AD1994" s="10">
        <v>0.74263893878272902</v>
      </c>
      <c r="AE1994" s="10">
        <v>0.83564336336795009</v>
      </c>
      <c r="AF1994" s="9">
        <v>0.40416156032437223</v>
      </c>
      <c r="AG1994" s="9">
        <v>0.91507599999999989</v>
      </c>
    </row>
    <row r="1995" spans="3:33">
      <c r="C1995" t="s">
        <v>288</v>
      </c>
      <c r="D1995">
        <v>2000</v>
      </c>
      <c r="E1995" s="9">
        <v>1</v>
      </c>
      <c r="F1995" s="9">
        <v>1.4539999999999999E-2</v>
      </c>
      <c r="G1995" s="9">
        <v>0</v>
      </c>
      <c r="H1995" s="9">
        <v>9.9999999999999978E-2</v>
      </c>
      <c r="I1995" s="9">
        <v>0</v>
      </c>
      <c r="J1995" s="9">
        <v>0</v>
      </c>
      <c r="K1995" s="10">
        <v>0.13616666666666666</v>
      </c>
      <c r="L1995" s="9">
        <v>0.14300000000000002</v>
      </c>
      <c r="M1995" s="9">
        <v>0.46826183982147285</v>
      </c>
      <c r="N1995" s="10">
        <v>0.12</v>
      </c>
      <c r="O1995" s="10">
        <v>0.28000000000000003</v>
      </c>
      <c r="P1995" s="9">
        <v>0</v>
      </c>
      <c r="Q1995" s="10">
        <v>0.85</v>
      </c>
      <c r="R1995" s="9">
        <v>0.46179999999999999</v>
      </c>
      <c r="S1995" s="9">
        <v>0.12726829268292794</v>
      </c>
      <c r="T1995" s="11">
        <v>7.1258907999999996E-2</v>
      </c>
      <c r="U1995" s="9">
        <v>0</v>
      </c>
      <c r="V1995" s="10">
        <v>6.0078137500000003E-3</v>
      </c>
      <c r="W1995" s="9">
        <v>3.0978471862597327E-2</v>
      </c>
      <c r="X1995" s="9">
        <v>0.14685605728470399</v>
      </c>
      <c r="Y1995" s="9">
        <v>0</v>
      </c>
      <c r="Z1995" s="9">
        <v>0.62</v>
      </c>
      <c r="AA1995" s="10">
        <v>3.9221545702439208E-2</v>
      </c>
      <c r="AB1995" s="9">
        <v>0.37200000760000007</v>
      </c>
      <c r="AC1995" s="9">
        <v>0.80900000000000005</v>
      </c>
      <c r="AD1995" s="10">
        <v>0.73047923902443801</v>
      </c>
      <c r="AE1995" s="10">
        <v>0.84884715963047397</v>
      </c>
      <c r="AF1995" s="9">
        <v>0.44412186565745559</v>
      </c>
      <c r="AG1995" s="9">
        <v>0.94255499999999992</v>
      </c>
    </row>
    <row r="1996" spans="3:33">
      <c r="C1996" t="s">
        <v>288</v>
      </c>
      <c r="D1996">
        <v>2001</v>
      </c>
      <c r="E1996" s="9">
        <v>1</v>
      </c>
      <c r="F1996" s="9">
        <v>1.4539999999999999E-2</v>
      </c>
      <c r="G1996" s="9">
        <v>0</v>
      </c>
      <c r="H1996" s="9">
        <v>9.9999999999999978E-2</v>
      </c>
      <c r="I1996" s="9">
        <v>0</v>
      </c>
      <c r="J1996" s="9">
        <v>0</v>
      </c>
      <c r="K1996" s="10">
        <v>0.13616666666666666</v>
      </c>
      <c r="L1996" s="9">
        <v>0.14199999999999999</v>
      </c>
      <c r="M1996" s="9">
        <v>0.46826183982147285</v>
      </c>
      <c r="N1996" s="10">
        <v>0.12</v>
      </c>
      <c r="O1996" s="10">
        <v>0.37</v>
      </c>
      <c r="P1996" s="9">
        <v>0</v>
      </c>
      <c r="Q1996" s="10">
        <v>0.85</v>
      </c>
      <c r="R1996" s="9">
        <v>0.46179999999999999</v>
      </c>
      <c r="S1996" s="9">
        <v>0.12614634146341586</v>
      </c>
      <c r="T1996" s="11">
        <v>7.1258907999999996E-2</v>
      </c>
      <c r="U1996" s="9">
        <v>0</v>
      </c>
      <c r="V1996" s="10">
        <v>6.1212664000000003E-3</v>
      </c>
      <c r="W1996" s="9">
        <v>3.0978471862597327E-2</v>
      </c>
      <c r="X1996" s="9">
        <v>0.14685605728470399</v>
      </c>
      <c r="Y1996" s="9">
        <v>0</v>
      </c>
      <c r="Z1996" s="9">
        <v>0.62</v>
      </c>
      <c r="AA1996" s="10">
        <v>3.9221545702439208E-2</v>
      </c>
      <c r="AB1996" s="9">
        <v>0.37</v>
      </c>
      <c r="AC1996" s="9">
        <v>0.81099999999999994</v>
      </c>
      <c r="AD1996" s="10">
        <v>0.73965487571592692</v>
      </c>
      <c r="AE1996" s="10">
        <v>0.82845601110907308</v>
      </c>
      <c r="AF1996" s="9">
        <v>0.6551274892983433</v>
      </c>
      <c r="AG1996" s="9">
        <v>0.96193342857142861</v>
      </c>
    </row>
    <row r="1997" spans="3:33">
      <c r="C1997" t="s">
        <v>288</v>
      </c>
      <c r="D1997">
        <v>2002</v>
      </c>
      <c r="E1997" s="9">
        <v>1</v>
      </c>
      <c r="F1997" s="9">
        <v>1.4539999999999999E-2</v>
      </c>
      <c r="G1997" s="9">
        <v>0</v>
      </c>
      <c r="H1997" s="9">
        <v>9.9999999999999978E-2</v>
      </c>
      <c r="I1997" s="9">
        <v>0</v>
      </c>
      <c r="J1997" s="9">
        <v>0</v>
      </c>
      <c r="K1997" s="10">
        <v>0.13616666666666666</v>
      </c>
      <c r="L1997" s="9">
        <v>0.14099999999999999</v>
      </c>
      <c r="M1997" s="9">
        <v>0.46826183982147285</v>
      </c>
      <c r="N1997" s="10">
        <v>0.12</v>
      </c>
      <c r="O1997" s="10">
        <v>0.4</v>
      </c>
      <c r="P1997" s="9">
        <v>0</v>
      </c>
      <c r="Q1997" s="10">
        <v>0.85</v>
      </c>
      <c r="R1997" s="9">
        <v>0.47714800000000002</v>
      </c>
      <c r="S1997" s="9">
        <v>0.12307317073170798</v>
      </c>
      <c r="T1997" s="11">
        <v>7.1258907999999996E-2</v>
      </c>
      <c r="U1997" s="9">
        <v>0</v>
      </c>
      <c r="V1997" s="10">
        <v>6.2347190500000003E-3</v>
      </c>
      <c r="W1997" s="9">
        <v>3.0978471862597327E-2</v>
      </c>
      <c r="X1997" s="9">
        <v>0.14685605728470399</v>
      </c>
      <c r="Y1997" s="9">
        <v>0</v>
      </c>
      <c r="Z1997" s="9">
        <v>0.62</v>
      </c>
      <c r="AA1997" s="10">
        <v>3.9221545702439208E-2</v>
      </c>
      <c r="AB1997" s="9">
        <v>0.36</v>
      </c>
      <c r="AC1997" s="9">
        <v>0.80700000000000005</v>
      </c>
      <c r="AD1997" s="10">
        <v>0.74883051240741594</v>
      </c>
      <c r="AE1997" s="10">
        <v>0.80806486258767196</v>
      </c>
      <c r="AF1997" s="9">
        <v>0.68915059164520998</v>
      </c>
      <c r="AG1997" s="9">
        <v>0.9790660000000001</v>
      </c>
    </row>
    <row r="1998" spans="3:33">
      <c r="C1998" t="s">
        <v>288</v>
      </c>
      <c r="D1998">
        <v>2003</v>
      </c>
      <c r="E1998" s="9">
        <v>1</v>
      </c>
      <c r="F1998" s="9">
        <v>1.4539999999999999E-2</v>
      </c>
      <c r="G1998" s="9">
        <v>0</v>
      </c>
      <c r="H1998" s="9">
        <v>9.9999999999999978E-2</v>
      </c>
      <c r="I1998" s="9">
        <v>0</v>
      </c>
      <c r="J1998" s="9">
        <v>0</v>
      </c>
      <c r="K1998" s="10">
        <v>0.13616666666666666</v>
      </c>
      <c r="L1998" s="9">
        <v>0.14000000000000001</v>
      </c>
      <c r="M1998" s="9">
        <v>0.46826183982147285</v>
      </c>
      <c r="N1998" s="10">
        <v>0.12</v>
      </c>
      <c r="O1998" s="10">
        <v>0.31</v>
      </c>
      <c r="P1998" s="9">
        <v>0</v>
      </c>
      <c r="Q1998" s="10">
        <v>0.85</v>
      </c>
      <c r="R1998" s="9">
        <v>0.46917439999999999</v>
      </c>
      <c r="S1998" s="9">
        <v>0.11707317073170798</v>
      </c>
      <c r="T1998" s="11">
        <v>7.1258907999999996E-2</v>
      </c>
      <c r="U1998" s="9">
        <v>0</v>
      </c>
      <c r="V1998" s="10">
        <v>6.3481717000000003E-3</v>
      </c>
      <c r="W1998" s="9">
        <v>3.0978471862597327E-2</v>
      </c>
      <c r="X1998" s="9">
        <v>0.14685605728470399</v>
      </c>
      <c r="Y1998" s="9">
        <v>0</v>
      </c>
      <c r="Z1998" s="9">
        <v>0.62</v>
      </c>
      <c r="AA1998" s="10">
        <v>3.9221545702439208E-2</v>
      </c>
      <c r="AB1998" s="9">
        <v>0.35669998169999995</v>
      </c>
      <c r="AC1998" s="9">
        <v>0.81099999999999994</v>
      </c>
      <c r="AD1998" s="10">
        <v>0.74618692968723399</v>
      </c>
      <c r="AE1998" s="10">
        <v>0.82082905458506994</v>
      </c>
      <c r="AF1998" s="9">
        <v>0.71706837946408897</v>
      </c>
      <c r="AG1998" s="9">
        <v>1</v>
      </c>
    </row>
    <row r="1999" spans="3:33">
      <c r="C1999" t="s">
        <v>288</v>
      </c>
      <c r="D1999">
        <v>2004</v>
      </c>
      <c r="E1999" s="9">
        <v>1</v>
      </c>
      <c r="F1999" s="9">
        <v>1.4539999999999999E-2</v>
      </c>
      <c r="G1999" s="9">
        <v>0</v>
      </c>
      <c r="H1999" s="9">
        <v>9.9999999999999978E-2</v>
      </c>
      <c r="I1999" s="9">
        <v>0</v>
      </c>
      <c r="J1999" s="9">
        <v>0</v>
      </c>
      <c r="K1999" s="10">
        <v>0.13616666666666666</v>
      </c>
      <c r="L1999" s="9">
        <v>0.13900000000000001</v>
      </c>
      <c r="M1999" s="9">
        <v>0.46826183982147285</v>
      </c>
      <c r="N1999" s="10">
        <v>0.12</v>
      </c>
      <c r="O1999" s="10">
        <v>0.44</v>
      </c>
      <c r="P1999" s="9">
        <v>0</v>
      </c>
      <c r="Q1999" s="10">
        <v>0.85</v>
      </c>
      <c r="R1999" s="9">
        <v>0.44550079999999992</v>
      </c>
      <c r="S1999" s="9">
        <v>0.10902439024390387</v>
      </c>
      <c r="T1999" s="11">
        <v>7.1258907999999996E-2</v>
      </c>
      <c r="U1999" s="9">
        <v>0</v>
      </c>
      <c r="V1999" s="10">
        <v>6.4616243500000003E-3</v>
      </c>
      <c r="W1999" s="9">
        <v>3.0978471862597327E-2</v>
      </c>
      <c r="X1999" s="9">
        <v>0.14685605728470399</v>
      </c>
      <c r="Y1999" s="9">
        <v>0</v>
      </c>
      <c r="Z1999" s="9">
        <v>0.62</v>
      </c>
      <c r="AA1999" s="10">
        <v>3.9221545702439208E-2</v>
      </c>
      <c r="AB1999" s="9">
        <v>0.35499999999999998</v>
      </c>
      <c r="AC1999" s="9">
        <v>0.81499999999999995</v>
      </c>
      <c r="AD1999" s="10">
        <v>0.78523781227418399</v>
      </c>
      <c r="AE1999" s="10">
        <v>0.83562379117923591</v>
      </c>
      <c r="AF1999" s="9">
        <v>0.82283384301732887</v>
      </c>
      <c r="AG1999" s="9">
        <v>1</v>
      </c>
    </row>
    <row r="2000" spans="3:33">
      <c r="C2000" t="s">
        <v>288</v>
      </c>
      <c r="D2000">
        <v>2005</v>
      </c>
      <c r="E2000" s="9">
        <v>1</v>
      </c>
      <c r="F2000" s="9">
        <v>1.4539999999999999E-2</v>
      </c>
      <c r="G2000" s="9">
        <v>0</v>
      </c>
      <c r="H2000" s="9">
        <v>9.9999999999999978E-2</v>
      </c>
      <c r="I2000" s="9">
        <v>0</v>
      </c>
      <c r="J2000" s="9">
        <v>0</v>
      </c>
      <c r="K2000" s="10">
        <v>0.13616666666666666</v>
      </c>
      <c r="L2000" s="9">
        <v>0.13800000000000001</v>
      </c>
      <c r="M2000" s="9">
        <v>0.46826183982147285</v>
      </c>
      <c r="N2000" s="10">
        <v>0.12</v>
      </c>
      <c r="O2000" s="10">
        <v>0.43</v>
      </c>
      <c r="P2000" s="9">
        <v>0</v>
      </c>
      <c r="Q2000" s="10">
        <v>0.85</v>
      </c>
      <c r="R2000" s="9">
        <v>0.42182720000000007</v>
      </c>
      <c r="S2000" s="9">
        <v>0.10297560975609799</v>
      </c>
      <c r="T2000" s="11">
        <v>7.1258907999999996E-2</v>
      </c>
      <c r="U2000" s="9">
        <v>0</v>
      </c>
      <c r="V2000" s="10">
        <v>6.5750770000000004E-3</v>
      </c>
      <c r="W2000" s="9">
        <v>3.0978471862597327E-2</v>
      </c>
      <c r="X2000" s="9">
        <v>0.14685605728470399</v>
      </c>
      <c r="Y2000" s="9">
        <v>0</v>
      </c>
      <c r="Z2000" s="9">
        <v>0.62</v>
      </c>
      <c r="AA2000" s="10">
        <v>3.9221545702439208E-2</v>
      </c>
      <c r="AB2000" s="9">
        <v>0.35110000610000003</v>
      </c>
      <c r="AC2000" s="9">
        <v>0.82299999999999995</v>
      </c>
      <c r="AD2000" s="10">
        <v>0.74033863223306395</v>
      </c>
      <c r="AE2000" s="10">
        <v>0.83229922207731</v>
      </c>
      <c r="AF2000" s="9">
        <v>0.94879465449629219</v>
      </c>
      <c r="AG2000" s="9">
        <v>1</v>
      </c>
    </row>
    <row r="2001" spans="3:33">
      <c r="C2001" t="s">
        <v>288</v>
      </c>
      <c r="D2001">
        <v>2006</v>
      </c>
      <c r="E2001" s="9">
        <v>1</v>
      </c>
      <c r="F2001" s="9">
        <v>1.4539999999999999E-2</v>
      </c>
      <c r="G2001" s="9">
        <v>0</v>
      </c>
      <c r="H2001" s="9">
        <v>9.9999999999999978E-2</v>
      </c>
      <c r="I2001" s="9">
        <v>0</v>
      </c>
      <c r="J2001" s="9">
        <v>0</v>
      </c>
      <c r="K2001" s="10">
        <v>0.13616666666666666</v>
      </c>
      <c r="L2001" s="9">
        <v>0.1368</v>
      </c>
      <c r="M2001" s="9">
        <v>0.46826183982147285</v>
      </c>
      <c r="N2001" s="10">
        <v>0.12</v>
      </c>
      <c r="O2001" s="10">
        <v>0.42</v>
      </c>
      <c r="P2001" s="9">
        <v>0</v>
      </c>
      <c r="Q2001" s="10">
        <v>0.85</v>
      </c>
      <c r="R2001" s="9">
        <v>0.39815360000000011</v>
      </c>
      <c r="S2001" s="9">
        <v>9.9024390243903859E-2</v>
      </c>
      <c r="T2001" s="11">
        <v>7.1258907999999996E-2</v>
      </c>
      <c r="U2001" s="9">
        <v>0</v>
      </c>
      <c r="V2001" s="10">
        <v>6.5850185833333337E-3</v>
      </c>
      <c r="W2001" s="9">
        <v>3.0978471862597327E-2</v>
      </c>
      <c r="X2001" s="9">
        <v>0.14685605728470399</v>
      </c>
      <c r="Y2001" s="9">
        <v>0</v>
      </c>
      <c r="Z2001" s="9">
        <v>0.62</v>
      </c>
      <c r="AA2001" s="10">
        <v>3.9221545702439208E-2</v>
      </c>
      <c r="AB2001" s="9">
        <v>0.35042630070000003</v>
      </c>
      <c r="AC2001" s="9">
        <v>0.82</v>
      </c>
      <c r="AD2001" s="10">
        <v>0.7364013132571261</v>
      </c>
      <c r="AE2001" s="10">
        <v>0.80188406760433395</v>
      </c>
      <c r="AF2001" s="9">
        <v>1</v>
      </c>
      <c r="AG2001" s="9">
        <v>1</v>
      </c>
    </row>
    <row r="2002" spans="3:33">
      <c r="C2002" t="s">
        <v>288</v>
      </c>
      <c r="D2002">
        <v>2007</v>
      </c>
      <c r="E2002" s="9">
        <v>1</v>
      </c>
      <c r="F2002" s="9">
        <v>1.4539999999999999E-2</v>
      </c>
      <c r="G2002" s="9">
        <v>0</v>
      </c>
      <c r="H2002" s="9">
        <v>9.9999999999999978E-2</v>
      </c>
      <c r="I2002" s="9">
        <v>0</v>
      </c>
      <c r="J2002" s="9">
        <v>0</v>
      </c>
      <c r="K2002" s="10">
        <v>0.13616666666666666</v>
      </c>
      <c r="L2002" s="9">
        <v>0.1356</v>
      </c>
      <c r="M2002" s="9">
        <v>0.46826183982147285</v>
      </c>
      <c r="N2002" s="10">
        <v>0.12</v>
      </c>
      <c r="O2002" s="10">
        <v>0.42</v>
      </c>
      <c r="P2002" s="9">
        <v>0</v>
      </c>
      <c r="Q2002" s="10">
        <v>0.85</v>
      </c>
      <c r="R2002" s="9">
        <v>0.37448000000000004</v>
      </c>
      <c r="S2002" s="9">
        <v>9.6975609756098091E-2</v>
      </c>
      <c r="T2002" s="11">
        <v>7.1258907999999996E-2</v>
      </c>
      <c r="U2002" s="9">
        <v>0</v>
      </c>
      <c r="V2002" s="10">
        <v>6.594960166666667E-3</v>
      </c>
      <c r="W2002" s="9">
        <v>3.0978471862597327E-2</v>
      </c>
      <c r="X2002" s="9">
        <v>0.14685605728470399</v>
      </c>
      <c r="Y2002" s="9">
        <v>0</v>
      </c>
      <c r="Z2002" s="9">
        <v>0.62</v>
      </c>
      <c r="AA2002" s="10">
        <v>3.9221545702439208E-2</v>
      </c>
      <c r="AB2002" s="9">
        <v>0.34593377989999996</v>
      </c>
      <c r="AC2002" s="9">
        <v>0.81400000000000006</v>
      </c>
      <c r="AD2002" s="10">
        <v>0.73851719516671599</v>
      </c>
      <c r="AE2002" s="10">
        <v>0.79599040447387204</v>
      </c>
      <c r="AF2002" s="9">
        <v>1</v>
      </c>
      <c r="AG2002" s="9">
        <v>1</v>
      </c>
    </row>
    <row r="2003" spans="3:33">
      <c r="C2003" t="s">
        <v>288</v>
      </c>
      <c r="D2003">
        <v>2008</v>
      </c>
      <c r="E2003" s="9">
        <v>1</v>
      </c>
      <c r="F2003" s="9">
        <v>1.4539999999999999E-2</v>
      </c>
      <c r="G2003" s="9">
        <v>0</v>
      </c>
      <c r="H2003" s="9">
        <v>9.9999999999999978E-2</v>
      </c>
      <c r="I2003" s="9">
        <v>0</v>
      </c>
      <c r="J2003" s="9">
        <v>0</v>
      </c>
      <c r="K2003" s="10">
        <v>0.13616666666666666</v>
      </c>
      <c r="L2003" s="9">
        <v>0.13439999999999999</v>
      </c>
      <c r="M2003" s="9">
        <v>0.46826183982147285</v>
      </c>
      <c r="N2003" s="10">
        <v>0.12</v>
      </c>
      <c r="O2003" s="10">
        <v>0.42839999981224536</v>
      </c>
      <c r="P2003" s="9">
        <v>0</v>
      </c>
      <c r="Q2003" s="10">
        <v>0.85</v>
      </c>
      <c r="R2003" s="9">
        <v>0.37448000000000004</v>
      </c>
      <c r="S2003" s="9">
        <v>9.6975609756098091E-2</v>
      </c>
      <c r="T2003" s="11">
        <v>7.1258907999999996E-2</v>
      </c>
      <c r="U2003" s="9">
        <v>0</v>
      </c>
      <c r="V2003" s="10">
        <v>6.6049017500000003E-3</v>
      </c>
      <c r="W2003" s="9">
        <v>3.0978471862597327E-2</v>
      </c>
      <c r="X2003" s="9">
        <v>0.14685605728470399</v>
      </c>
      <c r="Y2003" s="9">
        <v>0</v>
      </c>
      <c r="Z2003" s="9">
        <v>0.62</v>
      </c>
      <c r="AA2003" s="10">
        <v>3.9221545702439208E-2</v>
      </c>
      <c r="AB2003" s="9">
        <v>0.34109999999999996</v>
      </c>
      <c r="AC2003" s="9">
        <v>0.80700000000000005</v>
      </c>
      <c r="AD2003" s="10">
        <v>0.72514119751686201</v>
      </c>
      <c r="AE2003" s="10">
        <v>0.79766730857127599</v>
      </c>
      <c r="AF2003" s="9">
        <v>1</v>
      </c>
      <c r="AG2003" s="9">
        <v>1</v>
      </c>
    </row>
    <row r="2004" spans="3:33">
      <c r="C2004" t="s">
        <v>288</v>
      </c>
      <c r="D2004">
        <v>2009</v>
      </c>
      <c r="E2004" s="9">
        <v>1</v>
      </c>
      <c r="F2004" s="9">
        <v>1.4539999999999999E-2</v>
      </c>
      <c r="G2004" s="9">
        <v>1.9999999552965164E-2</v>
      </c>
      <c r="H2004" s="9">
        <v>9.9999999999999978E-2</v>
      </c>
      <c r="I2004" s="9">
        <v>0</v>
      </c>
      <c r="J2004" s="9">
        <v>0</v>
      </c>
      <c r="K2004" s="10">
        <v>0.13616666666666666</v>
      </c>
      <c r="L2004" s="9">
        <v>0.13320000000000001</v>
      </c>
      <c r="M2004" s="9">
        <v>0.46826183982147285</v>
      </c>
      <c r="N2004" s="10">
        <v>0.12</v>
      </c>
      <c r="O2004" s="10">
        <v>0.43679999962449073</v>
      </c>
      <c r="P2004" s="9">
        <v>0</v>
      </c>
      <c r="Q2004" s="10">
        <v>0.85</v>
      </c>
      <c r="R2004" s="9">
        <v>0.37448000000000004</v>
      </c>
      <c r="S2004" s="9">
        <v>0.12903609684436845</v>
      </c>
      <c r="T2004" s="11">
        <v>7.1258907999999996E-2</v>
      </c>
      <c r="U2004" s="9">
        <v>0</v>
      </c>
      <c r="V2004" s="10">
        <v>6.7369997820473787E-3</v>
      </c>
      <c r="W2004" s="9">
        <v>3.0978471862597327E-2</v>
      </c>
      <c r="X2004" s="9">
        <v>0.14685605728470399</v>
      </c>
      <c r="Y2004" s="9">
        <v>0</v>
      </c>
      <c r="Z2004" s="9">
        <v>0.62</v>
      </c>
      <c r="AA2004" s="10">
        <v>3.9221545702439208E-2</v>
      </c>
      <c r="AB2004" s="9">
        <v>0.35427799970544871</v>
      </c>
      <c r="AC2004" s="9">
        <v>0.82</v>
      </c>
      <c r="AD2004" s="10">
        <v>0.69838123267572005</v>
      </c>
      <c r="AE2004" s="10">
        <v>0.79833210962822398</v>
      </c>
      <c r="AF2004" s="9">
        <v>1</v>
      </c>
      <c r="AG2004" s="9">
        <v>1</v>
      </c>
    </row>
    <row r="2005" spans="3:33">
      <c r="C2005" t="s">
        <v>288</v>
      </c>
      <c r="D2005">
        <v>2010</v>
      </c>
      <c r="E2005" s="9">
        <v>1</v>
      </c>
      <c r="F2005" s="9">
        <v>1.4539999999999999E-2</v>
      </c>
      <c r="G2005" s="9">
        <v>3.9999999105930328E-2</v>
      </c>
      <c r="H2005" s="9">
        <v>9.9999999999999978E-2</v>
      </c>
      <c r="I2005" s="9">
        <v>0</v>
      </c>
      <c r="J2005" s="9">
        <v>0</v>
      </c>
      <c r="K2005" s="10">
        <v>0.13616666666666666</v>
      </c>
      <c r="L2005" s="9">
        <v>0.13453199997022749</v>
      </c>
      <c r="M2005" s="9">
        <v>0.46826183982147285</v>
      </c>
      <c r="N2005" s="10">
        <v>0.12</v>
      </c>
      <c r="O2005" s="10">
        <v>0.4451999994367361</v>
      </c>
      <c r="P2005" s="9">
        <v>0</v>
      </c>
      <c r="Q2005" s="10">
        <v>0.85</v>
      </c>
      <c r="R2005" s="9">
        <v>0.37448000000000004</v>
      </c>
      <c r="S2005" s="9">
        <v>0.16109658393263859</v>
      </c>
      <c r="T2005" s="11">
        <v>7.1258907999999996E-2</v>
      </c>
      <c r="U2005" s="9">
        <v>0</v>
      </c>
      <c r="V2005" s="10">
        <v>6.869097814094758E-3</v>
      </c>
      <c r="W2005" s="9">
        <v>3.0978471862597327E-2</v>
      </c>
      <c r="X2005" s="9">
        <v>0.14685605728470399</v>
      </c>
      <c r="Y2005" s="9">
        <v>0</v>
      </c>
      <c r="Z2005" s="9">
        <v>0.62</v>
      </c>
      <c r="AA2005" s="10">
        <v>3.9221545702439208E-2</v>
      </c>
      <c r="AB2005" s="9">
        <v>0.36745599941089746</v>
      </c>
      <c r="AC2005" s="9">
        <v>0.82099999999999995</v>
      </c>
      <c r="AD2005" s="10">
        <v>0.69639742039330454</v>
      </c>
      <c r="AE2005" s="10">
        <v>0.79534878859862412</v>
      </c>
      <c r="AF2005" s="9">
        <v>1</v>
      </c>
      <c r="AG2005" s="9">
        <v>1</v>
      </c>
    </row>
    <row r="2006" spans="3:33">
      <c r="C2006" t="s">
        <v>290</v>
      </c>
      <c r="D2006">
        <v>1995</v>
      </c>
      <c r="E2006" s="9">
        <v>0.24933190490167303</v>
      </c>
      <c r="F2006" s="9">
        <v>6.5510000000000004E-3</v>
      </c>
      <c r="G2006" s="9">
        <v>0.22999999999999998</v>
      </c>
      <c r="H2006" s="9">
        <v>0.25</v>
      </c>
      <c r="I2006" s="9">
        <v>6.8000000000000005E-2</v>
      </c>
      <c r="J2006" s="9">
        <v>0.54</v>
      </c>
      <c r="K2006" s="10">
        <v>0.49525000000000002</v>
      </c>
      <c r="L2006" s="9">
        <v>0.46500000000000002</v>
      </c>
      <c r="M2006" s="9">
        <v>0.94446734848484848</v>
      </c>
      <c r="N2006" s="10">
        <v>0.08</v>
      </c>
      <c r="O2006" s="10">
        <v>0.28999999999999998</v>
      </c>
      <c r="P2006" s="9">
        <v>0.20139999974519013</v>
      </c>
      <c r="Q2006" s="10">
        <v>0.22499999999999998</v>
      </c>
      <c r="R2006" s="9">
        <v>0.92759999999999998</v>
      </c>
      <c r="S2006" s="9">
        <v>0.3531458536585379</v>
      </c>
      <c r="T2006" s="11">
        <v>0.27060653200000001</v>
      </c>
      <c r="U2006" s="9">
        <v>0.158321554</v>
      </c>
      <c r="V2006" s="10">
        <v>0.19791459049999999</v>
      </c>
      <c r="W2006" s="9">
        <v>6.150532955580687E-2</v>
      </c>
      <c r="X2006" s="9">
        <v>2.08678450589668E-2</v>
      </c>
      <c r="Y2006" s="9">
        <v>0.27900000000000003</v>
      </c>
      <c r="Z2006" s="9">
        <v>0.48</v>
      </c>
      <c r="AA2006" s="10">
        <v>5.0004167013917827E-2</v>
      </c>
      <c r="AB2006" s="9">
        <v>0.9</v>
      </c>
      <c r="AC2006" s="9">
        <v>0.42499999999999999</v>
      </c>
      <c r="AD2006" s="10">
        <v>0.36833647911296458</v>
      </c>
      <c r="AE2006" s="10">
        <v>0.53408224275403793</v>
      </c>
      <c r="AF2006" s="9">
        <v>1.049242075217689E-3</v>
      </c>
      <c r="AG2006" s="9">
        <v>0.15355514285714286</v>
      </c>
    </row>
    <row r="2007" spans="3:33">
      <c r="C2007" t="s">
        <v>290</v>
      </c>
      <c r="D2007">
        <v>1996</v>
      </c>
      <c r="E2007" s="9">
        <v>0.24933190490167303</v>
      </c>
      <c r="F2007" s="9">
        <v>6.5510000000000004E-3</v>
      </c>
      <c r="G2007" s="9">
        <v>0.22400000000000009</v>
      </c>
      <c r="H2007" s="9">
        <v>0.25</v>
      </c>
      <c r="I2007" s="9">
        <v>6.8000000000000005E-2</v>
      </c>
      <c r="J2007" s="9">
        <v>0.53600000000000003</v>
      </c>
      <c r="K2007" s="10">
        <v>0.49525000000000002</v>
      </c>
      <c r="L2007" s="9">
        <v>0.46259999999999996</v>
      </c>
      <c r="M2007" s="9">
        <v>0.94446734848484848</v>
      </c>
      <c r="N2007" s="10">
        <v>0.08</v>
      </c>
      <c r="O2007" s="10">
        <v>0.3</v>
      </c>
      <c r="P2007" s="9">
        <v>0.19759999983012674</v>
      </c>
      <c r="Q2007" s="10">
        <v>0.22499999999999998</v>
      </c>
      <c r="R2007" s="9">
        <v>0.92759999999999998</v>
      </c>
      <c r="S2007" s="9">
        <v>0.34364146341463397</v>
      </c>
      <c r="T2007" s="11">
        <v>0.27060653200000001</v>
      </c>
      <c r="U2007" s="9">
        <v>0.12206955779999999</v>
      </c>
      <c r="V2007" s="10">
        <v>0.18501821494999998</v>
      </c>
      <c r="W2007" s="9">
        <v>6.150532955580687E-2</v>
      </c>
      <c r="X2007" s="9">
        <v>2.08678450589668E-2</v>
      </c>
      <c r="Y2007" s="9">
        <v>0.27900000000000003</v>
      </c>
      <c r="Z2007" s="9">
        <v>0.48</v>
      </c>
      <c r="AA2007" s="10">
        <v>5.0004167013917827E-2</v>
      </c>
      <c r="AB2007" s="9">
        <v>0.89787999915999994</v>
      </c>
      <c r="AC2007" s="9">
        <v>0.54100000000000004</v>
      </c>
      <c r="AD2007" s="10">
        <v>0.36564946854390196</v>
      </c>
      <c r="AE2007" s="10">
        <v>0.534777798712746</v>
      </c>
      <c r="AF2007" s="9">
        <v>1.191321628388111E-3</v>
      </c>
      <c r="AG2007" s="9">
        <v>0.15712635714285714</v>
      </c>
    </row>
    <row r="2008" spans="3:33">
      <c r="C2008" t="s">
        <v>290</v>
      </c>
      <c r="D2008">
        <v>1997</v>
      </c>
      <c r="E2008" s="9">
        <v>0.24933190490167303</v>
      </c>
      <c r="F2008" s="9">
        <v>6.5510000000000004E-3</v>
      </c>
      <c r="G2008" s="9">
        <v>0.21799999999999997</v>
      </c>
      <c r="H2008" s="9">
        <v>0.25</v>
      </c>
      <c r="I2008" s="9">
        <v>6.8000000000000005E-2</v>
      </c>
      <c r="J2008" s="9">
        <v>0.53200000000000003</v>
      </c>
      <c r="K2008" s="10">
        <v>0.49525000000000002</v>
      </c>
      <c r="L2008" s="9">
        <v>0.46020000000000005</v>
      </c>
      <c r="M2008" s="9">
        <v>0.94493488095238098</v>
      </c>
      <c r="N2008" s="10">
        <v>0.08</v>
      </c>
      <c r="O2008" s="10">
        <v>0.26</v>
      </c>
      <c r="P2008" s="9">
        <v>0.19379999991506339</v>
      </c>
      <c r="Q2008" s="10">
        <v>0.22499999999999998</v>
      </c>
      <c r="R2008" s="9">
        <v>0.92759999999999998</v>
      </c>
      <c r="S2008" s="9">
        <v>0.33454000000000006</v>
      </c>
      <c r="T2008" s="11">
        <v>0.27060653200000001</v>
      </c>
      <c r="U2008" s="9">
        <v>9.8558682219999999E-2</v>
      </c>
      <c r="V2008" s="10">
        <v>0.17212183939999998</v>
      </c>
      <c r="W2008" s="9">
        <v>6.150532955580687E-2</v>
      </c>
      <c r="X2008" s="9">
        <v>2.08678450589668E-2</v>
      </c>
      <c r="Y2008" s="9">
        <v>0.27900000000000003</v>
      </c>
      <c r="Z2008" s="9">
        <v>0.48</v>
      </c>
      <c r="AA2008" s="10">
        <v>5.0004167013917827E-2</v>
      </c>
      <c r="AB2008" s="9">
        <v>0.89575999831999997</v>
      </c>
      <c r="AC2008" s="9">
        <v>0.53299999999999992</v>
      </c>
      <c r="AD2008" s="10">
        <v>0.37586444668886798</v>
      </c>
      <c r="AE2008" s="10">
        <v>0.5198594614096439</v>
      </c>
      <c r="AF2008" s="9">
        <v>1.7322212747705556E-3</v>
      </c>
      <c r="AG2008" s="9">
        <v>0.16069757142857144</v>
      </c>
    </row>
    <row r="2009" spans="3:33">
      <c r="C2009" t="s">
        <v>290</v>
      </c>
      <c r="D2009">
        <v>1998</v>
      </c>
      <c r="E2009" s="9">
        <v>0.24933190490167303</v>
      </c>
      <c r="F2009" s="9">
        <v>6.5510000000000004E-3</v>
      </c>
      <c r="G2009" s="9">
        <v>0.21200000000000008</v>
      </c>
      <c r="H2009" s="9">
        <v>0.25</v>
      </c>
      <c r="I2009" s="9">
        <v>6.8000000000000005E-2</v>
      </c>
      <c r="J2009" s="9">
        <v>0.52800000000000002</v>
      </c>
      <c r="K2009" s="10">
        <v>0.49525000000000002</v>
      </c>
      <c r="L2009" s="9">
        <v>0.45779999999999998</v>
      </c>
      <c r="M2009" s="9">
        <v>0.95264916666666666</v>
      </c>
      <c r="N2009" s="10">
        <v>0.08</v>
      </c>
      <c r="O2009" s="10">
        <v>0.28999999999999998</v>
      </c>
      <c r="P2009" s="9">
        <v>0.19</v>
      </c>
      <c r="Q2009" s="10">
        <v>0.22499999999999998</v>
      </c>
      <c r="R2009" s="9">
        <v>0.92759999999999998</v>
      </c>
      <c r="S2009" s="9">
        <v>0.32544682926829405</v>
      </c>
      <c r="T2009" s="11">
        <v>0.27060653200000001</v>
      </c>
      <c r="U2009" s="9">
        <v>9.0582992139999999E-2</v>
      </c>
      <c r="V2009" s="10">
        <v>0.15922546385</v>
      </c>
      <c r="W2009" s="9">
        <v>6.150532955580687E-2</v>
      </c>
      <c r="X2009" s="9">
        <v>2.08678450589668E-2</v>
      </c>
      <c r="Y2009" s="9">
        <v>0.27900000000000003</v>
      </c>
      <c r="Z2009" s="9">
        <v>0.48</v>
      </c>
      <c r="AA2009" s="10">
        <v>5.0004167013917827E-2</v>
      </c>
      <c r="AB2009" s="9">
        <v>0.89363999748</v>
      </c>
      <c r="AC2009" s="9">
        <v>0.53799999999999992</v>
      </c>
      <c r="AD2009" s="10">
        <v>0.38607942483383401</v>
      </c>
      <c r="AE2009" s="10">
        <v>0.50494112410654179</v>
      </c>
      <c r="AF2009" s="9">
        <v>4.1205498708395552E-3</v>
      </c>
      <c r="AG2009" s="9">
        <v>0.18263132142857141</v>
      </c>
    </row>
    <row r="2010" spans="3:33">
      <c r="C2010" t="s">
        <v>290</v>
      </c>
      <c r="D2010">
        <v>1999</v>
      </c>
      <c r="E2010" s="9">
        <v>0.24933190490167303</v>
      </c>
      <c r="F2010" s="9">
        <v>6.5510000000000004E-3</v>
      </c>
      <c r="G2010" s="9">
        <v>0.20599999999999996</v>
      </c>
      <c r="H2010" s="9">
        <v>0.25</v>
      </c>
      <c r="I2010" s="9">
        <v>6.8000000000000005E-2</v>
      </c>
      <c r="J2010" s="9">
        <v>0.52400000000000002</v>
      </c>
      <c r="K2010" s="10">
        <v>0.49525000000000002</v>
      </c>
      <c r="L2010" s="9">
        <v>0.45539999999999997</v>
      </c>
      <c r="M2010" s="9">
        <v>0.95264916666666666</v>
      </c>
      <c r="N2010" s="10">
        <v>0.08</v>
      </c>
      <c r="O2010" s="10">
        <v>0.32</v>
      </c>
      <c r="P2010" s="9">
        <v>0.18666666666666668</v>
      </c>
      <c r="Q2010" s="10">
        <v>0.22499999999999998</v>
      </c>
      <c r="R2010" s="9">
        <v>0.92759999999999998</v>
      </c>
      <c r="S2010" s="9">
        <v>0.31619902439024405</v>
      </c>
      <c r="T2010" s="11">
        <v>0.27060653200000001</v>
      </c>
      <c r="U2010" s="9">
        <v>8.5137795280000012E-2</v>
      </c>
      <c r="V2010" s="10">
        <v>0.14632908829999999</v>
      </c>
      <c r="W2010" s="9">
        <v>6.150532955580687E-2</v>
      </c>
      <c r="X2010" s="9">
        <v>2.08678450589668E-2</v>
      </c>
      <c r="Y2010" s="9">
        <v>0.27900000000000003</v>
      </c>
      <c r="Z2010" s="9">
        <v>0.48</v>
      </c>
      <c r="AA2010" s="10">
        <v>5.0004167013917827E-2</v>
      </c>
      <c r="AB2010" s="9">
        <v>0.89151999664000003</v>
      </c>
      <c r="AC2010" s="9">
        <v>0.54</v>
      </c>
      <c r="AD2010" s="10">
        <v>0.43458154662655402</v>
      </c>
      <c r="AE2010" s="10">
        <v>0.48100874988533793</v>
      </c>
      <c r="AF2010" s="9">
        <v>9.7874185698458883E-3</v>
      </c>
      <c r="AG2010" s="9">
        <v>0.20456507142857144</v>
      </c>
    </row>
    <row r="2011" spans="3:33">
      <c r="C2011" t="s">
        <v>290</v>
      </c>
      <c r="D2011">
        <v>2000</v>
      </c>
      <c r="E2011" s="9">
        <v>0.24933190490167303</v>
      </c>
      <c r="F2011" s="9">
        <v>6.5510000000000004E-3</v>
      </c>
      <c r="G2011" s="9">
        <v>0.19999999999999996</v>
      </c>
      <c r="H2011" s="9">
        <v>0.25</v>
      </c>
      <c r="I2011" s="9">
        <v>6.8000000000000005E-2</v>
      </c>
      <c r="J2011" s="9">
        <v>0.52</v>
      </c>
      <c r="K2011" s="10">
        <v>0.49525000000000002</v>
      </c>
      <c r="L2011" s="9">
        <v>0.45299999999999996</v>
      </c>
      <c r="M2011" s="9">
        <v>0.95264916666666666</v>
      </c>
      <c r="N2011" s="10">
        <v>0.08</v>
      </c>
      <c r="O2011" s="10">
        <v>0.28000000000000003</v>
      </c>
      <c r="P2011" s="9">
        <v>0.18333333333333332</v>
      </c>
      <c r="Q2011" s="10">
        <v>0.22499999999999998</v>
      </c>
      <c r="R2011" s="9">
        <v>0.92759999999999998</v>
      </c>
      <c r="S2011" s="9">
        <v>0.30674390243902594</v>
      </c>
      <c r="T2011" s="11">
        <v>0.27060653200000001</v>
      </c>
      <c r="U2011" s="9">
        <v>7.824219868E-2</v>
      </c>
      <c r="V2011" s="10">
        <v>0.13343271274999999</v>
      </c>
      <c r="W2011" s="9">
        <v>6.150532955580687E-2</v>
      </c>
      <c r="X2011" s="9">
        <v>2.08678450589668E-2</v>
      </c>
      <c r="Y2011" s="9">
        <v>0.27900000000000003</v>
      </c>
      <c r="Z2011" s="9">
        <v>0.48</v>
      </c>
      <c r="AA2011" s="10">
        <v>5.0004167013917827E-2</v>
      </c>
      <c r="AB2011" s="9">
        <v>0.88939999580000006</v>
      </c>
      <c r="AC2011" s="9">
        <v>0.56899999999999995</v>
      </c>
      <c r="AD2011" s="10">
        <v>0.48308366841927403</v>
      </c>
      <c r="AE2011" s="10">
        <v>0.457076375664134</v>
      </c>
      <c r="AF2011" s="9">
        <v>1.9668370544311555E-2</v>
      </c>
      <c r="AG2011" s="9">
        <v>0.22649882142857145</v>
      </c>
    </row>
    <row r="2012" spans="3:33">
      <c r="C2012" t="s">
        <v>290</v>
      </c>
      <c r="D2012">
        <v>2001</v>
      </c>
      <c r="E2012" s="9">
        <v>0.24933190490167303</v>
      </c>
      <c r="F2012" s="9">
        <v>6.5510000000000004E-3</v>
      </c>
      <c r="G2012" s="9">
        <v>0.19400000000000006</v>
      </c>
      <c r="H2012" s="9">
        <v>0.25</v>
      </c>
      <c r="I2012" s="9">
        <v>6.8000000000000005E-2</v>
      </c>
      <c r="J2012" s="9">
        <v>0.51600000000000001</v>
      </c>
      <c r="K2012" s="10">
        <v>0.49525000000000002</v>
      </c>
      <c r="L2012" s="9">
        <v>0.4506</v>
      </c>
      <c r="M2012" s="9">
        <v>0.95264916666666666</v>
      </c>
      <c r="N2012" s="10">
        <v>0.08</v>
      </c>
      <c r="O2012" s="10">
        <v>0.32</v>
      </c>
      <c r="P2012" s="9">
        <v>0.18</v>
      </c>
      <c r="Q2012" s="10">
        <v>0.22499999999999998</v>
      </c>
      <c r="R2012" s="9">
        <v>0.92759999999999998</v>
      </c>
      <c r="S2012" s="9">
        <v>0.29715853658536584</v>
      </c>
      <c r="T2012" s="11">
        <v>0.27060653200000001</v>
      </c>
      <c r="U2012" s="9">
        <v>8.5237538530000004E-2</v>
      </c>
      <c r="V2012" s="10">
        <v>0.1258664857</v>
      </c>
      <c r="W2012" s="9">
        <v>6.150532955580687E-2</v>
      </c>
      <c r="X2012" s="9">
        <v>2.08678450589668E-2</v>
      </c>
      <c r="Y2012" s="9">
        <v>0.27900000000000003</v>
      </c>
      <c r="Z2012" s="9">
        <v>0.48</v>
      </c>
      <c r="AA2012" s="10">
        <v>5.0004167013917827E-2</v>
      </c>
      <c r="AB2012" s="9">
        <v>0.88640000340000002</v>
      </c>
      <c r="AC2012" s="9">
        <v>0.57999999999999996</v>
      </c>
      <c r="AD2012" s="10">
        <v>0.48327492189546584</v>
      </c>
      <c r="AE2012" s="10">
        <v>0.46808498097475598</v>
      </c>
      <c r="AF2012" s="9">
        <v>3.5309710390360224E-2</v>
      </c>
      <c r="AG2012" s="9">
        <v>0.24843257142857145</v>
      </c>
    </row>
    <row r="2013" spans="3:33">
      <c r="C2013" t="s">
        <v>290</v>
      </c>
      <c r="D2013">
        <v>2002</v>
      </c>
      <c r="E2013" s="9">
        <v>0.24933190490167303</v>
      </c>
      <c r="F2013" s="9">
        <v>6.5510000000000004E-3</v>
      </c>
      <c r="G2013" s="9">
        <v>0.18799999999999994</v>
      </c>
      <c r="H2013" s="9">
        <v>0.25</v>
      </c>
      <c r="I2013" s="9">
        <v>6.8000000000000005E-2</v>
      </c>
      <c r="J2013" s="9">
        <v>0.51200000000000001</v>
      </c>
      <c r="K2013" s="10">
        <v>0.49525000000000002</v>
      </c>
      <c r="L2013" s="9">
        <v>0.44819999999999999</v>
      </c>
      <c r="M2013" s="9">
        <v>0.95264916666666666</v>
      </c>
      <c r="N2013" s="10">
        <v>0.08</v>
      </c>
      <c r="O2013" s="10">
        <v>0.3</v>
      </c>
      <c r="P2013" s="9">
        <v>0.156</v>
      </c>
      <c r="Q2013" s="10">
        <v>0.22499999999999998</v>
      </c>
      <c r="R2013" s="9">
        <v>0.92759999999999998</v>
      </c>
      <c r="S2013" s="9">
        <v>0.28763121951219606</v>
      </c>
      <c r="T2013" s="11">
        <v>0.27060653200000001</v>
      </c>
      <c r="U2013" s="9">
        <v>0.10751727699999999</v>
      </c>
      <c r="V2013" s="10">
        <v>0.11830025864999999</v>
      </c>
      <c r="W2013" s="9">
        <v>6.150532955580687E-2</v>
      </c>
      <c r="X2013" s="9">
        <v>2.08678450589668E-2</v>
      </c>
      <c r="Y2013" s="9">
        <v>0.27900000000000003</v>
      </c>
      <c r="Z2013" s="9">
        <v>0.48</v>
      </c>
      <c r="AA2013" s="10">
        <v>5.0004167013917827E-2</v>
      </c>
      <c r="AB2013" s="9">
        <v>0.88640000340000002</v>
      </c>
      <c r="AC2013" s="9">
        <v>0.61099999999999999</v>
      </c>
      <c r="AD2013" s="10">
        <v>0.48346617537165776</v>
      </c>
      <c r="AE2013" s="10">
        <v>0.47909358628537796</v>
      </c>
      <c r="AF2013" s="9">
        <v>5.0224217828746337E-2</v>
      </c>
      <c r="AG2013" s="9">
        <v>0.25379871428571432</v>
      </c>
    </row>
    <row r="2014" spans="3:33">
      <c r="C2014" t="s">
        <v>290</v>
      </c>
      <c r="D2014">
        <v>2003</v>
      </c>
      <c r="E2014" s="9">
        <v>0.24933190490167303</v>
      </c>
      <c r="F2014" s="9">
        <v>6.5510000000000004E-3</v>
      </c>
      <c r="G2014" s="9">
        <v>0.18200000000000005</v>
      </c>
      <c r="H2014" s="9">
        <v>0.25</v>
      </c>
      <c r="I2014" s="9">
        <v>6.8000000000000005E-2</v>
      </c>
      <c r="J2014" s="9">
        <v>0.50800000000000001</v>
      </c>
      <c r="K2014" s="10">
        <v>0.49525000000000002</v>
      </c>
      <c r="L2014" s="9">
        <v>0.44579999999999997</v>
      </c>
      <c r="M2014" s="9">
        <v>0.94676504065033329</v>
      </c>
      <c r="N2014" s="10">
        <v>0.08</v>
      </c>
      <c r="O2014" s="10">
        <v>0.28000000000000003</v>
      </c>
      <c r="P2014" s="9">
        <v>0.13200000000000003</v>
      </c>
      <c r="Q2014" s="10">
        <v>0.22499999999999998</v>
      </c>
      <c r="R2014" s="9">
        <v>0.92759999999999998</v>
      </c>
      <c r="S2014" s="9">
        <v>0.27835073170731794</v>
      </c>
      <c r="T2014" s="11">
        <v>0.27060653200000001</v>
      </c>
      <c r="U2014" s="9">
        <v>0.11090546700000001</v>
      </c>
      <c r="V2014" s="10">
        <v>0.1107340316</v>
      </c>
      <c r="W2014" s="9">
        <v>6.150532955580687E-2</v>
      </c>
      <c r="X2014" s="9">
        <v>2.08678450589668E-2</v>
      </c>
      <c r="Y2014" s="9">
        <v>0.27900000000000003</v>
      </c>
      <c r="Z2014" s="9">
        <v>0.48</v>
      </c>
      <c r="AA2014" s="10">
        <v>5.0004167013917827E-2</v>
      </c>
      <c r="AB2014" s="9">
        <v>0.88512000272000002</v>
      </c>
      <c r="AC2014" s="9">
        <v>0.626</v>
      </c>
      <c r="AD2014" s="10">
        <v>0.43934214292238405</v>
      </c>
      <c r="AE2014" s="10">
        <v>0.50053104872857479</v>
      </c>
      <c r="AF2014" s="9">
        <v>9.7511090150779439E-2</v>
      </c>
      <c r="AG2014" s="9">
        <v>0.25781842857142856</v>
      </c>
    </row>
    <row r="2015" spans="3:33">
      <c r="C2015" t="s">
        <v>290</v>
      </c>
      <c r="D2015">
        <v>2004</v>
      </c>
      <c r="E2015" s="9">
        <v>0.24933190490167303</v>
      </c>
      <c r="F2015" s="9">
        <v>6.5510000000000004E-3</v>
      </c>
      <c r="G2015" s="9">
        <v>0.17599999999999993</v>
      </c>
      <c r="H2015" s="9">
        <v>0.25</v>
      </c>
      <c r="I2015" s="9">
        <v>6.8000000000000005E-2</v>
      </c>
      <c r="J2015" s="9">
        <v>0.504</v>
      </c>
      <c r="K2015" s="10">
        <v>0.49525000000000002</v>
      </c>
      <c r="L2015" s="9">
        <v>0.44340000000000002</v>
      </c>
      <c r="M2015" s="9">
        <v>0.94518158567766664</v>
      </c>
      <c r="N2015" s="10">
        <v>0.08</v>
      </c>
      <c r="O2015" s="10">
        <v>0.34</v>
      </c>
      <c r="P2015" s="9">
        <v>0.10800000000000001</v>
      </c>
      <c r="Q2015" s="10">
        <v>0.22499999999999998</v>
      </c>
      <c r="R2015" s="9">
        <v>0.92759999999999998</v>
      </c>
      <c r="S2015" s="9">
        <v>0.26937512195121993</v>
      </c>
      <c r="T2015" s="11">
        <v>0.27060653200000001</v>
      </c>
      <c r="U2015" s="9">
        <v>0.119171809</v>
      </c>
      <c r="V2015" s="10">
        <v>0.10316780455000001</v>
      </c>
      <c r="W2015" s="9">
        <v>6.150532955580687E-2</v>
      </c>
      <c r="X2015" s="9">
        <v>2.08678450589668E-2</v>
      </c>
      <c r="Y2015" s="9">
        <v>0.27900000000000003</v>
      </c>
      <c r="Z2015" s="9">
        <v>0.48</v>
      </c>
      <c r="AA2015" s="10">
        <v>5.0004167013917827E-2</v>
      </c>
      <c r="AB2015" s="9">
        <v>0.88384000204000002</v>
      </c>
      <c r="AC2015" s="9">
        <v>0.61399999999999999</v>
      </c>
      <c r="AD2015" s="10">
        <v>0.44652105507021</v>
      </c>
      <c r="AE2015" s="10">
        <v>0.50038700319301377</v>
      </c>
      <c r="AF2015" s="9">
        <v>0.15236431785703777</v>
      </c>
      <c r="AG2015" s="9">
        <v>0.25266206011525377</v>
      </c>
    </row>
    <row r="2016" spans="3:33">
      <c r="C2016" t="s">
        <v>290</v>
      </c>
      <c r="D2016">
        <v>2005</v>
      </c>
      <c r="E2016" s="9">
        <v>0.24933190490167303</v>
      </c>
      <c r="F2016" s="9">
        <v>6.5510000000000004E-3</v>
      </c>
      <c r="G2016" s="9">
        <v>0.17000000000000004</v>
      </c>
      <c r="H2016" s="9">
        <v>0.25</v>
      </c>
      <c r="I2016" s="9">
        <v>6.8000000000000005E-2</v>
      </c>
      <c r="J2016" s="9">
        <v>0.5</v>
      </c>
      <c r="K2016" s="10">
        <v>0.49525000000000002</v>
      </c>
      <c r="L2016" s="9">
        <v>0.441</v>
      </c>
      <c r="M2016" s="9">
        <v>0.95363252032516665</v>
      </c>
      <c r="N2016" s="10">
        <v>0.08</v>
      </c>
      <c r="O2016" s="10">
        <v>0.34</v>
      </c>
      <c r="P2016" s="9">
        <v>8.4000000000000005E-2</v>
      </c>
      <c r="Q2016" s="10">
        <v>0.22499999999999998</v>
      </c>
      <c r="R2016" s="9">
        <v>0.92759999999999998</v>
      </c>
      <c r="S2016" s="9">
        <v>0.26077365853658596</v>
      </c>
      <c r="T2016" s="11">
        <v>0.27060653200000001</v>
      </c>
      <c r="U2016" s="9">
        <v>0.117837344</v>
      </c>
      <c r="V2016" s="10">
        <v>9.5601577500000007E-2</v>
      </c>
      <c r="W2016" s="9">
        <v>6.150532955580687E-2</v>
      </c>
      <c r="X2016" s="9">
        <v>2.08678450589668E-2</v>
      </c>
      <c r="Y2016" s="9">
        <v>0.27900000000000003</v>
      </c>
      <c r="Z2016" s="9">
        <v>0.48</v>
      </c>
      <c r="AA2016" s="10">
        <v>5.0004167013917827E-2</v>
      </c>
      <c r="AB2016" s="9">
        <v>0.88256000136000001</v>
      </c>
      <c r="AC2016" s="9">
        <v>0.625</v>
      </c>
      <c r="AD2016" s="10">
        <v>0.44376166403955003</v>
      </c>
      <c r="AE2016" s="10">
        <v>0.45786054471965798</v>
      </c>
      <c r="AF2016" s="9">
        <v>0.22799362013244667</v>
      </c>
      <c r="AG2016" s="9">
        <v>0.24750569165907907</v>
      </c>
    </row>
    <row r="2017" spans="3:33">
      <c r="C2017" t="s">
        <v>290</v>
      </c>
      <c r="D2017">
        <v>2006</v>
      </c>
      <c r="E2017" s="9">
        <v>0.24933190490167303</v>
      </c>
      <c r="F2017" s="9">
        <v>6.5510000000000004E-3</v>
      </c>
      <c r="G2017" s="9">
        <v>0.16333333333333333</v>
      </c>
      <c r="H2017" s="9">
        <v>0.25</v>
      </c>
      <c r="I2017" s="9">
        <v>6.8000000000000005E-2</v>
      </c>
      <c r="J2017" s="9">
        <v>0.4933333333333334</v>
      </c>
      <c r="K2017" s="10">
        <v>0.49525000000000002</v>
      </c>
      <c r="L2017" s="9">
        <v>0.43819999999999998</v>
      </c>
      <c r="M2017" s="9">
        <v>0.9468282571911667</v>
      </c>
      <c r="N2017" s="10">
        <v>0.08</v>
      </c>
      <c r="O2017" s="10">
        <v>0.32</v>
      </c>
      <c r="P2017" s="9">
        <v>0.06</v>
      </c>
      <c r="Q2017" s="10">
        <v>0.22499999999999998</v>
      </c>
      <c r="R2017" s="9">
        <v>0.92759999999999998</v>
      </c>
      <c r="S2017" s="9">
        <v>0.2525263414634159</v>
      </c>
      <c r="T2017" s="11">
        <v>0.27060653200000001</v>
      </c>
      <c r="U2017" s="9">
        <v>8.4855614450000005E-2</v>
      </c>
      <c r="V2017" s="10">
        <v>9.1435031250000007E-2</v>
      </c>
      <c r="W2017" s="9">
        <v>6.150532955580687E-2</v>
      </c>
      <c r="X2017" s="9">
        <v>2.08678450589668E-2</v>
      </c>
      <c r="Y2017" s="9">
        <v>0.27900000000000003</v>
      </c>
      <c r="Z2017" s="9">
        <v>0.48</v>
      </c>
      <c r="AA2017" s="10">
        <v>5.0004167013917827E-2</v>
      </c>
      <c r="AB2017" s="9">
        <v>0.88128000068000001</v>
      </c>
      <c r="AC2017" s="9">
        <v>0.63800000000000001</v>
      </c>
      <c r="AD2017" s="10">
        <v>0.39919599936662598</v>
      </c>
      <c r="AE2017" s="10">
        <v>0.47505438831883201</v>
      </c>
      <c r="AF2017" s="9">
        <v>0.36808716350369003</v>
      </c>
      <c r="AG2017" s="9">
        <v>0.24234932320290434</v>
      </c>
    </row>
    <row r="2018" spans="3:33">
      <c r="C2018" t="s">
        <v>290</v>
      </c>
      <c r="D2018">
        <v>2007</v>
      </c>
      <c r="E2018" s="9">
        <v>0.24933190490167303</v>
      </c>
      <c r="F2018" s="9">
        <v>6.5510000000000004E-3</v>
      </c>
      <c r="G2018" s="9">
        <v>0.15666666666666673</v>
      </c>
      <c r="H2018" s="9">
        <v>0.25</v>
      </c>
      <c r="I2018" s="9">
        <v>6.8000000000000005E-2</v>
      </c>
      <c r="J2018" s="9">
        <v>0.48666666666666669</v>
      </c>
      <c r="K2018" s="10">
        <v>0.49525000000000002</v>
      </c>
      <c r="L2018" s="9">
        <v>0.43540000000000001</v>
      </c>
      <c r="M2018" s="9">
        <v>0.95049316239316661</v>
      </c>
      <c r="N2018" s="10">
        <v>0.08</v>
      </c>
      <c r="O2018" s="10">
        <v>0.4</v>
      </c>
      <c r="P2018" s="9">
        <v>6.1199999973177911E-2</v>
      </c>
      <c r="Q2018" s="10">
        <v>0.22499999999999998</v>
      </c>
      <c r="R2018" s="9">
        <v>0.92759999999999998</v>
      </c>
      <c r="S2018" s="9">
        <v>0.24466439024390407</v>
      </c>
      <c r="T2018" s="11">
        <v>0.27060653200000001</v>
      </c>
      <c r="U2018" s="9">
        <v>0.10954862200000001</v>
      </c>
      <c r="V2018" s="10">
        <v>8.7268485000000007E-2</v>
      </c>
      <c r="W2018" s="9">
        <v>6.150532955580687E-2</v>
      </c>
      <c r="X2018" s="9">
        <v>2.08678450589668E-2</v>
      </c>
      <c r="Y2018" s="9">
        <v>0.27900000000000003</v>
      </c>
      <c r="Z2018" s="9">
        <v>0.48</v>
      </c>
      <c r="AA2018" s="10">
        <v>5.0004167013917827E-2</v>
      </c>
      <c r="AB2018" s="9">
        <v>0.88</v>
      </c>
      <c r="AC2018" s="9">
        <v>0.627</v>
      </c>
      <c r="AD2018" s="10">
        <v>0.44876908171651203</v>
      </c>
      <c r="AE2018" s="10">
        <v>0.48699014517143724</v>
      </c>
      <c r="AF2018" s="9">
        <v>0.49692339270881114</v>
      </c>
      <c r="AG2018" s="9">
        <v>0.23719295474672955</v>
      </c>
    </row>
    <row r="2019" spans="3:33">
      <c r="C2019" t="s">
        <v>290</v>
      </c>
      <c r="D2019">
        <v>2008</v>
      </c>
      <c r="E2019" s="9">
        <v>0.24933190490167303</v>
      </c>
      <c r="F2019" s="9">
        <v>6.5510000000000004E-3</v>
      </c>
      <c r="G2019" s="9">
        <v>0.15000000000000002</v>
      </c>
      <c r="H2019" s="9">
        <v>0.25</v>
      </c>
      <c r="I2019" s="9">
        <v>6.8000000000000005E-2</v>
      </c>
      <c r="J2019" s="9">
        <v>0.48</v>
      </c>
      <c r="K2019" s="10">
        <v>0.49525000000000002</v>
      </c>
      <c r="L2019" s="9">
        <v>0.43259999999999998</v>
      </c>
      <c r="M2019" s="9">
        <v>0.94622105263150003</v>
      </c>
      <c r="N2019" s="10">
        <v>0.08</v>
      </c>
      <c r="O2019" s="10">
        <v>0.40799999982118607</v>
      </c>
      <c r="P2019" s="9">
        <v>6.2399999946355811E-2</v>
      </c>
      <c r="Q2019" s="10">
        <v>0.22499999999999998</v>
      </c>
      <c r="R2019" s="9">
        <v>0.92759999999999998</v>
      </c>
      <c r="S2019" s="9">
        <v>0.23716000000000004</v>
      </c>
      <c r="T2019" s="11">
        <v>0.27060653200000001</v>
      </c>
      <c r="U2019" s="9">
        <v>0.1032357607</v>
      </c>
      <c r="V2019" s="10">
        <v>8.3101938750000007E-2</v>
      </c>
      <c r="W2019" s="9">
        <v>6.150532955580687E-2</v>
      </c>
      <c r="X2019" s="9">
        <v>2.08678450589668E-2</v>
      </c>
      <c r="Y2019" s="9">
        <v>0.27900000000000003</v>
      </c>
      <c r="Z2019" s="9">
        <v>0.48</v>
      </c>
      <c r="AA2019" s="10">
        <v>5.0004167013917827E-2</v>
      </c>
      <c r="AB2019" s="9">
        <v>0.88239999994635587</v>
      </c>
      <c r="AC2019" s="9">
        <v>0.60799999999999998</v>
      </c>
      <c r="AD2019" s="10">
        <v>0.43231707988457402</v>
      </c>
      <c r="AE2019" s="10">
        <v>0.45471126242089605</v>
      </c>
      <c r="AF2019" s="9">
        <v>0.60934136573349107</v>
      </c>
      <c r="AG2019" s="9">
        <v>0.23203658629055479</v>
      </c>
    </row>
    <row r="2020" spans="3:33">
      <c r="C2020" t="s">
        <v>290</v>
      </c>
      <c r="D2020">
        <v>2009</v>
      </c>
      <c r="E2020" s="9">
        <v>0.24933190490167303</v>
      </c>
      <c r="F2020" s="9">
        <v>6.5510000000000004E-3</v>
      </c>
      <c r="G2020" s="9">
        <v>0.16699999962002043</v>
      </c>
      <c r="H2020" s="9">
        <v>0.25</v>
      </c>
      <c r="I2020" s="9">
        <v>6.8000000000000005E-2</v>
      </c>
      <c r="J2020" s="9">
        <v>0.49039999976754189</v>
      </c>
      <c r="K2020" s="10">
        <v>0.49525000000000002</v>
      </c>
      <c r="L2020" s="9">
        <v>0.42979999999999996</v>
      </c>
      <c r="M2020" s="9">
        <v>0.94622105263150003</v>
      </c>
      <c r="N2020" s="10">
        <v>0.08</v>
      </c>
      <c r="O2020" s="10">
        <v>0.41599999964237216</v>
      </c>
      <c r="P2020" s="9">
        <v>6.3599999919533717E-2</v>
      </c>
      <c r="Q2020" s="10">
        <v>0.22499999999999998</v>
      </c>
      <c r="R2020" s="9">
        <v>0.92759999999999998</v>
      </c>
      <c r="S2020" s="9">
        <v>0.26641679934605977</v>
      </c>
      <c r="T2020" s="11">
        <v>0.27060653200000001</v>
      </c>
      <c r="U2020" s="9">
        <v>0.11775330569999999</v>
      </c>
      <c r="V2020" s="10">
        <v>8.4763977487850542E-2</v>
      </c>
      <c r="W2020" s="9">
        <v>6.150532955580687E-2</v>
      </c>
      <c r="X2020" s="9">
        <v>2.08678450589668E-2</v>
      </c>
      <c r="Y2020" s="9">
        <v>0.27900000000000003</v>
      </c>
      <c r="Z2020" s="9">
        <v>0.48</v>
      </c>
      <c r="AA2020" s="10">
        <v>5.0004167013917827E-2</v>
      </c>
      <c r="AB2020" s="9">
        <v>0.88479999989271163</v>
      </c>
      <c r="AC2020" s="9">
        <v>0.59799999999999998</v>
      </c>
      <c r="AD2020" s="10">
        <v>0.398013889396932</v>
      </c>
      <c r="AE2020" s="10">
        <v>0.40160369218216402</v>
      </c>
      <c r="AF2020" s="9">
        <v>0.61997767252520997</v>
      </c>
      <c r="AG2020" s="9">
        <v>0.22688021783438006</v>
      </c>
    </row>
    <row r="2021" spans="3:33">
      <c r="C2021" t="s">
        <v>290</v>
      </c>
      <c r="D2021">
        <v>2010</v>
      </c>
      <c r="E2021" s="9">
        <v>0.24933190490167303</v>
      </c>
      <c r="F2021" s="9">
        <v>6.5510000000000004E-3</v>
      </c>
      <c r="G2021" s="9">
        <v>0.18399999924004073</v>
      </c>
      <c r="H2021" s="9">
        <v>0.25</v>
      </c>
      <c r="I2021" s="9">
        <v>6.8000000000000005E-2</v>
      </c>
      <c r="J2021" s="9">
        <v>0.50079999953508381</v>
      </c>
      <c r="K2021" s="10">
        <v>0.49525000000000002</v>
      </c>
      <c r="L2021" s="9">
        <v>0.43409799990393216</v>
      </c>
      <c r="M2021" s="9">
        <v>0.94622105263150003</v>
      </c>
      <c r="N2021" s="10">
        <v>0.08</v>
      </c>
      <c r="O2021" s="10">
        <v>0.42399999946355821</v>
      </c>
      <c r="P2021" s="9">
        <v>6.4799999892711638E-2</v>
      </c>
      <c r="Q2021" s="10">
        <v>0.22499999999999998</v>
      </c>
      <c r="R2021" s="9">
        <v>0.92759999999999998</v>
      </c>
      <c r="S2021" s="9">
        <v>0.29567359869211918</v>
      </c>
      <c r="T2021" s="11">
        <v>0.27060653200000001</v>
      </c>
      <c r="U2021" s="9">
        <v>0.11893083873068008</v>
      </c>
      <c r="V2021" s="10">
        <v>8.6426016225701077E-2</v>
      </c>
      <c r="W2021" s="9">
        <v>6.150532955580687E-2</v>
      </c>
      <c r="X2021" s="9">
        <v>2.08678450589668E-2</v>
      </c>
      <c r="Y2021" s="9">
        <v>0.27900000000000003</v>
      </c>
      <c r="Z2021" s="9">
        <v>0.48</v>
      </c>
      <c r="AA2021" s="10">
        <v>5.0004167013917827E-2</v>
      </c>
      <c r="AB2021" s="9">
        <v>0.8871999998390675</v>
      </c>
      <c r="AC2021" s="9">
        <v>0.58299999999999996</v>
      </c>
      <c r="AD2021" s="10">
        <v>0.39903375048016698</v>
      </c>
      <c r="AE2021" s="10">
        <v>0.40258765523834905</v>
      </c>
      <c r="AF2021" s="9">
        <v>0.61377789593853371</v>
      </c>
      <c r="AG2021" s="9">
        <v>0.2217238493782053</v>
      </c>
    </row>
    <row r="2022" spans="3:33">
      <c r="C2022" t="s">
        <v>292</v>
      </c>
      <c r="D2022">
        <v>1995</v>
      </c>
      <c r="E2022" s="9">
        <v>2.9723684210526274E-2</v>
      </c>
      <c r="F2022" s="9">
        <v>7.0250000000000007E-2</v>
      </c>
      <c r="G2022" s="9">
        <v>0.61</v>
      </c>
      <c r="H2022" s="9">
        <v>0.4</v>
      </c>
      <c r="I2022" s="9">
        <v>0.81933333333333336</v>
      </c>
      <c r="J2022" s="9">
        <v>0.95</v>
      </c>
      <c r="K2022" s="10">
        <v>0.63950000000000007</v>
      </c>
      <c r="L2022" s="9">
        <v>0.84200000000000008</v>
      </c>
      <c r="M2022" s="9">
        <v>0.99892918952167542</v>
      </c>
      <c r="N2022" s="10">
        <v>0.06</v>
      </c>
      <c r="O2022" s="10">
        <v>0.04</v>
      </c>
      <c r="P2022" s="9">
        <v>1</v>
      </c>
      <c r="Q2022" s="10">
        <v>0.20749999999999999</v>
      </c>
      <c r="R2022" s="9">
        <v>0.98919999999999997</v>
      </c>
      <c r="S2022" s="9">
        <v>0.83004731707317203</v>
      </c>
      <c r="T2022" s="11">
        <v>1</v>
      </c>
      <c r="U2022" s="9">
        <v>0.25867198609999997</v>
      </c>
      <c r="V2022" s="10">
        <v>1</v>
      </c>
      <c r="W2022" s="9">
        <v>0</v>
      </c>
      <c r="X2022" s="9">
        <v>0</v>
      </c>
      <c r="Y2022" s="9">
        <v>0.90700000000000003</v>
      </c>
      <c r="Z2022" s="9">
        <v>0.55000000000000004</v>
      </c>
      <c r="AA2022" s="10">
        <v>8.2892555459066868E-3</v>
      </c>
      <c r="AB2022" s="9">
        <v>0.7741920006317452</v>
      </c>
      <c r="AC2022" s="9">
        <v>0.44884000020474191</v>
      </c>
      <c r="AD2022" s="10">
        <v>0.49388616660189816</v>
      </c>
      <c r="AE2022" s="10">
        <v>0.30415212965279548</v>
      </c>
      <c r="AF2022" s="9">
        <v>1.3673926992957395E-4</v>
      </c>
      <c r="AG2022" s="9">
        <v>1.1363160048378366E-2</v>
      </c>
    </row>
    <row r="2023" spans="3:33">
      <c r="C2023" t="s">
        <v>292</v>
      </c>
      <c r="D2023">
        <v>1996</v>
      </c>
      <c r="E2023" s="9">
        <v>2.9723684210526274E-2</v>
      </c>
      <c r="F2023" s="9">
        <v>7.0250000000000007E-2</v>
      </c>
      <c r="G2023" s="9">
        <v>0.60399999999999998</v>
      </c>
      <c r="H2023" s="9">
        <v>0.4</v>
      </c>
      <c r="I2023" s="9">
        <v>0.81933333333333336</v>
      </c>
      <c r="J2023" s="9">
        <v>0.94599999999999995</v>
      </c>
      <c r="K2023" s="10">
        <v>0.63950000000000007</v>
      </c>
      <c r="L2023" s="9">
        <v>0.84120000000000006</v>
      </c>
      <c r="M2023" s="9">
        <v>0.99893097715127854</v>
      </c>
      <c r="N2023" s="10">
        <v>0.06</v>
      </c>
      <c r="O2023" s="10">
        <v>0.04</v>
      </c>
      <c r="P2023" s="9">
        <v>1</v>
      </c>
      <c r="Q2023" s="10">
        <v>0.20749999999999999</v>
      </c>
      <c r="R2023" s="9">
        <v>0.98919999999999997</v>
      </c>
      <c r="S2023" s="9">
        <v>0.82020243902439205</v>
      </c>
      <c r="T2023" s="11">
        <v>1</v>
      </c>
      <c r="U2023" s="9">
        <v>0.22201395730000001</v>
      </c>
      <c r="V2023" s="10">
        <v>1</v>
      </c>
      <c r="W2023" s="9">
        <v>0</v>
      </c>
      <c r="X2023" s="9">
        <v>0</v>
      </c>
      <c r="Y2023" s="9">
        <v>0.90700000000000003</v>
      </c>
      <c r="Z2023" s="9">
        <v>0.55000000000000004</v>
      </c>
      <c r="AA2023" s="10">
        <v>8.2892555459066868E-3</v>
      </c>
      <c r="AB2023" s="9">
        <v>0.76906000077645431</v>
      </c>
      <c r="AC2023" s="9">
        <v>0.45799999999999996</v>
      </c>
      <c r="AD2023" s="10">
        <v>0.49376139449457862</v>
      </c>
      <c r="AE2023" s="10">
        <v>0.30015523443074799</v>
      </c>
      <c r="AF2023" s="9">
        <v>1.3964861602910859E-4</v>
      </c>
      <c r="AG2023" s="9">
        <v>1.1633711470902499E-2</v>
      </c>
    </row>
    <row r="2024" spans="3:33">
      <c r="C2024" t="s">
        <v>292</v>
      </c>
      <c r="D2024">
        <v>1997</v>
      </c>
      <c r="E2024" s="9">
        <v>2.9723684210526274E-2</v>
      </c>
      <c r="F2024" s="9">
        <v>7.0250000000000007E-2</v>
      </c>
      <c r="G2024" s="9">
        <v>0.59799999999999998</v>
      </c>
      <c r="H2024" s="9">
        <v>0.4</v>
      </c>
      <c r="I2024" s="9">
        <v>0.81933333333333336</v>
      </c>
      <c r="J2024" s="9">
        <v>0.94199999999999995</v>
      </c>
      <c r="K2024" s="10">
        <v>0.63950000000000007</v>
      </c>
      <c r="L2024" s="9">
        <v>0.84040000000000004</v>
      </c>
      <c r="M2024" s="9">
        <v>0.99893276478088167</v>
      </c>
      <c r="N2024" s="10">
        <v>0.06</v>
      </c>
      <c r="O2024" s="10">
        <v>7.0000000000000007E-2</v>
      </c>
      <c r="P2024" s="9">
        <v>1</v>
      </c>
      <c r="Q2024" s="10">
        <v>0.20749999999999999</v>
      </c>
      <c r="R2024" s="9">
        <v>0.98919999999999997</v>
      </c>
      <c r="S2024" s="9">
        <v>0.80938829268292811</v>
      </c>
      <c r="T2024" s="11">
        <v>1</v>
      </c>
      <c r="U2024" s="9">
        <v>0.26189990289999998</v>
      </c>
      <c r="V2024" s="10">
        <v>1</v>
      </c>
      <c r="W2024" s="9">
        <v>0</v>
      </c>
      <c r="X2024" s="9">
        <v>0</v>
      </c>
      <c r="Y2024" s="9">
        <v>0.90700000000000003</v>
      </c>
      <c r="Z2024" s="9">
        <v>0.55000000000000004</v>
      </c>
      <c r="AA2024" s="10">
        <v>8.2892555459066868E-3</v>
      </c>
      <c r="AB2024" s="9">
        <v>0.76392800092116342</v>
      </c>
      <c r="AC2024" s="9">
        <v>0.46600000000000003</v>
      </c>
      <c r="AD2024" s="10">
        <v>0.44889543021076828</v>
      </c>
      <c r="AE2024" s="10">
        <v>0.24564738815706502</v>
      </c>
      <c r="AF2024" s="9">
        <v>1.4255796212864317E-4</v>
      </c>
      <c r="AG2024" s="9">
        <v>1.1904262893426632E-2</v>
      </c>
    </row>
    <row r="2025" spans="3:33">
      <c r="C2025" t="s">
        <v>292</v>
      </c>
      <c r="D2025">
        <v>1998</v>
      </c>
      <c r="E2025" s="9">
        <v>2.9723684210526274E-2</v>
      </c>
      <c r="F2025" s="9">
        <v>7.0250000000000007E-2</v>
      </c>
      <c r="G2025" s="9">
        <v>0.59200000000000008</v>
      </c>
      <c r="H2025" s="9">
        <v>0.4</v>
      </c>
      <c r="I2025" s="9">
        <v>0.81933333333333336</v>
      </c>
      <c r="J2025" s="9">
        <v>0.93799999999999994</v>
      </c>
      <c r="K2025" s="10">
        <v>0.63950000000000007</v>
      </c>
      <c r="L2025" s="9">
        <v>0.8395999999999999</v>
      </c>
      <c r="M2025" s="9">
        <v>0.99893454908680279</v>
      </c>
      <c r="N2025" s="10">
        <v>0.06</v>
      </c>
      <c r="O2025" s="10">
        <v>0.09</v>
      </c>
      <c r="P2025" s="9">
        <v>1</v>
      </c>
      <c r="Q2025" s="10">
        <v>0.20749999999999999</v>
      </c>
      <c r="R2025" s="9">
        <v>0.98919999999999997</v>
      </c>
      <c r="S2025" s="9">
        <v>0.79764487804878204</v>
      </c>
      <c r="T2025" s="11">
        <v>1</v>
      </c>
      <c r="U2025" s="9">
        <v>0.2871006868</v>
      </c>
      <c r="V2025" s="10">
        <v>1</v>
      </c>
      <c r="W2025" s="9">
        <v>0</v>
      </c>
      <c r="X2025" s="9">
        <v>0</v>
      </c>
      <c r="Y2025" s="9">
        <v>0.90700000000000003</v>
      </c>
      <c r="Z2025" s="9">
        <v>0.55000000000000004</v>
      </c>
      <c r="AA2025" s="10">
        <v>8.2892555459066868E-3</v>
      </c>
      <c r="AB2025" s="9">
        <v>0.75879600106587264</v>
      </c>
      <c r="AC2025" s="9">
        <v>0.47499999999999998</v>
      </c>
      <c r="AD2025" s="10">
        <v>0.40402946592695799</v>
      </c>
      <c r="AE2025" s="10">
        <v>0.19113954188338197</v>
      </c>
      <c r="AF2025" s="9">
        <v>1.4546730822817777E-4</v>
      </c>
      <c r="AG2025" s="9">
        <v>1.2174814315950765E-2</v>
      </c>
    </row>
    <row r="2026" spans="3:33">
      <c r="C2026" t="s">
        <v>292</v>
      </c>
      <c r="D2026">
        <v>1999</v>
      </c>
      <c r="E2026" s="9">
        <v>2.9723684210526274E-2</v>
      </c>
      <c r="F2026" s="9">
        <v>7.0250000000000007E-2</v>
      </c>
      <c r="G2026" s="9">
        <v>0.58600000000000008</v>
      </c>
      <c r="H2026" s="9">
        <v>0.4</v>
      </c>
      <c r="I2026" s="9">
        <v>0.81933333333333336</v>
      </c>
      <c r="J2026" s="9">
        <v>0.93399999999999994</v>
      </c>
      <c r="K2026" s="10">
        <v>0.63950000000000007</v>
      </c>
      <c r="L2026" s="9">
        <v>0.83879999999999999</v>
      </c>
      <c r="M2026" s="9">
        <v>0.99898103078016665</v>
      </c>
      <c r="N2026" s="10">
        <v>0.06</v>
      </c>
      <c r="O2026" s="10">
        <v>0.06</v>
      </c>
      <c r="P2026" s="9">
        <v>1</v>
      </c>
      <c r="Q2026" s="10">
        <v>0.20749999999999999</v>
      </c>
      <c r="R2026" s="9">
        <v>0.98919999999999997</v>
      </c>
      <c r="S2026" s="9">
        <v>0.78512243902439194</v>
      </c>
      <c r="T2026" s="11">
        <v>1</v>
      </c>
      <c r="U2026" s="9">
        <v>0.33818867549999998</v>
      </c>
      <c r="V2026" s="10">
        <v>1</v>
      </c>
      <c r="W2026" s="9">
        <v>0</v>
      </c>
      <c r="X2026" s="9">
        <v>0</v>
      </c>
      <c r="Y2026" s="9">
        <v>0.90700000000000003</v>
      </c>
      <c r="Z2026" s="9">
        <v>0.55000000000000004</v>
      </c>
      <c r="AA2026" s="10">
        <v>8.2892555459066868E-3</v>
      </c>
      <c r="AB2026" s="9">
        <v>0.75366400121058175</v>
      </c>
      <c r="AC2026" s="9">
        <v>0.48599999999999999</v>
      </c>
      <c r="AD2026" s="10">
        <v>0.437249803879045</v>
      </c>
      <c r="AE2026" s="10">
        <v>0.33014542032721195</v>
      </c>
      <c r="AF2026" s="9">
        <v>2.2842281797227776E-4</v>
      </c>
      <c r="AG2026" s="9">
        <v>1.2445365738474897E-2</v>
      </c>
    </row>
    <row r="2027" spans="3:33">
      <c r="C2027" t="s">
        <v>292</v>
      </c>
      <c r="D2027">
        <v>2000</v>
      </c>
      <c r="E2027" s="9">
        <v>2.9723684210526274E-2</v>
      </c>
      <c r="F2027" s="9">
        <v>7.0250000000000007E-2</v>
      </c>
      <c r="G2027" s="9">
        <v>0.58000000000000007</v>
      </c>
      <c r="H2027" s="9">
        <v>0.4</v>
      </c>
      <c r="I2027" s="9">
        <v>0.81933333333333336</v>
      </c>
      <c r="J2027" s="9">
        <v>0.92999999999999994</v>
      </c>
      <c r="K2027" s="10">
        <v>0.63950000000000007</v>
      </c>
      <c r="L2027" s="9">
        <v>0.83799999999999997</v>
      </c>
      <c r="M2027" s="9">
        <v>0.99898103078016665</v>
      </c>
      <c r="N2027" s="10">
        <v>0.06</v>
      </c>
      <c r="O2027" s="10">
        <v>0.09</v>
      </c>
      <c r="P2027" s="9">
        <v>1</v>
      </c>
      <c r="Q2027" s="10">
        <v>0.20749999999999999</v>
      </c>
      <c r="R2027" s="9">
        <v>0.98919999999999997</v>
      </c>
      <c r="S2027" s="9">
        <v>0.77203024390244002</v>
      </c>
      <c r="T2027" s="11">
        <v>1</v>
      </c>
      <c r="U2027" s="9">
        <v>0.38027204949999999</v>
      </c>
      <c r="V2027" s="10">
        <v>1</v>
      </c>
      <c r="W2027" s="9">
        <v>0</v>
      </c>
      <c r="X2027" s="9">
        <v>0</v>
      </c>
      <c r="Y2027" s="9">
        <v>0.90700000000000003</v>
      </c>
      <c r="Z2027" s="9">
        <v>0.55000000000000004</v>
      </c>
      <c r="AA2027" s="10">
        <v>8.2892555459066868E-3</v>
      </c>
      <c r="AB2027" s="9">
        <v>0.74853200135529097</v>
      </c>
      <c r="AC2027" s="9">
        <v>0.45899999999999996</v>
      </c>
      <c r="AD2027" s="10">
        <v>0.470470141831132</v>
      </c>
      <c r="AE2027" s="10">
        <v>0.46915129877104195</v>
      </c>
      <c r="AF2027" s="9">
        <v>2.0709227796207778E-4</v>
      </c>
      <c r="AG2027" s="9">
        <v>1.271591716099903E-2</v>
      </c>
    </row>
    <row r="2028" spans="3:33">
      <c r="C2028" t="s">
        <v>292</v>
      </c>
      <c r="D2028">
        <v>2001</v>
      </c>
      <c r="E2028" s="9">
        <v>2.9723684210526274E-2</v>
      </c>
      <c r="F2028" s="9">
        <v>7.0250000000000007E-2</v>
      </c>
      <c r="G2028" s="9">
        <v>0.57400000000000007</v>
      </c>
      <c r="H2028" s="9">
        <v>0.4</v>
      </c>
      <c r="I2028" s="9">
        <v>0.81933333333333336</v>
      </c>
      <c r="J2028" s="9">
        <v>0.92599999999999993</v>
      </c>
      <c r="K2028" s="10">
        <v>0.63950000000000007</v>
      </c>
      <c r="L2028" s="9">
        <v>0.83779999999999999</v>
      </c>
      <c r="M2028" s="9">
        <v>0.99898103078016665</v>
      </c>
      <c r="N2028" s="10">
        <v>0.06</v>
      </c>
      <c r="O2028" s="10">
        <v>0.1</v>
      </c>
      <c r="P2028" s="9">
        <v>1</v>
      </c>
      <c r="Q2028" s="10">
        <v>0.20749999999999999</v>
      </c>
      <c r="R2028" s="9">
        <v>0.98919999999999997</v>
      </c>
      <c r="S2028" s="9">
        <v>0.75861902439024409</v>
      </c>
      <c r="T2028" s="11">
        <v>1</v>
      </c>
      <c r="U2028" s="9">
        <v>0.24881412110000001</v>
      </c>
      <c r="V2028" s="10">
        <v>1</v>
      </c>
      <c r="W2028" s="9">
        <v>0</v>
      </c>
      <c r="X2028" s="9">
        <v>0</v>
      </c>
      <c r="Y2028" s="9">
        <v>0.90700000000000003</v>
      </c>
      <c r="Z2028" s="9">
        <v>0.55000000000000004</v>
      </c>
      <c r="AA2028" s="10">
        <v>8.2892555459066868E-3</v>
      </c>
      <c r="AB2028" s="9">
        <v>0.74340000149999996</v>
      </c>
      <c r="AC2028" s="9">
        <v>0.48899999999999999</v>
      </c>
      <c r="AD2028" s="10">
        <v>0.46037586574333494</v>
      </c>
      <c r="AE2028" s="10">
        <v>0.460622062536726</v>
      </c>
      <c r="AF2028" s="9">
        <v>2.0705946958337777E-4</v>
      </c>
      <c r="AG2028" s="9">
        <v>1.2986468583523163E-2</v>
      </c>
    </row>
    <row r="2029" spans="3:33">
      <c r="C2029" t="s">
        <v>292</v>
      </c>
      <c r="D2029">
        <v>2002</v>
      </c>
      <c r="E2029" s="9">
        <v>2.9723684210526274E-2</v>
      </c>
      <c r="F2029" s="9">
        <v>7.0250000000000007E-2</v>
      </c>
      <c r="G2029" s="9">
        <v>0.56799999999999995</v>
      </c>
      <c r="H2029" s="9">
        <v>0.4</v>
      </c>
      <c r="I2029" s="9">
        <v>0.81933333333333336</v>
      </c>
      <c r="J2029" s="9">
        <v>0.92200000000000004</v>
      </c>
      <c r="K2029" s="10">
        <v>0.63950000000000007</v>
      </c>
      <c r="L2029" s="9">
        <v>0.83760000000000001</v>
      </c>
      <c r="M2029" s="9">
        <v>0.99898103078016665</v>
      </c>
      <c r="N2029" s="10">
        <v>0.06</v>
      </c>
      <c r="O2029" s="10">
        <v>0.11</v>
      </c>
      <c r="P2029" s="9">
        <v>1</v>
      </c>
      <c r="Q2029" s="10">
        <v>0.20749999999999999</v>
      </c>
      <c r="R2029" s="9">
        <v>0.98919999999999997</v>
      </c>
      <c r="S2029" s="9">
        <v>0.74516829268292795</v>
      </c>
      <c r="T2029" s="11">
        <v>1</v>
      </c>
      <c r="U2029" s="9">
        <v>0.21412747430000001</v>
      </c>
      <c r="V2029" s="10">
        <v>1</v>
      </c>
      <c r="W2029" s="9">
        <v>0</v>
      </c>
      <c r="X2029" s="9">
        <v>0</v>
      </c>
      <c r="Y2029" s="9">
        <v>0.90700000000000003</v>
      </c>
      <c r="Z2029" s="9">
        <v>0.55000000000000004</v>
      </c>
      <c r="AA2029" s="10">
        <v>8.2892555459066868E-3</v>
      </c>
      <c r="AB2029" s="9">
        <v>0.74340000149999996</v>
      </c>
      <c r="AC2029" s="9">
        <v>0.48200000000000004</v>
      </c>
      <c r="AD2029" s="10">
        <v>0.45028158965553799</v>
      </c>
      <c r="AE2029" s="10">
        <v>0.45209282630240999</v>
      </c>
      <c r="AF2029" s="9">
        <v>5.4196149674430004E-3</v>
      </c>
      <c r="AG2029" s="9">
        <v>1.3257020006047296E-2</v>
      </c>
    </row>
    <row r="2030" spans="3:33">
      <c r="C2030" t="s">
        <v>292</v>
      </c>
      <c r="D2030">
        <v>2003</v>
      </c>
      <c r="E2030" s="9">
        <v>2.9723684210526274E-2</v>
      </c>
      <c r="F2030" s="9">
        <v>7.0250000000000007E-2</v>
      </c>
      <c r="G2030" s="9">
        <v>0.56200000000000006</v>
      </c>
      <c r="H2030" s="9">
        <v>0.4</v>
      </c>
      <c r="I2030" s="9">
        <v>0.81933333333333336</v>
      </c>
      <c r="J2030" s="9">
        <v>0.91800000000000004</v>
      </c>
      <c r="K2030" s="10">
        <v>0.63950000000000007</v>
      </c>
      <c r="L2030" s="9">
        <v>0.83739999999999992</v>
      </c>
      <c r="M2030" s="9">
        <v>0.99951125325750001</v>
      </c>
      <c r="N2030" s="10">
        <v>0.06</v>
      </c>
      <c r="O2030" s="10">
        <v>0.08</v>
      </c>
      <c r="P2030" s="9">
        <v>1</v>
      </c>
      <c r="Q2030" s="10">
        <v>0.20749999999999999</v>
      </c>
      <c r="R2030" s="9">
        <v>0.98919999999999997</v>
      </c>
      <c r="S2030" s="9">
        <v>0.73192780487804998</v>
      </c>
      <c r="T2030" s="11">
        <v>1</v>
      </c>
      <c r="U2030" s="9">
        <v>0.2256214875</v>
      </c>
      <c r="V2030" s="10">
        <v>1</v>
      </c>
      <c r="W2030" s="9">
        <v>0</v>
      </c>
      <c r="X2030" s="9">
        <v>0</v>
      </c>
      <c r="Y2030" s="9">
        <v>0.90700000000000003</v>
      </c>
      <c r="Z2030" s="9">
        <v>0.55000000000000004</v>
      </c>
      <c r="AA2030" s="10">
        <v>8.2892555459066868E-3</v>
      </c>
      <c r="AB2030" s="9">
        <v>0.75049999239999998</v>
      </c>
      <c r="AC2030" s="9">
        <v>0.54200000000000004</v>
      </c>
      <c r="AD2030" s="10">
        <v>0.49917750590200782</v>
      </c>
      <c r="AE2030" s="10">
        <v>0.44298350454202795</v>
      </c>
      <c r="AF2030" s="9">
        <v>7.4994875600559998E-3</v>
      </c>
      <c r="AG2030" s="9">
        <v>1.3527571428571429E-2</v>
      </c>
    </row>
    <row r="2031" spans="3:33">
      <c r="C2031" t="s">
        <v>292</v>
      </c>
      <c r="D2031">
        <v>2004</v>
      </c>
      <c r="E2031" s="9">
        <v>2.9723684210526274E-2</v>
      </c>
      <c r="F2031" s="9">
        <v>7.0250000000000007E-2</v>
      </c>
      <c r="G2031" s="9">
        <v>0.55600000000000005</v>
      </c>
      <c r="H2031" s="9">
        <v>0.4</v>
      </c>
      <c r="I2031" s="9">
        <v>0.81933333333333336</v>
      </c>
      <c r="J2031" s="9">
        <v>0.91400000000000003</v>
      </c>
      <c r="K2031" s="10">
        <v>0.63950000000000007</v>
      </c>
      <c r="L2031" s="9">
        <v>0.83719999999999994</v>
      </c>
      <c r="M2031" s="9">
        <v>0.99960058997050005</v>
      </c>
      <c r="N2031" s="10">
        <v>0.06</v>
      </c>
      <c r="O2031" s="10">
        <v>0.11</v>
      </c>
      <c r="P2031" s="9">
        <v>1</v>
      </c>
      <c r="Q2031" s="10">
        <v>0.20749999999999999</v>
      </c>
      <c r="R2031" s="9">
        <v>0.98919999999999997</v>
      </c>
      <c r="S2031" s="9">
        <v>0.71905707317073198</v>
      </c>
      <c r="T2031" s="11">
        <v>1</v>
      </c>
      <c r="U2031" s="9">
        <v>0.2149847231</v>
      </c>
      <c r="V2031" s="10">
        <v>1</v>
      </c>
      <c r="W2031" s="9">
        <v>0</v>
      </c>
      <c r="X2031" s="9">
        <v>0</v>
      </c>
      <c r="Y2031" s="9">
        <v>0.90700000000000003</v>
      </c>
      <c r="Z2031" s="9">
        <v>0.55000000000000004</v>
      </c>
      <c r="AA2031" s="10">
        <v>8.2892555459066868E-3</v>
      </c>
      <c r="AB2031" s="9">
        <v>0.79549999240000002</v>
      </c>
      <c r="AC2031" s="9">
        <v>0.54600000000000004</v>
      </c>
      <c r="AD2031" s="10">
        <v>0.38717875314613598</v>
      </c>
      <c r="AE2031" s="10">
        <v>0.46402049551237601</v>
      </c>
      <c r="AF2031" s="9">
        <v>1.5161372360565221E-2</v>
      </c>
      <c r="AG2031" s="9">
        <v>1.3039285714285713E-2</v>
      </c>
    </row>
    <row r="2032" spans="3:33">
      <c r="C2032" t="s">
        <v>292</v>
      </c>
      <c r="D2032">
        <v>2005</v>
      </c>
      <c r="E2032" s="9">
        <v>2.9723684210526274E-2</v>
      </c>
      <c r="F2032" s="9">
        <v>7.0250000000000007E-2</v>
      </c>
      <c r="G2032" s="9">
        <v>0.55000000000000004</v>
      </c>
      <c r="H2032" s="9">
        <v>0.4</v>
      </c>
      <c r="I2032" s="9">
        <v>0.81933333333333336</v>
      </c>
      <c r="J2032" s="9">
        <v>0.91</v>
      </c>
      <c r="K2032" s="10">
        <v>0.63950000000000007</v>
      </c>
      <c r="L2032" s="9">
        <v>0.83700000000000008</v>
      </c>
      <c r="M2032" s="9">
        <v>0.9993550325135</v>
      </c>
      <c r="N2032" s="10">
        <v>0.06</v>
      </c>
      <c r="O2032" s="10">
        <v>0.13</v>
      </c>
      <c r="P2032" s="9">
        <v>1</v>
      </c>
      <c r="Q2032" s="10">
        <v>0.20749999999999999</v>
      </c>
      <c r="R2032" s="9">
        <v>0.99012</v>
      </c>
      <c r="S2032" s="9">
        <v>0.706675609756098</v>
      </c>
      <c r="T2032" s="11">
        <v>1</v>
      </c>
      <c r="U2032" s="9">
        <v>0.34884235060000002</v>
      </c>
      <c r="V2032" s="10">
        <v>1</v>
      </c>
      <c r="W2032" s="9">
        <v>0</v>
      </c>
      <c r="X2032" s="9">
        <v>0</v>
      </c>
      <c r="Y2032" s="9">
        <v>0.90700000000000003</v>
      </c>
      <c r="Z2032" s="9">
        <v>0.55000000000000004</v>
      </c>
      <c r="AA2032" s="10">
        <v>8.2892555459066868E-3</v>
      </c>
      <c r="AB2032" s="9">
        <v>0.79389999389999999</v>
      </c>
      <c r="AC2032" s="9">
        <v>0.54100000000000004</v>
      </c>
      <c r="AD2032" s="10">
        <v>0.40211480306295799</v>
      </c>
      <c r="AE2032" s="10">
        <v>0.46060150648283804</v>
      </c>
      <c r="AF2032" s="9">
        <v>2.7464391074041115E-2</v>
      </c>
      <c r="AG2032" s="9">
        <v>1.5578714285714288E-2</v>
      </c>
    </row>
    <row r="2033" spans="3:33">
      <c r="C2033" t="s">
        <v>292</v>
      </c>
      <c r="D2033">
        <v>2006</v>
      </c>
      <c r="E2033" s="9">
        <v>2.9723684210526274E-2</v>
      </c>
      <c r="F2033" s="9">
        <v>7.0250000000000007E-2</v>
      </c>
      <c r="G2033" s="9">
        <v>0.54</v>
      </c>
      <c r="H2033" s="9">
        <v>0.4</v>
      </c>
      <c r="I2033" s="9">
        <v>0.81933333333333336</v>
      </c>
      <c r="J2033" s="9">
        <v>0.91</v>
      </c>
      <c r="K2033" s="10">
        <v>0.63950000000000007</v>
      </c>
      <c r="L2033" s="9">
        <v>0.83620000000000005</v>
      </c>
      <c r="M2033" s="9">
        <v>0.99912249123550001</v>
      </c>
      <c r="N2033" s="10">
        <v>0.06</v>
      </c>
      <c r="O2033" s="10">
        <v>0.09</v>
      </c>
      <c r="P2033" s="9">
        <v>1</v>
      </c>
      <c r="Q2033" s="10">
        <v>0.20749999999999999</v>
      </c>
      <c r="R2033" s="9">
        <v>0.99104000000000003</v>
      </c>
      <c r="S2033" s="9">
        <v>0.69477268292682992</v>
      </c>
      <c r="T2033" s="11">
        <v>1</v>
      </c>
      <c r="U2033" s="9">
        <v>0.32757501329999994</v>
      </c>
      <c r="V2033" s="10">
        <v>1</v>
      </c>
      <c r="W2033" s="9">
        <v>0</v>
      </c>
      <c r="X2033" s="9">
        <v>0</v>
      </c>
      <c r="Y2033" s="9">
        <v>0.90700000000000003</v>
      </c>
      <c r="Z2033" s="9">
        <v>0.55000000000000004</v>
      </c>
      <c r="AA2033" s="10">
        <v>8.2892555459066868E-3</v>
      </c>
      <c r="AB2033" s="9">
        <v>0.79500000000000004</v>
      </c>
      <c r="AC2033" s="9">
        <v>0.52500000000000002</v>
      </c>
      <c r="AD2033" s="10">
        <v>0.42410889746033603</v>
      </c>
      <c r="AE2033" s="10">
        <v>0.423005268867856</v>
      </c>
      <c r="AF2033" s="9">
        <v>3.9449558593743335E-2</v>
      </c>
      <c r="AG2033" s="9">
        <v>1.5643857142857143E-2</v>
      </c>
    </row>
    <row r="2034" spans="3:33">
      <c r="C2034" t="s">
        <v>292</v>
      </c>
      <c r="D2034">
        <v>2007</v>
      </c>
      <c r="E2034" s="9">
        <v>2.9723684210526274E-2</v>
      </c>
      <c r="F2034" s="9">
        <v>7.0250000000000007E-2</v>
      </c>
      <c r="G2034" s="9">
        <v>0.53</v>
      </c>
      <c r="H2034" s="9">
        <v>0.4</v>
      </c>
      <c r="I2034" s="9">
        <v>0.81933333333333336</v>
      </c>
      <c r="J2034" s="9">
        <v>0.91</v>
      </c>
      <c r="K2034" s="10">
        <v>0.63950000000000007</v>
      </c>
      <c r="L2034" s="9">
        <v>0.83540000000000003</v>
      </c>
      <c r="M2034" s="9">
        <v>0.999316724223</v>
      </c>
      <c r="N2034" s="10">
        <v>0.06</v>
      </c>
      <c r="O2034" s="10">
        <v>0.08</v>
      </c>
      <c r="P2034" s="9">
        <v>1</v>
      </c>
      <c r="Q2034" s="10">
        <v>0.20749999999999999</v>
      </c>
      <c r="R2034" s="9">
        <v>0.99195999999999995</v>
      </c>
      <c r="S2034" s="9">
        <v>0.68323756097561006</v>
      </c>
      <c r="T2034" s="11">
        <v>1</v>
      </c>
      <c r="U2034" s="9">
        <v>0.32012434239999998</v>
      </c>
      <c r="V2034" s="10">
        <v>1</v>
      </c>
      <c r="W2034" s="9">
        <v>0</v>
      </c>
      <c r="X2034" s="9">
        <v>0</v>
      </c>
      <c r="Y2034" s="9">
        <v>0.90700000000000003</v>
      </c>
      <c r="Z2034" s="9">
        <v>0.55000000000000004</v>
      </c>
      <c r="AA2034" s="10">
        <v>8.2892555459066868E-3</v>
      </c>
      <c r="AB2034" s="9">
        <v>0.79349999999999998</v>
      </c>
      <c r="AC2034" s="9">
        <v>0.53200000000000003</v>
      </c>
      <c r="AD2034" s="10">
        <v>0.38947038776961401</v>
      </c>
      <c r="AE2034" s="10">
        <v>0.42143415820913999</v>
      </c>
      <c r="AF2034" s="9">
        <v>7.0722938362696108E-2</v>
      </c>
      <c r="AG2034" s="9">
        <v>1.4624571428571428E-2</v>
      </c>
    </row>
    <row r="2035" spans="3:33">
      <c r="C2035" t="s">
        <v>292</v>
      </c>
      <c r="D2035">
        <v>2008</v>
      </c>
      <c r="E2035" s="9">
        <v>2.9723684210526274E-2</v>
      </c>
      <c r="F2035" s="9">
        <v>7.0250000000000007E-2</v>
      </c>
      <c r="G2035" s="9">
        <v>0.52</v>
      </c>
      <c r="H2035" s="9">
        <v>0.4</v>
      </c>
      <c r="I2035" s="9">
        <v>0.81933333333333336</v>
      </c>
      <c r="J2035" s="9">
        <v>0.91</v>
      </c>
      <c r="K2035" s="10">
        <v>0.63950000000000007</v>
      </c>
      <c r="L2035" s="9">
        <v>0.8345999999999999</v>
      </c>
      <c r="M2035" s="9">
        <v>0.9992782722693333</v>
      </c>
      <c r="N2035" s="10">
        <v>0.06</v>
      </c>
      <c r="O2035" s="10">
        <v>8.159999996423721E-2</v>
      </c>
      <c r="P2035" s="9">
        <v>1</v>
      </c>
      <c r="Q2035" s="10">
        <v>0.20749999999999999</v>
      </c>
      <c r="R2035" s="9">
        <v>0.99287999999999998</v>
      </c>
      <c r="S2035" s="9">
        <v>0.67197073170731803</v>
      </c>
      <c r="T2035" s="11">
        <v>1</v>
      </c>
      <c r="U2035" s="9">
        <v>0.26279097169999999</v>
      </c>
      <c r="V2035" s="10">
        <v>1</v>
      </c>
      <c r="W2035" s="9">
        <v>0</v>
      </c>
      <c r="X2035" s="9">
        <v>0</v>
      </c>
      <c r="Y2035" s="9">
        <v>0.90700000000000003</v>
      </c>
      <c r="Z2035" s="9">
        <v>0.55000000000000004</v>
      </c>
      <c r="AA2035" s="10">
        <v>8.2892555459066868E-3</v>
      </c>
      <c r="AB2035" s="9">
        <v>0.79349999999999998</v>
      </c>
      <c r="AC2035" s="9">
        <v>0.52900000000000003</v>
      </c>
      <c r="AD2035" s="10">
        <v>0.36287133208103001</v>
      </c>
      <c r="AE2035" s="10">
        <v>0.40988648546244999</v>
      </c>
      <c r="AF2035" s="9">
        <v>0.14339159120168332</v>
      </c>
      <c r="AG2035" s="9">
        <v>1.6587571428571427E-2</v>
      </c>
    </row>
    <row r="2036" spans="3:33">
      <c r="C2036" t="s">
        <v>292</v>
      </c>
      <c r="D2036">
        <v>2009</v>
      </c>
      <c r="E2036" s="9">
        <v>2.9723684210526274E-2</v>
      </c>
      <c r="F2036" s="9">
        <v>7.0250000000000007E-2</v>
      </c>
      <c r="G2036" s="9">
        <v>0.52959999978542327</v>
      </c>
      <c r="H2036" s="9">
        <v>0.4</v>
      </c>
      <c r="I2036" s="9">
        <v>0.81933333333333336</v>
      </c>
      <c r="J2036" s="9">
        <v>0.9117999999597669</v>
      </c>
      <c r="K2036" s="10">
        <v>0.63950000000000007</v>
      </c>
      <c r="L2036" s="9">
        <v>0.83379999999999999</v>
      </c>
      <c r="M2036" s="9">
        <v>0.9992782722693333</v>
      </c>
      <c r="N2036" s="10">
        <v>0.06</v>
      </c>
      <c r="O2036" s="10">
        <v>8.3199999928474433E-2</v>
      </c>
      <c r="P2036" s="9">
        <v>1</v>
      </c>
      <c r="Q2036" s="10">
        <v>0.20749999999999999</v>
      </c>
      <c r="R2036" s="9">
        <v>0.99287999999999998</v>
      </c>
      <c r="S2036" s="9">
        <v>0.69253131661360667</v>
      </c>
      <c r="T2036" s="11">
        <v>1</v>
      </c>
      <c r="U2036" s="9">
        <v>0.32642587010000002</v>
      </c>
      <c r="V2036" s="10">
        <v>1</v>
      </c>
      <c r="W2036" s="9">
        <v>0</v>
      </c>
      <c r="X2036" s="9">
        <v>0</v>
      </c>
      <c r="Y2036" s="9">
        <v>0.90700000000000003</v>
      </c>
      <c r="Z2036" s="9">
        <v>0.55000000000000004</v>
      </c>
      <c r="AA2036" s="10">
        <v>8.2892555459066868E-3</v>
      </c>
      <c r="AB2036" s="9">
        <v>0.79762999990768735</v>
      </c>
      <c r="AC2036" s="9">
        <v>0.53799999999999992</v>
      </c>
      <c r="AD2036" s="10">
        <v>0.26665137646998799</v>
      </c>
      <c r="AE2036" s="10">
        <v>0.36038124140081002</v>
      </c>
      <c r="AF2036" s="9">
        <v>0.18886582821865888</v>
      </c>
      <c r="AG2036" s="9">
        <v>1.9859142857142856E-2</v>
      </c>
    </row>
    <row r="2037" spans="3:33">
      <c r="C2037" t="s">
        <v>292</v>
      </c>
      <c r="D2037">
        <v>2010</v>
      </c>
      <c r="E2037" s="9">
        <v>2.9723684210526274E-2</v>
      </c>
      <c r="F2037" s="9">
        <v>7.0250000000000007E-2</v>
      </c>
      <c r="G2037" s="9">
        <v>0.53919999957084652</v>
      </c>
      <c r="H2037" s="9">
        <v>0.4</v>
      </c>
      <c r="I2037" s="9">
        <v>0.81933333333333336</v>
      </c>
      <c r="J2037" s="9">
        <v>0.91359999991953367</v>
      </c>
      <c r="K2037" s="10">
        <v>0.63950000000000007</v>
      </c>
      <c r="L2037" s="9">
        <v>0.84213799981363113</v>
      </c>
      <c r="M2037" s="9">
        <v>0.9992782722693333</v>
      </c>
      <c r="N2037" s="10">
        <v>0.06</v>
      </c>
      <c r="O2037" s="10">
        <v>8.4799999892711642E-2</v>
      </c>
      <c r="P2037" s="9">
        <v>1</v>
      </c>
      <c r="Q2037" s="10">
        <v>0.20749999999999999</v>
      </c>
      <c r="R2037" s="9">
        <v>0.99287999999999998</v>
      </c>
      <c r="S2037" s="9">
        <v>0.71309190151989532</v>
      </c>
      <c r="T2037" s="11">
        <v>1</v>
      </c>
      <c r="U2037" s="9">
        <v>0.32969012872803816</v>
      </c>
      <c r="V2037" s="10">
        <v>1</v>
      </c>
      <c r="W2037" s="9">
        <v>0</v>
      </c>
      <c r="X2037" s="9">
        <v>0</v>
      </c>
      <c r="Y2037" s="9">
        <v>0.90700000000000003</v>
      </c>
      <c r="Z2037" s="9">
        <v>0.55000000000000004</v>
      </c>
      <c r="AA2037" s="10">
        <v>8.2892555459066868E-3</v>
      </c>
      <c r="AB2037" s="9">
        <v>0.8017599998153746</v>
      </c>
      <c r="AC2037" s="9">
        <v>0.52900000000000003</v>
      </c>
      <c r="AD2037" s="10">
        <v>0.26898486265313065</v>
      </c>
      <c r="AE2037" s="10">
        <v>0.36177742895559473</v>
      </c>
      <c r="AF2037" s="9">
        <v>0.1869771699786871</v>
      </c>
      <c r="AG2037" s="9">
        <v>1.9660551433010293E-2</v>
      </c>
    </row>
    <row r="2038" spans="3:33">
      <c r="C2038" t="s">
        <v>294</v>
      </c>
      <c r="D2038">
        <v>1995</v>
      </c>
      <c r="E2038" s="9">
        <v>1</v>
      </c>
      <c r="F2038" s="9">
        <v>3.6019999999999996E-2</v>
      </c>
      <c r="G2038" s="9">
        <v>0.5</v>
      </c>
      <c r="H2038" s="9">
        <v>0.30000000000000004</v>
      </c>
      <c r="I2038" s="9">
        <v>0.37333333333333335</v>
      </c>
      <c r="J2038" s="9">
        <v>0.64</v>
      </c>
      <c r="K2038" s="10">
        <v>0.42316666666666669</v>
      </c>
      <c r="L2038" s="9">
        <v>0.61099999999999999</v>
      </c>
      <c r="M2038" s="9">
        <v>0.98860264829113298</v>
      </c>
      <c r="N2038" s="10">
        <v>0.22</v>
      </c>
      <c r="O2038" s="10">
        <v>0.05</v>
      </c>
      <c r="P2038" s="9">
        <v>1</v>
      </c>
      <c r="Q2038" s="10">
        <v>0.20749999999999999</v>
      </c>
      <c r="R2038" s="9">
        <v>0.90959999999999996</v>
      </c>
      <c r="S2038" s="9">
        <v>0.80625219512195201</v>
      </c>
      <c r="T2038" s="11">
        <v>0.96913220799999999</v>
      </c>
      <c r="U2038" s="9">
        <v>4.65319472E-3</v>
      </c>
      <c r="V2038" s="10">
        <v>1</v>
      </c>
      <c r="W2038" s="9">
        <v>1.4878801093305617E-2</v>
      </c>
      <c r="X2038" s="9">
        <v>6.0776866111679401E-2</v>
      </c>
      <c r="Y2038" s="9">
        <v>0.53200000000000003</v>
      </c>
      <c r="Z2038" s="9">
        <v>0</v>
      </c>
      <c r="AA2038" s="10">
        <v>2.9645245232056392E-2</v>
      </c>
      <c r="AB2038" s="9">
        <v>0.85</v>
      </c>
      <c r="AC2038" s="9">
        <v>0.47299999999999998</v>
      </c>
      <c r="AD2038" s="10">
        <v>0.17938236900911661</v>
      </c>
      <c r="AE2038" s="10">
        <v>0.14622531830333863</v>
      </c>
      <c r="AF2038" s="9">
        <v>1.3077892200582221E-4</v>
      </c>
      <c r="AG2038" s="9">
        <v>7.8383080152347698E-2</v>
      </c>
    </row>
    <row r="2039" spans="3:33">
      <c r="C2039" t="s">
        <v>294</v>
      </c>
      <c r="D2039">
        <v>1996</v>
      </c>
      <c r="E2039" s="9">
        <v>1</v>
      </c>
      <c r="F2039" s="9">
        <v>3.6019999999999996E-2</v>
      </c>
      <c r="G2039" s="9">
        <v>0.49399999999999999</v>
      </c>
      <c r="H2039" s="9">
        <v>0.30000000000000004</v>
      </c>
      <c r="I2039" s="9">
        <v>0.37333333333333335</v>
      </c>
      <c r="J2039" s="9">
        <v>0.64399999999999991</v>
      </c>
      <c r="K2039" s="10">
        <v>0.42316666666666669</v>
      </c>
      <c r="L2039" s="9">
        <v>0.6038</v>
      </c>
      <c r="M2039" s="9">
        <v>0.98834723432055749</v>
      </c>
      <c r="N2039" s="10">
        <v>0.22</v>
      </c>
      <c r="O2039" s="10">
        <v>0.06</v>
      </c>
      <c r="P2039" s="9">
        <v>1</v>
      </c>
      <c r="Q2039" s="10">
        <v>0.20749999999999999</v>
      </c>
      <c r="R2039" s="9">
        <v>0.90959999999999996</v>
      </c>
      <c r="S2039" s="9">
        <v>0.80311317073170796</v>
      </c>
      <c r="T2039" s="11">
        <v>0.96913220799999999</v>
      </c>
      <c r="U2039" s="9">
        <v>2.2770550700000002E-3</v>
      </c>
      <c r="V2039" s="10">
        <v>1</v>
      </c>
      <c r="W2039" s="9">
        <v>1.4878801093305617E-2</v>
      </c>
      <c r="X2039" s="9">
        <v>6.0776866111679401E-2</v>
      </c>
      <c r="Y2039" s="9">
        <v>0.53200000000000003</v>
      </c>
      <c r="Z2039" s="9">
        <v>0</v>
      </c>
      <c r="AA2039" s="10">
        <v>2.9645245232056392E-2</v>
      </c>
      <c r="AB2039" s="9">
        <v>0.85</v>
      </c>
      <c r="AC2039" s="9">
        <v>0.47399999999999998</v>
      </c>
      <c r="AD2039" s="10">
        <v>0.17283915219935603</v>
      </c>
      <c r="AE2039" s="10">
        <v>0.139005427004812</v>
      </c>
      <c r="AF2039" s="9">
        <v>1.3740191797177777E-4</v>
      </c>
      <c r="AG2039" s="9">
        <v>8.0087060114260769E-2</v>
      </c>
    </row>
    <row r="2040" spans="3:33">
      <c r="C2040" t="s">
        <v>294</v>
      </c>
      <c r="D2040">
        <v>1997</v>
      </c>
      <c r="E2040" s="9">
        <v>1</v>
      </c>
      <c r="F2040" s="9">
        <v>3.6019999999999996E-2</v>
      </c>
      <c r="G2040" s="9">
        <v>0.48799999999999999</v>
      </c>
      <c r="H2040" s="9">
        <v>0.30000000000000004</v>
      </c>
      <c r="I2040" s="9">
        <v>0.37333333333333335</v>
      </c>
      <c r="J2040" s="9">
        <v>0.64799999999999991</v>
      </c>
      <c r="K2040" s="10">
        <v>0.42316666666666669</v>
      </c>
      <c r="L2040" s="9">
        <v>0.59660000000000002</v>
      </c>
      <c r="M2040" s="9">
        <v>0.98819658687943268</v>
      </c>
      <c r="N2040" s="10">
        <v>0.22</v>
      </c>
      <c r="O2040" s="10">
        <v>0.08</v>
      </c>
      <c r="P2040" s="9">
        <v>0.996799997612834</v>
      </c>
      <c r="Q2040" s="10">
        <v>0.20749999999999999</v>
      </c>
      <c r="R2040" s="9">
        <v>0.90959999999999996</v>
      </c>
      <c r="S2040" s="9">
        <v>0.79898390243902595</v>
      </c>
      <c r="T2040" s="11">
        <v>0.96913220799999999</v>
      </c>
      <c r="U2040" s="9">
        <v>3.2140740600000001E-3</v>
      </c>
      <c r="V2040" s="10">
        <v>1</v>
      </c>
      <c r="W2040" s="9">
        <v>1.4878801093305617E-2</v>
      </c>
      <c r="X2040" s="9">
        <v>6.0776866111679401E-2</v>
      </c>
      <c r="Y2040" s="9">
        <v>0.53200000000000003</v>
      </c>
      <c r="Z2040" s="9">
        <v>0</v>
      </c>
      <c r="AA2040" s="10">
        <v>2.9645245232056392E-2</v>
      </c>
      <c r="AB2040" s="9">
        <v>0.85</v>
      </c>
      <c r="AC2040" s="9">
        <v>0.52800000000000002</v>
      </c>
      <c r="AD2040" s="10">
        <v>0.25779597318798697</v>
      </c>
      <c r="AE2040" s="10">
        <v>0.20077666733685701</v>
      </c>
      <c r="AF2040" s="9">
        <v>1.4364500616613333E-4</v>
      </c>
      <c r="AG2040" s="9">
        <v>8.179104007617384E-2</v>
      </c>
    </row>
    <row r="2041" spans="3:33">
      <c r="C2041" t="s">
        <v>294</v>
      </c>
      <c r="D2041">
        <v>1998</v>
      </c>
      <c r="E2041" s="9">
        <v>1</v>
      </c>
      <c r="F2041" s="9">
        <v>3.6019999999999996E-2</v>
      </c>
      <c r="G2041" s="9">
        <v>0.48199999999999998</v>
      </c>
      <c r="H2041" s="9">
        <v>0.30000000000000004</v>
      </c>
      <c r="I2041" s="9">
        <v>0.37333333333333335</v>
      </c>
      <c r="J2041" s="9">
        <v>0.65200000000000002</v>
      </c>
      <c r="K2041" s="10">
        <v>0.42316666666666669</v>
      </c>
      <c r="L2041" s="9">
        <v>0.58939999999999992</v>
      </c>
      <c r="M2041" s="9">
        <v>0.98829374999999997</v>
      </c>
      <c r="N2041" s="10">
        <v>0.22</v>
      </c>
      <c r="O2041" s="10">
        <v>0.09</v>
      </c>
      <c r="P2041" s="9">
        <v>0.97899999801069504</v>
      </c>
      <c r="Q2041" s="10">
        <v>0.20749999999999999</v>
      </c>
      <c r="R2041" s="9">
        <v>0.90959999999999996</v>
      </c>
      <c r="S2041" s="9">
        <v>0.79405414634146398</v>
      </c>
      <c r="T2041" s="11">
        <v>0.96913220799999999</v>
      </c>
      <c r="U2041" s="9">
        <v>0.13083046570000001</v>
      </c>
      <c r="V2041" s="10">
        <v>1</v>
      </c>
      <c r="W2041" s="9">
        <v>1.4878801093305617E-2</v>
      </c>
      <c r="X2041" s="9">
        <v>6.0776866111679401E-2</v>
      </c>
      <c r="Y2041" s="9">
        <v>0.53200000000000003</v>
      </c>
      <c r="Z2041" s="9">
        <v>0</v>
      </c>
      <c r="AA2041" s="10">
        <v>2.9645245232056392E-2</v>
      </c>
      <c r="AB2041" s="9">
        <v>0.85</v>
      </c>
      <c r="AC2041" s="9">
        <v>0.52300000000000002</v>
      </c>
      <c r="AD2041" s="10">
        <v>0.34275279417661803</v>
      </c>
      <c r="AE2041" s="10">
        <v>0.26254790766890201</v>
      </c>
      <c r="AF2041" s="9">
        <v>1.8689971124377777E-4</v>
      </c>
      <c r="AG2041" s="9">
        <v>8.3495020038086926E-2</v>
      </c>
    </row>
    <row r="2042" spans="3:33">
      <c r="C2042" t="s">
        <v>294</v>
      </c>
      <c r="D2042">
        <v>1999</v>
      </c>
      <c r="E2042" s="9">
        <v>1</v>
      </c>
      <c r="F2042" s="9">
        <v>3.6019999999999996E-2</v>
      </c>
      <c r="G2042" s="9">
        <v>0.47599999999999998</v>
      </c>
      <c r="H2042" s="9">
        <v>0.30000000000000004</v>
      </c>
      <c r="I2042" s="9">
        <v>0.37333333333333335</v>
      </c>
      <c r="J2042" s="9">
        <v>0.65600000000000003</v>
      </c>
      <c r="K2042" s="10">
        <v>0.42316666666666669</v>
      </c>
      <c r="L2042" s="9">
        <v>0.58219999999999994</v>
      </c>
      <c r="M2042" s="9">
        <v>0.98820208333333337</v>
      </c>
      <c r="N2042" s="10">
        <v>0.22</v>
      </c>
      <c r="O2042" s="10">
        <v>0.11</v>
      </c>
      <c r="P2042" s="9">
        <v>0.96119999840855608</v>
      </c>
      <c r="Q2042" s="10">
        <v>0.20749999999999999</v>
      </c>
      <c r="R2042" s="9">
        <v>0.90959999999999996</v>
      </c>
      <c r="S2042" s="9">
        <v>0.78847365853658602</v>
      </c>
      <c r="T2042" s="11">
        <v>0.96913220799999999</v>
      </c>
      <c r="U2042" s="9">
        <v>0.13848351409999998</v>
      </c>
      <c r="V2042" s="10">
        <v>1</v>
      </c>
      <c r="W2042" s="9">
        <v>1.4878801093305617E-2</v>
      </c>
      <c r="X2042" s="9">
        <v>6.0776866111679401E-2</v>
      </c>
      <c r="Y2042" s="9">
        <v>0.53200000000000003</v>
      </c>
      <c r="Z2042" s="9">
        <v>0</v>
      </c>
      <c r="AA2042" s="10">
        <v>2.9645245232056392E-2</v>
      </c>
      <c r="AB2042" s="9">
        <v>0.85</v>
      </c>
      <c r="AC2042" s="9">
        <v>0.55700000000000005</v>
      </c>
      <c r="AD2042" s="10">
        <v>0.26691459079481</v>
      </c>
      <c r="AE2042" s="10">
        <v>0.31899738128781202</v>
      </c>
      <c r="AF2042" s="9">
        <v>2.2799290504318891E-4</v>
      </c>
      <c r="AG2042" s="9">
        <v>8.5199000000000011E-2</v>
      </c>
    </row>
    <row r="2043" spans="3:33">
      <c r="C2043" t="s">
        <v>294</v>
      </c>
      <c r="D2043">
        <v>2000</v>
      </c>
      <c r="E2043" s="9">
        <v>1</v>
      </c>
      <c r="F2043" s="9">
        <v>3.6019999999999996E-2</v>
      </c>
      <c r="G2043" s="9">
        <v>0.47</v>
      </c>
      <c r="H2043" s="9">
        <v>0.30000000000000004</v>
      </c>
      <c r="I2043" s="9">
        <v>0.37333333333333335</v>
      </c>
      <c r="J2043" s="9">
        <v>0.65999999999999992</v>
      </c>
      <c r="K2043" s="10">
        <v>0.42316666666666669</v>
      </c>
      <c r="L2043" s="9">
        <v>0.57499999999999996</v>
      </c>
      <c r="M2043" s="9">
        <v>0.98811041666666666</v>
      </c>
      <c r="N2043" s="10">
        <v>0.22</v>
      </c>
      <c r="O2043" s="10">
        <v>0.13</v>
      </c>
      <c r="P2043" s="9">
        <v>0.94339999880641712</v>
      </c>
      <c r="Q2043" s="10">
        <v>0.20749999999999999</v>
      </c>
      <c r="R2043" s="9">
        <v>0.90959999999999996</v>
      </c>
      <c r="S2043" s="9">
        <v>0.78250390243902601</v>
      </c>
      <c r="T2043" s="11">
        <v>0.96913220799999999</v>
      </c>
      <c r="U2043" s="9">
        <v>0.16216341799999998</v>
      </c>
      <c r="V2043" s="10">
        <v>1</v>
      </c>
      <c r="W2043" s="9">
        <v>1.4878801093305617E-2</v>
      </c>
      <c r="X2043" s="9">
        <v>6.0776866111679401E-2</v>
      </c>
      <c r="Y2043" s="9">
        <v>0.53200000000000003</v>
      </c>
      <c r="Z2043" s="9">
        <v>0</v>
      </c>
      <c r="AA2043" s="10">
        <v>2.9645245232056392E-2</v>
      </c>
      <c r="AB2043" s="9">
        <v>0.85</v>
      </c>
      <c r="AC2043" s="9">
        <v>0.53100000000000003</v>
      </c>
      <c r="AD2043" s="10">
        <v>0.19107638741300201</v>
      </c>
      <c r="AE2043" s="10">
        <v>0.37544685490672203</v>
      </c>
      <c r="AF2043" s="9">
        <v>2.6700336645587777E-4</v>
      </c>
      <c r="AG2043" s="9">
        <v>9.7360535714285712E-2</v>
      </c>
    </row>
    <row r="2044" spans="3:33">
      <c r="C2044" t="s">
        <v>294</v>
      </c>
      <c r="D2044">
        <v>2001</v>
      </c>
      <c r="E2044" s="9">
        <v>1</v>
      </c>
      <c r="F2044" s="9">
        <v>3.6019999999999996E-2</v>
      </c>
      <c r="G2044" s="9">
        <v>0.46200000000000008</v>
      </c>
      <c r="H2044" s="9">
        <v>0.30000000000000004</v>
      </c>
      <c r="I2044" s="9">
        <v>0.37333333333333335</v>
      </c>
      <c r="J2044" s="9">
        <v>0.66399999999999992</v>
      </c>
      <c r="K2044" s="10">
        <v>0.42316666666666669</v>
      </c>
      <c r="L2044" s="9">
        <v>0.56759999999999999</v>
      </c>
      <c r="M2044" s="9">
        <v>0.98800941666666664</v>
      </c>
      <c r="N2044" s="10">
        <v>0.22</v>
      </c>
      <c r="O2044" s="10">
        <v>0.18</v>
      </c>
      <c r="P2044" s="9">
        <v>0.92559999920427793</v>
      </c>
      <c r="Q2044" s="10">
        <v>0.20749999999999999</v>
      </c>
      <c r="R2044" s="9">
        <v>0.90959999999999996</v>
      </c>
      <c r="S2044" s="9">
        <v>0.77643512195122</v>
      </c>
      <c r="T2044" s="11">
        <v>0.96913220799999999</v>
      </c>
      <c r="U2044" s="9">
        <v>5.5676836219999998E-2</v>
      </c>
      <c r="V2044" s="10">
        <v>1</v>
      </c>
      <c r="W2044" s="9">
        <v>1.4878801093305617E-2</v>
      </c>
      <c r="X2044" s="9">
        <v>6.0776866111679401E-2</v>
      </c>
      <c r="Y2044" s="9">
        <v>0.53200000000000003</v>
      </c>
      <c r="Z2044" s="9">
        <v>0</v>
      </c>
      <c r="AA2044" s="10">
        <v>2.9645245232056392E-2</v>
      </c>
      <c r="AB2044" s="9">
        <v>0.85</v>
      </c>
      <c r="AC2044" s="9">
        <v>0.496</v>
      </c>
      <c r="AD2044" s="10">
        <v>0.18264507011626302</v>
      </c>
      <c r="AE2044" s="10">
        <v>0.36741609659018398</v>
      </c>
      <c r="AF2044" s="9">
        <v>2.3145129539532223E-3</v>
      </c>
      <c r="AG2044" s="9">
        <v>0.10952207142857144</v>
      </c>
    </row>
    <row r="2045" spans="3:33">
      <c r="C2045" t="s">
        <v>294</v>
      </c>
      <c r="D2045">
        <v>2002</v>
      </c>
      <c r="E2045" s="9">
        <v>1</v>
      </c>
      <c r="F2045" s="9">
        <v>3.6019999999999996E-2</v>
      </c>
      <c r="G2045" s="9">
        <v>0.45399999999999996</v>
      </c>
      <c r="H2045" s="9">
        <v>0.30000000000000004</v>
      </c>
      <c r="I2045" s="9">
        <v>0.37333333333333335</v>
      </c>
      <c r="J2045" s="9">
        <v>0.66799999999999993</v>
      </c>
      <c r="K2045" s="10">
        <v>0.42316666666666669</v>
      </c>
      <c r="L2045" s="9">
        <v>0.56020000000000003</v>
      </c>
      <c r="M2045" s="9">
        <v>0.98806249999999995</v>
      </c>
      <c r="N2045" s="10">
        <v>0.22</v>
      </c>
      <c r="O2045" s="10">
        <v>0.16</v>
      </c>
      <c r="P2045" s="9">
        <v>0.90779999960213897</v>
      </c>
      <c r="Q2045" s="10">
        <v>0.20749999999999999</v>
      </c>
      <c r="R2045" s="9">
        <v>0.90959999999999996</v>
      </c>
      <c r="S2045" s="9">
        <v>0.77051853658536595</v>
      </c>
      <c r="T2045" s="11">
        <v>0.96913220799999999</v>
      </c>
      <c r="U2045" s="9">
        <v>6.1363570730000004E-2</v>
      </c>
      <c r="V2045" s="10">
        <v>1</v>
      </c>
      <c r="W2045" s="9">
        <v>1.4878801093305617E-2</v>
      </c>
      <c r="X2045" s="9">
        <v>6.0776866111679401E-2</v>
      </c>
      <c r="Y2045" s="9">
        <v>0.53200000000000003</v>
      </c>
      <c r="Z2045" s="9">
        <v>0</v>
      </c>
      <c r="AA2045" s="10">
        <v>2.9645245232056392E-2</v>
      </c>
      <c r="AB2045" s="9">
        <v>0.85</v>
      </c>
      <c r="AC2045" s="9">
        <v>0.50900000000000001</v>
      </c>
      <c r="AD2045" s="10">
        <v>0.174213752819524</v>
      </c>
      <c r="AE2045" s="10">
        <v>0.35938533827364599</v>
      </c>
      <c r="AF2045" s="9">
        <v>1.3302139225520889E-2</v>
      </c>
      <c r="AG2045" s="9">
        <v>0.12168360714285714</v>
      </c>
    </row>
    <row r="2046" spans="3:33">
      <c r="C2046" t="s">
        <v>294</v>
      </c>
      <c r="D2046">
        <v>2003</v>
      </c>
      <c r="E2046" s="9">
        <v>1</v>
      </c>
      <c r="F2046" s="9">
        <v>3.6019999999999996E-2</v>
      </c>
      <c r="G2046" s="9">
        <v>0.44600000000000006</v>
      </c>
      <c r="H2046" s="9">
        <v>0.30000000000000004</v>
      </c>
      <c r="I2046" s="9">
        <v>0.37333333333333335</v>
      </c>
      <c r="J2046" s="9">
        <v>0.67200000000000004</v>
      </c>
      <c r="K2046" s="10">
        <v>0.42316666666666669</v>
      </c>
      <c r="L2046" s="9">
        <v>0.55279999999999996</v>
      </c>
      <c r="M2046" s="9">
        <v>0.98459651041666663</v>
      </c>
      <c r="N2046" s="10">
        <v>0.22</v>
      </c>
      <c r="O2046" s="10">
        <v>0.16</v>
      </c>
      <c r="P2046" s="9">
        <v>0.89</v>
      </c>
      <c r="Q2046" s="10">
        <v>0.20749999999999999</v>
      </c>
      <c r="R2046" s="9">
        <v>0.90959999999999996</v>
      </c>
      <c r="S2046" s="9">
        <v>0.76494536585366002</v>
      </c>
      <c r="T2046" s="11">
        <v>0.96913220799999999</v>
      </c>
      <c r="U2046" s="9">
        <v>4.2253190349999997E-2</v>
      </c>
      <c r="V2046" s="10">
        <v>1</v>
      </c>
      <c r="W2046" s="9">
        <v>1.4878801093305617E-2</v>
      </c>
      <c r="X2046" s="9">
        <v>6.0776866111679401E-2</v>
      </c>
      <c r="Y2046" s="9">
        <v>0.53200000000000003</v>
      </c>
      <c r="Z2046" s="9">
        <v>0</v>
      </c>
      <c r="AA2046" s="10">
        <v>2.9645245232056392E-2</v>
      </c>
      <c r="AB2046" s="9">
        <v>0.85</v>
      </c>
      <c r="AC2046" s="9">
        <v>0.495</v>
      </c>
      <c r="AD2046" s="10">
        <v>0.18762995932492998</v>
      </c>
      <c r="AE2046" s="10">
        <v>0.35764873111196799</v>
      </c>
      <c r="AF2046" s="9">
        <v>2.6062530394512558E-2</v>
      </c>
      <c r="AG2046" s="9">
        <v>0.13384514285714286</v>
      </c>
    </row>
    <row r="2047" spans="3:33">
      <c r="C2047" t="s">
        <v>294</v>
      </c>
      <c r="D2047">
        <v>2004</v>
      </c>
      <c r="E2047" s="9">
        <v>1</v>
      </c>
      <c r="F2047" s="9">
        <v>3.6019999999999996E-2</v>
      </c>
      <c r="G2047" s="9">
        <v>0.43799999999999994</v>
      </c>
      <c r="H2047" s="9">
        <v>0.30000000000000004</v>
      </c>
      <c r="I2047" s="9">
        <v>0.37333333333333335</v>
      </c>
      <c r="J2047" s="9">
        <v>0.67599999999999993</v>
      </c>
      <c r="K2047" s="10">
        <v>0.42316666666666669</v>
      </c>
      <c r="L2047" s="9">
        <v>0.5454</v>
      </c>
      <c r="M2047" s="9">
        <v>0.99303242424248483</v>
      </c>
      <c r="N2047" s="10">
        <v>0.22</v>
      </c>
      <c r="O2047" s="10">
        <v>0.15</v>
      </c>
      <c r="P2047" s="9">
        <v>0.89200000000000002</v>
      </c>
      <c r="Q2047" s="10">
        <v>0.20749999999999999</v>
      </c>
      <c r="R2047" s="9">
        <v>0.90786</v>
      </c>
      <c r="S2047" s="9">
        <v>0.75977560975609804</v>
      </c>
      <c r="T2047" s="11">
        <v>0.96913220799999999</v>
      </c>
      <c r="U2047" s="9">
        <v>4.4681071860000005E-2</v>
      </c>
      <c r="V2047" s="10">
        <v>1</v>
      </c>
      <c r="W2047" s="9">
        <v>1.4878801093305617E-2</v>
      </c>
      <c r="X2047" s="9">
        <v>6.0776866111679401E-2</v>
      </c>
      <c r="Y2047" s="9">
        <v>0.53200000000000003</v>
      </c>
      <c r="Z2047" s="9">
        <v>0</v>
      </c>
      <c r="AA2047" s="10">
        <v>2.9645245232056392E-2</v>
      </c>
      <c r="AB2047" s="9">
        <v>0.85</v>
      </c>
      <c r="AC2047" s="9">
        <v>0.49200000000000005</v>
      </c>
      <c r="AD2047" s="10">
        <v>0.15307193577669601</v>
      </c>
      <c r="AE2047" s="10">
        <v>0.35872010356518202</v>
      </c>
      <c r="AF2047" s="9">
        <v>7.3893410012890223E-2</v>
      </c>
      <c r="AG2047" s="9">
        <v>0.13648028571428572</v>
      </c>
    </row>
    <row r="2048" spans="3:33">
      <c r="C2048" t="s">
        <v>294</v>
      </c>
      <c r="D2048">
        <v>2005</v>
      </c>
      <c r="E2048" s="9">
        <v>1</v>
      </c>
      <c r="F2048" s="9">
        <v>3.6019999999999996E-2</v>
      </c>
      <c r="G2048" s="9">
        <v>0.43000000000000005</v>
      </c>
      <c r="H2048" s="9">
        <v>0.30000000000000004</v>
      </c>
      <c r="I2048" s="9">
        <v>0.37333333333333335</v>
      </c>
      <c r="J2048" s="9">
        <v>0.67999999999999994</v>
      </c>
      <c r="K2048" s="10">
        <v>0.42316666666666669</v>
      </c>
      <c r="L2048" s="9">
        <v>0.53799999999999992</v>
      </c>
      <c r="M2048" s="9">
        <v>0.98516380952378568</v>
      </c>
      <c r="N2048" s="10">
        <v>0.22</v>
      </c>
      <c r="O2048" s="10">
        <v>0.18</v>
      </c>
      <c r="P2048" s="9">
        <v>0.89399999999999991</v>
      </c>
      <c r="Q2048" s="10">
        <v>0.20749999999999999</v>
      </c>
      <c r="R2048" s="9">
        <v>0.90612000000000004</v>
      </c>
      <c r="S2048" s="9">
        <v>0.75502926829268402</v>
      </c>
      <c r="T2048" s="11">
        <v>0.96913220799999999</v>
      </c>
      <c r="U2048" s="9">
        <v>3.7039988060000001E-2</v>
      </c>
      <c r="V2048" s="10">
        <v>1</v>
      </c>
      <c r="W2048" s="9">
        <v>1.4878801093305617E-2</v>
      </c>
      <c r="X2048" s="9">
        <v>6.0776866111679401E-2</v>
      </c>
      <c r="Y2048" s="9">
        <v>0.53200000000000003</v>
      </c>
      <c r="Z2048" s="9">
        <v>0</v>
      </c>
      <c r="AA2048" s="10">
        <v>2.9645245232056392E-2</v>
      </c>
      <c r="AB2048" s="9">
        <v>0.85</v>
      </c>
      <c r="AC2048" s="9">
        <v>0.48399999999999999</v>
      </c>
      <c r="AD2048" s="10">
        <v>0.14079336197863598</v>
      </c>
      <c r="AE2048" s="10">
        <v>0.34444068572001801</v>
      </c>
      <c r="AF2048" s="9">
        <v>0.14659590517736446</v>
      </c>
      <c r="AG2048" s="9">
        <v>0.14389614285714286</v>
      </c>
    </row>
    <row r="2049" spans="3:33">
      <c r="C2049" t="s">
        <v>294</v>
      </c>
      <c r="D2049">
        <v>2006</v>
      </c>
      <c r="E2049" s="9">
        <v>1</v>
      </c>
      <c r="F2049" s="9">
        <v>3.6019999999999996E-2</v>
      </c>
      <c r="G2049" s="9">
        <v>0.42666666666666664</v>
      </c>
      <c r="H2049" s="9">
        <v>0.30000000000000004</v>
      </c>
      <c r="I2049" s="9">
        <v>0.37333333333333335</v>
      </c>
      <c r="J2049" s="9">
        <v>0.67999999999999994</v>
      </c>
      <c r="K2049" s="10">
        <v>0.42316666666666669</v>
      </c>
      <c r="L2049" s="9">
        <v>0.53079999999999994</v>
      </c>
      <c r="M2049" s="9">
        <v>0.98650378378372527</v>
      </c>
      <c r="N2049" s="10">
        <v>0.22</v>
      </c>
      <c r="O2049" s="10">
        <v>0.14000000000000001</v>
      </c>
      <c r="P2049" s="9">
        <v>0.89600000000000013</v>
      </c>
      <c r="Q2049" s="10">
        <v>0.20749999999999999</v>
      </c>
      <c r="R2049" s="9">
        <v>0.90437999999999996</v>
      </c>
      <c r="S2049" s="9">
        <v>0.75060682926829403</v>
      </c>
      <c r="T2049" s="11">
        <v>0.96913220799999999</v>
      </c>
      <c r="U2049" s="9">
        <v>2.9061697350000002E-2</v>
      </c>
      <c r="V2049" s="10">
        <v>1</v>
      </c>
      <c r="W2049" s="9">
        <v>1.4878801093305617E-2</v>
      </c>
      <c r="X2049" s="9">
        <v>6.0776866111679401E-2</v>
      </c>
      <c r="Y2049" s="9">
        <v>0.53200000000000003</v>
      </c>
      <c r="Z2049" s="9">
        <v>0</v>
      </c>
      <c r="AA2049" s="10">
        <v>2.9645245232056392E-2</v>
      </c>
      <c r="AB2049" s="9">
        <v>0.85</v>
      </c>
      <c r="AC2049" s="9">
        <v>0.48700000000000004</v>
      </c>
      <c r="AD2049" s="10">
        <v>8.7480050043545976E-2</v>
      </c>
      <c r="AE2049" s="10">
        <v>0.39611809429253197</v>
      </c>
      <c r="AF2049" s="9">
        <v>0.24892746718359446</v>
      </c>
      <c r="AG2049" s="9">
        <v>0.14101822006432657</v>
      </c>
    </row>
    <row r="2050" spans="3:33">
      <c r="C2050" t="s">
        <v>294</v>
      </c>
      <c r="D2050">
        <v>2007</v>
      </c>
      <c r="E2050" s="9">
        <v>1</v>
      </c>
      <c r="F2050" s="9">
        <v>3.6019999999999996E-2</v>
      </c>
      <c r="G2050" s="9">
        <v>0.42333333333333334</v>
      </c>
      <c r="H2050" s="9">
        <v>0.30000000000000004</v>
      </c>
      <c r="I2050" s="9">
        <v>0.37333333333333335</v>
      </c>
      <c r="J2050" s="9">
        <v>0.67999999999999994</v>
      </c>
      <c r="K2050" s="10">
        <v>0.42316666666666669</v>
      </c>
      <c r="L2050" s="9">
        <v>0.52359999999999995</v>
      </c>
      <c r="M2050" s="9">
        <v>0.9927673777778333</v>
      </c>
      <c r="N2050" s="10">
        <v>0.22</v>
      </c>
      <c r="O2050" s="10">
        <v>0.12</v>
      </c>
      <c r="P2050" s="9">
        <v>0.89800000000000002</v>
      </c>
      <c r="Q2050" s="10">
        <v>0.20749999999999999</v>
      </c>
      <c r="R2050" s="9">
        <v>0.90264</v>
      </c>
      <c r="S2050" s="9">
        <v>0.74627658536585395</v>
      </c>
      <c r="T2050" s="11">
        <v>0.96913220799999999</v>
      </c>
      <c r="U2050" s="9">
        <v>4.0931986859999998E-2</v>
      </c>
      <c r="V2050" s="10">
        <v>1</v>
      </c>
      <c r="W2050" s="9">
        <v>1.4878801093305617E-2</v>
      </c>
      <c r="X2050" s="9">
        <v>6.0776866111679401E-2</v>
      </c>
      <c r="Y2050" s="9">
        <v>0.53200000000000003</v>
      </c>
      <c r="Z2050" s="9">
        <v>0</v>
      </c>
      <c r="AA2050" s="10">
        <v>2.9645245232056392E-2</v>
      </c>
      <c r="AB2050" s="9">
        <v>0.85</v>
      </c>
      <c r="AC2050" s="9">
        <v>0.55600000000000005</v>
      </c>
      <c r="AD2050" s="10">
        <v>8.116284927341999E-2</v>
      </c>
      <c r="AE2050" s="10">
        <v>0.37971385998551399</v>
      </c>
      <c r="AF2050" s="9">
        <v>0.30384141181702778</v>
      </c>
      <c r="AG2050" s="9">
        <v>0.13814029727151031</v>
      </c>
    </row>
    <row r="2051" spans="3:33">
      <c r="C2051" t="s">
        <v>294</v>
      </c>
      <c r="D2051">
        <v>2008</v>
      </c>
      <c r="E2051" s="9">
        <v>1</v>
      </c>
      <c r="F2051" s="9">
        <v>3.6019999999999996E-2</v>
      </c>
      <c r="G2051" s="9">
        <v>0.42000000000000004</v>
      </c>
      <c r="H2051" s="9">
        <v>0.30000000000000004</v>
      </c>
      <c r="I2051" s="9">
        <v>0.37333333333333335</v>
      </c>
      <c r="J2051" s="9">
        <v>0.67999999999999994</v>
      </c>
      <c r="K2051" s="10">
        <v>0.42316666666666669</v>
      </c>
      <c r="L2051" s="9">
        <v>0.51639999999999997</v>
      </c>
      <c r="M2051" s="9">
        <v>0.97788013333333335</v>
      </c>
      <c r="N2051" s="10">
        <v>0.22</v>
      </c>
      <c r="O2051" s="10">
        <v>0.12239999994635582</v>
      </c>
      <c r="P2051" s="9">
        <v>0.9</v>
      </c>
      <c r="Q2051" s="10">
        <v>0.20749999999999999</v>
      </c>
      <c r="R2051" s="9">
        <v>0.90400000000000003</v>
      </c>
      <c r="S2051" s="9">
        <v>0.74182829268292805</v>
      </c>
      <c r="T2051" s="11">
        <v>0.96913220799999999</v>
      </c>
      <c r="U2051" s="9">
        <v>4.605464024E-2</v>
      </c>
      <c r="V2051" s="10">
        <v>1</v>
      </c>
      <c r="W2051" s="9">
        <v>1.4878801093305617E-2</v>
      </c>
      <c r="X2051" s="9">
        <v>6.0776866111679401E-2</v>
      </c>
      <c r="Y2051" s="9">
        <v>0.53200000000000003</v>
      </c>
      <c r="Z2051" s="9">
        <v>0</v>
      </c>
      <c r="AA2051" s="10">
        <v>2.9645245232056392E-2</v>
      </c>
      <c r="AB2051" s="9">
        <v>0.85</v>
      </c>
      <c r="AC2051" s="9">
        <v>0.55100000000000005</v>
      </c>
      <c r="AD2051" s="10">
        <v>0.10481154488720201</v>
      </c>
      <c r="AE2051" s="10">
        <v>0.38192335905232599</v>
      </c>
      <c r="AF2051" s="9">
        <v>0.46284088413451779</v>
      </c>
      <c r="AG2051" s="9">
        <v>0.13526237447869405</v>
      </c>
    </row>
    <row r="2052" spans="3:33">
      <c r="C2052" t="s">
        <v>294</v>
      </c>
      <c r="D2052">
        <v>2009</v>
      </c>
      <c r="E2052" s="9">
        <v>1</v>
      </c>
      <c r="F2052" s="9">
        <v>3.6019999999999996E-2</v>
      </c>
      <c r="G2052" s="9">
        <v>0.43159999974071983</v>
      </c>
      <c r="H2052" s="9">
        <v>0.30000000000000004</v>
      </c>
      <c r="I2052" s="9">
        <v>0.37333333333333335</v>
      </c>
      <c r="J2052" s="9">
        <v>0.68639999985694877</v>
      </c>
      <c r="K2052" s="10">
        <v>0.42316666666666669</v>
      </c>
      <c r="L2052" s="9">
        <v>0.50919999999999999</v>
      </c>
      <c r="M2052" s="9">
        <v>0.97788013333333335</v>
      </c>
      <c r="N2052" s="10">
        <v>0.22</v>
      </c>
      <c r="O2052" s="10">
        <v>0.12479999989271164</v>
      </c>
      <c r="P2052" s="9">
        <v>0.91799999959766865</v>
      </c>
      <c r="Q2052" s="10">
        <v>0.20749999999999999</v>
      </c>
      <c r="R2052" s="9">
        <v>0.90400000000000003</v>
      </c>
      <c r="S2052" s="9">
        <v>0.76099172640093338</v>
      </c>
      <c r="T2052" s="11">
        <v>0.96913220799999999</v>
      </c>
      <c r="U2052" s="9">
        <v>4.8588455070000001E-2</v>
      </c>
      <c r="V2052" s="10">
        <v>1</v>
      </c>
      <c r="W2052" s="9">
        <v>1.4878801093305617E-2</v>
      </c>
      <c r="X2052" s="9">
        <v>6.0776866111679401E-2</v>
      </c>
      <c r="Y2052" s="9">
        <v>0.53200000000000003</v>
      </c>
      <c r="Z2052" s="9">
        <v>0</v>
      </c>
      <c r="AA2052" s="10">
        <v>2.9645245232056392E-2</v>
      </c>
      <c r="AB2052" s="9">
        <v>0.85</v>
      </c>
      <c r="AC2052" s="9">
        <v>0.55100000000000005</v>
      </c>
      <c r="AD2052" s="10">
        <v>0.10941224782169398</v>
      </c>
      <c r="AE2052" s="10">
        <v>0.32948674046394799</v>
      </c>
      <c r="AF2052" s="9">
        <v>0.5249275473243733</v>
      </c>
      <c r="AG2052" s="9">
        <v>0.13238445168587779</v>
      </c>
    </row>
    <row r="2053" spans="3:33">
      <c r="C2053" t="s">
        <v>294</v>
      </c>
      <c r="D2053">
        <v>2010</v>
      </c>
      <c r="E2053" s="9">
        <v>1</v>
      </c>
      <c r="F2053" s="9">
        <v>3.6019999999999996E-2</v>
      </c>
      <c r="G2053" s="9">
        <v>0.44319999948143962</v>
      </c>
      <c r="H2053" s="9">
        <v>0.30000000000000004</v>
      </c>
      <c r="I2053" s="9">
        <v>0.37333333333333335</v>
      </c>
      <c r="J2053" s="9">
        <v>0.69279999971389772</v>
      </c>
      <c r="K2053" s="10">
        <v>0.42316666666666669</v>
      </c>
      <c r="L2053" s="9">
        <v>0.5142919998861849</v>
      </c>
      <c r="M2053" s="9">
        <v>0.97788013333333335</v>
      </c>
      <c r="N2053" s="10">
        <v>0.22</v>
      </c>
      <c r="O2053" s="10">
        <v>0.12719999983906746</v>
      </c>
      <c r="P2053" s="9">
        <v>0.93599999919533727</v>
      </c>
      <c r="Q2053" s="10">
        <v>0.20749999999999999</v>
      </c>
      <c r="R2053" s="9">
        <v>0.90400000000000003</v>
      </c>
      <c r="S2053" s="9">
        <v>0.78015516011893871</v>
      </c>
      <c r="T2053" s="11">
        <v>0.96913220799999999</v>
      </c>
      <c r="U2053" s="9">
        <v>4.9074339609839639E-2</v>
      </c>
      <c r="V2053" s="10">
        <v>1</v>
      </c>
      <c r="W2053" s="9">
        <v>1.4878801093305617E-2</v>
      </c>
      <c r="X2053" s="9">
        <v>6.0776866111679401E-2</v>
      </c>
      <c r="Y2053" s="9">
        <v>0.53200000000000003</v>
      </c>
      <c r="Z2053" s="9">
        <v>0</v>
      </c>
      <c r="AA2053" s="10">
        <v>2.9645245232056392E-2</v>
      </c>
      <c r="AB2053" s="9">
        <v>0.85</v>
      </c>
      <c r="AC2053" s="9">
        <v>0.56799999999999995</v>
      </c>
      <c r="AD2053" s="10">
        <v>0.11331812525617391</v>
      </c>
      <c r="AE2053" s="10">
        <v>0.33119187302119585</v>
      </c>
      <c r="AF2053" s="9">
        <v>0.51967827196846006</v>
      </c>
      <c r="AG2053" s="9">
        <v>0.1295065288930615</v>
      </c>
    </row>
    <row r="2054" spans="3:33">
      <c r="C2054" t="s">
        <v>296</v>
      </c>
      <c r="D2054">
        <v>1995</v>
      </c>
      <c r="E2054" s="9">
        <v>0.92627742112986045</v>
      </c>
      <c r="F2054" s="9">
        <v>6.7814999862201523E-3</v>
      </c>
      <c r="G2054" s="9">
        <v>0</v>
      </c>
      <c r="H2054" s="9">
        <v>0.55000000000000004</v>
      </c>
      <c r="I2054" s="9">
        <v>0</v>
      </c>
      <c r="J2054" s="9">
        <v>0</v>
      </c>
      <c r="K2054" s="10">
        <v>1.5499999999999995E-2</v>
      </c>
      <c r="L2054" s="9">
        <v>0.26200000000000001</v>
      </c>
      <c r="M2054" s="9">
        <v>7.275173763211551E-2</v>
      </c>
      <c r="N2054" s="10">
        <v>0.1</v>
      </c>
      <c r="O2054" s="10">
        <v>0.31</v>
      </c>
      <c r="P2054" s="9">
        <v>0</v>
      </c>
      <c r="Q2054" s="10">
        <v>6.7499999999999991E-2</v>
      </c>
      <c r="R2054" s="9">
        <v>0.10080000000000011</v>
      </c>
      <c r="S2054" s="9">
        <v>0.14526829268292796</v>
      </c>
      <c r="T2054" s="11">
        <v>0.12676056399999999</v>
      </c>
      <c r="U2054" s="9">
        <v>0</v>
      </c>
      <c r="V2054" s="10">
        <v>1.941749E-3</v>
      </c>
      <c r="W2054" s="9">
        <v>4.1550519834411048E-2</v>
      </c>
      <c r="X2054" s="9">
        <v>8.6320587824525202E-2</v>
      </c>
      <c r="Y2054" s="9">
        <v>0</v>
      </c>
      <c r="Z2054" s="9">
        <v>0.64</v>
      </c>
      <c r="AA2054" s="10">
        <v>1.4789010122255817E-2</v>
      </c>
      <c r="AB2054" s="9">
        <v>0.26500000000000001</v>
      </c>
      <c r="AC2054" s="9">
        <v>0.64092000029236085</v>
      </c>
      <c r="AD2054" s="10">
        <v>0.73216813897625699</v>
      </c>
      <c r="AE2054" s="10">
        <v>0.79669726335491231</v>
      </c>
      <c r="AF2054" s="9">
        <v>0.25007772680937779</v>
      </c>
      <c r="AG2054" s="9">
        <v>0.77640314285714285</v>
      </c>
    </row>
    <row r="2055" spans="3:33">
      <c r="C2055" t="s">
        <v>296</v>
      </c>
      <c r="D2055">
        <v>1996</v>
      </c>
      <c r="E2055" s="9">
        <v>0.92627742112986045</v>
      </c>
      <c r="F2055" s="9">
        <v>6.6581999889761215E-3</v>
      </c>
      <c r="G2055" s="9">
        <v>0</v>
      </c>
      <c r="H2055" s="9">
        <v>0.55000000000000004</v>
      </c>
      <c r="I2055" s="9">
        <v>0</v>
      </c>
      <c r="J2055" s="9">
        <v>0</v>
      </c>
      <c r="K2055" s="10">
        <v>1.5499999999999995E-2</v>
      </c>
      <c r="L2055" s="9">
        <v>0.25739999999999996</v>
      </c>
      <c r="M2055" s="9">
        <v>7.275173763211551E-2</v>
      </c>
      <c r="N2055" s="10">
        <v>0.1</v>
      </c>
      <c r="O2055" s="10">
        <v>0.41</v>
      </c>
      <c r="P2055" s="9">
        <v>0</v>
      </c>
      <c r="Q2055" s="10">
        <v>6.7499999999999991E-2</v>
      </c>
      <c r="R2055" s="9">
        <v>0.10080000000000011</v>
      </c>
      <c r="S2055" s="9">
        <v>0.13699024390244008</v>
      </c>
      <c r="T2055" s="11">
        <v>0.12676056399999999</v>
      </c>
      <c r="U2055" s="9">
        <v>0</v>
      </c>
      <c r="V2055" s="10">
        <v>2.33308975E-3</v>
      </c>
      <c r="W2055" s="9">
        <v>4.1550519834411048E-2</v>
      </c>
      <c r="X2055" s="9">
        <v>8.6320587824525202E-2</v>
      </c>
      <c r="Y2055" s="9">
        <v>0</v>
      </c>
      <c r="Z2055" s="9">
        <v>0.64</v>
      </c>
      <c r="AA2055" s="10">
        <v>1.4789010122255817E-2</v>
      </c>
      <c r="AB2055" s="9">
        <v>0.28000000000000003</v>
      </c>
      <c r="AC2055" s="9">
        <v>0.65400000000000003</v>
      </c>
      <c r="AD2055" s="10">
        <v>0.73690626415341998</v>
      </c>
      <c r="AE2055" s="10">
        <v>0.80275230940772602</v>
      </c>
      <c r="AF2055" s="9">
        <v>0.31992822541784</v>
      </c>
      <c r="AG2055" s="9">
        <v>0.83022971428571424</v>
      </c>
    </row>
    <row r="2056" spans="3:33">
      <c r="C2056" t="s">
        <v>296</v>
      </c>
      <c r="D2056">
        <v>1997</v>
      </c>
      <c r="E2056" s="9">
        <v>0.92627742112986045</v>
      </c>
      <c r="F2056" s="9">
        <v>6.5348999917320917E-3</v>
      </c>
      <c r="G2056" s="9">
        <v>0</v>
      </c>
      <c r="H2056" s="9">
        <v>0.55000000000000004</v>
      </c>
      <c r="I2056" s="9">
        <v>0</v>
      </c>
      <c r="J2056" s="9">
        <v>0</v>
      </c>
      <c r="K2056" s="10">
        <v>1.5499999999999995E-2</v>
      </c>
      <c r="L2056" s="9">
        <v>0.25280000000000002</v>
      </c>
      <c r="M2056" s="9">
        <v>7.275173763211551E-2</v>
      </c>
      <c r="N2056" s="10">
        <v>0.1</v>
      </c>
      <c r="O2056" s="10">
        <v>0.28999999999999998</v>
      </c>
      <c r="P2056" s="9">
        <v>0</v>
      </c>
      <c r="Q2056" s="10">
        <v>6.7499999999999991E-2</v>
      </c>
      <c r="R2056" s="9">
        <v>0.10080000000000011</v>
      </c>
      <c r="S2056" s="9">
        <v>0.13714634146341609</v>
      </c>
      <c r="T2056" s="11">
        <v>0.12676056399999999</v>
      </c>
      <c r="U2056" s="9">
        <v>0</v>
      </c>
      <c r="V2056" s="10">
        <v>2.7244305000000001E-3</v>
      </c>
      <c r="W2056" s="9">
        <v>4.1550519834411048E-2</v>
      </c>
      <c r="X2056" s="9">
        <v>8.6320587824525202E-2</v>
      </c>
      <c r="Y2056" s="9">
        <v>0</v>
      </c>
      <c r="Z2056" s="9">
        <v>0.64</v>
      </c>
      <c r="AA2056" s="10">
        <v>1.4789010122255817E-2</v>
      </c>
      <c r="AB2056" s="9">
        <v>0.26</v>
      </c>
      <c r="AC2056" s="9">
        <v>0.65099999999999991</v>
      </c>
      <c r="AD2056" s="10">
        <v>0.746250388322657</v>
      </c>
      <c r="AE2056" s="10">
        <v>0.80463626508812491</v>
      </c>
      <c r="AF2056" s="9">
        <v>0.42303081219772443</v>
      </c>
      <c r="AG2056" s="9">
        <v>0.87743971428571432</v>
      </c>
    </row>
    <row r="2057" spans="3:33">
      <c r="C2057" t="s">
        <v>296</v>
      </c>
      <c r="D2057">
        <v>1998</v>
      </c>
      <c r="E2057" s="9">
        <v>0.92627742112986045</v>
      </c>
      <c r="F2057" s="9">
        <v>6.4115999944880609E-3</v>
      </c>
      <c r="G2057" s="9">
        <v>0</v>
      </c>
      <c r="H2057" s="9">
        <v>0.55000000000000004</v>
      </c>
      <c r="I2057" s="9">
        <v>0</v>
      </c>
      <c r="J2057" s="9">
        <v>0</v>
      </c>
      <c r="K2057" s="10">
        <v>1.5499999999999995E-2</v>
      </c>
      <c r="L2057" s="9">
        <v>0.2482</v>
      </c>
      <c r="M2057" s="9">
        <v>7.275173763211551E-2</v>
      </c>
      <c r="N2057" s="10">
        <v>0.1</v>
      </c>
      <c r="O2057" s="10">
        <v>0.31</v>
      </c>
      <c r="P2057" s="9">
        <v>0</v>
      </c>
      <c r="Q2057" s="10">
        <v>6.7499999999999991E-2</v>
      </c>
      <c r="R2057" s="9">
        <v>0.10080000000000011</v>
      </c>
      <c r="S2057" s="9">
        <v>0.13319999999999999</v>
      </c>
      <c r="T2057" s="11">
        <v>0.12676056399999999</v>
      </c>
      <c r="U2057" s="9">
        <v>0</v>
      </c>
      <c r="V2057" s="10">
        <v>3.1157712500000001E-3</v>
      </c>
      <c r="W2057" s="9">
        <v>4.1550519834411048E-2</v>
      </c>
      <c r="X2057" s="9">
        <v>8.6320587824525202E-2</v>
      </c>
      <c r="Y2057" s="9">
        <v>0</v>
      </c>
      <c r="Z2057" s="9">
        <v>0.64</v>
      </c>
      <c r="AA2057" s="10">
        <v>1.4789010122255817E-2</v>
      </c>
      <c r="AB2057" s="9">
        <v>0.255</v>
      </c>
      <c r="AC2057" s="9">
        <v>0.68</v>
      </c>
      <c r="AD2057" s="10">
        <v>0.75559451249189402</v>
      </c>
      <c r="AE2057" s="10">
        <v>0.80652022076852392</v>
      </c>
      <c r="AF2057" s="9">
        <v>0.51945447252306443</v>
      </c>
      <c r="AG2057" s="9">
        <v>0.8940527142857142</v>
      </c>
    </row>
    <row r="2058" spans="3:33">
      <c r="C2058" t="s">
        <v>296</v>
      </c>
      <c r="D2058">
        <v>1999</v>
      </c>
      <c r="E2058" s="9">
        <v>0.92627742112986045</v>
      </c>
      <c r="F2058" s="9">
        <v>6.2882999972440311E-3</v>
      </c>
      <c r="G2058" s="9">
        <v>0</v>
      </c>
      <c r="H2058" s="9">
        <v>0.55000000000000004</v>
      </c>
      <c r="I2058" s="9">
        <v>0</v>
      </c>
      <c r="J2058" s="9">
        <v>0</v>
      </c>
      <c r="K2058" s="10">
        <v>1.5499999999999995E-2</v>
      </c>
      <c r="L2058" s="9">
        <v>0.24359999999999998</v>
      </c>
      <c r="M2058" s="9">
        <v>7.275173763211551E-2</v>
      </c>
      <c r="N2058" s="10">
        <v>0.1</v>
      </c>
      <c r="O2058" s="10">
        <v>0.36</v>
      </c>
      <c r="P2058" s="9">
        <v>0</v>
      </c>
      <c r="Q2058" s="10">
        <v>6.7499999999999991E-2</v>
      </c>
      <c r="R2058" s="9">
        <v>0.10080000000000011</v>
      </c>
      <c r="S2058" s="9">
        <v>0.133843902439026</v>
      </c>
      <c r="T2058" s="11">
        <v>0.12676056399999999</v>
      </c>
      <c r="U2058" s="9">
        <v>0</v>
      </c>
      <c r="V2058" s="10">
        <v>3.5071120000000002E-3</v>
      </c>
      <c r="W2058" s="9">
        <v>4.1550519834411048E-2</v>
      </c>
      <c r="X2058" s="9">
        <v>8.6320587824525202E-2</v>
      </c>
      <c r="Y2058" s="9">
        <v>0</v>
      </c>
      <c r="Z2058" s="9">
        <v>0.64</v>
      </c>
      <c r="AA2058" s="10">
        <v>1.4789010122255817E-2</v>
      </c>
      <c r="AB2058" s="9">
        <v>0.245</v>
      </c>
      <c r="AC2058" s="9">
        <v>0.68599999999999994</v>
      </c>
      <c r="AD2058" s="10">
        <v>0.75862281030924394</v>
      </c>
      <c r="AE2058" s="10">
        <v>0.80899289643962091</v>
      </c>
      <c r="AF2058" s="9">
        <v>0.6636771300448433</v>
      </c>
      <c r="AG2058" s="9">
        <v>0.94484500000000005</v>
      </c>
    </row>
    <row r="2059" spans="3:33">
      <c r="C2059" t="s">
        <v>296</v>
      </c>
      <c r="D2059">
        <v>2000</v>
      </c>
      <c r="E2059" s="9">
        <v>0.92627742112986045</v>
      </c>
      <c r="F2059" s="9">
        <v>6.1650000000000003E-3</v>
      </c>
      <c r="G2059" s="9">
        <v>0</v>
      </c>
      <c r="H2059" s="9">
        <v>0.55000000000000004</v>
      </c>
      <c r="I2059" s="9">
        <v>0</v>
      </c>
      <c r="J2059" s="9">
        <v>0</v>
      </c>
      <c r="K2059" s="10">
        <v>1.5499999999999995E-2</v>
      </c>
      <c r="L2059" s="9">
        <v>0.23899999999999999</v>
      </c>
      <c r="M2059" s="9">
        <v>7.275173763211551E-2</v>
      </c>
      <c r="N2059" s="10">
        <v>0.1</v>
      </c>
      <c r="O2059" s="10">
        <v>0.26</v>
      </c>
      <c r="P2059" s="9">
        <v>0</v>
      </c>
      <c r="Q2059" s="10">
        <v>6.7499999999999991E-2</v>
      </c>
      <c r="R2059" s="9">
        <v>0.10080000000000011</v>
      </c>
      <c r="S2059" s="9">
        <v>0.12792195121951411</v>
      </c>
      <c r="T2059" s="11">
        <v>0.12676056399999999</v>
      </c>
      <c r="U2059" s="9">
        <v>0</v>
      </c>
      <c r="V2059" s="10">
        <v>3.8984527500000002E-3</v>
      </c>
      <c r="W2059" s="9">
        <v>4.1550519834411048E-2</v>
      </c>
      <c r="X2059" s="9">
        <v>8.6320587824525202E-2</v>
      </c>
      <c r="Y2059" s="9">
        <v>0</v>
      </c>
      <c r="Z2059" s="9">
        <v>0.64</v>
      </c>
      <c r="AA2059" s="10">
        <v>1.4789010122255817E-2</v>
      </c>
      <c r="AB2059" s="9">
        <v>0.24</v>
      </c>
      <c r="AC2059" s="9">
        <v>0.70099999999999996</v>
      </c>
      <c r="AD2059" s="10">
        <v>0.76165110812659398</v>
      </c>
      <c r="AE2059" s="10">
        <v>0.81146557211071801</v>
      </c>
      <c r="AF2059" s="9">
        <v>0.79764467206016998</v>
      </c>
      <c r="AG2059" s="9">
        <v>0.98868671428571442</v>
      </c>
    </row>
    <row r="2060" spans="3:33">
      <c r="C2060" t="s">
        <v>296</v>
      </c>
      <c r="D2060">
        <v>2001</v>
      </c>
      <c r="E2060" s="9">
        <v>0.92627742112986045</v>
      </c>
      <c r="F2060" s="9">
        <v>6.4707999999999996E-3</v>
      </c>
      <c r="G2060" s="9">
        <v>0</v>
      </c>
      <c r="H2060" s="9">
        <v>0.55000000000000004</v>
      </c>
      <c r="I2060" s="9">
        <v>0</v>
      </c>
      <c r="J2060" s="9">
        <v>0</v>
      </c>
      <c r="K2060" s="10">
        <v>1.5499999999999995E-2</v>
      </c>
      <c r="L2060" s="9">
        <v>0.2366</v>
      </c>
      <c r="M2060" s="9">
        <v>7.275173763211551E-2</v>
      </c>
      <c r="N2060" s="10">
        <v>0.1</v>
      </c>
      <c r="O2060" s="10">
        <v>0.28999999999999998</v>
      </c>
      <c r="P2060" s="9">
        <v>0</v>
      </c>
      <c r="Q2060" s="10">
        <v>6.7499999999999991E-2</v>
      </c>
      <c r="R2060" s="9">
        <v>0.10080000000000011</v>
      </c>
      <c r="S2060" s="9">
        <v>0.12379512195122</v>
      </c>
      <c r="T2060" s="11">
        <v>0.12676056399999999</v>
      </c>
      <c r="U2060" s="9">
        <v>0</v>
      </c>
      <c r="V2060" s="10">
        <v>3.9819214000000004E-3</v>
      </c>
      <c r="W2060" s="9">
        <v>4.1550519834411048E-2</v>
      </c>
      <c r="X2060" s="9">
        <v>8.6320587824525202E-2</v>
      </c>
      <c r="Y2060" s="9">
        <v>0</v>
      </c>
      <c r="Z2060" s="9">
        <v>0.64</v>
      </c>
      <c r="AA2060" s="10">
        <v>1.4789010122255817E-2</v>
      </c>
      <c r="AB2060" s="9">
        <v>0.22999999999999998</v>
      </c>
      <c r="AC2060" s="9">
        <v>0.67099999999999993</v>
      </c>
      <c r="AD2060" s="10">
        <v>0.77630761205514598</v>
      </c>
      <c r="AE2060" s="10">
        <v>0.80612194346050692</v>
      </c>
      <c r="AF2060" s="9">
        <v>0.88460496836300107</v>
      </c>
      <c r="AG2060" s="9">
        <v>1</v>
      </c>
    </row>
    <row r="2061" spans="3:33">
      <c r="C2061" t="s">
        <v>296</v>
      </c>
      <c r="D2061">
        <v>2002</v>
      </c>
      <c r="E2061" s="9">
        <v>0.92627742112986045</v>
      </c>
      <c r="F2061" s="9">
        <v>6.7766000000000007E-3</v>
      </c>
      <c r="G2061" s="9">
        <v>0</v>
      </c>
      <c r="H2061" s="9">
        <v>0.55000000000000004</v>
      </c>
      <c r="I2061" s="9">
        <v>0</v>
      </c>
      <c r="J2061" s="9">
        <v>0</v>
      </c>
      <c r="K2061" s="10">
        <v>1.5499999999999995E-2</v>
      </c>
      <c r="L2061" s="9">
        <v>0.23420000000000002</v>
      </c>
      <c r="M2061" s="9">
        <v>7.275173763211551E-2</v>
      </c>
      <c r="N2061" s="10">
        <v>0.1</v>
      </c>
      <c r="O2061" s="10">
        <v>0.36</v>
      </c>
      <c r="P2061" s="9">
        <v>0</v>
      </c>
      <c r="Q2061" s="10">
        <v>6.7499999999999991E-2</v>
      </c>
      <c r="R2061" s="9">
        <v>0.10080000000000011</v>
      </c>
      <c r="S2061" s="9">
        <v>0.12153658536585399</v>
      </c>
      <c r="T2061" s="11">
        <v>0.12676056399999999</v>
      </c>
      <c r="U2061" s="9">
        <v>0</v>
      </c>
      <c r="V2061" s="10">
        <v>4.0653900500000001E-3</v>
      </c>
      <c r="W2061" s="9">
        <v>4.1550519834411048E-2</v>
      </c>
      <c r="X2061" s="9">
        <v>8.6320587824525202E-2</v>
      </c>
      <c r="Y2061" s="9">
        <v>0</v>
      </c>
      <c r="Z2061" s="9">
        <v>0.64</v>
      </c>
      <c r="AA2061" s="10">
        <v>1.4789010122255817E-2</v>
      </c>
      <c r="AB2061" s="9">
        <v>0.22499999999999998</v>
      </c>
      <c r="AC2061" s="9">
        <v>0.67400000000000004</v>
      </c>
      <c r="AD2061" s="10">
        <v>0.79096411598369798</v>
      </c>
      <c r="AE2061" s="10">
        <v>0.80077831481029593</v>
      </c>
      <c r="AF2061" s="9">
        <v>0.9279663091915189</v>
      </c>
      <c r="AG2061" s="9">
        <v>1</v>
      </c>
    </row>
    <row r="2062" spans="3:33">
      <c r="C2062" t="s">
        <v>296</v>
      </c>
      <c r="D2062">
        <v>2003</v>
      </c>
      <c r="E2062" s="9">
        <v>0.92627742112986045</v>
      </c>
      <c r="F2062" s="9">
        <v>7.0824E-3</v>
      </c>
      <c r="G2062" s="9">
        <v>0</v>
      </c>
      <c r="H2062" s="9">
        <v>0.55000000000000004</v>
      </c>
      <c r="I2062" s="9">
        <v>0</v>
      </c>
      <c r="J2062" s="9">
        <v>0</v>
      </c>
      <c r="K2062" s="10">
        <v>1.5499999999999995E-2</v>
      </c>
      <c r="L2062" s="9">
        <v>0.23180000000000001</v>
      </c>
      <c r="M2062" s="9">
        <v>5.9538844240282107E-2</v>
      </c>
      <c r="N2062" s="10">
        <v>0.1</v>
      </c>
      <c r="O2062" s="10">
        <v>0.36</v>
      </c>
      <c r="P2062" s="9">
        <v>0</v>
      </c>
      <c r="Q2062" s="10">
        <v>6.7499999999999991E-2</v>
      </c>
      <c r="R2062" s="9">
        <v>0.10080000000000011</v>
      </c>
      <c r="S2062" s="9">
        <v>0.11019512195121994</v>
      </c>
      <c r="T2062" s="11">
        <v>0.12676056399999999</v>
      </c>
      <c r="U2062" s="9">
        <v>0</v>
      </c>
      <c r="V2062" s="10">
        <v>4.1488586999999999E-3</v>
      </c>
      <c r="W2062" s="9">
        <v>4.1550519834411048E-2</v>
      </c>
      <c r="X2062" s="9">
        <v>8.6320587824525202E-2</v>
      </c>
      <c r="Y2062" s="9">
        <v>0</v>
      </c>
      <c r="Z2062" s="9">
        <v>0.64</v>
      </c>
      <c r="AA2062" s="10">
        <v>1.4789010122255817E-2</v>
      </c>
      <c r="AB2062" s="9">
        <v>0.21977238485000006</v>
      </c>
      <c r="AC2062" s="9">
        <v>0.67200000000000004</v>
      </c>
      <c r="AD2062" s="10">
        <v>0.75301170174542809</v>
      </c>
      <c r="AE2062" s="10">
        <v>0.80371861694087199</v>
      </c>
      <c r="AF2062" s="9">
        <v>0.98841863397275331</v>
      </c>
      <c r="AG2062" s="9">
        <v>1</v>
      </c>
    </row>
    <row r="2063" spans="3:33">
      <c r="C2063" t="s">
        <v>296</v>
      </c>
      <c r="D2063">
        <v>2004</v>
      </c>
      <c r="E2063" s="9">
        <v>0.92627742112986045</v>
      </c>
      <c r="F2063" s="9">
        <v>7.3882000000000001E-3</v>
      </c>
      <c r="G2063" s="9">
        <v>0</v>
      </c>
      <c r="H2063" s="9">
        <v>0.55000000000000004</v>
      </c>
      <c r="I2063" s="9">
        <v>0</v>
      </c>
      <c r="J2063" s="9">
        <v>0</v>
      </c>
      <c r="K2063" s="10">
        <v>1.5499999999999995E-2</v>
      </c>
      <c r="L2063" s="9">
        <v>0.22940000000000002</v>
      </c>
      <c r="M2063" s="9">
        <v>5.6667699389282178E-2</v>
      </c>
      <c r="N2063" s="10">
        <v>0.1</v>
      </c>
      <c r="O2063" s="10">
        <v>0.28999999999999998</v>
      </c>
      <c r="P2063" s="9">
        <v>0</v>
      </c>
      <c r="Q2063" s="10">
        <v>6.7499999999999991E-2</v>
      </c>
      <c r="R2063" s="9">
        <v>7.0127999999999968E-2</v>
      </c>
      <c r="S2063" s="9">
        <v>0.10317073170731783</v>
      </c>
      <c r="T2063" s="11">
        <v>0.12676056399999999</v>
      </c>
      <c r="U2063" s="9">
        <v>0</v>
      </c>
      <c r="V2063" s="10">
        <v>4.2323273500000005E-3</v>
      </c>
      <c r="W2063" s="9">
        <v>4.1550519834411048E-2</v>
      </c>
      <c r="X2063" s="9">
        <v>8.6320587824525202E-2</v>
      </c>
      <c r="Y2063" s="9">
        <v>0</v>
      </c>
      <c r="Z2063" s="9">
        <v>0.64</v>
      </c>
      <c r="AA2063" s="10">
        <v>1.4789010122255817E-2</v>
      </c>
      <c r="AB2063" s="9">
        <v>0.21454476970000003</v>
      </c>
      <c r="AC2063" s="9">
        <v>0.66200000000000003</v>
      </c>
      <c r="AD2063" s="10">
        <v>0.74727836771189593</v>
      </c>
      <c r="AE2063" s="10">
        <v>0.84527285608048808</v>
      </c>
      <c r="AF2063" s="9">
        <v>1</v>
      </c>
      <c r="AG2063" s="9">
        <v>1</v>
      </c>
    </row>
    <row r="2064" spans="3:33">
      <c r="C2064" t="s">
        <v>296</v>
      </c>
      <c r="D2064">
        <v>2005</v>
      </c>
      <c r="E2064" s="9">
        <v>0.92627742112986045</v>
      </c>
      <c r="F2064" s="9">
        <v>7.6939999999999995E-3</v>
      </c>
      <c r="G2064" s="9">
        <v>0</v>
      </c>
      <c r="H2064" s="9">
        <v>0.55000000000000004</v>
      </c>
      <c r="I2064" s="9">
        <v>0</v>
      </c>
      <c r="J2064" s="9">
        <v>0</v>
      </c>
      <c r="K2064" s="10">
        <v>1.5499999999999995E-2</v>
      </c>
      <c r="L2064" s="9">
        <v>0.22699999999999998</v>
      </c>
      <c r="M2064" s="9">
        <v>3.881031210857111E-2</v>
      </c>
      <c r="N2064" s="10">
        <v>0.1</v>
      </c>
      <c r="O2064" s="10">
        <v>0.24</v>
      </c>
      <c r="P2064" s="9">
        <v>0</v>
      </c>
      <c r="Q2064" s="10">
        <v>6.7499999999999991E-2</v>
      </c>
      <c r="R2064" s="9">
        <v>5.6568000000000063E-2</v>
      </c>
      <c r="S2064" s="9">
        <v>9.5902439024389996E-2</v>
      </c>
      <c r="T2064" s="11">
        <v>0.12676056399999999</v>
      </c>
      <c r="U2064" s="9">
        <v>0</v>
      </c>
      <c r="V2064" s="10">
        <v>4.3157960000000002E-3</v>
      </c>
      <c r="W2064" s="9">
        <v>4.1550519834411048E-2</v>
      </c>
      <c r="X2064" s="9">
        <v>8.6320587824525202E-2</v>
      </c>
      <c r="Y2064" s="9">
        <v>0</v>
      </c>
      <c r="Z2064" s="9">
        <v>0.64</v>
      </c>
      <c r="AA2064" s="10">
        <v>1.4789010122255817E-2</v>
      </c>
      <c r="AB2064" s="9">
        <v>0.20931715455</v>
      </c>
      <c r="AC2064" s="9">
        <v>0.64500000000000002</v>
      </c>
      <c r="AD2064" s="10">
        <v>0.74522429052292605</v>
      </c>
      <c r="AE2064" s="10">
        <v>0.82943076518013203</v>
      </c>
      <c r="AF2064" s="9">
        <v>1</v>
      </c>
      <c r="AG2064" s="9">
        <v>1</v>
      </c>
    </row>
    <row r="2065" spans="3:33">
      <c r="C2065" t="s">
        <v>296</v>
      </c>
      <c r="D2065">
        <v>2006</v>
      </c>
      <c r="E2065" s="9">
        <v>0.92627742112986045</v>
      </c>
      <c r="F2065" s="9">
        <v>7.8478799965605132E-3</v>
      </c>
      <c r="G2065" s="9">
        <v>0</v>
      </c>
      <c r="H2065" s="9">
        <v>0.55000000000000004</v>
      </c>
      <c r="I2065" s="9">
        <v>0</v>
      </c>
      <c r="J2065" s="9">
        <v>0</v>
      </c>
      <c r="K2065" s="10">
        <v>1.5499999999999995E-2</v>
      </c>
      <c r="L2065" s="9">
        <v>0.22640000000000002</v>
      </c>
      <c r="M2065" s="9">
        <v>0.58519636160943</v>
      </c>
      <c r="N2065" s="10">
        <v>0.1</v>
      </c>
      <c r="O2065" s="10">
        <v>0.36</v>
      </c>
      <c r="P2065" s="9">
        <v>0</v>
      </c>
      <c r="Q2065" s="10">
        <v>6.7499999999999991E-2</v>
      </c>
      <c r="R2065" s="9">
        <v>4.927999999999999E-2</v>
      </c>
      <c r="S2065" s="9">
        <v>9.0229268292684184E-2</v>
      </c>
      <c r="T2065" s="11">
        <v>0.12676056399999999</v>
      </c>
      <c r="U2065" s="9">
        <v>0</v>
      </c>
      <c r="V2065" s="10">
        <v>3.978962333333334E-3</v>
      </c>
      <c r="W2065" s="9">
        <v>4.1550519834411048E-2</v>
      </c>
      <c r="X2065" s="9">
        <v>8.6320587824525202E-2</v>
      </c>
      <c r="Y2065" s="9">
        <v>0</v>
      </c>
      <c r="Z2065" s="9">
        <v>0.64</v>
      </c>
      <c r="AA2065" s="10">
        <v>1.4789010122255817E-2</v>
      </c>
      <c r="AB2065" s="9">
        <v>0.20408953940000008</v>
      </c>
      <c r="AC2065" s="9">
        <v>0.67900000000000005</v>
      </c>
      <c r="AD2065" s="10">
        <v>0.74112658275325205</v>
      </c>
      <c r="AE2065" s="10">
        <v>0.81070457165077592</v>
      </c>
      <c r="AF2065" s="9">
        <v>1</v>
      </c>
      <c r="AG2065" s="9">
        <v>1</v>
      </c>
    </row>
    <row r="2066" spans="3:33">
      <c r="C2066" t="s">
        <v>296</v>
      </c>
      <c r="D2066">
        <v>2007</v>
      </c>
      <c r="E2066" s="9">
        <v>0.92627742112986045</v>
      </c>
      <c r="F2066" s="9">
        <v>8.0017599931210288E-3</v>
      </c>
      <c r="G2066" s="9">
        <v>0</v>
      </c>
      <c r="H2066" s="9">
        <v>0.55000000000000004</v>
      </c>
      <c r="I2066" s="9">
        <v>0</v>
      </c>
      <c r="J2066" s="9">
        <v>0</v>
      </c>
      <c r="K2066" s="10">
        <v>1.5499999999999995E-2</v>
      </c>
      <c r="L2066" s="9">
        <v>0.22579999999999997</v>
      </c>
      <c r="M2066" s="9">
        <v>0.57853505220176327</v>
      </c>
      <c r="N2066" s="10">
        <v>0.1</v>
      </c>
      <c r="O2066" s="10">
        <v>0.44</v>
      </c>
      <c r="P2066" s="9">
        <v>0</v>
      </c>
      <c r="Q2066" s="10">
        <v>6.7499999999999991E-2</v>
      </c>
      <c r="R2066" s="9">
        <v>3.5719999999999974E-2</v>
      </c>
      <c r="S2066" s="9">
        <v>8.9209756097561987E-2</v>
      </c>
      <c r="T2066" s="11">
        <v>0.12676056399999999</v>
      </c>
      <c r="U2066" s="9">
        <v>0</v>
      </c>
      <c r="V2066" s="10">
        <v>3.6421286666666669E-3</v>
      </c>
      <c r="W2066" s="9">
        <v>4.1550519834411048E-2</v>
      </c>
      <c r="X2066" s="9">
        <v>8.6320587824525202E-2</v>
      </c>
      <c r="Y2066" s="9">
        <v>0</v>
      </c>
      <c r="Z2066" s="9">
        <v>0.64</v>
      </c>
      <c r="AA2066" s="10">
        <v>1.4789010122255817E-2</v>
      </c>
      <c r="AB2066" s="9">
        <v>0.19550000000000001</v>
      </c>
      <c r="AC2066" s="9">
        <v>0.67900000000000005</v>
      </c>
      <c r="AD2066" s="10">
        <v>0.73017579460970805</v>
      </c>
      <c r="AE2066" s="10">
        <v>0.80681676765025601</v>
      </c>
      <c r="AF2066" s="9">
        <v>1</v>
      </c>
      <c r="AG2066" s="9">
        <v>1</v>
      </c>
    </row>
    <row r="2067" spans="3:33">
      <c r="C2067" t="s">
        <v>296</v>
      </c>
      <c r="D2067">
        <v>2008</v>
      </c>
      <c r="E2067" s="9">
        <v>0.92627742112986045</v>
      </c>
      <c r="F2067" s="9">
        <v>8.1556399896815408E-3</v>
      </c>
      <c r="G2067" s="9">
        <v>0</v>
      </c>
      <c r="H2067" s="9">
        <v>0.55000000000000004</v>
      </c>
      <c r="I2067" s="9">
        <v>0</v>
      </c>
      <c r="J2067" s="9">
        <v>0</v>
      </c>
      <c r="K2067" s="10">
        <v>1.5499999999999995E-2</v>
      </c>
      <c r="L2067" s="9">
        <v>0.22519999999999998</v>
      </c>
      <c r="M2067" s="9">
        <v>0.58098112756492992</v>
      </c>
      <c r="N2067" s="10">
        <v>0.1</v>
      </c>
      <c r="O2067" s="10">
        <v>0.44879999980330465</v>
      </c>
      <c r="P2067" s="9">
        <v>0</v>
      </c>
      <c r="Q2067" s="10">
        <v>6.7499999999999991E-2</v>
      </c>
      <c r="R2067" s="9">
        <v>8.3520000000000039E-2</v>
      </c>
      <c r="S2067" s="9">
        <v>8.5170731707318037E-2</v>
      </c>
      <c r="T2067" s="11">
        <v>0.12676056399999999</v>
      </c>
      <c r="U2067" s="9">
        <v>0</v>
      </c>
      <c r="V2067" s="10">
        <v>3.3052950000000002E-3</v>
      </c>
      <c r="W2067" s="9">
        <v>4.1550519834411048E-2</v>
      </c>
      <c r="X2067" s="9">
        <v>8.6320587824525202E-2</v>
      </c>
      <c r="Y2067" s="9">
        <v>0</v>
      </c>
      <c r="Z2067" s="9">
        <v>0.64</v>
      </c>
      <c r="AA2067" s="10">
        <v>1.4789010122255817E-2</v>
      </c>
      <c r="AB2067" s="9">
        <v>0.2115899996403604</v>
      </c>
      <c r="AC2067" s="9">
        <v>0.68599999999999994</v>
      </c>
      <c r="AD2067" s="10">
        <v>0.75036648717699994</v>
      </c>
      <c r="AE2067" s="10">
        <v>0.81446731548685791</v>
      </c>
      <c r="AF2067" s="9">
        <v>1</v>
      </c>
      <c r="AG2067" s="9">
        <v>1</v>
      </c>
    </row>
    <row r="2068" spans="3:33">
      <c r="C2068" t="s">
        <v>296</v>
      </c>
      <c r="D2068">
        <v>2009</v>
      </c>
      <c r="E2068" s="9">
        <v>0.92627742112986045</v>
      </c>
      <c r="F2068" s="9">
        <v>8.3095199862420546E-3</v>
      </c>
      <c r="G2068" s="9">
        <v>1.9999999552965164E-2</v>
      </c>
      <c r="H2068" s="9">
        <v>0.55000000000000004</v>
      </c>
      <c r="I2068" s="9">
        <v>0</v>
      </c>
      <c r="J2068" s="9">
        <v>1.9999999552965164E-2</v>
      </c>
      <c r="K2068" s="10">
        <v>1.5499999999999995E-2</v>
      </c>
      <c r="L2068" s="9">
        <v>0.22460000000000002</v>
      </c>
      <c r="M2068" s="9">
        <v>0.58098112756492992</v>
      </c>
      <c r="N2068" s="10">
        <v>0.1</v>
      </c>
      <c r="O2068" s="10">
        <v>0.45759999960660935</v>
      </c>
      <c r="P2068" s="9">
        <v>0</v>
      </c>
      <c r="Q2068" s="10">
        <v>6.7499999999999991E-2</v>
      </c>
      <c r="R2068" s="9">
        <v>8.3520000000000039E-2</v>
      </c>
      <c r="S2068" s="9">
        <v>0.11746731635128693</v>
      </c>
      <c r="T2068" s="11">
        <v>0.12676056399999999</v>
      </c>
      <c r="U2068" s="9">
        <v>0</v>
      </c>
      <c r="V2068" s="10">
        <v>3.371400898522418E-3</v>
      </c>
      <c r="W2068" s="9">
        <v>4.1550519834411048E-2</v>
      </c>
      <c r="X2068" s="9">
        <v>8.6320587824525202E-2</v>
      </c>
      <c r="Y2068" s="9">
        <v>0</v>
      </c>
      <c r="Z2068" s="9">
        <v>0.64</v>
      </c>
      <c r="AA2068" s="10">
        <v>1.4789010122255817E-2</v>
      </c>
      <c r="AB2068" s="9">
        <v>0.22767999928072102</v>
      </c>
      <c r="AC2068" s="9">
        <v>0.70200000000000007</v>
      </c>
      <c r="AD2068" s="10">
        <v>0.73760183583757399</v>
      </c>
      <c r="AE2068" s="10">
        <v>0.81359868467946606</v>
      </c>
      <c r="AF2068" s="9">
        <v>1</v>
      </c>
      <c r="AG2068" s="9">
        <v>1</v>
      </c>
    </row>
    <row r="2069" spans="3:33">
      <c r="C2069" t="s">
        <v>296</v>
      </c>
      <c r="D2069">
        <v>2010</v>
      </c>
      <c r="E2069" s="9">
        <v>0.92627742112986045</v>
      </c>
      <c r="F2069" s="9">
        <v>8.4633999828025702E-3</v>
      </c>
      <c r="G2069" s="9">
        <v>3.9999999105930328E-2</v>
      </c>
      <c r="H2069" s="9">
        <v>0.55000000000000004</v>
      </c>
      <c r="I2069" s="9">
        <v>0</v>
      </c>
      <c r="J2069" s="9">
        <v>3.9999999105930328E-2</v>
      </c>
      <c r="K2069" s="10">
        <v>1.5499999999999995E-2</v>
      </c>
      <c r="L2069" s="9">
        <v>0.22684599994979798</v>
      </c>
      <c r="M2069" s="9">
        <v>0.58098112756492992</v>
      </c>
      <c r="N2069" s="10">
        <v>0.1</v>
      </c>
      <c r="O2069" s="10">
        <v>0.466399999409914</v>
      </c>
      <c r="P2069" s="9">
        <v>0</v>
      </c>
      <c r="Q2069" s="10">
        <v>6.7499999999999991E-2</v>
      </c>
      <c r="R2069" s="9">
        <v>8.3520000000000039E-2</v>
      </c>
      <c r="S2069" s="9">
        <v>0.14976390099525561</v>
      </c>
      <c r="T2069" s="11">
        <v>0.12676056399999999</v>
      </c>
      <c r="U2069" s="9">
        <v>0</v>
      </c>
      <c r="V2069" s="10">
        <v>3.4375067970448363E-3</v>
      </c>
      <c r="W2069" s="9">
        <v>4.1550519834411048E-2</v>
      </c>
      <c r="X2069" s="9">
        <v>8.6320587824525202E-2</v>
      </c>
      <c r="Y2069" s="9">
        <v>0</v>
      </c>
      <c r="Z2069" s="9">
        <v>0.64</v>
      </c>
      <c r="AA2069" s="10">
        <v>1.4789010122255817E-2</v>
      </c>
      <c r="AB2069" s="9">
        <v>0.24376999892108142</v>
      </c>
      <c r="AC2069" s="9">
        <v>0.69400000000000006</v>
      </c>
      <c r="AD2069" s="10">
        <v>0.73522581753230631</v>
      </c>
      <c r="AE2069" s="10">
        <v>0.81046269790276604</v>
      </c>
      <c r="AF2069" s="9">
        <v>1</v>
      </c>
      <c r="AG2069" s="9">
        <v>1</v>
      </c>
    </row>
    <row r="2070" spans="3:33">
      <c r="C2070" t="s">
        <v>298</v>
      </c>
      <c r="D2070">
        <v>1995</v>
      </c>
      <c r="E2070" s="9">
        <v>0.4216333333333333</v>
      </c>
      <c r="F2070" s="9">
        <v>1</v>
      </c>
      <c r="G2070" s="9">
        <v>0.18999999999999995</v>
      </c>
      <c r="H2070" s="9">
        <v>0.35</v>
      </c>
      <c r="I2070" s="9">
        <v>0</v>
      </c>
      <c r="J2070" s="9">
        <v>0.13</v>
      </c>
      <c r="K2070" s="10">
        <v>0.54108333333333336</v>
      </c>
      <c r="L2070" s="9">
        <v>0.28300000000000003</v>
      </c>
      <c r="M2070" s="9">
        <v>0.47728571428571431</v>
      </c>
      <c r="N2070" s="10">
        <v>0.18</v>
      </c>
      <c r="O2070" s="10">
        <v>1</v>
      </c>
      <c r="P2070" s="9">
        <v>0.39</v>
      </c>
      <c r="Q2070" s="10">
        <v>7.4999999999999997E-2</v>
      </c>
      <c r="R2070" s="9">
        <v>0.76351999999999998</v>
      </c>
      <c r="S2070" s="9">
        <v>0.25674682926829406</v>
      </c>
      <c r="T2070" s="11">
        <v>6.2059238000000003E-2</v>
      </c>
      <c r="U2070" s="9">
        <v>0</v>
      </c>
      <c r="V2070" s="10">
        <v>5.2550075750000001E-2</v>
      </c>
      <c r="W2070" s="9">
        <v>1.3777088819041827E-2</v>
      </c>
      <c r="X2070" s="9">
        <v>0.18263317430403</v>
      </c>
      <c r="Y2070" s="9">
        <v>2.0000000000000018E-2</v>
      </c>
      <c r="Z2070" s="9">
        <v>0</v>
      </c>
      <c r="AA2070" s="10">
        <v>0</v>
      </c>
      <c r="AB2070" s="9">
        <v>0.79600000380000002</v>
      </c>
      <c r="AC2070" s="9">
        <v>0.70200000000000007</v>
      </c>
      <c r="AD2070" s="10">
        <v>0.59204029908995248</v>
      </c>
      <c r="AE2070" s="10">
        <v>0.30080370966043968</v>
      </c>
      <c r="AF2070" s="9">
        <v>4.1194119923082216E-3</v>
      </c>
      <c r="AG2070" s="9">
        <v>8.7316571428571438E-2</v>
      </c>
    </row>
    <row r="2071" spans="3:33">
      <c r="C2071" t="s">
        <v>298</v>
      </c>
      <c r="D2071">
        <v>1996</v>
      </c>
      <c r="E2071" s="9">
        <v>0.4216333333333333</v>
      </c>
      <c r="F2071" s="9">
        <v>1</v>
      </c>
      <c r="G2071" s="9">
        <v>0.18599999999999994</v>
      </c>
      <c r="H2071" s="9">
        <v>0.35</v>
      </c>
      <c r="I2071" s="9">
        <v>0</v>
      </c>
      <c r="J2071" s="9">
        <v>0.13</v>
      </c>
      <c r="K2071" s="10">
        <v>0.54108333333333336</v>
      </c>
      <c r="L2071" s="9">
        <v>0.28320000000000001</v>
      </c>
      <c r="M2071" s="9">
        <v>0.47671428571428565</v>
      </c>
      <c r="N2071" s="10">
        <v>0.18</v>
      </c>
      <c r="O2071" s="10">
        <v>1</v>
      </c>
      <c r="P2071" s="9">
        <v>0.30333333333333334</v>
      </c>
      <c r="Q2071" s="10">
        <v>7.4999999999999997E-2</v>
      </c>
      <c r="R2071" s="9">
        <v>0.77559999999999996</v>
      </c>
      <c r="S2071" s="9">
        <v>0.25161560975609798</v>
      </c>
      <c r="T2071" s="11">
        <v>6.2059238000000003E-2</v>
      </c>
      <c r="U2071" s="9">
        <v>0</v>
      </c>
      <c r="V2071" s="10">
        <v>4.7976357650000002E-2</v>
      </c>
      <c r="W2071" s="9">
        <v>1.3777088819041827E-2</v>
      </c>
      <c r="X2071" s="9">
        <v>0.18263317430403</v>
      </c>
      <c r="Y2071" s="9">
        <v>2.0000000000000018E-2</v>
      </c>
      <c r="Z2071" s="9">
        <v>0</v>
      </c>
      <c r="AA2071" s="10">
        <v>0</v>
      </c>
      <c r="AB2071" s="9">
        <v>0.7</v>
      </c>
      <c r="AC2071" s="9">
        <v>0.65400000000000003</v>
      </c>
      <c r="AD2071" s="10">
        <v>0.59391867249792596</v>
      </c>
      <c r="AE2071" s="10">
        <v>0.29673847933806596</v>
      </c>
      <c r="AF2071" s="9">
        <v>7.4893138725009994E-3</v>
      </c>
      <c r="AG2071" s="9">
        <v>8.2196000000000005E-2</v>
      </c>
    </row>
    <row r="2072" spans="3:33">
      <c r="C2072" t="s">
        <v>298</v>
      </c>
      <c r="D2072">
        <v>1997</v>
      </c>
      <c r="E2072" s="9">
        <v>0.4216333333333333</v>
      </c>
      <c r="F2072" s="9">
        <v>1</v>
      </c>
      <c r="G2072" s="9">
        <v>0.18200000000000005</v>
      </c>
      <c r="H2072" s="9">
        <v>0.35</v>
      </c>
      <c r="I2072" s="9">
        <v>0</v>
      </c>
      <c r="J2072" s="9">
        <v>0.13</v>
      </c>
      <c r="K2072" s="10">
        <v>0.54108333333333336</v>
      </c>
      <c r="L2072" s="9">
        <v>0.28339999999999999</v>
      </c>
      <c r="M2072" s="9">
        <v>0.47680555555555559</v>
      </c>
      <c r="N2072" s="10">
        <v>0.18</v>
      </c>
      <c r="O2072" s="10">
        <v>1</v>
      </c>
      <c r="P2072" s="9">
        <v>0.21666666666666665</v>
      </c>
      <c r="Q2072" s="10">
        <v>7.4999999999999997E-2</v>
      </c>
      <c r="R2072" s="9">
        <v>0.78768000000000005</v>
      </c>
      <c r="S2072" s="9">
        <v>0.24673560975609798</v>
      </c>
      <c r="T2072" s="11">
        <v>6.2059238000000003E-2</v>
      </c>
      <c r="U2072" s="9">
        <v>0</v>
      </c>
      <c r="V2072" s="10">
        <v>4.3402639550000004E-2</v>
      </c>
      <c r="W2072" s="9">
        <v>1.3777088819041827E-2</v>
      </c>
      <c r="X2072" s="9">
        <v>0.18263317430403</v>
      </c>
      <c r="Y2072" s="9">
        <v>2.0000000000000018E-2</v>
      </c>
      <c r="Z2072" s="9">
        <v>0</v>
      </c>
      <c r="AA2072" s="10">
        <v>0</v>
      </c>
      <c r="AB2072" s="9">
        <v>0.7</v>
      </c>
      <c r="AC2072" s="9">
        <v>0.64500000000000002</v>
      </c>
      <c r="AD2072" s="10">
        <v>0.61622238176328104</v>
      </c>
      <c r="AE2072" s="10">
        <v>0.33296536947506394</v>
      </c>
      <c r="AF2072" s="9">
        <v>2.5898909616812446E-2</v>
      </c>
      <c r="AG2072" s="9">
        <v>9.6651857142857137E-2</v>
      </c>
    </row>
    <row r="2073" spans="3:33">
      <c r="C2073" t="s">
        <v>298</v>
      </c>
      <c r="D2073">
        <v>1998</v>
      </c>
      <c r="E2073" s="9">
        <v>0.4216333333333333</v>
      </c>
      <c r="F2073" s="9">
        <v>0.98498399915322654</v>
      </c>
      <c r="G2073" s="9">
        <v>0.17799999999999994</v>
      </c>
      <c r="H2073" s="9">
        <v>0.35</v>
      </c>
      <c r="I2073" s="9">
        <v>0</v>
      </c>
      <c r="J2073" s="9">
        <v>0.13</v>
      </c>
      <c r="K2073" s="10">
        <v>0.54108333333333336</v>
      </c>
      <c r="L2073" s="9">
        <v>0.28360000000000002</v>
      </c>
      <c r="M2073" s="9">
        <v>0.47624999999999995</v>
      </c>
      <c r="N2073" s="10">
        <v>0.18</v>
      </c>
      <c r="O2073" s="10">
        <v>1</v>
      </c>
      <c r="P2073" s="9">
        <v>0.13</v>
      </c>
      <c r="Q2073" s="10">
        <v>7.4999999999999997E-2</v>
      </c>
      <c r="R2073" s="9">
        <v>0.78376000000000001</v>
      </c>
      <c r="S2073" s="9">
        <v>0.24163512195121994</v>
      </c>
      <c r="T2073" s="11">
        <v>6.2059238000000003E-2</v>
      </c>
      <c r="U2073" s="9">
        <v>0</v>
      </c>
      <c r="V2073" s="10">
        <v>3.8828921449999998E-2</v>
      </c>
      <c r="W2073" s="9">
        <v>1.3777088819041827E-2</v>
      </c>
      <c r="X2073" s="9">
        <v>0.18263317430403</v>
      </c>
      <c r="Y2073" s="9">
        <v>2.0000000000000018E-2</v>
      </c>
      <c r="Z2073" s="9">
        <v>0</v>
      </c>
      <c r="AA2073" s="10">
        <v>0</v>
      </c>
      <c r="AB2073" s="9">
        <v>0.7</v>
      </c>
      <c r="AC2073" s="9">
        <v>0.64900000000000002</v>
      </c>
      <c r="AD2073" s="10">
        <v>0.638526091028636</v>
      </c>
      <c r="AE2073" s="10">
        <v>0.36919225961206198</v>
      </c>
      <c r="AF2073" s="9">
        <v>4.6970599999089334E-2</v>
      </c>
      <c r="AG2073" s="9">
        <v>0.11556528571428572</v>
      </c>
    </row>
    <row r="2074" spans="3:33">
      <c r="C2074" t="s">
        <v>298</v>
      </c>
      <c r="D2074">
        <v>1999</v>
      </c>
      <c r="E2074" s="9">
        <v>0.4216333333333333</v>
      </c>
      <c r="F2074" s="9">
        <v>0.96604199957661319</v>
      </c>
      <c r="G2074" s="9">
        <v>0.17400000000000004</v>
      </c>
      <c r="H2074" s="9">
        <v>0.35</v>
      </c>
      <c r="I2074" s="9">
        <v>0</v>
      </c>
      <c r="J2074" s="9">
        <v>0.13</v>
      </c>
      <c r="K2074" s="10">
        <v>0.54108333333333336</v>
      </c>
      <c r="L2074" s="9">
        <v>0.2838</v>
      </c>
      <c r="M2074" s="9">
        <v>0.47621621621621624</v>
      </c>
      <c r="N2074" s="10">
        <v>0.18</v>
      </c>
      <c r="O2074" s="10">
        <v>1</v>
      </c>
      <c r="P2074" s="9">
        <v>0.13259999994188548</v>
      </c>
      <c r="Q2074" s="10">
        <v>7.4999999999999997E-2</v>
      </c>
      <c r="R2074" s="9">
        <v>0.78335999999999995</v>
      </c>
      <c r="S2074" s="9">
        <v>0.23610439024390384</v>
      </c>
      <c r="T2074" s="11">
        <v>6.2059238000000003E-2</v>
      </c>
      <c r="U2074" s="9">
        <v>1.8349837666666667E-4</v>
      </c>
      <c r="V2074" s="10">
        <v>3.4255203349999999E-2</v>
      </c>
      <c r="W2074" s="9">
        <v>1.3777088819041827E-2</v>
      </c>
      <c r="X2074" s="9">
        <v>0.18263317430403</v>
      </c>
      <c r="Y2074" s="9">
        <v>2.0000000000000018E-2</v>
      </c>
      <c r="Z2074" s="9">
        <v>0</v>
      </c>
      <c r="AA2074" s="10">
        <v>0</v>
      </c>
      <c r="AB2074" s="9">
        <v>0.7</v>
      </c>
      <c r="AC2074" s="9">
        <v>0.64900000000000002</v>
      </c>
      <c r="AD2074" s="10">
        <v>0.65545369853513002</v>
      </c>
      <c r="AE2074" s="10">
        <v>0.36812181972340896</v>
      </c>
      <c r="AF2074" s="9">
        <v>5.6955242405277336E-2</v>
      </c>
      <c r="AG2074" s="9">
        <v>0.13757585714285714</v>
      </c>
    </row>
    <row r="2075" spans="3:33">
      <c r="C2075" t="s">
        <v>298</v>
      </c>
      <c r="D2075">
        <v>2000</v>
      </c>
      <c r="E2075" s="9">
        <v>0.4216333333333333</v>
      </c>
      <c r="F2075" s="9">
        <v>0.94709999999999994</v>
      </c>
      <c r="G2075" s="9">
        <v>0.17000000000000004</v>
      </c>
      <c r="H2075" s="9">
        <v>0.35</v>
      </c>
      <c r="I2075" s="9">
        <v>0</v>
      </c>
      <c r="J2075" s="9">
        <v>0.13</v>
      </c>
      <c r="K2075" s="10">
        <v>0.54108333333333336</v>
      </c>
      <c r="L2075" s="9">
        <v>0.28399999999999997</v>
      </c>
      <c r="M2075" s="9">
        <v>0.47631578947368425</v>
      </c>
      <c r="N2075" s="10">
        <v>0.18</v>
      </c>
      <c r="O2075" s="10">
        <v>1</v>
      </c>
      <c r="P2075" s="9">
        <v>0.13519999988377093</v>
      </c>
      <c r="Q2075" s="10">
        <v>7.4999999999999997E-2</v>
      </c>
      <c r="R2075" s="9">
        <v>0.75207999999999997</v>
      </c>
      <c r="S2075" s="9">
        <v>0.22998439024390394</v>
      </c>
      <c r="T2075" s="11">
        <v>6.2059238000000003E-2</v>
      </c>
      <c r="U2075" s="9">
        <v>3.6699675333333334E-4</v>
      </c>
      <c r="V2075" s="10">
        <v>2.968148525E-2</v>
      </c>
      <c r="W2075" s="9">
        <v>1.3777088819041827E-2</v>
      </c>
      <c r="X2075" s="9">
        <v>0.18263317430403</v>
      </c>
      <c r="Y2075" s="9">
        <v>2.0000000000000018E-2</v>
      </c>
      <c r="Z2075" s="9">
        <v>0</v>
      </c>
      <c r="AA2075" s="10">
        <v>0</v>
      </c>
      <c r="AB2075" s="9">
        <v>0.7</v>
      </c>
      <c r="AC2075" s="9">
        <v>0.6409999999999999</v>
      </c>
      <c r="AD2075" s="10">
        <v>0.67238130604162394</v>
      </c>
      <c r="AE2075" s="10">
        <v>0.367051379834756</v>
      </c>
      <c r="AF2075" s="9">
        <v>7.4931812051033553E-2</v>
      </c>
      <c r="AG2075" s="9">
        <v>0.15958642857142857</v>
      </c>
    </row>
    <row r="2076" spans="3:33">
      <c r="C2076" t="s">
        <v>298</v>
      </c>
      <c r="D2076">
        <v>2001</v>
      </c>
      <c r="E2076" s="9">
        <v>0.4216333333333333</v>
      </c>
      <c r="F2076" s="9">
        <v>0.93081999999999998</v>
      </c>
      <c r="G2076" s="9">
        <v>0.16400000000000003</v>
      </c>
      <c r="H2076" s="9">
        <v>0.35</v>
      </c>
      <c r="I2076" s="9">
        <v>0</v>
      </c>
      <c r="J2076" s="9">
        <v>0.14739999961107975</v>
      </c>
      <c r="K2076" s="10">
        <v>0.54108333333333336</v>
      </c>
      <c r="L2076" s="9">
        <v>0.28420000000000001</v>
      </c>
      <c r="M2076" s="9">
        <v>0.47578947368421054</v>
      </c>
      <c r="N2076" s="10">
        <v>0.18</v>
      </c>
      <c r="O2076" s="10">
        <v>1</v>
      </c>
      <c r="P2076" s="9">
        <v>0.13779999982565641</v>
      </c>
      <c r="Q2076" s="10">
        <v>7.4999999999999997E-2</v>
      </c>
      <c r="R2076" s="9">
        <v>0.75065999999999999</v>
      </c>
      <c r="S2076" s="9">
        <v>0.22338585365853791</v>
      </c>
      <c r="T2076" s="11">
        <v>6.2059238000000003E-2</v>
      </c>
      <c r="U2076" s="9">
        <v>5.5049513000000004E-4</v>
      </c>
      <c r="V2076" s="10">
        <v>2.7575107799999998E-2</v>
      </c>
      <c r="W2076" s="9">
        <v>1.3777088819041827E-2</v>
      </c>
      <c r="X2076" s="9">
        <v>0.18263317430403</v>
      </c>
      <c r="Y2076" s="9">
        <v>2.0000000000000018E-2</v>
      </c>
      <c r="Z2076" s="9">
        <v>0</v>
      </c>
      <c r="AA2076" s="10">
        <v>0</v>
      </c>
      <c r="AB2076" s="9">
        <v>0.72340000149999995</v>
      </c>
      <c r="AC2076" s="9">
        <v>0.67700000000000005</v>
      </c>
      <c r="AD2076" s="10">
        <v>0.66424434123327403</v>
      </c>
      <c r="AE2076" s="10">
        <v>0.35968827995324698</v>
      </c>
      <c r="AF2076" s="9">
        <v>0.14688412611425555</v>
      </c>
      <c r="AG2076" s="9">
        <v>0.18159700000000001</v>
      </c>
    </row>
    <row r="2077" spans="3:33">
      <c r="C2077" t="s">
        <v>298</v>
      </c>
      <c r="D2077">
        <v>2002</v>
      </c>
      <c r="E2077" s="9">
        <v>0.4216333333333333</v>
      </c>
      <c r="F2077" s="9">
        <v>0.91453999999999991</v>
      </c>
      <c r="G2077" s="9">
        <v>0.15799999999999992</v>
      </c>
      <c r="H2077" s="9">
        <v>0.35</v>
      </c>
      <c r="I2077" s="9">
        <v>0</v>
      </c>
      <c r="J2077" s="9">
        <v>0.16479999922215938</v>
      </c>
      <c r="K2077" s="10">
        <v>0.54108333333333336</v>
      </c>
      <c r="L2077" s="9">
        <v>0.28439999999999999</v>
      </c>
      <c r="M2077" s="9">
        <v>0.47526315789473683</v>
      </c>
      <c r="N2077" s="10">
        <v>0.18</v>
      </c>
      <c r="O2077" s="10">
        <v>1</v>
      </c>
      <c r="P2077" s="9">
        <v>0.14039999976754189</v>
      </c>
      <c r="Q2077" s="10">
        <v>7.4999999999999997E-2</v>
      </c>
      <c r="R2077" s="9">
        <v>0.74924000000000002</v>
      </c>
      <c r="S2077" s="9">
        <v>0.21664048780487799</v>
      </c>
      <c r="T2077" s="11">
        <v>6.2059238000000003E-2</v>
      </c>
      <c r="U2077" s="9">
        <v>3.8250448000000002E-4</v>
      </c>
      <c r="V2077" s="10">
        <v>2.546873035E-2</v>
      </c>
      <c r="W2077" s="9">
        <v>1.3777088819041827E-2</v>
      </c>
      <c r="X2077" s="9">
        <v>0.18263317430403</v>
      </c>
      <c r="Y2077" s="9">
        <v>2.0000000000000018E-2</v>
      </c>
      <c r="Z2077" s="9">
        <v>0</v>
      </c>
      <c r="AA2077" s="10">
        <v>0</v>
      </c>
      <c r="AB2077" s="9">
        <v>0.695624303</v>
      </c>
      <c r="AC2077" s="9">
        <v>0.64</v>
      </c>
      <c r="AD2077" s="10">
        <v>0.656107376424924</v>
      </c>
      <c r="AE2077" s="10">
        <v>0.35232518007173802</v>
      </c>
      <c r="AF2077" s="9">
        <v>0.20709615188064998</v>
      </c>
      <c r="AG2077" s="9">
        <v>0.20360757142857144</v>
      </c>
    </row>
    <row r="2078" spans="3:33">
      <c r="C2078" t="s">
        <v>298</v>
      </c>
      <c r="D2078">
        <v>2003</v>
      </c>
      <c r="E2078" s="9">
        <v>0.4216333333333333</v>
      </c>
      <c r="F2078" s="9">
        <v>0.89825999999999995</v>
      </c>
      <c r="G2078" s="9">
        <v>0.15200000000000002</v>
      </c>
      <c r="H2078" s="9">
        <v>0.35</v>
      </c>
      <c r="I2078" s="9">
        <v>0</v>
      </c>
      <c r="J2078" s="9">
        <v>0.18219999883323912</v>
      </c>
      <c r="K2078" s="10">
        <v>0.54108333333333336</v>
      </c>
      <c r="L2078" s="9">
        <v>0.28460000000000002</v>
      </c>
      <c r="M2078" s="9">
        <v>0.65819819819825232</v>
      </c>
      <c r="N2078" s="10">
        <v>0.18</v>
      </c>
      <c r="O2078" s="10">
        <v>1</v>
      </c>
      <c r="P2078" s="9">
        <v>0.14299999970942737</v>
      </c>
      <c r="Q2078" s="10">
        <v>7.4999999999999997E-2</v>
      </c>
      <c r="R2078" s="9">
        <v>0.74781999999999993</v>
      </c>
      <c r="S2078" s="9">
        <v>0.21001804878048802</v>
      </c>
      <c r="T2078" s="11">
        <v>6.2059238000000003E-2</v>
      </c>
      <c r="U2078" s="9">
        <v>0</v>
      </c>
      <c r="V2078" s="10">
        <v>2.3362352900000001E-2</v>
      </c>
      <c r="W2078" s="9">
        <v>1.3777088819041827E-2</v>
      </c>
      <c r="X2078" s="9">
        <v>0.18263317430403</v>
      </c>
      <c r="Y2078" s="9">
        <v>2.0000000000000018E-2</v>
      </c>
      <c r="Z2078" s="9">
        <v>0</v>
      </c>
      <c r="AA2078" s="10">
        <v>0</v>
      </c>
      <c r="AB2078" s="9">
        <v>0.66784860449999994</v>
      </c>
      <c r="AC2078" s="9">
        <v>0.64599999999999991</v>
      </c>
      <c r="AD2078" s="10">
        <v>0.66108483700673193</v>
      </c>
      <c r="AE2078" s="10">
        <v>0.31508666681355801</v>
      </c>
      <c r="AF2078" s="9">
        <v>0.26130841876336997</v>
      </c>
      <c r="AG2078" s="9">
        <v>0.20453228571428569</v>
      </c>
    </row>
    <row r="2079" spans="3:33">
      <c r="C2079" t="s">
        <v>298</v>
      </c>
      <c r="D2079">
        <v>2004</v>
      </c>
      <c r="E2079" s="9">
        <v>0.4216333333333333</v>
      </c>
      <c r="F2079" s="9">
        <v>0.88197999999999999</v>
      </c>
      <c r="G2079" s="9">
        <v>0.14599999999999991</v>
      </c>
      <c r="H2079" s="9">
        <v>0.35</v>
      </c>
      <c r="I2079" s="9">
        <v>0</v>
      </c>
      <c r="J2079" s="9">
        <v>0.19959999844431875</v>
      </c>
      <c r="K2079" s="10">
        <v>0.54108333333333336</v>
      </c>
      <c r="L2079" s="9">
        <v>0.2848</v>
      </c>
      <c r="M2079" s="9">
        <v>0.61551075268814515</v>
      </c>
      <c r="N2079" s="10">
        <v>0.18</v>
      </c>
      <c r="O2079" s="10">
        <v>1</v>
      </c>
      <c r="P2079" s="9">
        <v>0.14559999965131282</v>
      </c>
      <c r="Q2079" s="10">
        <v>7.4999999999999997E-2</v>
      </c>
      <c r="R2079" s="9">
        <v>0.74639999999999995</v>
      </c>
      <c r="S2079" s="9">
        <v>0.20364829268292794</v>
      </c>
      <c r="T2079" s="11">
        <v>6.2059238000000003E-2</v>
      </c>
      <c r="U2079" s="9">
        <v>0</v>
      </c>
      <c r="V2079" s="10">
        <v>2.1255975449999999E-2</v>
      </c>
      <c r="W2079" s="9">
        <v>1.3777088819041827E-2</v>
      </c>
      <c r="X2079" s="9">
        <v>0.18263317430403</v>
      </c>
      <c r="Y2079" s="9">
        <v>2.0000000000000018E-2</v>
      </c>
      <c r="Z2079" s="9">
        <v>0</v>
      </c>
      <c r="AA2079" s="10">
        <v>0</v>
      </c>
      <c r="AB2079" s="9">
        <v>0.63292504430000007</v>
      </c>
      <c r="AC2079" s="9">
        <v>0.66900000000000004</v>
      </c>
      <c r="AD2079" s="10">
        <v>0.66576495080845399</v>
      </c>
      <c r="AE2079" s="10">
        <v>0.374839751087644</v>
      </c>
      <c r="AF2079" s="9">
        <v>0.34859127025045333</v>
      </c>
      <c r="AG2079" s="9">
        <v>0.23338797619047622</v>
      </c>
    </row>
    <row r="2080" spans="3:33">
      <c r="C2080" t="s">
        <v>298</v>
      </c>
      <c r="D2080">
        <v>2005</v>
      </c>
      <c r="E2080" s="9">
        <v>0.4216333333333333</v>
      </c>
      <c r="F2080" s="9">
        <v>0.86569999999999991</v>
      </c>
      <c r="G2080" s="9">
        <v>0.14000000000000001</v>
      </c>
      <c r="H2080" s="9">
        <v>0.35</v>
      </c>
      <c r="I2080" s="9">
        <v>0</v>
      </c>
      <c r="J2080" s="9">
        <v>0.21699999805539849</v>
      </c>
      <c r="K2080" s="10">
        <v>0.54108333333333336</v>
      </c>
      <c r="L2080" s="9">
        <v>0.28499999999999998</v>
      </c>
      <c r="M2080" s="9">
        <v>0.5</v>
      </c>
      <c r="N2080" s="10">
        <v>0.18</v>
      </c>
      <c r="O2080" s="10">
        <v>1</v>
      </c>
      <c r="P2080" s="9">
        <v>0.14819999959319829</v>
      </c>
      <c r="Q2080" s="10">
        <v>7.4999999999999997E-2</v>
      </c>
      <c r="R2080" s="9">
        <v>0.72167999999999999</v>
      </c>
      <c r="S2080" s="9">
        <v>0.19758975609756191</v>
      </c>
      <c r="T2080" s="11">
        <v>6.2059238000000003E-2</v>
      </c>
      <c r="U2080" s="9">
        <v>0</v>
      </c>
      <c r="V2080" s="10">
        <v>1.9149598E-2</v>
      </c>
      <c r="W2080" s="9">
        <v>1.3777088819041827E-2</v>
      </c>
      <c r="X2080" s="9">
        <v>0.18263317430403</v>
      </c>
      <c r="Y2080" s="9">
        <v>2.0000000000000018E-2</v>
      </c>
      <c r="Z2080" s="9">
        <v>0</v>
      </c>
      <c r="AA2080" s="10">
        <v>0</v>
      </c>
      <c r="AB2080" s="9">
        <v>0.60343755440000002</v>
      </c>
      <c r="AC2080" s="9">
        <v>0.66500000000000004</v>
      </c>
      <c r="AD2080" s="10">
        <v>0.65665213804103595</v>
      </c>
      <c r="AE2080" s="10">
        <v>0.354657162821018</v>
      </c>
      <c r="AF2080" s="9">
        <v>0.56587303739814998</v>
      </c>
      <c r="AG2080" s="9">
        <v>0.26224366666666665</v>
      </c>
    </row>
    <row r="2081" spans="3:33">
      <c r="C2081" t="s">
        <v>298</v>
      </c>
      <c r="D2081">
        <v>2006</v>
      </c>
      <c r="E2081" s="9">
        <v>0.4216333333333333</v>
      </c>
      <c r="F2081" s="9">
        <v>0.88301399961300187</v>
      </c>
      <c r="G2081" s="9">
        <v>0.1333333333333333</v>
      </c>
      <c r="H2081" s="9">
        <v>0.35</v>
      </c>
      <c r="I2081" s="9">
        <v>0</v>
      </c>
      <c r="J2081" s="9">
        <v>0.23439999766647812</v>
      </c>
      <c r="K2081" s="10">
        <v>0.54108333333333336</v>
      </c>
      <c r="L2081" s="9">
        <v>0.28460000000000002</v>
      </c>
      <c r="M2081" s="9">
        <v>0.5</v>
      </c>
      <c r="N2081" s="10">
        <v>0.18</v>
      </c>
      <c r="O2081" s="10">
        <v>1</v>
      </c>
      <c r="P2081" s="9">
        <v>0.15079999953508377</v>
      </c>
      <c r="Q2081" s="10">
        <v>7.4999999999999997E-2</v>
      </c>
      <c r="R2081" s="9">
        <v>0.70931999999999995</v>
      </c>
      <c r="S2081" s="9">
        <v>0.19194097560975587</v>
      </c>
      <c r="T2081" s="11">
        <v>6.2059238000000003E-2</v>
      </c>
      <c r="U2081" s="9">
        <v>0</v>
      </c>
      <c r="V2081" s="10">
        <v>1.8120950833333333E-2</v>
      </c>
      <c r="W2081" s="9">
        <v>1.3777088819041827E-2</v>
      </c>
      <c r="X2081" s="9">
        <v>0.18263317430403</v>
      </c>
      <c r="Y2081" s="9">
        <v>2.0000000000000018E-2</v>
      </c>
      <c r="Z2081" s="9">
        <v>0</v>
      </c>
      <c r="AA2081" s="10">
        <v>0</v>
      </c>
      <c r="AB2081" s="9">
        <v>0.57887784019999999</v>
      </c>
      <c r="AC2081" s="9">
        <v>0.63700000000000001</v>
      </c>
      <c r="AD2081" s="10">
        <v>0.65561236667526401</v>
      </c>
      <c r="AE2081" s="10">
        <v>0.309057943465054</v>
      </c>
      <c r="AF2081" s="9">
        <v>0.75654871029498105</v>
      </c>
      <c r="AG2081" s="9">
        <v>0.29109935714285717</v>
      </c>
    </row>
    <row r="2082" spans="3:33">
      <c r="C2082" t="s">
        <v>298</v>
      </c>
      <c r="D2082">
        <v>2007</v>
      </c>
      <c r="E2082" s="9">
        <v>0.4216333333333333</v>
      </c>
      <c r="F2082" s="9">
        <v>0.90032799922600393</v>
      </c>
      <c r="G2082" s="9">
        <v>0.12666666666666671</v>
      </c>
      <c r="H2082" s="9">
        <v>0.35</v>
      </c>
      <c r="I2082" s="9">
        <v>0</v>
      </c>
      <c r="J2082" s="9">
        <v>0.25179999727755786</v>
      </c>
      <c r="K2082" s="10">
        <v>0.54108333333333336</v>
      </c>
      <c r="L2082" s="9">
        <v>0.28420000000000001</v>
      </c>
      <c r="M2082" s="9">
        <v>0.6913636363636666</v>
      </c>
      <c r="N2082" s="10">
        <v>0.18</v>
      </c>
      <c r="O2082" s="10">
        <v>1</v>
      </c>
      <c r="P2082" s="9">
        <v>0.15339999947696925</v>
      </c>
      <c r="Q2082" s="10">
        <v>7.4999999999999997E-2</v>
      </c>
      <c r="R2082" s="9">
        <v>0.69696000000000002</v>
      </c>
      <c r="S2082" s="9">
        <v>0.18665999999999994</v>
      </c>
      <c r="T2082" s="11">
        <v>6.2059238000000003E-2</v>
      </c>
      <c r="U2082" s="9">
        <v>0</v>
      </c>
      <c r="V2082" s="10">
        <v>1.7092303666666666E-2</v>
      </c>
      <c r="W2082" s="9">
        <v>1.3777088819041827E-2</v>
      </c>
      <c r="X2082" s="9">
        <v>0.18263317430403</v>
      </c>
      <c r="Y2082" s="9">
        <v>2.0000000000000018E-2</v>
      </c>
      <c r="Z2082" s="9">
        <v>0</v>
      </c>
      <c r="AA2082" s="10">
        <v>0</v>
      </c>
      <c r="AB2082" s="9">
        <v>0.58749028110000001</v>
      </c>
      <c r="AC2082" s="9">
        <v>0.65799999999999992</v>
      </c>
      <c r="AD2082" s="10">
        <v>0.67012841454856797</v>
      </c>
      <c r="AE2082" s="10">
        <v>0.28804479790237403</v>
      </c>
      <c r="AF2082" s="9">
        <v>1</v>
      </c>
      <c r="AG2082" s="9">
        <v>0.31995504761904758</v>
      </c>
    </row>
    <row r="2083" spans="3:33">
      <c r="C2083" t="s">
        <v>298</v>
      </c>
      <c r="D2083">
        <v>2008</v>
      </c>
      <c r="E2083" s="9">
        <v>0.4216333333333333</v>
      </c>
      <c r="F2083" s="9">
        <v>0.91764199883900577</v>
      </c>
      <c r="G2083" s="9">
        <v>0.12</v>
      </c>
      <c r="H2083" s="9">
        <v>0.35</v>
      </c>
      <c r="I2083" s="9">
        <v>0</v>
      </c>
      <c r="J2083" s="9">
        <v>0.26919999688863749</v>
      </c>
      <c r="K2083" s="10">
        <v>0.54108333333333336</v>
      </c>
      <c r="L2083" s="9">
        <v>0.2838</v>
      </c>
      <c r="M2083" s="9">
        <v>0.5</v>
      </c>
      <c r="N2083" s="10">
        <v>0.18</v>
      </c>
      <c r="O2083" s="10">
        <v>1</v>
      </c>
      <c r="P2083" s="9">
        <v>0.15599999941885473</v>
      </c>
      <c r="Q2083" s="10">
        <v>7.4999999999999997E-2</v>
      </c>
      <c r="R2083" s="9">
        <v>0.68351999999999991</v>
      </c>
      <c r="S2083" s="9">
        <v>0.18173560975609804</v>
      </c>
      <c r="T2083" s="11">
        <v>6.2059238000000003E-2</v>
      </c>
      <c r="U2083" s="9">
        <v>0</v>
      </c>
      <c r="V2083" s="10">
        <v>1.6063656499999999E-2</v>
      </c>
      <c r="W2083" s="9">
        <v>1.3777088819041827E-2</v>
      </c>
      <c r="X2083" s="9">
        <v>0.18263317430403</v>
      </c>
      <c r="Y2083" s="9">
        <v>2.0000000000000018E-2</v>
      </c>
      <c r="Z2083" s="9">
        <v>0</v>
      </c>
      <c r="AA2083" s="10">
        <v>0</v>
      </c>
      <c r="AB2083" s="9">
        <v>0.56540000000000001</v>
      </c>
      <c r="AC2083" s="9">
        <v>0.67299999999999993</v>
      </c>
      <c r="AD2083" s="10">
        <v>0.677148529597972</v>
      </c>
      <c r="AE2083" s="10">
        <v>0.288232000628032</v>
      </c>
      <c r="AF2083" s="9">
        <v>1</v>
      </c>
      <c r="AG2083" s="9">
        <v>0.3488107380952381</v>
      </c>
    </row>
    <row r="2084" spans="3:33">
      <c r="C2084" t="s">
        <v>298</v>
      </c>
      <c r="D2084">
        <v>2009</v>
      </c>
      <c r="E2084" s="9">
        <v>0.4216333333333333</v>
      </c>
      <c r="F2084" s="9">
        <v>0.93495599845200772</v>
      </c>
      <c r="G2084" s="9">
        <v>0.13759999960660929</v>
      </c>
      <c r="H2084" s="9">
        <v>0.35</v>
      </c>
      <c r="I2084" s="9">
        <v>0</v>
      </c>
      <c r="J2084" s="9">
        <v>0.28659999649971724</v>
      </c>
      <c r="K2084" s="10">
        <v>0.54108333333333336</v>
      </c>
      <c r="L2084" s="9">
        <v>0.28339999999999999</v>
      </c>
      <c r="M2084" s="9">
        <v>0.5</v>
      </c>
      <c r="N2084" s="10">
        <v>0.18</v>
      </c>
      <c r="O2084" s="10">
        <v>1</v>
      </c>
      <c r="P2084" s="9">
        <v>0.15859999936074018</v>
      </c>
      <c r="Q2084" s="10">
        <v>7.4999999999999997E-2</v>
      </c>
      <c r="R2084" s="9">
        <v>0.68351999999999991</v>
      </c>
      <c r="S2084" s="9">
        <v>0.21210089688225908</v>
      </c>
      <c r="T2084" s="11">
        <v>6.2059238000000003E-2</v>
      </c>
      <c r="U2084" s="9">
        <v>0</v>
      </c>
      <c r="V2084" s="10">
        <v>1.6384929622818983E-2</v>
      </c>
      <c r="W2084" s="9">
        <v>1.3777088819041827E-2</v>
      </c>
      <c r="X2084" s="9">
        <v>0.18263317430403</v>
      </c>
      <c r="Y2084" s="9">
        <v>2.0000000000000018E-2</v>
      </c>
      <c r="Z2084" s="9">
        <v>0</v>
      </c>
      <c r="AA2084" s="10">
        <v>0</v>
      </c>
      <c r="AB2084" s="9">
        <v>0.57409199980571868</v>
      </c>
      <c r="AC2084" s="9">
        <v>0.67</v>
      </c>
      <c r="AD2084" s="10">
        <v>0.66244122588229803</v>
      </c>
      <c r="AE2084" s="10">
        <v>0.28493397784920804</v>
      </c>
      <c r="AF2084" s="9">
        <v>1</v>
      </c>
      <c r="AG2084" s="9">
        <v>0.37766642857142857</v>
      </c>
    </row>
    <row r="2085" spans="3:33">
      <c r="C2085" t="s">
        <v>298</v>
      </c>
      <c r="D2085">
        <v>2010</v>
      </c>
      <c r="E2085" s="9">
        <v>0.4216333333333333</v>
      </c>
      <c r="F2085" s="9">
        <v>0.95226999806500967</v>
      </c>
      <c r="G2085" s="9">
        <v>0.1551999992132187</v>
      </c>
      <c r="H2085" s="9">
        <v>0.35</v>
      </c>
      <c r="I2085" s="9">
        <v>0</v>
      </c>
      <c r="J2085" s="9">
        <v>0.30399999611079698</v>
      </c>
      <c r="K2085" s="10">
        <v>0.54108333333333336</v>
      </c>
      <c r="L2085" s="9">
        <v>0.28623399993665516</v>
      </c>
      <c r="M2085" s="9">
        <v>0.5</v>
      </c>
      <c r="N2085" s="10">
        <v>0.18</v>
      </c>
      <c r="O2085" s="10">
        <v>1</v>
      </c>
      <c r="P2085" s="9">
        <v>0.16119999930262566</v>
      </c>
      <c r="Q2085" s="10">
        <v>7.4999999999999997E-2</v>
      </c>
      <c r="R2085" s="9">
        <v>0.68351999999999991</v>
      </c>
      <c r="S2085" s="9">
        <v>0.24246618400842013</v>
      </c>
      <c r="T2085" s="11">
        <v>6.2059238000000003E-2</v>
      </c>
      <c r="U2085" s="9">
        <v>0</v>
      </c>
      <c r="V2085" s="10">
        <v>1.6706202745637971E-2</v>
      </c>
      <c r="W2085" s="9">
        <v>1.3777088819041827E-2</v>
      </c>
      <c r="X2085" s="9">
        <v>0.18263317430403</v>
      </c>
      <c r="Y2085" s="9">
        <v>2.0000000000000018E-2</v>
      </c>
      <c r="Z2085" s="9">
        <v>0</v>
      </c>
      <c r="AA2085" s="10">
        <v>0</v>
      </c>
      <c r="AB2085" s="9">
        <v>0.58278399961143734</v>
      </c>
      <c r="AC2085" s="9">
        <v>0.67700000000000005</v>
      </c>
      <c r="AD2085" s="10">
        <v>0.6608168136597834</v>
      </c>
      <c r="AE2085" s="10">
        <v>0.28708463802264494</v>
      </c>
      <c r="AF2085" s="9">
        <v>1</v>
      </c>
      <c r="AG2085" s="9">
        <v>0.37388976437012927</v>
      </c>
    </row>
    <row r="2086" spans="3:33">
      <c r="C2086" t="s">
        <v>300</v>
      </c>
      <c r="D2086">
        <v>1995</v>
      </c>
      <c r="E2086" s="9">
        <v>1</v>
      </c>
      <c r="F2086" s="9">
        <v>0.82257999832853668</v>
      </c>
      <c r="G2086" s="9">
        <v>0.13</v>
      </c>
      <c r="H2086" s="9">
        <v>0.5</v>
      </c>
      <c r="I2086" s="9">
        <v>0.13666666666666666</v>
      </c>
      <c r="J2086" s="9">
        <v>0.66999999999999993</v>
      </c>
      <c r="K2086" s="10">
        <v>0.58816666666666662</v>
      </c>
      <c r="L2086" s="9">
        <v>0.68200000000000005</v>
      </c>
      <c r="M2086" s="9">
        <v>0.11991771087904823</v>
      </c>
      <c r="N2086" s="10">
        <v>0.1</v>
      </c>
      <c r="O2086" s="10">
        <v>0.13</v>
      </c>
      <c r="P2086" s="9">
        <v>1</v>
      </c>
      <c r="Q2086" s="10">
        <v>0.78249999999999997</v>
      </c>
      <c r="R2086" s="9">
        <v>0.93744800000000006</v>
      </c>
      <c r="S2086" s="9">
        <v>0.45615804878048805</v>
      </c>
      <c r="T2086" s="11">
        <v>0.65042016800000002</v>
      </c>
      <c r="U2086" s="9">
        <v>7.6639805400000004E-3</v>
      </c>
      <c r="V2086" s="10">
        <v>0.55960271174999998</v>
      </c>
      <c r="W2086" s="9">
        <v>2.826456720282975E-2</v>
      </c>
      <c r="X2086" s="9">
        <v>2.9429240533700302E-2</v>
      </c>
      <c r="Y2086" s="9">
        <v>0.42399999999999993</v>
      </c>
      <c r="Z2086" s="9">
        <v>0.47</v>
      </c>
      <c r="AA2086" s="10">
        <v>3.6970734744707349E-2</v>
      </c>
      <c r="AB2086" s="9">
        <v>0.55000000000000004</v>
      </c>
      <c r="AC2086" s="9">
        <v>0.57600000000000007</v>
      </c>
      <c r="AD2086" s="10">
        <v>0.20896166906530461</v>
      </c>
      <c r="AE2086" s="10">
        <v>0.36058829648584378</v>
      </c>
      <c r="AF2086" s="9">
        <v>3.7193522516047777E-4</v>
      </c>
      <c r="AG2086" s="9">
        <v>3.0671040111601357E-2</v>
      </c>
    </row>
    <row r="2087" spans="3:33">
      <c r="C2087" t="s">
        <v>300</v>
      </c>
      <c r="D2087">
        <v>1996</v>
      </c>
      <c r="E2087" s="9">
        <v>1</v>
      </c>
      <c r="F2087" s="9">
        <v>0.80762399866282952</v>
      </c>
      <c r="G2087" s="9">
        <v>0.128</v>
      </c>
      <c r="H2087" s="9">
        <v>0.5</v>
      </c>
      <c r="I2087" s="9">
        <v>0.13666666666666666</v>
      </c>
      <c r="J2087" s="9">
        <v>0.66200000000000003</v>
      </c>
      <c r="K2087" s="10">
        <v>0.58816666666666662</v>
      </c>
      <c r="L2087" s="9">
        <v>0.67920000000000003</v>
      </c>
      <c r="M2087" s="9">
        <v>0.11333433357353628</v>
      </c>
      <c r="N2087" s="10">
        <v>0.1</v>
      </c>
      <c r="O2087" s="10">
        <v>0.09</v>
      </c>
      <c r="P2087" s="9">
        <v>1</v>
      </c>
      <c r="Q2087" s="10">
        <v>0.78249999999999997</v>
      </c>
      <c r="R2087" s="9">
        <v>0.93574400000000002</v>
      </c>
      <c r="S2087" s="9">
        <v>0.44922731707317198</v>
      </c>
      <c r="T2087" s="11">
        <v>0.65042016800000002</v>
      </c>
      <c r="U2087" s="9">
        <v>7.5015308300000003E-3</v>
      </c>
      <c r="V2087" s="10">
        <v>0.52971936539999998</v>
      </c>
      <c r="W2087" s="9">
        <v>2.826456720282975E-2</v>
      </c>
      <c r="X2087" s="9">
        <v>2.9429240533700302E-2</v>
      </c>
      <c r="Y2087" s="9">
        <v>0.42399999999999993</v>
      </c>
      <c r="Z2087" s="9">
        <v>0.47</v>
      </c>
      <c r="AA2087" s="10">
        <v>3.6970734744707349E-2</v>
      </c>
      <c r="AB2087" s="9">
        <v>0.56000000000000005</v>
      </c>
      <c r="AC2087" s="9">
        <v>0.58399999999999996</v>
      </c>
      <c r="AD2087" s="10">
        <v>0.20302211142659599</v>
      </c>
      <c r="AE2087" s="10">
        <v>0.35774315974432402</v>
      </c>
      <c r="AF2087" s="9">
        <v>6.0280573582278886E-4</v>
      </c>
      <c r="AG2087" s="9">
        <v>3.1384320095658301E-2</v>
      </c>
    </row>
    <row r="2088" spans="3:33">
      <c r="C2088" t="s">
        <v>300</v>
      </c>
      <c r="D2088">
        <v>1997</v>
      </c>
      <c r="E2088" s="9">
        <v>1</v>
      </c>
      <c r="F2088" s="9">
        <v>0.79266799899712215</v>
      </c>
      <c r="G2088" s="9">
        <v>0.12599999999999989</v>
      </c>
      <c r="H2088" s="9">
        <v>0.5</v>
      </c>
      <c r="I2088" s="9">
        <v>0.13666666666666666</v>
      </c>
      <c r="J2088" s="9">
        <v>0.65399999999999991</v>
      </c>
      <c r="K2088" s="10">
        <v>0.58816666666666662</v>
      </c>
      <c r="L2088" s="9">
        <v>0.6764</v>
      </c>
      <c r="M2088" s="9">
        <v>0.11023486811264527</v>
      </c>
      <c r="N2088" s="10">
        <v>0.1</v>
      </c>
      <c r="O2088" s="10">
        <v>0.11</v>
      </c>
      <c r="P2088" s="9">
        <v>1</v>
      </c>
      <c r="Q2088" s="10">
        <v>0.78249999999999997</v>
      </c>
      <c r="R2088" s="9">
        <v>0.93437599999999998</v>
      </c>
      <c r="S2088" s="9">
        <v>0.44221951219512201</v>
      </c>
      <c r="T2088" s="11">
        <v>0.65042016800000002</v>
      </c>
      <c r="U2088" s="9">
        <v>7.4717018700000007E-3</v>
      </c>
      <c r="V2088" s="10">
        <v>0.49983601904999997</v>
      </c>
      <c r="W2088" s="9">
        <v>2.826456720282975E-2</v>
      </c>
      <c r="X2088" s="9">
        <v>2.9429240533700302E-2</v>
      </c>
      <c r="Y2088" s="9">
        <v>0.42399999999999993</v>
      </c>
      <c r="Z2088" s="9">
        <v>0.47</v>
      </c>
      <c r="AA2088" s="10">
        <v>3.6970734744707349E-2</v>
      </c>
      <c r="AB2088" s="9">
        <v>0.56000000000000005</v>
      </c>
      <c r="AC2088" s="9">
        <v>0.56000000000000005</v>
      </c>
      <c r="AD2088" s="10">
        <v>0.21267308091613799</v>
      </c>
      <c r="AE2088" s="10">
        <v>0.35489049363666902</v>
      </c>
      <c r="AF2088" s="9">
        <v>1.1679366400286666E-3</v>
      </c>
      <c r="AG2088" s="9">
        <v>3.2097600079715252E-2</v>
      </c>
    </row>
    <row r="2089" spans="3:33">
      <c r="C2089" t="s">
        <v>300</v>
      </c>
      <c r="D2089">
        <v>1998</v>
      </c>
      <c r="E2089" s="9">
        <v>1</v>
      </c>
      <c r="F2089" s="9">
        <v>0.77771199933141477</v>
      </c>
      <c r="G2089" s="9">
        <v>0.12400000000000011</v>
      </c>
      <c r="H2089" s="9">
        <v>0.5</v>
      </c>
      <c r="I2089" s="9">
        <v>0.13666666666666666</v>
      </c>
      <c r="J2089" s="9">
        <v>0.64600000000000002</v>
      </c>
      <c r="K2089" s="10">
        <v>0.58816666666666662</v>
      </c>
      <c r="L2089" s="9">
        <v>0.67359999999999998</v>
      </c>
      <c r="M2089" s="9">
        <v>0.1049251829172172</v>
      </c>
      <c r="N2089" s="10">
        <v>0.1</v>
      </c>
      <c r="O2089" s="10">
        <v>0.11</v>
      </c>
      <c r="P2089" s="9">
        <v>1</v>
      </c>
      <c r="Q2089" s="10">
        <v>0.78249999999999997</v>
      </c>
      <c r="R2089" s="9">
        <v>0.93314399999999997</v>
      </c>
      <c r="S2089" s="9">
        <v>0.43521853658536602</v>
      </c>
      <c r="T2089" s="11">
        <v>0.65042016800000002</v>
      </c>
      <c r="U2089" s="9">
        <v>6.8779809700000001E-3</v>
      </c>
      <c r="V2089" s="10">
        <v>0.46995267270000002</v>
      </c>
      <c r="W2089" s="9">
        <v>2.826456720282975E-2</v>
      </c>
      <c r="X2089" s="9">
        <v>2.9429240533700302E-2</v>
      </c>
      <c r="Y2089" s="9">
        <v>0.42399999999999993</v>
      </c>
      <c r="Z2089" s="9">
        <v>0.47</v>
      </c>
      <c r="AA2089" s="10">
        <v>3.6970734744707349E-2</v>
      </c>
      <c r="AB2089" s="9">
        <v>0.47</v>
      </c>
      <c r="AC2089" s="9">
        <v>0.53200000000000003</v>
      </c>
      <c r="AD2089" s="10">
        <v>0.22232405040567998</v>
      </c>
      <c r="AE2089" s="10">
        <v>0.35203782752901402</v>
      </c>
      <c r="AF2089" s="9">
        <v>1.6558833612837778E-3</v>
      </c>
      <c r="AG2089" s="9">
        <v>3.2810880063772196E-2</v>
      </c>
    </row>
    <row r="2090" spans="3:33">
      <c r="C2090" t="s">
        <v>300</v>
      </c>
      <c r="D2090">
        <v>1999</v>
      </c>
      <c r="E2090" s="9">
        <v>1</v>
      </c>
      <c r="F2090" s="9">
        <v>0.7627559996657074</v>
      </c>
      <c r="G2090" s="9">
        <v>0.122</v>
      </c>
      <c r="H2090" s="9">
        <v>0.5</v>
      </c>
      <c r="I2090" s="9">
        <v>0.13666666666666666</v>
      </c>
      <c r="J2090" s="9">
        <v>0.6379999999999999</v>
      </c>
      <c r="K2090" s="10">
        <v>0.58816666666666662</v>
      </c>
      <c r="L2090" s="9">
        <v>0.67079999999999995</v>
      </c>
      <c r="M2090" s="9">
        <v>9.9208294668969299E-2</v>
      </c>
      <c r="N2090" s="10">
        <v>0.1</v>
      </c>
      <c r="O2090" s="10">
        <v>0.14000000000000001</v>
      </c>
      <c r="P2090" s="9">
        <v>1</v>
      </c>
      <c r="Q2090" s="10">
        <v>0.78249999999999997</v>
      </c>
      <c r="R2090" s="9">
        <v>0.93188000000000004</v>
      </c>
      <c r="S2090" s="9">
        <v>0.42827560975609802</v>
      </c>
      <c r="T2090" s="11">
        <v>0.65042016800000002</v>
      </c>
      <c r="U2090" s="9">
        <v>6.6850664499999999E-3</v>
      </c>
      <c r="V2090" s="10">
        <v>0.44006932635000001</v>
      </c>
      <c r="W2090" s="9">
        <v>2.826456720282975E-2</v>
      </c>
      <c r="X2090" s="9">
        <v>2.9429240533700302E-2</v>
      </c>
      <c r="Y2090" s="9">
        <v>0.42399999999999993</v>
      </c>
      <c r="Z2090" s="9">
        <v>0.47</v>
      </c>
      <c r="AA2090" s="10">
        <v>3.6970734744707349E-2</v>
      </c>
      <c r="AB2090" s="9">
        <v>0.44999999999999996</v>
      </c>
      <c r="AC2090" s="9">
        <v>0.53</v>
      </c>
      <c r="AD2090" s="10">
        <v>0.25247777681952799</v>
      </c>
      <c r="AE2090" s="10">
        <v>0.290439484743165</v>
      </c>
      <c r="AF2090" s="9">
        <v>2.189529391399E-3</v>
      </c>
      <c r="AG2090" s="9">
        <v>3.3524160047829148E-2</v>
      </c>
    </row>
    <row r="2091" spans="3:33">
      <c r="C2091" t="s">
        <v>300</v>
      </c>
      <c r="D2091">
        <v>2000</v>
      </c>
      <c r="E2091" s="9">
        <v>1</v>
      </c>
      <c r="F2091" s="9">
        <v>0.74780000000000002</v>
      </c>
      <c r="G2091" s="9">
        <v>0.12</v>
      </c>
      <c r="H2091" s="9">
        <v>0.5</v>
      </c>
      <c r="I2091" s="9">
        <v>0.13666666666666666</v>
      </c>
      <c r="J2091" s="9">
        <v>0.63</v>
      </c>
      <c r="K2091" s="10">
        <v>0.58816666666666662</v>
      </c>
      <c r="L2091" s="9">
        <v>0.66799999999999993</v>
      </c>
      <c r="M2091" s="9">
        <v>0.11187413900381227</v>
      </c>
      <c r="N2091" s="10">
        <v>0.1</v>
      </c>
      <c r="O2091" s="10">
        <v>0.04</v>
      </c>
      <c r="P2091" s="9">
        <v>1</v>
      </c>
      <c r="Q2091" s="10">
        <v>0.78249999999999997</v>
      </c>
      <c r="R2091" s="9">
        <v>0.93051200000000001</v>
      </c>
      <c r="S2091" s="9">
        <v>0.42143268292683</v>
      </c>
      <c r="T2091" s="11">
        <v>0.65042016800000002</v>
      </c>
      <c r="U2091" s="9">
        <v>7.5256044100000001E-3</v>
      </c>
      <c r="V2091" s="10">
        <v>0.41018598000000001</v>
      </c>
      <c r="W2091" s="9">
        <v>2.826456720282975E-2</v>
      </c>
      <c r="X2091" s="9">
        <v>2.9429240533700302E-2</v>
      </c>
      <c r="Y2091" s="9">
        <v>0.42399999999999993</v>
      </c>
      <c r="Z2091" s="9">
        <v>0.47</v>
      </c>
      <c r="AA2091" s="10">
        <v>3.6970734744707349E-2</v>
      </c>
      <c r="AB2091" s="9">
        <v>0.43999999999999995</v>
      </c>
      <c r="AC2091" s="9">
        <v>0.56399999999999995</v>
      </c>
      <c r="AD2091" s="10">
        <v>0.28263150323337599</v>
      </c>
      <c r="AE2091" s="10">
        <v>0.22884114195731603</v>
      </c>
      <c r="AF2091" s="9">
        <v>2.4663077764903335E-3</v>
      </c>
      <c r="AG2091" s="9">
        <v>3.4237440031886099E-2</v>
      </c>
    </row>
    <row r="2092" spans="3:33">
      <c r="C2092" t="s">
        <v>300</v>
      </c>
      <c r="D2092">
        <v>2001</v>
      </c>
      <c r="E2092" s="9">
        <v>1</v>
      </c>
      <c r="F2092" s="9">
        <v>0.67301999999999995</v>
      </c>
      <c r="G2092" s="9">
        <v>0.11799999999999999</v>
      </c>
      <c r="H2092" s="9">
        <v>0.5</v>
      </c>
      <c r="I2092" s="9">
        <v>0.13666666666666666</v>
      </c>
      <c r="J2092" s="9">
        <v>0.62200000000000011</v>
      </c>
      <c r="K2092" s="10">
        <v>0.58816666666666662</v>
      </c>
      <c r="L2092" s="9">
        <v>0.66459999999999997</v>
      </c>
      <c r="M2092" s="9">
        <v>0.10755424720115825</v>
      </c>
      <c r="N2092" s="10">
        <v>0.1</v>
      </c>
      <c r="O2092" s="10">
        <v>0.01</v>
      </c>
      <c r="P2092" s="9">
        <v>1</v>
      </c>
      <c r="Q2092" s="10">
        <v>0.78249999999999997</v>
      </c>
      <c r="R2092" s="9">
        <v>0.92936799999999997</v>
      </c>
      <c r="S2092" s="9">
        <v>0.41473024390244007</v>
      </c>
      <c r="T2092" s="11">
        <v>0.65042016800000002</v>
      </c>
      <c r="U2092" s="9">
        <v>1.1186180720000001E-2</v>
      </c>
      <c r="V2092" s="10">
        <v>0.39039036005</v>
      </c>
      <c r="W2092" s="9">
        <v>2.826456720282975E-2</v>
      </c>
      <c r="X2092" s="9">
        <v>2.9429240533700302E-2</v>
      </c>
      <c r="Y2092" s="9">
        <v>0.42399999999999993</v>
      </c>
      <c r="Z2092" s="9">
        <v>0.47</v>
      </c>
      <c r="AA2092" s="10">
        <v>3.6970734744707349E-2</v>
      </c>
      <c r="AB2092" s="9">
        <v>0.41000000000000003</v>
      </c>
      <c r="AC2092" s="9">
        <v>0.56000000000000005</v>
      </c>
      <c r="AD2092" s="10">
        <v>0.23735999235083299</v>
      </c>
      <c r="AE2092" s="10">
        <v>0.24553940849360903</v>
      </c>
      <c r="AF2092" s="9">
        <v>5.8332759469003331E-3</v>
      </c>
      <c r="AG2092" s="9">
        <v>3.495072001594305E-2</v>
      </c>
    </row>
    <row r="2093" spans="3:33">
      <c r="C2093" t="s">
        <v>300</v>
      </c>
      <c r="D2093">
        <v>2002</v>
      </c>
      <c r="E2093" s="9">
        <v>1</v>
      </c>
      <c r="F2093" s="9">
        <v>0.59823999999999999</v>
      </c>
      <c r="G2093" s="9">
        <v>0.11599999999999999</v>
      </c>
      <c r="H2093" s="9">
        <v>0.5</v>
      </c>
      <c r="I2093" s="9">
        <v>0.13666666666666666</v>
      </c>
      <c r="J2093" s="9">
        <v>0.61399999999999999</v>
      </c>
      <c r="K2093" s="10">
        <v>0.58816666666666662</v>
      </c>
      <c r="L2093" s="9">
        <v>0.66120000000000001</v>
      </c>
      <c r="M2093" s="9">
        <v>0.10272779166279522</v>
      </c>
      <c r="N2093" s="10">
        <v>0.1</v>
      </c>
      <c r="O2093" s="10">
        <v>0.01</v>
      </c>
      <c r="P2093" s="9">
        <v>1</v>
      </c>
      <c r="Q2093" s="10">
        <v>0.78249999999999997</v>
      </c>
      <c r="R2093" s="9">
        <v>0.92717866666666671</v>
      </c>
      <c r="S2093" s="9">
        <v>0.40811902439024406</v>
      </c>
      <c r="T2093" s="11">
        <v>0.65042016800000002</v>
      </c>
      <c r="U2093" s="9">
        <v>1.3880445180000001E-2</v>
      </c>
      <c r="V2093" s="10">
        <v>0.37059474010000004</v>
      </c>
      <c r="W2093" s="9">
        <v>2.826456720282975E-2</v>
      </c>
      <c r="X2093" s="9">
        <v>2.9429240533700302E-2</v>
      </c>
      <c r="Y2093" s="9">
        <v>0.42399999999999993</v>
      </c>
      <c r="Z2093" s="9">
        <v>0.47</v>
      </c>
      <c r="AA2093" s="10">
        <v>3.6970734744707349E-2</v>
      </c>
      <c r="AB2093" s="9">
        <v>0.40500000000000003</v>
      </c>
      <c r="AC2093" s="9">
        <v>0.55799999999999994</v>
      </c>
      <c r="AD2093" s="10">
        <v>0.19208848146829</v>
      </c>
      <c r="AE2093" s="10">
        <v>0.26223767502990197</v>
      </c>
      <c r="AF2093" s="9">
        <v>1.3024367432450111E-2</v>
      </c>
      <c r="AG2093" s="9">
        <v>3.5664000000000001E-2</v>
      </c>
    </row>
    <row r="2094" spans="3:33">
      <c r="C2094" t="s">
        <v>300</v>
      </c>
      <c r="D2094">
        <v>2003</v>
      </c>
      <c r="E2094" s="9">
        <v>1</v>
      </c>
      <c r="F2094" s="9">
        <v>0.52345999999999993</v>
      </c>
      <c r="G2094" s="9">
        <v>0.1140000000000001</v>
      </c>
      <c r="H2094" s="9">
        <v>0.5</v>
      </c>
      <c r="I2094" s="9">
        <v>0.13666666666666666</v>
      </c>
      <c r="J2094" s="9">
        <v>0.60600000000000009</v>
      </c>
      <c r="K2094" s="10">
        <v>0.58816666666666662</v>
      </c>
      <c r="L2094" s="9">
        <v>0.65780000000000005</v>
      </c>
      <c r="M2094" s="9">
        <v>8.8312787715962959E-2</v>
      </c>
      <c r="N2094" s="10">
        <v>0.1</v>
      </c>
      <c r="O2094" s="10">
        <v>0.01</v>
      </c>
      <c r="P2094" s="9">
        <v>1</v>
      </c>
      <c r="Q2094" s="10">
        <v>0.78249999999999997</v>
      </c>
      <c r="R2094" s="9">
        <v>0.92498933333333333</v>
      </c>
      <c r="S2094" s="9">
        <v>0.40158878048780589</v>
      </c>
      <c r="T2094" s="11">
        <v>0.65042016800000002</v>
      </c>
      <c r="U2094" s="9">
        <v>1.495220626E-2</v>
      </c>
      <c r="V2094" s="10">
        <v>0.35079912015000003</v>
      </c>
      <c r="W2094" s="9">
        <v>2.826456720282975E-2</v>
      </c>
      <c r="X2094" s="9">
        <v>2.9429240533700302E-2</v>
      </c>
      <c r="Y2094" s="9">
        <v>0.42399999999999993</v>
      </c>
      <c r="Z2094" s="9">
        <v>0.47</v>
      </c>
      <c r="AA2094" s="10">
        <v>3.6970734744707349E-2</v>
      </c>
      <c r="AB2094" s="9">
        <v>0.4</v>
      </c>
      <c r="AC2094" s="9">
        <v>0.55000000000000004</v>
      </c>
      <c r="AD2094" s="10">
        <v>0.17750097186317201</v>
      </c>
      <c r="AE2094" s="10">
        <v>0.25416843472482598</v>
      </c>
      <c r="AF2094" s="9">
        <v>1.7997694654740999E-2</v>
      </c>
      <c r="AG2094" s="9">
        <v>3.5584428571428572E-2</v>
      </c>
    </row>
    <row r="2095" spans="3:33">
      <c r="C2095" t="s">
        <v>300</v>
      </c>
      <c r="D2095">
        <v>2004</v>
      </c>
      <c r="E2095" s="9">
        <v>1</v>
      </c>
      <c r="F2095" s="9">
        <v>0.44867999999999997</v>
      </c>
      <c r="G2095" s="9">
        <v>0.11199999999999999</v>
      </c>
      <c r="H2095" s="9">
        <v>0.5</v>
      </c>
      <c r="I2095" s="9">
        <v>0.13666666666666666</v>
      </c>
      <c r="J2095" s="9">
        <v>0.59799999999999998</v>
      </c>
      <c r="K2095" s="10">
        <v>0.58816666666666662</v>
      </c>
      <c r="L2095" s="9">
        <v>0.65439999999999998</v>
      </c>
      <c r="M2095" s="9">
        <v>4.8588244501772571E-2</v>
      </c>
      <c r="N2095" s="10">
        <v>0.1</v>
      </c>
      <c r="O2095" s="10">
        <v>0.01</v>
      </c>
      <c r="P2095" s="9">
        <v>1</v>
      </c>
      <c r="Q2095" s="10">
        <v>0.78249999999999997</v>
      </c>
      <c r="R2095" s="9">
        <v>0.92280000000000006</v>
      </c>
      <c r="S2095" s="9">
        <v>0.39511024390243987</v>
      </c>
      <c r="T2095" s="11">
        <v>0.65042016800000002</v>
      </c>
      <c r="U2095" s="9">
        <v>1.8641335670000002E-2</v>
      </c>
      <c r="V2095" s="10">
        <v>0.33100350020000002</v>
      </c>
      <c r="W2095" s="9">
        <v>2.826456720282975E-2</v>
      </c>
      <c r="X2095" s="9">
        <v>2.9429240533700302E-2</v>
      </c>
      <c r="Y2095" s="9">
        <v>0.42399999999999993</v>
      </c>
      <c r="Z2095" s="9">
        <v>0.47</v>
      </c>
      <c r="AA2095" s="10">
        <v>3.6970734744707349E-2</v>
      </c>
      <c r="AB2095" s="9">
        <v>0.35300003050000006</v>
      </c>
      <c r="AC2095" s="9">
        <v>0.54899999999999993</v>
      </c>
      <c r="AD2095" s="10">
        <v>0.17280553687886199</v>
      </c>
      <c r="AE2095" s="10">
        <v>0.26008828413012802</v>
      </c>
      <c r="AF2095" s="9">
        <v>3.6702370987031441E-2</v>
      </c>
      <c r="AG2095" s="9">
        <v>4.4366857142857145E-2</v>
      </c>
    </row>
    <row r="2096" spans="3:33">
      <c r="C2096" t="s">
        <v>300</v>
      </c>
      <c r="D2096">
        <v>2005</v>
      </c>
      <c r="E2096" s="9">
        <v>1</v>
      </c>
      <c r="F2096" s="9">
        <v>0.37390000000000001</v>
      </c>
      <c r="G2096" s="9">
        <v>0.10999999999999999</v>
      </c>
      <c r="H2096" s="9">
        <v>0.5</v>
      </c>
      <c r="I2096" s="9">
        <v>0.13666666666666666</v>
      </c>
      <c r="J2096" s="9">
        <v>0.59000000000000008</v>
      </c>
      <c r="K2096" s="10">
        <v>0.58816666666666662</v>
      </c>
      <c r="L2096" s="9">
        <v>0.65099999999999991</v>
      </c>
      <c r="M2096" s="9">
        <v>1.017258405827226E-2</v>
      </c>
      <c r="N2096" s="10">
        <v>0.1</v>
      </c>
      <c r="O2096" s="10">
        <v>0.06</v>
      </c>
      <c r="P2096" s="9">
        <v>1</v>
      </c>
      <c r="Q2096" s="10">
        <v>0.78249999999999997</v>
      </c>
      <c r="R2096" s="9">
        <v>0.91799999999999993</v>
      </c>
      <c r="S2096" s="9">
        <v>0.388684390243904</v>
      </c>
      <c r="T2096" s="11">
        <v>0.65042016800000002</v>
      </c>
      <c r="U2096" s="9">
        <v>2.6532504200000001E-2</v>
      </c>
      <c r="V2096" s="10">
        <v>0.31120788025000001</v>
      </c>
      <c r="W2096" s="9">
        <v>2.826456720282975E-2</v>
      </c>
      <c r="X2096" s="9">
        <v>2.9429240533700302E-2</v>
      </c>
      <c r="Y2096" s="9">
        <v>0.42399999999999993</v>
      </c>
      <c r="Z2096" s="9">
        <v>0.47</v>
      </c>
      <c r="AA2096" s="10">
        <v>3.6970734744707349E-2</v>
      </c>
      <c r="AB2096" s="9">
        <v>0.34969909664999999</v>
      </c>
      <c r="AC2096" s="9">
        <v>0.53299999999999992</v>
      </c>
      <c r="AD2096" s="10">
        <v>0.152753722700808</v>
      </c>
      <c r="AE2096" s="10">
        <v>0.28946097558577</v>
      </c>
      <c r="AF2096" s="9">
        <v>9.1096124820606778E-2</v>
      </c>
      <c r="AG2096" s="9">
        <v>6.4293000000000003E-2</v>
      </c>
    </row>
    <row r="2097" spans="3:33">
      <c r="C2097" t="s">
        <v>300</v>
      </c>
      <c r="D2097">
        <v>2006</v>
      </c>
      <c r="E2097" s="9">
        <v>1</v>
      </c>
      <c r="F2097" s="9">
        <v>0.29912</v>
      </c>
      <c r="G2097" s="9">
        <v>0.10666666666666669</v>
      </c>
      <c r="H2097" s="9">
        <v>0.5</v>
      </c>
      <c r="I2097" s="9">
        <v>0.13666666666666666</v>
      </c>
      <c r="J2097" s="9">
        <v>0.57666666666666666</v>
      </c>
      <c r="K2097" s="10">
        <v>0.58816666666666662</v>
      </c>
      <c r="L2097" s="9">
        <v>0.64680000000000004</v>
      </c>
      <c r="M2097" s="9">
        <v>0</v>
      </c>
      <c r="N2097" s="10">
        <v>0.1</v>
      </c>
      <c r="O2097" s="10">
        <v>0.04</v>
      </c>
      <c r="P2097" s="9">
        <v>1</v>
      </c>
      <c r="Q2097" s="10">
        <v>0.78249999999999997</v>
      </c>
      <c r="R2097" s="9">
        <v>0.92030000000000001</v>
      </c>
      <c r="S2097" s="9">
        <v>0.382280487804878</v>
      </c>
      <c r="T2097" s="11">
        <v>0.65042016800000002</v>
      </c>
      <c r="U2097" s="9">
        <v>2.6382734060000003E-2</v>
      </c>
      <c r="V2097" s="10">
        <v>0.29672028358333336</v>
      </c>
      <c r="W2097" s="9">
        <v>2.826456720282975E-2</v>
      </c>
      <c r="X2097" s="9">
        <v>2.9429240533700302E-2</v>
      </c>
      <c r="Y2097" s="9">
        <v>0.42399999999999993</v>
      </c>
      <c r="Z2097" s="9">
        <v>0.47</v>
      </c>
      <c r="AA2097" s="10">
        <v>3.6970734744707349E-2</v>
      </c>
      <c r="AB2097" s="9">
        <v>0.34639816280000002</v>
      </c>
      <c r="AC2097" s="9">
        <v>0.57899999999999996</v>
      </c>
      <c r="AD2097" s="10">
        <v>9.1741804290929971E-2</v>
      </c>
      <c r="AE2097" s="10">
        <v>0.296779706604406</v>
      </c>
      <c r="AF2097" s="9">
        <v>0.24091635674135781</v>
      </c>
      <c r="AG2097" s="9">
        <v>6.5318142857142852E-2</v>
      </c>
    </row>
    <row r="2098" spans="3:33">
      <c r="C2098" t="s">
        <v>300</v>
      </c>
      <c r="D2098">
        <v>2007</v>
      </c>
      <c r="E2098" s="9">
        <v>1</v>
      </c>
      <c r="F2098" s="9">
        <v>0.22433999999999998</v>
      </c>
      <c r="G2098" s="9">
        <v>0.10333333333333328</v>
      </c>
      <c r="H2098" s="9">
        <v>0.5</v>
      </c>
      <c r="I2098" s="9">
        <v>0.13666666666666666</v>
      </c>
      <c r="J2098" s="9">
        <v>0.56333333333333335</v>
      </c>
      <c r="K2098" s="10">
        <v>0.58816666666666662</v>
      </c>
      <c r="L2098" s="9">
        <v>0.64260000000000006</v>
      </c>
      <c r="M2098" s="9">
        <v>0.21674292456566668</v>
      </c>
      <c r="N2098" s="10">
        <v>0.1</v>
      </c>
      <c r="O2098" s="10">
        <v>0.01</v>
      </c>
      <c r="P2098" s="9">
        <v>1</v>
      </c>
      <c r="Q2098" s="10">
        <v>0.78249999999999997</v>
      </c>
      <c r="R2098" s="9">
        <v>0.92259999999999998</v>
      </c>
      <c r="S2098" s="9">
        <v>0.37585853658536594</v>
      </c>
      <c r="T2098" s="11">
        <v>0.65042016800000002</v>
      </c>
      <c r="U2098" s="9">
        <v>3.4305517870000003E-2</v>
      </c>
      <c r="V2098" s="10">
        <v>0.28223268691666664</v>
      </c>
      <c r="W2098" s="9">
        <v>2.826456720282975E-2</v>
      </c>
      <c r="X2098" s="9">
        <v>2.9429240533700302E-2</v>
      </c>
      <c r="Y2098" s="9">
        <v>0.42399999999999993</v>
      </c>
      <c r="Z2098" s="9">
        <v>0.47</v>
      </c>
      <c r="AA2098" s="10">
        <v>3.6970734744707349E-2</v>
      </c>
      <c r="AB2098" s="9">
        <v>0.35947019925181722</v>
      </c>
      <c r="AC2098" s="9">
        <v>0.57200000000000006</v>
      </c>
      <c r="AD2098" s="10">
        <v>1.577910371879998E-3</v>
      </c>
      <c r="AE2098" s="10">
        <v>0.28696685573806602</v>
      </c>
      <c r="AF2098" s="9">
        <v>0.43026017971859781</v>
      </c>
      <c r="AG2098" s="9">
        <v>7.407971428571429E-2</v>
      </c>
    </row>
    <row r="2099" spans="3:33">
      <c r="C2099" t="s">
        <v>300</v>
      </c>
      <c r="D2099">
        <v>2008</v>
      </c>
      <c r="E2099" s="9">
        <v>1</v>
      </c>
      <c r="F2099" s="9">
        <v>0.14956</v>
      </c>
      <c r="G2099" s="9">
        <v>9.9999999999999978E-2</v>
      </c>
      <c r="H2099" s="9">
        <v>0.5</v>
      </c>
      <c r="I2099" s="9">
        <v>0.13666666666666666</v>
      </c>
      <c r="J2099" s="9">
        <v>0.55000000000000004</v>
      </c>
      <c r="K2099" s="10">
        <v>0.58816666666666662</v>
      </c>
      <c r="L2099" s="9">
        <v>0.63840000000000008</v>
      </c>
      <c r="M2099" s="9">
        <v>0.22778001670999992</v>
      </c>
      <c r="N2099" s="10">
        <v>0.1</v>
      </c>
      <c r="O2099" s="10">
        <v>1.0199999995529651E-2</v>
      </c>
      <c r="P2099" s="9">
        <v>1</v>
      </c>
      <c r="Q2099" s="10">
        <v>0.78249999999999997</v>
      </c>
      <c r="R2099" s="9">
        <v>0.91742000000000001</v>
      </c>
      <c r="S2099" s="9">
        <v>0.36941804878048801</v>
      </c>
      <c r="T2099" s="11">
        <v>0.65042016800000002</v>
      </c>
      <c r="U2099" s="9">
        <v>4.8422879740000008E-2</v>
      </c>
      <c r="V2099" s="10">
        <v>0.26774509024999998</v>
      </c>
      <c r="W2099" s="9">
        <v>2.826456720282975E-2</v>
      </c>
      <c r="X2099" s="9">
        <v>2.9429240533700302E-2</v>
      </c>
      <c r="Y2099" s="9">
        <v>0.42399999999999993</v>
      </c>
      <c r="Z2099" s="9">
        <v>0.47</v>
      </c>
      <c r="AA2099" s="10">
        <v>3.6970734744707349E-2</v>
      </c>
      <c r="AB2099" s="9">
        <v>0.37254223570363454</v>
      </c>
      <c r="AC2099" s="9">
        <v>0.55600000000000005</v>
      </c>
      <c r="AD2099" s="10">
        <v>0</v>
      </c>
      <c r="AE2099" s="10">
        <v>0.29887317372633804</v>
      </c>
      <c r="AF2099" s="9">
        <v>0.58875949672233219</v>
      </c>
      <c r="AG2099" s="9">
        <v>7.3987000000000011E-2</v>
      </c>
    </row>
    <row r="2100" spans="3:33">
      <c r="C2100" t="s">
        <v>300</v>
      </c>
      <c r="D2100">
        <v>2009</v>
      </c>
      <c r="E2100" s="9">
        <v>1</v>
      </c>
      <c r="F2100" s="9">
        <v>7.4779999999999999E-2</v>
      </c>
      <c r="G2100" s="9">
        <v>0.1179999995976686</v>
      </c>
      <c r="H2100" s="9">
        <v>0.5</v>
      </c>
      <c r="I2100" s="9">
        <v>0.13666666666666666</v>
      </c>
      <c r="J2100" s="9">
        <v>0.5589999997988343</v>
      </c>
      <c r="K2100" s="10">
        <v>0.58816666666666662</v>
      </c>
      <c r="L2100" s="9">
        <v>0.63419999999999999</v>
      </c>
      <c r="M2100" s="9">
        <v>0.22778001670999992</v>
      </c>
      <c r="N2100" s="10">
        <v>0.1</v>
      </c>
      <c r="O2100" s="10">
        <v>1.0399999991059304E-2</v>
      </c>
      <c r="P2100" s="9">
        <v>1</v>
      </c>
      <c r="Q2100" s="10">
        <v>0.78249999999999997</v>
      </c>
      <c r="R2100" s="9">
        <v>0.91256000000000004</v>
      </c>
      <c r="S2100" s="9">
        <v>0.3960296872100616</v>
      </c>
      <c r="T2100" s="11">
        <v>0.65042016800000002</v>
      </c>
      <c r="U2100" s="9">
        <v>3.6969235650000001E-2</v>
      </c>
      <c r="V2100" s="10">
        <v>0.27309999193530859</v>
      </c>
      <c r="W2100" s="9">
        <v>2.826456720282975E-2</v>
      </c>
      <c r="X2100" s="9">
        <v>2.9429240533700302E-2</v>
      </c>
      <c r="Y2100" s="9">
        <v>0.42399999999999993</v>
      </c>
      <c r="Z2100" s="9">
        <v>0.47</v>
      </c>
      <c r="AA2100" s="10">
        <v>3.6970734744707349E-2</v>
      </c>
      <c r="AB2100" s="9">
        <v>0.38561427215545163</v>
      </c>
      <c r="AC2100" s="9">
        <v>0.56999999999999995</v>
      </c>
      <c r="AD2100" s="10">
        <v>0</v>
      </c>
      <c r="AE2100" s="10">
        <v>0.300536392641782</v>
      </c>
      <c r="AF2100" s="9">
        <v>0.67422878238667439</v>
      </c>
      <c r="AG2100" s="9">
        <v>9.1587571428571435E-2</v>
      </c>
    </row>
    <row r="2101" spans="3:33">
      <c r="C2101" t="s">
        <v>300</v>
      </c>
      <c r="D2101">
        <v>2010</v>
      </c>
      <c r="E2101" s="9">
        <v>1</v>
      </c>
      <c r="F2101" s="9">
        <v>0</v>
      </c>
      <c r="G2101" s="9">
        <v>0.13599999919533734</v>
      </c>
      <c r="H2101" s="9">
        <v>0.5</v>
      </c>
      <c r="I2101" s="9">
        <v>0.13666666666666666</v>
      </c>
      <c r="J2101" s="9">
        <v>0.56799999959766867</v>
      </c>
      <c r="K2101" s="10">
        <v>0.58816666666666662</v>
      </c>
      <c r="L2101" s="9">
        <v>0.64054199985824523</v>
      </c>
      <c r="M2101" s="9">
        <v>0.22778001670999992</v>
      </c>
      <c r="N2101" s="10">
        <v>0.1</v>
      </c>
      <c r="O2101" s="10">
        <v>1.0599999986588955E-2</v>
      </c>
      <c r="P2101" s="9">
        <v>1</v>
      </c>
      <c r="Q2101" s="10">
        <v>0.78249999999999997</v>
      </c>
      <c r="R2101" s="9">
        <v>0.91256000000000004</v>
      </c>
      <c r="S2101" s="9">
        <v>0.42264132563963552</v>
      </c>
      <c r="T2101" s="11">
        <v>0.65042016800000002</v>
      </c>
      <c r="U2101" s="9">
        <v>3.733892799823673E-2</v>
      </c>
      <c r="V2101" s="10">
        <v>0.27845489362061721</v>
      </c>
      <c r="W2101" s="9">
        <v>2.826456720282975E-2</v>
      </c>
      <c r="X2101" s="9">
        <v>2.9429240533700302E-2</v>
      </c>
      <c r="Y2101" s="9">
        <v>0.42399999999999993</v>
      </c>
      <c r="Z2101" s="9">
        <v>0.47</v>
      </c>
      <c r="AA2101" s="10">
        <v>3.6970734744707349E-2</v>
      </c>
      <c r="AB2101" s="9">
        <v>0.39868630860726884</v>
      </c>
      <c r="AC2101" s="9">
        <v>0.55200000000000005</v>
      </c>
      <c r="AD2101" s="10">
        <v>0</v>
      </c>
      <c r="AE2101" s="10">
        <v>0.30253102867078063</v>
      </c>
      <c r="AF2101" s="9">
        <v>0.66748649471350952</v>
      </c>
      <c r="AG2101" s="9">
        <v>9.0671695734757127E-2</v>
      </c>
    </row>
    <row r="2102" spans="3:33">
      <c r="C2102" t="s">
        <v>302</v>
      </c>
      <c r="D2102">
        <v>1995</v>
      </c>
      <c r="E2102" s="9">
        <v>0.40596198751018192</v>
      </c>
      <c r="F2102" s="9">
        <v>0.5</v>
      </c>
      <c r="G2102" s="9">
        <v>0.18999999999999995</v>
      </c>
      <c r="H2102" s="9">
        <v>9.9999999999999978E-2</v>
      </c>
      <c r="I2102" s="9">
        <v>2.6666666666666668E-2</v>
      </c>
      <c r="J2102" s="9">
        <v>0.28000000000000003</v>
      </c>
      <c r="K2102" s="10">
        <v>0.44466666666666665</v>
      </c>
      <c r="L2102" s="9">
        <v>0.28600000000000003</v>
      </c>
      <c r="M2102" s="9">
        <v>1</v>
      </c>
      <c r="N2102" s="10">
        <v>0.06</v>
      </c>
      <c r="O2102" s="10">
        <v>1</v>
      </c>
      <c r="P2102" s="9">
        <v>0.3</v>
      </c>
      <c r="Q2102" s="10">
        <v>0.76749999999999996</v>
      </c>
      <c r="R2102" s="9">
        <v>0.67120000000000002</v>
      </c>
      <c r="S2102" s="9">
        <v>0.26310731707317192</v>
      </c>
      <c r="T2102" s="11">
        <v>0.37696334999999997</v>
      </c>
      <c r="U2102" s="9">
        <v>0.4831757995</v>
      </c>
      <c r="V2102" s="10">
        <v>0.5</v>
      </c>
      <c r="W2102" s="9">
        <v>0.19322973000418731</v>
      </c>
      <c r="X2102" s="9">
        <v>0.51496675914453205</v>
      </c>
      <c r="Y2102" s="9">
        <v>5.0000000000000044E-3</v>
      </c>
      <c r="Z2102" s="9">
        <v>0.5</v>
      </c>
      <c r="AA2102" s="10">
        <v>0</v>
      </c>
      <c r="AB2102" s="9">
        <v>0.5</v>
      </c>
      <c r="AC2102" s="9" t="e">
        <v>#N/A</v>
      </c>
      <c r="AD2102" s="10">
        <v>0.70653906788508491</v>
      </c>
      <c r="AE2102" s="10">
        <v>0.73483868031499233</v>
      </c>
      <c r="AF2102" s="9">
        <v>0.11757887285251609</v>
      </c>
      <c r="AG2102" s="9">
        <v>0.52251287272624625</v>
      </c>
    </row>
    <row r="2103" spans="3:33">
      <c r="C2103" t="s">
        <v>302</v>
      </c>
      <c r="D2103">
        <v>1996</v>
      </c>
      <c r="E2103" s="9">
        <v>0.40596198751018192</v>
      </c>
      <c r="F2103" s="9">
        <v>0.5</v>
      </c>
      <c r="G2103" s="9">
        <v>0.18599999999999994</v>
      </c>
      <c r="H2103" s="9">
        <v>9.9999999999999978E-2</v>
      </c>
      <c r="I2103" s="9">
        <v>2.6666666666666668E-2</v>
      </c>
      <c r="J2103" s="9">
        <v>0.26400000000000001</v>
      </c>
      <c r="K2103" s="10">
        <v>0.44466666666666665</v>
      </c>
      <c r="L2103" s="9">
        <v>0.28899999999999998</v>
      </c>
      <c r="M2103" s="9">
        <v>1</v>
      </c>
      <c r="N2103" s="10">
        <v>0.06</v>
      </c>
      <c r="O2103" s="10">
        <v>1</v>
      </c>
      <c r="P2103" s="9">
        <v>0.3</v>
      </c>
      <c r="Q2103" s="10">
        <v>0.76749999999999996</v>
      </c>
      <c r="R2103" s="9">
        <v>0.67120000000000002</v>
      </c>
      <c r="S2103" s="9">
        <v>0.26851121951219592</v>
      </c>
      <c r="T2103" s="11">
        <v>0.37696334999999997</v>
      </c>
      <c r="U2103" s="9">
        <v>0.45363858330000001</v>
      </c>
      <c r="V2103" s="10">
        <v>0.5</v>
      </c>
      <c r="W2103" s="9">
        <v>0.19322973000418731</v>
      </c>
      <c r="X2103" s="9">
        <v>0.51496675914453205</v>
      </c>
      <c r="Y2103" s="9">
        <v>5.0000000000000044E-3</v>
      </c>
      <c r="Z2103" s="9">
        <v>0.5</v>
      </c>
      <c r="AA2103" s="10">
        <v>0</v>
      </c>
      <c r="AB2103" s="9">
        <v>0.5</v>
      </c>
      <c r="AC2103" s="9" t="e">
        <v>#N/A</v>
      </c>
      <c r="AD2103" s="10">
        <v>0.71145666460863821</v>
      </c>
      <c r="AE2103" s="10">
        <v>0.73963130633455998</v>
      </c>
      <c r="AF2103" s="9">
        <v>0.12031326517336711</v>
      </c>
      <c r="AG2103" s="9">
        <v>0.53412426960956838</v>
      </c>
    </row>
    <row r="2104" spans="3:33">
      <c r="C2104" t="s">
        <v>302</v>
      </c>
      <c r="D2104">
        <v>1997</v>
      </c>
      <c r="E2104" s="9">
        <v>0.40596198751018192</v>
      </c>
      <c r="F2104" s="9">
        <v>0.5</v>
      </c>
      <c r="G2104" s="9">
        <v>0.18200000000000005</v>
      </c>
      <c r="H2104" s="9">
        <v>9.9999999999999978E-2</v>
      </c>
      <c r="I2104" s="9">
        <v>2.6666666666666668E-2</v>
      </c>
      <c r="J2104" s="9">
        <v>0.248</v>
      </c>
      <c r="K2104" s="10">
        <v>0.44466666666666665</v>
      </c>
      <c r="L2104" s="9">
        <v>0.29199999999999998</v>
      </c>
      <c r="M2104" s="9">
        <v>1</v>
      </c>
      <c r="N2104" s="10">
        <v>0.06</v>
      </c>
      <c r="O2104" s="10">
        <v>1</v>
      </c>
      <c r="P2104" s="9">
        <v>0.3</v>
      </c>
      <c r="Q2104" s="10">
        <v>0.76749999999999996</v>
      </c>
      <c r="R2104" s="9">
        <v>0.67120000000000002</v>
      </c>
      <c r="S2104" s="9">
        <v>0.27391512195122003</v>
      </c>
      <c r="T2104" s="11">
        <v>0.37696334999999997</v>
      </c>
      <c r="U2104" s="9">
        <v>0.46124737310000002</v>
      </c>
      <c r="V2104" s="10">
        <v>0.5</v>
      </c>
      <c r="W2104" s="9">
        <v>0.19322973000418731</v>
      </c>
      <c r="X2104" s="9">
        <v>0.51496675914453205</v>
      </c>
      <c r="Y2104" s="9">
        <v>5.0000000000000044E-3</v>
      </c>
      <c r="Z2104" s="9">
        <v>0.5</v>
      </c>
      <c r="AA2104" s="10">
        <v>0</v>
      </c>
      <c r="AB2104" s="9">
        <v>0.5</v>
      </c>
      <c r="AC2104" s="9" t="e">
        <v>#N/A</v>
      </c>
      <c r="AD2104" s="10">
        <v>0.71637426133219173</v>
      </c>
      <c r="AE2104" s="10">
        <v>0.73441159464862704</v>
      </c>
      <c r="AF2104" s="9">
        <v>0.12304765749421816</v>
      </c>
      <c r="AG2104" s="9">
        <v>0.54573566649289063</v>
      </c>
    </row>
    <row r="2105" spans="3:33">
      <c r="C2105" t="s">
        <v>302</v>
      </c>
      <c r="D2105">
        <v>1998</v>
      </c>
      <c r="E2105" s="9">
        <v>0.40596198751018192</v>
      </c>
      <c r="F2105" s="9">
        <v>0.5</v>
      </c>
      <c r="G2105" s="9">
        <v>0.17799999999999994</v>
      </c>
      <c r="H2105" s="9">
        <v>9.9999999999999978E-2</v>
      </c>
      <c r="I2105" s="9">
        <v>2.6666666666666668E-2</v>
      </c>
      <c r="J2105" s="9">
        <v>0.23199999999999998</v>
      </c>
      <c r="K2105" s="10">
        <v>0.44466666666666665</v>
      </c>
      <c r="L2105" s="9">
        <v>0.29499999999999998</v>
      </c>
      <c r="M2105" s="9">
        <v>1</v>
      </c>
      <c r="N2105" s="10">
        <v>0.06</v>
      </c>
      <c r="O2105" s="10">
        <v>1</v>
      </c>
      <c r="P2105" s="9">
        <v>0.3</v>
      </c>
      <c r="Q2105" s="10">
        <v>0.76749999999999996</v>
      </c>
      <c r="R2105" s="9">
        <v>0.67120000000000002</v>
      </c>
      <c r="S2105" s="9">
        <v>0.2793190243902447</v>
      </c>
      <c r="T2105" s="11">
        <v>0.37696334999999997</v>
      </c>
      <c r="U2105" s="9">
        <v>0.42931852440000001</v>
      </c>
      <c r="V2105" s="10">
        <v>0.5</v>
      </c>
      <c r="W2105" s="9">
        <v>0.19322973000418731</v>
      </c>
      <c r="X2105" s="9">
        <v>0.51496675914453205</v>
      </c>
      <c r="Y2105" s="9">
        <v>5.0000000000000044E-3</v>
      </c>
      <c r="Z2105" s="9">
        <v>0.5</v>
      </c>
      <c r="AA2105" s="10">
        <v>0</v>
      </c>
      <c r="AB2105" s="9">
        <v>0.5</v>
      </c>
      <c r="AC2105" s="9" t="e">
        <v>#N/A</v>
      </c>
      <c r="AD2105" s="10">
        <v>0.72129185805574514</v>
      </c>
      <c r="AE2105" s="10">
        <v>0.72919188296269399</v>
      </c>
      <c r="AF2105" s="9">
        <v>0.12578204981506919</v>
      </c>
      <c r="AG2105" s="9">
        <v>0.55734706337621276</v>
      </c>
    </row>
    <row r="2106" spans="3:33">
      <c r="C2106" t="s">
        <v>302</v>
      </c>
      <c r="D2106">
        <v>1999</v>
      </c>
      <c r="E2106" s="9">
        <v>0.40596198751018192</v>
      </c>
      <c r="F2106" s="9">
        <v>0.5</v>
      </c>
      <c r="G2106" s="9">
        <v>0.17400000000000004</v>
      </c>
      <c r="H2106" s="9">
        <v>9.9999999999999978E-2</v>
      </c>
      <c r="I2106" s="9">
        <v>2.6666666666666668E-2</v>
      </c>
      <c r="J2106" s="9">
        <v>0.21599999999999997</v>
      </c>
      <c r="K2106" s="10">
        <v>0.44466666666666665</v>
      </c>
      <c r="L2106" s="9">
        <v>0.29799999999999999</v>
      </c>
      <c r="M2106" s="9">
        <v>1</v>
      </c>
      <c r="N2106" s="10">
        <v>0.06</v>
      </c>
      <c r="O2106" s="10">
        <v>1</v>
      </c>
      <c r="P2106" s="9">
        <v>0.3</v>
      </c>
      <c r="Q2106" s="10">
        <v>0.76749999999999996</v>
      </c>
      <c r="R2106" s="9">
        <v>0.65244400000000002</v>
      </c>
      <c r="S2106" s="9">
        <v>0.28472292682926936</v>
      </c>
      <c r="T2106" s="11">
        <v>0.37696334999999997</v>
      </c>
      <c r="U2106" s="9">
        <v>0.42187091000000004</v>
      </c>
      <c r="V2106" s="10">
        <v>0.5</v>
      </c>
      <c r="W2106" s="9">
        <v>0.19322973000418731</v>
      </c>
      <c r="X2106" s="9">
        <v>0.51496675914453205</v>
      </c>
      <c r="Y2106" s="9">
        <v>5.0000000000000044E-3</v>
      </c>
      <c r="Z2106" s="9">
        <v>0.5</v>
      </c>
      <c r="AA2106" s="10">
        <v>0</v>
      </c>
      <c r="AB2106" s="9">
        <v>0.5</v>
      </c>
      <c r="AC2106" s="9" t="e">
        <v>#N/A</v>
      </c>
      <c r="AD2106" s="10">
        <v>0.72620945477929844</v>
      </c>
      <c r="AE2106" s="10">
        <v>0.72750882502080305</v>
      </c>
      <c r="AF2106" s="9">
        <v>0.12851644213592023</v>
      </c>
      <c r="AG2106" s="9">
        <v>0.568958460259535</v>
      </c>
    </row>
    <row r="2107" spans="3:33">
      <c r="C2107" t="s">
        <v>302</v>
      </c>
      <c r="D2107">
        <v>2000</v>
      </c>
      <c r="E2107" s="9">
        <v>0.40596198751018192</v>
      </c>
      <c r="F2107" s="9">
        <v>0.5</v>
      </c>
      <c r="G2107" s="9">
        <v>0.17000000000000004</v>
      </c>
      <c r="H2107" s="9">
        <v>9.9999999999999978E-2</v>
      </c>
      <c r="I2107" s="9">
        <v>2.6666666666666668E-2</v>
      </c>
      <c r="J2107" s="9">
        <v>0.19999999999999996</v>
      </c>
      <c r="K2107" s="10">
        <v>0.44466666666666665</v>
      </c>
      <c r="L2107" s="9">
        <v>0.30099999999999999</v>
      </c>
      <c r="M2107" s="9">
        <v>1</v>
      </c>
      <c r="N2107" s="10">
        <v>0.06</v>
      </c>
      <c r="O2107" s="10">
        <v>1</v>
      </c>
      <c r="P2107" s="9">
        <v>0.3</v>
      </c>
      <c r="Q2107" s="10">
        <v>0.76749999999999996</v>
      </c>
      <c r="R2107" s="9">
        <v>0.63368800000000003</v>
      </c>
      <c r="S2107" s="9">
        <v>0.29012682926829403</v>
      </c>
      <c r="T2107" s="11">
        <v>0.37696334999999997</v>
      </c>
      <c r="U2107" s="9">
        <v>0.34999698109999999</v>
      </c>
      <c r="V2107" s="10">
        <v>0.5</v>
      </c>
      <c r="W2107" s="9">
        <v>0.19322973000418731</v>
      </c>
      <c r="X2107" s="9">
        <v>0.51496675914453205</v>
      </c>
      <c r="Y2107" s="9">
        <v>5.0000000000000044E-3</v>
      </c>
      <c r="Z2107" s="9">
        <v>0.5</v>
      </c>
      <c r="AA2107" s="10">
        <v>0</v>
      </c>
      <c r="AB2107" s="9">
        <v>0.5</v>
      </c>
      <c r="AC2107" s="9" t="e">
        <v>#N/A</v>
      </c>
      <c r="AD2107" s="10">
        <v>0.73112705150285184</v>
      </c>
      <c r="AE2107" s="10">
        <v>0.72582576707891211</v>
      </c>
      <c r="AF2107" s="9">
        <v>0.13125083445677127</v>
      </c>
      <c r="AG2107" s="9">
        <v>0.58056985714285714</v>
      </c>
    </row>
    <row r="2108" spans="3:33">
      <c r="C2108" t="s">
        <v>302</v>
      </c>
      <c r="D2108">
        <v>2001</v>
      </c>
      <c r="E2108" s="9">
        <v>0.40596198751018192</v>
      </c>
      <c r="F2108" s="9">
        <v>0.5</v>
      </c>
      <c r="G2108" s="9">
        <v>0.16799999999999993</v>
      </c>
      <c r="H2108" s="9">
        <v>9.9999999999999978E-2</v>
      </c>
      <c r="I2108" s="9">
        <v>2.6666666666666668E-2</v>
      </c>
      <c r="J2108" s="9">
        <v>0.19400000000000006</v>
      </c>
      <c r="K2108" s="10">
        <v>0.44466666666666665</v>
      </c>
      <c r="L2108" s="9">
        <v>0.28660000000000002</v>
      </c>
      <c r="M2108" s="9">
        <v>1</v>
      </c>
      <c r="N2108" s="10">
        <v>0.06</v>
      </c>
      <c r="O2108" s="10">
        <v>1</v>
      </c>
      <c r="P2108" s="9">
        <v>0.3</v>
      </c>
      <c r="Q2108" s="10">
        <v>0.76749999999999996</v>
      </c>
      <c r="R2108" s="9">
        <v>0.63740666666666668</v>
      </c>
      <c r="S2108" s="9">
        <v>0.29558439024390371</v>
      </c>
      <c r="T2108" s="11">
        <v>0.37696334999999997</v>
      </c>
      <c r="U2108" s="9">
        <v>0.34114398410000002</v>
      </c>
      <c r="V2108" s="10">
        <v>0.5</v>
      </c>
      <c r="W2108" s="9">
        <v>0.19322973000418731</v>
      </c>
      <c r="X2108" s="9">
        <v>0.51496675914453205</v>
      </c>
      <c r="Y2108" s="9">
        <v>5.0000000000000044E-3</v>
      </c>
      <c r="Z2108" s="9">
        <v>0.5</v>
      </c>
      <c r="AA2108" s="10">
        <v>0</v>
      </c>
      <c r="AB2108" s="9">
        <v>0.5</v>
      </c>
      <c r="AC2108" s="9" t="e">
        <v>#N/A</v>
      </c>
      <c r="AD2108" s="10">
        <v>0.73604464822640525</v>
      </c>
      <c r="AE2108" s="10">
        <v>0.72597550610237005</v>
      </c>
      <c r="AF2108" s="9">
        <v>0.13398522677762231</v>
      </c>
      <c r="AG2108" s="9">
        <v>0.52910057142857136</v>
      </c>
    </row>
    <row r="2109" spans="3:33">
      <c r="C2109" t="s">
        <v>302</v>
      </c>
      <c r="D2109">
        <v>2002</v>
      </c>
      <c r="E2109" s="9">
        <v>0.40596198751018192</v>
      </c>
      <c r="F2109" s="9">
        <v>0.5</v>
      </c>
      <c r="G2109" s="9">
        <v>0.16599999999999993</v>
      </c>
      <c r="H2109" s="9">
        <v>9.9999999999999978E-2</v>
      </c>
      <c r="I2109" s="9">
        <v>2.6666666666666668E-2</v>
      </c>
      <c r="J2109" s="9">
        <v>0.18799999999999994</v>
      </c>
      <c r="K2109" s="10">
        <v>0.44466666666666665</v>
      </c>
      <c r="L2109" s="9">
        <v>0.2722</v>
      </c>
      <c r="M2109" s="9">
        <v>1</v>
      </c>
      <c r="N2109" s="10">
        <v>0.06</v>
      </c>
      <c r="O2109" s="10">
        <v>1</v>
      </c>
      <c r="P2109" s="9">
        <v>0.3</v>
      </c>
      <c r="Q2109" s="10">
        <v>0.76749999999999996</v>
      </c>
      <c r="R2109" s="9">
        <v>0.64112533333333332</v>
      </c>
      <c r="S2109" s="9">
        <v>0.30104195121951338</v>
      </c>
      <c r="T2109" s="11">
        <v>0.37696334999999997</v>
      </c>
      <c r="U2109" s="9">
        <v>0.36028999239999998</v>
      </c>
      <c r="V2109" s="10">
        <v>0.5</v>
      </c>
      <c r="W2109" s="9">
        <v>0.19322973000418731</v>
      </c>
      <c r="X2109" s="9">
        <v>0.51496675914453205</v>
      </c>
      <c r="Y2109" s="9">
        <v>5.0000000000000044E-3</v>
      </c>
      <c r="Z2109" s="9">
        <v>0.5</v>
      </c>
      <c r="AA2109" s="10">
        <v>0</v>
      </c>
      <c r="AB2109" s="9">
        <v>0.5</v>
      </c>
      <c r="AC2109" s="9" t="e">
        <v>#N/A</v>
      </c>
      <c r="AD2109" s="10">
        <v>0.74096224494995866</v>
      </c>
      <c r="AE2109" s="10">
        <v>0.72612524512582799</v>
      </c>
      <c r="AF2109" s="9">
        <v>0.13671961909847333</v>
      </c>
      <c r="AG2109" s="9">
        <v>0.54102385714285717</v>
      </c>
    </row>
    <row r="2110" spans="3:33">
      <c r="C2110" t="s">
        <v>302</v>
      </c>
      <c r="D2110">
        <v>2003</v>
      </c>
      <c r="E2110" s="9">
        <v>0.40596198751018192</v>
      </c>
      <c r="F2110" s="9">
        <v>0.5</v>
      </c>
      <c r="G2110" s="9">
        <v>0.16400000000000003</v>
      </c>
      <c r="H2110" s="9">
        <v>9.9999999999999978E-2</v>
      </c>
      <c r="I2110" s="9">
        <v>2.6666666666666668E-2</v>
      </c>
      <c r="J2110" s="9">
        <v>0.18200000000000005</v>
      </c>
      <c r="K2110" s="10">
        <v>0.44466666666666665</v>
      </c>
      <c r="L2110" s="9">
        <v>0.25780000000000003</v>
      </c>
      <c r="M2110" s="9">
        <v>1</v>
      </c>
      <c r="N2110" s="10">
        <v>0.06</v>
      </c>
      <c r="O2110" s="10">
        <v>1</v>
      </c>
      <c r="P2110" s="9">
        <v>0.3</v>
      </c>
      <c r="Q2110" s="10">
        <v>0.76749999999999996</v>
      </c>
      <c r="R2110" s="9">
        <v>0.64484399999999997</v>
      </c>
      <c r="S2110" s="9">
        <v>0.30649951219512273</v>
      </c>
      <c r="T2110" s="11">
        <v>0.37696334999999997</v>
      </c>
      <c r="U2110" s="9">
        <v>0.43164986050000004</v>
      </c>
      <c r="V2110" s="10">
        <v>0.5</v>
      </c>
      <c r="W2110" s="9">
        <v>0.19322973000418731</v>
      </c>
      <c r="X2110" s="9">
        <v>0.51496675914453205</v>
      </c>
      <c r="Y2110" s="9">
        <v>5.0000000000000044E-3</v>
      </c>
      <c r="Z2110" s="9">
        <v>0.5</v>
      </c>
      <c r="AA2110" s="10">
        <v>0</v>
      </c>
      <c r="AB2110" s="9">
        <v>0.5</v>
      </c>
      <c r="AC2110" s="9" t="e">
        <v>#N/A</v>
      </c>
      <c r="AD2110" s="10">
        <v>0.74587984167351196</v>
      </c>
      <c r="AE2110" s="10">
        <v>0.74925358605137204</v>
      </c>
      <c r="AF2110" s="9">
        <v>0.22131979695431447</v>
      </c>
      <c r="AG2110" s="9">
        <v>0.53020338024185654</v>
      </c>
    </row>
    <row r="2111" spans="3:33">
      <c r="C2111" t="s">
        <v>302</v>
      </c>
      <c r="D2111">
        <v>2004</v>
      </c>
      <c r="E2111" s="9">
        <v>0.40596198751018192</v>
      </c>
      <c r="F2111" s="9">
        <v>0.5</v>
      </c>
      <c r="G2111" s="9">
        <v>0.16200000000000003</v>
      </c>
      <c r="H2111" s="9">
        <v>9.9999999999999978E-2</v>
      </c>
      <c r="I2111" s="9">
        <v>2.6666666666666668E-2</v>
      </c>
      <c r="J2111" s="9">
        <v>0.17599999999999993</v>
      </c>
      <c r="K2111" s="10">
        <v>0.44466666666666665</v>
      </c>
      <c r="L2111" s="9">
        <v>0.24340000000000001</v>
      </c>
      <c r="M2111" s="9">
        <v>1</v>
      </c>
      <c r="N2111" s="10">
        <v>0.06</v>
      </c>
      <c r="O2111" s="10">
        <v>1</v>
      </c>
      <c r="P2111" s="9">
        <v>0.3</v>
      </c>
      <c r="Q2111" s="10">
        <v>0.76749999999999996</v>
      </c>
      <c r="R2111" s="9">
        <v>0.64856266666666662</v>
      </c>
      <c r="S2111" s="9">
        <v>0.3119570731707324</v>
      </c>
      <c r="T2111" s="11">
        <v>0.37696334999999997</v>
      </c>
      <c r="U2111" s="9">
        <v>0.44651120140000006</v>
      </c>
      <c r="V2111" s="10">
        <v>0.5</v>
      </c>
      <c r="W2111" s="9">
        <v>0.19322973000418731</v>
      </c>
      <c r="X2111" s="9">
        <v>0.51496675914453205</v>
      </c>
      <c r="Y2111" s="9">
        <v>5.0000000000000044E-3</v>
      </c>
      <c r="Z2111" s="9">
        <v>0.5</v>
      </c>
      <c r="AA2111" s="10">
        <v>0</v>
      </c>
      <c r="AB2111" s="9">
        <v>0.5</v>
      </c>
      <c r="AC2111" s="9" t="e">
        <v>#N/A</v>
      </c>
      <c r="AD2111" s="10">
        <v>0.73185929003517602</v>
      </c>
      <c r="AE2111" s="10">
        <v>0.73560222924641994</v>
      </c>
      <c r="AF2111" s="9">
        <v>0.22002422285022225</v>
      </c>
      <c r="AG2111" s="9">
        <v>0.51938290334085591</v>
      </c>
    </row>
    <row r="2112" spans="3:33">
      <c r="C2112" t="s">
        <v>302</v>
      </c>
      <c r="D2112">
        <v>2005</v>
      </c>
      <c r="E2112" s="9">
        <v>0.40596198751018192</v>
      </c>
      <c r="F2112" s="9">
        <v>0.5</v>
      </c>
      <c r="G2112" s="9">
        <v>0.16000000000000003</v>
      </c>
      <c r="H2112" s="9">
        <v>9.9999999999999978E-2</v>
      </c>
      <c r="I2112" s="9">
        <v>2.6666666666666668E-2</v>
      </c>
      <c r="J2112" s="9">
        <v>0.17000000000000004</v>
      </c>
      <c r="K2112" s="10">
        <v>0.44466666666666665</v>
      </c>
      <c r="L2112" s="9">
        <v>0.22899999999999998</v>
      </c>
      <c r="M2112" s="9">
        <v>1</v>
      </c>
      <c r="N2112" s="10">
        <v>0.06</v>
      </c>
      <c r="O2112" s="10">
        <v>1</v>
      </c>
      <c r="P2112" s="9">
        <v>0.3</v>
      </c>
      <c r="Q2112" s="10">
        <v>0.76749999999999996</v>
      </c>
      <c r="R2112" s="9">
        <v>0.65428133333333327</v>
      </c>
      <c r="S2112" s="9">
        <v>0.31741463414634208</v>
      </c>
      <c r="T2112" s="11">
        <v>0.37696334999999997</v>
      </c>
      <c r="U2112" s="9">
        <v>0.4740500044</v>
      </c>
      <c r="V2112" s="10">
        <v>0.5</v>
      </c>
      <c r="W2112" s="9">
        <v>0.19322973000418731</v>
      </c>
      <c r="X2112" s="9">
        <v>0.51496675914453205</v>
      </c>
      <c r="Y2112" s="9">
        <v>5.0000000000000044E-3</v>
      </c>
      <c r="Z2112" s="9">
        <v>0.5</v>
      </c>
      <c r="AA2112" s="10">
        <v>0</v>
      </c>
      <c r="AB2112" s="9">
        <v>0.5</v>
      </c>
      <c r="AC2112" s="9" t="e">
        <v>#N/A</v>
      </c>
      <c r="AD2112" s="10">
        <v>0.72619851214634001</v>
      </c>
      <c r="AE2112" s="10">
        <v>0.73455512288531799</v>
      </c>
      <c r="AF2112" s="9">
        <v>0.33731353267777109</v>
      </c>
      <c r="AG2112" s="9">
        <v>0.50856242643985528</v>
      </c>
    </row>
    <row r="2113" spans="3:33">
      <c r="C2113" t="s">
        <v>302</v>
      </c>
      <c r="D2113">
        <v>2006</v>
      </c>
      <c r="E2113" s="9">
        <v>0.40596198751018192</v>
      </c>
      <c r="F2113" s="9">
        <v>0.5</v>
      </c>
      <c r="G2113" s="9">
        <v>0.17679999962449078</v>
      </c>
      <c r="H2113" s="9">
        <v>9.9999999999999978E-2</v>
      </c>
      <c r="I2113" s="9">
        <v>2.6666666666666668E-2</v>
      </c>
      <c r="J2113" s="9">
        <v>0.18659999962896112</v>
      </c>
      <c r="K2113" s="10">
        <v>0.44466666666666665</v>
      </c>
      <c r="L2113" s="9">
        <v>0.21780000000000002</v>
      </c>
      <c r="M2113" s="9">
        <v>1</v>
      </c>
      <c r="N2113" s="10">
        <v>0.06</v>
      </c>
      <c r="O2113" s="10">
        <v>1</v>
      </c>
      <c r="P2113" s="9">
        <v>0.3</v>
      </c>
      <c r="Q2113" s="10">
        <v>0.76749999999999996</v>
      </c>
      <c r="R2113" s="9">
        <v>0.65999999999999992</v>
      </c>
      <c r="S2113" s="9">
        <v>0.34506634084535137</v>
      </c>
      <c r="T2113" s="11">
        <v>0.37696334999999997</v>
      </c>
      <c r="U2113" s="9">
        <v>0.43199928399999998</v>
      </c>
      <c r="V2113" s="10">
        <v>0.5</v>
      </c>
      <c r="W2113" s="9">
        <v>0.19322973000418731</v>
      </c>
      <c r="X2113" s="9">
        <v>0.51496675914453205</v>
      </c>
      <c r="Y2113" s="9">
        <v>5.0000000000000044E-3</v>
      </c>
      <c r="Z2113" s="9">
        <v>0.5</v>
      </c>
      <c r="AA2113" s="10">
        <v>0</v>
      </c>
      <c r="AB2113" s="9">
        <v>0.5</v>
      </c>
      <c r="AC2113" s="9" t="e">
        <v>#N/A</v>
      </c>
      <c r="AD2113" s="10">
        <v>0.72293388753086796</v>
      </c>
      <c r="AE2113" s="10">
        <v>0.74281902972087799</v>
      </c>
      <c r="AF2113" s="9">
        <v>0.46258442626684332</v>
      </c>
      <c r="AG2113" s="9">
        <v>0.49774194953885464</v>
      </c>
    </row>
    <row r="2114" spans="3:33">
      <c r="C2114" t="s">
        <v>302</v>
      </c>
      <c r="D2114">
        <v>2007</v>
      </c>
      <c r="E2114" s="9">
        <v>0.40596198751018192</v>
      </c>
      <c r="F2114" s="9">
        <v>0.5</v>
      </c>
      <c r="G2114" s="9">
        <v>0.19359999924898152</v>
      </c>
      <c r="H2114" s="9">
        <v>9.9999999999999978E-2</v>
      </c>
      <c r="I2114" s="9">
        <v>2.6666666666666668E-2</v>
      </c>
      <c r="J2114" s="9">
        <v>0.2031999992579222</v>
      </c>
      <c r="K2114" s="10">
        <v>0.44466666666666665</v>
      </c>
      <c r="L2114" s="9">
        <v>0.20660000000000001</v>
      </c>
      <c r="M2114" s="9">
        <v>1</v>
      </c>
      <c r="N2114" s="10">
        <v>0.06</v>
      </c>
      <c r="O2114" s="10">
        <v>1</v>
      </c>
      <c r="P2114" s="9">
        <v>0.3</v>
      </c>
      <c r="Q2114" s="10">
        <v>0.76749999999999996</v>
      </c>
      <c r="R2114" s="9">
        <v>0.65999999999999992</v>
      </c>
      <c r="S2114" s="9">
        <v>0.37271804754436089</v>
      </c>
      <c r="T2114" s="11">
        <v>0.37696334999999997</v>
      </c>
      <c r="U2114" s="9">
        <v>0.39771871240000001</v>
      </c>
      <c r="V2114" s="10">
        <v>0.5</v>
      </c>
      <c r="W2114" s="9">
        <v>0.19322973000418731</v>
      </c>
      <c r="X2114" s="9">
        <v>0.51496675914453205</v>
      </c>
      <c r="Y2114" s="9">
        <v>5.0000000000000044E-3</v>
      </c>
      <c r="Z2114" s="9">
        <v>0.5</v>
      </c>
      <c r="AA2114" s="10">
        <v>0</v>
      </c>
      <c r="AB2114" s="9">
        <v>0.5</v>
      </c>
      <c r="AC2114" s="9" t="e">
        <v>#N/A</v>
      </c>
      <c r="AD2114" s="10">
        <v>0.73484054785608999</v>
      </c>
      <c r="AE2114" s="10">
        <v>0.74682882863087197</v>
      </c>
      <c r="AF2114" s="9">
        <v>0.58917129163344661</v>
      </c>
      <c r="AG2114" s="9">
        <v>0.48692147263785401</v>
      </c>
    </row>
    <row r="2115" spans="3:33">
      <c r="C2115" t="s">
        <v>302</v>
      </c>
      <c r="D2115">
        <v>2008</v>
      </c>
      <c r="E2115" s="9">
        <v>0.40596198751018192</v>
      </c>
      <c r="F2115" s="9">
        <v>0.5</v>
      </c>
      <c r="G2115" s="9">
        <v>0.21039999887347216</v>
      </c>
      <c r="H2115" s="9">
        <v>9.9999999999999978E-2</v>
      </c>
      <c r="I2115" s="9">
        <v>2.6666666666666668E-2</v>
      </c>
      <c r="J2115" s="9">
        <v>0.21979999888688329</v>
      </c>
      <c r="K2115" s="10">
        <v>0.44466666666666665</v>
      </c>
      <c r="L2115" s="9">
        <v>0.19539999999999999</v>
      </c>
      <c r="M2115" s="9">
        <v>1</v>
      </c>
      <c r="N2115" s="10">
        <v>0.06</v>
      </c>
      <c r="O2115" s="10">
        <v>1</v>
      </c>
      <c r="P2115" s="9">
        <v>0.3</v>
      </c>
      <c r="Q2115" s="10">
        <v>0.76749999999999996</v>
      </c>
      <c r="R2115" s="9">
        <v>0.65999999999999992</v>
      </c>
      <c r="S2115" s="9">
        <v>0.40036975424337018</v>
      </c>
      <c r="T2115" s="11">
        <v>0.37696334999999997</v>
      </c>
      <c r="U2115" s="9">
        <v>0.42</v>
      </c>
      <c r="V2115" s="10">
        <v>0.5</v>
      </c>
      <c r="W2115" s="9">
        <v>0.19322973000418731</v>
      </c>
      <c r="X2115" s="9">
        <v>0.51496675914453205</v>
      </c>
      <c r="Y2115" s="9">
        <v>5.0000000000000044E-3</v>
      </c>
      <c r="Z2115" s="9">
        <v>0.5</v>
      </c>
      <c r="AA2115" s="10">
        <v>0</v>
      </c>
      <c r="AB2115" s="9">
        <v>0.5</v>
      </c>
      <c r="AC2115" s="9" t="e">
        <v>#N/A</v>
      </c>
      <c r="AD2115" s="10">
        <v>0.71550704303828394</v>
      </c>
      <c r="AE2115" s="10">
        <v>0.75373886132549206</v>
      </c>
      <c r="AF2115" s="9">
        <v>0.66889978414401552</v>
      </c>
      <c r="AG2115" s="9">
        <v>0.47610099573685338</v>
      </c>
    </row>
    <row r="2116" spans="3:33">
      <c r="C2116" t="s">
        <v>302</v>
      </c>
      <c r="D2116">
        <v>2009</v>
      </c>
      <c r="E2116" s="9">
        <v>0.40596198751018192</v>
      </c>
      <c r="F2116" s="9">
        <v>0.5</v>
      </c>
      <c r="G2116" s="9">
        <v>0.22719999849796291</v>
      </c>
      <c r="H2116" s="9">
        <v>9.9999999999999978E-2</v>
      </c>
      <c r="I2116" s="9">
        <v>2.6666666666666668E-2</v>
      </c>
      <c r="J2116" s="9">
        <v>0.23639999851584437</v>
      </c>
      <c r="K2116" s="10">
        <v>0.44466666666666665</v>
      </c>
      <c r="L2116" s="9">
        <v>0.18420000000000003</v>
      </c>
      <c r="M2116" s="9">
        <v>1</v>
      </c>
      <c r="N2116" s="10">
        <v>0.06</v>
      </c>
      <c r="O2116" s="10">
        <v>1</v>
      </c>
      <c r="P2116" s="9">
        <v>0.3</v>
      </c>
      <c r="Q2116" s="10">
        <v>0.76749999999999996</v>
      </c>
      <c r="R2116" s="9">
        <v>0.65999999999999992</v>
      </c>
      <c r="S2116" s="9">
        <v>0.42802146094237936</v>
      </c>
      <c r="T2116" s="11">
        <v>0.37696334999999997</v>
      </c>
      <c r="U2116" s="9">
        <v>0.46</v>
      </c>
      <c r="V2116" s="10">
        <v>0.5</v>
      </c>
      <c r="W2116" s="9">
        <v>0.19322973000418731</v>
      </c>
      <c r="X2116" s="9">
        <v>0.51496675914453205</v>
      </c>
      <c r="Y2116" s="9">
        <v>5.0000000000000044E-3</v>
      </c>
      <c r="Z2116" s="9">
        <v>0.5</v>
      </c>
      <c r="AA2116" s="10">
        <v>0</v>
      </c>
      <c r="AB2116" s="9">
        <v>0.5</v>
      </c>
      <c r="AC2116" s="9" t="e">
        <v>#N/A</v>
      </c>
      <c r="AD2116" s="10">
        <v>0.79208997570289397</v>
      </c>
      <c r="AE2116" s="10">
        <v>0.75413070256310599</v>
      </c>
      <c r="AF2116" s="9">
        <v>0.71663984182775442</v>
      </c>
      <c r="AG2116" s="9">
        <v>0.46528051883585275</v>
      </c>
    </row>
    <row r="2117" spans="3:33">
      <c r="C2117" t="s">
        <v>302</v>
      </c>
      <c r="D2117">
        <v>2010</v>
      </c>
      <c r="E2117" s="9">
        <v>0.40596198751018192</v>
      </c>
      <c r="F2117" s="9">
        <v>0.5</v>
      </c>
      <c r="G2117" s="9">
        <v>0.24399999812245365</v>
      </c>
      <c r="H2117" s="9">
        <v>9.9999999999999978E-2</v>
      </c>
      <c r="I2117" s="9">
        <v>2.6666666666666668E-2</v>
      </c>
      <c r="J2117" s="9">
        <v>0.25299999814480545</v>
      </c>
      <c r="K2117" s="10">
        <v>0.44466666666666665</v>
      </c>
      <c r="L2117" s="9">
        <v>0.18604199995882809</v>
      </c>
      <c r="M2117" s="9">
        <v>1</v>
      </c>
      <c r="N2117" s="10">
        <v>0.06</v>
      </c>
      <c r="O2117" s="10">
        <v>1</v>
      </c>
      <c r="P2117" s="9">
        <v>0.3</v>
      </c>
      <c r="Q2117" s="10">
        <v>0.76749999999999996</v>
      </c>
      <c r="R2117" s="9">
        <v>0.65999999999999992</v>
      </c>
      <c r="S2117" s="9">
        <v>0.45567316764138877</v>
      </c>
      <c r="T2117" s="11">
        <v>0.37696334999999997</v>
      </c>
      <c r="U2117" s="9">
        <v>0.46459999989718198</v>
      </c>
      <c r="V2117" s="10">
        <v>0.5</v>
      </c>
      <c r="W2117" s="9">
        <v>0.19322973000418731</v>
      </c>
      <c r="X2117" s="9">
        <v>0.51496675914453205</v>
      </c>
      <c r="Y2117" s="9">
        <v>5.0000000000000044E-3</v>
      </c>
      <c r="Z2117" s="9">
        <v>0.5</v>
      </c>
      <c r="AA2117" s="10">
        <v>0</v>
      </c>
      <c r="AB2117" s="9">
        <v>0.5</v>
      </c>
      <c r="AC2117" s="9" t="e">
        <v>#N/A</v>
      </c>
      <c r="AD2117" s="10">
        <v>0.78916907601115227</v>
      </c>
      <c r="AE2117" s="10">
        <v>0.75158939559427762</v>
      </c>
      <c r="AF2117" s="9">
        <v>0.70947344356965836</v>
      </c>
      <c r="AG2117" s="9">
        <v>0.45446004193485212</v>
      </c>
    </row>
    <row r="2118" spans="3:33">
      <c r="C2118" t="s">
        <v>304</v>
      </c>
      <c r="D2118">
        <v>1995</v>
      </c>
      <c r="E2118" s="9">
        <v>0.63399782939832439</v>
      </c>
      <c r="F2118" s="9">
        <v>3.0520000000000005E-3</v>
      </c>
      <c r="G2118" s="9">
        <v>0.13</v>
      </c>
      <c r="H2118" s="9">
        <v>0.19999999999999996</v>
      </c>
      <c r="I2118" s="9">
        <v>3.6666666666666667E-2</v>
      </c>
      <c r="J2118" s="9">
        <v>0.38</v>
      </c>
      <c r="K2118" s="10">
        <v>0.49525000000000002</v>
      </c>
      <c r="L2118" s="9">
        <v>0.4</v>
      </c>
      <c r="M2118" s="9">
        <v>0.87046119221416662</v>
      </c>
      <c r="N2118" s="10">
        <v>0.08</v>
      </c>
      <c r="O2118" s="10">
        <v>0.56000000000000005</v>
      </c>
      <c r="P2118" s="9">
        <v>0.3</v>
      </c>
      <c r="Q2118" s="10">
        <v>0.3175</v>
      </c>
      <c r="R2118" s="9">
        <v>0.76919999999999999</v>
      </c>
      <c r="S2118" s="9">
        <v>0.2333795121951221</v>
      </c>
      <c r="T2118" s="11">
        <v>0.337614678</v>
      </c>
      <c r="U2118" s="9">
        <v>1.5235910880000002E-2</v>
      </c>
      <c r="V2118" s="10">
        <v>5.7156519500000003E-2</v>
      </c>
      <c r="W2118" s="9">
        <v>4.4881928840523271E-2</v>
      </c>
      <c r="X2118" s="9">
        <v>7.3612317997076598E-2</v>
      </c>
      <c r="Y2118" s="9">
        <v>0.11900000000000011</v>
      </c>
      <c r="Z2118" s="9">
        <v>0.91</v>
      </c>
      <c r="AA2118" s="10">
        <v>0.14124293785310735</v>
      </c>
      <c r="AB2118" s="9">
        <v>0.66500000000000004</v>
      </c>
      <c r="AC2118" s="9">
        <v>0.71599999999999997</v>
      </c>
      <c r="AD2118" s="10">
        <v>0.54121113918558572</v>
      </c>
      <c r="AE2118" s="10">
        <v>0.54726804778571858</v>
      </c>
      <c r="AF2118" s="9">
        <v>2.7947960909558639E-3</v>
      </c>
      <c r="AG2118" s="9">
        <v>0.41329571428571432</v>
      </c>
    </row>
    <row r="2119" spans="3:33">
      <c r="C2119" t="s">
        <v>304</v>
      </c>
      <c r="D2119">
        <v>1996</v>
      </c>
      <c r="E2119" s="9">
        <v>0.63399782939832439</v>
      </c>
      <c r="F2119" s="9">
        <v>3.0520000000000005E-3</v>
      </c>
      <c r="G2119" s="9">
        <v>0.12400000000000011</v>
      </c>
      <c r="H2119" s="9">
        <v>0.19999999999999996</v>
      </c>
      <c r="I2119" s="9">
        <v>3.6666666666666667E-2</v>
      </c>
      <c r="J2119" s="9">
        <v>0.374</v>
      </c>
      <c r="K2119" s="10">
        <v>0.49525000000000002</v>
      </c>
      <c r="L2119" s="9">
        <v>0.38840000000000002</v>
      </c>
      <c r="M2119" s="9">
        <v>0.8676611922141666</v>
      </c>
      <c r="N2119" s="10">
        <v>0.08</v>
      </c>
      <c r="O2119" s="10">
        <v>0.56999999999999995</v>
      </c>
      <c r="P2119" s="9">
        <v>0.3</v>
      </c>
      <c r="Q2119" s="10">
        <v>0.3175</v>
      </c>
      <c r="R2119" s="9">
        <v>0.76919999999999999</v>
      </c>
      <c r="S2119" s="9">
        <v>0.22971707317073198</v>
      </c>
      <c r="T2119" s="11">
        <v>0.337614678</v>
      </c>
      <c r="U2119" s="9">
        <v>1.3888888889999999E-2</v>
      </c>
      <c r="V2119" s="10">
        <v>5.6559235749999999E-2</v>
      </c>
      <c r="W2119" s="9">
        <v>4.4881928840523271E-2</v>
      </c>
      <c r="X2119" s="9">
        <v>7.3612317997076598E-2</v>
      </c>
      <c r="Y2119" s="9">
        <v>0.11900000000000011</v>
      </c>
      <c r="Z2119" s="9">
        <v>0.91</v>
      </c>
      <c r="AA2119" s="10">
        <v>0.14124293785310735</v>
      </c>
      <c r="AB2119" s="9">
        <v>0.66400001529999997</v>
      </c>
      <c r="AC2119" s="9">
        <v>0.71799999999999997</v>
      </c>
      <c r="AD2119" s="10">
        <v>0.54205218282325196</v>
      </c>
      <c r="AE2119" s="10">
        <v>0.54823270180016004</v>
      </c>
      <c r="AF2119" s="9">
        <v>2.8518327445724444E-3</v>
      </c>
      <c r="AG2119" s="9">
        <v>0.43444485714285713</v>
      </c>
    </row>
    <row r="2120" spans="3:33">
      <c r="C2120" t="s">
        <v>304</v>
      </c>
      <c r="D2120">
        <v>1997</v>
      </c>
      <c r="E2120" s="9">
        <v>0.63399782939832439</v>
      </c>
      <c r="F2120" s="9">
        <v>3.0520000000000005E-3</v>
      </c>
      <c r="G2120" s="9">
        <v>0.11799999999999999</v>
      </c>
      <c r="H2120" s="9">
        <v>0.19999999999999996</v>
      </c>
      <c r="I2120" s="9">
        <v>3.6666666666666667E-2</v>
      </c>
      <c r="J2120" s="9">
        <v>0.36799999999999999</v>
      </c>
      <c r="K2120" s="10">
        <v>0.49525000000000002</v>
      </c>
      <c r="L2120" s="9">
        <v>0.37680000000000002</v>
      </c>
      <c r="M2120" s="9">
        <v>0.86570040790044112</v>
      </c>
      <c r="N2120" s="10">
        <v>0.08</v>
      </c>
      <c r="O2120" s="10">
        <v>0.55000000000000004</v>
      </c>
      <c r="P2120" s="9">
        <v>0.3</v>
      </c>
      <c r="Q2120" s="10">
        <v>0.3175</v>
      </c>
      <c r="R2120" s="9">
        <v>0.76919999999999999</v>
      </c>
      <c r="S2120" s="9">
        <v>0.22599512195122007</v>
      </c>
      <c r="T2120" s="11">
        <v>0.337614678</v>
      </c>
      <c r="U2120" s="9">
        <v>1.2952646240000001E-2</v>
      </c>
      <c r="V2120" s="10">
        <v>5.5961952000000002E-2</v>
      </c>
      <c r="W2120" s="9">
        <v>4.4881928840523271E-2</v>
      </c>
      <c r="X2120" s="9">
        <v>7.3612317997076598E-2</v>
      </c>
      <c r="Y2120" s="9">
        <v>0.11900000000000011</v>
      </c>
      <c r="Z2120" s="9">
        <v>0.91</v>
      </c>
      <c r="AA2120" s="10">
        <v>0.14124293785310735</v>
      </c>
      <c r="AB2120" s="9">
        <v>0.70600000380000005</v>
      </c>
      <c r="AC2120" s="9">
        <v>0.72400000000000009</v>
      </c>
      <c r="AD2120" s="10">
        <v>0.5258564339335442</v>
      </c>
      <c r="AE2120" s="10">
        <v>0.57500305513273497</v>
      </c>
      <c r="AF2120" s="9">
        <v>9.3733514826717778E-3</v>
      </c>
      <c r="AG2120" s="9">
        <v>0.49136671428571432</v>
      </c>
    </row>
    <row r="2121" spans="3:33">
      <c r="C2121" t="s">
        <v>304</v>
      </c>
      <c r="D2121">
        <v>1998</v>
      </c>
      <c r="E2121" s="9">
        <v>0.63399782939832439</v>
      </c>
      <c r="F2121" s="9">
        <v>3.0520000000000005E-3</v>
      </c>
      <c r="G2121" s="9">
        <v>0.11199999999999999</v>
      </c>
      <c r="H2121" s="9">
        <v>0.19999999999999996</v>
      </c>
      <c r="I2121" s="9">
        <v>3.6666666666666667E-2</v>
      </c>
      <c r="J2121" s="9">
        <v>0.36199999999999999</v>
      </c>
      <c r="K2121" s="10">
        <v>0.49525000000000002</v>
      </c>
      <c r="L2121" s="9">
        <v>0.36520000000000002</v>
      </c>
      <c r="M2121" s="9">
        <v>0.86405542298339766</v>
      </c>
      <c r="N2121" s="10">
        <v>0.08</v>
      </c>
      <c r="O2121" s="10">
        <v>0.69</v>
      </c>
      <c r="P2121" s="9">
        <v>0.3</v>
      </c>
      <c r="Q2121" s="10">
        <v>0.3175</v>
      </c>
      <c r="R2121" s="9">
        <v>0.76919999999999999</v>
      </c>
      <c r="S2121" s="9">
        <v>0.22222487804878199</v>
      </c>
      <c r="T2121" s="11">
        <v>0.337614678</v>
      </c>
      <c r="U2121" s="9">
        <v>1.1617400280000001E-2</v>
      </c>
      <c r="V2121" s="10">
        <v>5.5364668249999999E-2</v>
      </c>
      <c r="W2121" s="9">
        <v>4.4881928840523271E-2</v>
      </c>
      <c r="X2121" s="9">
        <v>7.3612317997076598E-2</v>
      </c>
      <c r="Y2121" s="9">
        <v>0.11900000000000011</v>
      </c>
      <c r="Z2121" s="9">
        <v>0.91</v>
      </c>
      <c r="AA2121" s="10">
        <v>0.14124293785310735</v>
      </c>
      <c r="AB2121" s="9">
        <v>0.71899999619999999</v>
      </c>
      <c r="AC2121" s="9">
        <v>0.72599999999999998</v>
      </c>
      <c r="AD2121" s="10">
        <v>0.50966068504383633</v>
      </c>
      <c r="AE2121" s="10">
        <v>0.60177340846530991</v>
      </c>
      <c r="AF2121" s="9">
        <v>3.3619227710169779E-2</v>
      </c>
      <c r="AG2121" s="9">
        <v>0.54828857142857146</v>
      </c>
    </row>
    <row r="2122" spans="3:33">
      <c r="C2122" t="s">
        <v>304</v>
      </c>
      <c r="D2122">
        <v>1999</v>
      </c>
      <c r="E2122" s="9">
        <v>0.63399782939832439</v>
      </c>
      <c r="F2122" s="9">
        <v>3.0520000000000005E-3</v>
      </c>
      <c r="G2122" s="9">
        <v>0.10599999999999998</v>
      </c>
      <c r="H2122" s="9">
        <v>0.19999999999999996</v>
      </c>
      <c r="I2122" s="9">
        <v>3.6666666666666667E-2</v>
      </c>
      <c r="J2122" s="9">
        <v>0.35599999999999998</v>
      </c>
      <c r="K2122" s="10">
        <v>0.49525000000000002</v>
      </c>
      <c r="L2122" s="9">
        <v>0.35359999999999997</v>
      </c>
      <c r="M2122" s="9">
        <v>0.86190647523303465</v>
      </c>
      <c r="N2122" s="10">
        <v>0.08</v>
      </c>
      <c r="O2122" s="10">
        <v>0.67</v>
      </c>
      <c r="P2122" s="9">
        <v>0.3</v>
      </c>
      <c r="Q2122" s="10">
        <v>0.3175</v>
      </c>
      <c r="R2122" s="9">
        <v>0.76919999999999999</v>
      </c>
      <c r="S2122" s="9">
        <v>0.21841658536585418</v>
      </c>
      <c r="T2122" s="11">
        <v>0.337614678</v>
      </c>
      <c r="U2122" s="9">
        <v>1.1460588309999999E-2</v>
      </c>
      <c r="V2122" s="10">
        <v>5.4767384500000002E-2</v>
      </c>
      <c r="W2122" s="9">
        <v>4.4881928840523271E-2</v>
      </c>
      <c r="X2122" s="9">
        <v>7.3612317997076598E-2</v>
      </c>
      <c r="Y2122" s="9">
        <v>0.11900000000000011</v>
      </c>
      <c r="Z2122" s="9">
        <v>0.91</v>
      </c>
      <c r="AA2122" s="10">
        <v>0.14124293785310735</v>
      </c>
      <c r="AB2122" s="9">
        <v>0.65400001529999996</v>
      </c>
      <c r="AC2122" s="9">
        <v>0.72599999999999998</v>
      </c>
      <c r="AD2122" s="10">
        <v>0.53070659243897522</v>
      </c>
      <c r="AE2122" s="10">
        <v>0.60994141566871796</v>
      </c>
      <c r="AF2122" s="9">
        <v>8.9397092828713123E-2</v>
      </c>
      <c r="AG2122" s="9">
        <v>0.5799709999999999</v>
      </c>
    </row>
    <row r="2123" spans="3:33">
      <c r="C2123" t="s">
        <v>304</v>
      </c>
      <c r="D2123">
        <v>2000</v>
      </c>
      <c r="E2123" s="9">
        <v>0.63399782939832439</v>
      </c>
      <c r="F2123" s="9">
        <v>3.0520000000000005E-3</v>
      </c>
      <c r="G2123" s="9">
        <v>9.9999999999999978E-2</v>
      </c>
      <c r="H2123" s="9">
        <v>0.19999999999999996</v>
      </c>
      <c r="I2123" s="9">
        <v>3.6666666666666667E-2</v>
      </c>
      <c r="J2123" s="9">
        <v>0.35</v>
      </c>
      <c r="K2123" s="10">
        <v>0.49525000000000002</v>
      </c>
      <c r="L2123" s="9">
        <v>0.34200000000000003</v>
      </c>
      <c r="M2123" s="9">
        <v>0.85906630170321763</v>
      </c>
      <c r="N2123" s="10">
        <v>0.08</v>
      </c>
      <c r="O2123" s="10">
        <v>0.69</v>
      </c>
      <c r="P2123" s="9">
        <v>0.3</v>
      </c>
      <c r="Q2123" s="10">
        <v>0.3175</v>
      </c>
      <c r="R2123" s="9">
        <v>0.76919999999999999</v>
      </c>
      <c r="S2123" s="9">
        <v>0.21458097560975797</v>
      </c>
      <c r="T2123" s="11">
        <v>0.337614678</v>
      </c>
      <c r="U2123" s="9">
        <v>9.9756151599999995E-3</v>
      </c>
      <c r="V2123" s="10">
        <v>5.4170100749999998E-2</v>
      </c>
      <c r="W2123" s="9">
        <v>4.4881928840523271E-2</v>
      </c>
      <c r="X2123" s="9">
        <v>7.3612317997076598E-2</v>
      </c>
      <c r="Y2123" s="9">
        <v>0.11900000000000011</v>
      </c>
      <c r="Z2123" s="9">
        <v>0.91</v>
      </c>
      <c r="AA2123" s="10">
        <v>0.14124293785310735</v>
      </c>
      <c r="AB2123" s="9">
        <v>0.65400001529999996</v>
      </c>
      <c r="AC2123" s="9">
        <v>0.71599999999999997</v>
      </c>
      <c r="AD2123" s="10">
        <v>0.55175249983411401</v>
      </c>
      <c r="AE2123" s="10">
        <v>0.618109422872126</v>
      </c>
      <c r="AF2123" s="9">
        <v>0.15453468773770668</v>
      </c>
      <c r="AG2123" s="9">
        <v>0.62804142857142853</v>
      </c>
    </row>
    <row r="2124" spans="3:33">
      <c r="C2124" t="s">
        <v>304</v>
      </c>
      <c r="D2124">
        <v>2001</v>
      </c>
      <c r="E2124" s="9">
        <v>0.63399782939832439</v>
      </c>
      <c r="F2124" s="9">
        <v>3.0520000000000005E-3</v>
      </c>
      <c r="G2124" s="9">
        <v>9.4000000000000083E-2</v>
      </c>
      <c r="H2124" s="9">
        <v>0.19999999999999996</v>
      </c>
      <c r="I2124" s="9">
        <v>3.6666666666666667E-2</v>
      </c>
      <c r="J2124" s="9">
        <v>0.34400000000000008</v>
      </c>
      <c r="K2124" s="10">
        <v>0.49525000000000002</v>
      </c>
      <c r="L2124" s="9">
        <v>0.33200000000000002</v>
      </c>
      <c r="M2124" s="9">
        <v>0.93266119221416666</v>
      </c>
      <c r="N2124" s="10">
        <v>0.08</v>
      </c>
      <c r="O2124" s="10">
        <v>0.6</v>
      </c>
      <c r="P2124" s="9">
        <v>0.3</v>
      </c>
      <c r="Q2124" s="10">
        <v>0.3175</v>
      </c>
      <c r="R2124" s="9">
        <v>0.76919999999999999</v>
      </c>
      <c r="S2124" s="9">
        <v>0.21076829268292807</v>
      </c>
      <c r="T2124" s="11">
        <v>0.337614678</v>
      </c>
      <c r="U2124" s="9">
        <v>5.4842601700000005E-3</v>
      </c>
      <c r="V2124" s="10">
        <v>5.3434901549999997E-2</v>
      </c>
      <c r="W2124" s="9">
        <v>4.4881928840523271E-2</v>
      </c>
      <c r="X2124" s="9">
        <v>7.3612317997076598E-2</v>
      </c>
      <c r="Y2124" s="9">
        <v>0.11900000000000011</v>
      </c>
      <c r="Z2124" s="9">
        <v>0.91</v>
      </c>
      <c r="AA2124" s="10">
        <v>0.14124293785310735</v>
      </c>
      <c r="AB2124" s="9">
        <v>0.65400001529999996</v>
      </c>
      <c r="AC2124" s="9">
        <v>0.70599999999999996</v>
      </c>
      <c r="AD2124" s="10">
        <v>0.56367292093338894</v>
      </c>
      <c r="AE2124" s="10">
        <v>0.61592750998409307</v>
      </c>
      <c r="AF2124" s="9">
        <v>0.1755651019848789</v>
      </c>
      <c r="AG2124" s="9">
        <v>0.61865371428571425</v>
      </c>
    </row>
    <row r="2125" spans="3:33">
      <c r="C2125" t="s">
        <v>304</v>
      </c>
      <c r="D2125">
        <v>2002</v>
      </c>
      <c r="E2125" s="9">
        <v>0.63399782939832439</v>
      </c>
      <c r="F2125" s="9">
        <v>3.0520000000000005E-3</v>
      </c>
      <c r="G2125" s="9">
        <v>8.7999999999999967E-2</v>
      </c>
      <c r="H2125" s="9">
        <v>0.19999999999999996</v>
      </c>
      <c r="I2125" s="9">
        <v>3.6666666666666667E-2</v>
      </c>
      <c r="J2125" s="9">
        <v>0.33799999999999997</v>
      </c>
      <c r="K2125" s="10">
        <v>0.49525000000000002</v>
      </c>
      <c r="L2125" s="9">
        <v>0.32200000000000001</v>
      </c>
      <c r="M2125" s="9">
        <v>0.93266119221416666</v>
      </c>
      <c r="N2125" s="10">
        <v>0.08</v>
      </c>
      <c r="O2125" s="10">
        <v>0.62</v>
      </c>
      <c r="P2125" s="9">
        <v>0.3</v>
      </c>
      <c r="Q2125" s="10">
        <v>0.3175</v>
      </c>
      <c r="R2125" s="9">
        <v>0.76919999999999999</v>
      </c>
      <c r="S2125" s="9">
        <v>0.20702829268292788</v>
      </c>
      <c r="T2125" s="11">
        <v>0.337614678</v>
      </c>
      <c r="U2125" s="9">
        <v>1.0148163180000001E-2</v>
      </c>
      <c r="V2125" s="10">
        <v>5.2699702349999995E-2</v>
      </c>
      <c r="W2125" s="9">
        <v>4.4881928840523271E-2</v>
      </c>
      <c r="X2125" s="9">
        <v>7.3612317997076598E-2</v>
      </c>
      <c r="Y2125" s="9">
        <v>0.11900000000000011</v>
      </c>
      <c r="Z2125" s="9">
        <v>0.91</v>
      </c>
      <c r="AA2125" s="10">
        <v>0.14124293785310735</v>
      </c>
      <c r="AB2125" s="9">
        <v>0.65495474330000003</v>
      </c>
      <c r="AC2125" s="9">
        <v>0.68500000000000005</v>
      </c>
      <c r="AD2125" s="10">
        <v>0.57559334203266399</v>
      </c>
      <c r="AE2125" s="10">
        <v>0.61374559709606002</v>
      </c>
      <c r="AF2125" s="9">
        <v>0.19073387628712998</v>
      </c>
      <c r="AG2125" s="9">
        <v>0.60950471428571429</v>
      </c>
    </row>
    <row r="2126" spans="3:33">
      <c r="C2126" t="s">
        <v>304</v>
      </c>
      <c r="D2126">
        <v>2003</v>
      </c>
      <c r="E2126" s="9">
        <v>0.63399782939832439</v>
      </c>
      <c r="F2126" s="9">
        <v>3.0520000000000005E-3</v>
      </c>
      <c r="G2126" s="9">
        <v>8.2000000000000073E-2</v>
      </c>
      <c r="H2126" s="9">
        <v>0.19999999999999996</v>
      </c>
      <c r="I2126" s="9">
        <v>3.6666666666666667E-2</v>
      </c>
      <c r="J2126" s="9">
        <v>0.33200000000000007</v>
      </c>
      <c r="K2126" s="10">
        <v>0.49525000000000002</v>
      </c>
      <c r="L2126" s="9">
        <v>0.312</v>
      </c>
      <c r="M2126" s="9">
        <v>0.9147384428223333</v>
      </c>
      <c r="N2126" s="10">
        <v>0.08</v>
      </c>
      <c r="O2126" s="10">
        <v>0.62</v>
      </c>
      <c r="P2126" s="9">
        <v>0.3</v>
      </c>
      <c r="Q2126" s="10">
        <v>0.3175</v>
      </c>
      <c r="R2126" s="9">
        <v>0.76919999999999999</v>
      </c>
      <c r="S2126" s="9">
        <v>0.20338975609756205</v>
      </c>
      <c r="T2126" s="11">
        <v>0.337614678</v>
      </c>
      <c r="U2126" s="9">
        <v>2.13523132E-3</v>
      </c>
      <c r="V2126" s="10">
        <v>5.1964503150000001E-2</v>
      </c>
      <c r="W2126" s="9">
        <v>4.4881928840523271E-2</v>
      </c>
      <c r="X2126" s="9">
        <v>7.3612317997076598E-2</v>
      </c>
      <c r="Y2126" s="9">
        <v>0.11900000000000011</v>
      </c>
      <c r="Z2126" s="9">
        <v>0.91</v>
      </c>
      <c r="AA2126" s="10">
        <v>0.14124293785310735</v>
      </c>
      <c r="AB2126" s="9">
        <v>0.65590947129999999</v>
      </c>
      <c r="AC2126" s="9">
        <v>0.68400000000000005</v>
      </c>
      <c r="AD2126" s="10">
        <v>0.53815793852649807</v>
      </c>
      <c r="AE2126" s="10">
        <v>0.59929721268722203</v>
      </c>
      <c r="AF2126" s="9">
        <v>0.24662657203041666</v>
      </c>
      <c r="AG2126" s="9">
        <v>0.66422585714285709</v>
      </c>
    </row>
    <row r="2127" spans="3:33">
      <c r="C2127" t="s">
        <v>304</v>
      </c>
      <c r="D2127">
        <v>2004</v>
      </c>
      <c r="E2127" s="9">
        <v>0.63399782939832439</v>
      </c>
      <c r="F2127" s="9">
        <v>3.0520000000000005E-3</v>
      </c>
      <c r="G2127" s="9">
        <v>7.5999999999999956E-2</v>
      </c>
      <c r="H2127" s="9">
        <v>0.19999999999999996</v>
      </c>
      <c r="I2127" s="9">
        <v>3.6666666666666667E-2</v>
      </c>
      <c r="J2127" s="9">
        <v>0.32599999999999996</v>
      </c>
      <c r="K2127" s="10">
        <v>0.49525000000000002</v>
      </c>
      <c r="L2127" s="9">
        <v>0.30199999999999999</v>
      </c>
      <c r="M2127" s="9">
        <v>0.92973236009733329</v>
      </c>
      <c r="N2127" s="10">
        <v>0.08</v>
      </c>
      <c r="O2127" s="10">
        <v>0.61</v>
      </c>
      <c r="P2127" s="9">
        <v>0.3</v>
      </c>
      <c r="Q2127" s="10">
        <v>0.3175</v>
      </c>
      <c r="R2127" s="9">
        <v>0.76919999999999999</v>
      </c>
      <c r="S2127" s="9">
        <v>0.19987268292683014</v>
      </c>
      <c r="T2127" s="11">
        <v>0.337614678</v>
      </c>
      <c r="U2127" s="9">
        <v>1.22100122E-3</v>
      </c>
      <c r="V2127" s="10">
        <v>5.1229303949999999E-2</v>
      </c>
      <c r="W2127" s="9">
        <v>4.4881928840523271E-2</v>
      </c>
      <c r="X2127" s="9">
        <v>7.3612317997076598E-2</v>
      </c>
      <c r="Y2127" s="9">
        <v>0.11900000000000011</v>
      </c>
      <c r="Z2127" s="9">
        <v>0.91</v>
      </c>
      <c r="AA2127" s="10">
        <v>0.14124293785310735</v>
      </c>
      <c r="AB2127" s="9">
        <v>0.65686419929999995</v>
      </c>
      <c r="AC2127" s="9">
        <v>0.65300000000000002</v>
      </c>
      <c r="AD2127" s="10">
        <v>0.54269748769991799</v>
      </c>
      <c r="AE2127" s="10">
        <v>0.599857917838442</v>
      </c>
      <c r="AF2127" s="9">
        <v>0.4408474010570767</v>
      </c>
      <c r="AG2127" s="9">
        <v>0.64719871428571429</v>
      </c>
    </row>
    <row r="2128" spans="3:33">
      <c r="C2128" t="s">
        <v>304</v>
      </c>
      <c r="D2128">
        <v>2005</v>
      </c>
      <c r="E2128" s="9">
        <v>0.63399782939832439</v>
      </c>
      <c r="F2128" s="9">
        <v>3.0520000000000005E-3</v>
      </c>
      <c r="G2128" s="9">
        <v>6.9999999999999951E-2</v>
      </c>
      <c r="H2128" s="9">
        <v>0.19999999999999996</v>
      </c>
      <c r="I2128" s="9">
        <v>3.6666666666666667E-2</v>
      </c>
      <c r="J2128" s="9">
        <v>0.31999999999999995</v>
      </c>
      <c r="K2128" s="10">
        <v>0.49525000000000002</v>
      </c>
      <c r="L2128" s="9">
        <v>0.29199999999999998</v>
      </c>
      <c r="M2128" s="9">
        <v>0.94263381995133333</v>
      </c>
      <c r="N2128" s="10">
        <v>0.08</v>
      </c>
      <c r="O2128" s="10">
        <v>0.66</v>
      </c>
      <c r="P2128" s="9">
        <v>0.3</v>
      </c>
      <c r="Q2128" s="10">
        <v>0.3175</v>
      </c>
      <c r="R2128" s="9">
        <v>0.76919999999999999</v>
      </c>
      <c r="S2128" s="9">
        <v>0.196467317073172</v>
      </c>
      <c r="T2128" s="11">
        <v>0.337614678</v>
      </c>
      <c r="U2128" s="9">
        <v>1.6417523500000001E-3</v>
      </c>
      <c r="V2128" s="10">
        <v>5.0494104749999998E-2</v>
      </c>
      <c r="W2128" s="9">
        <v>4.4881928840523271E-2</v>
      </c>
      <c r="X2128" s="9">
        <v>7.3612317997076598E-2</v>
      </c>
      <c r="Y2128" s="9">
        <v>0.11900000000000011</v>
      </c>
      <c r="Z2128" s="9">
        <v>0.91</v>
      </c>
      <c r="AA2128" s="10">
        <v>0.14124293785310735</v>
      </c>
      <c r="AB2128" s="9">
        <v>0.65781892729999991</v>
      </c>
      <c r="AC2128" s="9">
        <v>0.64300000000000002</v>
      </c>
      <c r="AD2128" s="10">
        <v>0.50274842241375339</v>
      </c>
      <c r="AE2128" s="10">
        <v>0.57868025976635795</v>
      </c>
      <c r="AF2128" s="9">
        <v>0.60125944244888774</v>
      </c>
      <c r="AG2128" s="9">
        <v>0.62697542857142863</v>
      </c>
    </row>
    <row r="2129" spans="3:33">
      <c r="C2129" t="s">
        <v>304</v>
      </c>
      <c r="D2129">
        <v>2006</v>
      </c>
      <c r="E2129" s="9">
        <v>0.63399782939832439</v>
      </c>
      <c r="F2129" s="9">
        <v>3.0520000000000005E-3</v>
      </c>
      <c r="G2129" s="9">
        <v>6.9999999999999951E-2</v>
      </c>
      <c r="H2129" s="9">
        <v>0.19999999999999996</v>
      </c>
      <c r="I2129" s="9">
        <v>3.6666666666666667E-2</v>
      </c>
      <c r="J2129" s="9">
        <v>0.31666666666666676</v>
      </c>
      <c r="K2129" s="10">
        <v>0.49525000000000002</v>
      </c>
      <c r="L2129" s="9">
        <v>0.28399999999999997</v>
      </c>
      <c r="M2129" s="9">
        <v>0.93694038929433332</v>
      </c>
      <c r="N2129" s="10">
        <v>0.08</v>
      </c>
      <c r="O2129" s="10">
        <v>0.66</v>
      </c>
      <c r="P2129" s="9">
        <v>0.3</v>
      </c>
      <c r="Q2129" s="10">
        <v>0.3175</v>
      </c>
      <c r="R2129" s="9">
        <v>0.76919999999999999</v>
      </c>
      <c r="S2129" s="9">
        <v>0.19318243902439203</v>
      </c>
      <c r="T2129" s="11">
        <v>0.337614678</v>
      </c>
      <c r="U2129" s="9">
        <v>1.6670834400000002E-3</v>
      </c>
      <c r="V2129" s="10">
        <v>4.9706182583333335E-2</v>
      </c>
      <c r="W2129" s="9">
        <v>4.4881928840523271E-2</v>
      </c>
      <c r="X2129" s="9">
        <v>7.3612317997076598E-2</v>
      </c>
      <c r="Y2129" s="9">
        <v>0.11900000000000011</v>
      </c>
      <c r="Z2129" s="9">
        <v>0.91</v>
      </c>
      <c r="AA2129" s="10">
        <v>0.14124293785310735</v>
      </c>
      <c r="AB2129" s="9">
        <v>0.65877365529999998</v>
      </c>
      <c r="AC2129" s="9">
        <v>0.65599999999999992</v>
      </c>
      <c r="AD2129" s="10">
        <v>0.51578366167393752</v>
      </c>
      <c r="AE2129" s="10">
        <v>0.60376807153397405</v>
      </c>
      <c r="AF2129" s="9">
        <v>0.73490541407166887</v>
      </c>
      <c r="AG2129" s="9">
        <v>0.64182642857142858</v>
      </c>
    </row>
    <row r="2130" spans="3:33">
      <c r="C2130" t="s">
        <v>304</v>
      </c>
      <c r="D2130">
        <v>2007</v>
      </c>
      <c r="E2130" s="9">
        <v>0.63399782939832439</v>
      </c>
      <c r="F2130" s="9">
        <v>3.0520000000000005E-3</v>
      </c>
      <c r="G2130" s="9">
        <v>6.9999999999999951E-2</v>
      </c>
      <c r="H2130" s="9">
        <v>0.19999999999999996</v>
      </c>
      <c r="I2130" s="9">
        <v>3.6666666666666667E-2</v>
      </c>
      <c r="J2130" s="9">
        <v>0.31333333333333324</v>
      </c>
      <c r="K2130" s="10">
        <v>0.49525000000000002</v>
      </c>
      <c r="L2130" s="9">
        <v>0.27600000000000002</v>
      </c>
      <c r="M2130" s="9">
        <v>0.94402068126516669</v>
      </c>
      <c r="N2130" s="10">
        <v>0.08</v>
      </c>
      <c r="O2130" s="10">
        <v>0.76</v>
      </c>
      <c r="P2130" s="9">
        <v>0.3</v>
      </c>
      <c r="Q2130" s="10">
        <v>0.3175</v>
      </c>
      <c r="R2130" s="9">
        <v>0.76919999999999999</v>
      </c>
      <c r="S2130" s="9">
        <v>0.18995853658536588</v>
      </c>
      <c r="T2130" s="11">
        <v>0.337614678</v>
      </c>
      <c r="U2130" s="9">
        <v>1.5114873E-3</v>
      </c>
      <c r="V2130" s="10">
        <v>4.8918260416666665E-2</v>
      </c>
      <c r="W2130" s="9">
        <v>4.4881928840523271E-2</v>
      </c>
      <c r="X2130" s="9">
        <v>7.3612317997076598E-2</v>
      </c>
      <c r="Y2130" s="9">
        <v>0.11900000000000011</v>
      </c>
      <c r="Z2130" s="9">
        <v>0.91</v>
      </c>
      <c r="AA2130" s="10">
        <v>0.14124293785310735</v>
      </c>
      <c r="AB2130" s="9">
        <v>0.63349999999999995</v>
      </c>
      <c r="AC2130" s="9">
        <v>0.64599999999999991</v>
      </c>
      <c r="AD2130" s="10">
        <v>0.51884460666040744</v>
      </c>
      <c r="AE2130" s="10">
        <v>0.61141140276944395</v>
      </c>
      <c r="AF2130" s="9">
        <v>1</v>
      </c>
      <c r="AG2130" s="9">
        <v>0.64333071428571431</v>
      </c>
    </row>
    <row r="2131" spans="3:33">
      <c r="C2131" t="s">
        <v>304</v>
      </c>
      <c r="D2131">
        <v>2008</v>
      </c>
      <c r="E2131" s="9">
        <v>0.63399782939832439</v>
      </c>
      <c r="F2131" s="9">
        <v>3.0520000000000005E-3</v>
      </c>
      <c r="G2131" s="9">
        <v>6.9999999999999951E-2</v>
      </c>
      <c r="H2131" s="9">
        <v>0.19999999999999996</v>
      </c>
      <c r="I2131" s="9">
        <v>3.6666666666666667E-2</v>
      </c>
      <c r="J2131" s="9">
        <v>0.31000000000000005</v>
      </c>
      <c r="K2131" s="10">
        <v>0.49525000000000002</v>
      </c>
      <c r="L2131" s="9">
        <v>0.26800000000000002</v>
      </c>
      <c r="M2131" s="9">
        <v>0.94121958637466663</v>
      </c>
      <c r="N2131" s="10">
        <v>0.08</v>
      </c>
      <c r="O2131" s="10">
        <v>0.77519999966025355</v>
      </c>
      <c r="P2131" s="9">
        <v>0.3</v>
      </c>
      <c r="Q2131" s="10">
        <v>0.3175</v>
      </c>
      <c r="R2131" s="9">
        <v>0.76919999999999999</v>
      </c>
      <c r="S2131" s="9">
        <v>0.18678487804878185</v>
      </c>
      <c r="T2131" s="11">
        <v>0.337614678</v>
      </c>
      <c r="U2131" s="9">
        <v>1.9090800599999998E-3</v>
      </c>
      <c r="V2131" s="10">
        <v>4.8130338250000002E-2</v>
      </c>
      <c r="W2131" s="9">
        <v>4.4881928840523271E-2</v>
      </c>
      <c r="X2131" s="9">
        <v>7.3612317997076598E-2</v>
      </c>
      <c r="Y2131" s="9">
        <v>0.11900000000000011</v>
      </c>
      <c r="Z2131" s="9">
        <v>0.91</v>
      </c>
      <c r="AA2131" s="10">
        <v>0.14124293785310735</v>
      </c>
      <c r="AB2131" s="9">
        <v>0.61860000000000004</v>
      </c>
      <c r="AC2131" s="9">
        <v>0.64700000000000002</v>
      </c>
      <c r="AD2131" s="10">
        <v>0.50646272174867502</v>
      </c>
      <c r="AE2131" s="10">
        <v>0.60678557455366</v>
      </c>
      <c r="AF2131" s="9">
        <v>1</v>
      </c>
      <c r="AG2131" s="9">
        <v>0.64438214285714279</v>
      </c>
    </row>
    <row r="2132" spans="3:33">
      <c r="C2132" t="s">
        <v>304</v>
      </c>
      <c r="D2132">
        <v>2009</v>
      </c>
      <c r="E2132" s="9">
        <v>0.63399782939832439</v>
      </c>
      <c r="F2132" s="9">
        <v>3.0520000000000005E-3</v>
      </c>
      <c r="G2132" s="9">
        <v>8.8599999584257572E-2</v>
      </c>
      <c r="H2132" s="9">
        <v>0.19999999999999996</v>
      </c>
      <c r="I2132" s="9">
        <v>3.6666666666666667E-2</v>
      </c>
      <c r="J2132" s="9">
        <v>0.32379999969154594</v>
      </c>
      <c r="K2132" s="10">
        <v>0.49525000000000002</v>
      </c>
      <c r="L2132" s="9">
        <v>0.26</v>
      </c>
      <c r="M2132" s="9">
        <v>0.94121958637466663</v>
      </c>
      <c r="N2132" s="10">
        <v>0.08</v>
      </c>
      <c r="O2132" s="10">
        <v>0.79039999932050709</v>
      </c>
      <c r="P2132" s="9">
        <v>0.3</v>
      </c>
      <c r="Q2132" s="10">
        <v>0.3175</v>
      </c>
      <c r="R2132" s="9">
        <v>0.76919999999999999</v>
      </c>
      <c r="S2132" s="9">
        <v>0.21704917981134653</v>
      </c>
      <c r="T2132" s="11">
        <v>0.337614678</v>
      </c>
      <c r="U2132" s="9">
        <v>9.8024799999999997E-4</v>
      </c>
      <c r="V2132" s="10">
        <v>4.9092944993484065E-2</v>
      </c>
      <c r="W2132" s="9">
        <v>4.4881928840523271E-2</v>
      </c>
      <c r="X2132" s="9">
        <v>7.3612317997076598E-2</v>
      </c>
      <c r="Y2132" s="9">
        <v>0.11900000000000011</v>
      </c>
      <c r="Z2132" s="9">
        <v>0.91</v>
      </c>
      <c r="AA2132" s="10">
        <v>0.14124293785310735</v>
      </c>
      <c r="AB2132" s="9">
        <v>0.62622799982950084</v>
      </c>
      <c r="AC2132" s="9">
        <v>0.64700000000000002</v>
      </c>
      <c r="AD2132" s="10">
        <v>0.52916793036257403</v>
      </c>
      <c r="AE2132" s="10">
        <v>0.612928318539262</v>
      </c>
      <c r="AF2132" s="9">
        <v>1</v>
      </c>
      <c r="AG2132" s="9">
        <v>0.6314945002880612</v>
      </c>
    </row>
    <row r="2133" spans="3:33">
      <c r="C2133" t="s">
        <v>304</v>
      </c>
      <c r="D2133">
        <v>2010</v>
      </c>
      <c r="E2133" s="9">
        <v>0.63399782939832439</v>
      </c>
      <c r="F2133" s="9">
        <v>3.0520000000000005E-3</v>
      </c>
      <c r="G2133" s="9">
        <v>0.10719999916851519</v>
      </c>
      <c r="H2133" s="9">
        <v>0.19999999999999996</v>
      </c>
      <c r="I2133" s="9">
        <v>3.6666666666666667E-2</v>
      </c>
      <c r="J2133" s="9">
        <v>0.33759999938309193</v>
      </c>
      <c r="K2133" s="10">
        <v>0.49525000000000002</v>
      </c>
      <c r="L2133" s="9">
        <v>0.26259999994188549</v>
      </c>
      <c r="M2133" s="9">
        <v>0.94121958637466663</v>
      </c>
      <c r="N2133" s="10">
        <v>0.08</v>
      </c>
      <c r="O2133" s="10">
        <v>0.80559999898076062</v>
      </c>
      <c r="P2133" s="9">
        <v>0.3</v>
      </c>
      <c r="Q2133" s="10">
        <v>0.3175</v>
      </c>
      <c r="R2133" s="9">
        <v>0.76919999999999999</v>
      </c>
      <c r="S2133" s="9">
        <v>0.24731348157391098</v>
      </c>
      <c r="T2133" s="11">
        <v>0.337614678</v>
      </c>
      <c r="U2133" s="9">
        <v>9.9005047978089743E-4</v>
      </c>
      <c r="V2133" s="10">
        <v>5.0055551736968129E-2</v>
      </c>
      <c r="W2133" s="9">
        <v>4.4881928840523271E-2</v>
      </c>
      <c r="X2133" s="9">
        <v>7.3612317997076598E-2</v>
      </c>
      <c r="Y2133" s="9">
        <v>0.11900000000000011</v>
      </c>
      <c r="Z2133" s="9">
        <v>0.91</v>
      </c>
      <c r="AA2133" s="10">
        <v>0.14124293785310735</v>
      </c>
      <c r="AB2133" s="9">
        <v>0.63385599965900186</v>
      </c>
      <c r="AC2133" s="9">
        <v>0.64800000000000002</v>
      </c>
      <c r="AD2133" s="10">
        <v>0.52887625106546776</v>
      </c>
      <c r="AE2133" s="10">
        <v>0.61179903537911084</v>
      </c>
      <c r="AF2133" s="9">
        <v>1</v>
      </c>
      <c r="AG2133" s="9">
        <v>0.61860685771897961</v>
      </c>
    </row>
    <row r="2134" spans="3:33">
      <c r="C2134" t="s">
        <v>306</v>
      </c>
      <c r="D2134">
        <v>1995</v>
      </c>
      <c r="E2134" s="9">
        <v>0.63714336252189141</v>
      </c>
      <c r="F2134" s="9">
        <v>3.39E-4</v>
      </c>
      <c r="G2134" s="9">
        <v>0.59000000000000008</v>
      </c>
      <c r="H2134" s="9">
        <v>0.125</v>
      </c>
      <c r="I2134" s="9">
        <v>0.192</v>
      </c>
      <c r="J2134" s="9">
        <v>0.53</v>
      </c>
      <c r="K2134" s="10">
        <v>0.49116666666666664</v>
      </c>
      <c r="L2134" s="9">
        <v>0.8590000000000001</v>
      </c>
      <c r="M2134" s="9">
        <v>0.70542158700403101</v>
      </c>
      <c r="N2134" s="10">
        <v>0.14000000000000001</v>
      </c>
      <c r="O2134" s="10">
        <v>1</v>
      </c>
      <c r="P2134" s="9">
        <v>0.54</v>
      </c>
      <c r="Q2134" s="10">
        <v>0.76749999999999996</v>
      </c>
      <c r="R2134" s="9">
        <v>0.9748</v>
      </c>
      <c r="S2134" s="9">
        <v>0.57430341463414813</v>
      </c>
      <c r="T2134" s="11">
        <v>0.617549668</v>
      </c>
      <c r="U2134" s="9">
        <v>6.657610286E-2</v>
      </c>
      <c r="V2134" s="10">
        <v>0.37346925549999999</v>
      </c>
      <c r="W2134" s="9">
        <v>2.1615336702716526E-2</v>
      </c>
      <c r="X2134" s="9">
        <v>2.7365348741470199E-2</v>
      </c>
      <c r="Y2134" s="9">
        <v>0.9</v>
      </c>
      <c r="Z2134" s="9">
        <v>0.3</v>
      </c>
      <c r="AA2134" s="10">
        <v>9.9368458243165661E-3</v>
      </c>
      <c r="AB2134" s="9">
        <v>0.96599999905</v>
      </c>
      <c r="AC2134" s="9">
        <v>0.57428000026196246</v>
      </c>
      <c r="AD2134" s="10">
        <v>0.23521676234694594</v>
      </c>
      <c r="AE2134" s="10">
        <v>0.58685858715253514</v>
      </c>
      <c r="AF2134" s="9">
        <v>5.1429824002228791E-4</v>
      </c>
      <c r="AG2134" s="9">
        <v>4.2475571428571425E-2</v>
      </c>
    </row>
    <row r="2135" spans="3:33">
      <c r="C2135" t="s">
        <v>306</v>
      </c>
      <c r="D2135">
        <v>1996</v>
      </c>
      <c r="E2135" s="9">
        <v>0.63714336252189141</v>
      </c>
      <c r="F2135" s="9">
        <v>3.39E-4</v>
      </c>
      <c r="G2135" s="9">
        <v>0.59399999999999997</v>
      </c>
      <c r="H2135" s="9">
        <v>0.125</v>
      </c>
      <c r="I2135" s="9">
        <v>0.192</v>
      </c>
      <c r="J2135" s="9">
        <v>0.53200000000000003</v>
      </c>
      <c r="K2135" s="10">
        <v>0.49116666666666664</v>
      </c>
      <c r="L2135" s="9">
        <v>0.86080000000000001</v>
      </c>
      <c r="M2135" s="9">
        <v>0.7053158508158206</v>
      </c>
      <c r="N2135" s="10">
        <v>0.14000000000000001</v>
      </c>
      <c r="O2135" s="10">
        <v>1</v>
      </c>
      <c r="P2135" s="9">
        <v>0.54</v>
      </c>
      <c r="Q2135" s="10">
        <v>0.76749999999999996</v>
      </c>
      <c r="R2135" s="9">
        <v>0.9748</v>
      </c>
      <c r="S2135" s="9">
        <v>0.56864634146341597</v>
      </c>
      <c r="T2135" s="11">
        <v>0.617549668</v>
      </c>
      <c r="U2135" s="9">
        <v>5.9905369270000002E-2</v>
      </c>
      <c r="V2135" s="10">
        <v>0.36842193359999997</v>
      </c>
      <c r="W2135" s="9">
        <v>2.1615336702716526E-2</v>
      </c>
      <c r="X2135" s="9">
        <v>2.7365348741470199E-2</v>
      </c>
      <c r="Y2135" s="9">
        <v>0.9</v>
      </c>
      <c r="Z2135" s="9">
        <v>0.3</v>
      </c>
      <c r="AA2135" s="10">
        <v>9.9368458243165661E-3</v>
      </c>
      <c r="AB2135" s="9">
        <v>0.96499999999999997</v>
      </c>
      <c r="AC2135" s="9">
        <v>0.58599999999999997</v>
      </c>
      <c r="AD2135" s="10">
        <v>0.229813022926254</v>
      </c>
      <c r="AE2135" s="10">
        <v>0.58863121133970808</v>
      </c>
      <c r="AF2135" s="9">
        <v>5.2479412223233328E-4</v>
      </c>
      <c r="AG2135" s="9">
        <v>4.7802000000000004E-2</v>
      </c>
    </row>
    <row r="2136" spans="3:33">
      <c r="C2136" t="s">
        <v>306</v>
      </c>
      <c r="D2136">
        <v>1997</v>
      </c>
      <c r="E2136" s="9">
        <v>0.63714336252189141</v>
      </c>
      <c r="F2136" s="9">
        <v>3.39E-4</v>
      </c>
      <c r="G2136" s="9">
        <v>0.59799999999999998</v>
      </c>
      <c r="H2136" s="9">
        <v>0.125</v>
      </c>
      <c r="I2136" s="9">
        <v>0.192</v>
      </c>
      <c r="J2136" s="9">
        <v>0.53400000000000003</v>
      </c>
      <c r="K2136" s="10">
        <v>0.49116666666666664</v>
      </c>
      <c r="L2136" s="9">
        <v>0.86260000000000003</v>
      </c>
      <c r="M2136" s="9">
        <v>0.70536140593751773</v>
      </c>
      <c r="N2136" s="10">
        <v>0.14000000000000001</v>
      </c>
      <c r="O2136" s="10">
        <v>1</v>
      </c>
      <c r="P2136" s="9">
        <v>0.54</v>
      </c>
      <c r="Q2136" s="10">
        <v>0.76749999999999996</v>
      </c>
      <c r="R2136" s="9">
        <v>0.9748</v>
      </c>
      <c r="S2136" s="9">
        <v>0.56240487804878203</v>
      </c>
      <c r="T2136" s="11">
        <v>0.617549668</v>
      </c>
      <c r="U2136" s="9">
        <v>0.3386172153</v>
      </c>
      <c r="V2136" s="10">
        <v>0.36337461169999996</v>
      </c>
      <c r="W2136" s="9">
        <v>2.1615336702716526E-2</v>
      </c>
      <c r="X2136" s="9">
        <v>2.7365348741470199E-2</v>
      </c>
      <c r="Y2136" s="9">
        <v>0.9</v>
      </c>
      <c r="Z2136" s="9">
        <v>0.3</v>
      </c>
      <c r="AA2136" s="10">
        <v>9.9368458243165661E-3</v>
      </c>
      <c r="AB2136" s="9">
        <v>0.96499999999999997</v>
      </c>
      <c r="AC2136" s="9">
        <v>0.56700000000000006</v>
      </c>
      <c r="AD2136" s="10">
        <v>0.33922171418066605</v>
      </c>
      <c r="AE2136" s="10">
        <v>0.5516701793796206</v>
      </c>
      <c r="AF2136" s="9">
        <v>8.621536755285444E-4</v>
      </c>
      <c r="AG2136" s="9">
        <v>3.8331928571428565E-2</v>
      </c>
    </row>
    <row r="2137" spans="3:33">
      <c r="C2137" t="s">
        <v>306</v>
      </c>
      <c r="D2137">
        <v>1998</v>
      </c>
      <c r="E2137" s="9">
        <v>0.63714336252189141</v>
      </c>
      <c r="F2137" s="9">
        <v>3.39E-4</v>
      </c>
      <c r="G2137" s="9">
        <v>0.60200000000000009</v>
      </c>
      <c r="H2137" s="9">
        <v>0.125</v>
      </c>
      <c r="I2137" s="9">
        <v>0.192</v>
      </c>
      <c r="J2137" s="9">
        <v>0.53600000000000003</v>
      </c>
      <c r="K2137" s="10">
        <v>0.49116666666666664</v>
      </c>
      <c r="L2137" s="9">
        <v>0.86439999999999995</v>
      </c>
      <c r="M2137" s="9">
        <v>0.73480303030299998</v>
      </c>
      <c r="N2137" s="10">
        <v>0.14000000000000001</v>
      </c>
      <c r="O2137" s="10">
        <v>1</v>
      </c>
      <c r="P2137" s="9">
        <v>0.54</v>
      </c>
      <c r="Q2137" s="10">
        <v>0.76749999999999996</v>
      </c>
      <c r="R2137" s="9">
        <v>0.9748</v>
      </c>
      <c r="S2137" s="9">
        <v>0.55534585365853806</v>
      </c>
      <c r="T2137" s="11">
        <v>0.617549668</v>
      </c>
      <c r="U2137" s="9">
        <v>0.20351868670000001</v>
      </c>
      <c r="V2137" s="10">
        <v>0.3583272898</v>
      </c>
      <c r="W2137" s="9">
        <v>2.1615336702716526E-2</v>
      </c>
      <c r="X2137" s="9">
        <v>2.7365348741470199E-2</v>
      </c>
      <c r="Y2137" s="9">
        <v>0.9</v>
      </c>
      <c r="Z2137" s="9">
        <v>0.3</v>
      </c>
      <c r="AA2137" s="10">
        <v>9.9368458243165661E-3</v>
      </c>
      <c r="AB2137" s="9">
        <v>0.96499999999999997</v>
      </c>
      <c r="AC2137" s="9">
        <v>0.55200000000000005</v>
      </c>
      <c r="AD2137" s="10">
        <v>0.44863040543507804</v>
      </c>
      <c r="AE2137" s="10">
        <v>0.51470914741953322</v>
      </c>
      <c r="AF2137" s="9">
        <v>1.2091662722408889E-3</v>
      </c>
      <c r="AG2137" s="9">
        <v>2.8861857142857144E-2</v>
      </c>
    </row>
    <row r="2138" spans="3:33">
      <c r="C2138" t="s">
        <v>306</v>
      </c>
      <c r="D2138">
        <v>1999</v>
      </c>
      <c r="E2138" s="9">
        <v>0.63714336252189141</v>
      </c>
      <c r="F2138" s="9">
        <v>3.39E-4</v>
      </c>
      <c r="G2138" s="9">
        <v>0.60600000000000009</v>
      </c>
      <c r="H2138" s="9">
        <v>0.125</v>
      </c>
      <c r="I2138" s="9">
        <v>0.192</v>
      </c>
      <c r="J2138" s="9">
        <v>0.53800000000000003</v>
      </c>
      <c r="K2138" s="10">
        <v>0.49116666666666664</v>
      </c>
      <c r="L2138" s="9">
        <v>0.86620000000000008</v>
      </c>
      <c r="M2138" s="9">
        <v>0.73480303030299998</v>
      </c>
      <c r="N2138" s="10">
        <v>0.14000000000000001</v>
      </c>
      <c r="O2138" s="10">
        <v>1</v>
      </c>
      <c r="P2138" s="9">
        <v>0.54</v>
      </c>
      <c r="Q2138" s="10">
        <v>0.76749999999999996</v>
      </c>
      <c r="R2138" s="9">
        <v>0.9748</v>
      </c>
      <c r="S2138" s="9">
        <v>0.54746097560975593</v>
      </c>
      <c r="T2138" s="11">
        <v>0.617549668</v>
      </c>
      <c r="U2138" s="9">
        <v>0.24208050910000001</v>
      </c>
      <c r="V2138" s="10">
        <v>0.35327996789999999</v>
      </c>
      <c r="W2138" s="9">
        <v>2.1615336702716526E-2</v>
      </c>
      <c r="X2138" s="9">
        <v>2.7365348741470199E-2</v>
      </c>
      <c r="Y2138" s="9">
        <v>0.9</v>
      </c>
      <c r="Z2138" s="9">
        <v>0.3</v>
      </c>
      <c r="AA2138" s="10">
        <v>9.9368458243165661E-3</v>
      </c>
      <c r="AB2138" s="9">
        <v>0.96499999999999997</v>
      </c>
      <c r="AC2138" s="9">
        <v>0.56299999999999994</v>
      </c>
      <c r="AD2138" s="10">
        <v>0.42925842904326006</v>
      </c>
      <c r="AE2138" s="10">
        <v>0.50614428056634586</v>
      </c>
      <c r="AF2138" s="9">
        <v>1.4949691714229998E-3</v>
      </c>
      <c r="AG2138" s="9">
        <v>2.8868714285714286E-2</v>
      </c>
    </row>
    <row r="2139" spans="3:33">
      <c r="C2139" t="s">
        <v>306</v>
      </c>
      <c r="D2139">
        <v>2000</v>
      </c>
      <c r="E2139" s="9">
        <v>0.63714336252189141</v>
      </c>
      <c r="F2139" s="9">
        <v>3.39E-4</v>
      </c>
      <c r="G2139" s="9">
        <v>0.61</v>
      </c>
      <c r="H2139" s="9">
        <v>0.125</v>
      </c>
      <c r="I2139" s="9">
        <v>0.192</v>
      </c>
      <c r="J2139" s="9">
        <v>0.54</v>
      </c>
      <c r="K2139" s="10">
        <v>0.49116666666666664</v>
      </c>
      <c r="L2139" s="9">
        <v>0.86799999999999999</v>
      </c>
      <c r="M2139" s="9">
        <v>0.73480303030299998</v>
      </c>
      <c r="N2139" s="10">
        <v>0.14000000000000001</v>
      </c>
      <c r="O2139" s="10">
        <v>1</v>
      </c>
      <c r="P2139" s="9">
        <v>0.54</v>
      </c>
      <c r="Q2139" s="10">
        <v>0.76749999999999996</v>
      </c>
      <c r="R2139" s="9">
        <v>0.9748</v>
      </c>
      <c r="S2139" s="9">
        <v>0.53890634146341598</v>
      </c>
      <c r="T2139" s="11">
        <v>0.617549668</v>
      </c>
      <c r="U2139" s="9">
        <v>0.2384942632</v>
      </c>
      <c r="V2139" s="10">
        <v>0.34823264599999998</v>
      </c>
      <c r="W2139" s="9">
        <v>2.1615336702716526E-2</v>
      </c>
      <c r="X2139" s="9">
        <v>2.7365348741470199E-2</v>
      </c>
      <c r="Y2139" s="9">
        <v>0.9</v>
      </c>
      <c r="Z2139" s="9">
        <v>0.3</v>
      </c>
      <c r="AA2139" s="10">
        <v>9.9368458243165661E-3</v>
      </c>
      <c r="AB2139" s="9">
        <v>0.96499999999999997</v>
      </c>
      <c r="AC2139" s="9">
        <v>0.55799999999999994</v>
      </c>
      <c r="AD2139" s="10">
        <v>0.40988645265144202</v>
      </c>
      <c r="AE2139" s="10">
        <v>0.49757941371315856</v>
      </c>
      <c r="AF2139" s="9">
        <v>1.7653664268593335E-3</v>
      </c>
      <c r="AG2139" s="9">
        <v>2.8291340012905321E-2</v>
      </c>
    </row>
    <row r="2140" spans="3:33">
      <c r="C2140" t="s">
        <v>306</v>
      </c>
      <c r="D2140">
        <v>2001</v>
      </c>
      <c r="E2140" s="9">
        <v>0.63714336252189141</v>
      </c>
      <c r="F2140" s="9">
        <v>3.39E-4</v>
      </c>
      <c r="G2140" s="9">
        <v>0.60600000000000009</v>
      </c>
      <c r="H2140" s="9">
        <v>0.125</v>
      </c>
      <c r="I2140" s="9">
        <v>0.192</v>
      </c>
      <c r="J2140" s="9">
        <v>0.53800000000000003</v>
      </c>
      <c r="K2140" s="10">
        <v>0.49116666666666664</v>
      </c>
      <c r="L2140" s="9">
        <v>0.86919999999999997</v>
      </c>
      <c r="M2140" s="9">
        <v>0.73480303030299998</v>
      </c>
      <c r="N2140" s="10">
        <v>0.14000000000000001</v>
      </c>
      <c r="O2140" s="10">
        <v>1</v>
      </c>
      <c r="P2140" s="9">
        <v>0.54</v>
      </c>
      <c r="Q2140" s="10">
        <v>0.76749999999999996</v>
      </c>
      <c r="R2140" s="9">
        <v>0.97487000000000001</v>
      </c>
      <c r="S2140" s="9">
        <v>0.52999268292682999</v>
      </c>
      <c r="T2140" s="11">
        <v>0.617549668</v>
      </c>
      <c r="U2140" s="9">
        <v>0.23752555789999999</v>
      </c>
      <c r="V2140" s="10">
        <v>0.33875460855</v>
      </c>
      <c r="W2140" s="9">
        <v>2.1615336702716526E-2</v>
      </c>
      <c r="X2140" s="9">
        <v>2.7365348741470199E-2</v>
      </c>
      <c r="Y2140" s="9">
        <v>0.9</v>
      </c>
      <c r="Z2140" s="9">
        <v>0.3</v>
      </c>
      <c r="AA2140" s="10">
        <v>9.9368458243165661E-3</v>
      </c>
      <c r="AB2140" s="9">
        <v>0.96499999999999997</v>
      </c>
      <c r="AC2140" s="9">
        <v>0.57200000000000006</v>
      </c>
      <c r="AD2140" s="10">
        <v>0.38533297307313397</v>
      </c>
      <c r="AE2140" s="10">
        <v>0.4897171540300892</v>
      </c>
      <c r="AF2140" s="9">
        <v>2.1497573185173336E-3</v>
      </c>
      <c r="AG2140" s="9">
        <v>2.7713965740096356E-2</v>
      </c>
    </row>
    <row r="2141" spans="3:33">
      <c r="C2141" t="s">
        <v>306</v>
      </c>
      <c r="D2141">
        <v>2002</v>
      </c>
      <c r="E2141" s="9">
        <v>0.63714336252189141</v>
      </c>
      <c r="F2141" s="9">
        <v>3.39E-4</v>
      </c>
      <c r="G2141" s="9">
        <v>0.60200000000000009</v>
      </c>
      <c r="H2141" s="9">
        <v>0.125</v>
      </c>
      <c r="I2141" s="9">
        <v>0.192</v>
      </c>
      <c r="J2141" s="9">
        <v>0.53600000000000003</v>
      </c>
      <c r="K2141" s="10">
        <v>0.49116666666666664</v>
      </c>
      <c r="L2141" s="9">
        <v>0.87040000000000006</v>
      </c>
      <c r="M2141" s="9">
        <v>0.73480303030299998</v>
      </c>
      <c r="N2141" s="10">
        <v>0.14000000000000001</v>
      </c>
      <c r="O2141" s="10">
        <v>1</v>
      </c>
      <c r="P2141" s="9">
        <v>0.54</v>
      </c>
      <c r="Q2141" s="10">
        <v>0.76749999999999996</v>
      </c>
      <c r="R2141" s="9">
        <v>0.97494000000000003</v>
      </c>
      <c r="S2141" s="9">
        <v>0.52112195121951399</v>
      </c>
      <c r="T2141" s="11">
        <v>0.617549668</v>
      </c>
      <c r="U2141" s="9">
        <v>0.35350318469999997</v>
      </c>
      <c r="V2141" s="10">
        <v>0.32927657109999997</v>
      </c>
      <c r="W2141" s="9">
        <v>2.1615336702716526E-2</v>
      </c>
      <c r="X2141" s="9">
        <v>2.7365348741470199E-2</v>
      </c>
      <c r="Y2141" s="9">
        <v>0.9</v>
      </c>
      <c r="Z2141" s="9">
        <v>0.3</v>
      </c>
      <c r="AA2141" s="10">
        <v>9.9368458243165661E-3</v>
      </c>
      <c r="AB2141" s="9">
        <v>0.96569999998435374</v>
      </c>
      <c r="AC2141" s="9">
        <v>0.56900000000000006</v>
      </c>
      <c r="AD2141" s="10">
        <v>0.36077949349482602</v>
      </c>
      <c r="AE2141" s="10">
        <v>0.48185489434701978</v>
      </c>
      <c r="AF2141" s="9">
        <v>2.9370154108135558E-3</v>
      </c>
      <c r="AG2141" s="9">
        <v>2.7136591467287391E-2</v>
      </c>
    </row>
    <row r="2142" spans="3:33">
      <c r="C2142" t="s">
        <v>306</v>
      </c>
      <c r="D2142">
        <v>2003</v>
      </c>
      <c r="E2142" s="9">
        <v>0.63714336252189141</v>
      </c>
      <c r="F2142" s="9">
        <v>3.39E-4</v>
      </c>
      <c r="G2142" s="9">
        <v>0.59799999999999998</v>
      </c>
      <c r="H2142" s="9">
        <v>0.125</v>
      </c>
      <c r="I2142" s="9">
        <v>0.192</v>
      </c>
      <c r="J2142" s="9">
        <v>0.53400000000000003</v>
      </c>
      <c r="K2142" s="10">
        <v>0.49116666666666664</v>
      </c>
      <c r="L2142" s="9">
        <v>0.87159999999999993</v>
      </c>
      <c r="M2142" s="9">
        <v>0.5</v>
      </c>
      <c r="N2142" s="10">
        <v>0.14000000000000001</v>
      </c>
      <c r="O2142" s="10">
        <v>1</v>
      </c>
      <c r="P2142" s="9">
        <v>0.54</v>
      </c>
      <c r="Q2142" s="10">
        <v>0.76749999999999996</v>
      </c>
      <c r="R2142" s="9">
        <v>0.97501000000000004</v>
      </c>
      <c r="S2142" s="9">
        <v>0.51261463414634201</v>
      </c>
      <c r="T2142" s="11">
        <v>0.617549668</v>
      </c>
      <c r="U2142" s="9">
        <v>0.39670560170000002</v>
      </c>
      <c r="V2142" s="10">
        <v>0.31979853364999999</v>
      </c>
      <c r="W2142" s="9">
        <v>2.1615336702716526E-2</v>
      </c>
      <c r="X2142" s="9">
        <v>2.7365348741470199E-2</v>
      </c>
      <c r="Y2142" s="9">
        <v>0.9</v>
      </c>
      <c r="Z2142" s="9">
        <v>0.3</v>
      </c>
      <c r="AA2142" s="10">
        <v>9.9368458243165661E-3</v>
      </c>
      <c r="AB2142" s="9">
        <v>0.96639999996870751</v>
      </c>
      <c r="AC2142" s="9">
        <v>0.56600000000000006</v>
      </c>
      <c r="AD2142" s="10">
        <v>0.34728710892068398</v>
      </c>
      <c r="AE2142" s="10">
        <v>0.48780189226321358</v>
      </c>
      <c r="AF2142" s="9">
        <v>3.3405669014570003E-3</v>
      </c>
      <c r="AG2142" s="9">
        <v>2.6559217194478426E-2</v>
      </c>
    </row>
    <row r="2143" spans="3:33">
      <c r="C2143" t="s">
        <v>306</v>
      </c>
      <c r="D2143">
        <v>2004</v>
      </c>
      <c r="E2143" s="9">
        <v>0.63714336252189141</v>
      </c>
      <c r="F2143" s="9">
        <v>3.39E-4</v>
      </c>
      <c r="G2143" s="9">
        <v>0.59399999999999997</v>
      </c>
      <c r="H2143" s="9">
        <v>0.125</v>
      </c>
      <c r="I2143" s="9">
        <v>0.192</v>
      </c>
      <c r="J2143" s="9">
        <v>0.53200000000000003</v>
      </c>
      <c r="K2143" s="10">
        <v>0.49116666666666664</v>
      </c>
      <c r="L2143" s="9">
        <v>0.87280000000000002</v>
      </c>
      <c r="M2143" s="9">
        <v>0.87195652173916671</v>
      </c>
      <c r="N2143" s="10">
        <v>0.14000000000000001</v>
      </c>
      <c r="O2143" s="10">
        <v>1</v>
      </c>
      <c r="P2143" s="9">
        <v>0.54</v>
      </c>
      <c r="Q2143" s="10">
        <v>0.76749999999999996</v>
      </c>
      <c r="R2143" s="9">
        <v>0.97507999999999995</v>
      </c>
      <c r="S2143" s="9">
        <v>0.50462487804878187</v>
      </c>
      <c r="T2143" s="11">
        <v>0.617549668</v>
      </c>
      <c r="U2143" s="9">
        <v>0.4847753138</v>
      </c>
      <c r="V2143" s="10">
        <v>0.31032049619999996</v>
      </c>
      <c r="W2143" s="9">
        <v>2.1615336702716526E-2</v>
      </c>
      <c r="X2143" s="9">
        <v>2.7365348741470199E-2</v>
      </c>
      <c r="Y2143" s="9">
        <v>0.9</v>
      </c>
      <c r="Z2143" s="9">
        <v>0.3</v>
      </c>
      <c r="AA2143" s="10">
        <v>9.9368458243165661E-3</v>
      </c>
      <c r="AB2143" s="9">
        <v>0.9670999999530614</v>
      </c>
      <c r="AC2143" s="9">
        <v>0.56299999999999994</v>
      </c>
      <c r="AD2143" s="10">
        <v>0.35733959440193203</v>
      </c>
      <c r="AE2143" s="10">
        <v>0.433805613567874</v>
      </c>
      <c r="AF2143" s="9">
        <v>8.9936757952168885E-3</v>
      </c>
      <c r="AG2143" s="9">
        <v>2.5981842921669461E-2</v>
      </c>
    </row>
    <row r="2144" spans="3:33">
      <c r="C2144" t="s">
        <v>306</v>
      </c>
      <c r="D2144">
        <v>2005</v>
      </c>
      <c r="E2144" s="9">
        <v>0.63714336252189141</v>
      </c>
      <c r="F2144" s="9">
        <v>3.39E-4</v>
      </c>
      <c r="G2144" s="9">
        <v>0.59000000000000008</v>
      </c>
      <c r="H2144" s="9">
        <v>0.125</v>
      </c>
      <c r="I2144" s="9">
        <v>0.192</v>
      </c>
      <c r="J2144" s="9">
        <v>0.53</v>
      </c>
      <c r="K2144" s="10">
        <v>0.49116666666666664</v>
      </c>
      <c r="L2144" s="9">
        <v>0.87400000000000011</v>
      </c>
      <c r="M2144" s="9">
        <v>0.88098611111116665</v>
      </c>
      <c r="N2144" s="10">
        <v>0.14000000000000001</v>
      </c>
      <c r="O2144" s="10">
        <v>1</v>
      </c>
      <c r="P2144" s="9">
        <v>0.54</v>
      </c>
      <c r="Q2144" s="10">
        <v>0.76749999999999996</v>
      </c>
      <c r="R2144" s="9">
        <v>0.97514999999999996</v>
      </c>
      <c r="S2144" s="9">
        <v>0.4972551219512199</v>
      </c>
      <c r="T2144" s="11">
        <v>0.617549668</v>
      </c>
      <c r="U2144" s="9">
        <v>0.3709225598</v>
      </c>
      <c r="V2144" s="10">
        <v>0.30084245874999999</v>
      </c>
      <c r="W2144" s="9">
        <v>2.1615336702716526E-2</v>
      </c>
      <c r="X2144" s="9">
        <v>2.7365348741470199E-2</v>
      </c>
      <c r="Y2144" s="9">
        <v>0.9</v>
      </c>
      <c r="Z2144" s="9">
        <v>0.3</v>
      </c>
      <c r="AA2144" s="10">
        <v>9.9368458243165661E-3</v>
      </c>
      <c r="AB2144" s="9">
        <v>0.96779999993741517</v>
      </c>
      <c r="AC2144" s="9">
        <v>0.56000000000000005</v>
      </c>
      <c r="AD2144" s="10">
        <v>0.34237062695002601</v>
      </c>
      <c r="AE2144" s="10">
        <v>0.46215544142477</v>
      </c>
      <c r="AF2144" s="9">
        <v>1.3620559329903335E-2</v>
      </c>
      <c r="AG2144" s="9">
        <v>2.5404468648860496E-2</v>
      </c>
    </row>
    <row r="2145" spans="3:33">
      <c r="C2145" t="s">
        <v>306</v>
      </c>
      <c r="D2145">
        <v>2006</v>
      </c>
      <c r="E2145" s="9">
        <v>0.63714336252189141</v>
      </c>
      <c r="F2145" s="9">
        <v>3.39E-4</v>
      </c>
      <c r="G2145" s="9">
        <v>0.59333333333333338</v>
      </c>
      <c r="H2145" s="9">
        <v>0.125</v>
      </c>
      <c r="I2145" s="9">
        <v>0.192</v>
      </c>
      <c r="J2145" s="9">
        <v>0.53666666666666663</v>
      </c>
      <c r="K2145" s="10">
        <v>0.49116666666666664</v>
      </c>
      <c r="L2145" s="9">
        <v>0.87419999999999998</v>
      </c>
      <c r="M2145" s="9">
        <v>0.9018533333333334</v>
      </c>
      <c r="N2145" s="10">
        <v>0.14000000000000001</v>
      </c>
      <c r="O2145" s="10">
        <v>1</v>
      </c>
      <c r="P2145" s="9">
        <v>0.54</v>
      </c>
      <c r="Q2145" s="10">
        <v>0.76749999999999996</v>
      </c>
      <c r="R2145" s="9">
        <v>0.97521999999999998</v>
      </c>
      <c r="S2145" s="9">
        <v>0.49047365853658609</v>
      </c>
      <c r="T2145" s="11">
        <v>0.617549668</v>
      </c>
      <c r="U2145" s="9">
        <v>0.2831280498</v>
      </c>
      <c r="V2145" s="10">
        <v>0.28949286983333333</v>
      </c>
      <c r="W2145" s="9">
        <v>2.1615336702716526E-2</v>
      </c>
      <c r="X2145" s="9">
        <v>2.7365348741470199E-2</v>
      </c>
      <c r="Y2145" s="9">
        <v>0.9</v>
      </c>
      <c r="Z2145" s="9">
        <v>0.3</v>
      </c>
      <c r="AA2145" s="10">
        <v>9.9368458243165661E-3</v>
      </c>
      <c r="AB2145" s="9">
        <v>0.96849999992176894</v>
      </c>
      <c r="AC2145" s="9">
        <v>0.55700000000000005</v>
      </c>
      <c r="AD2145" s="10">
        <v>0.35553428597421199</v>
      </c>
      <c r="AE2145" s="10">
        <v>0.51706711509897241</v>
      </c>
      <c r="AF2145" s="9">
        <v>1.7722093542101001E-2</v>
      </c>
      <c r="AG2145" s="9">
        <v>2.4827094376051531E-2</v>
      </c>
    </row>
    <row r="2146" spans="3:33">
      <c r="C2146" t="s">
        <v>306</v>
      </c>
      <c r="D2146">
        <v>2007</v>
      </c>
      <c r="E2146" s="9">
        <v>0.63714336252189141</v>
      </c>
      <c r="F2146" s="9">
        <v>3.39E-4</v>
      </c>
      <c r="G2146" s="9">
        <v>0.59666666666666668</v>
      </c>
      <c r="H2146" s="9">
        <v>0.125</v>
      </c>
      <c r="I2146" s="9">
        <v>0.192</v>
      </c>
      <c r="J2146" s="9">
        <v>0.54333333333333333</v>
      </c>
      <c r="K2146" s="10">
        <v>0.49116666666666664</v>
      </c>
      <c r="L2146" s="9">
        <v>0.87439999999999996</v>
      </c>
      <c r="M2146" s="9">
        <v>0.87358666666666673</v>
      </c>
      <c r="N2146" s="10">
        <v>0.14000000000000001</v>
      </c>
      <c r="O2146" s="10">
        <v>1</v>
      </c>
      <c r="P2146" s="9">
        <v>0.54</v>
      </c>
      <c r="Q2146" s="10">
        <v>0.76749999999999996</v>
      </c>
      <c r="R2146" s="9">
        <v>0.97528999999999999</v>
      </c>
      <c r="S2146" s="9">
        <v>0.48410390243902601</v>
      </c>
      <c r="T2146" s="11">
        <v>0.617549668</v>
      </c>
      <c r="U2146" s="9">
        <v>0.29680203049999998</v>
      </c>
      <c r="V2146" s="10">
        <v>0.27814328091666668</v>
      </c>
      <c r="W2146" s="9">
        <v>2.1615336702716526E-2</v>
      </c>
      <c r="X2146" s="9">
        <v>2.7365348741470199E-2</v>
      </c>
      <c r="Y2146" s="9">
        <v>0.9</v>
      </c>
      <c r="Z2146" s="9">
        <v>0.3</v>
      </c>
      <c r="AA2146" s="10">
        <v>9.9368458243165661E-3</v>
      </c>
      <c r="AB2146" s="9">
        <v>0.96919999990612271</v>
      </c>
      <c r="AC2146" s="9">
        <v>0.55399999999999994</v>
      </c>
      <c r="AD2146" s="10">
        <v>0.37857838800337601</v>
      </c>
      <c r="AE2146" s="10">
        <v>0.52526641683911401</v>
      </c>
      <c r="AF2146" s="9">
        <v>5.1900271344998673E-2</v>
      </c>
      <c r="AG2146" s="9">
        <v>2.424972010324257E-2</v>
      </c>
    </row>
    <row r="2147" spans="3:33">
      <c r="C2147" t="s">
        <v>306</v>
      </c>
      <c r="D2147">
        <v>2008</v>
      </c>
      <c r="E2147" s="9">
        <v>0.63714336252189141</v>
      </c>
      <c r="F2147" s="9">
        <v>3.39E-4</v>
      </c>
      <c r="G2147" s="9">
        <v>0.6</v>
      </c>
      <c r="H2147" s="9">
        <v>0.125</v>
      </c>
      <c r="I2147" s="9">
        <v>0.192</v>
      </c>
      <c r="J2147" s="9">
        <v>0.55000000000000004</v>
      </c>
      <c r="K2147" s="10">
        <v>0.49116666666666664</v>
      </c>
      <c r="L2147" s="9">
        <v>0.87459999999999993</v>
      </c>
      <c r="M2147" s="9">
        <v>0.86906790123449995</v>
      </c>
      <c r="N2147" s="10">
        <v>0.14000000000000001</v>
      </c>
      <c r="O2147" s="10">
        <v>1</v>
      </c>
      <c r="P2147" s="9">
        <v>0.54</v>
      </c>
      <c r="Q2147" s="10">
        <v>0.76749999999999996</v>
      </c>
      <c r="R2147" s="9">
        <v>0.97536</v>
      </c>
      <c r="S2147" s="9">
        <v>0.47797951219512202</v>
      </c>
      <c r="T2147" s="11">
        <v>0.617549668</v>
      </c>
      <c r="U2147" s="9">
        <v>0.20552355380000001</v>
      </c>
      <c r="V2147" s="10">
        <v>0.26679369200000003</v>
      </c>
      <c r="W2147" s="9">
        <v>2.1615336702716526E-2</v>
      </c>
      <c r="X2147" s="9">
        <v>2.7365348741470199E-2</v>
      </c>
      <c r="Y2147" s="9">
        <v>0.9</v>
      </c>
      <c r="Z2147" s="9">
        <v>0.3</v>
      </c>
      <c r="AA2147" s="10">
        <v>9.9368458243165661E-3</v>
      </c>
      <c r="AB2147" s="9">
        <v>0.96989999989047648</v>
      </c>
      <c r="AC2147" s="9">
        <v>0.55099999999999993</v>
      </c>
      <c r="AD2147" s="10">
        <v>0.399971555199786</v>
      </c>
      <c r="AE2147" s="10">
        <v>0.52057308009607595</v>
      </c>
      <c r="AF2147" s="9">
        <v>0.10136608025375578</v>
      </c>
      <c r="AG2147" s="9">
        <v>2.3672345830433601E-2</v>
      </c>
    </row>
    <row r="2148" spans="3:33">
      <c r="C2148" t="s">
        <v>306</v>
      </c>
      <c r="D2148">
        <v>2009</v>
      </c>
      <c r="E2148" s="9">
        <v>0.63714336252189141</v>
      </c>
      <c r="F2148" s="9">
        <v>3.39E-4</v>
      </c>
      <c r="G2148" s="9">
        <v>0.60799999982118602</v>
      </c>
      <c r="H2148" s="9">
        <v>0.125</v>
      </c>
      <c r="I2148" s="9">
        <v>0.192</v>
      </c>
      <c r="J2148" s="9">
        <v>0.5589999997988343</v>
      </c>
      <c r="K2148" s="10">
        <v>0.49116666666666664</v>
      </c>
      <c r="L2148" s="9">
        <v>0.87480000000000002</v>
      </c>
      <c r="M2148" s="9">
        <v>0.86906790123449995</v>
      </c>
      <c r="N2148" s="10">
        <v>0.14000000000000001</v>
      </c>
      <c r="O2148" s="10">
        <v>1</v>
      </c>
      <c r="P2148" s="9">
        <v>0.54</v>
      </c>
      <c r="Q2148" s="10">
        <v>0.76749999999999996</v>
      </c>
      <c r="R2148" s="9">
        <v>0.97536</v>
      </c>
      <c r="S2148" s="9">
        <v>0.50241992140493386</v>
      </c>
      <c r="T2148" s="11">
        <v>0.617549668</v>
      </c>
      <c r="U2148" s="9">
        <v>0.19999408960000001</v>
      </c>
      <c r="V2148" s="10">
        <v>0.27212956572073399</v>
      </c>
      <c r="W2148" s="9">
        <v>2.1615336702716526E-2</v>
      </c>
      <c r="X2148" s="9">
        <v>2.7365348741470199E-2</v>
      </c>
      <c r="Y2148" s="9">
        <v>0.9</v>
      </c>
      <c r="Z2148" s="9">
        <v>0.3</v>
      </c>
      <c r="AA2148" s="10">
        <v>9.9368458243165661E-3</v>
      </c>
      <c r="AB2148" s="9">
        <v>0.97059999987483025</v>
      </c>
      <c r="AC2148" s="9">
        <v>0.54799999999999993</v>
      </c>
      <c r="AD2148" s="10">
        <v>0.37769621571759798</v>
      </c>
      <c r="AE2148" s="10">
        <v>0.52243966325045998</v>
      </c>
      <c r="AF2148" s="9">
        <v>0.14854075787574222</v>
      </c>
      <c r="AG2148" s="9">
        <v>2.309497155762464E-2</v>
      </c>
    </row>
    <row r="2149" spans="3:33">
      <c r="C2149" t="s">
        <v>306</v>
      </c>
      <c r="D2149">
        <v>2010</v>
      </c>
      <c r="E2149" s="9">
        <v>0.63714336252189141</v>
      </c>
      <c r="F2149" s="9">
        <v>3.39E-4</v>
      </c>
      <c r="G2149" s="9">
        <v>0.61599999964237218</v>
      </c>
      <c r="H2149" s="9">
        <v>0.125</v>
      </c>
      <c r="I2149" s="9">
        <v>0.192</v>
      </c>
      <c r="J2149" s="9">
        <v>0.56799999959766867</v>
      </c>
      <c r="K2149" s="10">
        <v>0.49116666666666664</v>
      </c>
      <c r="L2149" s="9">
        <v>0.88354799980446697</v>
      </c>
      <c r="M2149" s="9">
        <v>0.86906790123449995</v>
      </c>
      <c r="N2149" s="10">
        <v>0.14000000000000001</v>
      </c>
      <c r="O2149" s="10">
        <v>1</v>
      </c>
      <c r="P2149" s="9">
        <v>0.54</v>
      </c>
      <c r="Q2149" s="10">
        <v>0.76749999999999996</v>
      </c>
      <c r="R2149" s="9">
        <v>0.97536</v>
      </c>
      <c r="S2149" s="9">
        <v>0.52686033061474569</v>
      </c>
      <c r="T2149" s="11">
        <v>0.617549668</v>
      </c>
      <c r="U2149" s="9">
        <v>0.20199403045129785</v>
      </c>
      <c r="V2149" s="10">
        <v>0.2774654394414679</v>
      </c>
      <c r="W2149" s="9">
        <v>2.1615336702716526E-2</v>
      </c>
      <c r="X2149" s="9">
        <v>2.7365348741470199E-2</v>
      </c>
      <c r="Y2149" s="9">
        <v>0.9</v>
      </c>
      <c r="Z2149" s="9">
        <v>0.3</v>
      </c>
      <c r="AA2149" s="10">
        <v>9.9368458243165661E-3</v>
      </c>
      <c r="AB2149" s="9">
        <v>0.97129999985918403</v>
      </c>
      <c r="AC2149" s="9">
        <v>0.53500000000000003</v>
      </c>
      <c r="AD2149" s="10">
        <v>0.37891925353308498</v>
      </c>
      <c r="AE2149" s="10">
        <v>0.52221526662297113</v>
      </c>
      <c r="AF2149" s="9">
        <v>0.14705535033018624</v>
      </c>
      <c r="AG2149" s="9">
        <v>2.2517597284815671E-2</v>
      </c>
    </row>
    <row r="2150" spans="3:33">
      <c r="C2150" t="s">
        <v>308</v>
      </c>
      <c r="D2150">
        <v>1995</v>
      </c>
      <c r="E2150" s="9">
        <v>0.23660553851397409</v>
      </c>
      <c r="F2150" s="9">
        <v>1.4580000000000001E-3</v>
      </c>
      <c r="G2150" s="9">
        <v>0.36</v>
      </c>
      <c r="H2150" s="9">
        <v>0.32499999999999996</v>
      </c>
      <c r="I2150" s="9">
        <v>3.7333333333333336E-2</v>
      </c>
      <c r="J2150" s="9">
        <v>0.52</v>
      </c>
      <c r="K2150" s="10">
        <v>0.76291666666666669</v>
      </c>
      <c r="L2150" s="9">
        <v>0.47899999999999998</v>
      </c>
      <c r="M2150" s="9">
        <v>0.88543505871070516</v>
      </c>
      <c r="N2150" s="10">
        <v>0.24</v>
      </c>
      <c r="O2150" s="10">
        <v>0.12</v>
      </c>
      <c r="P2150" s="9">
        <v>0.54</v>
      </c>
      <c r="Q2150" s="10">
        <v>0.3175</v>
      </c>
      <c r="R2150" s="9">
        <v>0.83960000000000001</v>
      </c>
      <c r="S2150" s="9">
        <v>0.32169560975609812</v>
      </c>
      <c r="T2150" s="11">
        <v>0.29855537799999998</v>
      </c>
      <c r="U2150" s="9">
        <v>1.15817272E-3</v>
      </c>
      <c r="V2150" s="10">
        <v>0.13521327599999999</v>
      </c>
      <c r="W2150" s="9">
        <v>0</v>
      </c>
      <c r="X2150" s="9">
        <v>0</v>
      </c>
      <c r="Y2150" s="9">
        <v>5.5000000000000049E-2</v>
      </c>
      <c r="Z2150" s="9">
        <v>1</v>
      </c>
      <c r="AA2150" s="10">
        <v>1.5101938082053862E-2</v>
      </c>
      <c r="AB2150" s="9">
        <v>0.54280000570453146</v>
      </c>
      <c r="AC2150" s="9">
        <v>0.65900000000000003</v>
      </c>
      <c r="AD2150" s="10">
        <v>0.45008779098236351</v>
      </c>
      <c r="AE2150" s="10">
        <v>0.51134012055805778</v>
      </c>
      <c r="AF2150" s="9">
        <v>3.6576424457014445E-3</v>
      </c>
      <c r="AG2150" s="9">
        <v>0.17049518890280807</v>
      </c>
    </row>
    <row r="2151" spans="3:33">
      <c r="C2151" t="s">
        <v>308</v>
      </c>
      <c r="D2151">
        <v>1996</v>
      </c>
      <c r="E2151" s="9">
        <v>0.23660553851397409</v>
      </c>
      <c r="F2151" s="9">
        <v>1.4580000000000001E-3</v>
      </c>
      <c r="G2151" s="9">
        <v>0.33999999999999997</v>
      </c>
      <c r="H2151" s="9">
        <v>0.32499999999999996</v>
      </c>
      <c r="I2151" s="9">
        <v>3.7333333333333336E-2</v>
      </c>
      <c r="J2151" s="9">
        <v>0.5</v>
      </c>
      <c r="K2151" s="10">
        <v>0.76291666666666669</v>
      </c>
      <c r="L2151" s="9">
        <v>0.47259999999999996</v>
      </c>
      <c r="M2151" s="9">
        <v>0.88431967409532053</v>
      </c>
      <c r="N2151" s="10">
        <v>0.24</v>
      </c>
      <c r="O2151" s="10">
        <v>0.16</v>
      </c>
      <c r="P2151" s="9">
        <v>0.54</v>
      </c>
      <c r="Q2151" s="10">
        <v>0.3175</v>
      </c>
      <c r="R2151" s="9">
        <v>0.83960000000000001</v>
      </c>
      <c r="S2151" s="9">
        <v>0.31774390243902584</v>
      </c>
      <c r="T2151" s="11">
        <v>0.29855537799999998</v>
      </c>
      <c r="U2151" s="9">
        <v>2.016855016E-2</v>
      </c>
      <c r="V2151" s="10">
        <v>0.13004354439999999</v>
      </c>
      <c r="W2151" s="9">
        <v>0</v>
      </c>
      <c r="X2151" s="9">
        <v>0</v>
      </c>
      <c r="Y2151" s="9">
        <v>5.5000000000000049E-2</v>
      </c>
      <c r="Z2151" s="9">
        <v>1</v>
      </c>
      <c r="AA2151" s="10">
        <v>1.5101938082053862E-2</v>
      </c>
      <c r="AB2151" s="9">
        <v>0.53264000608362516</v>
      </c>
      <c r="AC2151" s="9">
        <v>0.67099999999999993</v>
      </c>
      <c r="AD2151" s="10">
        <v>0.44906917449503203</v>
      </c>
      <c r="AE2151" s="10">
        <v>0.51157155158457646</v>
      </c>
      <c r="AF2151" s="9">
        <v>7.4335204947204442E-3</v>
      </c>
      <c r="AG2151" s="9">
        <v>0.17420160596282033</v>
      </c>
    </row>
    <row r="2152" spans="3:33">
      <c r="C2152" t="s">
        <v>308</v>
      </c>
      <c r="D2152">
        <v>1997</v>
      </c>
      <c r="E2152" s="9">
        <v>0.23660553851397409</v>
      </c>
      <c r="F2152" s="9">
        <v>1.4580000000000001E-3</v>
      </c>
      <c r="G2152" s="9">
        <v>0.31999999999999995</v>
      </c>
      <c r="H2152" s="9">
        <v>0.32499999999999996</v>
      </c>
      <c r="I2152" s="9">
        <v>3.7333333333333336E-2</v>
      </c>
      <c r="J2152" s="9">
        <v>0.48</v>
      </c>
      <c r="K2152" s="10">
        <v>0.76291666666666669</v>
      </c>
      <c r="L2152" s="9">
        <v>0.46619999999999995</v>
      </c>
      <c r="M2152" s="9">
        <v>0.88319467409532049</v>
      </c>
      <c r="N2152" s="10">
        <v>0.24</v>
      </c>
      <c r="O2152" s="10">
        <v>0.08</v>
      </c>
      <c r="P2152" s="9">
        <v>0.54</v>
      </c>
      <c r="Q2152" s="10">
        <v>0.3175</v>
      </c>
      <c r="R2152" s="9">
        <v>0.83960000000000001</v>
      </c>
      <c r="S2152" s="9">
        <v>0.31344926829268394</v>
      </c>
      <c r="T2152" s="11">
        <v>0.29855537799999998</v>
      </c>
      <c r="U2152" s="9">
        <v>1.1235633350000001E-2</v>
      </c>
      <c r="V2152" s="10">
        <v>0.1248738128</v>
      </c>
      <c r="W2152" s="9">
        <v>0</v>
      </c>
      <c r="X2152" s="9">
        <v>0</v>
      </c>
      <c r="Y2152" s="9">
        <v>5.5000000000000049E-2</v>
      </c>
      <c r="Z2152" s="9">
        <v>1</v>
      </c>
      <c r="AA2152" s="10">
        <v>1.5101938082053862E-2</v>
      </c>
      <c r="AB2152" s="9">
        <v>0.52248000646271886</v>
      </c>
      <c r="AC2152" s="9">
        <v>0.67299999999999993</v>
      </c>
      <c r="AD2152" s="10">
        <v>0.37192087463298701</v>
      </c>
      <c r="AE2152" s="10">
        <v>0.46113249231134423</v>
      </c>
      <c r="AF2152" s="9">
        <v>1.8640761849530001E-2</v>
      </c>
      <c r="AG2152" s="9">
        <v>0.17790802302283262</v>
      </c>
    </row>
    <row r="2153" spans="3:33">
      <c r="C2153" t="s">
        <v>308</v>
      </c>
      <c r="D2153">
        <v>1998</v>
      </c>
      <c r="E2153" s="9">
        <v>0.23660553851397409</v>
      </c>
      <c r="F2153" s="9">
        <v>1.4580000000000001E-3</v>
      </c>
      <c r="G2153" s="9">
        <v>0.30000000000000004</v>
      </c>
      <c r="H2153" s="9">
        <v>0.32499999999999996</v>
      </c>
      <c r="I2153" s="9">
        <v>3.7333333333333336E-2</v>
      </c>
      <c r="J2153" s="9">
        <v>0.45999999999999996</v>
      </c>
      <c r="K2153" s="10">
        <v>0.76291666666666669</v>
      </c>
      <c r="L2153" s="9">
        <v>0.45979999999999999</v>
      </c>
      <c r="M2153" s="9">
        <v>0.88543843252986842</v>
      </c>
      <c r="N2153" s="10">
        <v>0.24</v>
      </c>
      <c r="O2153" s="10">
        <v>0.16</v>
      </c>
      <c r="P2153" s="9">
        <v>0.54</v>
      </c>
      <c r="Q2153" s="10">
        <v>0.3175</v>
      </c>
      <c r="R2153" s="9">
        <v>0.83960000000000001</v>
      </c>
      <c r="S2153" s="9">
        <v>0.30875121951219597</v>
      </c>
      <c r="T2153" s="11">
        <v>0.29855537799999998</v>
      </c>
      <c r="U2153" s="9">
        <v>1.5615690310000001E-2</v>
      </c>
      <c r="V2153" s="10">
        <v>0.11970408119999999</v>
      </c>
      <c r="W2153" s="9">
        <v>0</v>
      </c>
      <c r="X2153" s="9">
        <v>0</v>
      </c>
      <c r="Y2153" s="9">
        <v>5.5000000000000049E-2</v>
      </c>
      <c r="Z2153" s="9">
        <v>1</v>
      </c>
      <c r="AA2153" s="10">
        <v>1.5101938082053862E-2</v>
      </c>
      <c r="AB2153" s="9">
        <v>0.51232000684181267</v>
      </c>
      <c r="AC2153" s="9">
        <v>0.65200000000000002</v>
      </c>
      <c r="AD2153" s="10">
        <v>0.29477257477094199</v>
      </c>
      <c r="AE2153" s="10">
        <v>0.41069343303811195</v>
      </c>
      <c r="AF2153" s="9">
        <v>5.0138215762985557E-2</v>
      </c>
      <c r="AG2153" s="9">
        <v>0.18161444008284489</v>
      </c>
    </row>
    <row r="2154" spans="3:33">
      <c r="C2154" t="s">
        <v>308</v>
      </c>
      <c r="D2154">
        <v>1999</v>
      </c>
      <c r="E2154" s="9">
        <v>0.23660553851397409</v>
      </c>
      <c r="F2154" s="9">
        <v>1.4580000000000001E-3</v>
      </c>
      <c r="G2154" s="9">
        <v>0.28000000000000003</v>
      </c>
      <c r="H2154" s="9">
        <v>0.32499999999999996</v>
      </c>
      <c r="I2154" s="9">
        <v>3.7333333333333336E-2</v>
      </c>
      <c r="J2154" s="9">
        <v>0.43999999999999995</v>
      </c>
      <c r="K2154" s="10">
        <v>0.76291666666666669</v>
      </c>
      <c r="L2154" s="9">
        <v>0.45340000000000003</v>
      </c>
      <c r="M2154" s="9">
        <v>0.88564301177459037</v>
      </c>
      <c r="N2154" s="10">
        <v>0.24</v>
      </c>
      <c r="O2154" s="10">
        <v>0.09</v>
      </c>
      <c r="P2154" s="9">
        <v>0.54</v>
      </c>
      <c r="Q2154" s="10">
        <v>0.3175</v>
      </c>
      <c r="R2154" s="9">
        <v>0.83960000000000001</v>
      </c>
      <c r="S2154" s="9">
        <v>0.30373024390244008</v>
      </c>
      <c r="T2154" s="11">
        <v>0.29855537799999998</v>
      </c>
      <c r="U2154" s="9">
        <v>5.2458249780000001E-2</v>
      </c>
      <c r="V2154" s="10">
        <v>0.1145343496</v>
      </c>
      <c r="W2154" s="9">
        <v>0</v>
      </c>
      <c r="X2154" s="9">
        <v>0</v>
      </c>
      <c r="Y2154" s="9">
        <v>5.5000000000000049E-2</v>
      </c>
      <c r="Z2154" s="9">
        <v>1</v>
      </c>
      <c r="AA2154" s="10">
        <v>1.5101938082053862E-2</v>
      </c>
      <c r="AB2154" s="9">
        <v>0.50216000722090626</v>
      </c>
      <c r="AC2154" s="9">
        <v>0.63700000000000001</v>
      </c>
      <c r="AD2154" s="10">
        <v>0.29007345124338196</v>
      </c>
      <c r="AE2154" s="10">
        <v>0.394250624405451</v>
      </c>
      <c r="AF2154" s="9">
        <v>9.2363403837950234E-2</v>
      </c>
      <c r="AG2154" s="9">
        <v>0.18532085714285715</v>
      </c>
    </row>
    <row r="2155" spans="3:33">
      <c r="C2155" t="s">
        <v>308</v>
      </c>
      <c r="D2155">
        <v>2000</v>
      </c>
      <c r="E2155" s="9">
        <v>0.23660553851397409</v>
      </c>
      <c r="F2155" s="9">
        <v>1.4580000000000001E-3</v>
      </c>
      <c r="G2155" s="9">
        <v>0.26</v>
      </c>
      <c r="H2155" s="9">
        <v>0.32499999999999996</v>
      </c>
      <c r="I2155" s="9">
        <v>3.7333333333333336E-2</v>
      </c>
      <c r="J2155" s="9">
        <v>0.42000000000000004</v>
      </c>
      <c r="K2155" s="10">
        <v>0.76291666666666669</v>
      </c>
      <c r="L2155" s="9">
        <v>0.44700000000000001</v>
      </c>
      <c r="M2155" s="9">
        <v>0.88548179839486196</v>
      </c>
      <c r="N2155" s="10">
        <v>0.24</v>
      </c>
      <c r="O2155" s="10">
        <v>0.23</v>
      </c>
      <c r="P2155" s="9">
        <v>0.54</v>
      </c>
      <c r="Q2155" s="10">
        <v>0.3175</v>
      </c>
      <c r="R2155" s="9">
        <v>0.83960000000000001</v>
      </c>
      <c r="S2155" s="9">
        <v>0.29845756097561005</v>
      </c>
      <c r="T2155" s="11">
        <v>0.29855537799999998</v>
      </c>
      <c r="U2155" s="9">
        <v>2.8236187070000002E-2</v>
      </c>
      <c r="V2155" s="10">
        <v>0.109364618</v>
      </c>
      <c r="W2155" s="9">
        <v>0</v>
      </c>
      <c r="X2155" s="9">
        <v>0</v>
      </c>
      <c r="Y2155" s="9">
        <v>5.5000000000000049E-2</v>
      </c>
      <c r="Z2155" s="9">
        <v>1</v>
      </c>
      <c r="AA2155" s="10">
        <v>1.5101938082053862E-2</v>
      </c>
      <c r="AB2155" s="9">
        <v>0.49200000760000007</v>
      </c>
      <c r="AC2155" s="9">
        <v>0.64</v>
      </c>
      <c r="AD2155" s="10">
        <v>0.285374327715822</v>
      </c>
      <c r="AE2155" s="10">
        <v>0.37780781577278999</v>
      </c>
      <c r="AF2155" s="9">
        <v>0.17046187898496223</v>
      </c>
      <c r="AG2155" s="9">
        <v>0.22454414285714286</v>
      </c>
    </row>
    <row r="2156" spans="3:33">
      <c r="C2156" t="s">
        <v>308</v>
      </c>
      <c r="D2156">
        <v>2001</v>
      </c>
      <c r="E2156" s="9">
        <v>0.23660553851397409</v>
      </c>
      <c r="F2156" s="9">
        <v>1.4580000000000001E-3</v>
      </c>
      <c r="G2156" s="9">
        <v>0.24199999999999999</v>
      </c>
      <c r="H2156" s="9">
        <v>0.32499999999999996</v>
      </c>
      <c r="I2156" s="9">
        <v>3.7333333333333336E-2</v>
      </c>
      <c r="J2156" s="9">
        <v>0.4</v>
      </c>
      <c r="K2156" s="10">
        <v>0.76291666666666669</v>
      </c>
      <c r="L2156" s="9">
        <v>0.44060000000000005</v>
      </c>
      <c r="M2156" s="9">
        <v>0.88544126218465058</v>
      </c>
      <c r="N2156" s="10">
        <v>0.24</v>
      </c>
      <c r="O2156" s="10">
        <v>0.11</v>
      </c>
      <c r="P2156" s="9">
        <v>0.54</v>
      </c>
      <c r="Q2156" s="10">
        <v>0.3175</v>
      </c>
      <c r="R2156" s="9">
        <v>0.83960000000000001</v>
      </c>
      <c r="S2156" s="9">
        <v>0.29315463414634191</v>
      </c>
      <c r="T2156" s="11">
        <v>0.29855537799999998</v>
      </c>
      <c r="U2156" s="9">
        <v>1.633839791E-2</v>
      </c>
      <c r="V2156" s="10">
        <v>0.10563953869999999</v>
      </c>
      <c r="W2156" s="9">
        <v>0</v>
      </c>
      <c r="X2156" s="9">
        <v>0</v>
      </c>
      <c r="Y2156" s="9">
        <v>5.5000000000000049E-2</v>
      </c>
      <c r="Z2156" s="9">
        <v>1</v>
      </c>
      <c r="AA2156" s="10">
        <v>1.5101938082053862E-2</v>
      </c>
      <c r="AB2156" s="9">
        <v>0.49200000760000007</v>
      </c>
      <c r="AC2156" s="9">
        <v>0.60299999999999998</v>
      </c>
      <c r="AD2156" s="10">
        <v>0.26881511470115899</v>
      </c>
      <c r="AE2156" s="10">
        <v>0.388630389007462</v>
      </c>
      <c r="AF2156" s="9">
        <v>0.23400239093469</v>
      </c>
      <c r="AG2156" s="9">
        <v>0.25207357142857145</v>
      </c>
    </row>
    <row r="2157" spans="3:33">
      <c r="C2157" t="s">
        <v>308</v>
      </c>
      <c r="D2157">
        <v>2002</v>
      </c>
      <c r="E2157" s="9">
        <v>0.23660553851397409</v>
      </c>
      <c r="F2157" s="9">
        <v>1.4580000000000001E-3</v>
      </c>
      <c r="G2157" s="9">
        <v>0.22400000000000009</v>
      </c>
      <c r="H2157" s="9">
        <v>0.32499999999999996</v>
      </c>
      <c r="I2157" s="9">
        <v>3.7333333333333336E-2</v>
      </c>
      <c r="J2157" s="9">
        <v>0.38</v>
      </c>
      <c r="K2157" s="10">
        <v>0.76291666666666669</v>
      </c>
      <c r="L2157" s="9">
        <v>0.43420000000000003</v>
      </c>
      <c r="M2157" s="9">
        <v>0.88573831775695477</v>
      </c>
      <c r="N2157" s="10">
        <v>0.24</v>
      </c>
      <c r="O2157" s="10">
        <v>0.06</v>
      </c>
      <c r="P2157" s="9">
        <v>0.54</v>
      </c>
      <c r="Q2157" s="10">
        <v>0.3175</v>
      </c>
      <c r="R2157" s="9">
        <v>0.83960000000000001</v>
      </c>
      <c r="S2157" s="9">
        <v>0.28796292682926805</v>
      </c>
      <c r="T2157" s="11">
        <v>0.29855537799999998</v>
      </c>
      <c r="U2157" s="9">
        <v>3.3452745819999997E-2</v>
      </c>
      <c r="V2157" s="10">
        <v>0.10191445939999999</v>
      </c>
      <c r="W2157" s="9">
        <v>0</v>
      </c>
      <c r="X2157" s="9">
        <v>0</v>
      </c>
      <c r="Y2157" s="9">
        <v>5.5000000000000049E-2</v>
      </c>
      <c r="Z2157" s="9">
        <v>1</v>
      </c>
      <c r="AA2157" s="10">
        <v>1.5101938082053862E-2</v>
      </c>
      <c r="AB2157" s="9">
        <v>0.50216000722090626</v>
      </c>
      <c r="AC2157" s="9">
        <v>0.59599999999999997</v>
      </c>
      <c r="AD2157" s="10">
        <v>0.25225590168649598</v>
      </c>
      <c r="AE2157" s="10">
        <v>0.399452962242134</v>
      </c>
      <c r="AF2157" s="9">
        <v>0.33247184764696885</v>
      </c>
      <c r="AG2157" s="9">
        <v>0.37089242857142857</v>
      </c>
    </row>
    <row r="2158" spans="3:33">
      <c r="C2158" t="s">
        <v>308</v>
      </c>
      <c r="D2158">
        <v>2003</v>
      </c>
      <c r="E2158" s="9">
        <v>0.23660553851397409</v>
      </c>
      <c r="F2158" s="9">
        <v>1.4580000000000001E-3</v>
      </c>
      <c r="G2158" s="9">
        <v>0.20599999999999996</v>
      </c>
      <c r="H2158" s="9">
        <v>0.32499999999999996</v>
      </c>
      <c r="I2158" s="9">
        <v>3.7333333333333336E-2</v>
      </c>
      <c r="J2158" s="9">
        <v>0.36</v>
      </c>
      <c r="K2158" s="10">
        <v>0.76291666666666669</v>
      </c>
      <c r="L2158" s="9">
        <v>0.42780000000000001</v>
      </c>
      <c r="M2158" s="9">
        <v>0.85984313725496075</v>
      </c>
      <c r="N2158" s="10">
        <v>0.24</v>
      </c>
      <c r="O2158" s="10">
        <v>0.06</v>
      </c>
      <c r="P2158" s="9">
        <v>0.54</v>
      </c>
      <c r="Q2158" s="10">
        <v>0.3175</v>
      </c>
      <c r="R2158" s="9">
        <v>0.83960000000000001</v>
      </c>
      <c r="S2158" s="9">
        <v>0.28303414634146407</v>
      </c>
      <c r="T2158" s="11">
        <v>0.29855537799999998</v>
      </c>
      <c r="U2158" s="9">
        <v>2.0239303610000002E-2</v>
      </c>
      <c r="V2158" s="10">
        <v>9.8189380100000001E-2</v>
      </c>
      <c r="W2158" s="9">
        <v>0</v>
      </c>
      <c r="X2158" s="9">
        <v>0</v>
      </c>
      <c r="Y2158" s="9">
        <v>5.5000000000000049E-2</v>
      </c>
      <c r="Z2158" s="9">
        <v>1</v>
      </c>
      <c r="AA2158" s="10">
        <v>1.5101938082053862E-2</v>
      </c>
      <c r="AB2158" s="9">
        <v>0.51232000684181256</v>
      </c>
      <c r="AC2158" s="9">
        <v>0.58200000000000007</v>
      </c>
      <c r="AD2158" s="10">
        <v>0.330531328162878</v>
      </c>
      <c r="AE2158" s="10">
        <v>0.42334226597028801</v>
      </c>
      <c r="AF2158" s="9">
        <v>0.34619130604962334</v>
      </c>
      <c r="AG2158" s="9">
        <v>0.35259185714285712</v>
      </c>
    </row>
    <row r="2159" spans="3:33">
      <c r="C2159" t="s">
        <v>308</v>
      </c>
      <c r="D2159">
        <v>2004</v>
      </c>
      <c r="E2159" s="9">
        <v>0.23660553851397409</v>
      </c>
      <c r="F2159" s="9">
        <v>1.4580000000000001E-3</v>
      </c>
      <c r="G2159" s="9">
        <v>0.18799999999999994</v>
      </c>
      <c r="H2159" s="9">
        <v>0.32499999999999996</v>
      </c>
      <c r="I2159" s="9">
        <v>3.7333333333333336E-2</v>
      </c>
      <c r="J2159" s="9">
        <v>0.33999999999999997</v>
      </c>
      <c r="K2159" s="10">
        <v>0.76291666666666669</v>
      </c>
      <c r="L2159" s="9">
        <v>0.4214</v>
      </c>
      <c r="M2159" s="9">
        <v>0.85696923076925646</v>
      </c>
      <c r="N2159" s="10">
        <v>0.24</v>
      </c>
      <c r="O2159" s="10">
        <v>7.0000000000000007E-2</v>
      </c>
      <c r="P2159" s="9">
        <v>0.54</v>
      </c>
      <c r="Q2159" s="10">
        <v>0.3175</v>
      </c>
      <c r="R2159" s="9">
        <v>0.83960000000000001</v>
      </c>
      <c r="S2159" s="9">
        <v>0.27843804878048783</v>
      </c>
      <c r="T2159" s="11">
        <v>0.29855537799999998</v>
      </c>
      <c r="U2159" s="9">
        <v>2.2099670119999998E-2</v>
      </c>
      <c r="V2159" s="10">
        <v>9.4464300799999998E-2</v>
      </c>
      <c r="W2159" s="9">
        <v>0</v>
      </c>
      <c r="X2159" s="9">
        <v>0</v>
      </c>
      <c r="Y2159" s="9">
        <v>5.5000000000000049E-2</v>
      </c>
      <c r="Z2159" s="9">
        <v>1</v>
      </c>
      <c r="AA2159" s="10">
        <v>1.5101938082053862E-2</v>
      </c>
      <c r="AB2159" s="9">
        <v>0.52248000646271886</v>
      </c>
      <c r="AC2159" s="9">
        <v>0.56700000000000006</v>
      </c>
      <c r="AD2159" s="10">
        <v>0.41416665077693998</v>
      </c>
      <c r="AE2159" s="10">
        <v>0.406764447584398</v>
      </c>
      <c r="AF2159" s="9">
        <v>0.33547114075067891</v>
      </c>
      <c r="AG2159" s="9">
        <v>0.35579414285714284</v>
      </c>
    </row>
    <row r="2160" spans="3:33">
      <c r="C2160" t="s">
        <v>308</v>
      </c>
      <c r="D2160">
        <v>2005</v>
      </c>
      <c r="E2160" s="9">
        <v>0.23660553851397409</v>
      </c>
      <c r="F2160" s="9">
        <v>1.4580000000000001E-3</v>
      </c>
      <c r="G2160" s="9">
        <v>0.17000000000000004</v>
      </c>
      <c r="H2160" s="9">
        <v>0.32499999999999996</v>
      </c>
      <c r="I2160" s="9">
        <v>3.7333333333333336E-2</v>
      </c>
      <c r="J2160" s="9">
        <v>0.31999999999999995</v>
      </c>
      <c r="K2160" s="10">
        <v>0.76291666666666669</v>
      </c>
      <c r="L2160" s="9">
        <v>0.41499999999999998</v>
      </c>
      <c r="M2160" s="9">
        <v>0.87192094017092303</v>
      </c>
      <c r="N2160" s="10">
        <v>0.24</v>
      </c>
      <c r="O2160" s="10">
        <v>0.08</v>
      </c>
      <c r="P2160" s="9">
        <v>0.54</v>
      </c>
      <c r="Q2160" s="10">
        <v>0.3175</v>
      </c>
      <c r="R2160" s="9">
        <v>0.83960000000000001</v>
      </c>
      <c r="S2160" s="9">
        <v>0.27415512195122005</v>
      </c>
      <c r="T2160" s="11">
        <v>0.29855537799999998</v>
      </c>
      <c r="U2160" s="9">
        <v>5.5929755299999996E-3</v>
      </c>
      <c r="V2160" s="10">
        <v>9.0739221499999995E-2</v>
      </c>
      <c r="W2160" s="9">
        <v>0</v>
      </c>
      <c r="X2160" s="9">
        <v>0</v>
      </c>
      <c r="Y2160" s="9">
        <v>5.5000000000000049E-2</v>
      </c>
      <c r="Z2160" s="9">
        <v>1</v>
      </c>
      <c r="AA2160" s="10">
        <v>1.5101938082053862E-2</v>
      </c>
      <c r="AB2160" s="9">
        <v>0.53264000608362516</v>
      </c>
      <c r="AC2160" s="9">
        <v>0.53400000000000003</v>
      </c>
      <c r="AD2160" s="10">
        <v>0.38282001032309199</v>
      </c>
      <c r="AE2160" s="10">
        <v>0.41909671897236594</v>
      </c>
      <c r="AF2160" s="9">
        <v>0.35511714490332114</v>
      </c>
      <c r="AG2160" s="9">
        <v>0.36432000000000003</v>
      </c>
    </row>
    <row r="2161" spans="3:33">
      <c r="C2161" t="s">
        <v>308</v>
      </c>
      <c r="D2161">
        <v>2006</v>
      </c>
      <c r="E2161" s="9">
        <v>0.23660553851397409</v>
      </c>
      <c r="F2161" s="9">
        <v>1.4580000000000001E-3</v>
      </c>
      <c r="G2161" s="9">
        <v>0.16000000000000003</v>
      </c>
      <c r="H2161" s="9">
        <v>0.32499999999999996</v>
      </c>
      <c r="I2161" s="9">
        <v>3.7333333333333336E-2</v>
      </c>
      <c r="J2161" s="9">
        <v>0.31333333333333324</v>
      </c>
      <c r="K2161" s="10">
        <v>0.76291666666666669</v>
      </c>
      <c r="L2161" s="9">
        <v>0.40899999999999997</v>
      </c>
      <c r="M2161" s="9">
        <v>0.86822222222216672</v>
      </c>
      <c r="N2161" s="10">
        <v>0.24</v>
      </c>
      <c r="O2161" s="10">
        <v>7.0000000000000007E-2</v>
      </c>
      <c r="P2161" s="9">
        <v>0.54</v>
      </c>
      <c r="Q2161" s="10">
        <v>0.3175</v>
      </c>
      <c r="R2161" s="9">
        <v>0.83960000000000001</v>
      </c>
      <c r="S2161" s="9">
        <v>0.27011414634146402</v>
      </c>
      <c r="T2161" s="11">
        <v>0.29855537799999998</v>
      </c>
      <c r="U2161" s="9">
        <v>1.0992846169999999E-2</v>
      </c>
      <c r="V2161" s="10">
        <v>8.7052934999999998E-2</v>
      </c>
      <c r="W2161" s="9">
        <v>0</v>
      </c>
      <c r="X2161" s="9">
        <v>0</v>
      </c>
      <c r="Y2161" s="9">
        <v>5.5000000000000049E-2</v>
      </c>
      <c r="Z2161" s="9">
        <v>1</v>
      </c>
      <c r="AA2161" s="10">
        <v>1.5101938082053862E-2</v>
      </c>
      <c r="AB2161" s="9">
        <v>0.54280000570453146</v>
      </c>
      <c r="AC2161" s="9">
        <v>0.55600000000000005</v>
      </c>
      <c r="AD2161" s="10">
        <v>0.36323827383282603</v>
      </c>
      <c r="AE2161" s="10">
        <v>0.42894200221843803</v>
      </c>
      <c r="AF2161" s="9">
        <v>0.59714376592445784</v>
      </c>
      <c r="AG2161" s="9">
        <v>0.38610149999999999</v>
      </c>
    </row>
    <row r="2162" spans="3:33">
      <c r="C2162" t="s">
        <v>308</v>
      </c>
      <c r="D2162">
        <v>2007</v>
      </c>
      <c r="E2162" s="9">
        <v>0.23660553851397409</v>
      </c>
      <c r="F2162" s="9">
        <v>1.4580000000000001E-3</v>
      </c>
      <c r="G2162" s="9">
        <v>0.15000000000000002</v>
      </c>
      <c r="H2162" s="9">
        <v>0.32499999999999996</v>
      </c>
      <c r="I2162" s="9">
        <v>3.7333333333333336E-2</v>
      </c>
      <c r="J2162" s="9">
        <v>0.30666666666666675</v>
      </c>
      <c r="K2162" s="10">
        <v>0.76291666666666669</v>
      </c>
      <c r="L2162" s="9">
        <v>0.40299999999999997</v>
      </c>
      <c r="M2162" s="9">
        <v>0.83374325396823812</v>
      </c>
      <c r="N2162" s="10">
        <v>0.24</v>
      </c>
      <c r="O2162" s="10">
        <v>0.09</v>
      </c>
      <c r="P2162" s="9">
        <v>0.54</v>
      </c>
      <c r="Q2162" s="10">
        <v>0.3175</v>
      </c>
      <c r="R2162" s="9">
        <v>0.83960000000000001</v>
      </c>
      <c r="S2162" s="9">
        <v>0.2661941463414641</v>
      </c>
      <c r="T2162" s="11">
        <v>0.29855537799999998</v>
      </c>
      <c r="U2162" s="9">
        <v>1.0300946740000001E-2</v>
      </c>
      <c r="V2162" s="10">
        <v>8.3366648500000001E-2</v>
      </c>
      <c r="W2162" s="9">
        <v>0</v>
      </c>
      <c r="X2162" s="9">
        <v>0</v>
      </c>
      <c r="Y2162" s="9">
        <v>5.5000000000000049E-2</v>
      </c>
      <c r="Z2162" s="9">
        <v>1</v>
      </c>
      <c r="AA2162" s="10">
        <v>1.5101938082053862E-2</v>
      </c>
      <c r="AB2162" s="9">
        <v>0.55296000532543788</v>
      </c>
      <c r="AC2162" s="9">
        <v>0.58299999999999996</v>
      </c>
      <c r="AD2162" s="10">
        <v>0.37106637395597197</v>
      </c>
      <c r="AE2162" s="10">
        <v>0.42942417079802403</v>
      </c>
      <c r="AF2162" s="9">
        <v>0.85135638989682672</v>
      </c>
      <c r="AG2162" s="9">
        <v>0.407883</v>
      </c>
    </row>
    <row r="2163" spans="3:33">
      <c r="C2163" t="s">
        <v>308</v>
      </c>
      <c r="D2163">
        <v>2008</v>
      </c>
      <c r="E2163" s="9">
        <v>0.23660553851397409</v>
      </c>
      <c r="F2163" s="9">
        <v>1.4580000000000001E-3</v>
      </c>
      <c r="G2163" s="9">
        <v>0.14000000000000001</v>
      </c>
      <c r="H2163" s="9">
        <v>0.32499999999999996</v>
      </c>
      <c r="I2163" s="9">
        <v>3.7333333333333336E-2</v>
      </c>
      <c r="J2163" s="9">
        <v>0.30000000000000004</v>
      </c>
      <c r="K2163" s="10">
        <v>0.76291666666666669</v>
      </c>
      <c r="L2163" s="9">
        <v>0.39700000000000002</v>
      </c>
      <c r="M2163" s="9">
        <v>0.85788412698416672</v>
      </c>
      <c r="N2163" s="10">
        <v>0.24</v>
      </c>
      <c r="O2163" s="10">
        <v>9.1799999959766856E-2</v>
      </c>
      <c r="P2163" s="9">
        <v>0.54</v>
      </c>
      <c r="Q2163" s="10">
        <v>0.3175</v>
      </c>
      <c r="R2163" s="9">
        <v>0.83960000000000001</v>
      </c>
      <c r="S2163" s="9">
        <v>0.26230439024390395</v>
      </c>
      <c r="T2163" s="11">
        <v>0.29855537799999998</v>
      </c>
      <c r="U2163" s="9">
        <v>1.550599775E-2</v>
      </c>
      <c r="V2163" s="10">
        <v>7.9680362000000005E-2</v>
      </c>
      <c r="W2163" s="9">
        <v>0</v>
      </c>
      <c r="X2163" s="9">
        <v>0</v>
      </c>
      <c r="Y2163" s="9">
        <v>5.5000000000000049E-2</v>
      </c>
      <c r="Z2163" s="9">
        <v>1</v>
      </c>
      <c r="AA2163" s="10">
        <v>1.5101938082053862E-2</v>
      </c>
      <c r="AB2163" s="9">
        <v>0.56312000494634407</v>
      </c>
      <c r="AC2163" s="9">
        <v>0.6</v>
      </c>
      <c r="AD2163" s="10">
        <v>0.373849481047552</v>
      </c>
      <c r="AE2163" s="10">
        <v>0.44325136194636805</v>
      </c>
      <c r="AF2163" s="9">
        <v>1</v>
      </c>
      <c r="AG2163" s="9">
        <v>0.39972534018233791</v>
      </c>
    </row>
    <row r="2164" spans="3:33">
      <c r="C2164" t="s">
        <v>308</v>
      </c>
      <c r="D2164">
        <v>2009</v>
      </c>
      <c r="E2164" s="9">
        <v>0.23660553851397409</v>
      </c>
      <c r="F2164" s="9">
        <v>1.4580000000000001E-3</v>
      </c>
      <c r="G2164" s="9">
        <v>0.15719999961555009</v>
      </c>
      <c r="H2164" s="9">
        <v>0.32499999999999996</v>
      </c>
      <c r="I2164" s="9">
        <v>3.7333333333333336E-2</v>
      </c>
      <c r="J2164" s="9">
        <v>0.31399999968707559</v>
      </c>
      <c r="K2164" s="10">
        <v>0.76291666666666669</v>
      </c>
      <c r="L2164" s="9">
        <v>0.39100000000000001</v>
      </c>
      <c r="M2164" s="9">
        <v>0.88862579365083338</v>
      </c>
      <c r="N2164" s="10">
        <v>0.24</v>
      </c>
      <c r="O2164" s="10">
        <v>9.359999991953373E-2</v>
      </c>
      <c r="P2164" s="9">
        <v>0.54</v>
      </c>
      <c r="Q2164" s="10">
        <v>0.3175</v>
      </c>
      <c r="R2164" s="9">
        <v>0.83960000000000001</v>
      </c>
      <c r="S2164" s="9">
        <v>0.29105830179632564</v>
      </c>
      <c r="T2164" s="11">
        <v>0.29855537799999998</v>
      </c>
      <c r="U2164" s="9">
        <v>1.7194397850000001E-2</v>
      </c>
      <c r="V2164" s="10">
        <v>8.1273969204380098E-2</v>
      </c>
      <c r="W2164" s="9">
        <v>0</v>
      </c>
      <c r="X2164" s="9">
        <v>0</v>
      </c>
      <c r="Y2164" s="9">
        <v>5.5000000000000049E-2</v>
      </c>
      <c r="Z2164" s="9">
        <v>1</v>
      </c>
      <c r="AA2164" s="10">
        <v>1.5101938082053862E-2</v>
      </c>
      <c r="AB2164" s="9">
        <v>0.57328000456725037</v>
      </c>
      <c r="AC2164" s="9">
        <v>0.61</v>
      </c>
      <c r="AD2164" s="10">
        <v>0.30248465479452602</v>
      </c>
      <c r="AE2164" s="10">
        <v>0.45187779418135998</v>
      </c>
      <c r="AF2164" s="9">
        <v>0.98330663674170338</v>
      </c>
      <c r="AG2164" s="9">
        <v>0.39156768036467582</v>
      </c>
    </row>
    <row r="2165" spans="3:33">
      <c r="C2165" t="s">
        <v>308</v>
      </c>
      <c r="D2165">
        <v>2010</v>
      </c>
      <c r="E2165" s="9">
        <v>0.23660553851397409</v>
      </c>
      <c r="F2165" s="9">
        <v>1.4580000000000001E-3</v>
      </c>
      <c r="G2165" s="9">
        <v>0.17439999923110006</v>
      </c>
      <c r="H2165" s="9">
        <v>0.32499999999999996</v>
      </c>
      <c r="I2165" s="9">
        <v>3.7333333333333336E-2</v>
      </c>
      <c r="J2165" s="9">
        <v>0.32799999937415125</v>
      </c>
      <c r="K2165" s="10">
        <v>0.76291666666666669</v>
      </c>
      <c r="L2165" s="9">
        <v>0.39490999991260467</v>
      </c>
      <c r="M2165" s="9">
        <v>0.88862579365083338</v>
      </c>
      <c r="N2165" s="10">
        <v>0.24</v>
      </c>
      <c r="O2165" s="10">
        <v>9.539999987930059E-2</v>
      </c>
      <c r="P2165" s="9">
        <v>0.54</v>
      </c>
      <c r="Q2165" s="10">
        <v>0.3175</v>
      </c>
      <c r="R2165" s="9">
        <v>0.83960000000000001</v>
      </c>
      <c r="S2165" s="9">
        <v>0.31981221334874765</v>
      </c>
      <c r="T2165" s="11">
        <v>0.29855537799999998</v>
      </c>
      <c r="U2165" s="9">
        <v>1.7366341824656753E-2</v>
      </c>
      <c r="V2165" s="10">
        <v>8.2867576408760205E-2</v>
      </c>
      <c r="W2165" s="9">
        <v>0</v>
      </c>
      <c r="X2165" s="9">
        <v>0</v>
      </c>
      <c r="Y2165" s="9">
        <v>5.5000000000000049E-2</v>
      </c>
      <c r="Z2165" s="9">
        <v>1</v>
      </c>
      <c r="AA2165" s="10">
        <v>1.5101938082053862E-2</v>
      </c>
      <c r="AB2165" s="9">
        <v>0.58344000418815667</v>
      </c>
      <c r="AC2165" s="9">
        <v>0.61299999999999999</v>
      </c>
      <c r="AD2165" s="10">
        <v>0.30445980820243262</v>
      </c>
      <c r="AE2165" s="10">
        <v>0.45235901622879027</v>
      </c>
      <c r="AF2165" s="9">
        <v>0.97347357059407247</v>
      </c>
      <c r="AG2165" s="9">
        <v>0.38341002054701373</v>
      </c>
    </row>
    <row r="2166" spans="3:33">
      <c r="C2166" t="s">
        <v>310</v>
      </c>
      <c r="D2166">
        <v>1995</v>
      </c>
      <c r="E2166" s="9">
        <v>0.43419003984063748</v>
      </c>
      <c r="F2166" s="9">
        <v>1.01E-2</v>
      </c>
      <c r="G2166" s="9">
        <v>0.22999999999999998</v>
      </c>
      <c r="H2166" s="9">
        <v>0.32499999999999996</v>
      </c>
      <c r="I2166" s="9">
        <v>4.5999999999999999E-2</v>
      </c>
      <c r="J2166" s="9">
        <v>0.41000000000000003</v>
      </c>
      <c r="K2166" s="10">
        <v>0.59099999999999997</v>
      </c>
      <c r="L2166" s="9">
        <v>0.29699999999999999</v>
      </c>
      <c r="M2166" s="9">
        <v>0.84170154109583328</v>
      </c>
      <c r="N2166" s="10">
        <v>0.36</v>
      </c>
      <c r="O2166" s="10">
        <v>0.6</v>
      </c>
      <c r="P2166" s="9">
        <v>0.11219999995082616</v>
      </c>
      <c r="Q2166" s="10">
        <v>0.22499999999999998</v>
      </c>
      <c r="R2166" s="9">
        <v>0.87960000000000005</v>
      </c>
      <c r="S2166" s="9">
        <v>0.33965268292682993</v>
      </c>
      <c r="T2166" s="11">
        <v>0.56535947799999997</v>
      </c>
      <c r="U2166" s="9">
        <v>1.3999999999999999E-2</v>
      </c>
      <c r="V2166" s="10">
        <v>0.197119344</v>
      </c>
      <c r="W2166" s="9">
        <v>4.6021735040835728E-3</v>
      </c>
      <c r="X2166" s="9">
        <v>1.7865612563228599E-2</v>
      </c>
      <c r="Y2166" s="9">
        <v>0.23099999999999998</v>
      </c>
      <c r="Z2166" s="9">
        <v>0.65</v>
      </c>
      <c r="AA2166" s="10">
        <v>1.8749999999999999E-2</v>
      </c>
      <c r="AB2166" s="9">
        <v>0.88600000379999999</v>
      </c>
      <c r="AC2166" s="9">
        <v>0.56899999999999995</v>
      </c>
      <c r="AD2166" s="10">
        <v>0.23929168822965038</v>
      </c>
      <c r="AE2166" s="10">
        <v>0.44633918834358166</v>
      </c>
      <c r="AF2166" s="9">
        <v>3.4128348959966666E-3</v>
      </c>
      <c r="AG2166" s="9">
        <v>0.38648357142857143</v>
      </c>
    </row>
    <row r="2167" spans="3:33">
      <c r="C2167" t="s">
        <v>310</v>
      </c>
      <c r="D2167">
        <v>1996</v>
      </c>
      <c r="E2167" s="9">
        <v>0.43419003984063748</v>
      </c>
      <c r="F2167" s="9">
        <v>1.01E-2</v>
      </c>
      <c r="G2167" s="9">
        <v>0.22599999999999998</v>
      </c>
      <c r="H2167" s="9">
        <v>0.32499999999999996</v>
      </c>
      <c r="I2167" s="9">
        <v>4.5999999999999999E-2</v>
      </c>
      <c r="J2167" s="9">
        <v>0.40400000000000003</v>
      </c>
      <c r="K2167" s="10">
        <v>0.59099999999999997</v>
      </c>
      <c r="L2167" s="9">
        <v>0.29620000000000002</v>
      </c>
      <c r="M2167" s="9">
        <v>0.86002237442916663</v>
      </c>
      <c r="N2167" s="10">
        <v>0.36</v>
      </c>
      <c r="O2167" s="10">
        <v>0.59</v>
      </c>
      <c r="P2167" s="9">
        <v>0.11000000000000001</v>
      </c>
      <c r="Q2167" s="10">
        <v>0.22499999999999998</v>
      </c>
      <c r="R2167" s="9">
        <v>0.87960000000000005</v>
      </c>
      <c r="S2167" s="9">
        <v>0.329485853658538</v>
      </c>
      <c r="T2167" s="11">
        <v>0.56535947799999997</v>
      </c>
      <c r="U2167" s="9">
        <v>1.1000000000000001E-2</v>
      </c>
      <c r="V2167" s="10">
        <v>0.18283661210000002</v>
      </c>
      <c r="W2167" s="9">
        <v>4.6021735040835728E-3</v>
      </c>
      <c r="X2167" s="9">
        <v>1.7865612563228599E-2</v>
      </c>
      <c r="Y2167" s="9">
        <v>0.23099999999999998</v>
      </c>
      <c r="Z2167" s="9">
        <v>0.65</v>
      </c>
      <c r="AA2167" s="10">
        <v>1.8749999999999999E-2</v>
      </c>
      <c r="AB2167" s="9">
        <v>0.88399999620000003</v>
      </c>
      <c r="AC2167" s="9">
        <v>0.625</v>
      </c>
      <c r="AD2167" s="10">
        <v>0.23397111055976999</v>
      </c>
      <c r="AE2167" s="10">
        <v>0.44524406976332598</v>
      </c>
      <c r="AF2167" s="9">
        <v>9.1640470484068894E-3</v>
      </c>
      <c r="AG2167" s="9">
        <v>0.3673075714285714</v>
      </c>
    </row>
    <row r="2168" spans="3:33">
      <c r="C2168" t="s">
        <v>310</v>
      </c>
      <c r="D2168">
        <v>1997</v>
      </c>
      <c r="E2168" s="9">
        <v>0.43419003984063748</v>
      </c>
      <c r="F2168" s="9">
        <v>1.01E-2</v>
      </c>
      <c r="G2168" s="9">
        <v>0.22199999999999998</v>
      </c>
      <c r="H2168" s="9">
        <v>0.32499999999999996</v>
      </c>
      <c r="I2168" s="9">
        <v>4.5999999999999999E-2</v>
      </c>
      <c r="J2168" s="9">
        <v>0.39800000000000002</v>
      </c>
      <c r="K2168" s="10">
        <v>0.59099999999999997</v>
      </c>
      <c r="L2168" s="9">
        <v>0.2954</v>
      </c>
      <c r="M2168" s="9">
        <v>0.86002237442916663</v>
      </c>
      <c r="N2168" s="10">
        <v>0.36</v>
      </c>
      <c r="O2168" s="10">
        <v>0.57999999999999996</v>
      </c>
      <c r="P2168" s="9">
        <v>0.10250000000000001</v>
      </c>
      <c r="Q2168" s="10">
        <v>0.22499999999999998</v>
      </c>
      <c r="R2168" s="9">
        <v>0.87960000000000005</v>
      </c>
      <c r="S2168" s="9">
        <v>0.31925024390244006</v>
      </c>
      <c r="T2168" s="11">
        <v>0.56535947799999997</v>
      </c>
      <c r="U2168" s="9">
        <v>1.2E-2</v>
      </c>
      <c r="V2168" s="10">
        <v>0.16855388020000001</v>
      </c>
      <c r="W2168" s="9">
        <v>4.6021735040835728E-3</v>
      </c>
      <c r="X2168" s="9">
        <v>1.7865612563228599E-2</v>
      </c>
      <c r="Y2168" s="9">
        <v>0.23099999999999998</v>
      </c>
      <c r="Z2168" s="9">
        <v>0.65</v>
      </c>
      <c r="AA2168" s="10">
        <v>1.8749999999999999E-2</v>
      </c>
      <c r="AB2168" s="9">
        <v>0.88199999809999996</v>
      </c>
      <c r="AC2168" s="9">
        <v>0.63800000000000001</v>
      </c>
      <c r="AD2168" s="10">
        <v>0.29164247222347794</v>
      </c>
      <c r="AE2168" s="10">
        <v>0.41593801957139098</v>
      </c>
      <c r="AF2168" s="9">
        <v>1.890803288332189E-2</v>
      </c>
      <c r="AG2168" s="9">
        <v>0.36892714285714284</v>
      </c>
    </row>
    <row r="2169" spans="3:33">
      <c r="C2169" t="s">
        <v>310</v>
      </c>
      <c r="D2169">
        <v>1998</v>
      </c>
      <c r="E2169" s="9">
        <v>0.43419003984063748</v>
      </c>
      <c r="F2169" s="9">
        <v>1.01E-2</v>
      </c>
      <c r="G2169" s="9">
        <v>0.21799999999999997</v>
      </c>
      <c r="H2169" s="9">
        <v>0.32499999999999996</v>
      </c>
      <c r="I2169" s="9">
        <v>4.5999999999999999E-2</v>
      </c>
      <c r="J2169" s="9">
        <v>0.39200000000000002</v>
      </c>
      <c r="K2169" s="10">
        <v>0.59099999999999997</v>
      </c>
      <c r="L2169" s="9">
        <v>0.29460000000000003</v>
      </c>
      <c r="M2169" s="9">
        <v>0.86002237442916663</v>
      </c>
      <c r="N2169" s="10">
        <v>0.36</v>
      </c>
      <c r="O2169" s="10">
        <v>0.56000000000000005</v>
      </c>
      <c r="P2169" s="9">
        <v>9.5000000000000001E-2</v>
      </c>
      <c r="Q2169" s="10">
        <v>0.22499999999999998</v>
      </c>
      <c r="R2169" s="9">
        <v>0.87960000000000005</v>
      </c>
      <c r="S2169" s="9">
        <v>0.30911463414634199</v>
      </c>
      <c r="T2169" s="11">
        <v>0.56535947799999997</v>
      </c>
      <c r="U2169" s="9">
        <v>1.2E-2</v>
      </c>
      <c r="V2169" s="10">
        <v>0.15427114829999999</v>
      </c>
      <c r="W2169" s="9">
        <v>4.6021735040835728E-3</v>
      </c>
      <c r="X2169" s="9">
        <v>1.7865612563228599E-2</v>
      </c>
      <c r="Y2169" s="9">
        <v>0.23099999999999998</v>
      </c>
      <c r="Z2169" s="9">
        <v>0.65</v>
      </c>
      <c r="AA2169" s="10">
        <v>1.8749999999999999E-2</v>
      </c>
      <c r="AB2169" s="9">
        <v>0.87029999729999996</v>
      </c>
      <c r="AC2169" s="9">
        <v>0.65</v>
      </c>
      <c r="AD2169" s="10">
        <v>0.34931383388718601</v>
      </c>
      <c r="AE2169" s="10">
        <v>0.38663196937945604</v>
      </c>
      <c r="AF2169" s="9">
        <v>3.274172263119067E-2</v>
      </c>
      <c r="AG2169" s="9">
        <v>0.40816214285714286</v>
      </c>
    </row>
    <row r="2170" spans="3:33">
      <c r="C2170" t="s">
        <v>310</v>
      </c>
      <c r="D2170">
        <v>1999</v>
      </c>
      <c r="E2170" s="9">
        <v>0.43419003984063748</v>
      </c>
      <c r="F2170" s="9">
        <v>1.01E-2</v>
      </c>
      <c r="G2170" s="9">
        <v>0.21400000000000008</v>
      </c>
      <c r="H2170" s="9">
        <v>0.32499999999999996</v>
      </c>
      <c r="I2170" s="9">
        <v>4.5999999999999999E-2</v>
      </c>
      <c r="J2170" s="9">
        <v>0.38600000000000001</v>
      </c>
      <c r="K2170" s="10">
        <v>0.59099999999999997</v>
      </c>
      <c r="L2170" s="9">
        <v>0.29380000000000001</v>
      </c>
      <c r="M2170" s="9">
        <v>0.86002237442916663</v>
      </c>
      <c r="N2170" s="10">
        <v>0.36</v>
      </c>
      <c r="O2170" s="10">
        <v>0.49</v>
      </c>
      <c r="P2170" s="9">
        <v>8.7499999999999994E-2</v>
      </c>
      <c r="Q2170" s="10">
        <v>0.22499999999999998</v>
      </c>
      <c r="R2170" s="9">
        <v>0.87960000000000005</v>
      </c>
      <c r="S2170" s="9">
        <v>0.29917902439024402</v>
      </c>
      <c r="T2170" s="11">
        <v>0.56535947799999997</v>
      </c>
      <c r="U2170" s="9">
        <v>1.3000000000000001E-2</v>
      </c>
      <c r="V2170" s="10">
        <v>0.13998841640000001</v>
      </c>
      <c r="W2170" s="9">
        <v>4.6021735040835728E-3</v>
      </c>
      <c r="X2170" s="9">
        <v>1.7865612563228599E-2</v>
      </c>
      <c r="Y2170" s="9">
        <v>0.23099999999999998</v>
      </c>
      <c r="Z2170" s="9">
        <v>0.65</v>
      </c>
      <c r="AA2170" s="10">
        <v>1.8749999999999999E-2</v>
      </c>
      <c r="AB2170" s="9">
        <v>0.86960000039999996</v>
      </c>
      <c r="AC2170" s="9">
        <v>0.69200000000000006</v>
      </c>
      <c r="AD2170" s="10">
        <v>0.33545797313470305</v>
      </c>
      <c r="AE2170" s="10">
        <v>0.42772727786049902</v>
      </c>
      <c r="AF2170" s="9">
        <v>4.3966514683385111E-2</v>
      </c>
      <c r="AG2170" s="9">
        <v>0.42074038095238092</v>
      </c>
    </row>
    <row r="2171" spans="3:33">
      <c r="C2171" t="s">
        <v>310</v>
      </c>
      <c r="D2171">
        <v>2000</v>
      </c>
      <c r="E2171" s="9">
        <v>0.43419003984063748</v>
      </c>
      <c r="F2171" s="9">
        <v>1.01E-2</v>
      </c>
      <c r="G2171" s="9">
        <v>0.20999999999999996</v>
      </c>
      <c r="H2171" s="9">
        <v>0.32499999999999996</v>
      </c>
      <c r="I2171" s="9">
        <v>4.5999999999999999E-2</v>
      </c>
      <c r="J2171" s="9">
        <v>0.38</v>
      </c>
      <c r="K2171" s="10">
        <v>0.59099999999999997</v>
      </c>
      <c r="L2171" s="9">
        <v>0.29299999999999998</v>
      </c>
      <c r="M2171" s="9">
        <v>0.86002237442916663</v>
      </c>
      <c r="N2171" s="10">
        <v>0.36</v>
      </c>
      <c r="O2171" s="10">
        <v>0.45</v>
      </c>
      <c r="P2171" s="9">
        <v>0.08</v>
      </c>
      <c r="Q2171" s="10">
        <v>0.22499999999999998</v>
      </c>
      <c r="R2171" s="9">
        <v>0.87919999999999998</v>
      </c>
      <c r="S2171" s="9">
        <v>0.28961219512195213</v>
      </c>
      <c r="T2171" s="11">
        <v>0.56535947799999997</v>
      </c>
      <c r="U2171" s="9">
        <v>1.1000000000000001E-2</v>
      </c>
      <c r="V2171" s="10">
        <v>0.1257056845</v>
      </c>
      <c r="W2171" s="9">
        <v>4.6021735040835728E-3</v>
      </c>
      <c r="X2171" s="9">
        <v>1.7865612563228599E-2</v>
      </c>
      <c r="Y2171" s="9">
        <v>0.23099999999999998</v>
      </c>
      <c r="Z2171" s="9">
        <v>0.65</v>
      </c>
      <c r="AA2171" s="10">
        <v>1.8749999999999999E-2</v>
      </c>
      <c r="AB2171" s="9">
        <v>0.86649999619999996</v>
      </c>
      <c r="AC2171" s="9">
        <v>0.68700000000000006</v>
      </c>
      <c r="AD2171" s="10">
        <v>0.32160211238222003</v>
      </c>
      <c r="AE2171" s="10">
        <v>0.468822586341542</v>
      </c>
      <c r="AF2171" s="9">
        <v>5.4429620407174334E-2</v>
      </c>
      <c r="AG2171" s="9">
        <v>0.43331861904761904</v>
      </c>
    </row>
    <row r="2172" spans="3:33">
      <c r="C2172" t="s">
        <v>310</v>
      </c>
      <c r="D2172">
        <v>2001</v>
      </c>
      <c r="E2172" s="9">
        <v>0.43419003984063748</v>
      </c>
      <c r="F2172" s="9">
        <v>1.01E-2</v>
      </c>
      <c r="G2172" s="9">
        <v>0.20599999999999996</v>
      </c>
      <c r="H2172" s="9">
        <v>0.32499999999999996</v>
      </c>
      <c r="I2172" s="9">
        <v>4.5999999999999999E-2</v>
      </c>
      <c r="J2172" s="9">
        <v>0.372</v>
      </c>
      <c r="K2172" s="10">
        <v>0.59099999999999997</v>
      </c>
      <c r="L2172" s="9">
        <v>0.29220000000000002</v>
      </c>
      <c r="M2172" s="9">
        <v>0.86002237442916663</v>
      </c>
      <c r="N2172" s="10">
        <v>0.36</v>
      </c>
      <c r="O2172" s="10">
        <v>0.45</v>
      </c>
      <c r="P2172" s="9">
        <v>7.0000000000000007E-2</v>
      </c>
      <c r="Q2172" s="10">
        <v>0.22499999999999998</v>
      </c>
      <c r="R2172" s="9">
        <v>0.87880000000000003</v>
      </c>
      <c r="S2172" s="9">
        <v>0.28053414634146412</v>
      </c>
      <c r="T2172" s="11">
        <v>0.56535947799999997</v>
      </c>
      <c r="U2172" s="9">
        <v>1.355354531E-2</v>
      </c>
      <c r="V2172" s="10">
        <v>0.11745528864999999</v>
      </c>
      <c r="W2172" s="9">
        <v>4.6021735040835728E-3</v>
      </c>
      <c r="X2172" s="9">
        <v>1.7865612563228599E-2</v>
      </c>
      <c r="Y2172" s="9">
        <v>0.23099999999999998</v>
      </c>
      <c r="Z2172" s="9">
        <v>0.65</v>
      </c>
      <c r="AA2172" s="10">
        <v>1.8749999999999999E-2</v>
      </c>
      <c r="AB2172" s="9">
        <v>0.86640000340000001</v>
      </c>
      <c r="AC2172" s="9">
        <v>0.69599999999999995</v>
      </c>
      <c r="AD2172" s="10">
        <v>0.33886553617307297</v>
      </c>
      <c r="AE2172" s="10">
        <v>0.49963225360399699</v>
      </c>
      <c r="AF2172" s="9">
        <v>7.5504857504961997E-2</v>
      </c>
      <c r="AG2172" s="9">
        <v>0.44589685714285715</v>
      </c>
    </row>
    <row r="2173" spans="3:33">
      <c r="C2173" t="s">
        <v>310</v>
      </c>
      <c r="D2173">
        <v>2002</v>
      </c>
      <c r="E2173" s="9">
        <v>0.43419003984063748</v>
      </c>
      <c r="F2173" s="9">
        <v>1.01E-2</v>
      </c>
      <c r="G2173" s="9">
        <v>0.20200000000000007</v>
      </c>
      <c r="H2173" s="9">
        <v>0.32499999999999996</v>
      </c>
      <c r="I2173" s="9">
        <v>4.5999999999999999E-2</v>
      </c>
      <c r="J2173" s="9">
        <v>0.36399999999999999</v>
      </c>
      <c r="K2173" s="10">
        <v>0.59099999999999997</v>
      </c>
      <c r="L2173" s="9">
        <v>0.29139999999999999</v>
      </c>
      <c r="M2173" s="9">
        <v>0.86002237442916663</v>
      </c>
      <c r="N2173" s="10">
        <v>0.36</v>
      </c>
      <c r="O2173" s="10">
        <v>0.47</v>
      </c>
      <c r="P2173" s="9">
        <v>6.0000000000000012E-2</v>
      </c>
      <c r="Q2173" s="10">
        <v>0.22499999999999998</v>
      </c>
      <c r="R2173" s="9">
        <v>0.87839999999999996</v>
      </c>
      <c r="S2173" s="9">
        <v>0.27203414634146417</v>
      </c>
      <c r="T2173" s="11">
        <v>0.56535947799999997</v>
      </c>
      <c r="U2173" s="9">
        <v>9.0000000000000011E-3</v>
      </c>
      <c r="V2173" s="10">
        <v>0.10920489279999999</v>
      </c>
      <c r="W2173" s="9">
        <v>4.6021735040835728E-3</v>
      </c>
      <c r="X2173" s="9">
        <v>1.7865612563228599E-2</v>
      </c>
      <c r="Y2173" s="9">
        <v>0.23099999999999998</v>
      </c>
      <c r="Z2173" s="9">
        <v>0.65</v>
      </c>
      <c r="AA2173" s="10">
        <v>1.8749999999999999E-2</v>
      </c>
      <c r="AB2173" s="9">
        <v>0.85600000379999996</v>
      </c>
      <c r="AC2173" s="9">
        <v>0.64800000000000002</v>
      </c>
      <c r="AD2173" s="10">
        <v>0.35612895996392602</v>
      </c>
      <c r="AE2173" s="10">
        <v>0.53044192086645192</v>
      </c>
      <c r="AF2173" s="9">
        <v>9.5769632500049662E-2</v>
      </c>
      <c r="AG2173" s="9">
        <v>0.44576971428571432</v>
      </c>
    </row>
    <row r="2174" spans="3:33">
      <c r="C2174" t="s">
        <v>310</v>
      </c>
      <c r="D2174">
        <v>2003</v>
      </c>
      <c r="E2174" s="9">
        <v>0.43419003984063748</v>
      </c>
      <c r="F2174" s="9">
        <v>1.01E-2</v>
      </c>
      <c r="G2174" s="9">
        <v>0.19799999999999995</v>
      </c>
      <c r="H2174" s="9">
        <v>0.32499999999999996</v>
      </c>
      <c r="I2174" s="9">
        <v>4.5999999999999999E-2</v>
      </c>
      <c r="J2174" s="9">
        <v>0.35599999999999998</v>
      </c>
      <c r="K2174" s="10">
        <v>0.59099999999999997</v>
      </c>
      <c r="L2174" s="9">
        <v>0.29059999999999997</v>
      </c>
      <c r="M2174" s="9">
        <v>0.85588401826483329</v>
      </c>
      <c r="N2174" s="10">
        <v>0.36</v>
      </c>
      <c r="O2174" s="10">
        <v>0.44</v>
      </c>
      <c r="P2174" s="9">
        <v>0.05</v>
      </c>
      <c r="Q2174" s="10">
        <v>0.22499999999999998</v>
      </c>
      <c r="R2174" s="9">
        <v>0.878</v>
      </c>
      <c r="S2174" s="9">
        <v>0.26416243902439196</v>
      </c>
      <c r="T2174" s="11">
        <v>0.56535947799999997</v>
      </c>
      <c r="U2174" s="9">
        <v>2.1000000000000001E-2</v>
      </c>
      <c r="V2174" s="10">
        <v>0.10095449695</v>
      </c>
      <c r="W2174" s="9">
        <v>4.6021735040835728E-3</v>
      </c>
      <c r="X2174" s="9">
        <v>1.7865612563228599E-2</v>
      </c>
      <c r="Y2174" s="9">
        <v>0.23099999999999998</v>
      </c>
      <c r="Z2174" s="9">
        <v>0.65</v>
      </c>
      <c r="AA2174" s="10">
        <v>1.8749999999999999E-2</v>
      </c>
      <c r="AB2174" s="9">
        <v>0.86890000340000006</v>
      </c>
      <c r="AC2174" s="9">
        <v>0.64599999999999991</v>
      </c>
      <c r="AD2174" s="10">
        <v>0.30559357313050201</v>
      </c>
      <c r="AE2174" s="10">
        <v>0.50829356233001699</v>
      </c>
      <c r="AF2174" s="9">
        <v>0.12000922447567444</v>
      </c>
      <c r="AG2174" s="9">
        <v>0.44606442857142853</v>
      </c>
    </row>
    <row r="2175" spans="3:33">
      <c r="C2175" t="s">
        <v>310</v>
      </c>
      <c r="D2175">
        <v>2004</v>
      </c>
      <c r="E2175" s="9">
        <v>0.43419003984063748</v>
      </c>
      <c r="F2175" s="9">
        <v>1.01E-2</v>
      </c>
      <c r="G2175" s="9">
        <v>0.19400000000000006</v>
      </c>
      <c r="H2175" s="9">
        <v>0.32499999999999996</v>
      </c>
      <c r="I2175" s="9">
        <v>4.5999999999999999E-2</v>
      </c>
      <c r="J2175" s="9">
        <v>0.34799999999999998</v>
      </c>
      <c r="K2175" s="10">
        <v>0.59099999999999997</v>
      </c>
      <c r="L2175" s="9">
        <v>0.2898</v>
      </c>
      <c r="M2175" s="9">
        <v>0.84726296296299997</v>
      </c>
      <c r="N2175" s="10">
        <v>0.36</v>
      </c>
      <c r="O2175" s="10">
        <v>0.49</v>
      </c>
      <c r="P2175" s="9">
        <v>0.04</v>
      </c>
      <c r="Q2175" s="10">
        <v>0.22499999999999998</v>
      </c>
      <c r="R2175" s="9">
        <v>0.87760000000000005</v>
      </c>
      <c r="S2175" s="9">
        <v>0.256988292682928</v>
      </c>
      <c r="T2175" s="11">
        <v>0.56535947799999997</v>
      </c>
      <c r="U2175" s="9">
        <v>2.7999999999999997E-2</v>
      </c>
      <c r="V2175" s="10">
        <v>9.2704101099999991E-2</v>
      </c>
      <c r="W2175" s="9">
        <v>4.6021735040835728E-3</v>
      </c>
      <c r="X2175" s="9">
        <v>1.7865612563228599E-2</v>
      </c>
      <c r="Y2175" s="9">
        <v>0.23099999999999998</v>
      </c>
      <c r="Z2175" s="9">
        <v>0.65</v>
      </c>
      <c r="AA2175" s="10">
        <v>1.8749999999999999E-2</v>
      </c>
      <c r="AB2175" s="9">
        <v>0.85600000379999996</v>
      </c>
      <c r="AC2175" s="9">
        <v>0.64700000000000002</v>
      </c>
      <c r="AD2175" s="10">
        <v>0.33548793445490599</v>
      </c>
      <c r="AE2175" s="10">
        <v>0.47866568990817804</v>
      </c>
      <c r="AF2175" s="9">
        <v>0.16543144787326777</v>
      </c>
      <c r="AG2175" s="9">
        <v>0.47196742857142859</v>
      </c>
    </row>
    <row r="2176" spans="3:33">
      <c r="C2176" t="s">
        <v>310</v>
      </c>
      <c r="D2176">
        <v>2005</v>
      </c>
      <c r="E2176" s="9">
        <v>0.43419003984063748</v>
      </c>
      <c r="F2176" s="9">
        <v>1.01E-2</v>
      </c>
      <c r="G2176" s="9">
        <v>0.18999999999999995</v>
      </c>
      <c r="H2176" s="9">
        <v>0.32499999999999996</v>
      </c>
      <c r="I2176" s="9">
        <v>4.5999999999999999E-2</v>
      </c>
      <c r="J2176" s="9">
        <v>0.33999999999999997</v>
      </c>
      <c r="K2176" s="10">
        <v>0.59099999999999997</v>
      </c>
      <c r="L2176" s="9">
        <v>0.28899999999999998</v>
      </c>
      <c r="M2176" s="9">
        <v>0.86232283105016672</v>
      </c>
      <c r="N2176" s="10">
        <v>0.36</v>
      </c>
      <c r="O2176" s="10">
        <v>0.49</v>
      </c>
      <c r="P2176" s="9">
        <v>4.4999999999999998E-2</v>
      </c>
      <c r="Q2176" s="10">
        <v>0.22499999999999998</v>
      </c>
      <c r="R2176" s="9">
        <v>0.87719999999999998</v>
      </c>
      <c r="S2176" s="9">
        <v>0.25050195121951191</v>
      </c>
      <c r="T2176" s="11">
        <v>0.56535947799999997</v>
      </c>
      <c r="U2176" s="9">
        <v>2.6000000000000002E-2</v>
      </c>
      <c r="V2176" s="10">
        <v>8.4453705249999997E-2</v>
      </c>
      <c r="W2176" s="9">
        <v>4.6021735040835728E-3</v>
      </c>
      <c r="X2176" s="9">
        <v>1.7865612563228599E-2</v>
      </c>
      <c r="Y2176" s="9">
        <v>0.23099999999999998</v>
      </c>
      <c r="Z2176" s="9">
        <v>0.65</v>
      </c>
      <c r="AA2176" s="10">
        <v>1.8749999999999999E-2</v>
      </c>
      <c r="AB2176" s="9">
        <v>0.85859529725000006</v>
      </c>
      <c r="AC2176" s="9">
        <v>0.61299999999999999</v>
      </c>
      <c r="AD2176" s="10">
        <v>0.30729890232310197</v>
      </c>
      <c r="AE2176" s="10">
        <v>0.50544475982315995</v>
      </c>
      <c r="AF2176" s="9">
        <v>0.22286769500756667</v>
      </c>
      <c r="AG2176" s="9">
        <v>0.47442942857142856</v>
      </c>
    </row>
    <row r="2177" spans="3:33">
      <c r="C2177" t="s">
        <v>310</v>
      </c>
      <c r="D2177">
        <v>2006</v>
      </c>
      <c r="E2177" s="9">
        <v>0.43419003984063748</v>
      </c>
      <c r="F2177" s="9">
        <v>1.01E-2</v>
      </c>
      <c r="G2177" s="9">
        <v>0.18666666666666676</v>
      </c>
      <c r="H2177" s="9">
        <v>0.32499999999999996</v>
      </c>
      <c r="I2177" s="9">
        <v>4.5999999999999999E-2</v>
      </c>
      <c r="J2177" s="9">
        <v>0.33333333333333326</v>
      </c>
      <c r="K2177" s="10">
        <v>0.59099999999999997</v>
      </c>
      <c r="L2177" s="9">
        <v>0.28800000000000003</v>
      </c>
      <c r="M2177" s="9">
        <v>0.84513698630133338</v>
      </c>
      <c r="N2177" s="10">
        <v>0.36</v>
      </c>
      <c r="O2177" s="10">
        <v>0.5</v>
      </c>
      <c r="P2177" s="9">
        <v>0.05</v>
      </c>
      <c r="Q2177" s="10">
        <v>0.22499999999999998</v>
      </c>
      <c r="R2177" s="9">
        <v>0.87680000000000002</v>
      </c>
      <c r="S2177" s="9">
        <v>0.244713658536586</v>
      </c>
      <c r="T2177" s="11">
        <v>0.56535947799999997</v>
      </c>
      <c r="U2177" s="9">
        <v>1.641654771E-2</v>
      </c>
      <c r="V2177" s="10">
        <v>7.8740007749999993E-2</v>
      </c>
      <c r="W2177" s="9">
        <v>4.6021735040835728E-3</v>
      </c>
      <c r="X2177" s="9">
        <v>1.7865612563228599E-2</v>
      </c>
      <c r="Y2177" s="9">
        <v>0.23099999999999998</v>
      </c>
      <c r="Z2177" s="9">
        <v>0.65</v>
      </c>
      <c r="AA2177" s="10">
        <v>1.8749999999999999E-2</v>
      </c>
      <c r="AB2177" s="9">
        <v>0.86119059070000004</v>
      </c>
      <c r="AC2177" s="9">
        <v>0.60499999999999998</v>
      </c>
      <c r="AD2177" s="10">
        <v>0.32604167490887803</v>
      </c>
      <c r="AE2177" s="10">
        <v>0.50684383398552435</v>
      </c>
      <c r="AF2177" s="9">
        <v>0.34592717221986335</v>
      </c>
      <c r="AG2177" s="9">
        <v>0.49250271428571424</v>
      </c>
    </row>
    <row r="2178" spans="3:33">
      <c r="C2178" t="s">
        <v>310</v>
      </c>
      <c r="D2178">
        <v>2007</v>
      </c>
      <c r="E2178" s="9">
        <v>0.43419003984063748</v>
      </c>
      <c r="F2178" s="9">
        <v>1.01E-2</v>
      </c>
      <c r="G2178" s="9">
        <v>0.18333333333333324</v>
      </c>
      <c r="H2178" s="9">
        <v>0.32499999999999996</v>
      </c>
      <c r="I2178" s="9">
        <v>4.5999999999999999E-2</v>
      </c>
      <c r="J2178" s="9">
        <v>0.32666666666666666</v>
      </c>
      <c r="K2178" s="10">
        <v>0.59099999999999997</v>
      </c>
      <c r="L2178" s="9">
        <v>0.28699999999999998</v>
      </c>
      <c r="M2178" s="9">
        <v>0.8157899543378333</v>
      </c>
      <c r="N2178" s="10">
        <v>0.36</v>
      </c>
      <c r="O2178" s="10">
        <v>0.51</v>
      </c>
      <c r="P2178" s="9">
        <v>5.0999999977648258E-2</v>
      </c>
      <c r="Q2178" s="10">
        <v>0.22499999999999998</v>
      </c>
      <c r="R2178" s="9">
        <v>0.87640000000000007</v>
      </c>
      <c r="S2178" s="9">
        <v>0.23950341463414793</v>
      </c>
      <c r="T2178" s="11">
        <v>0.56535947799999997</v>
      </c>
      <c r="U2178" s="9">
        <v>1.1292806580000002E-2</v>
      </c>
      <c r="V2178" s="10">
        <v>7.3026310250000004E-2</v>
      </c>
      <c r="W2178" s="9">
        <v>4.6021735040835728E-3</v>
      </c>
      <c r="X2178" s="9">
        <v>1.7865612563228599E-2</v>
      </c>
      <c r="Y2178" s="9">
        <v>0.23099999999999998</v>
      </c>
      <c r="Z2178" s="9">
        <v>0.65</v>
      </c>
      <c r="AA2178" s="10">
        <v>1.8749999999999999E-2</v>
      </c>
      <c r="AB2178" s="9">
        <v>0.86396677882394735</v>
      </c>
      <c r="AC2178" s="9">
        <v>0.627</v>
      </c>
      <c r="AD2178" s="10">
        <v>0.35665815605540202</v>
      </c>
      <c r="AE2178" s="10">
        <v>0.50524939980399364</v>
      </c>
      <c r="AF2178" s="9">
        <v>0.60088345094375439</v>
      </c>
      <c r="AG2178" s="9">
        <v>0.48265266022016584</v>
      </c>
    </row>
    <row r="2179" spans="3:33">
      <c r="C2179" t="s">
        <v>310</v>
      </c>
      <c r="D2179">
        <v>2008</v>
      </c>
      <c r="E2179" s="9">
        <v>0.43419003984063748</v>
      </c>
      <c r="F2179" s="9">
        <v>1.01E-2</v>
      </c>
      <c r="G2179" s="9">
        <v>0.18000000000000005</v>
      </c>
      <c r="H2179" s="9">
        <v>0.32499999999999996</v>
      </c>
      <c r="I2179" s="9">
        <v>4.5999999999999999E-2</v>
      </c>
      <c r="J2179" s="9">
        <v>0.31999999999999995</v>
      </c>
      <c r="K2179" s="10">
        <v>0.59099999999999997</v>
      </c>
      <c r="L2179" s="9">
        <v>0.28600000000000003</v>
      </c>
      <c r="M2179" s="9">
        <v>0.86407031963466663</v>
      </c>
      <c r="N2179" s="10">
        <v>0.36</v>
      </c>
      <c r="O2179" s="10">
        <v>0.52019999977201226</v>
      </c>
      <c r="P2179" s="9">
        <v>5.1999999955296514E-2</v>
      </c>
      <c r="Q2179" s="10">
        <v>0.22499999999999998</v>
      </c>
      <c r="R2179" s="9">
        <v>0.876</v>
      </c>
      <c r="S2179" s="9">
        <v>0.23476195121951404</v>
      </c>
      <c r="T2179" s="11">
        <v>0.56535947799999997</v>
      </c>
      <c r="U2179" s="9">
        <v>8.4689151900000006E-3</v>
      </c>
      <c r="V2179" s="10">
        <v>6.731261275E-2</v>
      </c>
      <c r="W2179" s="9">
        <v>4.6021735040835728E-3</v>
      </c>
      <c r="X2179" s="9">
        <v>1.7865612563228599E-2</v>
      </c>
      <c r="Y2179" s="9">
        <v>0.23099999999999998</v>
      </c>
      <c r="Z2179" s="9">
        <v>0.65</v>
      </c>
      <c r="AA2179" s="10">
        <v>1.8749999999999999E-2</v>
      </c>
      <c r="AB2179" s="9">
        <v>0.86674296694789477</v>
      </c>
      <c r="AC2179" s="9">
        <v>0.63800000000000001</v>
      </c>
      <c r="AD2179" s="10">
        <v>0.33579283987087999</v>
      </c>
      <c r="AE2179" s="10">
        <v>0.51257321802320177</v>
      </c>
      <c r="AF2179" s="9">
        <v>0.80729818445090995</v>
      </c>
      <c r="AG2179" s="9">
        <v>0.47280260615461744</v>
      </c>
    </row>
    <row r="2180" spans="3:33">
      <c r="C2180" t="s">
        <v>310</v>
      </c>
      <c r="D2180">
        <v>2009</v>
      </c>
      <c r="E2180" s="9">
        <v>0.43419003984063748</v>
      </c>
      <c r="F2180" s="9">
        <v>1.01E-2</v>
      </c>
      <c r="G2180" s="9">
        <v>0.19639999963343147</v>
      </c>
      <c r="H2180" s="9">
        <v>0.32499999999999996</v>
      </c>
      <c r="I2180" s="9">
        <v>4.5999999999999999E-2</v>
      </c>
      <c r="J2180" s="9">
        <v>0.33359999969601628</v>
      </c>
      <c r="K2180" s="10">
        <v>0.59099999999999997</v>
      </c>
      <c r="L2180" s="9">
        <v>0.28499999999999998</v>
      </c>
      <c r="M2180" s="9">
        <v>0.86407031963466663</v>
      </c>
      <c r="N2180" s="10">
        <v>0.36</v>
      </c>
      <c r="O2180" s="10">
        <v>0.5303999995440245</v>
      </c>
      <c r="P2180" s="9">
        <v>5.2999999932944776E-2</v>
      </c>
      <c r="Q2180" s="10">
        <v>0.22499999999999998</v>
      </c>
      <c r="R2180" s="9">
        <v>0.87559999999999993</v>
      </c>
      <c r="S2180" s="9">
        <v>0.26406671154011119</v>
      </c>
      <c r="T2180" s="11">
        <v>0.56535947799999997</v>
      </c>
      <c r="U2180" s="9">
        <v>9.5829938500000007E-3</v>
      </c>
      <c r="V2180" s="10">
        <v>6.8658864974908917E-2</v>
      </c>
      <c r="W2180" s="9">
        <v>4.6021735040835728E-3</v>
      </c>
      <c r="X2180" s="9">
        <v>1.7865612563228599E-2</v>
      </c>
      <c r="Y2180" s="9">
        <v>0.23099999999999998</v>
      </c>
      <c r="Z2180" s="9">
        <v>0.65</v>
      </c>
      <c r="AA2180" s="10">
        <v>1.8749999999999999E-2</v>
      </c>
      <c r="AB2180" s="9">
        <v>0.86951915507184208</v>
      </c>
      <c r="AC2180" s="9">
        <v>0.64599999999999991</v>
      </c>
      <c r="AD2180" s="10">
        <v>0.31417603315998799</v>
      </c>
      <c r="AE2180" s="10">
        <v>0.50880660799709021</v>
      </c>
      <c r="AF2180" s="9">
        <v>0.9410236428668155</v>
      </c>
      <c r="AG2180" s="9">
        <v>0.46295255208906899</v>
      </c>
    </row>
    <row r="2181" spans="3:33">
      <c r="C2181" t="s">
        <v>310</v>
      </c>
      <c r="D2181">
        <v>2010</v>
      </c>
      <c r="E2181" s="9">
        <v>0.43419003984063748</v>
      </c>
      <c r="F2181" s="9">
        <v>1.01E-2</v>
      </c>
      <c r="G2181" s="9">
        <v>0.21279999926686288</v>
      </c>
      <c r="H2181" s="9">
        <v>0.32499999999999996</v>
      </c>
      <c r="I2181" s="9">
        <v>4.5999999999999999E-2</v>
      </c>
      <c r="J2181" s="9">
        <v>0.34719999939203261</v>
      </c>
      <c r="K2181" s="10">
        <v>0.59099999999999997</v>
      </c>
      <c r="L2181" s="9">
        <v>0.28784999993629756</v>
      </c>
      <c r="M2181" s="9">
        <v>0.86407031963466663</v>
      </c>
      <c r="N2181" s="10">
        <v>0.36</v>
      </c>
      <c r="O2181" s="10">
        <v>0.54059999931603675</v>
      </c>
      <c r="P2181" s="9">
        <v>5.3999999910593031E-2</v>
      </c>
      <c r="Q2181" s="10">
        <v>0.22499999999999998</v>
      </c>
      <c r="R2181" s="9">
        <v>0.87559999999999993</v>
      </c>
      <c r="S2181" s="9">
        <v>0.29337147186070867</v>
      </c>
      <c r="T2181" s="11">
        <v>0.56535947799999997</v>
      </c>
      <c r="U2181" s="9">
        <v>9.6788237863580338E-3</v>
      </c>
      <c r="V2181" s="10">
        <v>7.0005117199817835E-2</v>
      </c>
      <c r="W2181" s="9">
        <v>4.6021735040835728E-3</v>
      </c>
      <c r="X2181" s="9">
        <v>1.7865612563228599E-2</v>
      </c>
      <c r="Y2181" s="9">
        <v>0.23099999999999998</v>
      </c>
      <c r="Z2181" s="9">
        <v>0.65</v>
      </c>
      <c r="AA2181" s="10">
        <v>1.8749999999999999E-2</v>
      </c>
      <c r="AB2181" s="9">
        <v>0.87229534319578939</v>
      </c>
      <c r="AC2181" s="9">
        <v>0.67599999999999993</v>
      </c>
      <c r="AD2181" s="10">
        <v>0.31603427278685325</v>
      </c>
      <c r="AE2181" s="10">
        <v>0.50871854191908772</v>
      </c>
      <c r="AF2181" s="9">
        <v>0.93161340664848258</v>
      </c>
      <c r="AG2181" s="9">
        <v>0.45310249802352059</v>
      </c>
    </row>
    <row r="2182" spans="3:33">
      <c r="C2182" t="s">
        <v>312</v>
      </c>
      <c r="D2182">
        <v>1995</v>
      </c>
      <c r="E2182" s="9">
        <v>0.12827533666794924</v>
      </c>
      <c r="F2182" s="9">
        <v>0.19763999926373363</v>
      </c>
      <c r="G2182" s="9">
        <v>0.13</v>
      </c>
      <c r="H2182" s="9">
        <v>9.9999999999999978E-2</v>
      </c>
      <c r="I2182" s="9">
        <v>6.4000000000000001E-2</v>
      </c>
      <c r="J2182" s="9">
        <v>0.37</v>
      </c>
      <c r="K2182" s="10">
        <v>0.49116666666666664</v>
      </c>
      <c r="L2182" s="9">
        <v>0.46</v>
      </c>
      <c r="M2182" s="9">
        <v>0.71018026396133815</v>
      </c>
      <c r="N2182" s="10">
        <v>0.08</v>
      </c>
      <c r="O2182" s="10">
        <v>0.2</v>
      </c>
      <c r="P2182" s="9">
        <v>0.3</v>
      </c>
      <c r="Q2182" s="10">
        <v>0.76749999999999996</v>
      </c>
      <c r="R2182" s="9">
        <v>0.70879999999999999</v>
      </c>
      <c r="S2182" s="9">
        <v>0.34832585365853785</v>
      </c>
      <c r="T2182" s="11">
        <v>0.522033898</v>
      </c>
      <c r="U2182" s="9">
        <v>1.825514277E-2</v>
      </c>
      <c r="V2182" s="10">
        <v>0.14642356875000001</v>
      </c>
      <c r="W2182" s="9">
        <v>7.677140298733115E-2</v>
      </c>
      <c r="X2182" s="9">
        <v>0.17703882549799699</v>
      </c>
      <c r="Y2182" s="9">
        <v>0.14000000000000001</v>
      </c>
      <c r="Z2182" s="9">
        <v>0.53</v>
      </c>
      <c r="AA2182" s="10">
        <v>0.13582855418050105</v>
      </c>
      <c r="AB2182" s="9">
        <v>0.8329999924</v>
      </c>
      <c r="AC2182" s="9">
        <v>0.55000000000000004</v>
      </c>
      <c r="AD2182" s="10">
        <v>0.3823785301189665</v>
      </c>
      <c r="AE2182" s="10">
        <v>0.53247830166380483</v>
      </c>
      <c r="AF2182" s="9">
        <v>7.8429954847676654E-3</v>
      </c>
      <c r="AG2182" s="9">
        <v>0.3977440601814341</v>
      </c>
    </row>
    <row r="2183" spans="3:33">
      <c r="C2183" t="s">
        <v>312</v>
      </c>
      <c r="D2183">
        <v>1996</v>
      </c>
      <c r="E2183" s="9">
        <v>0.12827533666794924</v>
      </c>
      <c r="F2183" s="9">
        <v>0.19434599933736024</v>
      </c>
      <c r="G2183" s="9">
        <v>0.128</v>
      </c>
      <c r="H2183" s="9">
        <v>9.9999999999999978E-2</v>
      </c>
      <c r="I2183" s="9">
        <v>6.4000000000000001E-2</v>
      </c>
      <c r="J2183" s="9">
        <v>0.35799999999999998</v>
      </c>
      <c r="K2183" s="10">
        <v>0.49116666666666664</v>
      </c>
      <c r="L2183" s="9">
        <v>0.45100000000000001</v>
      </c>
      <c r="M2183" s="9">
        <v>0.70783179615811798</v>
      </c>
      <c r="N2183" s="10">
        <v>0.08</v>
      </c>
      <c r="O2183" s="10">
        <v>0.24</v>
      </c>
      <c r="P2183" s="9">
        <v>0.3</v>
      </c>
      <c r="Q2183" s="10">
        <v>0.76749999999999996</v>
      </c>
      <c r="R2183" s="9">
        <v>0.70879999999999999</v>
      </c>
      <c r="S2183" s="9">
        <v>0.34041463414634199</v>
      </c>
      <c r="T2183" s="11">
        <v>0.522033898</v>
      </c>
      <c r="U2183" s="9">
        <v>2.533484733E-2</v>
      </c>
      <c r="V2183" s="10">
        <v>0.13923282245000002</v>
      </c>
      <c r="W2183" s="9">
        <v>7.677140298733115E-2</v>
      </c>
      <c r="X2183" s="9">
        <v>0.17703882549799699</v>
      </c>
      <c r="Y2183" s="9">
        <v>0.14000000000000001</v>
      </c>
      <c r="Z2183" s="9">
        <v>0.53</v>
      </c>
      <c r="AA2183" s="10">
        <v>0.13582855418050105</v>
      </c>
      <c r="AB2183" s="9">
        <v>0.82600000380000005</v>
      </c>
      <c r="AC2183" s="9">
        <v>0.60199999999999998</v>
      </c>
      <c r="AD2183" s="10">
        <v>0.37997809201287802</v>
      </c>
      <c r="AE2183" s="10">
        <v>0.53314112413162196</v>
      </c>
      <c r="AF2183" s="9">
        <v>1.4903773351536222E-2</v>
      </c>
      <c r="AG2183" s="9">
        <v>0.4058612857142857</v>
      </c>
    </row>
    <row r="2184" spans="3:33">
      <c r="C2184" t="s">
        <v>312</v>
      </c>
      <c r="D2184">
        <v>1997</v>
      </c>
      <c r="E2184" s="9">
        <v>0.12827533666794924</v>
      </c>
      <c r="F2184" s="9">
        <v>0.19105199941098688</v>
      </c>
      <c r="G2184" s="9">
        <v>0.12599999999999989</v>
      </c>
      <c r="H2184" s="9">
        <v>9.9999999999999978E-2</v>
      </c>
      <c r="I2184" s="9">
        <v>6.4000000000000001E-2</v>
      </c>
      <c r="J2184" s="9">
        <v>0.34599999999999997</v>
      </c>
      <c r="K2184" s="10">
        <v>0.49116666666666664</v>
      </c>
      <c r="L2184" s="9">
        <v>0.442</v>
      </c>
      <c r="M2184" s="9">
        <v>0.70534160284278147</v>
      </c>
      <c r="N2184" s="10">
        <v>0.08</v>
      </c>
      <c r="O2184" s="10">
        <v>0.25</v>
      </c>
      <c r="P2184" s="9">
        <v>0.3</v>
      </c>
      <c r="Q2184" s="10">
        <v>0.76749999999999996</v>
      </c>
      <c r="R2184" s="9">
        <v>0.70879999999999999</v>
      </c>
      <c r="S2184" s="9">
        <v>0.33270536585365984</v>
      </c>
      <c r="T2184" s="11">
        <v>0.522033898</v>
      </c>
      <c r="U2184" s="9">
        <v>2.0214947989999999E-2</v>
      </c>
      <c r="V2184" s="10">
        <v>0.13204207615000002</v>
      </c>
      <c r="W2184" s="9">
        <v>7.677140298733115E-2</v>
      </c>
      <c r="X2184" s="9">
        <v>0.17703882549799699</v>
      </c>
      <c r="Y2184" s="9">
        <v>0.14000000000000001</v>
      </c>
      <c r="Z2184" s="9">
        <v>0.53</v>
      </c>
      <c r="AA2184" s="10">
        <v>0.13582855418050105</v>
      </c>
      <c r="AB2184" s="9">
        <v>0.82299999239999999</v>
      </c>
      <c r="AC2184" s="9">
        <v>0.622</v>
      </c>
      <c r="AD2184" s="10">
        <v>0.421544519161485</v>
      </c>
      <c r="AE2184" s="10">
        <v>0.55527155807877304</v>
      </c>
      <c r="AF2184" s="9">
        <v>2.0439888358310111E-2</v>
      </c>
      <c r="AG2184" s="9">
        <v>0.39691150000000003</v>
      </c>
    </row>
    <row r="2185" spans="3:33">
      <c r="C2185" t="s">
        <v>312</v>
      </c>
      <c r="D2185">
        <v>1998</v>
      </c>
      <c r="E2185" s="9">
        <v>0.12827533666794924</v>
      </c>
      <c r="F2185" s="9">
        <v>0.18775799948461352</v>
      </c>
      <c r="G2185" s="9">
        <v>0.12400000000000011</v>
      </c>
      <c r="H2185" s="9">
        <v>9.9999999999999978E-2</v>
      </c>
      <c r="I2185" s="9">
        <v>6.4000000000000001E-2</v>
      </c>
      <c r="J2185" s="9">
        <v>0.33400000000000007</v>
      </c>
      <c r="K2185" s="10">
        <v>0.49116666666666664</v>
      </c>
      <c r="L2185" s="9">
        <v>0.433</v>
      </c>
      <c r="M2185" s="9">
        <v>0.70280291501302794</v>
      </c>
      <c r="N2185" s="10">
        <v>0.08</v>
      </c>
      <c r="O2185" s="10">
        <v>0.33</v>
      </c>
      <c r="P2185" s="9">
        <v>0.3</v>
      </c>
      <c r="Q2185" s="10">
        <v>0.76749999999999996</v>
      </c>
      <c r="R2185" s="9">
        <v>0.70879999999999999</v>
      </c>
      <c r="S2185" s="9">
        <v>0.325148292682928</v>
      </c>
      <c r="T2185" s="11">
        <v>0.522033898</v>
      </c>
      <c r="U2185" s="9">
        <v>2.76671686E-2</v>
      </c>
      <c r="V2185" s="10">
        <v>0.12485132985</v>
      </c>
      <c r="W2185" s="9">
        <v>7.677140298733115E-2</v>
      </c>
      <c r="X2185" s="9">
        <v>0.17703882549799699</v>
      </c>
      <c r="Y2185" s="9">
        <v>0.14000000000000001</v>
      </c>
      <c r="Z2185" s="9">
        <v>0.53</v>
      </c>
      <c r="AA2185" s="10">
        <v>0.13582855418050105</v>
      </c>
      <c r="AB2185" s="9">
        <v>0.80200000760000001</v>
      </c>
      <c r="AC2185" s="9">
        <v>0.628</v>
      </c>
      <c r="AD2185" s="10">
        <v>0.46311094631009198</v>
      </c>
      <c r="AE2185" s="10">
        <v>0.57740199202592402</v>
      </c>
      <c r="AF2185" s="9">
        <v>2.5825867544918887E-2</v>
      </c>
      <c r="AG2185" s="9">
        <v>0.38796171428571424</v>
      </c>
    </row>
    <row r="2186" spans="3:33">
      <c r="C2186" t="s">
        <v>312</v>
      </c>
      <c r="D2186">
        <v>1999</v>
      </c>
      <c r="E2186" s="9">
        <v>0.12827533666794924</v>
      </c>
      <c r="F2186" s="9">
        <v>0.18446399955824017</v>
      </c>
      <c r="G2186" s="9">
        <v>0.122</v>
      </c>
      <c r="H2186" s="9">
        <v>9.9999999999999978E-2</v>
      </c>
      <c r="I2186" s="9">
        <v>6.4000000000000001E-2</v>
      </c>
      <c r="J2186" s="9">
        <v>0.32200000000000006</v>
      </c>
      <c r="K2186" s="10">
        <v>0.49116666666666664</v>
      </c>
      <c r="L2186" s="9">
        <v>0.42399999999999999</v>
      </c>
      <c r="M2186" s="9">
        <v>0.70021430215220692</v>
      </c>
      <c r="N2186" s="10">
        <v>0.08</v>
      </c>
      <c r="O2186" s="10">
        <v>0.22</v>
      </c>
      <c r="P2186" s="9">
        <v>0.3</v>
      </c>
      <c r="Q2186" s="10">
        <v>0.76749999999999996</v>
      </c>
      <c r="R2186" s="9">
        <v>0.70879999999999999</v>
      </c>
      <c r="S2186" s="9">
        <v>0.31775365853658599</v>
      </c>
      <c r="T2186" s="11">
        <v>0.522033898</v>
      </c>
      <c r="U2186" s="9">
        <v>3.6524365240000002E-2</v>
      </c>
      <c r="V2186" s="10">
        <v>0.11766058355</v>
      </c>
      <c r="W2186" s="9">
        <v>7.677140298733115E-2</v>
      </c>
      <c r="X2186" s="9">
        <v>0.17703882549799699</v>
      </c>
      <c r="Y2186" s="9">
        <v>0.14000000000000001</v>
      </c>
      <c r="Z2186" s="9">
        <v>0.53</v>
      </c>
      <c r="AA2186" s="10">
        <v>0.13582855418050105</v>
      </c>
      <c r="AB2186" s="9">
        <v>0.8</v>
      </c>
      <c r="AC2186" s="9">
        <v>0.61899999999999999</v>
      </c>
      <c r="AD2186" s="10">
        <v>0.39559474448239201</v>
      </c>
      <c r="AE2186" s="10">
        <v>0.55724817943743199</v>
      </c>
      <c r="AF2186" s="9">
        <v>4.1590789575918448E-2</v>
      </c>
      <c r="AG2186" s="9">
        <v>0.40628942857142852</v>
      </c>
    </row>
    <row r="2187" spans="3:33">
      <c r="C2187" t="s">
        <v>312</v>
      </c>
      <c r="D2187">
        <v>2000</v>
      </c>
      <c r="E2187" s="9">
        <v>0.12827533666794924</v>
      </c>
      <c r="F2187" s="9">
        <v>0.18116999963186678</v>
      </c>
      <c r="G2187" s="9">
        <v>0.12</v>
      </c>
      <c r="H2187" s="9">
        <v>9.9999999999999978E-2</v>
      </c>
      <c r="I2187" s="9">
        <v>6.4000000000000001E-2</v>
      </c>
      <c r="J2187" s="9">
        <v>0.31000000000000005</v>
      </c>
      <c r="K2187" s="10">
        <v>0.49116666666666664</v>
      </c>
      <c r="L2187" s="9">
        <v>0.41499999999999998</v>
      </c>
      <c r="M2187" s="9">
        <v>0.69766198241022792</v>
      </c>
      <c r="N2187" s="10">
        <v>0.08</v>
      </c>
      <c r="O2187" s="10">
        <v>0.26</v>
      </c>
      <c r="P2187" s="9">
        <v>0.3</v>
      </c>
      <c r="Q2187" s="10">
        <v>0.76749999999999996</v>
      </c>
      <c r="R2187" s="9">
        <v>0.70879999999999999</v>
      </c>
      <c r="S2187" s="9">
        <v>0.31058097560975595</v>
      </c>
      <c r="T2187" s="11">
        <v>0.522033898</v>
      </c>
      <c r="U2187" s="9">
        <v>3.4727345729999998E-2</v>
      </c>
      <c r="V2187" s="10">
        <v>0.11046983724999999</v>
      </c>
      <c r="W2187" s="9">
        <v>7.677140298733115E-2</v>
      </c>
      <c r="X2187" s="9">
        <v>0.17703882549799699</v>
      </c>
      <c r="Y2187" s="9">
        <v>0.14000000000000001</v>
      </c>
      <c r="Z2187" s="9">
        <v>0.53</v>
      </c>
      <c r="AA2187" s="10">
        <v>0.13582855418050105</v>
      </c>
      <c r="AB2187" s="9">
        <v>0.83499999999999996</v>
      </c>
      <c r="AC2187" s="9">
        <v>0.625</v>
      </c>
      <c r="AD2187" s="10">
        <v>0.32807854265469205</v>
      </c>
      <c r="AE2187" s="10">
        <v>0.53709436684894007</v>
      </c>
      <c r="AF2187" s="9">
        <v>9.2310055961453336E-2</v>
      </c>
      <c r="AG2187" s="9">
        <v>0.41832221428571426</v>
      </c>
    </row>
    <row r="2188" spans="3:33">
      <c r="C2188" t="s">
        <v>312</v>
      </c>
      <c r="D2188">
        <v>2001</v>
      </c>
      <c r="E2188" s="9">
        <v>0.12827533666794924</v>
      </c>
      <c r="F2188" s="9">
        <v>0.17787599970549345</v>
      </c>
      <c r="G2188" s="9">
        <v>0.11599999999999999</v>
      </c>
      <c r="H2188" s="9">
        <v>9.9999999999999978E-2</v>
      </c>
      <c r="I2188" s="9">
        <v>6.4000000000000001E-2</v>
      </c>
      <c r="J2188" s="9">
        <v>0.30200000000000005</v>
      </c>
      <c r="K2188" s="10">
        <v>0.49116666666666664</v>
      </c>
      <c r="L2188" s="9">
        <v>0.40659999999999996</v>
      </c>
      <c r="M2188" s="9">
        <v>0.69496933734052246</v>
      </c>
      <c r="N2188" s="10">
        <v>0.08</v>
      </c>
      <c r="O2188" s="10">
        <v>0.25</v>
      </c>
      <c r="P2188" s="9">
        <v>0.3</v>
      </c>
      <c r="Q2188" s="10">
        <v>0.76749999999999996</v>
      </c>
      <c r="R2188" s="9">
        <v>0.68599999999999994</v>
      </c>
      <c r="S2188" s="9">
        <v>0.30364975609756184</v>
      </c>
      <c r="T2188" s="11">
        <v>0.522033898</v>
      </c>
      <c r="U2188" s="9">
        <v>3.7259814949999998E-2</v>
      </c>
      <c r="V2188" s="10">
        <v>0.10642827045</v>
      </c>
      <c r="W2188" s="9">
        <v>7.677140298733115E-2</v>
      </c>
      <c r="X2188" s="9">
        <v>0.17703882549799699</v>
      </c>
      <c r="Y2188" s="9">
        <v>0.14000000000000001</v>
      </c>
      <c r="Z2188" s="9">
        <v>0.53</v>
      </c>
      <c r="AA2188" s="10">
        <v>0.13582855418050105</v>
      </c>
      <c r="AB2188" s="9">
        <v>0.87</v>
      </c>
      <c r="AC2188" s="9">
        <v>0.60899999999999999</v>
      </c>
      <c r="AD2188" s="10">
        <v>0.35273834293892098</v>
      </c>
      <c r="AE2188" s="10">
        <v>0.532245515855572</v>
      </c>
      <c r="AF2188" s="9">
        <v>0.17049886796593333</v>
      </c>
      <c r="AG2188" s="9">
        <v>0.43035499999999999</v>
      </c>
    </row>
    <row r="2189" spans="3:33">
      <c r="C2189" t="s">
        <v>312</v>
      </c>
      <c r="D2189">
        <v>2002</v>
      </c>
      <c r="E2189" s="9">
        <v>0.12827533666794924</v>
      </c>
      <c r="F2189" s="9">
        <v>0.17458199977912006</v>
      </c>
      <c r="G2189" s="9">
        <v>0.11199999999999999</v>
      </c>
      <c r="H2189" s="9">
        <v>9.9999999999999978E-2</v>
      </c>
      <c r="I2189" s="9">
        <v>6.4000000000000001E-2</v>
      </c>
      <c r="J2189" s="9">
        <v>0.29400000000000004</v>
      </c>
      <c r="K2189" s="10">
        <v>0.49116666666666664</v>
      </c>
      <c r="L2189" s="9">
        <v>0.3982</v>
      </c>
      <c r="M2189" s="9">
        <v>0.69228368794330253</v>
      </c>
      <c r="N2189" s="10">
        <v>0.08</v>
      </c>
      <c r="O2189" s="10">
        <v>0.28000000000000003</v>
      </c>
      <c r="P2189" s="9">
        <v>0.3</v>
      </c>
      <c r="Q2189" s="10">
        <v>0.76749999999999996</v>
      </c>
      <c r="R2189" s="9">
        <v>0.66320000000000001</v>
      </c>
      <c r="S2189" s="9">
        <v>0.29701902439024397</v>
      </c>
      <c r="T2189" s="11">
        <v>0.522033898</v>
      </c>
      <c r="U2189" s="9">
        <v>2.7730479799999999E-2</v>
      </c>
      <c r="V2189" s="10">
        <v>0.10238670364999999</v>
      </c>
      <c r="W2189" s="9">
        <v>7.677140298733115E-2</v>
      </c>
      <c r="X2189" s="9">
        <v>0.17703882549799699</v>
      </c>
      <c r="Y2189" s="9">
        <v>0.14000000000000001</v>
      </c>
      <c r="Z2189" s="9">
        <v>0.53</v>
      </c>
      <c r="AA2189" s="10">
        <v>0.13582855418050105</v>
      </c>
      <c r="AB2189" s="9">
        <v>0.90500000000000003</v>
      </c>
      <c r="AC2189" s="9">
        <v>0.60699999999999998</v>
      </c>
      <c r="AD2189" s="10">
        <v>0.37739814322315002</v>
      </c>
      <c r="AE2189" s="10">
        <v>0.52739666486220405</v>
      </c>
      <c r="AF2189" s="9">
        <v>0.21156635599875998</v>
      </c>
      <c r="AG2189" s="9">
        <v>0.42780000000000001</v>
      </c>
    </row>
    <row r="2190" spans="3:33">
      <c r="C2190" t="s">
        <v>312</v>
      </c>
      <c r="D2190">
        <v>2003</v>
      </c>
      <c r="E2190" s="9">
        <v>0.12827533666794924</v>
      </c>
      <c r="F2190" s="9">
        <v>0.1712879998527467</v>
      </c>
      <c r="G2190" s="9">
        <v>0.10799999999999998</v>
      </c>
      <c r="H2190" s="9">
        <v>9.9999999999999978E-2</v>
      </c>
      <c r="I2190" s="9">
        <v>6.4000000000000001E-2</v>
      </c>
      <c r="J2190" s="9">
        <v>0.28599999999999992</v>
      </c>
      <c r="K2190" s="10">
        <v>0.49116666666666664</v>
      </c>
      <c r="L2190" s="9">
        <v>0.38979999999999998</v>
      </c>
      <c r="M2190" s="9">
        <v>0.70793877551016671</v>
      </c>
      <c r="N2190" s="10">
        <v>0.08</v>
      </c>
      <c r="O2190" s="10">
        <v>0.23</v>
      </c>
      <c r="P2190" s="9">
        <v>0.3</v>
      </c>
      <c r="Q2190" s="10">
        <v>0.76749999999999996</v>
      </c>
      <c r="R2190" s="9">
        <v>0.66548000000000007</v>
      </c>
      <c r="S2190" s="9">
        <v>0.29070780487804992</v>
      </c>
      <c r="T2190" s="11">
        <v>0.522033898</v>
      </c>
      <c r="U2190" s="9">
        <v>3.3122731160000002E-2</v>
      </c>
      <c r="V2190" s="10">
        <v>9.8345136850000001E-2</v>
      </c>
      <c r="W2190" s="9">
        <v>7.677140298733115E-2</v>
      </c>
      <c r="X2190" s="9">
        <v>0.17703882549799699</v>
      </c>
      <c r="Y2190" s="9">
        <v>0.14000000000000001</v>
      </c>
      <c r="Z2190" s="9">
        <v>0.53</v>
      </c>
      <c r="AA2190" s="10">
        <v>0.13582855418050105</v>
      </c>
      <c r="AB2190" s="9">
        <v>0.90100000381000001</v>
      </c>
      <c r="AC2190" s="9">
        <v>0.61299999999999999</v>
      </c>
      <c r="AD2190" s="10">
        <v>0.25126650732695599</v>
      </c>
      <c r="AE2190" s="10">
        <v>0.51125926062723592</v>
      </c>
      <c r="AF2190" s="9">
        <v>0.30373351487857886</v>
      </c>
      <c r="AG2190" s="9">
        <v>0.41224785714285717</v>
      </c>
    </row>
    <row r="2191" spans="3:33">
      <c r="C2191" t="s">
        <v>312</v>
      </c>
      <c r="D2191">
        <v>2004</v>
      </c>
      <c r="E2191" s="9">
        <v>0.12827533666794924</v>
      </c>
      <c r="F2191" s="9">
        <v>0.16799399992637334</v>
      </c>
      <c r="G2191" s="9">
        <v>0.10400000000000009</v>
      </c>
      <c r="H2191" s="9">
        <v>9.9999999999999978E-2</v>
      </c>
      <c r="I2191" s="9">
        <v>6.4000000000000001E-2</v>
      </c>
      <c r="J2191" s="9">
        <v>0.27800000000000002</v>
      </c>
      <c r="K2191" s="10">
        <v>0.49116666666666664</v>
      </c>
      <c r="L2191" s="9">
        <v>0.38140000000000002</v>
      </c>
      <c r="M2191" s="9">
        <v>0.72719666666666671</v>
      </c>
      <c r="N2191" s="10">
        <v>0.08</v>
      </c>
      <c r="O2191" s="10">
        <v>0.2</v>
      </c>
      <c r="P2191" s="9">
        <v>0.3</v>
      </c>
      <c r="Q2191" s="10">
        <v>0.76749999999999996</v>
      </c>
      <c r="R2191" s="9">
        <v>0.66775999999999991</v>
      </c>
      <c r="S2191" s="9">
        <v>0.28471609756097593</v>
      </c>
      <c r="T2191" s="11">
        <v>0.522033898</v>
      </c>
      <c r="U2191" s="9">
        <v>3.6595469550000002E-2</v>
      </c>
      <c r="V2191" s="10">
        <v>9.4303570049999993E-2</v>
      </c>
      <c r="W2191" s="9">
        <v>7.677140298733115E-2</v>
      </c>
      <c r="X2191" s="9">
        <v>0.17703882549799699</v>
      </c>
      <c r="Y2191" s="9">
        <v>0.14000000000000001</v>
      </c>
      <c r="Z2191" s="9">
        <v>0.53</v>
      </c>
      <c r="AA2191" s="10">
        <v>0.13582855418050105</v>
      </c>
      <c r="AB2191" s="9">
        <v>0.90298000368954356</v>
      </c>
      <c r="AC2191" s="9">
        <v>0.59099999999999997</v>
      </c>
      <c r="AD2191" s="10">
        <v>0.235894016394876</v>
      </c>
      <c r="AE2191" s="10">
        <v>0.50565217388114925</v>
      </c>
      <c r="AF2191" s="9">
        <v>0.43611994063328113</v>
      </c>
      <c r="AG2191" s="9">
        <v>0.40282171428571428</v>
      </c>
    </row>
    <row r="2192" spans="3:33">
      <c r="C2192" t="s">
        <v>312</v>
      </c>
      <c r="D2192">
        <v>2005</v>
      </c>
      <c r="E2192" s="9">
        <v>0.12827533666794924</v>
      </c>
      <c r="F2192" s="9">
        <v>0.16469999999999999</v>
      </c>
      <c r="G2192" s="9">
        <v>9.9999999999999978E-2</v>
      </c>
      <c r="H2192" s="9">
        <v>9.9999999999999978E-2</v>
      </c>
      <c r="I2192" s="9">
        <v>6.4000000000000001E-2</v>
      </c>
      <c r="J2192" s="9">
        <v>0.27</v>
      </c>
      <c r="K2192" s="10">
        <v>0.49116666666666664</v>
      </c>
      <c r="L2192" s="9">
        <v>0.373</v>
      </c>
      <c r="M2192" s="9">
        <v>0.74615399999999998</v>
      </c>
      <c r="N2192" s="10">
        <v>0.08</v>
      </c>
      <c r="O2192" s="10">
        <v>0.21</v>
      </c>
      <c r="P2192" s="9">
        <v>0.3</v>
      </c>
      <c r="Q2192" s="10">
        <v>0.76749999999999996</v>
      </c>
      <c r="R2192" s="9">
        <v>0.66775999999999991</v>
      </c>
      <c r="S2192" s="9">
        <v>0.27902341463414815</v>
      </c>
      <c r="T2192" s="11">
        <v>0.522033898</v>
      </c>
      <c r="U2192" s="9">
        <v>4.3942670880000007E-2</v>
      </c>
      <c r="V2192" s="10">
        <v>9.026200325E-2</v>
      </c>
      <c r="W2192" s="9">
        <v>7.677140298733115E-2</v>
      </c>
      <c r="X2192" s="9">
        <v>0.17703882549799699</v>
      </c>
      <c r="Y2192" s="9">
        <v>0.14000000000000001</v>
      </c>
      <c r="Z2192" s="9">
        <v>0.53</v>
      </c>
      <c r="AA2192" s="10">
        <v>0.13582855418050105</v>
      </c>
      <c r="AB2192" s="9">
        <v>0.90496000356908712</v>
      </c>
      <c r="AC2192" s="9">
        <v>0.54700000000000004</v>
      </c>
      <c r="AD2192" s="10">
        <v>0.29651609368077997</v>
      </c>
      <c r="AE2192" s="10">
        <v>0.50629082502934442</v>
      </c>
      <c r="AF2192" s="9">
        <v>0.45199031173555332</v>
      </c>
      <c r="AG2192" s="9">
        <v>0.3918754285714286</v>
      </c>
    </row>
    <row r="2193" spans="3:33">
      <c r="C2193" t="s">
        <v>312</v>
      </c>
      <c r="D2193">
        <v>2006</v>
      </c>
      <c r="E2193" s="9">
        <v>0.12827533666794924</v>
      </c>
      <c r="F2193" s="9">
        <v>0.13175999999999999</v>
      </c>
      <c r="G2193" s="9">
        <v>9.6666666666666679E-2</v>
      </c>
      <c r="H2193" s="9">
        <v>9.9999999999999978E-2</v>
      </c>
      <c r="I2193" s="9">
        <v>6.4000000000000001E-2</v>
      </c>
      <c r="J2193" s="9">
        <v>0.26</v>
      </c>
      <c r="K2193" s="10">
        <v>0.49116666666666664</v>
      </c>
      <c r="L2193" s="9">
        <v>0.36560000000000004</v>
      </c>
      <c r="M2193" s="9">
        <v>0.77356372549016672</v>
      </c>
      <c r="N2193" s="10">
        <v>0.08</v>
      </c>
      <c r="O2193" s="10">
        <v>0.27</v>
      </c>
      <c r="P2193" s="9">
        <v>0.3</v>
      </c>
      <c r="Q2193" s="10">
        <v>0.76749999999999996</v>
      </c>
      <c r="R2193" s="9">
        <v>0.66775999999999991</v>
      </c>
      <c r="S2193" s="9">
        <v>0.27358975609756186</v>
      </c>
      <c r="T2193" s="11">
        <v>0.522033898</v>
      </c>
      <c r="U2193" s="9">
        <v>4.085604399E-2</v>
      </c>
      <c r="V2193" s="10">
        <v>8.5821526166666662E-2</v>
      </c>
      <c r="W2193" s="9">
        <v>7.677140298733115E-2</v>
      </c>
      <c r="X2193" s="9">
        <v>0.17703882549799699</v>
      </c>
      <c r="Y2193" s="9">
        <v>0.14000000000000001</v>
      </c>
      <c r="Z2193" s="9">
        <v>0.53</v>
      </c>
      <c r="AA2193" s="10">
        <v>0.13582855418050105</v>
      </c>
      <c r="AB2193" s="9">
        <v>0.90694000344863068</v>
      </c>
      <c r="AC2193" s="9">
        <v>0.56299999999999994</v>
      </c>
      <c r="AD2193" s="10">
        <v>0.22949035943164803</v>
      </c>
      <c r="AE2193" s="10">
        <v>0.48688746858705223</v>
      </c>
      <c r="AF2193" s="9">
        <v>0.54687264446601003</v>
      </c>
      <c r="AG2193" s="9">
        <v>0.39754899999999999</v>
      </c>
    </row>
    <row r="2194" spans="3:33">
      <c r="C2194" t="s">
        <v>312</v>
      </c>
      <c r="D2194">
        <v>2007</v>
      </c>
      <c r="E2194" s="9">
        <v>0.12827533666794924</v>
      </c>
      <c r="F2194" s="9">
        <v>9.8819999999999977E-2</v>
      </c>
      <c r="G2194" s="9">
        <v>9.3333333333333268E-2</v>
      </c>
      <c r="H2194" s="9">
        <v>9.9999999999999978E-2</v>
      </c>
      <c r="I2194" s="9">
        <v>6.4000000000000001E-2</v>
      </c>
      <c r="J2194" s="9">
        <v>0.25</v>
      </c>
      <c r="K2194" s="10">
        <v>0.49116666666666664</v>
      </c>
      <c r="L2194" s="9">
        <v>0.35820000000000002</v>
      </c>
      <c r="M2194" s="9">
        <v>0.75456960784316673</v>
      </c>
      <c r="N2194" s="10">
        <v>0.08</v>
      </c>
      <c r="O2194" s="10">
        <v>0.25</v>
      </c>
      <c r="P2194" s="9">
        <v>0.3</v>
      </c>
      <c r="Q2194" s="10">
        <v>0.76749999999999996</v>
      </c>
      <c r="R2194" s="9">
        <v>0.66775999999999991</v>
      </c>
      <c r="S2194" s="9">
        <v>0.26837560975609787</v>
      </c>
      <c r="T2194" s="11">
        <v>0.522033898</v>
      </c>
      <c r="U2194" s="9">
        <v>2.1076814330000002E-2</v>
      </c>
      <c r="V2194" s="10">
        <v>8.1381049083333337E-2</v>
      </c>
      <c r="W2194" s="9">
        <v>7.677140298733115E-2</v>
      </c>
      <c r="X2194" s="9">
        <v>0.17703882549799699</v>
      </c>
      <c r="Y2194" s="9">
        <v>0.14000000000000001</v>
      </c>
      <c r="Z2194" s="9">
        <v>0.53</v>
      </c>
      <c r="AA2194" s="10">
        <v>0.13582855418050105</v>
      </c>
      <c r="AB2194" s="9">
        <v>0.90892000332817424</v>
      </c>
      <c r="AC2194" s="9">
        <v>0.56000000000000005</v>
      </c>
      <c r="AD2194" s="10">
        <v>0.23287943234529199</v>
      </c>
      <c r="AE2194" s="10">
        <v>0.46824238149399805</v>
      </c>
      <c r="AF2194" s="9">
        <v>0.71818942443674005</v>
      </c>
      <c r="AG2194" s="9">
        <v>0.40371650000000003</v>
      </c>
    </row>
    <row r="2195" spans="3:33">
      <c r="C2195" t="s">
        <v>312</v>
      </c>
      <c r="D2195">
        <v>2008</v>
      </c>
      <c r="E2195" s="9">
        <v>0.12827533666794924</v>
      </c>
      <c r="F2195" s="9">
        <v>6.5879999999999994E-2</v>
      </c>
      <c r="G2195" s="9">
        <v>8.9999999999999969E-2</v>
      </c>
      <c r="H2195" s="9">
        <v>9.9999999999999978E-2</v>
      </c>
      <c r="I2195" s="9">
        <v>6.4000000000000001E-2</v>
      </c>
      <c r="J2195" s="9">
        <v>0.24</v>
      </c>
      <c r="K2195" s="10">
        <v>0.49116666666666664</v>
      </c>
      <c r="L2195" s="9">
        <v>0.3508</v>
      </c>
      <c r="M2195" s="9">
        <v>0.7813801886791667</v>
      </c>
      <c r="N2195" s="10">
        <v>0.08</v>
      </c>
      <c r="O2195" s="10">
        <v>0.25499999988824129</v>
      </c>
      <c r="P2195" s="9">
        <v>0.3</v>
      </c>
      <c r="Q2195" s="10">
        <v>0.76749999999999996</v>
      </c>
      <c r="R2195" s="9">
        <v>0.66775999999999991</v>
      </c>
      <c r="S2195" s="9">
        <v>0.263310731707318</v>
      </c>
      <c r="T2195" s="11">
        <v>0.522033898</v>
      </c>
      <c r="U2195" s="9">
        <v>1.490094045E-2</v>
      </c>
      <c r="V2195" s="10">
        <v>7.6940571999999999E-2</v>
      </c>
      <c r="W2195" s="9">
        <v>7.677140298733115E-2</v>
      </c>
      <c r="X2195" s="9">
        <v>0.17703882549799699</v>
      </c>
      <c r="Y2195" s="9">
        <v>0.14000000000000001</v>
      </c>
      <c r="Z2195" s="9">
        <v>0.53</v>
      </c>
      <c r="AA2195" s="10">
        <v>0.13582855418050105</v>
      </c>
      <c r="AB2195" s="9">
        <v>0.9109000032077178</v>
      </c>
      <c r="AC2195" s="9">
        <v>0.56000000000000005</v>
      </c>
      <c r="AD2195" s="10">
        <v>0.20944330289402799</v>
      </c>
      <c r="AE2195" s="10">
        <v>0.46747533416825604</v>
      </c>
      <c r="AF2195" s="9">
        <v>0.83770948048854676</v>
      </c>
      <c r="AG2195" s="9">
        <v>0.40988400000000003</v>
      </c>
    </row>
    <row r="2196" spans="3:33">
      <c r="C2196" t="s">
        <v>312</v>
      </c>
      <c r="D2196">
        <v>2009</v>
      </c>
      <c r="E2196" s="9">
        <v>0.12827533666794924</v>
      </c>
      <c r="F2196" s="9">
        <v>3.2939999999999997E-2</v>
      </c>
      <c r="G2196" s="9">
        <v>0.10819999959319826</v>
      </c>
      <c r="H2196" s="9">
        <v>9.9999999999999978E-2</v>
      </c>
      <c r="I2196" s="9">
        <v>6.4000000000000001E-2</v>
      </c>
      <c r="J2196" s="9">
        <v>0.25519999966025353</v>
      </c>
      <c r="K2196" s="10">
        <v>0.49116666666666664</v>
      </c>
      <c r="L2196" s="9">
        <v>0.34340000000000004</v>
      </c>
      <c r="M2196" s="9">
        <v>0.7813801886791667</v>
      </c>
      <c r="N2196" s="10">
        <v>0.08</v>
      </c>
      <c r="O2196" s="10">
        <v>0.25999999977648258</v>
      </c>
      <c r="P2196" s="9">
        <v>0.3</v>
      </c>
      <c r="Q2196" s="10">
        <v>0.76749999999999996</v>
      </c>
      <c r="R2196" s="9">
        <v>0.66775999999999991</v>
      </c>
      <c r="S2196" s="9">
        <v>0.29204451643092144</v>
      </c>
      <c r="T2196" s="11">
        <v>0.522033898</v>
      </c>
      <c r="U2196" s="9">
        <v>4.3000002420000003E-2</v>
      </c>
      <c r="V2196" s="10">
        <v>7.8479383405604883E-2</v>
      </c>
      <c r="W2196" s="9">
        <v>7.677140298733115E-2</v>
      </c>
      <c r="X2196" s="9">
        <v>0.17703882549799699</v>
      </c>
      <c r="Y2196" s="9">
        <v>0.14000000000000001</v>
      </c>
      <c r="Z2196" s="9">
        <v>0.53</v>
      </c>
      <c r="AA2196" s="10">
        <v>0.13582855418050105</v>
      </c>
      <c r="AB2196" s="9">
        <v>0.91288000308726125</v>
      </c>
      <c r="AC2196" s="9">
        <v>0.56799999999999995</v>
      </c>
      <c r="AD2196" s="10">
        <v>0.21655471200873802</v>
      </c>
      <c r="AE2196" s="10">
        <v>0.47662553604325203</v>
      </c>
      <c r="AF2196" s="9">
        <v>0.8997908719751111</v>
      </c>
      <c r="AG2196" s="9">
        <v>0.40168632018323241</v>
      </c>
    </row>
    <row r="2197" spans="3:33">
      <c r="C2197" t="s">
        <v>312</v>
      </c>
      <c r="D2197">
        <v>2010</v>
      </c>
      <c r="E2197" s="9">
        <v>0.12827533666794924</v>
      </c>
      <c r="F2197" s="9">
        <v>0</v>
      </c>
      <c r="G2197" s="9">
        <v>0.12639999918639655</v>
      </c>
      <c r="H2197" s="9">
        <v>9.9999999999999978E-2</v>
      </c>
      <c r="I2197" s="9">
        <v>6.4000000000000001E-2</v>
      </c>
      <c r="J2197" s="9">
        <v>0.27039999932050707</v>
      </c>
      <c r="K2197" s="10">
        <v>0.49116666666666664</v>
      </c>
      <c r="L2197" s="9">
        <v>0.3468339999232441</v>
      </c>
      <c r="M2197" s="9">
        <v>0.7813801886791667</v>
      </c>
      <c r="N2197" s="10">
        <v>0.08</v>
      </c>
      <c r="O2197" s="10">
        <v>0.26499999966472387</v>
      </c>
      <c r="P2197" s="9">
        <v>0.3</v>
      </c>
      <c r="Q2197" s="10">
        <v>0.76749999999999996</v>
      </c>
      <c r="R2197" s="9">
        <v>0.66775999999999991</v>
      </c>
      <c r="S2197" s="9">
        <v>0.32077830115452488</v>
      </c>
      <c r="T2197" s="11">
        <v>0.522033898</v>
      </c>
      <c r="U2197" s="9">
        <v>4.3430002434588749E-2</v>
      </c>
      <c r="V2197" s="10">
        <v>8.0018194811209767E-2</v>
      </c>
      <c r="W2197" s="9">
        <v>7.677140298733115E-2</v>
      </c>
      <c r="X2197" s="9">
        <v>0.17703882549799699</v>
      </c>
      <c r="Y2197" s="9">
        <v>0.14000000000000001</v>
      </c>
      <c r="Z2197" s="9">
        <v>0.53</v>
      </c>
      <c r="AA2197" s="10">
        <v>0.13582855418050105</v>
      </c>
      <c r="AB2197" s="9">
        <v>0.91486000296680481</v>
      </c>
      <c r="AC2197" s="9">
        <v>0.56299999999999994</v>
      </c>
      <c r="AD2197" s="10">
        <v>0.21938916482529569</v>
      </c>
      <c r="AE2197" s="10">
        <v>0.47685928067759492</v>
      </c>
      <c r="AF2197" s="9">
        <v>0.89079296345647885</v>
      </c>
      <c r="AG2197" s="9">
        <v>0.39348864036646491</v>
      </c>
    </row>
    <row r="2198" spans="3:33">
      <c r="C2198" t="s">
        <v>314</v>
      </c>
      <c r="D2198">
        <v>1995</v>
      </c>
      <c r="E2198" s="9">
        <v>0.33954403794037941</v>
      </c>
      <c r="F2198" s="9">
        <v>0.22890999953486024</v>
      </c>
      <c r="G2198" s="9">
        <v>0</v>
      </c>
      <c r="H2198" s="9">
        <v>0.625</v>
      </c>
      <c r="I2198" s="9">
        <v>0</v>
      </c>
      <c r="J2198" s="9">
        <v>0.18999999798834322</v>
      </c>
      <c r="K2198" s="10">
        <v>0.23183333333333334</v>
      </c>
      <c r="L2198" s="9">
        <v>0.38500000000000001</v>
      </c>
      <c r="M2198" s="9">
        <v>0.3301416005010529</v>
      </c>
      <c r="N2198" s="10">
        <v>0.06</v>
      </c>
      <c r="O2198" s="10">
        <v>0.08</v>
      </c>
      <c r="P2198" s="9">
        <v>0</v>
      </c>
      <c r="Q2198" s="10">
        <v>7.4999999999999997E-2</v>
      </c>
      <c r="R2198" s="9">
        <v>0.59519999999999995</v>
      </c>
      <c r="S2198" s="9">
        <v>0.26214634146341609</v>
      </c>
      <c r="T2198" s="11">
        <v>8.9171974000000001E-2</v>
      </c>
      <c r="U2198" s="9">
        <v>7.5603899000000006E-4</v>
      </c>
      <c r="V2198" s="10">
        <v>5.5808015000000004E-3</v>
      </c>
      <c r="W2198" s="9">
        <v>1.9555589171861513E-2</v>
      </c>
      <c r="X2198" s="9">
        <v>2.5313311200472002E-2</v>
      </c>
      <c r="Y2198" s="9">
        <v>0</v>
      </c>
      <c r="Z2198" s="9">
        <v>0.3</v>
      </c>
      <c r="AA2198" s="10">
        <v>1.4790468364831553E-2</v>
      </c>
      <c r="AB2198" s="9">
        <v>0.34699996950000001</v>
      </c>
      <c r="AC2198" s="9">
        <v>0.50700000000000001</v>
      </c>
      <c r="AD2198" s="10">
        <v>0.65264829382642464</v>
      </c>
      <c r="AE2198" s="10">
        <v>0.69273506510076222</v>
      </c>
      <c r="AF2198" s="9">
        <v>2.1595883997276668E-3</v>
      </c>
      <c r="AG2198" s="9">
        <v>0.44322842857142858</v>
      </c>
    </row>
    <row r="2199" spans="3:33">
      <c r="C2199" t="s">
        <v>314</v>
      </c>
      <c r="D2199">
        <v>1996</v>
      </c>
      <c r="E2199" s="9">
        <v>0.33954403794037941</v>
      </c>
      <c r="F2199" s="9">
        <v>0.22474799962788819</v>
      </c>
      <c r="G2199" s="9">
        <v>0</v>
      </c>
      <c r="H2199" s="9">
        <v>0.625</v>
      </c>
      <c r="I2199" s="9">
        <v>0</v>
      </c>
      <c r="J2199" s="9">
        <v>0.17199999839067459</v>
      </c>
      <c r="K2199" s="10">
        <v>0.23183333333333334</v>
      </c>
      <c r="L2199" s="9">
        <v>0.3846</v>
      </c>
      <c r="M2199" s="9">
        <v>0.32919653202659838</v>
      </c>
      <c r="N2199" s="10">
        <v>0.06</v>
      </c>
      <c r="O2199" s="10">
        <v>0.15</v>
      </c>
      <c r="P2199" s="9">
        <v>0</v>
      </c>
      <c r="Q2199" s="10">
        <v>7.4999999999999997E-2</v>
      </c>
      <c r="R2199" s="9">
        <v>0.59519999999999995</v>
      </c>
      <c r="S2199" s="9">
        <v>0.2550731707317081</v>
      </c>
      <c r="T2199" s="11">
        <v>8.9171974000000001E-2</v>
      </c>
      <c r="U2199" s="9">
        <v>5.5510796000000006E-4</v>
      </c>
      <c r="V2199" s="10">
        <v>4.9968630000000007E-3</v>
      </c>
      <c r="W2199" s="9">
        <v>1.9555589171861513E-2</v>
      </c>
      <c r="X2199" s="9">
        <v>2.5313311200472002E-2</v>
      </c>
      <c r="Y2199" s="9">
        <v>0</v>
      </c>
      <c r="Z2199" s="9">
        <v>0.3</v>
      </c>
      <c r="AA2199" s="10">
        <v>1.4790468364831553E-2</v>
      </c>
      <c r="AB2199" s="9">
        <v>0.34599998470000004</v>
      </c>
      <c r="AC2199" s="9">
        <v>0.57799999999999996</v>
      </c>
      <c r="AD2199" s="10">
        <v>0.65576356505795208</v>
      </c>
      <c r="AE2199" s="10">
        <v>0.69666843368657605</v>
      </c>
      <c r="AF2199" s="9">
        <v>6.2406131855611106E-3</v>
      </c>
      <c r="AG2199" s="9">
        <v>0.50053942857142852</v>
      </c>
    </row>
    <row r="2200" spans="3:33">
      <c r="C2200" t="s">
        <v>314</v>
      </c>
      <c r="D2200">
        <v>1997</v>
      </c>
      <c r="E2200" s="9">
        <v>0.33954403794037941</v>
      </c>
      <c r="F2200" s="9">
        <v>0.22058599972091614</v>
      </c>
      <c r="G2200" s="9">
        <v>0</v>
      </c>
      <c r="H2200" s="9">
        <v>0.625</v>
      </c>
      <c r="I2200" s="9">
        <v>0</v>
      </c>
      <c r="J2200" s="9">
        <v>0.15399999879300597</v>
      </c>
      <c r="K2200" s="10">
        <v>0.23183333333333334</v>
      </c>
      <c r="L2200" s="9">
        <v>0.38420000000000004</v>
      </c>
      <c r="M2200" s="9">
        <v>0.32655269243983487</v>
      </c>
      <c r="N2200" s="10">
        <v>0.06</v>
      </c>
      <c r="O2200" s="10">
        <v>0.06</v>
      </c>
      <c r="P2200" s="9">
        <v>0</v>
      </c>
      <c r="Q2200" s="10">
        <v>7.4999999999999997E-2</v>
      </c>
      <c r="R2200" s="9">
        <v>0.59519999999999995</v>
      </c>
      <c r="S2200" s="9">
        <v>0.24707317073170798</v>
      </c>
      <c r="T2200" s="11">
        <v>8.9171974000000001E-2</v>
      </c>
      <c r="U2200" s="9">
        <v>4.8497396999999995E-4</v>
      </c>
      <c r="V2200" s="10">
        <v>4.4129245000000001E-3</v>
      </c>
      <c r="W2200" s="9">
        <v>1.9555589171861513E-2</v>
      </c>
      <c r="X2200" s="9">
        <v>2.5313311200472002E-2</v>
      </c>
      <c r="Y2200" s="9">
        <v>0</v>
      </c>
      <c r="Z2200" s="9">
        <v>0.3</v>
      </c>
      <c r="AA2200" s="10">
        <v>1.4790468364831553E-2</v>
      </c>
      <c r="AB2200" s="9">
        <v>0.34300003050000005</v>
      </c>
      <c r="AC2200" s="9">
        <v>0.56799999999999995</v>
      </c>
      <c r="AD2200" s="10">
        <v>0.64740827330735107</v>
      </c>
      <c r="AE2200" s="10">
        <v>0.703094102365447</v>
      </c>
      <c r="AF2200" s="9">
        <v>2.3349144746298664E-2</v>
      </c>
      <c r="AG2200" s="9">
        <v>0.56384571428571428</v>
      </c>
    </row>
    <row r="2201" spans="3:33">
      <c r="C2201" t="s">
        <v>314</v>
      </c>
      <c r="D2201">
        <v>1998</v>
      </c>
      <c r="E2201" s="9">
        <v>0.33954403794037941</v>
      </c>
      <c r="F2201" s="9">
        <v>0.21642399981394408</v>
      </c>
      <c r="G2201" s="9">
        <v>0</v>
      </c>
      <c r="H2201" s="9">
        <v>0.625</v>
      </c>
      <c r="I2201" s="9">
        <v>0</v>
      </c>
      <c r="J2201" s="9">
        <v>0.13599999919533734</v>
      </c>
      <c r="K2201" s="10">
        <v>0.23183333333333334</v>
      </c>
      <c r="L2201" s="9">
        <v>0.38380000000000003</v>
      </c>
      <c r="M2201" s="9">
        <v>0.32824648171830639</v>
      </c>
      <c r="N2201" s="10">
        <v>0.06</v>
      </c>
      <c r="O2201" s="10">
        <v>0.06</v>
      </c>
      <c r="P2201" s="9">
        <v>0</v>
      </c>
      <c r="Q2201" s="10">
        <v>7.4999999999999997E-2</v>
      </c>
      <c r="R2201" s="9">
        <v>0.59519999999999995</v>
      </c>
      <c r="S2201" s="9">
        <v>0.24004878048780598</v>
      </c>
      <c r="T2201" s="11">
        <v>8.9171974000000001E-2</v>
      </c>
      <c r="U2201" s="9">
        <v>4.8114096999999999E-4</v>
      </c>
      <c r="V2201" s="10">
        <v>3.8289860000000004E-3</v>
      </c>
      <c r="W2201" s="9">
        <v>1.9555589171861513E-2</v>
      </c>
      <c r="X2201" s="9">
        <v>2.5313311200472002E-2</v>
      </c>
      <c r="Y2201" s="9">
        <v>0</v>
      </c>
      <c r="Z2201" s="9">
        <v>0.3</v>
      </c>
      <c r="AA2201" s="10">
        <v>1.4790468364831553E-2</v>
      </c>
      <c r="AB2201" s="9">
        <v>0.34400001530000002</v>
      </c>
      <c r="AC2201" s="9">
        <v>0.59200000000000008</v>
      </c>
      <c r="AD2201" s="10">
        <v>0.63905298155675005</v>
      </c>
      <c r="AE2201" s="10">
        <v>0.70951977104431807</v>
      </c>
      <c r="AF2201" s="9">
        <v>5.5404253226922114E-2</v>
      </c>
      <c r="AG2201" s="9">
        <v>0.55501742857142855</v>
      </c>
    </row>
    <row r="2202" spans="3:33">
      <c r="C2202" t="s">
        <v>314</v>
      </c>
      <c r="D2202">
        <v>1999</v>
      </c>
      <c r="E2202" s="9">
        <v>0.33954403794037941</v>
      </c>
      <c r="F2202" s="9">
        <v>0.21226199990697203</v>
      </c>
      <c r="G2202" s="9">
        <v>0</v>
      </c>
      <c r="H2202" s="9">
        <v>0.625</v>
      </c>
      <c r="I2202" s="9">
        <v>0</v>
      </c>
      <c r="J2202" s="9">
        <v>0.1179999995976686</v>
      </c>
      <c r="K2202" s="10">
        <v>0.23183333333333334</v>
      </c>
      <c r="L2202" s="9">
        <v>0.38340000000000002</v>
      </c>
      <c r="M2202" s="9">
        <v>0.33051994116707129</v>
      </c>
      <c r="N2202" s="10">
        <v>0.06</v>
      </c>
      <c r="O2202" s="10">
        <v>0.04</v>
      </c>
      <c r="P2202" s="9">
        <v>0</v>
      </c>
      <c r="Q2202" s="10">
        <v>7.4999999999999997E-2</v>
      </c>
      <c r="R2202" s="9">
        <v>0.59519999999999995</v>
      </c>
      <c r="S2202" s="9">
        <v>0.23912195121951219</v>
      </c>
      <c r="T2202" s="11">
        <v>8.9171974000000001E-2</v>
      </c>
      <c r="U2202" s="9">
        <v>3.6805051E-4</v>
      </c>
      <c r="V2202" s="10">
        <v>3.2450475000000002E-3</v>
      </c>
      <c r="W2202" s="9">
        <v>1.9555589171861513E-2</v>
      </c>
      <c r="X2202" s="9">
        <v>2.5313311200472002E-2</v>
      </c>
      <c r="Y2202" s="9">
        <v>0</v>
      </c>
      <c r="Z2202" s="9">
        <v>0.3</v>
      </c>
      <c r="AA2202" s="10">
        <v>1.4790468364831553E-2</v>
      </c>
      <c r="AB2202" s="9">
        <v>0.34400001530000002</v>
      </c>
      <c r="AC2202" s="9">
        <v>0.59599999999999997</v>
      </c>
      <c r="AD2202" s="10">
        <v>0.61798177733050308</v>
      </c>
      <c r="AE2202" s="10">
        <v>0.70870222796279803</v>
      </c>
      <c r="AF2202" s="9">
        <v>0.11371801725674112</v>
      </c>
      <c r="AG2202" s="9">
        <v>0.63939371428571423</v>
      </c>
    </row>
    <row r="2203" spans="3:33">
      <c r="C2203" t="s">
        <v>314</v>
      </c>
      <c r="D2203">
        <v>2000</v>
      </c>
      <c r="E2203" s="9">
        <v>0.33954403794037941</v>
      </c>
      <c r="F2203" s="9">
        <v>0.20809999999999998</v>
      </c>
      <c r="G2203" s="9">
        <v>0</v>
      </c>
      <c r="H2203" s="9">
        <v>0.625</v>
      </c>
      <c r="I2203" s="9">
        <v>0</v>
      </c>
      <c r="J2203" s="9">
        <v>9.9999999999999978E-2</v>
      </c>
      <c r="K2203" s="10">
        <v>0.23183333333333334</v>
      </c>
      <c r="L2203" s="9">
        <v>0.38299999999999995</v>
      </c>
      <c r="M2203" s="9">
        <v>0.32747587847747928</v>
      </c>
      <c r="N2203" s="10">
        <v>0.06</v>
      </c>
      <c r="O2203" s="10">
        <v>0.09</v>
      </c>
      <c r="P2203" s="9">
        <v>0</v>
      </c>
      <c r="Q2203" s="10">
        <v>7.4999999999999997E-2</v>
      </c>
      <c r="R2203" s="9">
        <v>0.59519999999999995</v>
      </c>
      <c r="S2203" s="9">
        <v>0.22502439024390408</v>
      </c>
      <c r="T2203" s="11">
        <v>8.9171974000000001E-2</v>
      </c>
      <c r="U2203" s="9">
        <v>3.5496204000000001E-4</v>
      </c>
      <c r="V2203" s="10">
        <v>2.661109E-3</v>
      </c>
      <c r="W2203" s="9">
        <v>1.9555589171861513E-2</v>
      </c>
      <c r="X2203" s="9">
        <v>2.5313311200472002E-2</v>
      </c>
      <c r="Y2203" s="9">
        <v>0</v>
      </c>
      <c r="Z2203" s="9">
        <v>0.3</v>
      </c>
      <c r="AA2203" s="10">
        <v>1.4790468364831553E-2</v>
      </c>
      <c r="AB2203" s="9">
        <v>0.31699996949999998</v>
      </c>
      <c r="AC2203" s="9">
        <v>0.6</v>
      </c>
      <c r="AD2203" s="10">
        <v>0.59691057310425599</v>
      </c>
      <c r="AE2203" s="10">
        <v>0.70788468488127809</v>
      </c>
      <c r="AF2203" s="9">
        <v>0.19495277578902556</v>
      </c>
      <c r="AG2203" s="9">
        <v>0.70996057142857139</v>
      </c>
    </row>
    <row r="2204" spans="3:33">
      <c r="C2204" t="s">
        <v>314</v>
      </c>
      <c r="D2204">
        <v>2001</v>
      </c>
      <c r="E2204" s="9">
        <v>0.33954403794037941</v>
      </c>
      <c r="F2204" s="9">
        <v>0.20762</v>
      </c>
      <c r="G2204" s="9">
        <v>0</v>
      </c>
      <c r="H2204" s="9">
        <v>0.625</v>
      </c>
      <c r="I2204" s="9">
        <v>0</v>
      </c>
      <c r="J2204" s="9">
        <v>9.9999999999999978E-2</v>
      </c>
      <c r="K2204" s="10">
        <v>0.23183333333333334</v>
      </c>
      <c r="L2204" s="9">
        <v>0.38340000000000002</v>
      </c>
      <c r="M2204" s="9">
        <v>0.31274774101988989</v>
      </c>
      <c r="N2204" s="10">
        <v>0.06</v>
      </c>
      <c r="O2204" s="10">
        <v>0.06</v>
      </c>
      <c r="P2204" s="9">
        <v>0</v>
      </c>
      <c r="Q2204" s="10">
        <v>7.4999999999999997E-2</v>
      </c>
      <c r="R2204" s="9">
        <v>0.59519999999999995</v>
      </c>
      <c r="S2204" s="9">
        <v>0.21599999999999997</v>
      </c>
      <c r="T2204" s="11">
        <v>8.9171974000000001E-2</v>
      </c>
      <c r="U2204" s="9">
        <v>3.2501447000000001E-4</v>
      </c>
      <c r="V2204" s="10">
        <v>2.45943095E-3</v>
      </c>
      <c r="W2204" s="9">
        <v>1.9555589171861513E-2</v>
      </c>
      <c r="X2204" s="9">
        <v>2.5313311200472002E-2</v>
      </c>
      <c r="Y2204" s="9">
        <v>0</v>
      </c>
      <c r="Z2204" s="9">
        <v>0.3</v>
      </c>
      <c r="AA2204" s="10">
        <v>1.4790468364831553E-2</v>
      </c>
      <c r="AB2204" s="9">
        <v>0.31699996949999998</v>
      </c>
      <c r="AC2204" s="9">
        <v>0.61799999999999999</v>
      </c>
      <c r="AD2204" s="10">
        <v>0.62237684948283001</v>
      </c>
      <c r="AE2204" s="10">
        <v>0.71159544805794506</v>
      </c>
      <c r="AF2204" s="9">
        <v>0.29063657999424558</v>
      </c>
      <c r="AG2204" s="9">
        <v>0.78643128571428578</v>
      </c>
    </row>
    <row r="2205" spans="3:33">
      <c r="C2205" t="s">
        <v>314</v>
      </c>
      <c r="D2205">
        <v>2002</v>
      </c>
      <c r="E2205" s="9">
        <v>0.33954403794037941</v>
      </c>
      <c r="F2205" s="9">
        <v>0.20713999999999999</v>
      </c>
      <c r="G2205" s="9">
        <v>0</v>
      </c>
      <c r="H2205" s="9">
        <v>0.625</v>
      </c>
      <c r="I2205" s="9">
        <v>0</v>
      </c>
      <c r="J2205" s="9">
        <v>9.9999999999999978E-2</v>
      </c>
      <c r="K2205" s="10">
        <v>0.23183333333333334</v>
      </c>
      <c r="L2205" s="9">
        <v>0.38380000000000003</v>
      </c>
      <c r="M2205" s="9">
        <v>0.29438790591977193</v>
      </c>
      <c r="N2205" s="10">
        <v>0.06</v>
      </c>
      <c r="O2205" s="10">
        <v>0.03</v>
      </c>
      <c r="P2205" s="9">
        <v>0</v>
      </c>
      <c r="Q2205" s="10">
        <v>7.4999999999999997E-2</v>
      </c>
      <c r="R2205" s="9">
        <v>0.59519999999999995</v>
      </c>
      <c r="S2205" s="9">
        <v>0.21004878048780595</v>
      </c>
      <c r="T2205" s="11">
        <v>8.9171974000000001E-2</v>
      </c>
      <c r="U2205" s="9">
        <v>2.1997618999999998E-4</v>
      </c>
      <c r="V2205" s="10">
        <v>2.2577528999999999E-3</v>
      </c>
      <c r="W2205" s="9">
        <v>1.9555589171861513E-2</v>
      </c>
      <c r="X2205" s="9">
        <v>2.5313311200472002E-2</v>
      </c>
      <c r="Y2205" s="9">
        <v>0</v>
      </c>
      <c r="Z2205" s="9">
        <v>0.3</v>
      </c>
      <c r="AA2205" s="10">
        <v>1.4790468364831553E-2</v>
      </c>
      <c r="AB2205" s="9">
        <v>0.31019996644999992</v>
      </c>
      <c r="AC2205" s="9">
        <v>0.65</v>
      </c>
      <c r="AD2205" s="10">
        <v>0.64784312586140402</v>
      </c>
      <c r="AE2205" s="10">
        <v>0.71530621123461202</v>
      </c>
      <c r="AF2205" s="9">
        <v>0.40393927600468443</v>
      </c>
      <c r="AG2205" s="9">
        <v>0.83428557142857152</v>
      </c>
    </row>
    <row r="2206" spans="3:33">
      <c r="C2206" t="s">
        <v>314</v>
      </c>
      <c r="D2206">
        <v>2003</v>
      </c>
      <c r="E2206" s="9">
        <v>0.33954403794037941</v>
      </c>
      <c r="F2206" s="9">
        <v>0.20666000000000001</v>
      </c>
      <c r="G2206" s="9">
        <v>0</v>
      </c>
      <c r="H2206" s="9">
        <v>0.625</v>
      </c>
      <c r="I2206" s="9">
        <v>0</v>
      </c>
      <c r="J2206" s="9">
        <v>9.9999999999999978E-2</v>
      </c>
      <c r="K2206" s="10">
        <v>0.23183333333333334</v>
      </c>
      <c r="L2206" s="9">
        <v>0.38420000000000004</v>
      </c>
      <c r="M2206" s="9">
        <v>0.27427017466457893</v>
      </c>
      <c r="N2206" s="10">
        <v>0.06</v>
      </c>
      <c r="O2206" s="10">
        <v>0.04</v>
      </c>
      <c r="P2206" s="9">
        <v>0</v>
      </c>
      <c r="Q2206" s="10">
        <v>7.4999999999999997E-2</v>
      </c>
      <c r="R2206" s="9">
        <v>0.59519999999999995</v>
      </c>
      <c r="S2206" s="9">
        <v>0.20804878048780606</v>
      </c>
      <c r="T2206" s="11">
        <v>8.9171974000000001E-2</v>
      </c>
      <c r="U2206" s="9">
        <v>3.7999695999999997E-4</v>
      </c>
      <c r="V2206" s="10">
        <v>2.0560748500000003E-3</v>
      </c>
      <c r="W2206" s="9">
        <v>1.9555589171861513E-2</v>
      </c>
      <c r="X2206" s="9">
        <v>2.5313311200472002E-2</v>
      </c>
      <c r="Y2206" s="9">
        <v>0</v>
      </c>
      <c r="Z2206" s="9">
        <v>0.3</v>
      </c>
      <c r="AA2206" s="10">
        <v>1.4790468364831553E-2</v>
      </c>
      <c r="AB2206" s="9">
        <v>0.30339996339999997</v>
      </c>
      <c r="AC2206" s="9">
        <v>0.61799999999999999</v>
      </c>
      <c r="AD2206" s="10">
        <v>0.64120785845037398</v>
      </c>
      <c r="AE2206" s="10">
        <v>0.71863019311078402</v>
      </c>
      <c r="AF2206" s="9">
        <v>0.50608320185546107</v>
      </c>
      <c r="AG2206" s="9">
        <v>0.85987857142857138</v>
      </c>
    </row>
    <row r="2207" spans="3:33">
      <c r="C2207" t="s">
        <v>314</v>
      </c>
      <c r="D2207">
        <v>2004</v>
      </c>
      <c r="E2207" s="9">
        <v>0.33954403794037941</v>
      </c>
      <c r="F2207" s="9">
        <v>0.20617999999999997</v>
      </c>
      <c r="G2207" s="9">
        <v>0</v>
      </c>
      <c r="H2207" s="9">
        <v>0.625</v>
      </c>
      <c r="I2207" s="9">
        <v>0</v>
      </c>
      <c r="J2207" s="9">
        <v>9.9999999999999978E-2</v>
      </c>
      <c r="K2207" s="10">
        <v>0.23183333333333334</v>
      </c>
      <c r="L2207" s="9">
        <v>0.3846</v>
      </c>
      <c r="M2207" s="9">
        <v>0.27483789971605266</v>
      </c>
      <c r="N2207" s="10">
        <v>0.06</v>
      </c>
      <c r="O2207" s="10">
        <v>0.05</v>
      </c>
      <c r="P2207" s="9">
        <v>0</v>
      </c>
      <c r="Q2207" s="10">
        <v>7.4999999999999997E-2</v>
      </c>
      <c r="R2207" s="9">
        <v>0.61512</v>
      </c>
      <c r="S2207" s="9">
        <v>0.21024390243902591</v>
      </c>
      <c r="T2207" s="11">
        <v>8.9171974000000001E-2</v>
      </c>
      <c r="U2207" s="9">
        <v>5.2305815000000002E-4</v>
      </c>
      <c r="V2207" s="10">
        <v>1.8543968000000002E-3</v>
      </c>
      <c r="W2207" s="9">
        <v>1.9555589171861513E-2</v>
      </c>
      <c r="X2207" s="9">
        <v>2.5313311200472002E-2</v>
      </c>
      <c r="Y2207" s="9">
        <v>0</v>
      </c>
      <c r="Z2207" s="9">
        <v>0.3</v>
      </c>
      <c r="AA2207" s="10">
        <v>1.4790468364831553E-2</v>
      </c>
      <c r="AB2207" s="9">
        <v>0.31905758509999993</v>
      </c>
      <c r="AC2207" s="9">
        <v>0.58700000000000008</v>
      </c>
      <c r="AD2207" s="10">
        <v>0.55624662749327802</v>
      </c>
      <c r="AE2207" s="10">
        <v>0.70403387972189002</v>
      </c>
      <c r="AF2207" s="9">
        <v>0.67210057427599001</v>
      </c>
      <c r="AG2207" s="9">
        <v>0.88197657142857144</v>
      </c>
    </row>
    <row r="2208" spans="3:33">
      <c r="C2208" t="s">
        <v>314</v>
      </c>
      <c r="D2208">
        <v>2005</v>
      </c>
      <c r="E2208" s="9">
        <v>0.33954403794037941</v>
      </c>
      <c r="F2208" s="9">
        <v>0.20569999999999999</v>
      </c>
      <c r="G2208" s="9">
        <v>0</v>
      </c>
      <c r="H2208" s="9">
        <v>0.625</v>
      </c>
      <c r="I2208" s="9">
        <v>0</v>
      </c>
      <c r="J2208" s="9">
        <v>9.9999999999999978E-2</v>
      </c>
      <c r="K2208" s="10">
        <v>0.23183333333333334</v>
      </c>
      <c r="L2208" s="9">
        <v>0.38500000000000001</v>
      </c>
      <c r="M2208" s="9">
        <v>0.22117440995419302</v>
      </c>
      <c r="N2208" s="10">
        <v>0.06</v>
      </c>
      <c r="O2208" s="10">
        <v>0.04</v>
      </c>
      <c r="P2208" s="9">
        <v>0</v>
      </c>
      <c r="Q2208" s="10">
        <v>7.4999999999999997E-2</v>
      </c>
      <c r="R2208" s="9">
        <v>0.63491199999999992</v>
      </c>
      <c r="S2208" s="9">
        <v>0.20129268292683011</v>
      </c>
      <c r="T2208" s="11">
        <v>8.9171974000000001E-2</v>
      </c>
      <c r="U2208" s="9">
        <v>9.8204742000000005E-4</v>
      </c>
      <c r="V2208" s="10">
        <v>1.6527187500000001E-3</v>
      </c>
      <c r="W2208" s="9">
        <v>1.9555589171861513E-2</v>
      </c>
      <c r="X2208" s="9">
        <v>2.5313311200472002E-2</v>
      </c>
      <c r="Y2208" s="9">
        <v>0</v>
      </c>
      <c r="Z2208" s="9">
        <v>0.3</v>
      </c>
      <c r="AA2208" s="10">
        <v>1.4790468364831553E-2</v>
      </c>
      <c r="AB2208" s="9">
        <v>0.3347152068</v>
      </c>
      <c r="AC2208" s="9">
        <v>0.59599999999999997</v>
      </c>
      <c r="AD2208" s="10">
        <v>0.586098428546174</v>
      </c>
      <c r="AE2208" s="10">
        <v>0.69121636866504799</v>
      </c>
      <c r="AF2208" s="9">
        <v>0.84912144943194001</v>
      </c>
      <c r="AG2208" s="9">
        <v>0.91552299999999986</v>
      </c>
    </row>
    <row r="2209" spans="3:33">
      <c r="C2209" t="s">
        <v>314</v>
      </c>
      <c r="D2209">
        <v>2006</v>
      </c>
      <c r="E2209" s="9">
        <v>0.33954403794037941</v>
      </c>
      <c r="F2209" s="9">
        <v>0.16455999999999998</v>
      </c>
      <c r="G2209" s="9">
        <v>0</v>
      </c>
      <c r="H2209" s="9">
        <v>0.625</v>
      </c>
      <c r="I2209" s="9">
        <v>0</v>
      </c>
      <c r="J2209" s="9">
        <v>9.9999999999999978E-2</v>
      </c>
      <c r="K2209" s="10">
        <v>0.23183333333333334</v>
      </c>
      <c r="L2209" s="9">
        <v>0.3856</v>
      </c>
      <c r="M2209" s="9">
        <v>0.22552115255186933</v>
      </c>
      <c r="N2209" s="10">
        <v>0.06</v>
      </c>
      <c r="O2209" s="10">
        <v>7.0000000000000007E-2</v>
      </c>
      <c r="P2209" s="9">
        <v>0</v>
      </c>
      <c r="Q2209" s="10">
        <v>7.4999999999999997E-2</v>
      </c>
      <c r="R2209" s="9">
        <v>0.63156000000000001</v>
      </c>
      <c r="S2209" s="9">
        <v>0.19632682926829403</v>
      </c>
      <c r="T2209" s="11">
        <v>8.9171974000000001E-2</v>
      </c>
      <c r="U2209" s="9">
        <v>4.4601790999999999E-4</v>
      </c>
      <c r="V2209" s="10">
        <v>1.7299749166666668E-3</v>
      </c>
      <c r="W2209" s="9">
        <v>1.9555589171861513E-2</v>
      </c>
      <c r="X2209" s="9">
        <v>2.5313311200472002E-2</v>
      </c>
      <c r="Y2209" s="9">
        <v>0</v>
      </c>
      <c r="Z2209" s="9">
        <v>0.3</v>
      </c>
      <c r="AA2209" s="10">
        <v>1.4790468364831553E-2</v>
      </c>
      <c r="AB2209" s="9">
        <v>0.33211653269999997</v>
      </c>
      <c r="AC2209" s="9">
        <v>0.59299999999999997</v>
      </c>
      <c r="AD2209" s="10">
        <v>0.58662177461843001</v>
      </c>
      <c r="AE2209" s="10">
        <v>0.66079844163259993</v>
      </c>
      <c r="AF2209" s="9">
        <v>1</v>
      </c>
      <c r="AG2209" s="9">
        <v>0.93688485714285719</v>
      </c>
    </row>
    <row r="2210" spans="3:33">
      <c r="C2210" t="s">
        <v>314</v>
      </c>
      <c r="D2210">
        <v>2007</v>
      </c>
      <c r="E2210" s="9">
        <v>0.33954403794037941</v>
      </c>
      <c r="F2210" s="9">
        <v>0.12341999999999999</v>
      </c>
      <c r="G2210" s="9">
        <v>0</v>
      </c>
      <c r="H2210" s="9">
        <v>0.625</v>
      </c>
      <c r="I2210" s="9">
        <v>0</v>
      </c>
      <c r="J2210" s="9">
        <v>9.9999999999999978E-2</v>
      </c>
      <c r="K2210" s="10">
        <v>0.23183333333333334</v>
      </c>
      <c r="L2210" s="9">
        <v>0.38619999999999999</v>
      </c>
      <c r="M2210" s="9">
        <v>0.20554416183071234</v>
      </c>
      <c r="N2210" s="10">
        <v>0.06</v>
      </c>
      <c r="O2210" s="10">
        <v>0.11</v>
      </c>
      <c r="P2210" s="9">
        <v>0</v>
      </c>
      <c r="Q2210" s="10">
        <v>7.4999999999999997E-2</v>
      </c>
      <c r="R2210" s="9">
        <v>0.60797999999999996</v>
      </c>
      <c r="S2210" s="9">
        <v>0.19475121951219587</v>
      </c>
      <c r="T2210" s="11">
        <v>8.9171974000000001E-2</v>
      </c>
      <c r="U2210" s="9">
        <v>2.7164456000000002E-4</v>
      </c>
      <c r="V2210" s="10">
        <v>1.8072310833333334E-3</v>
      </c>
      <c r="W2210" s="9">
        <v>1.9555589171861513E-2</v>
      </c>
      <c r="X2210" s="9">
        <v>2.5313311200472002E-2</v>
      </c>
      <c r="Y2210" s="9">
        <v>0</v>
      </c>
      <c r="Z2210" s="9">
        <v>0.3</v>
      </c>
      <c r="AA2210" s="10">
        <v>1.4790468364831553E-2</v>
      </c>
      <c r="AB2210" s="9">
        <v>0.32408927119999997</v>
      </c>
      <c r="AC2210" s="9">
        <v>0.58099999999999996</v>
      </c>
      <c r="AD2210" s="10">
        <v>0.63487439254362199</v>
      </c>
      <c r="AE2210" s="10">
        <v>0.66097546690089204</v>
      </c>
      <c r="AF2210" s="9">
        <v>1</v>
      </c>
      <c r="AG2210" s="9">
        <v>0.95580814285714288</v>
      </c>
    </row>
    <row r="2211" spans="3:33">
      <c r="C2211" t="s">
        <v>314</v>
      </c>
      <c r="D2211">
        <v>2008</v>
      </c>
      <c r="E2211" s="9">
        <v>0.33954403794037941</v>
      </c>
      <c r="F2211" s="9">
        <v>8.2279999999999992E-2</v>
      </c>
      <c r="G2211" s="9">
        <v>0</v>
      </c>
      <c r="H2211" s="9">
        <v>0.625</v>
      </c>
      <c r="I2211" s="9">
        <v>0</v>
      </c>
      <c r="J2211" s="9">
        <v>9.9999999999999978E-2</v>
      </c>
      <c r="K2211" s="10">
        <v>0.23183333333333334</v>
      </c>
      <c r="L2211" s="9">
        <v>0.38679999999999998</v>
      </c>
      <c r="M2211" s="9">
        <v>0.17377076121137902</v>
      </c>
      <c r="N2211" s="10">
        <v>0.06</v>
      </c>
      <c r="O2211" s="10">
        <v>0.11219999995082616</v>
      </c>
      <c r="P2211" s="9">
        <v>0</v>
      </c>
      <c r="Q2211" s="10">
        <v>7.4999999999999997E-2</v>
      </c>
      <c r="R2211" s="9">
        <v>0.59928000000000003</v>
      </c>
      <c r="S2211" s="9">
        <v>0.18933658536585396</v>
      </c>
      <c r="T2211" s="11">
        <v>8.9171974000000001E-2</v>
      </c>
      <c r="U2211" s="9">
        <v>3.6979757E-4</v>
      </c>
      <c r="V2211" s="10">
        <v>1.8844872500000001E-3</v>
      </c>
      <c r="W2211" s="9">
        <v>1.9555589171861513E-2</v>
      </c>
      <c r="X2211" s="9">
        <v>2.5313311200472002E-2</v>
      </c>
      <c r="Y2211" s="9">
        <v>0</v>
      </c>
      <c r="Z2211" s="9">
        <v>0.3</v>
      </c>
      <c r="AA2211" s="10">
        <v>1.4790468364831553E-2</v>
      </c>
      <c r="AB2211" s="9">
        <v>0.31848707529999998</v>
      </c>
      <c r="AC2211" s="9">
        <v>0.60299999999999998</v>
      </c>
      <c r="AD2211" s="10">
        <v>0.67633525318458809</v>
      </c>
      <c r="AE2211" s="10">
        <v>0.67569093990246998</v>
      </c>
      <c r="AF2211" s="9">
        <v>1</v>
      </c>
      <c r="AG2211" s="9">
        <v>0.99184985714285712</v>
      </c>
    </row>
    <row r="2212" spans="3:33">
      <c r="C2212" t="s">
        <v>314</v>
      </c>
      <c r="D2212">
        <v>2009</v>
      </c>
      <c r="E2212" s="9">
        <v>0.33954403794037941</v>
      </c>
      <c r="F2212" s="9">
        <v>4.1139999999999996E-2</v>
      </c>
      <c r="G2212" s="9">
        <v>1.9999999552965164E-2</v>
      </c>
      <c r="H2212" s="9">
        <v>0.625</v>
      </c>
      <c r="I2212" s="9">
        <v>0</v>
      </c>
      <c r="J2212" s="9">
        <v>0.1179999995976686</v>
      </c>
      <c r="K2212" s="10">
        <v>0.23183333333333334</v>
      </c>
      <c r="L2212" s="9">
        <v>0.38740000000000002</v>
      </c>
      <c r="M2212" s="9">
        <v>0.67822152464093954</v>
      </c>
      <c r="N2212" s="10">
        <v>0.06</v>
      </c>
      <c r="O2212" s="10">
        <v>0.11439999990165234</v>
      </c>
      <c r="P2212" s="9">
        <v>0</v>
      </c>
      <c r="Q2212" s="10">
        <v>7.4999999999999997E-2</v>
      </c>
      <c r="R2212" s="9">
        <v>0.59928000000000003</v>
      </c>
      <c r="S2212" s="9">
        <v>0.21954985298321783</v>
      </c>
      <c r="T2212" s="11">
        <v>8.9171974000000001E-2</v>
      </c>
      <c r="U2212" s="9">
        <v>0</v>
      </c>
      <c r="V2212" s="10">
        <v>1.9221769941575686E-3</v>
      </c>
      <c r="W2212" s="9">
        <v>1.9555589171861513E-2</v>
      </c>
      <c r="X2212" s="9">
        <v>2.5313311200472002E-2</v>
      </c>
      <c r="Y2212" s="9">
        <v>0</v>
      </c>
      <c r="Z2212" s="9">
        <v>0.3</v>
      </c>
      <c r="AA2212" s="10">
        <v>1.4790468364831553E-2</v>
      </c>
      <c r="AB2212" s="9">
        <v>0.33211733348933992</v>
      </c>
      <c r="AC2212" s="9">
        <v>0.60299999999999998</v>
      </c>
      <c r="AD2212" s="10">
        <v>0.68132905884539396</v>
      </c>
      <c r="AE2212" s="10">
        <v>0.70511630386170399</v>
      </c>
      <c r="AF2212" s="9">
        <v>1</v>
      </c>
      <c r="AG2212" s="9">
        <v>0.97201286044339141</v>
      </c>
    </row>
    <row r="2213" spans="3:33">
      <c r="C2213" t="s">
        <v>314</v>
      </c>
      <c r="D2213">
        <v>2010</v>
      </c>
      <c r="E2213" s="9">
        <v>0.33954403794037941</v>
      </c>
      <c r="F2213" s="9">
        <v>0</v>
      </c>
      <c r="G2213" s="9">
        <v>3.9999999105930328E-2</v>
      </c>
      <c r="H2213" s="9">
        <v>0.625</v>
      </c>
      <c r="I2213" s="9">
        <v>0</v>
      </c>
      <c r="J2213" s="9">
        <v>0.13599999919533734</v>
      </c>
      <c r="K2213" s="10">
        <v>0.23183333333333334</v>
      </c>
      <c r="L2213" s="9">
        <v>0.39127399991340939</v>
      </c>
      <c r="M2213" s="9">
        <v>0.67822152464093954</v>
      </c>
      <c r="N2213" s="10">
        <v>0.06</v>
      </c>
      <c r="O2213" s="10">
        <v>0.1165999998524785</v>
      </c>
      <c r="P2213" s="9">
        <v>0</v>
      </c>
      <c r="Q2213" s="10">
        <v>7.4999999999999997E-2</v>
      </c>
      <c r="R2213" s="9">
        <v>0.59928000000000003</v>
      </c>
      <c r="S2213" s="9">
        <v>0.24976312060058148</v>
      </c>
      <c r="T2213" s="11">
        <v>8.9171974000000001E-2</v>
      </c>
      <c r="U2213" s="9">
        <v>0</v>
      </c>
      <c r="V2213" s="10">
        <v>1.9598667383151371E-3</v>
      </c>
      <c r="W2213" s="9">
        <v>1.9555589171861513E-2</v>
      </c>
      <c r="X2213" s="9">
        <v>2.5313311200472002E-2</v>
      </c>
      <c r="Y2213" s="9">
        <v>0</v>
      </c>
      <c r="Z2213" s="9">
        <v>0.3</v>
      </c>
      <c r="AA2213" s="10">
        <v>1.4790468364831553E-2</v>
      </c>
      <c r="AB2213" s="9">
        <v>0.34574759167867997</v>
      </c>
      <c r="AC2213" s="9">
        <v>0.63200000000000001</v>
      </c>
      <c r="AD2213" s="10">
        <v>0.67951576829747018</v>
      </c>
      <c r="AE2213" s="10">
        <v>0.70306514086893412</v>
      </c>
      <c r="AF2213" s="9">
        <v>1</v>
      </c>
      <c r="AG2213" s="9">
        <v>0.95217586374392582</v>
      </c>
    </row>
    <row r="2214" spans="3:33">
      <c r="C2214" t="s">
        <v>316</v>
      </c>
      <c r="D2214">
        <v>1995</v>
      </c>
      <c r="E2214" s="9">
        <v>0.94999198949441888</v>
      </c>
      <c r="F2214" s="9">
        <v>0.1232</v>
      </c>
      <c r="G2214" s="9">
        <v>3.0000000000000027E-2</v>
      </c>
      <c r="H2214" s="9">
        <v>0.375</v>
      </c>
      <c r="I2214" s="9">
        <v>0</v>
      </c>
      <c r="J2214" s="9">
        <v>5.0000000000000044E-2</v>
      </c>
      <c r="K2214" s="10">
        <v>0.29975000000000002</v>
      </c>
      <c r="L2214" s="9">
        <v>0.48899999999999999</v>
      </c>
      <c r="M2214" s="9">
        <v>7.2020374207657945E-2</v>
      </c>
      <c r="N2214" s="10">
        <v>0.18</v>
      </c>
      <c r="O2214" s="10">
        <v>0.62</v>
      </c>
      <c r="P2214" s="9">
        <v>0</v>
      </c>
      <c r="Q2214" s="10">
        <v>6.7499999999999991E-2</v>
      </c>
      <c r="R2214" s="9">
        <v>0.54279999999999995</v>
      </c>
      <c r="S2214" s="9">
        <v>0.19873170731707401</v>
      </c>
      <c r="T2214" s="11">
        <v>0.19658119600000001</v>
      </c>
      <c r="U2214" s="9">
        <v>0</v>
      </c>
      <c r="V2214" s="10">
        <v>3.8353549999999999E-3</v>
      </c>
      <c r="W2214" s="9">
        <v>2.3553347609705032E-2</v>
      </c>
      <c r="X2214" s="9">
        <v>5.4811007844475602E-2</v>
      </c>
      <c r="Y2214" s="9">
        <v>0</v>
      </c>
      <c r="Z2214" s="9">
        <v>0.82</v>
      </c>
      <c r="AA2214" s="10">
        <v>8.1967213114754092E-2</v>
      </c>
      <c r="AB2214" s="9">
        <v>0.20879999846220021</v>
      </c>
      <c r="AC2214" s="9">
        <v>0.624</v>
      </c>
      <c r="AD2214" s="10">
        <v>0.69402641268383558</v>
      </c>
      <c r="AE2214" s="10">
        <v>0.74815486191725911</v>
      </c>
      <c r="AF2214" s="9">
        <v>3.7769688507695888E-2</v>
      </c>
      <c r="AG2214" s="9">
        <v>0.52394985714285713</v>
      </c>
    </row>
    <row r="2215" spans="3:33">
      <c r="C2215" t="s">
        <v>316</v>
      </c>
      <c r="D2215">
        <v>1996</v>
      </c>
      <c r="E2215" s="9">
        <v>0.94999198949441888</v>
      </c>
      <c r="F2215" s="9">
        <v>0.1232</v>
      </c>
      <c r="G2215" s="9">
        <v>2.5999999999999912E-2</v>
      </c>
      <c r="H2215" s="9">
        <v>0.375</v>
      </c>
      <c r="I2215" s="9">
        <v>0</v>
      </c>
      <c r="J2215" s="9">
        <v>4.4000000000000039E-2</v>
      </c>
      <c r="K2215" s="10">
        <v>0.29975000000000002</v>
      </c>
      <c r="L2215" s="9">
        <v>0.4824</v>
      </c>
      <c r="M2215" s="9">
        <v>4.0573555814717999E-2</v>
      </c>
      <c r="N2215" s="10">
        <v>0.18</v>
      </c>
      <c r="O2215" s="10">
        <v>0.68</v>
      </c>
      <c r="P2215" s="9">
        <v>0</v>
      </c>
      <c r="Q2215" s="10">
        <v>6.7499999999999991E-2</v>
      </c>
      <c r="R2215" s="9">
        <v>0.54279999999999995</v>
      </c>
      <c r="S2215" s="9">
        <v>0.19980487804878211</v>
      </c>
      <c r="T2215" s="11">
        <v>0.19658119600000001</v>
      </c>
      <c r="U2215" s="9">
        <v>0</v>
      </c>
      <c r="V2215" s="10">
        <v>3.70640735E-3</v>
      </c>
      <c r="W2215" s="9">
        <v>2.3553347609705032E-2</v>
      </c>
      <c r="X2215" s="9">
        <v>5.4811007844475602E-2</v>
      </c>
      <c r="Y2215" s="9">
        <v>0</v>
      </c>
      <c r="Z2215" s="9">
        <v>0.82</v>
      </c>
      <c r="AA2215" s="10">
        <v>8.1967213114754092E-2</v>
      </c>
      <c r="AB2215" s="9">
        <v>0.19159999884665013</v>
      </c>
      <c r="AC2215" s="9">
        <v>0.64500000000000002</v>
      </c>
      <c r="AD2215" s="10">
        <v>0.697986135301356</v>
      </c>
      <c r="AE2215" s="10">
        <v>0.75321924673883811</v>
      </c>
      <c r="AF2215" s="9">
        <v>7.3335653903530557E-2</v>
      </c>
      <c r="AG2215" s="9">
        <v>0.55731357142857141</v>
      </c>
    </row>
    <row r="2216" spans="3:33">
      <c r="C2216" t="s">
        <v>316</v>
      </c>
      <c r="D2216">
        <v>1997</v>
      </c>
      <c r="E2216" s="9">
        <v>0.94999198949441888</v>
      </c>
      <c r="F2216" s="9">
        <v>0.1232</v>
      </c>
      <c r="G2216" s="9">
        <v>2.200000000000002E-2</v>
      </c>
      <c r="H2216" s="9">
        <v>0.375</v>
      </c>
      <c r="I2216" s="9">
        <v>0</v>
      </c>
      <c r="J2216" s="9">
        <v>3.7999999999999923E-2</v>
      </c>
      <c r="K2216" s="10">
        <v>0.29975000000000002</v>
      </c>
      <c r="L2216" s="9">
        <v>0.4758</v>
      </c>
      <c r="M2216" s="9">
        <v>1.0390240193038913E-2</v>
      </c>
      <c r="N2216" s="10">
        <v>0.18</v>
      </c>
      <c r="O2216" s="10">
        <v>0.67</v>
      </c>
      <c r="P2216" s="9">
        <v>0</v>
      </c>
      <c r="Q2216" s="10">
        <v>6.7499999999999991E-2</v>
      </c>
      <c r="R2216" s="9">
        <v>0.54279999999999995</v>
      </c>
      <c r="S2216" s="9">
        <v>0.19170731707317201</v>
      </c>
      <c r="T2216" s="11">
        <v>0.19658119600000001</v>
      </c>
      <c r="U2216" s="9">
        <v>0</v>
      </c>
      <c r="V2216" s="10">
        <v>3.5774596999999997E-3</v>
      </c>
      <c r="W2216" s="9">
        <v>2.3553347609705032E-2</v>
      </c>
      <c r="X2216" s="9">
        <v>5.4811007844475602E-2</v>
      </c>
      <c r="Y2216" s="9">
        <v>0</v>
      </c>
      <c r="Z2216" s="9">
        <v>0.82</v>
      </c>
      <c r="AA2216" s="10">
        <v>8.1967213114754092E-2</v>
      </c>
      <c r="AB2216" s="9">
        <v>0.17439999923110006</v>
      </c>
      <c r="AC2216" s="9">
        <v>0.63600000000000001</v>
      </c>
      <c r="AD2216" s="10">
        <v>0.71669755630562704</v>
      </c>
      <c r="AE2216" s="10">
        <v>0.77232712132005099</v>
      </c>
      <c r="AF2216" s="9">
        <v>0.16596270966178778</v>
      </c>
      <c r="AG2216" s="9">
        <v>0.59103000000000006</v>
      </c>
    </row>
    <row r="2217" spans="3:33">
      <c r="C2217" t="s">
        <v>316</v>
      </c>
      <c r="D2217">
        <v>1998</v>
      </c>
      <c r="E2217" s="9">
        <v>0.94999198949441888</v>
      </c>
      <c r="F2217" s="9">
        <v>0.1232</v>
      </c>
      <c r="G2217" s="9">
        <v>1.8000000000000016E-2</v>
      </c>
      <c r="H2217" s="9">
        <v>0.375</v>
      </c>
      <c r="I2217" s="9">
        <v>0</v>
      </c>
      <c r="J2217" s="9">
        <v>3.2000000000000028E-2</v>
      </c>
      <c r="K2217" s="10">
        <v>0.29975000000000002</v>
      </c>
      <c r="L2217" s="9">
        <v>0.46920000000000001</v>
      </c>
      <c r="M2217" s="9">
        <v>0</v>
      </c>
      <c r="N2217" s="10">
        <v>0.18</v>
      </c>
      <c r="O2217" s="10">
        <v>0.7</v>
      </c>
      <c r="P2217" s="9">
        <v>0</v>
      </c>
      <c r="Q2217" s="10">
        <v>6.7499999999999991E-2</v>
      </c>
      <c r="R2217" s="9">
        <v>0.54279999999999995</v>
      </c>
      <c r="S2217" s="9">
        <v>0.18673170731707389</v>
      </c>
      <c r="T2217" s="11">
        <v>0.19658119600000001</v>
      </c>
      <c r="U2217" s="9">
        <v>0</v>
      </c>
      <c r="V2217" s="10">
        <v>3.4485120499999997E-3</v>
      </c>
      <c r="W2217" s="9">
        <v>2.3553347609705032E-2</v>
      </c>
      <c r="X2217" s="9">
        <v>5.4811007844475602E-2</v>
      </c>
      <c r="Y2217" s="9">
        <v>0</v>
      </c>
      <c r="Z2217" s="9">
        <v>0.82</v>
      </c>
      <c r="AA2217" s="10">
        <v>8.1967213114754092E-2</v>
      </c>
      <c r="AB2217" s="9">
        <v>0.15719999961555009</v>
      </c>
      <c r="AC2217" s="9">
        <v>0.65</v>
      </c>
      <c r="AD2217" s="10">
        <v>0.73540897730989807</v>
      </c>
      <c r="AE2217" s="10">
        <v>0.79143499590126398</v>
      </c>
      <c r="AF2217" s="9">
        <v>0.33727504086177224</v>
      </c>
      <c r="AG2217" s="9">
        <v>0.62474642857142859</v>
      </c>
    </row>
    <row r="2218" spans="3:33">
      <c r="C2218" t="s">
        <v>316</v>
      </c>
      <c r="D2218">
        <v>1999</v>
      </c>
      <c r="E2218" s="9">
        <v>0.94999198949441888</v>
      </c>
      <c r="F2218" s="9">
        <v>0.1232</v>
      </c>
      <c r="G2218" s="9">
        <v>1.4000000000000012E-2</v>
      </c>
      <c r="H2218" s="9">
        <v>0.375</v>
      </c>
      <c r="I2218" s="9">
        <v>0</v>
      </c>
      <c r="J2218" s="9">
        <v>2.5999999999999912E-2</v>
      </c>
      <c r="K2218" s="10">
        <v>0.29975000000000002</v>
      </c>
      <c r="L2218" s="9">
        <v>0.46259999999999996</v>
      </c>
      <c r="M2218" s="9">
        <v>0</v>
      </c>
      <c r="N2218" s="10">
        <v>0.18</v>
      </c>
      <c r="O2218" s="10">
        <v>0.71</v>
      </c>
      <c r="P2218" s="9">
        <v>0</v>
      </c>
      <c r="Q2218" s="10">
        <v>6.7499999999999991E-2</v>
      </c>
      <c r="R2218" s="9">
        <v>0.54279999999999995</v>
      </c>
      <c r="S2218" s="9">
        <v>0.18068292682926801</v>
      </c>
      <c r="T2218" s="11">
        <v>0.19658119600000001</v>
      </c>
      <c r="U2218" s="9">
        <v>0</v>
      </c>
      <c r="V2218" s="10">
        <v>3.3195643999999998E-3</v>
      </c>
      <c r="W2218" s="9">
        <v>2.3553347609705032E-2</v>
      </c>
      <c r="X2218" s="9">
        <v>5.4811007844475602E-2</v>
      </c>
      <c r="Y2218" s="9">
        <v>0</v>
      </c>
      <c r="Z2218" s="9">
        <v>0.82</v>
      </c>
      <c r="AA2218" s="10">
        <v>8.1967213114754092E-2</v>
      </c>
      <c r="AB2218" s="9">
        <v>0.14000000000000001</v>
      </c>
      <c r="AC2218" s="9">
        <v>0.65599999999999992</v>
      </c>
      <c r="AD2218" s="10">
        <v>0.73062453621298395</v>
      </c>
      <c r="AE2218" s="10">
        <v>0.77896338415078703</v>
      </c>
      <c r="AF2218" s="9">
        <v>0.51017386366118445</v>
      </c>
      <c r="AG2218" s="9">
        <v>0.64383542857142861</v>
      </c>
    </row>
    <row r="2219" spans="3:33">
      <c r="C2219" t="s">
        <v>316</v>
      </c>
      <c r="D2219">
        <v>2000</v>
      </c>
      <c r="E2219" s="9">
        <v>0.94999198949441888</v>
      </c>
      <c r="F2219" s="9">
        <v>0.1232</v>
      </c>
      <c r="G2219" s="9">
        <v>1.0000000000000009E-2</v>
      </c>
      <c r="H2219" s="9">
        <v>0.375</v>
      </c>
      <c r="I2219" s="9">
        <v>0</v>
      </c>
      <c r="J2219" s="9">
        <v>2.0000000000000018E-2</v>
      </c>
      <c r="K2219" s="10">
        <v>0.29975000000000002</v>
      </c>
      <c r="L2219" s="9">
        <v>0.45600000000000002</v>
      </c>
      <c r="M2219" s="9">
        <v>0</v>
      </c>
      <c r="N2219" s="10">
        <v>0.18</v>
      </c>
      <c r="O2219" s="10">
        <v>0.66</v>
      </c>
      <c r="P2219" s="9">
        <v>0</v>
      </c>
      <c r="Q2219" s="10">
        <v>6.7499999999999991E-2</v>
      </c>
      <c r="R2219" s="9">
        <v>0.54279999999999995</v>
      </c>
      <c r="S2219" s="9">
        <v>0.16965853658536589</v>
      </c>
      <c r="T2219" s="11">
        <v>0.19658119600000001</v>
      </c>
      <c r="U2219" s="9">
        <v>0</v>
      </c>
      <c r="V2219" s="10">
        <v>3.1906167499999999E-3</v>
      </c>
      <c r="W2219" s="9">
        <v>2.3553347609705032E-2</v>
      </c>
      <c r="X2219" s="9">
        <v>5.4811007844475602E-2</v>
      </c>
      <c r="Y2219" s="9">
        <v>0</v>
      </c>
      <c r="Z2219" s="9">
        <v>0.82</v>
      </c>
      <c r="AA2219" s="10">
        <v>8.1967213114754092E-2</v>
      </c>
      <c r="AB2219" s="9">
        <v>0.14000000000000001</v>
      </c>
      <c r="AC2219" s="9">
        <v>0.65500000000000003</v>
      </c>
      <c r="AD2219" s="10">
        <v>0.72584009511607006</v>
      </c>
      <c r="AE2219" s="10">
        <v>0.76649177240030997</v>
      </c>
      <c r="AF2219" s="9">
        <v>0.7241974810711167</v>
      </c>
      <c r="AG2219" s="9">
        <v>0.68750357142857144</v>
      </c>
    </row>
    <row r="2220" spans="3:33">
      <c r="C2220" t="s">
        <v>316</v>
      </c>
      <c r="D2220">
        <v>2001</v>
      </c>
      <c r="E2220" s="9">
        <v>0.94999198949441888</v>
      </c>
      <c r="F2220" s="9">
        <v>0.1232</v>
      </c>
      <c r="G2220" s="9">
        <v>1.0000000000000009E-2</v>
      </c>
      <c r="H2220" s="9">
        <v>0.375</v>
      </c>
      <c r="I2220" s="9">
        <v>0</v>
      </c>
      <c r="J2220" s="9">
        <v>1.8000000000000016E-2</v>
      </c>
      <c r="K2220" s="10">
        <v>0.29975000000000002</v>
      </c>
      <c r="L2220" s="9">
        <v>0.4496</v>
      </c>
      <c r="M2220" s="9">
        <v>0</v>
      </c>
      <c r="N2220" s="10">
        <v>0.18</v>
      </c>
      <c r="O2220" s="10">
        <v>0.75</v>
      </c>
      <c r="P2220" s="9">
        <v>0</v>
      </c>
      <c r="Q2220" s="10">
        <v>6.7499999999999991E-2</v>
      </c>
      <c r="R2220" s="9">
        <v>0.54279999999999995</v>
      </c>
      <c r="S2220" s="9">
        <v>0.16365853658536589</v>
      </c>
      <c r="T2220" s="11">
        <v>0.19658119600000001</v>
      </c>
      <c r="U2220" s="9">
        <v>0</v>
      </c>
      <c r="V2220" s="10">
        <v>3.1493534500000001E-3</v>
      </c>
      <c r="W2220" s="9">
        <v>2.3553347609705032E-2</v>
      </c>
      <c r="X2220" s="9">
        <v>5.4811007844475602E-2</v>
      </c>
      <c r="Y2220" s="9">
        <v>0</v>
      </c>
      <c r="Z2220" s="9">
        <v>0.82</v>
      </c>
      <c r="AA2220" s="10">
        <v>8.1967213114754092E-2</v>
      </c>
      <c r="AB2220" s="9">
        <v>0.14000000000000001</v>
      </c>
      <c r="AC2220" s="9">
        <v>0.66</v>
      </c>
      <c r="AD2220" s="10">
        <v>0.74081578652472202</v>
      </c>
      <c r="AE2220" s="10">
        <v>0.76332475614281403</v>
      </c>
      <c r="AF2220" s="9">
        <v>0.86116633854055558</v>
      </c>
      <c r="AG2220" s="9">
        <v>0.72863657142857141</v>
      </c>
    </row>
    <row r="2221" spans="3:33">
      <c r="C2221" t="s">
        <v>316</v>
      </c>
      <c r="D2221">
        <v>2002</v>
      </c>
      <c r="E2221" s="9">
        <v>0.94999198949441888</v>
      </c>
      <c r="F2221" s="9">
        <v>0.1232</v>
      </c>
      <c r="G2221" s="9">
        <v>1.0000000000000009E-2</v>
      </c>
      <c r="H2221" s="9">
        <v>0.375</v>
      </c>
      <c r="I2221" s="9">
        <v>0</v>
      </c>
      <c r="J2221" s="9">
        <v>1.5999999999999903E-2</v>
      </c>
      <c r="K2221" s="10">
        <v>0.29975000000000002</v>
      </c>
      <c r="L2221" s="9">
        <v>0.44319999999999998</v>
      </c>
      <c r="M2221" s="9">
        <v>0</v>
      </c>
      <c r="N2221" s="10">
        <v>0.18</v>
      </c>
      <c r="O2221" s="10">
        <v>0.78</v>
      </c>
      <c r="P2221" s="9">
        <v>0</v>
      </c>
      <c r="Q2221" s="10">
        <v>6.7499999999999991E-2</v>
      </c>
      <c r="R2221" s="9">
        <v>0.54279999999999995</v>
      </c>
      <c r="S2221" s="9">
        <v>0.15863414634146411</v>
      </c>
      <c r="T2221" s="11">
        <v>0.19658119600000001</v>
      </c>
      <c r="U2221" s="9">
        <v>0</v>
      </c>
      <c r="V2221" s="10">
        <v>3.1080901499999998E-3</v>
      </c>
      <c r="W2221" s="9">
        <v>2.3553347609705032E-2</v>
      </c>
      <c r="X2221" s="9">
        <v>5.4811007844475602E-2</v>
      </c>
      <c r="Y2221" s="9">
        <v>0</v>
      </c>
      <c r="Z2221" s="9">
        <v>0.82</v>
      </c>
      <c r="AA2221" s="10">
        <v>8.1967213114754092E-2</v>
      </c>
      <c r="AB2221" s="9">
        <v>0.14000000000000001</v>
      </c>
      <c r="AC2221" s="9">
        <v>0.65400000000000003</v>
      </c>
      <c r="AD2221" s="10">
        <v>0.75579147793337398</v>
      </c>
      <c r="AE2221" s="10">
        <v>0.7601577398853181</v>
      </c>
      <c r="AF2221" s="9">
        <v>0.9291117078684733</v>
      </c>
      <c r="AG2221" s="9">
        <v>0.76314128571428574</v>
      </c>
    </row>
    <row r="2222" spans="3:33">
      <c r="C2222" t="s">
        <v>316</v>
      </c>
      <c r="D2222">
        <v>2003</v>
      </c>
      <c r="E2222" s="9">
        <v>0.94999198949441888</v>
      </c>
      <c r="F2222" s="9">
        <v>0.1232</v>
      </c>
      <c r="G2222" s="9">
        <v>1.0000000000000009E-2</v>
      </c>
      <c r="H2222" s="9">
        <v>0.375</v>
      </c>
      <c r="I2222" s="9">
        <v>0</v>
      </c>
      <c r="J2222" s="9">
        <v>1.4000000000000012E-2</v>
      </c>
      <c r="K2222" s="10">
        <v>0.29975000000000002</v>
      </c>
      <c r="L2222" s="9">
        <v>0.43680000000000002</v>
      </c>
      <c r="M2222" s="9">
        <v>0</v>
      </c>
      <c r="N2222" s="10">
        <v>0.18</v>
      </c>
      <c r="O2222" s="10">
        <v>0.76</v>
      </c>
      <c r="P2222" s="9">
        <v>0</v>
      </c>
      <c r="Q2222" s="10">
        <v>6.7499999999999991E-2</v>
      </c>
      <c r="R2222" s="9">
        <v>0.54279999999999995</v>
      </c>
      <c r="S2222" s="9">
        <v>0.15453658536585413</v>
      </c>
      <c r="T2222" s="11">
        <v>0.19658119600000001</v>
      </c>
      <c r="U2222" s="9">
        <v>0</v>
      </c>
      <c r="V2222" s="10">
        <v>3.06682685E-3</v>
      </c>
      <c r="W2222" s="9">
        <v>2.3553347609705032E-2</v>
      </c>
      <c r="X2222" s="9">
        <v>5.4811007844475602E-2</v>
      </c>
      <c r="Y2222" s="9">
        <v>0</v>
      </c>
      <c r="Z2222" s="9">
        <v>0.82</v>
      </c>
      <c r="AA2222" s="10">
        <v>8.1967213114754092E-2</v>
      </c>
      <c r="AB2222" s="9">
        <v>0.14000000000000001</v>
      </c>
      <c r="AC2222" s="9">
        <v>0.64900000000000002</v>
      </c>
      <c r="AD2222" s="10">
        <v>0.75042000560139399</v>
      </c>
      <c r="AE2222" s="10">
        <v>0.77661123735080007</v>
      </c>
      <c r="AF2222" s="9">
        <v>1</v>
      </c>
      <c r="AG2222" s="9">
        <v>0.79151128571428575</v>
      </c>
    </row>
    <row r="2223" spans="3:33">
      <c r="C2223" t="s">
        <v>316</v>
      </c>
      <c r="D2223">
        <v>2004</v>
      </c>
      <c r="E2223" s="9">
        <v>0.94999198949441888</v>
      </c>
      <c r="F2223" s="9">
        <v>0.1232</v>
      </c>
      <c r="G2223" s="9">
        <v>1.0000000000000009E-2</v>
      </c>
      <c r="H2223" s="9">
        <v>0.375</v>
      </c>
      <c r="I2223" s="9">
        <v>0</v>
      </c>
      <c r="J2223" s="9">
        <v>1.2000000000000011E-2</v>
      </c>
      <c r="K2223" s="10">
        <v>0.29975000000000002</v>
      </c>
      <c r="L2223" s="9">
        <v>0.4304</v>
      </c>
      <c r="M2223" s="9">
        <v>0</v>
      </c>
      <c r="N2223" s="10">
        <v>0.18</v>
      </c>
      <c r="O2223" s="10">
        <v>0.76</v>
      </c>
      <c r="P2223" s="9">
        <v>0</v>
      </c>
      <c r="Q2223" s="10">
        <v>6.7499999999999991E-2</v>
      </c>
      <c r="R2223" s="9">
        <v>0.53671199999999997</v>
      </c>
      <c r="S2223" s="9">
        <v>0.13660487804878185</v>
      </c>
      <c r="T2223" s="11">
        <v>0.19658119600000001</v>
      </c>
      <c r="U2223" s="9">
        <v>0</v>
      </c>
      <c r="V2223" s="10">
        <v>3.0255635499999997E-3</v>
      </c>
      <c r="W2223" s="9">
        <v>2.3553347609705032E-2</v>
      </c>
      <c r="X2223" s="9">
        <v>5.4811007844475602E-2</v>
      </c>
      <c r="Y2223" s="9">
        <v>0</v>
      </c>
      <c r="Z2223" s="9">
        <v>0.82</v>
      </c>
      <c r="AA2223" s="10">
        <v>8.1967213114754092E-2</v>
      </c>
      <c r="AB2223" s="9">
        <v>0.14000000000000001</v>
      </c>
      <c r="AC2223" s="9">
        <v>0.64900000000000002</v>
      </c>
      <c r="AD2223" s="10">
        <v>0.70105777677305592</v>
      </c>
      <c r="AE2223" s="10">
        <v>0.79539416618592607</v>
      </c>
      <c r="AF2223" s="9">
        <v>1</v>
      </c>
      <c r="AG2223" s="9">
        <v>0.80202771428571429</v>
      </c>
    </row>
    <row r="2224" spans="3:33">
      <c r="C2224" t="s">
        <v>316</v>
      </c>
      <c r="D2224">
        <v>2005</v>
      </c>
      <c r="E2224" s="9">
        <v>0.94999198949441888</v>
      </c>
      <c r="F2224" s="9">
        <v>0.1232</v>
      </c>
      <c r="G2224" s="9">
        <v>1.0000000000000009E-2</v>
      </c>
      <c r="H2224" s="9">
        <v>0.375</v>
      </c>
      <c r="I2224" s="9">
        <v>0</v>
      </c>
      <c r="J2224" s="9">
        <v>1.0000000000000009E-2</v>
      </c>
      <c r="K2224" s="10">
        <v>0.29975000000000002</v>
      </c>
      <c r="L2224" s="9">
        <v>0.42399999999999999</v>
      </c>
      <c r="M2224" s="9">
        <v>0</v>
      </c>
      <c r="N2224" s="10">
        <v>0.18</v>
      </c>
      <c r="O2224" s="10">
        <v>0.91</v>
      </c>
      <c r="P2224" s="9">
        <v>0</v>
      </c>
      <c r="Q2224" s="10">
        <v>6.7499999999999991E-2</v>
      </c>
      <c r="R2224" s="9">
        <v>0.54093600000000008</v>
      </c>
      <c r="S2224" s="9">
        <v>0.13926829268292806</v>
      </c>
      <c r="T2224" s="11">
        <v>0.19658119600000001</v>
      </c>
      <c r="U2224" s="9">
        <v>0</v>
      </c>
      <c r="V2224" s="10">
        <v>2.9843002499999999E-3</v>
      </c>
      <c r="W2224" s="9">
        <v>2.3553347609705032E-2</v>
      </c>
      <c r="X2224" s="9">
        <v>5.4811007844475602E-2</v>
      </c>
      <c r="Y2224" s="9">
        <v>0</v>
      </c>
      <c r="Z2224" s="9">
        <v>0.82</v>
      </c>
      <c r="AA2224" s="10">
        <v>8.1967213114754092E-2</v>
      </c>
      <c r="AB2224" s="9">
        <v>0.15719999961555009</v>
      </c>
      <c r="AC2224" s="9">
        <v>0.624</v>
      </c>
      <c r="AD2224" s="10">
        <v>0.68429046274546801</v>
      </c>
      <c r="AE2224" s="10">
        <v>0.78577663708006396</v>
      </c>
      <c r="AF2224" s="9">
        <v>1</v>
      </c>
      <c r="AG2224" s="9">
        <v>0.79595342857142859</v>
      </c>
    </row>
    <row r="2225" spans="3:33">
      <c r="C2225" t="s">
        <v>316</v>
      </c>
      <c r="D2225">
        <v>2006</v>
      </c>
      <c r="E2225" s="9">
        <v>0.94999198949441888</v>
      </c>
      <c r="F2225" s="9">
        <v>0.1232</v>
      </c>
      <c r="G2225" s="9">
        <v>1.0000000000000009E-2</v>
      </c>
      <c r="H2225" s="9">
        <v>0.375</v>
      </c>
      <c r="I2225" s="9">
        <v>0</v>
      </c>
      <c r="J2225" s="9">
        <v>6.6666666666667096E-3</v>
      </c>
      <c r="K2225" s="10">
        <v>0.29975000000000002</v>
      </c>
      <c r="L2225" s="9">
        <v>0.4178</v>
      </c>
      <c r="M2225" s="9">
        <v>0.55379230018008885</v>
      </c>
      <c r="N2225" s="10">
        <v>0.18</v>
      </c>
      <c r="O2225" s="10">
        <v>0.82</v>
      </c>
      <c r="P2225" s="9">
        <v>0</v>
      </c>
      <c r="Q2225" s="10">
        <v>6.7499999999999991E-2</v>
      </c>
      <c r="R2225" s="9">
        <v>0.52656000000000014</v>
      </c>
      <c r="S2225" s="9">
        <v>0.12354634146341592</v>
      </c>
      <c r="T2225" s="11">
        <v>0.19658119600000001</v>
      </c>
      <c r="U2225" s="9">
        <v>0</v>
      </c>
      <c r="V2225" s="10">
        <v>2.8401614166666668E-3</v>
      </c>
      <c r="W2225" s="9">
        <v>2.3553347609705032E-2</v>
      </c>
      <c r="X2225" s="9">
        <v>5.4811007844475602E-2</v>
      </c>
      <c r="Y2225" s="9">
        <v>0</v>
      </c>
      <c r="Z2225" s="9">
        <v>0.82</v>
      </c>
      <c r="AA2225" s="10">
        <v>8.1967213114754092E-2</v>
      </c>
      <c r="AB2225" s="9">
        <v>0.17439999923110006</v>
      </c>
      <c r="AC2225" s="9">
        <v>0.629</v>
      </c>
      <c r="AD2225" s="10">
        <v>0.67395177868802003</v>
      </c>
      <c r="AE2225" s="10">
        <v>0.74846699532579597</v>
      </c>
      <c r="AF2225" s="9">
        <v>1</v>
      </c>
      <c r="AG2225" s="9">
        <v>0.79026300000000005</v>
      </c>
    </row>
    <row r="2226" spans="3:33">
      <c r="C2226" t="s">
        <v>316</v>
      </c>
      <c r="D2226">
        <v>2007</v>
      </c>
      <c r="E2226" s="9">
        <v>0.94999198949441888</v>
      </c>
      <c r="F2226" s="9">
        <v>0.1232</v>
      </c>
      <c r="G2226" s="9">
        <v>1.0000000000000009E-2</v>
      </c>
      <c r="H2226" s="9">
        <v>0.375</v>
      </c>
      <c r="I2226" s="9">
        <v>0</v>
      </c>
      <c r="J2226" s="9">
        <v>3.3333333333332993E-3</v>
      </c>
      <c r="K2226" s="10">
        <v>0.29975000000000002</v>
      </c>
      <c r="L2226" s="9">
        <v>0.41159999999999997</v>
      </c>
      <c r="M2226" s="9">
        <v>0.49768376891890198</v>
      </c>
      <c r="N2226" s="10">
        <v>0.18</v>
      </c>
      <c r="O2226" s="10">
        <v>0.81</v>
      </c>
      <c r="P2226" s="9">
        <v>0</v>
      </c>
      <c r="Q2226" s="10">
        <v>6.7499999999999991E-2</v>
      </c>
      <c r="R2226" s="9">
        <v>0.51052000000000008</v>
      </c>
      <c r="S2226" s="9">
        <v>0.11993658536585405</v>
      </c>
      <c r="T2226" s="11">
        <v>0.19658119600000001</v>
      </c>
      <c r="U2226" s="9">
        <v>0</v>
      </c>
      <c r="V2226" s="10">
        <v>2.6960225833333332E-3</v>
      </c>
      <c r="W2226" s="9">
        <v>2.3553347609705032E-2</v>
      </c>
      <c r="X2226" s="9">
        <v>5.4811007844475602E-2</v>
      </c>
      <c r="Y2226" s="9">
        <v>0</v>
      </c>
      <c r="Z2226" s="9">
        <v>0.82</v>
      </c>
      <c r="AA2226" s="10">
        <v>8.1967213114754092E-2</v>
      </c>
      <c r="AB2226" s="9">
        <v>0.19159999884665013</v>
      </c>
      <c r="AC2226" s="9">
        <v>0.64</v>
      </c>
      <c r="AD2226" s="10">
        <v>0.65661809904231594</v>
      </c>
      <c r="AE2226" s="10">
        <v>0.74883470645118999</v>
      </c>
      <c r="AF2226" s="9">
        <v>1</v>
      </c>
      <c r="AG2226" s="9">
        <v>0.81256714285714282</v>
      </c>
    </row>
    <row r="2227" spans="3:33">
      <c r="C2227" t="s">
        <v>316</v>
      </c>
      <c r="D2227">
        <v>2008</v>
      </c>
      <c r="E2227" s="9">
        <v>0.94999198949441888</v>
      </c>
      <c r="F2227" s="9">
        <v>0.1232</v>
      </c>
      <c r="G2227" s="9">
        <v>1.0000000000000009E-2</v>
      </c>
      <c r="H2227" s="9">
        <v>0.375</v>
      </c>
      <c r="I2227" s="9">
        <v>0</v>
      </c>
      <c r="J2227" s="9">
        <v>0</v>
      </c>
      <c r="K2227" s="10">
        <v>0.29975000000000002</v>
      </c>
      <c r="L2227" s="9">
        <v>0.40539999999999998</v>
      </c>
      <c r="M2227" s="9">
        <v>0.48544967491190205</v>
      </c>
      <c r="N2227" s="10">
        <v>0.18</v>
      </c>
      <c r="O2227" s="10">
        <v>0.82619999963790181</v>
      </c>
      <c r="P2227" s="9">
        <v>0</v>
      </c>
      <c r="Q2227" s="10">
        <v>6.7499999999999991E-2</v>
      </c>
      <c r="R2227" s="9">
        <v>0.49399999999999999</v>
      </c>
      <c r="S2227" s="9">
        <v>0.1150048780487819</v>
      </c>
      <c r="T2227" s="11">
        <v>0.19658119600000001</v>
      </c>
      <c r="U2227" s="9">
        <v>0</v>
      </c>
      <c r="V2227" s="10">
        <v>2.5518837500000001E-3</v>
      </c>
      <c r="W2227" s="9">
        <v>2.3553347609705032E-2</v>
      </c>
      <c r="X2227" s="9">
        <v>5.4811007844475602E-2</v>
      </c>
      <c r="Y2227" s="9">
        <v>0</v>
      </c>
      <c r="Z2227" s="9">
        <v>0.82</v>
      </c>
      <c r="AA2227" s="10">
        <v>8.1967213114754092E-2</v>
      </c>
      <c r="AB2227" s="9">
        <v>0.20879999846220021</v>
      </c>
      <c r="AC2227" s="9">
        <v>0.63900000000000001</v>
      </c>
      <c r="AD2227" s="10">
        <v>0.69111745252493595</v>
      </c>
      <c r="AE2227" s="10">
        <v>0.74313077534230398</v>
      </c>
      <c r="AF2227" s="9">
        <v>1</v>
      </c>
      <c r="AG2227" s="9">
        <v>0.8598351428571428</v>
      </c>
    </row>
    <row r="2228" spans="3:33">
      <c r="C2228" t="s">
        <v>316</v>
      </c>
      <c r="D2228">
        <v>2009</v>
      </c>
      <c r="E2228" s="9">
        <v>0.94999198949441888</v>
      </c>
      <c r="F2228" s="9">
        <v>0.1232</v>
      </c>
      <c r="G2228" s="9">
        <v>2.9799999557435508E-2</v>
      </c>
      <c r="H2228" s="9">
        <v>0.375</v>
      </c>
      <c r="I2228" s="9">
        <v>0</v>
      </c>
      <c r="J2228" s="9">
        <v>1.9999999552965164E-2</v>
      </c>
      <c r="K2228" s="10">
        <v>0.29975000000000002</v>
      </c>
      <c r="L2228" s="9">
        <v>0.3992</v>
      </c>
      <c r="M2228" s="9">
        <v>0.48544967491190205</v>
      </c>
      <c r="N2228" s="10">
        <v>0.18</v>
      </c>
      <c r="O2228" s="10">
        <v>0.84239999927580367</v>
      </c>
      <c r="P2228" s="9">
        <v>0</v>
      </c>
      <c r="Q2228" s="10">
        <v>6.7499999999999991E-2</v>
      </c>
      <c r="R2228" s="9">
        <v>0.48640000000000005</v>
      </c>
      <c r="S2228" s="9">
        <v>0.14670477977925822</v>
      </c>
      <c r="T2228" s="11">
        <v>0.19658119600000001</v>
      </c>
      <c r="U2228" s="9">
        <v>0</v>
      </c>
      <c r="V2228" s="10">
        <v>2.6029214238592192E-3</v>
      </c>
      <c r="W2228" s="9">
        <v>2.3553347609705032E-2</v>
      </c>
      <c r="X2228" s="9">
        <v>5.4811007844475602E-2</v>
      </c>
      <c r="Y2228" s="9">
        <v>0</v>
      </c>
      <c r="Z2228" s="9">
        <v>0.82</v>
      </c>
      <c r="AA2228" s="10">
        <v>8.1967213114754092E-2</v>
      </c>
      <c r="AB2228" s="9">
        <v>0.22599999807775017</v>
      </c>
      <c r="AC2228" s="9">
        <v>0.64900000000000002</v>
      </c>
      <c r="AD2228" s="10">
        <v>0.65816017705090601</v>
      </c>
      <c r="AE2228" s="10">
        <v>0.74222395709973399</v>
      </c>
      <c r="AF2228" s="9">
        <v>1</v>
      </c>
      <c r="AG2228" s="9">
        <v>0.8426384403843763</v>
      </c>
    </row>
    <row r="2229" spans="3:33">
      <c r="C2229" t="s">
        <v>316</v>
      </c>
      <c r="D2229">
        <v>2010</v>
      </c>
      <c r="E2229" s="9">
        <v>0.94999198949441888</v>
      </c>
      <c r="F2229" s="9">
        <v>0.1232</v>
      </c>
      <c r="G2229" s="9">
        <v>4.9599999114871007E-2</v>
      </c>
      <c r="H2229" s="9">
        <v>0.375</v>
      </c>
      <c r="I2229" s="9">
        <v>0</v>
      </c>
      <c r="J2229" s="9">
        <v>3.9999999105930328E-2</v>
      </c>
      <c r="K2229" s="10">
        <v>0.29975000000000002</v>
      </c>
      <c r="L2229" s="9">
        <v>0.40319199991077181</v>
      </c>
      <c r="M2229" s="9">
        <v>0.48544967491190205</v>
      </c>
      <c r="N2229" s="10">
        <v>0.18</v>
      </c>
      <c r="O2229" s="10">
        <v>0.85859999891370542</v>
      </c>
      <c r="P2229" s="9">
        <v>0</v>
      </c>
      <c r="Q2229" s="10">
        <v>6.7499999999999991E-2</v>
      </c>
      <c r="R2229" s="9">
        <v>0.48640000000000005</v>
      </c>
      <c r="S2229" s="9">
        <v>0.17840468150973465</v>
      </c>
      <c r="T2229" s="11">
        <v>0.19658119600000001</v>
      </c>
      <c r="U2229" s="9">
        <v>0</v>
      </c>
      <c r="V2229" s="10">
        <v>2.6539590977184384E-3</v>
      </c>
      <c r="W2229" s="9">
        <v>2.3553347609705032E-2</v>
      </c>
      <c r="X2229" s="9">
        <v>5.4811007844475602E-2</v>
      </c>
      <c r="Y2229" s="9">
        <v>0</v>
      </c>
      <c r="Z2229" s="9">
        <v>0.82</v>
      </c>
      <c r="AA2229" s="10">
        <v>8.1967213114754092E-2</v>
      </c>
      <c r="AB2229" s="9">
        <v>0.24319999769330025</v>
      </c>
      <c r="AC2229" s="9">
        <v>0.64400000000000002</v>
      </c>
      <c r="AD2229" s="10">
        <v>0.65657857531574848</v>
      </c>
      <c r="AE2229" s="10">
        <v>0.73980171758287794</v>
      </c>
      <c r="AF2229" s="9">
        <v>1</v>
      </c>
      <c r="AG2229" s="9">
        <v>0.82544173791160969</v>
      </c>
    </row>
    <row r="2230" spans="3:33">
      <c r="C2230" t="s">
        <v>318</v>
      </c>
      <c r="D2230">
        <v>1995</v>
      </c>
      <c r="E2230" s="9">
        <v>1</v>
      </c>
      <c r="F2230" s="9">
        <v>1</v>
      </c>
      <c r="G2230" s="9">
        <v>0</v>
      </c>
      <c r="H2230" s="9">
        <v>0.52500000000000002</v>
      </c>
      <c r="I2230" s="9">
        <v>4.0000000000000001E-3</v>
      </c>
      <c r="J2230" s="9">
        <v>0</v>
      </c>
      <c r="K2230" s="10">
        <v>0.54108333333333336</v>
      </c>
      <c r="L2230" s="9">
        <v>5.9000000000000101E-2</v>
      </c>
      <c r="M2230" s="9">
        <v>0.90794871794870513</v>
      </c>
      <c r="N2230" s="10">
        <v>0.28000000000000003</v>
      </c>
      <c r="O2230" s="10">
        <v>1</v>
      </c>
      <c r="P2230" s="9">
        <v>0</v>
      </c>
      <c r="Q2230" s="10">
        <v>7.4999999999999997E-2</v>
      </c>
      <c r="R2230" s="9">
        <v>0.58240000000000003</v>
      </c>
      <c r="S2230" s="9">
        <v>0.26849756097560995</v>
      </c>
      <c r="T2230" s="11">
        <v>0.13507625200000001</v>
      </c>
      <c r="U2230" s="9">
        <v>0</v>
      </c>
      <c r="V2230" s="10">
        <v>1.1870449999999999E-2</v>
      </c>
      <c r="W2230" s="9">
        <v>0.22988831188903622</v>
      </c>
      <c r="X2230" s="9">
        <v>0.33104463039743398</v>
      </c>
      <c r="Y2230" s="9">
        <v>1.3000000000000012E-2</v>
      </c>
      <c r="Z2230" s="9">
        <v>0</v>
      </c>
      <c r="AA2230" s="10">
        <v>0</v>
      </c>
      <c r="AB2230" s="9">
        <v>9.9999999999999978E-2</v>
      </c>
      <c r="AC2230" s="9">
        <v>0.57040000110864642</v>
      </c>
      <c r="AD2230" s="10">
        <v>0.56514079230517744</v>
      </c>
      <c r="AE2230" s="10">
        <v>0.31489696373535336</v>
      </c>
      <c r="AF2230" s="9">
        <v>3.9033109985070667E-2</v>
      </c>
      <c r="AG2230" s="9">
        <v>0.31610842857142857</v>
      </c>
    </row>
    <row r="2231" spans="3:33">
      <c r="C2231" t="s">
        <v>318</v>
      </c>
      <c r="D2231">
        <v>1996</v>
      </c>
      <c r="E2231" s="9">
        <v>1</v>
      </c>
      <c r="F2231" s="9">
        <v>1</v>
      </c>
      <c r="G2231" s="9">
        <v>0</v>
      </c>
      <c r="H2231" s="9">
        <v>0.52500000000000002</v>
      </c>
      <c r="I2231" s="9">
        <v>4.0000000000000001E-3</v>
      </c>
      <c r="J2231" s="9">
        <v>0</v>
      </c>
      <c r="K2231" s="10">
        <v>0.54108333333333336</v>
      </c>
      <c r="L2231" s="9">
        <v>5.74E-2</v>
      </c>
      <c r="M2231" s="9">
        <v>0.91141025641024354</v>
      </c>
      <c r="N2231" s="10">
        <v>0.28000000000000003</v>
      </c>
      <c r="O2231" s="10">
        <v>1</v>
      </c>
      <c r="P2231" s="9">
        <v>0</v>
      </c>
      <c r="Q2231" s="10">
        <v>7.4999999999999997E-2</v>
      </c>
      <c r="R2231" s="9">
        <v>0.58240000000000003</v>
      </c>
      <c r="S2231" s="9">
        <v>0.26041804878048791</v>
      </c>
      <c r="T2231" s="11">
        <v>0.13507625200000001</v>
      </c>
      <c r="U2231" s="9">
        <v>0</v>
      </c>
      <c r="V2231" s="10">
        <v>1.1271787950000001E-2</v>
      </c>
      <c r="W2231" s="9">
        <v>0.22988831188903622</v>
      </c>
      <c r="X2231" s="9">
        <v>0.33104463039743398</v>
      </c>
      <c r="Y2231" s="9">
        <v>1.3000000000000012E-2</v>
      </c>
      <c r="Z2231" s="9">
        <v>0</v>
      </c>
      <c r="AA2231" s="10">
        <v>0</v>
      </c>
      <c r="AB2231" s="9">
        <v>9.9999999999999978E-2</v>
      </c>
      <c r="AC2231" s="9">
        <v>0.58280000083148475</v>
      </c>
      <c r="AD2231" s="10">
        <v>0.56647019619945205</v>
      </c>
      <c r="AE2231" s="10">
        <v>0.31111935083651998</v>
      </c>
      <c r="AF2231" s="9">
        <v>5.9474015052060437E-2</v>
      </c>
      <c r="AG2231" s="9">
        <v>0.32490214285714286</v>
      </c>
    </row>
    <row r="2232" spans="3:33">
      <c r="C2232" t="s">
        <v>318</v>
      </c>
      <c r="D2232">
        <v>1997</v>
      </c>
      <c r="E2232" s="9">
        <v>1</v>
      </c>
      <c r="F2232" s="9">
        <v>1</v>
      </c>
      <c r="G2232" s="9">
        <v>0</v>
      </c>
      <c r="H2232" s="9">
        <v>0.52500000000000002</v>
      </c>
      <c r="I2232" s="9">
        <v>4.0000000000000001E-3</v>
      </c>
      <c r="J2232" s="9">
        <v>0</v>
      </c>
      <c r="K2232" s="10">
        <v>0.54108333333333336</v>
      </c>
      <c r="L2232" s="9">
        <v>5.5800000000000002E-2</v>
      </c>
      <c r="M2232" s="9">
        <v>0.90717948717947439</v>
      </c>
      <c r="N2232" s="10">
        <v>0.28000000000000003</v>
      </c>
      <c r="O2232" s="10">
        <v>1</v>
      </c>
      <c r="P2232" s="9">
        <v>0</v>
      </c>
      <c r="Q2232" s="10">
        <v>7.4999999999999997E-2</v>
      </c>
      <c r="R2232" s="9">
        <v>0.58240000000000003</v>
      </c>
      <c r="S2232" s="9">
        <v>0.25214926829268391</v>
      </c>
      <c r="T2232" s="11">
        <v>0.13507625200000001</v>
      </c>
      <c r="U2232" s="9">
        <v>0</v>
      </c>
      <c r="V2232" s="10">
        <v>1.06731259E-2</v>
      </c>
      <c r="W2232" s="9">
        <v>0.22988831188903622</v>
      </c>
      <c r="X2232" s="9">
        <v>0.33104463039743398</v>
      </c>
      <c r="Y2232" s="9">
        <v>1.3000000000000012E-2</v>
      </c>
      <c r="Z2232" s="9">
        <v>0</v>
      </c>
      <c r="AA2232" s="10">
        <v>0</v>
      </c>
      <c r="AB2232" s="9">
        <v>9.9999999999999978E-2</v>
      </c>
      <c r="AC2232" s="9">
        <v>0.59520000055432321</v>
      </c>
      <c r="AD2232" s="10">
        <v>0.62969067305734605</v>
      </c>
      <c r="AE2232" s="10">
        <v>0.33096394057492301</v>
      </c>
      <c r="AF2232" s="9">
        <v>8.7626849418108665E-2</v>
      </c>
      <c r="AG2232" s="9">
        <v>0.33041714285714285</v>
      </c>
    </row>
    <row r="2233" spans="3:33">
      <c r="C2233" t="s">
        <v>318</v>
      </c>
      <c r="D2233">
        <v>1998</v>
      </c>
      <c r="E2233" s="9">
        <v>1</v>
      </c>
      <c r="F2233" s="9">
        <v>1</v>
      </c>
      <c r="G2233" s="9">
        <v>0</v>
      </c>
      <c r="H2233" s="9">
        <v>0.52500000000000002</v>
      </c>
      <c r="I2233" s="9">
        <v>4.0000000000000001E-3</v>
      </c>
      <c r="J2233" s="9">
        <v>0</v>
      </c>
      <c r="K2233" s="10">
        <v>0.54108333333333336</v>
      </c>
      <c r="L2233" s="9">
        <v>5.4199999999999998E-2</v>
      </c>
      <c r="M2233" s="9">
        <v>0.90564102564101279</v>
      </c>
      <c r="N2233" s="10">
        <v>0.28000000000000003</v>
      </c>
      <c r="O2233" s="10">
        <v>1</v>
      </c>
      <c r="P2233" s="9">
        <v>0</v>
      </c>
      <c r="Q2233" s="10">
        <v>7.4999999999999997E-2</v>
      </c>
      <c r="R2233" s="9">
        <v>0.58240000000000003</v>
      </c>
      <c r="S2233" s="9">
        <v>0.24378439024390386</v>
      </c>
      <c r="T2233" s="11">
        <v>0.13507625200000001</v>
      </c>
      <c r="U2233" s="9">
        <v>0</v>
      </c>
      <c r="V2233" s="10">
        <v>1.007446385E-2</v>
      </c>
      <c r="W2233" s="9">
        <v>0.22988831188903622</v>
      </c>
      <c r="X2233" s="9">
        <v>0.33104463039743398</v>
      </c>
      <c r="Y2233" s="9">
        <v>1.3000000000000012E-2</v>
      </c>
      <c r="Z2233" s="9">
        <v>0</v>
      </c>
      <c r="AA2233" s="10">
        <v>0</v>
      </c>
      <c r="AB2233" s="9">
        <v>9.9999999999999978E-2</v>
      </c>
      <c r="AC2233" s="9">
        <v>0.60760000027716154</v>
      </c>
      <c r="AD2233" s="10">
        <v>0.69291114991524005</v>
      </c>
      <c r="AE2233" s="10">
        <v>0.35080853031332604</v>
      </c>
      <c r="AF2233" s="9">
        <v>0.12859060155941221</v>
      </c>
      <c r="AG2233" s="9">
        <v>0.33762799999999998</v>
      </c>
    </row>
    <row r="2234" spans="3:33">
      <c r="C2234" t="s">
        <v>318</v>
      </c>
      <c r="D2234">
        <v>1999</v>
      </c>
      <c r="E2234" s="9">
        <v>1</v>
      </c>
      <c r="F2234" s="9">
        <v>1</v>
      </c>
      <c r="G2234" s="9">
        <v>0</v>
      </c>
      <c r="H2234" s="9">
        <v>0.52500000000000002</v>
      </c>
      <c r="I2234" s="9">
        <v>4.0000000000000001E-3</v>
      </c>
      <c r="J2234" s="9">
        <v>0</v>
      </c>
      <c r="K2234" s="10">
        <v>0.54108333333333336</v>
      </c>
      <c r="L2234" s="9">
        <v>5.2600000000000001E-2</v>
      </c>
      <c r="M2234" s="9">
        <v>0.90371794871793587</v>
      </c>
      <c r="N2234" s="10">
        <v>0.28000000000000003</v>
      </c>
      <c r="O2234" s="10">
        <v>1</v>
      </c>
      <c r="P2234" s="9">
        <v>0</v>
      </c>
      <c r="Q2234" s="10">
        <v>7.4999999999999997E-2</v>
      </c>
      <c r="R2234" s="9">
        <v>0.58240000000000003</v>
      </c>
      <c r="S2234" s="9">
        <v>0.23547658536585403</v>
      </c>
      <c r="T2234" s="11">
        <v>0.13507625200000001</v>
      </c>
      <c r="U2234" s="9">
        <v>0</v>
      </c>
      <c r="V2234" s="10">
        <v>9.475801800000001E-3</v>
      </c>
      <c r="W2234" s="9">
        <v>0.22988831188903622</v>
      </c>
      <c r="X2234" s="9">
        <v>0.33104463039743398</v>
      </c>
      <c r="Y2234" s="9">
        <v>1.3000000000000012E-2</v>
      </c>
      <c r="Z2234" s="9">
        <v>0</v>
      </c>
      <c r="AA2234" s="10">
        <v>0</v>
      </c>
      <c r="AB2234" s="9">
        <v>9.9999999999999978E-2</v>
      </c>
      <c r="AC2234" s="9">
        <v>0.62</v>
      </c>
      <c r="AD2234" s="10">
        <v>0.69974111695914798</v>
      </c>
      <c r="AE2234" s="10">
        <v>0.37151160864792898</v>
      </c>
      <c r="AF2234" s="9">
        <v>0.15899400227093888</v>
      </c>
      <c r="AG2234" s="9">
        <v>0.34963242857142857</v>
      </c>
    </row>
    <row r="2235" spans="3:33">
      <c r="C2235" t="s">
        <v>318</v>
      </c>
      <c r="D2235">
        <v>2000</v>
      </c>
      <c r="E2235" s="9">
        <v>1</v>
      </c>
      <c r="F2235" s="9">
        <v>1</v>
      </c>
      <c r="G2235" s="9">
        <v>0</v>
      </c>
      <c r="H2235" s="9">
        <v>0.52500000000000002</v>
      </c>
      <c r="I2235" s="9">
        <v>4.0000000000000001E-3</v>
      </c>
      <c r="J2235" s="9">
        <v>0</v>
      </c>
      <c r="K2235" s="10">
        <v>0.54108333333333336</v>
      </c>
      <c r="L2235" s="9">
        <v>5.09999999999999E-2</v>
      </c>
      <c r="M2235" s="9">
        <v>0.90294871794870513</v>
      </c>
      <c r="N2235" s="10">
        <v>0.28000000000000003</v>
      </c>
      <c r="O2235" s="10">
        <v>1</v>
      </c>
      <c r="P2235" s="9">
        <v>0</v>
      </c>
      <c r="Q2235" s="10">
        <v>7.4999999999999997E-2</v>
      </c>
      <c r="R2235" s="9">
        <v>0.58240000000000003</v>
      </c>
      <c r="S2235" s="9">
        <v>0.22736975609756205</v>
      </c>
      <c r="T2235" s="11">
        <v>0.13507625200000001</v>
      </c>
      <c r="U2235" s="9">
        <v>0</v>
      </c>
      <c r="V2235" s="10">
        <v>8.8771397500000005E-3</v>
      </c>
      <c r="W2235" s="9">
        <v>0.22988831188903622</v>
      </c>
      <c r="X2235" s="9">
        <v>0.33104463039743398</v>
      </c>
      <c r="Y2235" s="9">
        <v>1.3000000000000012E-2</v>
      </c>
      <c r="Z2235" s="9">
        <v>0</v>
      </c>
      <c r="AA2235" s="10">
        <v>0</v>
      </c>
      <c r="AB2235" s="9">
        <v>9.9999999999999978E-2</v>
      </c>
      <c r="AC2235" s="9">
        <v>0.62</v>
      </c>
      <c r="AD2235" s="10">
        <v>0.70657108400305602</v>
      </c>
      <c r="AE2235" s="10">
        <v>0.39221468698253198</v>
      </c>
      <c r="AF2235" s="9">
        <v>0.21770548549155444</v>
      </c>
      <c r="AG2235" s="9">
        <v>0.31090714285714288</v>
      </c>
    </row>
    <row r="2236" spans="3:33">
      <c r="C2236" t="s">
        <v>318</v>
      </c>
      <c r="D2236">
        <v>2001</v>
      </c>
      <c r="E2236" s="9">
        <v>1</v>
      </c>
      <c r="F2236" s="9">
        <v>1</v>
      </c>
      <c r="G2236" s="9">
        <v>0</v>
      </c>
      <c r="H2236" s="9">
        <v>0.52500000000000002</v>
      </c>
      <c r="I2236" s="9">
        <v>4.0000000000000001E-3</v>
      </c>
      <c r="J2236" s="9">
        <v>0</v>
      </c>
      <c r="K2236" s="10">
        <v>0.54108333333333336</v>
      </c>
      <c r="L2236" s="9">
        <v>0.05</v>
      </c>
      <c r="M2236" s="9">
        <v>0.90294871794870513</v>
      </c>
      <c r="N2236" s="10">
        <v>0.28000000000000003</v>
      </c>
      <c r="O2236" s="10">
        <v>1</v>
      </c>
      <c r="P2236" s="9">
        <v>0</v>
      </c>
      <c r="Q2236" s="10">
        <v>7.4999999999999997E-2</v>
      </c>
      <c r="R2236" s="9">
        <v>0.58240000000000003</v>
      </c>
      <c r="S2236" s="9">
        <v>0.21963707317073189</v>
      </c>
      <c r="T2236" s="11">
        <v>0.13507625200000001</v>
      </c>
      <c r="U2236" s="9">
        <v>0</v>
      </c>
      <c r="V2236" s="10">
        <v>8.5293243999999997E-3</v>
      </c>
      <c r="W2236" s="9">
        <v>0.22988831188903622</v>
      </c>
      <c r="X2236" s="9">
        <v>0.33104463039743398</v>
      </c>
      <c r="Y2236" s="9">
        <v>1.3000000000000012E-2</v>
      </c>
      <c r="Z2236" s="9">
        <v>0</v>
      </c>
      <c r="AA2236" s="10">
        <v>0</v>
      </c>
      <c r="AB2236" s="9">
        <v>0.1179999995976686</v>
      </c>
      <c r="AC2236" s="9">
        <v>0.6</v>
      </c>
      <c r="AD2236" s="10">
        <v>0.66838793158300103</v>
      </c>
      <c r="AE2236" s="10">
        <v>0.384140901783665</v>
      </c>
      <c r="AF2236" s="9">
        <v>0.30496380966092668</v>
      </c>
      <c r="AG2236" s="9">
        <v>0.27218185714285714</v>
      </c>
    </row>
    <row r="2237" spans="3:33">
      <c r="C2237" t="s">
        <v>318</v>
      </c>
      <c r="D2237">
        <v>2002</v>
      </c>
      <c r="E2237" s="9">
        <v>1</v>
      </c>
      <c r="F2237" s="9">
        <v>1</v>
      </c>
      <c r="G2237" s="9">
        <v>0</v>
      </c>
      <c r="H2237" s="9">
        <v>0.52500000000000002</v>
      </c>
      <c r="I2237" s="9">
        <v>4.0000000000000001E-3</v>
      </c>
      <c r="J2237" s="9">
        <v>0</v>
      </c>
      <c r="K2237" s="10">
        <v>0.54108333333333336</v>
      </c>
      <c r="L2237" s="9">
        <v>4.9000000000000099E-2</v>
      </c>
      <c r="M2237" s="9">
        <v>0.90294871794870513</v>
      </c>
      <c r="N2237" s="10">
        <v>0.28000000000000003</v>
      </c>
      <c r="O2237" s="10">
        <v>1</v>
      </c>
      <c r="P2237" s="9">
        <v>0</v>
      </c>
      <c r="Q2237" s="10">
        <v>7.4999999999999997E-2</v>
      </c>
      <c r="R2237" s="9">
        <v>0.57390999999999992</v>
      </c>
      <c r="S2237" s="9">
        <v>0.21237121951219595</v>
      </c>
      <c r="T2237" s="11">
        <v>0.13507625200000001</v>
      </c>
      <c r="U2237" s="9">
        <v>0</v>
      </c>
      <c r="V2237" s="10">
        <v>8.1815090500000007E-3</v>
      </c>
      <c r="W2237" s="9">
        <v>0.22988831188903622</v>
      </c>
      <c r="X2237" s="9">
        <v>0.33104463039743398</v>
      </c>
      <c r="Y2237" s="9">
        <v>1.3000000000000012E-2</v>
      </c>
      <c r="Z2237" s="9">
        <v>0</v>
      </c>
      <c r="AA2237" s="10">
        <v>0</v>
      </c>
      <c r="AB2237" s="9">
        <v>0.13599999919533734</v>
      </c>
      <c r="AC2237" s="9">
        <v>0.61899999999999999</v>
      </c>
      <c r="AD2237" s="10">
        <v>0.63020477916294593</v>
      </c>
      <c r="AE2237" s="10">
        <v>0.37606711658479802</v>
      </c>
      <c r="AF2237" s="9">
        <v>0.43291099420860224</v>
      </c>
      <c r="AG2237" s="9">
        <v>0.240563</v>
      </c>
    </row>
    <row r="2238" spans="3:33">
      <c r="C2238" t="s">
        <v>318</v>
      </c>
      <c r="D2238">
        <v>2003</v>
      </c>
      <c r="E2238" s="9">
        <v>1</v>
      </c>
      <c r="F2238" s="9">
        <v>1</v>
      </c>
      <c r="G2238" s="9">
        <v>0</v>
      </c>
      <c r="H2238" s="9">
        <v>0.52500000000000002</v>
      </c>
      <c r="I2238" s="9">
        <v>4.0000000000000001E-3</v>
      </c>
      <c r="J2238" s="9">
        <v>0</v>
      </c>
      <c r="K2238" s="10">
        <v>0.54108333333333336</v>
      </c>
      <c r="L2238" s="9">
        <v>4.8000000000000001E-2</v>
      </c>
      <c r="M2238" s="9">
        <v>0.96846153846153848</v>
      </c>
      <c r="N2238" s="10">
        <v>0.28000000000000003</v>
      </c>
      <c r="O2238" s="10">
        <v>1</v>
      </c>
      <c r="P2238" s="9">
        <v>0</v>
      </c>
      <c r="Q2238" s="10">
        <v>7.4999999999999997E-2</v>
      </c>
      <c r="R2238" s="9">
        <v>0.56542000000000003</v>
      </c>
      <c r="S2238" s="9">
        <v>0.20566439024390404</v>
      </c>
      <c r="T2238" s="11">
        <v>0.13507625200000001</v>
      </c>
      <c r="U2238" s="9">
        <v>0</v>
      </c>
      <c r="V2238" s="10">
        <v>7.8336936999999999E-3</v>
      </c>
      <c r="W2238" s="9">
        <v>0.22988831188903622</v>
      </c>
      <c r="X2238" s="9">
        <v>0.33104463039743398</v>
      </c>
      <c r="Y2238" s="9">
        <v>1.3000000000000012E-2</v>
      </c>
      <c r="Z2238" s="9">
        <v>0</v>
      </c>
      <c r="AA2238" s="10">
        <v>0</v>
      </c>
      <c r="AB2238" s="9">
        <v>0.15399999879300597</v>
      </c>
      <c r="AC2238" s="9">
        <v>0.65900000000000003</v>
      </c>
      <c r="AD2238" s="10">
        <v>0.69016018205521201</v>
      </c>
      <c r="AE2238" s="10">
        <v>0.36607234986533604</v>
      </c>
      <c r="AF2238" s="9">
        <v>0.5719280370277211</v>
      </c>
      <c r="AG2238" s="9">
        <v>0.20785685714285715</v>
      </c>
    </row>
    <row r="2239" spans="3:33">
      <c r="C2239" t="s">
        <v>318</v>
      </c>
      <c r="D2239">
        <v>2004</v>
      </c>
      <c r="E2239" s="9">
        <v>1</v>
      </c>
      <c r="F2239" s="9">
        <v>1</v>
      </c>
      <c r="G2239" s="9">
        <v>0</v>
      </c>
      <c r="H2239" s="9">
        <v>0.52500000000000002</v>
      </c>
      <c r="I2239" s="9">
        <v>4.0000000000000001E-3</v>
      </c>
      <c r="J2239" s="9">
        <v>0</v>
      </c>
      <c r="K2239" s="10">
        <v>0.54108333333333336</v>
      </c>
      <c r="L2239" s="9">
        <v>4.7E-2</v>
      </c>
      <c r="M2239" s="9">
        <v>0.47692307692307689</v>
      </c>
      <c r="N2239" s="10">
        <v>0.28000000000000003</v>
      </c>
      <c r="O2239" s="10">
        <v>1</v>
      </c>
      <c r="P2239" s="9">
        <v>0</v>
      </c>
      <c r="Q2239" s="10">
        <v>7.4999999999999997E-2</v>
      </c>
      <c r="R2239" s="9">
        <v>0.55692999999999993</v>
      </c>
      <c r="S2239" s="9">
        <v>0.19958780487805006</v>
      </c>
      <c r="T2239" s="11">
        <v>0.13507625200000001</v>
      </c>
      <c r="U2239" s="9">
        <v>0</v>
      </c>
      <c r="V2239" s="10">
        <v>7.48587835E-3</v>
      </c>
      <c r="W2239" s="9">
        <v>0.22988831188903622</v>
      </c>
      <c r="X2239" s="9">
        <v>0.33104463039743398</v>
      </c>
      <c r="Y2239" s="9">
        <v>1.3000000000000012E-2</v>
      </c>
      <c r="Z2239" s="9">
        <v>0</v>
      </c>
      <c r="AA2239" s="10">
        <v>0</v>
      </c>
      <c r="AB2239" s="9">
        <v>0.17199999839067459</v>
      </c>
      <c r="AC2239" s="9">
        <v>0.66500000000000004</v>
      </c>
      <c r="AD2239" s="10">
        <v>0.68297336310203605</v>
      </c>
      <c r="AE2239" s="10">
        <v>0.40621871142821603</v>
      </c>
      <c r="AF2239" s="9">
        <v>0.6835488953405533</v>
      </c>
      <c r="AG2239" s="9">
        <v>0.21127371428571429</v>
      </c>
    </row>
    <row r="2240" spans="3:33">
      <c r="C2240" t="s">
        <v>318</v>
      </c>
      <c r="D2240">
        <v>2005</v>
      </c>
      <c r="E2240" s="9">
        <v>1</v>
      </c>
      <c r="F2240" s="9">
        <v>1</v>
      </c>
      <c r="G2240" s="9">
        <v>0</v>
      </c>
      <c r="H2240" s="9">
        <v>0.52500000000000002</v>
      </c>
      <c r="I2240" s="9">
        <v>4.0000000000000001E-3</v>
      </c>
      <c r="J2240" s="9">
        <v>0</v>
      </c>
      <c r="K2240" s="10">
        <v>0.54108333333333336</v>
      </c>
      <c r="L2240" s="9">
        <v>4.5999999999999902E-2</v>
      </c>
      <c r="M2240" s="9">
        <v>0.47192307692307689</v>
      </c>
      <c r="N2240" s="10">
        <v>0.28000000000000003</v>
      </c>
      <c r="O2240" s="10">
        <v>1</v>
      </c>
      <c r="P2240" s="9">
        <v>0</v>
      </c>
      <c r="Q2240" s="10">
        <v>7.4999999999999997E-2</v>
      </c>
      <c r="R2240" s="9">
        <v>0.54844000000000004</v>
      </c>
      <c r="S2240" s="9">
        <v>0.19414195121951194</v>
      </c>
      <c r="T2240" s="11">
        <v>0.13507625200000001</v>
      </c>
      <c r="U2240" s="9">
        <v>0</v>
      </c>
      <c r="V2240" s="10">
        <v>7.138063E-3</v>
      </c>
      <c r="W2240" s="9">
        <v>0.22988831188903622</v>
      </c>
      <c r="X2240" s="9">
        <v>0.33104463039743398</v>
      </c>
      <c r="Y2240" s="9">
        <v>1.3000000000000012E-2</v>
      </c>
      <c r="Z2240" s="9">
        <v>0</v>
      </c>
      <c r="AA2240" s="10">
        <v>0</v>
      </c>
      <c r="AB2240" s="9">
        <v>0.18999999798834322</v>
      </c>
      <c r="AC2240" s="9">
        <v>0.63500000000000001</v>
      </c>
      <c r="AD2240" s="10">
        <v>0.67503265937533996</v>
      </c>
      <c r="AE2240" s="10">
        <v>0.419677687948394</v>
      </c>
      <c r="AF2240" s="9">
        <v>0.89944460695014894</v>
      </c>
      <c r="AG2240" s="9">
        <v>0.18872628571428571</v>
      </c>
    </row>
    <row r="2241" spans="3:33">
      <c r="C2241" t="s">
        <v>318</v>
      </c>
      <c r="D2241">
        <v>2006</v>
      </c>
      <c r="E2241" s="9">
        <v>1</v>
      </c>
      <c r="F2241" s="9">
        <v>1</v>
      </c>
      <c r="G2241" s="9">
        <v>0</v>
      </c>
      <c r="H2241" s="9">
        <v>0.52500000000000002</v>
      </c>
      <c r="I2241" s="9">
        <v>4.0000000000000001E-3</v>
      </c>
      <c r="J2241" s="9">
        <v>0</v>
      </c>
      <c r="K2241" s="10">
        <v>0.54108333333333336</v>
      </c>
      <c r="L2241" s="9">
        <v>4.5199999999999997E-2</v>
      </c>
      <c r="M2241" s="9">
        <v>1</v>
      </c>
      <c r="N2241" s="10">
        <v>0.28000000000000003</v>
      </c>
      <c r="O2241" s="10">
        <v>1</v>
      </c>
      <c r="P2241" s="9">
        <v>0</v>
      </c>
      <c r="Q2241" s="10">
        <v>7.4999999999999997E-2</v>
      </c>
      <c r="R2241" s="9">
        <v>0.48463999999999996</v>
      </c>
      <c r="S2241" s="9">
        <v>0.18933707317073212</v>
      </c>
      <c r="T2241" s="11">
        <v>0.13507625200000001</v>
      </c>
      <c r="U2241" s="9">
        <v>0</v>
      </c>
      <c r="V2241" s="10">
        <v>6.6388321666666665E-3</v>
      </c>
      <c r="W2241" s="9">
        <v>0.22988831188903622</v>
      </c>
      <c r="X2241" s="9">
        <v>0.33104463039743398</v>
      </c>
      <c r="Y2241" s="9">
        <v>1.3000000000000012E-2</v>
      </c>
      <c r="Z2241" s="9">
        <v>0</v>
      </c>
      <c r="AA2241" s="10">
        <v>0</v>
      </c>
      <c r="AB2241" s="9">
        <v>0.20799999758601184</v>
      </c>
      <c r="AC2241" s="9">
        <v>0.624</v>
      </c>
      <c r="AD2241" s="10">
        <v>0.68458445647127997</v>
      </c>
      <c r="AE2241" s="10">
        <v>0.35627149244710604</v>
      </c>
      <c r="AF2241" s="9">
        <v>1</v>
      </c>
      <c r="AG2241" s="9">
        <v>0.17006285714285715</v>
      </c>
    </row>
    <row r="2242" spans="3:33">
      <c r="C2242" t="s">
        <v>318</v>
      </c>
      <c r="D2242">
        <v>2007</v>
      </c>
      <c r="E2242" s="9">
        <v>1</v>
      </c>
      <c r="F2242" s="9">
        <v>1</v>
      </c>
      <c r="G2242" s="9">
        <v>0</v>
      </c>
      <c r="H2242" s="9">
        <v>0.52500000000000002</v>
      </c>
      <c r="I2242" s="9">
        <v>4.0000000000000001E-3</v>
      </c>
      <c r="J2242" s="9">
        <v>0</v>
      </c>
      <c r="K2242" s="10">
        <v>0.54108333333333336</v>
      </c>
      <c r="L2242" s="9">
        <v>4.4400000000000002E-2</v>
      </c>
      <c r="M2242" s="9">
        <v>0.5</v>
      </c>
      <c r="N2242" s="10">
        <v>0.28000000000000003</v>
      </c>
      <c r="O2242" s="10">
        <v>1</v>
      </c>
      <c r="P2242" s="9">
        <v>0</v>
      </c>
      <c r="Q2242" s="10">
        <v>7.4999999999999997E-2</v>
      </c>
      <c r="R2242" s="9">
        <v>0.48463999999999996</v>
      </c>
      <c r="S2242" s="9">
        <v>0.18504975609756202</v>
      </c>
      <c r="T2242" s="11">
        <v>0.13507625200000001</v>
      </c>
      <c r="U2242" s="9">
        <v>0</v>
      </c>
      <c r="V2242" s="10">
        <v>6.1396013333333338E-3</v>
      </c>
      <c r="W2242" s="9">
        <v>0.22988831188903622</v>
      </c>
      <c r="X2242" s="9">
        <v>0.33104463039743398</v>
      </c>
      <c r="Y2242" s="9">
        <v>1.3000000000000012E-2</v>
      </c>
      <c r="Z2242" s="9">
        <v>0</v>
      </c>
      <c r="AA2242" s="10">
        <v>0</v>
      </c>
      <c r="AB2242" s="9">
        <v>0.22599999718368058</v>
      </c>
      <c r="AC2242" s="9">
        <v>0.629</v>
      </c>
      <c r="AD2242" s="10">
        <v>0.67948591024963001</v>
      </c>
      <c r="AE2242" s="10">
        <v>0.353788819825686</v>
      </c>
      <c r="AF2242" s="9">
        <v>1</v>
      </c>
      <c r="AG2242" s="9">
        <v>0.16040485714285713</v>
      </c>
    </row>
    <row r="2243" spans="3:33">
      <c r="C2243" t="s">
        <v>318</v>
      </c>
      <c r="D2243">
        <v>2008</v>
      </c>
      <c r="E2243" s="9">
        <v>1</v>
      </c>
      <c r="F2243" s="9">
        <v>1</v>
      </c>
      <c r="G2243" s="9">
        <v>0</v>
      </c>
      <c r="H2243" s="9">
        <v>0.52500000000000002</v>
      </c>
      <c r="I2243" s="9">
        <v>4.0000000000000001E-3</v>
      </c>
      <c r="J2243" s="9">
        <v>0</v>
      </c>
      <c r="K2243" s="10">
        <v>0.54108333333333336</v>
      </c>
      <c r="L2243" s="9">
        <v>4.36E-2</v>
      </c>
      <c r="M2243" s="9">
        <v>0.53846153846150002</v>
      </c>
      <c r="N2243" s="10">
        <v>0.28000000000000003</v>
      </c>
      <c r="O2243" s="10">
        <v>1</v>
      </c>
      <c r="P2243" s="9">
        <v>0</v>
      </c>
      <c r="Q2243" s="10">
        <v>7.4999999999999997E-2</v>
      </c>
      <c r="R2243" s="9">
        <v>0.48463999999999996</v>
      </c>
      <c r="S2243" s="9">
        <v>0.18115804878048802</v>
      </c>
      <c r="T2243" s="11">
        <v>0.13507625200000001</v>
      </c>
      <c r="U2243" s="9">
        <v>0</v>
      </c>
      <c r="V2243" s="10">
        <v>5.6403705000000002E-3</v>
      </c>
      <c r="W2243" s="9">
        <v>0.22988831188903622</v>
      </c>
      <c r="X2243" s="9">
        <v>0.33104463039743398</v>
      </c>
      <c r="Y2243" s="9">
        <v>1.3000000000000012E-2</v>
      </c>
      <c r="Z2243" s="9">
        <v>0</v>
      </c>
      <c r="AA2243" s="10">
        <v>0</v>
      </c>
      <c r="AB2243" s="9">
        <v>0.2439999967813492</v>
      </c>
      <c r="AC2243" s="9">
        <v>0.622</v>
      </c>
      <c r="AD2243" s="10">
        <v>0.71013627390817602</v>
      </c>
      <c r="AE2243" s="10">
        <v>0.36295420027017</v>
      </c>
      <c r="AF2243" s="9">
        <v>1</v>
      </c>
      <c r="AG2243" s="9">
        <v>0.15681628571428571</v>
      </c>
    </row>
    <row r="2244" spans="3:33">
      <c r="C2244" t="s">
        <v>318</v>
      </c>
      <c r="D2244">
        <v>2009</v>
      </c>
      <c r="E2244" s="9">
        <v>1</v>
      </c>
      <c r="F2244" s="9">
        <v>1</v>
      </c>
      <c r="G2244" s="9">
        <v>1.9999999552965164E-2</v>
      </c>
      <c r="H2244" s="9">
        <v>0.52500000000000002</v>
      </c>
      <c r="I2244" s="9">
        <v>4.0000000000000001E-3</v>
      </c>
      <c r="J2244" s="9">
        <v>1.9999999552965164E-2</v>
      </c>
      <c r="K2244" s="10">
        <v>0.54108333333333336</v>
      </c>
      <c r="L2244" s="9">
        <v>4.2800000000000005E-2</v>
      </c>
      <c r="M2244" s="9">
        <v>0.53846153846150002</v>
      </c>
      <c r="N2244" s="10">
        <v>0.28000000000000003</v>
      </c>
      <c r="O2244" s="10">
        <v>1</v>
      </c>
      <c r="P2244" s="9">
        <v>0</v>
      </c>
      <c r="Q2244" s="10">
        <v>7.4999999999999997E-2</v>
      </c>
      <c r="R2244" s="9">
        <v>0.48463999999999996</v>
      </c>
      <c r="S2244" s="9">
        <v>0.21153488712590307</v>
      </c>
      <c r="T2244" s="11">
        <v>0.13507625200000001</v>
      </c>
      <c r="U2244" s="9">
        <v>0</v>
      </c>
      <c r="V2244" s="10">
        <v>5.7531779074785575E-3</v>
      </c>
      <c r="W2244" s="9">
        <v>0.22988831188903622</v>
      </c>
      <c r="X2244" s="9">
        <v>0.33104463039743398</v>
      </c>
      <c r="Y2244" s="9">
        <v>1.3000000000000012E-2</v>
      </c>
      <c r="Z2244" s="9">
        <v>0</v>
      </c>
      <c r="AA2244" s="10">
        <v>0</v>
      </c>
      <c r="AB2244" s="9">
        <v>0.26199999637901783</v>
      </c>
      <c r="AC2244" s="9">
        <v>0.65799999999999992</v>
      </c>
      <c r="AD2244" s="10">
        <v>0.72351493669671396</v>
      </c>
      <c r="AE2244" s="10">
        <v>0.322017276756764</v>
      </c>
      <c r="AF2244" s="9">
        <v>1</v>
      </c>
      <c r="AG2244" s="9">
        <v>0.14627428571428572</v>
      </c>
    </row>
    <row r="2245" spans="3:33">
      <c r="C2245" t="s">
        <v>318</v>
      </c>
      <c r="D2245">
        <v>2010</v>
      </c>
      <c r="E2245" s="9">
        <v>1</v>
      </c>
      <c r="F2245" s="9">
        <v>1</v>
      </c>
      <c r="G2245" s="9">
        <v>3.9999999105930328E-2</v>
      </c>
      <c r="H2245" s="9">
        <v>0.52500000000000002</v>
      </c>
      <c r="I2245" s="9">
        <v>4.0000000000000001E-3</v>
      </c>
      <c r="J2245" s="9">
        <v>3.9999999105930328E-2</v>
      </c>
      <c r="K2245" s="10">
        <v>0.54108333333333336</v>
      </c>
      <c r="L2245" s="9">
        <v>4.3227999990433454E-2</v>
      </c>
      <c r="M2245" s="9">
        <v>0.53846153846150002</v>
      </c>
      <c r="N2245" s="10">
        <v>0.28000000000000003</v>
      </c>
      <c r="O2245" s="10">
        <v>1</v>
      </c>
      <c r="P2245" s="9">
        <v>0</v>
      </c>
      <c r="Q2245" s="10">
        <v>7.4999999999999997E-2</v>
      </c>
      <c r="R2245" s="9">
        <v>0.48463999999999996</v>
      </c>
      <c r="S2245" s="9">
        <v>0.24191172547131801</v>
      </c>
      <c r="T2245" s="11">
        <v>0.13507625200000001</v>
      </c>
      <c r="U2245" s="9">
        <v>0</v>
      </c>
      <c r="V2245" s="10">
        <v>5.8659853149571157E-3</v>
      </c>
      <c r="W2245" s="9">
        <v>0.22988831188903622</v>
      </c>
      <c r="X2245" s="9">
        <v>0.33104463039743398</v>
      </c>
      <c r="Y2245" s="9">
        <v>1.3000000000000012E-2</v>
      </c>
      <c r="Z2245" s="9">
        <v>0</v>
      </c>
      <c r="AA2245" s="10">
        <v>0</v>
      </c>
      <c r="AB2245" s="9">
        <v>0.27999999597668646</v>
      </c>
      <c r="AC2245" s="9">
        <v>0.69</v>
      </c>
      <c r="AD2245" s="10">
        <v>0.72127978737970633</v>
      </c>
      <c r="AE2245" s="10">
        <v>0.32379710394941413</v>
      </c>
      <c r="AF2245" s="9">
        <v>1</v>
      </c>
      <c r="AG2245" s="9">
        <v>0.14481154288983769</v>
      </c>
    </row>
    <row r="2246" spans="3:33">
      <c r="C2246" t="s">
        <v>320</v>
      </c>
      <c r="D2246">
        <v>1995</v>
      </c>
      <c r="E2246" s="9">
        <v>0.21017202797202805</v>
      </c>
      <c r="F2246" s="9">
        <v>5.8799999999999998E-2</v>
      </c>
      <c r="G2246" s="9">
        <v>0</v>
      </c>
      <c r="H2246" s="9">
        <v>0.67500000000000004</v>
      </c>
      <c r="I2246" s="9">
        <v>4.0000000000000001E-3</v>
      </c>
      <c r="J2246" s="9">
        <v>0.28000000000000003</v>
      </c>
      <c r="K2246" s="10">
        <v>0.54108333333333336</v>
      </c>
      <c r="L2246" s="9">
        <v>0.46</v>
      </c>
      <c r="M2246" s="9">
        <v>1</v>
      </c>
      <c r="N2246" s="10">
        <v>0.16</v>
      </c>
      <c r="O2246" s="10">
        <v>0.02</v>
      </c>
      <c r="P2246" s="9">
        <v>0.03</v>
      </c>
      <c r="Q2246" s="10">
        <v>7.4999999999999997E-2</v>
      </c>
      <c r="R2246" s="9">
        <v>0.6804</v>
      </c>
      <c r="S2246" s="9">
        <v>0.24191172547131801</v>
      </c>
      <c r="T2246" s="11">
        <v>0.103683492</v>
      </c>
      <c r="U2246" s="9">
        <v>4.3449251080000001E-2</v>
      </c>
      <c r="V2246" s="10">
        <v>2.6444038249999999E-2</v>
      </c>
      <c r="W2246" s="9">
        <v>3.6266029652120037E-2</v>
      </c>
      <c r="X2246" s="9">
        <v>3.41823568080762E-2</v>
      </c>
      <c r="Y2246" s="9">
        <v>0</v>
      </c>
      <c r="Z2246" s="9">
        <v>0.1</v>
      </c>
      <c r="AA2246" s="10">
        <v>0</v>
      </c>
      <c r="AB2246" s="9">
        <v>0.49</v>
      </c>
      <c r="AC2246" s="9">
        <v>0.42899999999999999</v>
      </c>
      <c r="AD2246" s="10">
        <v>0.5764340969784334</v>
      </c>
      <c r="AE2246" s="10">
        <v>0.53591664409871553</v>
      </c>
      <c r="AF2246" s="9">
        <v>4.4422889447358886E-4</v>
      </c>
      <c r="AG2246" s="9">
        <v>0.28140871428571429</v>
      </c>
    </row>
    <row r="2247" spans="3:33">
      <c r="C2247" t="s">
        <v>320</v>
      </c>
      <c r="D2247">
        <v>1996</v>
      </c>
      <c r="E2247" s="9">
        <v>0.21017202797202805</v>
      </c>
      <c r="F2247" s="9">
        <v>5.5505999999999993E-2</v>
      </c>
      <c r="G2247" s="9">
        <v>0</v>
      </c>
      <c r="H2247" s="9">
        <v>0.67500000000000004</v>
      </c>
      <c r="I2247" s="9">
        <v>4.0000000000000001E-3</v>
      </c>
      <c r="J2247" s="9">
        <v>0.28000000000000003</v>
      </c>
      <c r="K2247" s="10">
        <v>0.54108333333333336</v>
      </c>
      <c r="L2247" s="9">
        <v>0.46100000000000002</v>
      </c>
      <c r="M2247" s="9">
        <v>1</v>
      </c>
      <c r="N2247" s="10">
        <v>0.16</v>
      </c>
      <c r="O2247" s="10">
        <v>0.01</v>
      </c>
      <c r="P2247" s="9">
        <v>0.03</v>
      </c>
      <c r="Q2247" s="10">
        <v>7.4999999999999997E-2</v>
      </c>
      <c r="R2247" s="9">
        <v>0.6804</v>
      </c>
      <c r="S2247" s="9">
        <v>0.24191172547131801</v>
      </c>
      <c r="T2247" s="11">
        <v>0.103683492</v>
      </c>
      <c r="U2247" s="9">
        <v>1.8617829379999999E-2</v>
      </c>
      <c r="V2247" s="10">
        <v>2.47201573E-2</v>
      </c>
      <c r="W2247" s="9">
        <v>3.6266029652120037E-2</v>
      </c>
      <c r="X2247" s="9">
        <v>3.41823568080762E-2</v>
      </c>
      <c r="Y2247" s="9">
        <v>0</v>
      </c>
      <c r="Z2247" s="9">
        <v>0.1</v>
      </c>
      <c r="AA2247" s="10">
        <v>0</v>
      </c>
      <c r="AB2247" s="9">
        <v>0.47700000760000005</v>
      </c>
      <c r="AC2247" s="9">
        <v>0.46200000000000002</v>
      </c>
      <c r="AD2247" s="10">
        <v>0.57799397647302797</v>
      </c>
      <c r="AE2247" s="10">
        <v>0.53664963681870603</v>
      </c>
      <c r="AF2247" s="9">
        <v>8.3549579303294444E-4</v>
      </c>
      <c r="AG2247" s="9">
        <v>0.26100400000000001</v>
      </c>
    </row>
    <row r="2248" spans="3:33">
      <c r="C2248" t="s">
        <v>320</v>
      </c>
      <c r="D2248">
        <v>1997</v>
      </c>
      <c r="E2248" s="9">
        <v>0.21017202797202805</v>
      </c>
      <c r="F2248" s="9">
        <v>5.2211999999999995E-2</v>
      </c>
      <c r="G2248" s="9">
        <v>0</v>
      </c>
      <c r="H2248" s="9">
        <v>0.67500000000000004</v>
      </c>
      <c r="I2248" s="9">
        <v>4.0000000000000001E-3</v>
      </c>
      <c r="J2248" s="9">
        <v>0.28000000000000003</v>
      </c>
      <c r="K2248" s="10">
        <v>0.54108333333333336</v>
      </c>
      <c r="L2248" s="9">
        <v>0.46200000000000002</v>
      </c>
      <c r="M2248" s="9">
        <v>1</v>
      </c>
      <c r="N2248" s="10">
        <v>0.16</v>
      </c>
      <c r="O2248" s="10">
        <v>0.02</v>
      </c>
      <c r="P2248" s="9">
        <v>0.03</v>
      </c>
      <c r="Q2248" s="10">
        <v>7.4999999999999997E-2</v>
      </c>
      <c r="R2248" s="9">
        <v>0.6804</v>
      </c>
      <c r="S2248" s="9">
        <v>0.24191172547131801</v>
      </c>
      <c r="T2248" s="11">
        <v>0.103683492</v>
      </c>
      <c r="U2248" s="9">
        <v>1.0920098039999999E-2</v>
      </c>
      <c r="V2248" s="10">
        <v>2.2996276349999997E-2</v>
      </c>
      <c r="W2248" s="9">
        <v>3.6266029652120037E-2</v>
      </c>
      <c r="X2248" s="9">
        <v>3.41823568080762E-2</v>
      </c>
      <c r="Y2248" s="9">
        <v>0</v>
      </c>
      <c r="Z2248" s="9">
        <v>0.1</v>
      </c>
      <c r="AA2248" s="10">
        <v>0</v>
      </c>
      <c r="AB2248" s="9">
        <v>0.47200000760000005</v>
      </c>
      <c r="AC2248" s="9">
        <v>0.50800000000000001</v>
      </c>
      <c r="AD2248" s="10">
        <v>0.55827521520743795</v>
      </c>
      <c r="AE2248" s="10">
        <v>0.55437117049865292</v>
      </c>
      <c r="AF2248" s="9">
        <v>9.9021607401495564E-3</v>
      </c>
      <c r="AG2248" s="9">
        <v>0.32090742857142857</v>
      </c>
    </row>
    <row r="2249" spans="3:33">
      <c r="C2249" t="s">
        <v>320</v>
      </c>
      <c r="D2249">
        <v>1998</v>
      </c>
      <c r="E2249" s="9">
        <v>0.21017202797202805</v>
      </c>
      <c r="F2249" s="9">
        <v>4.8917999999999996E-2</v>
      </c>
      <c r="G2249" s="9">
        <v>0</v>
      </c>
      <c r="H2249" s="9">
        <v>0.67500000000000004</v>
      </c>
      <c r="I2249" s="9">
        <v>4.0000000000000001E-3</v>
      </c>
      <c r="J2249" s="9">
        <v>0.28000000000000003</v>
      </c>
      <c r="K2249" s="10">
        <v>0.54108333333333336</v>
      </c>
      <c r="L2249" s="9">
        <v>0.46299999999999997</v>
      </c>
      <c r="M2249" s="9">
        <v>1</v>
      </c>
      <c r="N2249" s="10">
        <v>0.16</v>
      </c>
      <c r="O2249" s="10">
        <v>0.02</v>
      </c>
      <c r="P2249" s="9">
        <v>0.03</v>
      </c>
      <c r="Q2249" s="10">
        <v>7.4999999999999997E-2</v>
      </c>
      <c r="R2249" s="9">
        <v>0.6804</v>
      </c>
      <c r="S2249" s="9">
        <v>0.24191172547131801</v>
      </c>
      <c r="T2249" s="11">
        <v>0.103683492</v>
      </c>
      <c r="U2249" s="9">
        <v>2.8421073500000001E-2</v>
      </c>
      <c r="V2249" s="10">
        <v>2.1272395399999998E-2</v>
      </c>
      <c r="W2249" s="9">
        <v>3.6266029652120037E-2</v>
      </c>
      <c r="X2249" s="9">
        <v>3.41823568080762E-2</v>
      </c>
      <c r="Y2249" s="9">
        <v>0</v>
      </c>
      <c r="Z2249" s="9">
        <v>0.1</v>
      </c>
      <c r="AA2249" s="10">
        <v>0</v>
      </c>
      <c r="AB2249" s="9">
        <v>0.46900001530000002</v>
      </c>
      <c r="AC2249" s="9">
        <v>0.54400000000000004</v>
      </c>
      <c r="AD2249" s="10">
        <v>0.53855645394184803</v>
      </c>
      <c r="AE2249" s="10">
        <v>0.57209270417860003</v>
      </c>
      <c r="AF2249" s="9">
        <v>3.1748853239321223E-2</v>
      </c>
      <c r="AG2249" s="9">
        <v>0.27890385714285715</v>
      </c>
    </row>
    <row r="2250" spans="3:33">
      <c r="C2250" t="s">
        <v>320</v>
      </c>
      <c r="D2250">
        <v>1999</v>
      </c>
      <c r="E2250" s="9">
        <v>0.21017202797202805</v>
      </c>
      <c r="F2250" s="9">
        <v>4.5623999999999991E-2</v>
      </c>
      <c r="G2250" s="9">
        <v>0</v>
      </c>
      <c r="H2250" s="9">
        <v>0.67500000000000004</v>
      </c>
      <c r="I2250" s="9">
        <v>4.0000000000000001E-3</v>
      </c>
      <c r="J2250" s="9">
        <v>0.28000000000000003</v>
      </c>
      <c r="K2250" s="10">
        <v>0.54108333333333336</v>
      </c>
      <c r="L2250" s="9">
        <v>0.46399999999999997</v>
      </c>
      <c r="M2250" s="9">
        <v>1</v>
      </c>
      <c r="N2250" s="10">
        <v>0.16</v>
      </c>
      <c r="O2250" s="10">
        <v>0.02</v>
      </c>
      <c r="P2250" s="9">
        <v>0.03</v>
      </c>
      <c r="Q2250" s="10">
        <v>7.4999999999999997E-2</v>
      </c>
      <c r="R2250" s="9">
        <v>0.6804</v>
      </c>
      <c r="S2250" s="9">
        <v>0.24191172547131801</v>
      </c>
      <c r="T2250" s="11">
        <v>0.103683492</v>
      </c>
      <c r="U2250" s="9">
        <v>3.1424738770000002E-2</v>
      </c>
      <c r="V2250" s="10">
        <v>1.9548514449999999E-2</v>
      </c>
      <c r="W2250" s="9">
        <v>3.6266029652120037E-2</v>
      </c>
      <c r="X2250" s="9">
        <v>3.41823568080762E-2</v>
      </c>
      <c r="Y2250" s="9">
        <v>0</v>
      </c>
      <c r="Z2250" s="9">
        <v>0.1</v>
      </c>
      <c r="AA2250" s="10">
        <v>0</v>
      </c>
      <c r="AB2250" s="9">
        <v>0.47</v>
      </c>
      <c r="AC2250" s="9">
        <v>0.501</v>
      </c>
      <c r="AD2250" s="10">
        <v>0.52154609292875675</v>
      </c>
      <c r="AE2250" s="10">
        <v>0.57591966130454098</v>
      </c>
      <c r="AF2250" s="9">
        <v>6.7063474641195109E-2</v>
      </c>
      <c r="AG2250" s="9">
        <v>0.31146757142857145</v>
      </c>
    </row>
    <row r="2251" spans="3:33">
      <c r="C2251" t="s">
        <v>320</v>
      </c>
      <c r="D2251">
        <v>2000</v>
      </c>
      <c r="E2251" s="9">
        <v>0.21017202797202805</v>
      </c>
      <c r="F2251" s="9">
        <v>4.233E-2</v>
      </c>
      <c r="G2251" s="9">
        <v>0</v>
      </c>
      <c r="H2251" s="9">
        <v>0.67500000000000004</v>
      </c>
      <c r="I2251" s="9">
        <v>4.0000000000000001E-3</v>
      </c>
      <c r="J2251" s="9">
        <v>0.28000000000000003</v>
      </c>
      <c r="K2251" s="10">
        <v>0.54108333333333336</v>
      </c>
      <c r="L2251" s="9">
        <v>0.46500000000000002</v>
      </c>
      <c r="M2251" s="9">
        <v>1</v>
      </c>
      <c r="N2251" s="10">
        <v>0.16</v>
      </c>
      <c r="O2251" s="10">
        <v>0.04</v>
      </c>
      <c r="P2251" s="9">
        <v>0.03</v>
      </c>
      <c r="Q2251" s="10">
        <v>7.4999999999999997E-2</v>
      </c>
      <c r="R2251" s="9">
        <v>0.6804</v>
      </c>
      <c r="S2251" s="9">
        <v>0.24191172547131801</v>
      </c>
      <c r="T2251" s="11">
        <v>0.103683492</v>
      </c>
      <c r="U2251" s="9">
        <v>5.6662172770000005E-2</v>
      </c>
      <c r="V2251" s="10">
        <v>1.7824633499999999E-2</v>
      </c>
      <c r="W2251" s="9">
        <v>3.6266029652120037E-2</v>
      </c>
      <c r="X2251" s="9">
        <v>3.41823568080762E-2</v>
      </c>
      <c r="Y2251" s="9">
        <v>0</v>
      </c>
      <c r="Z2251" s="9">
        <v>0.1</v>
      </c>
      <c r="AA2251" s="10">
        <v>0</v>
      </c>
      <c r="AB2251" s="9">
        <v>0.505</v>
      </c>
      <c r="AC2251" s="9">
        <v>0.52100000000000002</v>
      </c>
      <c r="AD2251" s="10">
        <v>0.50453573191566559</v>
      </c>
      <c r="AE2251" s="10">
        <v>0.57974661843048203</v>
      </c>
      <c r="AF2251" s="9">
        <v>0.12372083351898888</v>
      </c>
      <c r="AG2251" s="9">
        <v>0.34344128571428573</v>
      </c>
    </row>
    <row r="2252" spans="3:33">
      <c r="C2252" t="s">
        <v>320</v>
      </c>
      <c r="D2252">
        <v>2001</v>
      </c>
      <c r="E2252" s="9">
        <v>0.21017202797202805</v>
      </c>
      <c r="F2252" s="9">
        <v>4.1819999999999996E-2</v>
      </c>
      <c r="G2252" s="9">
        <v>0</v>
      </c>
      <c r="H2252" s="9">
        <v>0.67500000000000004</v>
      </c>
      <c r="I2252" s="9">
        <v>4.0000000000000001E-3</v>
      </c>
      <c r="J2252" s="9">
        <v>0.28000000000000003</v>
      </c>
      <c r="K2252" s="10">
        <v>0.54108333333333336</v>
      </c>
      <c r="L2252" s="9">
        <v>0.46460000000000001</v>
      </c>
      <c r="M2252" s="9">
        <v>1</v>
      </c>
      <c r="N2252" s="10">
        <v>0.16</v>
      </c>
      <c r="O2252" s="10">
        <v>7.0000000000000007E-2</v>
      </c>
      <c r="P2252" s="9">
        <v>0.03</v>
      </c>
      <c r="Q2252" s="10">
        <v>7.4999999999999997E-2</v>
      </c>
      <c r="R2252" s="9">
        <v>0.6804</v>
      </c>
      <c r="S2252" s="9">
        <v>0.24191172547131801</v>
      </c>
      <c r="T2252" s="11">
        <v>0.103683492</v>
      </c>
      <c r="U2252" s="9">
        <v>7.1905683060000003E-2</v>
      </c>
      <c r="V2252" s="10">
        <v>1.6312328599999999E-2</v>
      </c>
      <c r="W2252" s="9">
        <v>3.6266029652120037E-2</v>
      </c>
      <c r="X2252" s="9">
        <v>3.41823568080762E-2</v>
      </c>
      <c r="Y2252" s="9">
        <v>0</v>
      </c>
      <c r="Z2252" s="9">
        <v>0.1</v>
      </c>
      <c r="AA2252" s="10">
        <v>0</v>
      </c>
      <c r="AB2252" s="9">
        <v>0.495</v>
      </c>
      <c r="AC2252" s="9">
        <v>0.5</v>
      </c>
      <c r="AD2252" s="10">
        <v>0.54696680169103773</v>
      </c>
      <c r="AE2252" s="10">
        <v>0.58539450565406292</v>
      </c>
      <c r="AF2252" s="9">
        <v>0.19303954053456998</v>
      </c>
      <c r="AG2252" s="9">
        <v>0.40689200000000003</v>
      </c>
    </row>
    <row r="2253" spans="3:33">
      <c r="C2253" t="s">
        <v>320</v>
      </c>
      <c r="D2253">
        <v>2002</v>
      </c>
      <c r="E2253" s="9">
        <v>0.21017202797202805</v>
      </c>
      <c r="F2253" s="9">
        <v>4.1309999999999999E-2</v>
      </c>
      <c r="G2253" s="9">
        <v>0</v>
      </c>
      <c r="H2253" s="9">
        <v>0.67500000000000004</v>
      </c>
      <c r="I2253" s="9">
        <v>4.0000000000000001E-3</v>
      </c>
      <c r="J2253" s="9">
        <v>0.28000000000000003</v>
      </c>
      <c r="K2253" s="10">
        <v>0.54108333333333336</v>
      </c>
      <c r="L2253" s="9">
        <v>0.4642</v>
      </c>
      <c r="M2253" s="9">
        <v>1</v>
      </c>
      <c r="N2253" s="10">
        <v>0.16</v>
      </c>
      <c r="O2253" s="10">
        <v>0.03</v>
      </c>
      <c r="P2253" s="9">
        <v>0.03</v>
      </c>
      <c r="Q2253" s="10">
        <v>7.4999999999999997E-2</v>
      </c>
      <c r="R2253" s="9">
        <v>0.6804</v>
      </c>
      <c r="S2253" s="9">
        <v>0.24191172547131801</v>
      </c>
      <c r="T2253" s="11">
        <v>0.103683492</v>
      </c>
      <c r="U2253" s="9">
        <v>3.8780109770000001E-2</v>
      </c>
      <c r="V2253" s="10">
        <v>1.48000237E-2</v>
      </c>
      <c r="W2253" s="9">
        <v>3.6266029652120037E-2</v>
      </c>
      <c r="X2253" s="9">
        <v>3.41823568080762E-2</v>
      </c>
      <c r="Y2253" s="9">
        <v>0</v>
      </c>
      <c r="Z2253" s="9">
        <v>0.1</v>
      </c>
      <c r="AA2253" s="10">
        <v>0</v>
      </c>
      <c r="AB2253" s="9">
        <v>0.49599998470000006</v>
      </c>
      <c r="AC2253" s="9">
        <v>0.48700000000000004</v>
      </c>
      <c r="AD2253" s="10">
        <v>0.58939787146640998</v>
      </c>
      <c r="AE2253" s="10">
        <v>0.59104239287764404</v>
      </c>
      <c r="AF2253" s="9">
        <v>0.26044126403326778</v>
      </c>
      <c r="AG2253" s="9">
        <v>0.45408371428571426</v>
      </c>
    </row>
    <row r="2254" spans="3:33">
      <c r="C2254" t="s">
        <v>320</v>
      </c>
      <c r="D2254">
        <v>2003</v>
      </c>
      <c r="E2254" s="9">
        <v>0.21017202797202805</v>
      </c>
      <c r="F2254" s="9">
        <v>4.0800000000000003E-2</v>
      </c>
      <c r="G2254" s="9">
        <v>0</v>
      </c>
      <c r="H2254" s="9">
        <v>0.67500000000000004</v>
      </c>
      <c r="I2254" s="9">
        <v>4.0000000000000001E-3</v>
      </c>
      <c r="J2254" s="9">
        <v>0.28000000000000003</v>
      </c>
      <c r="K2254" s="10">
        <v>0.54108333333333336</v>
      </c>
      <c r="L2254" s="9">
        <v>0.46380000000000005</v>
      </c>
      <c r="M2254" s="9">
        <v>1</v>
      </c>
      <c r="N2254" s="10">
        <v>0.16</v>
      </c>
      <c r="O2254" s="10">
        <v>0.15</v>
      </c>
      <c r="P2254" s="9">
        <v>0.03</v>
      </c>
      <c r="Q2254" s="10">
        <v>7.4999999999999997E-2</v>
      </c>
      <c r="R2254" s="9">
        <v>0.6804</v>
      </c>
      <c r="S2254" s="9">
        <v>0.24191172547131801</v>
      </c>
      <c r="T2254" s="11">
        <v>0.103683492</v>
      </c>
      <c r="U2254" s="9">
        <v>2.0224079000000002E-2</v>
      </c>
      <c r="V2254" s="10">
        <v>1.3287718799999999E-2</v>
      </c>
      <c r="W2254" s="9">
        <v>3.6266029652120037E-2</v>
      </c>
      <c r="X2254" s="9">
        <v>3.41823568080762E-2</v>
      </c>
      <c r="Y2254" s="9">
        <v>0</v>
      </c>
      <c r="Z2254" s="9">
        <v>0.1</v>
      </c>
      <c r="AA2254" s="10">
        <v>0</v>
      </c>
      <c r="AB2254" s="9">
        <v>0.69799999239999999</v>
      </c>
      <c r="AC2254" s="9">
        <v>0.50600000000000001</v>
      </c>
      <c r="AD2254" s="10">
        <v>0.58041404329905599</v>
      </c>
      <c r="AE2254" s="10">
        <v>0.56880636758194991</v>
      </c>
      <c r="AF2254" s="9">
        <v>0.35976905177188889</v>
      </c>
      <c r="AG2254" s="9">
        <v>0.52006885714285711</v>
      </c>
    </row>
    <row r="2255" spans="3:33">
      <c r="C2255" t="s">
        <v>320</v>
      </c>
      <c r="D2255">
        <v>2004</v>
      </c>
      <c r="E2255" s="9">
        <v>0.21017202797202805</v>
      </c>
      <c r="F2255" s="9">
        <v>4.0289999999999999E-2</v>
      </c>
      <c r="G2255" s="9">
        <v>0</v>
      </c>
      <c r="H2255" s="9">
        <v>0.67500000000000004</v>
      </c>
      <c r="I2255" s="9">
        <v>4.0000000000000001E-3</v>
      </c>
      <c r="J2255" s="9">
        <v>0.28000000000000003</v>
      </c>
      <c r="K2255" s="10">
        <v>0.54108333333333336</v>
      </c>
      <c r="L2255" s="9">
        <v>0.46340000000000003</v>
      </c>
      <c r="M2255" s="9">
        <v>1</v>
      </c>
      <c r="N2255" s="10">
        <v>0.16</v>
      </c>
      <c r="O2255" s="10">
        <v>0.09</v>
      </c>
      <c r="P2255" s="9">
        <v>0.03</v>
      </c>
      <c r="Q2255" s="10">
        <v>7.4999999999999997E-2</v>
      </c>
      <c r="R2255" s="9">
        <v>0.67815199999999998</v>
      </c>
      <c r="S2255" s="9">
        <v>0.24191172547131801</v>
      </c>
      <c r="T2255" s="11">
        <v>0.103683492</v>
      </c>
      <c r="U2255" s="9">
        <v>9.029144900000001E-3</v>
      </c>
      <c r="V2255" s="10">
        <v>1.17754139E-2</v>
      </c>
      <c r="W2255" s="9">
        <v>3.6266029652120037E-2</v>
      </c>
      <c r="X2255" s="9">
        <v>3.41823568080762E-2</v>
      </c>
      <c r="Y2255" s="9">
        <v>0</v>
      </c>
      <c r="Z2255" s="9">
        <v>0.1</v>
      </c>
      <c r="AA2255" s="10">
        <v>0</v>
      </c>
      <c r="AB2255" s="9">
        <v>0.69799999239999999</v>
      </c>
      <c r="AC2255" s="9">
        <v>0.5</v>
      </c>
      <c r="AD2255" s="10">
        <v>0.53417475928204394</v>
      </c>
      <c r="AE2255" s="10">
        <v>0.57318076788069994</v>
      </c>
      <c r="AF2255" s="9">
        <v>0.5234259564331688</v>
      </c>
      <c r="AG2255" s="9">
        <v>0.57732371428571427</v>
      </c>
    </row>
    <row r="2256" spans="3:33">
      <c r="C2256" t="s">
        <v>320</v>
      </c>
      <c r="D2256">
        <v>2005</v>
      </c>
      <c r="E2256" s="9">
        <v>0.21017202797202805</v>
      </c>
      <c r="F2256" s="9">
        <v>3.9780000000000003E-2</v>
      </c>
      <c r="G2256" s="9">
        <v>0</v>
      </c>
      <c r="H2256" s="9">
        <v>0.67500000000000004</v>
      </c>
      <c r="I2256" s="9">
        <v>4.0000000000000001E-3</v>
      </c>
      <c r="J2256" s="9">
        <v>0.28000000000000003</v>
      </c>
      <c r="K2256" s="10">
        <v>0.54108333333333336</v>
      </c>
      <c r="L2256" s="9">
        <v>0.46299999999999997</v>
      </c>
      <c r="M2256" s="9">
        <v>1</v>
      </c>
      <c r="N2256" s="10">
        <v>0.16</v>
      </c>
      <c r="O2256" s="10">
        <v>0.02</v>
      </c>
      <c r="P2256" s="9">
        <v>0.03</v>
      </c>
      <c r="Q2256" s="10">
        <v>7.4999999999999997E-2</v>
      </c>
      <c r="R2256" s="9">
        <v>0.67641599999999991</v>
      </c>
      <c r="S2256" s="9">
        <v>0.24191172547131801</v>
      </c>
      <c r="T2256" s="11">
        <v>0.103683492</v>
      </c>
      <c r="U2256" s="9">
        <v>8.0570540100000001E-3</v>
      </c>
      <c r="V2256" s="10">
        <v>1.0263108999999999E-2</v>
      </c>
      <c r="W2256" s="9">
        <v>3.6266029652120037E-2</v>
      </c>
      <c r="X2256" s="9">
        <v>3.41823568080762E-2</v>
      </c>
      <c r="Y2256" s="9">
        <v>0</v>
      </c>
      <c r="Z2256" s="9">
        <v>0.1</v>
      </c>
      <c r="AA2256" s="10">
        <v>0</v>
      </c>
      <c r="AB2256" s="9">
        <v>0.70403999241699544</v>
      </c>
      <c r="AC2256" s="9">
        <v>0.52100000000000002</v>
      </c>
      <c r="AD2256" s="10">
        <v>0.54472818466198203</v>
      </c>
      <c r="AE2256" s="10">
        <v>0.57280743594053196</v>
      </c>
      <c r="AF2256" s="9">
        <v>0.68585056223603225</v>
      </c>
      <c r="AG2256" s="9">
        <v>0.64529400000000003</v>
      </c>
    </row>
    <row r="2257" spans="3:33">
      <c r="C2257" t="s">
        <v>320</v>
      </c>
      <c r="D2257">
        <v>2006</v>
      </c>
      <c r="E2257" s="9">
        <v>0.21017202797202805</v>
      </c>
      <c r="F2257" s="9">
        <v>3.1824000000000005E-2</v>
      </c>
      <c r="G2257" s="9">
        <v>0</v>
      </c>
      <c r="H2257" s="9">
        <v>0.67500000000000004</v>
      </c>
      <c r="I2257" s="9">
        <v>4.0000000000000001E-3</v>
      </c>
      <c r="J2257" s="9">
        <v>0.28000000000000003</v>
      </c>
      <c r="K2257" s="10">
        <v>0.54108333333333336</v>
      </c>
      <c r="L2257" s="9">
        <v>0.4612</v>
      </c>
      <c r="M2257" s="9">
        <v>1</v>
      </c>
      <c r="N2257" s="10">
        <v>0.16</v>
      </c>
      <c r="O2257" s="10">
        <v>0.03</v>
      </c>
      <c r="P2257" s="9">
        <v>0.03</v>
      </c>
      <c r="Q2257" s="10">
        <v>7.4999999999999997E-2</v>
      </c>
      <c r="R2257" s="9">
        <v>0.6790719999999999</v>
      </c>
      <c r="S2257" s="9">
        <v>0.24191172547131801</v>
      </c>
      <c r="T2257" s="11">
        <v>0.103683492</v>
      </c>
      <c r="U2257" s="9">
        <v>0</v>
      </c>
      <c r="V2257" s="10">
        <v>9.8984121666666671E-3</v>
      </c>
      <c r="W2257" s="9">
        <v>3.6266029652120037E-2</v>
      </c>
      <c r="X2257" s="9">
        <v>3.41823568080762E-2</v>
      </c>
      <c r="Y2257" s="9">
        <v>0</v>
      </c>
      <c r="Z2257" s="9">
        <v>0.1</v>
      </c>
      <c r="AA2257" s="10">
        <v>0</v>
      </c>
      <c r="AB2257" s="9">
        <v>0.71007999243399089</v>
      </c>
      <c r="AC2257" s="9">
        <v>0.58200000000000007</v>
      </c>
      <c r="AD2257" s="10">
        <v>0.54927277384534001</v>
      </c>
      <c r="AE2257" s="10">
        <v>0.60173128188059199</v>
      </c>
      <c r="AF2257" s="9">
        <v>0.8230522826218345</v>
      </c>
      <c r="AG2257" s="9">
        <v>0.74622957142857138</v>
      </c>
    </row>
    <row r="2258" spans="3:33">
      <c r="C2258" t="s">
        <v>320</v>
      </c>
      <c r="D2258">
        <v>2007</v>
      </c>
      <c r="E2258" s="9">
        <v>0.21017202797202805</v>
      </c>
      <c r="F2258" s="9">
        <v>2.3868E-2</v>
      </c>
      <c r="G2258" s="9">
        <v>0</v>
      </c>
      <c r="H2258" s="9">
        <v>0.67500000000000004</v>
      </c>
      <c r="I2258" s="9">
        <v>4.0000000000000001E-3</v>
      </c>
      <c r="J2258" s="9">
        <v>0.28000000000000003</v>
      </c>
      <c r="K2258" s="10">
        <v>0.54108333333333336</v>
      </c>
      <c r="L2258" s="9">
        <v>0.45939999999999998</v>
      </c>
      <c r="M2258" s="9">
        <v>1</v>
      </c>
      <c r="N2258" s="10">
        <v>0.16</v>
      </c>
      <c r="O2258" s="10">
        <v>0.13</v>
      </c>
      <c r="P2258" s="9">
        <v>0.03</v>
      </c>
      <c r="Q2258" s="10">
        <v>7.4999999999999997E-2</v>
      </c>
      <c r="R2258" s="9">
        <v>0.6790719999999999</v>
      </c>
      <c r="S2258" s="9">
        <v>0.24191172547131801</v>
      </c>
      <c r="T2258" s="11">
        <v>0.103683492</v>
      </c>
      <c r="U2258" s="9">
        <v>0</v>
      </c>
      <c r="V2258" s="10">
        <v>9.5337153333333331E-3</v>
      </c>
      <c r="W2258" s="9">
        <v>3.6266029652120037E-2</v>
      </c>
      <c r="X2258" s="9">
        <v>3.41823568080762E-2</v>
      </c>
      <c r="Y2258" s="9">
        <v>0</v>
      </c>
      <c r="Z2258" s="9">
        <v>0.1</v>
      </c>
      <c r="AA2258" s="10">
        <v>0</v>
      </c>
      <c r="AB2258" s="9">
        <v>0.71611999245098645</v>
      </c>
      <c r="AC2258" s="9">
        <v>0.61199999999999999</v>
      </c>
      <c r="AD2258" s="10">
        <v>0.55812724836941396</v>
      </c>
      <c r="AE2258" s="10">
        <v>0.59721706803958807</v>
      </c>
      <c r="AF2258" s="9">
        <v>1</v>
      </c>
      <c r="AG2258" s="9">
        <v>0.83248428571428568</v>
      </c>
    </row>
    <row r="2259" spans="3:33">
      <c r="C2259" t="s">
        <v>320</v>
      </c>
      <c r="D2259">
        <v>2008</v>
      </c>
      <c r="E2259" s="9">
        <v>0.21017202797202805</v>
      </c>
      <c r="F2259" s="9">
        <v>1.5912000000000003E-2</v>
      </c>
      <c r="G2259" s="9">
        <v>0</v>
      </c>
      <c r="H2259" s="9">
        <v>0.67500000000000004</v>
      </c>
      <c r="I2259" s="9">
        <v>4.0000000000000001E-3</v>
      </c>
      <c r="J2259" s="9">
        <v>0.28000000000000003</v>
      </c>
      <c r="K2259" s="10">
        <v>0.54108333333333336</v>
      </c>
      <c r="L2259" s="9">
        <v>0.45760000000000001</v>
      </c>
      <c r="M2259" s="9">
        <v>1</v>
      </c>
      <c r="N2259" s="10">
        <v>0.16</v>
      </c>
      <c r="O2259" s="10">
        <v>0.13259999994188548</v>
      </c>
      <c r="P2259" s="9">
        <v>0.03</v>
      </c>
      <c r="Q2259" s="10">
        <v>7.4999999999999997E-2</v>
      </c>
      <c r="R2259" s="9">
        <v>0.6790719999999999</v>
      </c>
      <c r="S2259" s="9">
        <v>0.24191172547131801</v>
      </c>
      <c r="T2259" s="11">
        <v>0.103683492</v>
      </c>
      <c r="U2259" s="9">
        <v>0</v>
      </c>
      <c r="V2259" s="10">
        <v>9.1690185000000007E-3</v>
      </c>
      <c r="W2259" s="9">
        <v>3.6266029652120037E-2</v>
      </c>
      <c r="X2259" s="9">
        <v>3.41823568080762E-2</v>
      </c>
      <c r="Y2259" s="9">
        <v>0</v>
      </c>
      <c r="Z2259" s="9">
        <v>0.1</v>
      </c>
      <c r="AA2259" s="10">
        <v>0</v>
      </c>
      <c r="AB2259" s="9">
        <v>0.72215999246798179</v>
      </c>
      <c r="AC2259" s="9">
        <v>0.61699999999999999</v>
      </c>
      <c r="AD2259" s="10">
        <v>0.55257820018288606</v>
      </c>
      <c r="AE2259" s="10">
        <v>0.59502138762171009</v>
      </c>
      <c r="AF2259" s="9">
        <v>1</v>
      </c>
      <c r="AG2259" s="9">
        <v>0.93652442857142848</v>
      </c>
    </row>
    <row r="2260" spans="3:33">
      <c r="C2260" t="s">
        <v>320</v>
      </c>
      <c r="D2260">
        <v>2009</v>
      </c>
      <c r="E2260" s="9">
        <v>0.21017202797202805</v>
      </c>
      <c r="F2260" s="9">
        <v>7.9560000000000013E-3</v>
      </c>
      <c r="G2260" s="9">
        <v>0</v>
      </c>
      <c r="H2260" s="9">
        <v>0.67500000000000004</v>
      </c>
      <c r="I2260" s="9">
        <v>4.0000000000000001E-3</v>
      </c>
      <c r="J2260" s="9">
        <v>0.28000000000000003</v>
      </c>
      <c r="K2260" s="10">
        <v>0.54108333333333336</v>
      </c>
      <c r="L2260" s="9">
        <v>0.45579999999999998</v>
      </c>
      <c r="M2260" s="9">
        <v>1</v>
      </c>
      <c r="N2260" s="10">
        <v>0.16</v>
      </c>
      <c r="O2260" s="10">
        <v>0.13519999988377093</v>
      </c>
      <c r="P2260" s="9">
        <v>0.03</v>
      </c>
      <c r="Q2260" s="10">
        <v>7.4999999999999997E-2</v>
      </c>
      <c r="R2260" s="9">
        <v>0.6790719999999999</v>
      </c>
      <c r="S2260" s="9">
        <v>0.24191172547131801</v>
      </c>
      <c r="T2260" s="11">
        <v>0.103683492</v>
      </c>
      <c r="U2260" s="9">
        <v>0</v>
      </c>
      <c r="V2260" s="10">
        <v>9.3523988659011299E-3</v>
      </c>
      <c r="W2260" s="9">
        <v>3.6266029652120037E-2</v>
      </c>
      <c r="X2260" s="9">
        <v>3.41823568080762E-2</v>
      </c>
      <c r="Y2260" s="9">
        <v>0</v>
      </c>
      <c r="Z2260" s="9">
        <v>0.1</v>
      </c>
      <c r="AA2260" s="10">
        <v>0</v>
      </c>
      <c r="AB2260" s="9">
        <v>0.72819999248497735</v>
      </c>
      <c r="AC2260" s="9">
        <v>0.63200000000000001</v>
      </c>
      <c r="AD2260" s="10">
        <v>0.58016031718293404</v>
      </c>
      <c r="AE2260" s="10">
        <v>0.59241833503210606</v>
      </c>
      <c r="AF2260" s="9">
        <v>1</v>
      </c>
      <c r="AG2260" s="9">
        <v>0.91779394041865903</v>
      </c>
    </row>
    <row r="2261" spans="3:33">
      <c r="C2261" t="s">
        <v>320</v>
      </c>
      <c r="D2261">
        <v>2010</v>
      </c>
      <c r="E2261" s="9">
        <v>0.21017202797202805</v>
      </c>
      <c r="F2261" s="9">
        <v>0</v>
      </c>
      <c r="G2261" s="9">
        <v>0</v>
      </c>
      <c r="H2261" s="9">
        <v>0.67500000000000004</v>
      </c>
      <c r="I2261" s="9">
        <v>4.0000000000000001E-3</v>
      </c>
      <c r="J2261" s="9">
        <v>0.28000000000000003</v>
      </c>
      <c r="K2261" s="10">
        <v>0.54108333333333336</v>
      </c>
      <c r="L2261" s="9">
        <v>0.46035799989812076</v>
      </c>
      <c r="M2261" s="9">
        <v>1</v>
      </c>
      <c r="N2261" s="10">
        <v>0.16</v>
      </c>
      <c r="O2261" s="10">
        <v>0.13779999982565641</v>
      </c>
      <c r="P2261" s="9">
        <v>0.03</v>
      </c>
      <c r="Q2261" s="10">
        <v>7.4999999999999997E-2</v>
      </c>
      <c r="R2261" s="9">
        <v>0.6790719999999999</v>
      </c>
      <c r="S2261" s="9">
        <v>0.24191172547131801</v>
      </c>
      <c r="T2261" s="11">
        <v>0.103683492</v>
      </c>
      <c r="U2261" s="9">
        <v>0</v>
      </c>
      <c r="V2261" s="10">
        <v>9.5357792318022591E-3</v>
      </c>
      <c r="W2261" s="9">
        <v>3.6266029652120037E-2</v>
      </c>
      <c r="X2261" s="9">
        <v>3.41823568080762E-2</v>
      </c>
      <c r="Y2261" s="9">
        <v>0</v>
      </c>
      <c r="Z2261" s="9">
        <v>0.1</v>
      </c>
      <c r="AA2261" s="10">
        <v>0</v>
      </c>
      <c r="AB2261" s="9">
        <v>0.73423999250197292</v>
      </c>
      <c r="AC2261" s="9">
        <v>0.64200000000000002</v>
      </c>
      <c r="AD2261" s="10">
        <v>0.57935871402902195</v>
      </c>
      <c r="AE2261" s="10">
        <v>0.59149415170244202</v>
      </c>
      <c r="AF2261" s="9">
        <v>1</v>
      </c>
      <c r="AG2261" s="9">
        <v>0.89906345226588946</v>
      </c>
    </row>
    <row r="2262" spans="3:33">
      <c r="C2262" t="s">
        <v>440</v>
      </c>
      <c r="D2262">
        <v>1995</v>
      </c>
      <c r="E2262" s="9">
        <v>1</v>
      </c>
      <c r="F2262" s="9">
        <v>1.7100000000000001E-2</v>
      </c>
      <c r="G2262" s="9">
        <v>6.0000000000000053E-2</v>
      </c>
      <c r="H2262" s="9">
        <v>0.97500000000000009</v>
      </c>
      <c r="I2262" s="9">
        <v>3.3333333333333335E-3</v>
      </c>
      <c r="J2262" s="9">
        <v>0.13</v>
      </c>
      <c r="K2262" s="10">
        <v>0.2734166666666667</v>
      </c>
      <c r="L2262" s="9">
        <v>0.26600000000000001</v>
      </c>
      <c r="M2262" s="9">
        <v>0.89477207281040039</v>
      </c>
      <c r="N2262" s="10">
        <v>1</v>
      </c>
      <c r="O2262" s="10">
        <v>0.04</v>
      </c>
      <c r="P2262" s="9">
        <v>0.05</v>
      </c>
      <c r="Q2262" s="10">
        <v>0.87499999999999989</v>
      </c>
      <c r="R2262" s="9">
        <v>0.31920000000000004</v>
      </c>
      <c r="S2262" s="9">
        <v>0.39557560975609785</v>
      </c>
      <c r="T2262" s="11">
        <v>0.138266796</v>
      </c>
      <c r="U2262" s="9">
        <v>1.1845356699999999E-3</v>
      </c>
      <c r="V2262" s="10">
        <v>2.2998151500000001E-2</v>
      </c>
      <c r="W2262" s="9">
        <v>1.6662488420424136E-2</v>
      </c>
      <c r="X2262" s="9">
        <v>2.44347857486415E-2</v>
      </c>
      <c r="Y2262" s="9">
        <v>0</v>
      </c>
      <c r="Z2262" s="9">
        <v>0</v>
      </c>
      <c r="AA2262" s="10">
        <v>2.5644563901979149E-3</v>
      </c>
      <c r="AB2262" s="9">
        <v>0.36832002776877781</v>
      </c>
      <c r="AC2262" s="9">
        <v>0.51100000000000001</v>
      </c>
      <c r="AD2262" s="10">
        <v>0.31388689209787846</v>
      </c>
      <c r="AE2262" s="10">
        <v>0.41551591966937212</v>
      </c>
      <c r="AF2262" s="9">
        <v>6.6397703689203332E-4</v>
      </c>
      <c r="AG2262" s="9">
        <v>0.61771828571428566</v>
      </c>
    </row>
    <row r="2263" spans="3:33">
      <c r="C2263" t="s">
        <v>440</v>
      </c>
      <c r="D2263">
        <v>1996</v>
      </c>
      <c r="E2263" s="9">
        <v>1</v>
      </c>
      <c r="F2263" s="9">
        <v>1.6618000000000001E-2</v>
      </c>
      <c r="G2263" s="9">
        <v>5.799999999999994E-2</v>
      </c>
      <c r="H2263" s="9">
        <v>0.97500000000000009</v>
      </c>
      <c r="I2263" s="9">
        <v>3.3333333333333335E-3</v>
      </c>
      <c r="J2263" s="9">
        <v>0.13</v>
      </c>
      <c r="K2263" s="10">
        <v>0.2734166666666667</v>
      </c>
      <c r="L2263" s="9">
        <v>0.26600000000000001</v>
      </c>
      <c r="M2263" s="9">
        <v>0.89769998088393266</v>
      </c>
      <c r="N2263" s="10">
        <v>1</v>
      </c>
      <c r="O2263" s="10">
        <v>0.08</v>
      </c>
      <c r="P2263" s="9">
        <v>0.05</v>
      </c>
      <c r="Q2263" s="10">
        <v>0.87499999999999989</v>
      </c>
      <c r="R2263" s="9">
        <v>0.31920000000000004</v>
      </c>
      <c r="S2263" s="9">
        <v>0.37611707317073206</v>
      </c>
      <c r="T2263" s="11">
        <v>0.138266796</v>
      </c>
      <c r="U2263" s="9">
        <v>5.1940414899999997E-3</v>
      </c>
      <c r="V2263" s="10">
        <v>2.1689270199999999E-2</v>
      </c>
      <c r="W2263" s="9">
        <v>1.6662488420424136E-2</v>
      </c>
      <c r="X2263" s="9">
        <v>2.44347857486415E-2</v>
      </c>
      <c r="Y2263" s="9">
        <v>0</v>
      </c>
      <c r="Z2263" s="9">
        <v>0</v>
      </c>
      <c r="AA2263" s="10">
        <v>2.5644563901979149E-3</v>
      </c>
      <c r="AB2263" s="9">
        <v>0.35488002867918522</v>
      </c>
      <c r="AC2263" s="9">
        <v>0.51600000000000001</v>
      </c>
      <c r="AD2263" s="10">
        <v>0.31008866549262798</v>
      </c>
      <c r="AE2263" s="10">
        <v>0.41379175480398994</v>
      </c>
      <c r="AF2263" s="9">
        <v>1.6771468603415554E-3</v>
      </c>
      <c r="AG2263" s="9">
        <v>0.63197814285714282</v>
      </c>
    </row>
    <row r="2264" spans="3:33">
      <c r="C2264" t="s">
        <v>440</v>
      </c>
      <c r="D2264">
        <v>1997</v>
      </c>
      <c r="E2264" s="9">
        <v>1</v>
      </c>
      <c r="F2264" s="9">
        <v>1.6135999999999998E-2</v>
      </c>
      <c r="G2264" s="9">
        <v>5.5999999999999939E-2</v>
      </c>
      <c r="H2264" s="9">
        <v>0.97500000000000009</v>
      </c>
      <c r="I2264" s="9">
        <v>3.3333333333333335E-3</v>
      </c>
      <c r="J2264" s="9">
        <v>0.13</v>
      </c>
      <c r="K2264" s="10">
        <v>0.2734166666666667</v>
      </c>
      <c r="L2264" s="9">
        <v>0.26600000000000001</v>
      </c>
      <c r="M2264" s="9">
        <v>0.90125750573630481</v>
      </c>
      <c r="N2264" s="10">
        <v>1</v>
      </c>
      <c r="O2264" s="10">
        <v>7.0000000000000007E-2</v>
      </c>
      <c r="P2264" s="9">
        <v>0.05</v>
      </c>
      <c r="Q2264" s="10">
        <v>0.87499999999999989</v>
      </c>
      <c r="R2264" s="9">
        <v>0.31920000000000004</v>
      </c>
      <c r="S2264" s="9">
        <v>0.36098536585365992</v>
      </c>
      <c r="T2264" s="11">
        <v>0.138266796</v>
      </c>
      <c r="U2264" s="9">
        <v>3.7670873699999999E-3</v>
      </c>
      <c r="V2264" s="10">
        <v>2.0380388900000001E-2</v>
      </c>
      <c r="W2264" s="9">
        <v>1.6662488420424136E-2</v>
      </c>
      <c r="X2264" s="9">
        <v>2.44347857486415E-2</v>
      </c>
      <c r="Y2264" s="9">
        <v>0</v>
      </c>
      <c r="Z2264" s="9">
        <v>0</v>
      </c>
      <c r="AA2264" s="10">
        <v>2.5644563901979149E-3</v>
      </c>
      <c r="AB2264" s="9">
        <v>0.34144002958959263</v>
      </c>
      <c r="AC2264" s="9">
        <v>0.48599999999999999</v>
      </c>
      <c r="AD2264" s="10">
        <v>0.33010463519175998</v>
      </c>
      <c r="AE2264" s="10">
        <v>0.398677793293437</v>
      </c>
      <c r="AF2264" s="9">
        <v>3.6574627225933335E-3</v>
      </c>
      <c r="AG2264" s="9">
        <v>0.64985685714285724</v>
      </c>
    </row>
    <row r="2265" spans="3:33">
      <c r="C2265" t="s">
        <v>440</v>
      </c>
      <c r="D2265">
        <v>1998</v>
      </c>
      <c r="E2265" s="9">
        <v>1</v>
      </c>
      <c r="F2265" s="9">
        <v>1.5654000000000001E-2</v>
      </c>
      <c r="G2265" s="9">
        <v>5.4000000000000048E-2</v>
      </c>
      <c r="H2265" s="9">
        <v>0.97500000000000009</v>
      </c>
      <c r="I2265" s="9">
        <v>3.3333333333333335E-3</v>
      </c>
      <c r="J2265" s="9">
        <v>0.13</v>
      </c>
      <c r="K2265" s="10">
        <v>0.2734166666666667</v>
      </c>
      <c r="L2265" s="9">
        <v>0.26600000000000001</v>
      </c>
      <c r="M2265" s="9">
        <v>0.90207032116273345</v>
      </c>
      <c r="N2265" s="10">
        <v>1</v>
      </c>
      <c r="O2265" s="10">
        <v>0.05</v>
      </c>
      <c r="P2265" s="9">
        <v>0.05</v>
      </c>
      <c r="Q2265" s="10">
        <v>0.87499999999999989</v>
      </c>
      <c r="R2265" s="9">
        <v>0.31920000000000004</v>
      </c>
      <c r="S2265" s="9">
        <v>0.36432195121951194</v>
      </c>
      <c r="T2265" s="11">
        <v>0.138266796</v>
      </c>
      <c r="U2265" s="9">
        <v>6.0645367600000001E-3</v>
      </c>
      <c r="V2265" s="10">
        <v>1.9071507599999999E-2</v>
      </c>
      <c r="W2265" s="9">
        <v>1.6662488420424136E-2</v>
      </c>
      <c r="X2265" s="9">
        <v>2.44347857486415E-2</v>
      </c>
      <c r="Y2265" s="9">
        <v>0</v>
      </c>
      <c r="Z2265" s="9">
        <v>0</v>
      </c>
      <c r="AA2265" s="10">
        <v>2.5644563901979149E-3</v>
      </c>
      <c r="AB2265" s="9">
        <v>0.32800003050000004</v>
      </c>
      <c r="AC2265" s="9">
        <v>0.52800000000000002</v>
      </c>
      <c r="AD2265" s="10">
        <v>0.35012060489089203</v>
      </c>
      <c r="AE2265" s="10">
        <v>0.383563831782884</v>
      </c>
      <c r="AF2265" s="9">
        <v>5.6513507769132224E-3</v>
      </c>
      <c r="AG2265" s="9">
        <v>0.67974485714285715</v>
      </c>
    </row>
    <row r="2266" spans="3:33">
      <c r="C2266" t="s">
        <v>440</v>
      </c>
      <c r="D2266">
        <v>1999</v>
      </c>
      <c r="E2266" s="9">
        <v>1</v>
      </c>
      <c r="F2266" s="9">
        <v>1.5172000000000001E-2</v>
      </c>
      <c r="G2266" s="9">
        <v>5.2000000000000046E-2</v>
      </c>
      <c r="H2266" s="9">
        <v>0.97500000000000009</v>
      </c>
      <c r="I2266" s="9">
        <v>3.3333333333333335E-3</v>
      </c>
      <c r="J2266" s="9">
        <v>0.13</v>
      </c>
      <c r="K2266" s="10">
        <v>0.2734166666666667</v>
      </c>
      <c r="L2266" s="9">
        <v>0.26600000000000001</v>
      </c>
      <c r="M2266" s="9">
        <v>0.90455347689513887</v>
      </c>
      <c r="N2266" s="10">
        <v>1</v>
      </c>
      <c r="O2266" s="10">
        <v>0.13</v>
      </c>
      <c r="P2266" s="9">
        <v>0.05</v>
      </c>
      <c r="Q2266" s="10">
        <v>0.87499999999999989</v>
      </c>
      <c r="R2266" s="9">
        <v>0.31920000000000004</v>
      </c>
      <c r="S2266" s="9">
        <v>0.379126829268294</v>
      </c>
      <c r="T2266" s="11">
        <v>0.138266796</v>
      </c>
      <c r="U2266" s="9">
        <v>7.6303766100000005E-3</v>
      </c>
      <c r="V2266" s="10">
        <v>1.7762626300000001E-2</v>
      </c>
      <c r="W2266" s="9">
        <v>1.6662488420424136E-2</v>
      </c>
      <c r="X2266" s="9">
        <v>2.44347857486415E-2</v>
      </c>
      <c r="Y2266" s="9">
        <v>0</v>
      </c>
      <c r="Z2266" s="9">
        <v>0</v>
      </c>
      <c r="AA2266" s="10">
        <v>2.5644563901979149E-3</v>
      </c>
      <c r="AB2266" s="9">
        <v>0.32599998470000002</v>
      </c>
      <c r="AC2266" s="9">
        <v>0.54500000000000004</v>
      </c>
      <c r="AD2266" s="10">
        <v>0.355318979360565</v>
      </c>
      <c r="AE2266" s="10">
        <v>0.39532203524696097</v>
      </c>
      <c r="AF2266" s="9">
        <v>1.0408944235981555E-2</v>
      </c>
      <c r="AG2266" s="9">
        <v>0.7305707142857143</v>
      </c>
    </row>
    <row r="2267" spans="3:33">
      <c r="C2267" t="s">
        <v>440</v>
      </c>
      <c r="D2267">
        <v>2000</v>
      </c>
      <c r="E2267" s="9">
        <v>1</v>
      </c>
      <c r="F2267" s="9">
        <v>1.4690000000000002E-2</v>
      </c>
      <c r="G2267" s="9">
        <v>5.0000000000000044E-2</v>
      </c>
      <c r="H2267" s="9">
        <v>0.97500000000000009</v>
      </c>
      <c r="I2267" s="9">
        <v>3.3333333333333335E-3</v>
      </c>
      <c r="J2267" s="9">
        <v>0.13</v>
      </c>
      <c r="K2267" s="10">
        <v>0.2734166666666667</v>
      </c>
      <c r="L2267" s="9">
        <v>0.26600000000000001</v>
      </c>
      <c r="M2267" s="9">
        <v>0.90600070021408508</v>
      </c>
      <c r="N2267" s="10">
        <v>1</v>
      </c>
      <c r="O2267" s="10">
        <v>0.09</v>
      </c>
      <c r="P2267" s="9">
        <v>0.05</v>
      </c>
      <c r="Q2267" s="10">
        <v>0.87499999999999989</v>
      </c>
      <c r="R2267" s="9">
        <v>0.31920000000000004</v>
      </c>
      <c r="S2267" s="9">
        <v>0.39317073170731787</v>
      </c>
      <c r="T2267" s="11">
        <v>0.138266796</v>
      </c>
      <c r="U2267" s="9">
        <v>1.9810102100000001E-3</v>
      </c>
      <c r="V2267" s="10">
        <v>1.6453744999999999E-2</v>
      </c>
      <c r="W2267" s="9">
        <v>1.6662488420424136E-2</v>
      </c>
      <c r="X2267" s="9">
        <v>2.44347857486415E-2</v>
      </c>
      <c r="Y2267" s="9">
        <v>0</v>
      </c>
      <c r="Z2267" s="9">
        <v>0</v>
      </c>
      <c r="AA2267" s="10">
        <v>2.5644563901979149E-3</v>
      </c>
      <c r="AB2267" s="9">
        <v>0.2976666513666667</v>
      </c>
      <c r="AC2267" s="9">
        <v>0.51800000000000002</v>
      </c>
      <c r="AD2267" s="10">
        <v>0.36051735383023803</v>
      </c>
      <c r="AE2267" s="10">
        <v>0.40708023871103799</v>
      </c>
      <c r="AF2267" s="9">
        <v>2.478266185777311E-2</v>
      </c>
      <c r="AG2267" s="9">
        <v>0.78901985714285716</v>
      </c>
    </row>
    <row r="2268" spans="3:33">
      <c r="C2268" t="s">
        <v>440</v>
      </c>
      <c r="D2268">
        <v>2001</v>
      </c>
      <c r="E2268" s="9">
        <v>1</v>
      </c>
      <c r="F2268" s="9">
        <v>1.4983799993433057E-2</v>
      </c>
      <c r="G2268" s="9">
        <v>4.7999999999999932E-2</v>
      </c>
      <c r="H2268" s="9">
        <v>0.97500000000000009</v>
      </c>
      <c r="I2268" s="9">
        <v>3.3333333333333335E-3</v>
      </c>
      <c r="J2268" s="9">
        <v>0.13</v>
      </c>
      <c r="K2268" s="10">
        <v>0.2734166666666667</v>
      </c>
      <c r="L2268" s="9">
        <v>0.26700000000000002</v>
      </c>
      <c r="M2268" s="9">
        <v>0.90785411841533703</v>
      </c>
      <c r="N2268" s="10">
        <v>1</v>
      </c>
      <c r="O2268" s="10">
        <v>0.04</v>
      </c>
      <c r="P2268" s="9">
        <v>0.05</v>
      </c>
      <c r="Q2268" s="10">
        <v>0.87499999999999989</v>
      </c>
      <c r="R2268" s="9">
        <v>0.31920000000000004</v>
      </c>
      <c r="S2268" s="9">
        <v>0.39024390243902585</v>
      </c>
      <c r="T2268" s="11">
        <v>0.138266796</v>
      </c>
      <c r="U2268" s="9">
        <v>1.97349695E-3</v>
      </c>
      <c r="V2268" s="10">
        <v>1.565977415E-2</v>
      </c>
      <c r="W2268" s="9">
        <v>1.6662488420424136E-2</v>
      </c>
      <c r="X2268" s="9">
        <v>2.44347857486415E-2</v>
      </c>
      <c r="Y2268" s="9">
        <v>0</v>
      </c>
      <c r="Z2268" s="9">
        <v>0</v>
      </c>
      <c r="AA2268" s="10">
        <v>2.5644563901979149E-3</v>
      </c>
      <c r="AB2268" s="9">
        <v>0.26933331803333327</v>
      </c>
      <c r="AC2268" s="9">
        <v>0.498</v>
      </c>
      <c r="AD2268" s="10">
        <v>0.38060484625554397</v>
      </c>
      <c r="AE2268" s="10">
        <v>0.41598335334629499</v>
      </c>
      <c r="AF2268" s="9">
        <v>5.9004387239631216E-2</v>
      </c>
      <c r="AG2268" s="9">
        <v>0.87472242857142857</v>
      </c>
    </row>
    <row r="2269" spans="3:33">
      <c r="C2269" t="s">
        <v>440</v>
      </c>
      <c r="D2269">
        <v>2002</v>
      </c>
      <c r="E2269" s="9">
        <v>1</v>
      </c>
      <c r="F2269" s="9">
        <v>1.5277599986866118E-2</v>
      </c>
      <c r="G2269" s="9">
        <v>4.599999999999993E-2</v>
      </c>
      <c r="H2269" s="9">
        <v>0.97500000000000009</v>
      </c>
      <c r="I2269" s="9">
        <v>3.3333333333333335E-3</v>
      </c>
      <c r="J2269" s="9">
        <v>0.13</v>
      </c>
      <c r="K2269" s="10">
        <v>0.2734166666666667</v>
      </c>
      <c r="L2269" s="9">
        <v>0.26800000000000002</v>
      </c>
      <c r="M2269" s="9">
        <v>0.910193509551945</v>
      </c>
      <c r="N2269" s="10">
        <v>1</v>
      </c>
      <c r="O2269" s="10">
        <v>0.03</v>
      </c>
      <c r="P2269" s="9">
        <v>0.05</v>
      </c>
      <c r="Q2269" s="10">
        <v>0.87499999999999989</v>
      </c>
      <c r="R2269" s="9">
        <v>0.31920000000000004</v>
      </c>
      <c r="S2269" s="9">
        <v>0.39829268292682996</v>
      </c>
      <c r="T2269" s="11">
        <v>0.138266796</v>
      </c>
      <c r="U2269" s="9">
        <v>1.8518518499999999E-3</v>
      </c>
      <c r="V2269" s="10">
        <v>1.4865803299999999E-2</v>
      </c>
      <c r="W2269" s="9">
        <v>1.6662488420424136E-2</v>
      </c>
      <c r="X2269" s="9">
        <v>2.44347857486415E-2</v>
      </c>
      <c r="Y2269" s="9">
        <v>0</v>
      </c>
      <c r="Z2269" s="9">
        <v>0</v>
      </c>
      <c r="AA2269" s="10">
        <v>2.5644563901979149E-3</v>
      </c>
      <c r="AB2269" s="9">
        <v>0.24099998470000006</v>
      </c>
      <c r="AC2269" s="9">
        <v>0.48700000000000004</v>
      </c>
      <c r="AD2269" s="10">
        <v>0.40069233868085002</v>
      </c>
      <c r="AE2269" s="10">
        <v>0.42488646798155194</v>
      </c>
      <c r="AF2269" s="9">
        <v>0.13465468787056112</v>
      </c>
      <c r="AG2269" s="9">
        <v>0.94807199999999991</v>
      </c>
    </row>
    <row r="2270" spans="3:33">
      <c r="C2270" t="s">
        <v>440</v>
      </c>
      <c r="D2270">
        <v>2003</v>
      </c>
      <c r="E2270" s="9">
        <v>1</v>
      </c>
      <c r="F2270" s="9">
        <v>1.5571399980299177E-2</v>
      </c>
      <c r="G2270" s="9">
        <v>4.4000000000000039E-2</v>
      </c>
      <c r="H2270" s="9">
        <v>0.97500000000000009</v>
      </c>
      <c r="I2270" s="9">
        <v>3.3333333333333335E-3</v>
      </c>
      <c r="J2270" s="9">
        <v>0.13</v>
      </c>
      <c r="K2270" s="10">
        <v>0.2734166666666667</v>
      </c>
      <c r="L2270" s="9">
        <v>0.26899999999999996</v>
      </c>
      <c r="M2270" s="9">
        <v>0.91841755650488255</v>
      </c>
      <c r="N2270" s="10">
        <v>1</v>
      </c>
      <c r="O2270" s="10">
        <v>0.04</v>
      </c>
      <c r="P2270" s="9">
        <v>0.05</v>
      </c>
      <c r="Q2270" s="10">
        <v>0.87499999999999989</v>
      </c>
      <c r="R2270" s="9">
        <v>0.31920000000000004</v>
      </c>
      <c r="S2270" s="9">
        <v>0.39984878048780592</v>
      </c>
      <c r="T2270" s="11">
        <v>0.138266796</v>
      </c>
      <c r="U2270" s="9">
        <v>1.5370319900000001E-3</v>
      </c>
      <c r="V2270" s="10">
        <v>1.407183245E-2</v>
      </c>
      <c r="W2270" s="9">
        <v>1.6662488420424136E-2</v>
      </c>
      <c r="X2270" s="9">
        <v>2.44347857486415E-2</v>
      </c>
      <c r="Y2270" s="9">
        <v>0</v>
      </c>
      <c r="Z2270" s="9">
        <v>0</v>
      </c>
      <c r="AA2270" s="10">
        <v>2.5644563901979149E-3</v>
      </c>
      <c r="AB2270" s="9">
        <v>0.21266665136666674</v>
      </c>
      <c r="AC2270" s="9">
        <v>0.50800000000000001</v>
      </c>
      <c r="AD2270" s="10">
        <v>0.333016904854044</v>
      </c>
      <c r="AE2270" s="10">
        <v>0.38660546275902197</v>
      </c>
      <c r="AF2270" s="9">
        <v>0.27766462468502445</v>
      </c>
      <c r="AG2270" s="9">
        <v>0.9386148571428572</v>
      </c>
    </row>
    <row r="2271" spans="3:33">
      <c r="C2271" t="s">
        <v>440</v>
      </c>
      <c r="D2271">
        <v>2004</v>
      </c>
      <c r="E2271" s="9">
        <v>1</v>
      </c>
      <c r="F2271" s="9">
        <v>1.5865199973732234E-2</v>
      </c>
      <c r="G2271" s="9">
        <v>4.2000000000000037E-2</v>
      </c>
      <c r="H2271" s="9">
        <v>0.97500000000000009</v>
      </c>
      <c r="I2271" s="9">
        <v>3.3333333333333335E-3</v>
      </c>
      <c r="J2271" s="9">
        <v>0.13</v>
      </c>
      <c r="K2271" s="10">
        <v>0.2734166666666667</v>
      </c>
      <c r="L2271" s="9">
        <v>0.27</v>
      </c>
      <c r="M2271" s="9">
        <v>0.91918380242125908</v>
      </c>
      <c r="N2271" s="10">
        <v>1</v>
      </c>
      <c r="O2271" s="10">
        <v>0.06</v>
      </c>
      <c r="P2271" s="9">
        <v>0.05</v>
      </c>
      <c r="Q2271" s="10">
        <v>0.87499999999999989</v>
      </c>
      <c r="R2271" s="9">
        <v>0.31816</v>
      </c>
      <c r="S2271" s="9">
        <v>0.39157560975609806</v>
      </c>
      <c r="T2271" s="11">
        <v>0.138266796</v>
      </c>
      <c r="U2271" s="9">
        <v>1.30193592E-3</v>
      </c>
      <c r="V2271" s="10">
        <v>1.32778616E-2</v>
      </c>
      <c r="W2271" s="9">
        <v>1.6662488420424136E-2</v>
      </c>
      <c r="X2271" s="9">
        <v>2.44347857486415E-2</v>
      </c>
      <c r="Y2271" s="9">
        <v>0</v>
      </c>
      <c r="Z2271" s="9">
        <v>0</v>
      </c>
      <c r="AA2271" s="10">
        <v>2.5644563901979149E-3</v>
      </c>
      <c r="AB2271" s="9">
        <v>0.1843333180333333</v>
      </c>
      <c r="AC2271" s="9">
        <v>0.52800000000000002</v>
      </c>
      <c r="AD2271" s="10">
        <v>0.29865116836454997</v>
      </c>
      <c r="AE2271" s="10">
        <v>0.38390290484262601</v>
      </c>
      <c r="AF2271" s="9">
        <v>0.56943917055623772</v>
      </c>
      <c r="AG2271" s="9">
        <v>0.99588585714285727</v>
      </c>
    </row>
    <row r="2272" spans="3:33">
      <c r="C2272" t="s">
        <v>440</v>
      </c>
      <c r="D2272">
        <v>2005</v>
      </c>
      <c r="E2272" s="9">
        <v>1</v>
      </c>
      <c r="F2272" s="9">
        <v>1.6158999967165289E-2</v>
      </c>
      <c r="G2272" s="9">
        <v>4.0000000000000036E-2</v>
      </c>
      <c r="H2272" s="9">
        <v>0.97500000000000009</v>
      </c>
      <c r="I2272" s="9">
        <v>3.3333333333333335E-3</v>
      </c>
      <c r="J2272" s="9">
        <v>0.13</v>
      </c>
      <c r="K2272" s="10">
        <v>0.2734166666666667</v>
      </c>
      <c r="L2272" s="9">
        <v>0.27100000000000002</v>
      </c>
      <c r="M2272" s="9">
        <v>0.92022631190618553</v>
      </c>
      <c r="N2272" s="10">
        <v>1</v>
      </c>
      <c r="O2272" s="10">
        <v>0.03</v>
      </c>
      <c r="P2272" s="9">
        <v>0.05</v>
      </c>
      <c r="Q2272" s="10">
        <v>0.87499999999999989</v>
      </c>
      <c r="R2272" s="9">
        <v>0.31971200000000011</v>
      </c>
      <c r="S2272" s="9">
        <v>0.39060000000000006</v>
      </c>
      <c r="T2272" s="11">
        <v>0.138266796</v>
      </c>
      <c r="U2272" s="9">
        <v>3.7669004999999996E-4</v>
      </c>
      <c r="V2272" s="10">
        <v>1.2483890750000001E-2</v>
      </c>
      <c r="W2272" s="9">
        <v>1.6662488420424136E-2</v>
      </c>
      <c r="X2272" s="9">
        <v>2.44347857486415E-2</v>
      </c>
      <c r="Y2272" s="9">
        <v>0</v>
      </c>
      <c r="Z2272" s="9">
        <v>0</v>
      </c>
      <c r="AA2272" s="10">
        <v>2.5644563901979149E-3</v>
      </c>
      <c r="AB2272" s="9">
        <v>0.15599998469999998</v>
      </c>
      <c r="AC2272" s="9">
        <v>0.51300000000000001</v>
      </c>
      <c r="AD2272" s="10">
        <v>0.32160875670135602</v>
      </c>
      <c r="AE2272" s="10">
        <v>0.369479749348048</v>
      </c>
      <c r="AF2272" s="9">
        <v>0.93142391430899996</v>
      </c>
      <c r="AG2272" s="9">
        <v>1</v>
      </c>
    </row>
    <row r="2273" spans="3:33">
      <c r="C2273" t="s">
        <v>440</v>
      </c>
      <c r="D2273">
        <v>2006</v>
      </c>
      <c r="E2273" s="9">
        <v>1</v>
      </c>
      <c r="F2273" s="9">
        <v>1.6452799960598351E-2</v>
      </c>
      <c r="G2273" s="9">
        <v>4.0000000000000036E-2</v>
      </c>
      <c r="H2273" s="9">
        <v>0.97500000000000009</v>
      </c>
      <c r="I2273" s="9">
        <v>3.3333333333333335E-3</v>
      </c>
      <c r="J2273" s="9">
        <v>0.13</v>
      </c>
      <c r="K2273" s="10">
        <v>0.2734166666666667</v>
      </c>
      <c r="L2273" s="9">
        <v>0.2712</v>
      </c>
      <c r="M2273" s="9">
        <v>0.92246785607789894</v>
      </c>
      <c r="N2273" s="10">
        <v>1</v>
      </c>
      <c r="O2273" s="10">
        <v>0.04</v>
      </c>
      <c r="P2273" s="9">
        <v>0.05</v>
      </c>
      <c r="Q2273" s="10">
        <v>0.87499999999999989</v>
      </c>
      <c r="R2273" s="9">
        <v>0.3144880000000001</v>
      </c>
      <c r="S2273" s="9">
        <v>0.36713658536585403</v>
      </c>
      <c r="T2273" s="11">
        <v>0.138266796</v>
      </c>
      <c r="U2273" s="9">
        <v>9.9021780000000011E-4</v>
      </c>
      <c r="V2273" s="10">
        <v>1.2809135333333334E-2</v>
      </c>
      <c r="W2273" s="9">
        <v>1.6662488420424136E-2</v>
      </c>
      <c r="X2273" s="9">
        <v>2.44347857486415E-2</v>
      </c>
      <c r="Y2273" s="9">
        <v>0</v>
      </c>
      <c r="Z2273" s="9">
        <v>0</v>
      </c>
      <c r="AA2273" s="10">
        <v>2.5644563901979149E-3</v>
      </c>
      <c r="AB2273" s="9">
        <v>0.19080001830000004</v>
      </c>
      <c r="AC2273" s="9">
        <v>0.52400000000000002</v>
      </c>
      <c r="AD2273" s="10">
        <v>0.35453781326781197</v>
      </c>
      <c r="AE2273" s="10">
        <v>0.31315428655713601</v>
      </c>
      <c r="AF2273" s="9">
        <v>1</v>
      </c>
      <c r="AG2273" s="9">
        <v>1</v>
      </c>
    </row>
    <row r="2274" spans="3:33">
      <c r="C2274" t="s">
        <v>440</v>
      </c>
      <c r="D2274">
        <v>2007</v>
      </c>
      <c r="E2274" s="9">
        <v>1</v>
      </c>
      <c r="F2274" s="9">
        <v>1.674659995403141E-2</v>
      </c>
      <c r="G2274" s="9">
        <v>4.0000000000000036E-2</v>
      </c>
      <c r="H2274" s="9">
        <v>0.97500000000000009</v>
      </c>
      <c r="I2274" s="9">
        <v>3.3333333333333335E-3</v>
      </c>
      <c r="J2274" s="9">
        <v>0.13</v>
      </c>
      <c r="K2274" s="10">
        <v>0.2734166666666667</v>
      </c>
      <c r="L2274" s="9">
        <v>0.27140000000000003</v>
      </c>
      <c r="M2274" s="9">
        <v>0.92268364725704222</v>
      </c>
      <c r="N2274" s="10">
        <v>1</v>
      </c>
      <c r="O2274" s="10">
        <v>0.03</v>
      </c>
      <c r="P2274" s="9">
        <v>0.05</v>
      </c>
      <c r="Q2274" s="10">
        <v>0.87499999999999989</v>
      </c>
      <c r="R2274" s="9">
        <v>0.3144880000000001</v>
      </c>
      <c r="S2274" s="9">
        <v>0.35004878048780597</v>
      </c>
      <c r="T2274" s="11">
        <v>0.138266796</v>
      </c>
      <c r="U2274" s="9">
        <v>0</v>
      </c>
      <c r="V2274" s="10">
        <v>1.3134379916666666E-2</v>
      </c>
      <c r="W2274" s="9">
        <v>1.6662488420424136E-2</v>
      </c>
      <c r="X2274" s="9">
        <v>2.44347857486415E-2</v>
      </c>
      <c r="Y2274" s="9">
        <v>0</v>
      </c>
      <c r="Z2274" s="9">
        <v>0</v>
      </c>
      <c r="AA2274" s="10">
        <v>2.5644563901979149E-3</v>
      </c>
      <c r="AB2274" s="9">
        <v>0.19940000000000002</v>
      </c>
      <c r="AC2274" s="9">
        <v>0.52200000000000002</v>
      </c>
      <c r="AD2274" s="10">
        <v>0.36633890950722997</v>
      </c>
      <c r="AE2274" s="10">
        <v>0.303427283697348</v>
      </c>
      <c r="AF2274" s="9">
        <v>1</v>
      </c>
      <c r="AG2274" s="9">
        <v>1</v>
      </c>
    </row>
    <row r="2275" spans="3:33">
      <c r="C2275" t="s">
        <v>440</v>
      </c>
      <c r="D2275">
        <v>2008</v>
      </c>
      <c r="E2275" s="9">
        <v>1</v>
      </c>
      <c r="F2275" s="9">
        <v>1.7040399947464466E-2</v>
      </c>
      <c r="G2275" s="9">
        <v>4.0000000000000036E-2</v>
      </c>
      <c r="H2275" s="9">
        <v>0.97500000000000009</v>
      </c>
      <c r="I2275" s="9">
        <v>3.3333333333333335E-3</v>
      </c>
      <c r="J2275" s="9">
        <v>0.13</v>
      </c>
      <c r="K2275" s="10">
        <v>0.2734166666666667</v>
      </c>
      <c r="L2275" s="9">
        <v>0.27160000000000001</v>
      </c>
      <c r="M2275" s="9">
        <v>0.92386913603453291</v>
      </c>
      <c r="N2275" s="10">
        <v>1</v>
      </c>
      <c r="O2275" s="10">
        <v>3.0599999986588956E-2</v>
      </c>
      <c r="P2275" s="9">
        <v>0.05</v>
      </c>
      <c r="Q2275" s="10">
        <v>0.87499999999999989</v>
      </c>
      <c r="R2275" s="9">
        <v>0.3144880000000001</v>
      </c>
      <c r="S2275" s="9">
        <v>0.34310731707317188</v>
      </c>
      <c r="T2275" s="11">
        <v>0.138266796</v>
      </c>
      <c r="U2275" s="9">
        <v>0</v>
      </c>
      <c r="V2275" s="10">
        <v>1.34596245E-2</v>
      </c>
      <c r="W2275" s="9">
        <v>1.6662488420424136E-2</v>
      </c>
      <c r="X2275" s="9">
        <v>2.44347857486415E-2</v>
      </c>
      <c r="Y2275" s="9">
        <v>0</v>
      </c>
      <c r="Z2275" s="9">
        <v>0</v>
      </c>
      <c r="AA2275" s="10">
        <v>2.5644563901979149E-3</v>
      </c>
      <c r="AB2275" s="9">
        <v>0.21541199964210389</v>
      </c>
      <c r="AC2275" s="9">
        <v>0.498</v>
      </c>
      <c r="AD2275" s="10">
        <v>0.37898384350820596</v>
      </c>
      <c r="AE2275" s="10">
        <v>0.31790611576204197</v>
      </c>
      <c r="AF2275" s="9">
        <v>1</v>
      </c>
      <c r="AG2275" s="9">
        <v>1</v>
      </c>
    </row>
    <row r="2276" spans="3:33">
      <c r="C2276" t="s">
        <v>440</v>
      </c>
      <c r="D2276">
        <v>2009</v>
      </c>
      <c r="E2276" s="9">
        <v>1</v>
      </c>
      <c r="F2276" s="9">
        <v>1.7334199940897525E-2</v>
      </c>
      <c r="G2276" s="9">
        <v>5.919999957084654E-2</v>
      </c>
      <c r="H2276" s="9">
        <v>0.97500000000000009</v>
      </c>
      <c r="I2276" s="9">
        <v>3.3333333333333335E-3</v>
      </c>
      <c r="J2276" s="9">
        <v>0.14739999961107975</v>
      </c>
      <c r="K2276" s="10">
        <v>0.2734166666666667</v>
      </c>
      <c r="L2276" s="9">
        <v>0.27179999999999999</v>
      </c>
      <c r="M2276" s="9">
        <v>0.95382055363763696</v>
      </c>
      <c r="N2276" s="10">
        <v>1</v>
      </c>
      <c r="O2276" s="10">
        <v>3.1199999973177909E-2</v>
      </c>
      <c r="P2276" s="9">
        <v>0.05</v>
      </c>
      <c r="Q2276" s="10">
        <v>0.87499999999999989</v>
      </c>
      <c r="R2276" s="9">
        <v>0.3144880000000001</v>
      </c>
      <c r="S2276" s="9">
        <v>0.37024517012513003</v>
      </c>
      <c r="T2276" s="11">
        <v>0.138266796</v>
      </c>
      <c r="U2276" s="9">
        <v>0</v>
      </c>
      <c r="V2276" s="10">
        <v>1.3728816983983079E-2</v>
      </c>
      <c r="W2276" s="9">
        <v>1.6662488420424136E-2</v>
      </c>
      <c r="X2276" s="9">
        <v>2.44347857486415E-2</v>
      </c>
      <c r="Y2276" s="9">
        <v>0</v>
      </c>
      <c r="Z2276" s="9">
        <v>0</v>
      </c>
      <c r="AA2276" s="10">
        <v>2.5644563901979149E-3</v>
      </c>
      <c r="AB2276" s="9">
        <v>0.23142399928420776</v>
      </c>
      <c r="AC2276" s="9">
        <v>0.50800000000000001</v>
      </c>
      <c r="AD2276" s="10">
        <v>0.355021955617836</v>
      </c>
      <c r="AE2276" s="10">
        <v>0.31034588771004601</v>
      </c>
      <c r="AF2276" s="9">
        <v>1</v>
      </c>
      <c r="AG2276" s="9">
        <v>1</v>
      </c>
    </row>
    <row r="2277" spans="3:33">
      <c r="C2277" t="s">
        <v>440</v>
      </c>
      <c r="D2277">
        <v>2010</v>
      </c>
      <c r="E2277" s="9">
        <v>1</v>
      </c>
      <c r="F2277" s="9">
        <v>1.7627999934330583E-2</v>
      </c>
      <c r="G2277" s="9">
        <v>7.8399999141693155E-2</v>
      </c>
      <c r="H2277" s="9">
        <v>0.97500000000000009</v>
      </c>
      <c r="I2277" s="9">
        <v>3.3333333333333335E-3</v>
      </c>
      <c r="J2277" s="9">
        <v>0.16479999922215938</v>
      </c>
      <c r="K2277" s="10">
        <v>0.2734166666666667</v>
      </c>
      <c r="L2277" s="9">
        <v>0.27451799993924797</v>
      </c>
      <c r="M2277" s="9">
        <v>0.95382055363763696</v>
      </c>
      <c r="N2277" s="10">
        <v>1</v>
      </c>
      <c r="O2277" s="10">
        <v>3.1799999959766866E-2</v>
      </c>
      <c r="P2277" s="9">
        <v>0.05</v>
      </c>
      <c r="Q2277" s="10">
        <v>0.87499999999999989</v>
      </c>
      <c r="R2277" s="9">
        <v>0.3144880000000001</v>
      </c>
      <c r="S2277" s="9">
        <v>0.3973830231770884</v>
      </c>
      <c r="T2277" s="11">
        <v>0.138266796</v>
      </c>
      <c r="U2277" s="9">
        <v>0</v>
      </c>
      <c r="V2277" s="10">
        <v>1.3998009467966158E-2</v>
      </c>
      <c r="W2277" s="9">
        <v>1.6662488420424136E-2</v>
      </c>
      <c r="X2277" s="9">
        <v>2.44347857486415E-2</v>
      </c>
      <c r="Y2277" s="9">
        <v>0</v>
      </c>
      <c r="Z2277" s="9">
        <v>0</v>
      </c>
      <c r="AA2277" s="10">
        <v>2.5644563901979149E-3</v>
      </c>
      <c r="AB2277" s="9">
        <v>0.24743599892631163</v>
      </c>
      <c r="AC2277" s="9">
        <v>0.503</v>
      </c>
      <c r="AD2277" s="10">
        <v>0.35647173602925253</v>
      </c>
      <c r="AE2277" s="10">
        <v>0.31224242879055453</v>
      </c>
      <c r="AF2277" s="9">
        <v>1</v>
      </c>
      <c r="AG2277" s="9">
        <v>1</v>
      </c>
    </row>
    <row r="2278" spans="3:33">
      <c r="C2278" t="s">
        <v>324</v>
      </c>
      <c r="D2278">
        <v>1995</v>
      </c>
      <c r="E2278" s="9">
        <v>0.37583349535080302</v>
      </c>
      <c r="F2278" s="9">
        <v>1.5789999999999998E-2</v>
      </c>
      <c r="G2278" s="9">
        <v>0.32999999999999996</v>
      </c>
      <c r="H2278" s="9">
        <v>0.30000000000000004</v>
      </c>
      <c r="I2278" s="9">
        <v>0.64666666666666661</v>
      </c>
      <c r="J2278" s="9">
        <v>0.67999999999999994</v>
      </c>
      <c r="K2278" s="10">
        <v>0.71575</v>
      </c>
      <c r="L2278" s="9">
        <v>0.91700000000000004</v>
      </c>
      <c r="M2278" s="9">
        <v>0.99946428571428569</v>
      </c>
      <c r="N2278" s="10">
        <v>0.24</v>
      </c>
      <c r="O2278" s="10">
        <v>0.71</v>
      </c>
      <c r="P2278" s="9">
        <v>1</v>
      </c>
      <c r="Q2278" s="10">
        <v>0.40749999999999997</v>
      </c>
      <c r="R2278" s="9">
        <v>0.9788</v>
      </c>
      <c r="S2278" s="9">
        <v>1</v>
      </c>
      <c r="T2278" s="11">
        <v>0.83391731000000002</v>
      </c>
      <c r="U2278" s="9">
        <v>4.9688008119999995E-2</v>
      </c>
      <c r="V2278" s="10">
        <v>1</v>
      </c>
      <c r="W2278" s="9">
        <v>0</v>
      </c>
      <c r="X2278" s="9">
        <v>0</v>
      </c>
      <c r="Y2278" s="9">
        <v>0.95199999999999996</v>
      </c>
      <c r="Z2278" s="9">
        <v>0.33</v>
      </c>
      <c r="AA2278" s="10">
        <v>0.24321037697608427</v>
      </c>
      <c r="AB2278" s="9">
        <v>0.90100000381000001</v>
      </c>
      <c r="AC2278" s="9">
        <v>0.36768000034242865</v>
      </c>
      <c r="AD2278" s="10">
        <v>0.10977350835897792</v>
      </c>
      <c r="AE2278" s="10">
        <v>0.23970967183096709</v>
      </c>
      <c r="AF2278" s="9">
        <v>7.6789989047714184E-4</v>
      </c>
      <c r="AG2278" s="9">
        <v>1.2596114310196468E-2</v>
      </c>
    </row>
    <row r="2279" spans="3:33">
      <c r="C2279" t="s">
        <v>324</v>
      </c>
      <c r="D2279">
        <v>1996</v>
      </c>
      <c r="E2279" s="9">
        <v>0.37583349535080302</v>
      </c>
      <c r="F2279" s="9">
        <v>1.5789999999999998E-2</v>
      </c>
      <c r="G2279" s="9">
        <v>0.32999999999999996</v>
      </c>
      <c r="H2279" s="9">
        <v>0.30000000000000004</v>
      </c>
      <c r="I2279" s="9">
        <v>0.64666666666666661</v>
      </c>
      <c r="J2279" s="9">
        <v>0.66399999999999992</v>
      </c>
      <c r="K2279" s="10">
        <v>0.71575</v>
      </c>
      <c r="L2279" s="9">
        <v>0.90599999999999992</v>
      </c>
      <c r="M2279" s="9">
        <v>0.99951999999999996</v>
      </c>
      <c r="N2279" s="10">
        <v>0.24</v>
      </c>
      <c r="O2279" s="10">
        <v>0.1</v>
      </c>
      <c r="P2279" s="9">
        <v>1</v>
      </c>
      <c r="Q2279" s="10">
        <v>0.40749999999999997</v>
      </c>
      <c r="R2279" s="9">
        <v>0.9788</v>
      </c>
      <c r="S2279" s="9">
        <v>1</v>
      </c>
      <c r="T2279" s="11">
        <v>0.83391731000000002</v>
      </c>
      <c r="U2279" s="9">
        <v>9.2100261280000012E-2</v>
      </c>
      <c r="V2279" s="10">
        <v>1</v>
      </c>
      <c r="W2279" s="9">
        <v>0</v>
      </c>
      <c r="X2279" s="9">
        <v>0</v>
      </c>
      <c r="Y2279" s="9">
        <v>0.95199999999999996</v>
      </c>
      <c r="Z2279" s="9">
        <v>0.33</v>
      </c>
      <c r="AA2279" s="10">
        <v>0.24321037697608427</v>
      </c>
      <c r="AB2279" s="9">
        <v>0.89088889227555557</v>
      </c>
      <c r="AC2279" s="9">
        <v>0.37534000017121427</v>
      </c>
      <c r="AD2279" s="10">
        <v>0.10180970258875802</v>
      </c>
      <c r="AE2279" s="10">
        <v>0.23439762443847001</v>
      </c>
      <c r="AF2279" s="9">
        <v>7.842381856307093E-4</v>
      </c>
      <c r="AG2279" s="9">
        <v>1.2869942875504494E-2</v>
      </c>
    </row>
    <row r="2280" spans="3:33">
      <c r="C2280" t="s">
        <v>324</v>
      </c>
      <c r="D2280">
        <v>1997</v>
      </c>
      <c r="E2280" s="9">
        <v>0.37583349535080302</v>
      </c>
      <c r="F2280" s="9">
        <v>1.5789999999999998E-2</v>
      </c>
      <c r="G2280" s="9">
        <v>0.32999999999999996</v>
      </c>
      <c r="H2280" s="9">
        <v>0.30000000000000004</v>
      </c>
      <c r="I2280" s="9">
        <v>0.64666666666666661</v>
      </c>
      <c r="J2280" s="9">
        <v>0.64799999999999991</v>
      </c>
      <c r="K2280" s="10">
        <v>0.71575</v>
      </c>
      <c r="L2280" s="9">
        <v>0.89500000000000002</v>
      </c>
      <c r="M2280" s="9">
        <v>0.99956875000000001</v>
      </c>
      <c r="N2280" s="10">
        <v>0.24</v>
      </c>
      <c r="O2280" s="10">
        <v>0.15</v>
      </c>
      <c r="P2280" s="9">
        <v>0.94000000000000006</v>
      </c>
      <c r="Q2280" s="10">
        <v>0.40749999999999997</v>
      </c>
      <c r="R2280" s="9">
        <v>0.9788</v>
      </c>
      <c r="S2280" s="9">
        <v>0.994421463414636</v>
      </c>
      <c r="T2280" s="11">
        <v>0.83391731000000002</v>
      </c>
      <c r="U2280" s="9">
        <v>0.18623591149999999</v>
      </c>
      <c r="V2280" s="10">
        <v>1</v>
      </c>
      <c r="W2280" s="9">
        <v>0</v>
      </c>
      <c r="X2280" s="9">
        <v>0</v>
      </c>
      <c r="Y2280" s="9">
        <v>0.95199999999999996</v>
      </c>
      <c r="Z2280" s="9">
        <v>0.33</v>
      </c>
      <c r="AA2280" s="10">
        <v>0.24321037697608427</v>
      </c>
      <c r="AB2280" s="9">
        <v>0.88077778074111113</v>
      </c>
      <c r="AC2280" s="9">
        <v>0.38299999999999995</v>
      </c>
      <c r="AD2280" s="10">
        <v>8.6270937644941009E-2</v>
      </c>
      <c r="AE2280" s="10">
        <v>0.23293314529599402</v>
      </c>
      <c r="AF2280" s="9">
        <v>8.0057648078427697E-4</v>
      </c>
      <c r="AG2280" s="9">
        <v>1.314377144081252E-2</v>
      </c>
    </row>
    <row r="2281" spans="3:33">
      <c r="C2281" t="s">
        <v>324</v>
      </c>
      <c r="D2281">
        <v>1998</v>
      </c>
      <c r="E2281" s="9">
        <v>0.37583349535080302</v>
      </c>
      <c r="F2281" s="9">
        <v>1.5789999999999998E-2</v>
      </c>
      <c r="G2281" s="9">
        <v>0.32999999999999996</v>
      </c>
      <c r="H2281" s="9">
        <v>0.30000000000000004</v>
      </c>
      <c r="I2281" s="9">
        <v>0.64666666666666661</v>
      </c>
      <c r="J2281" s="9">
        <v>0.63200000000000001</v>
      </c>
      <c r="K2281" s="10">
        <v>0.71575</v>
      </c>
      <c r="L2281" s="9">
        <v>0.88400000000000001</v>
      </c>
      <c r="M2281" s="9">
        <v>0.9995975609756097</v>
      </c>
      <c r="N2281" s="10">
        <v>0.24</v>
      </c>
      <c r="O2281" s="10">
        <v>0.27</v>
      </c>
      <c r="P2281" s="9">
        <v>0.8</v>
      </c>
      <c r="Q2281" s="10">
        <v>0.40749999999999997</v>
      </c>
      <c r="R2281" s="9">
        <v>0.9788</v>
      </c>
      <c r="S2281" s="9">
        <v>0.93332341463414803</v>
      </c>
      <c r="T2281" s="11">
        <v>0.83391731000000002</v>
      </c>
      <c r="U2281" s="9">
        <v>0.48973910670000004</v>
      </c>
      <c r="V2281" s="10">
        <v>1</v>
      </c>
      <c r="W2281" s="9">
        <v>0</v>
      </c>
      <c r="X2281" s="9">
        <v>0</v>
      </c>
      <c r="Y2281" s="9">
        <v>0.95199999999999996</v>
      </c>
      <c r="Z2281" s="9">
        <v>0.33</v>
      </c>
      <c r="AA2281" s="10">
        <v>0.24321037697608427</v>
      </c>
      <c r="AB2281" s="9">
        <v>0.87066666920666669</v>
      </c>
      <c r="AC2281" s="9">
        <v>0.39100000000000001</v>
      </c>
      <c r="AD2281" s="10">
        <v>7.0732172701124002E-2</v>
      </c>
      <c r="AE2281" s="10">
        <v>0.23146866615351799</v>
      </c>
      <c r="AF2281" s="9">
        <v>8.1691477593784443E-4</v>
      </c>
      <c r="AG2281" s="9">
        <v>1.3417600006120547E-2</v>
      </c>
    </row>
    <row r="2282" spans="3:33">
      <c r="C2282" t="s">
        <v>324</v>
      </c>
      <c r="D2282">
        <v>1999</v>
      </c>
      <c r="E2282" s="9">
        <v>0.37583349535080302</v>
      </c>
      <c r="F2282" s="9">
        <v>1.5789999999999998E-2</v>
      </c>
      <c r="G2282" s="9">
        <v>0.32999999999999996</v>
      </c>
      <c r="H2282" s="9">
        <v>0.30000000000000004</v>
      </c>
      <c r="I2282" s="9">
        <v>0.64666666666666661</v>
      </c>
      <c r="J2282" s="9">
        <v>0.61599999999999999</v>
      </c>
      <c r="K2282" s="10">
        <v>0.71575</v>
      </c>
      <c r="L2282" s="9">
        <v>0.873</v>
      </c>
      <c r="M2282" s="9">
        <v>0.99963625866050809</v>
      </c>
      <c r="N2282" s="10">
        <v>0.24</v>
      </c>
      <c r="O2282" s="10">
        <v>0.15</v>
      </c>
      <c r="P2282" s="9">
        <v>0.66</v>
      </c>
      <c r="Q2282" s="10">
        <v>0.40749999999999997</v>
      </c>
      <c r="R2282" s="9">
        <v>0.9788</v>
      </c>
      <c r="S2282" s="9">
        <v>0.88092341463414803</v>
      </c>
      <c r="T2282" s="11">
        <v>0.83391731000000002</v>
      </c>
      <c r="U2282" s="9">
        <v>0.426751938</v>
      </c>
      <c r="V2282" s="10">
        <v>1</v>
      </c>
      <c r="W2282" s="9">
        <v>0</v>
      </c>
      <c r="X2282" s="9">
        <v>0</v>
      </c>
      <c r="Y2282" s="9">
        <v>0.95199999999999996</v>
      </c>
      <c r="Z2282" s="9">
        <v>0.33</v>
      </c>
      <c r="AA2282" s="10">
        <v>0.24321037697608427</v>
      </c>
      <c r="AB2282" s="9">
        <v>0.86055555767222225</v>
      </c>
      <c r="AC2282" s="9">
        <v>0.39799999999999996</v>
      </c>
      <c r="AD2282" s="10">
        <v>0.10483805039189301</v>
      </c>
      <c r="AE2282" s="10">
        <v>0.210232698538527</v>
      </c>
      <c r="AF2282" s="9">
        <v>1.6420917926625554E-3</v>
      </c>
      <c r="AG2282" s="9">
        <v>1.3691428571428571E-2</v>
      </c>
    </row>
    <row r="2283" spans="3:33">
      <c r="C2283" t="s">
        <v>324</v>
      </c>
      <c r="D2283">
        <v>2000</v>
      </c>
      <c r="E2283" s="9">
        <v>0.37583349535080302</v>
      </c>
      <c r="F2283" s="9">
        <v>1.5789999999999998E-2</v>
      </c>
      <c r="G2283" s="9">
        <v>0.32999999999999996</v>
      </c>
      <c r="H2283" s="9">
        <v>0.30000000000000004</v>
      </c>
      <c r="I2283" s="9">
        <v>0.64666666666666661</v>
      </c>
      <c r="J2283" s="9">
        <v>0.6</v>
      </c>
      <c r="K2283" s="10">
        <v>0.71575</v>
      </c>
      <c r="L2283" s="9">
        <v>0.86199999999999999</v>
      </c>
      <c r="M2283" s="9">
        <v>0.9996666666666667</v>
      </c>
      <c r="N2283" s="10">
        <v>0.24</v>
      </c>
      <c r="O2283" s="10">
        <v>0.23</v>
      </c>
      <c r="P2283" s="9">
        <v>0.52</v>
      </c>
      <c r="Q2283" s="10">
        <v>0.40749999999999997</v>
      </c>
      <c r="R2283" s="9">
        <v>0.9788</v>
      </c>
      <c r="S2283" s="9">
        <v>0.83991463414634193</v>
      </c>
      <c r="T2283" s="11">
        <v>0.83391731000000002</v>
      </c>
      <c r="U2283" s="9">
        <v>0.51960751910000003</v>
      </c>
      <c r="V2283" s="10">
        <v>1</v>
      </c>
      <c r="W2283" s="9">
        <v>0</v>
      </c>
      <c r="X2283" s="9">
        <v>0</v>
      </c>
      <c r="Y2283" s="9">
        <v>0.95199999999999996</v>
      </c>
      <c r="Z2283" s="9">
        <v>0.33</v>
      </c>
      <c r="AA2283" s="10">
        <v>0.24321037697608427</v>
      </c>
      <c r="AB2283" s="9">
        <v>0.85044444613777781</v>
      </c>
      <c r="AC2283" s="9">
        <v>0.42299999999999999</v>
      </c>
      <c r="AD2283" s="10">
        <v>0.13894392808266201</v>
      </c>
      <c r="AE2283" s="10">
        <v>0.188996730923536</v>
      </c>
      <c r="AF2283" s="9">
        <v>5.4453931575954443E-3</v>
      </c>
      <c r="AG2283" s="9">
        <v>1.9858571428571427E-2</v>
      </c>
    </row>
    <row r="2284" spans="3:33">
      <c r="C2284" t="s">
        <v>324</v>
      </c>
      <c r="D2284">
        <v>2001</v>
      </c>
      <c r="E2284" s="9">
        <v>0.37583349535080302</v>
      </c>
      <c r="F2284" s="9">
        <v>1.5789999999999998E-2</v>
      </c>
      <c r="G2284" s="9">
        <v>0.33200000000000007</v>
      </c>
      <c r="H2284" s="9">
        <v>0.30000000000000004</v>
      </c>
      <c r="I2284" s="9">
        <v>0.64666666666666661</v>
      </c>
      <c r="J2284" s="9">
        <v>0.58200000000000007</v>
      </c>
      <c r="K2284" s="10">
        <v>0.71575</v>
      </c>
      <c r="L2284" s="9">
        <v>0.85459999999999992</v>
      </c>
      <c r="M2284" s="9">
        <v>0.99971500000000002</v>
      </c>
      <c r="N2284" s="10">
        <v>0.24</v>
      </c>
      <c r="O2284" s="10">
        <v>0.16</v>
      </c>
      <c r="P2284" s="9">
        <v>0.504</v>
      </c>
      <c r="Q2284" s="10">
        <v>0.40749999999999997</v>
      </c>
      <c r="R2284" s="9">
        <v>0.9788</v>
      </c>
      <c r="S2284" s="9">
        <v>0.80996292682927007</v>
      </c>
      <c r="T2284" s="11">
        <v>0.83391731000000002</v>
      </c>
      <c r="U2284" s="9">
        <v>0.34152772659999997</v>
      </c>
      <c r="V2284" s="10">
        <v>1</v>
      </c>
      <c r="W2284" s="9">
        <v>0</v>
      </c>
      <c r="X2284" s="9">
        <v>0</v>
      </c>
      <c r="Y2284" s="9">
        <v>0.95199999999999996</v>
      </c>
      <c r="Z2284" s="9">
        <v>0.33</v>
      </c>
      <c r="AA2284" s="10">
        <v>0.24321037697608427</v>
      </c>
      <c r="AB2284" s="9">
        <v>0.84033333460333337</v>
      </c>
      <c r="AC2284" s="9">
        <v>0.45399999999999996</v>
      </c>
      <c r="AD2284" s="10">
        <v>0.140016130705546</v>
      </c>
      <c r="AE2284" s="10">
        <v>0.19161416874846798</v>
      </c>
      <c r="AF2284" s="9">
        <v>8.6909481328359996E-3</v>
      </c>
      <c r="AG2284" s="9">
        <v>2.4376999999999999E-2</v>
      </c>
    </row>
    <row r="2285" spans="3:33">
      <c r="C2285" t="s">
        <v>324</v>
      </c>
      <c r="D2285">
        <v>2002</v>
      </c>
      <c r="E2285" s="9">
        <v>0.37583349535080302</v>
      </c>
      <c r="F2285" s="9">
        <v>1.5789999999999998E-2</v>
      </c>
      <c r="G2285" s="9">
        <v>0.33400000000000007</v>
      </c>
      <c r="H2285" s="9">
        <v>0.30000000000000004</v>
      </c>
      <c r="I2285" s="9">
        <v>0.64666666666666661</v>
      </c>
      <c r="J2285" s="9">
        <v>0.56400000000000006</v>
      </c>
      <c r="K2285" s="10">
        <v>0.71575</v>
      </c>
      <c r="L2285" s="9">
        <v>0.84719999999999995</v>
      </c>
      <c r="M2285" s="9">
        <v>0.99974910394265237</v>
      </c>
      <c r="N2285" s="10">
        <v>0.24</v>
      </c>
      <c r="O2285" s="10">
        <v>0.23</v>
      </c>
      <c r="P2285" s="9">
        <v>0.48799999999999999</v>
      </c>
      <c r="Q2285" s="10">
        <v>0.40749999999999997</v>
      </c>
      <c r="R2285" s="9">
        <v>0.9788</v>
      </c>
      <c r="S2285" s="9">
        <v>0.78674536585365995</v>
      </c>
      <c r="T2285" s="11">
        <v>0.83391731000000002</v>
      </c>
      <c r="U2285" s="9">
        <v>0.33434326019999999</v>
      </c>
      <c r="V2285" s="10">
        <v>1</v>
      </c>
      <c r="W2285" s="9">
        <v>0</v>
      </c>
      <c r="X2285" s="9">
        <v>0</v>
      </c>
      <c r="Y2285" s="9">
        <v>0.95199999999999996</v>
      </c>
      <c r="Z2285" s="9">
        <v>0.33</v>
      </c>
      <c r="AA2285" s="10">
        <v>0.24321037697608427</v>
      </c>
      <c r="AB2285" s="9">
        <v>0.83022222306888893</v>
      </c>
      <c r="AC2285" s="9">
        <v>0.504</v>
      </c>
      <c r="AD2285" s="10">
        <v>0.14108833332842999</v>
      </c>
      <c r="AE2285" s="10">
        <v>0.1942316065734</v>
      </c>
      <c r="AF2285" s="9">
        <v>1.0721255896017332E-2</v>
      </c>
      <c r="AG2285" s="9">
        <v>2.7723285714285714E-2</v>
      </c>
    </row>
    <row r="2286" spans="3:33">
      <c r="C2286" t="s">
        <v>324</v>
      </c>
      <c r="D2286">
        <v>2003</v>
      </c>
      <c r="E2286" s="9">
        <v>0.37583349535080302</v>
      </c>
      <c r="F2286" s="9">
        <v>1.5789999999999998E-2</v>
      </c>
      <c r="G2286" s="9">
        <v>0.33599999999999997</v>
      </c>
      <c r="H2286" s="9">
        <v>0.30000000000000004</v>
      </c>
      <c r="I2286" s="9">
        <v>0.64666666666666661</v>
      </c>
      <c r="J2286" s="9">
        <v>0.54600000000000004</v>
      </c>
      <c r="K2286" s="10">
        <v>0.71575</v>
      </c>
      <c r="L2286" s="9">
        <v>0.83979999999999999</v>
      </c>
      <c r="M2286" s="9">
        <v>1</v>
      </c>
      <c r="N2286" s="10">
        <v>0.24</v>
      </c>
      <c r="O2286" s="10">
        <v>0.17</v>
      </c>
      <c r="P2286" s="9">
        <v>0.47200000000000009</v>
      </c>
      <c r="Q2286" s="10">
        <v>0.40749999999999997</v>
      </c>
      <c r="R2286" s="9">
        <v>0.9788</v>
      </c>
      <c r="S2286" s="9">
        <v>0.76671756097561006</v>
      </c>
      <c r="T2286" s="11">
        <v>0.83391731000000002</v>
      </c>
      <c r="U2286" s="9">
        <v>0.41628808340000001</v>
      </c>
      <c r="V2286" s="10">
        <v>1</v>
      </c>
      <c r="W2286" s="9">
        <v>0</v>
      </c>
      <c r="X2286" s="9">
        <v>0</v>
      </c>
      <c r="Y2286" s="9">
        <v>0.95199999999999996</v>
      </c>
      <c r="Z2286" s="9">
        <v>0.33</v>
      </c>
      <c r="AA2286" s="10">
        <v>0.24321037697608427</v>
      </c>
      <c r="AB2286" s="9">
        <v>0.82011111153444449</v>
      </c>
      <c r="AC2286" s="9">
        <v>0.47799999999999998</v>
      </c>
      <c r="AD2286" s="10">
        <v>0.26839478885843604</v>
      </c>
      <c r="AE2286" s="10">
        <v>0.25193382323880403</v>
      </c>
      <c r="AF2286" s="9">
        <v>1.6722717577721556E-2</v>
      </c>
      <c r="AG2286" s="9">
        <v>3.2806714285714279E-2</v>
      </c>
    </row>
    <row r="2287" spans="3:33">
      <c r="C2287" t="s">
        <v>324</v>
      </c>
      <c r="D2287">
        <v>2004</v>
      </c>
      <c r="E2287" s="9">
        <v>0.37583349535080302</v>
      </c>
      <c r="F2287" s="9">
        <v>1.5789999999999998E-2</v>
      </c>
      <c r="G2287" s="9">
        <v>0.33799999999999997</v>
      </c>
      <c r="H2287" s="9">
        <v>0.30000000000000004</v>
      </c>
      <c r="I2287" s="9">
        <v>0.64666666666666661</v>
      </c>
      <c r="J2287" s="9">
        <v>0.52800000000000002</v>
      </c>
      <c r="K2287" s="10">
        <v>0.71575</v>
      </c>
      <c r="L2287" s="9">
        <v>0.83239999999999992</v>
      </c>
      <c r="M2287" s="9">
        <v>0.99705072463766664</v>
      </c>
      <c r="N2287" s="10">
        <v>0.24</v>
      </c>
      <c r="O2287" s="10">
        <v>0.19</v>
      </c>
      <c r="P2287" s="9">
        <v>0.45600000000000007</v>
      </c>
      <c r="Q2287" s="10">
        <v>0.40749999999999997</v>
      </c>
      <c r="R2287" s="9">
        <v>0.9788</v>
      </c>
      <c r="S2287" s="9">
        <v>0.7491512195121961</v>
      </c>
      <c r="T2287" s="11">
        <v>0.83391731000000002</v>
      </c>
      <c r="U2287" s="9">
        <v>0.30924919789999999</v>
      </c>
      <c r="V2287" s="10">
        <v>0.99149355915000004</v>
      </c>
      <c r="W2287" s="9">
        <v>0</v>
      </c>
      <c r="X2287" s="9">
        <v>0</v>
      </c>
      <c r="Y2287" s="9">
        <v>0.95199999999999996</v>
      </c>
      <c r="Z2287" s="9">
        <v>0.33</v>
      </c>
      <c r="AA2287" s="10">
        <v>0.24321037697608427</v>
      </c>
      <c r="AB2287" s="9">
        <v>0.81</v>
      </c>
      <c r="AC2287" s="9">
        <v>0.53299999999999992</v>
      </c>
      <c r="AD2287" s="10">
        <v>0.26505641134173402</v>
      </c>
      <c r="AE2287" s="10">
        <v>0.233875203135888</v>
      </c>
      <c r="AF2287" s="9">
        <v>1.7293506678845442E-2</v>
      </c>
      <c r="AG2287" s="9">
        <v>3.7999142857142863E-2</v>
      </c>
    </row>
    <row r="2288" spans="3:33">
      <c r="C2288" t="s">
        <v>324</v>
      </c>
      <c r="D2288">
        <v>2005</v>
      </c>
      <c r="E2288" s="9">
        <v>0.37583349535080302</v>
      </c>
      <c r="F2288" s="9">
        <v>1.5789999999999998E-2</v>
      </c>
      <c r="G2288" s="9">
        <v>0.33999999999999997</v>
      </c>
      <c r="H2288" s="9">
        <v>0.30000000000000004</v>
      </c>
      <c r="I2288" s="9">
        <v>0.64666666666666661</v>
      </c>
      <c r="J2288" s="9">
        <v>0.51</v>
      </c>
      <c r="K2288" s="10">
        <v>0.71575</v>
      </c>
      <c r="L2288" s="9">
        <v>0.82499999999999996</v>
      </c>
      <c r="M2288" s="9">
        <v>0.99507246376816672</v>
      </c>
      <c r="N2288" s="10">
        <v>0.24</v>
      </c>
      <c r="O2288" s="10">
        <v>0.17</v>
      </c>
      <c r="P2288" s="9">
        <v>0.44000000000000006</v>
      </c>
      <c r="Q2288" s="10">
        <v>0.40749999999999997</v>
      </c>
      <c r="R2288" s="9">
        <v>0.98007999999999995</v>
      </c>
      <c r="S2288" s="9">
        <v>0.73359658536585393</v>
      </c>
      <c r="T2288" s="11">
        <v>0.83391731000000002</v>
      </c>
      <c r="U2288" s="9">
        <v>0.63080267460000006</v>
      </c>
      <c r="V2288" s="10">
        <v>0.91490641650000004</v>
      </c>
      <c r="W2288" s="9">
        <v>0</v>
      </c>
      <c r="X2288" s="9">
        <v>0</v>
      </c>
      <c r="Y2288" s="9">
        <v>0.95199999999999996</v>
      </c>
      <c r="Z2288" s="9">
        <v>0.33</v>
      </c>
      <c r="AA2288" s="10">
        <v>0.24321037697608427</v>
      </c>
      <c r="AB2288" s="9">
        <v>0.81379999991506335</v>
      </c>
      <c r="AC2288" s="9">
        <v>0.51700000000000002</v>
      </c>
      <c r="AD2288" s="10">
        <v>0.32825798697724801</v>
      </c>
      <c r="AE2288" s="10">
        <v>0.242652369098148</v>
      </c>
      <c r="AF2288" s="9">
        <v>2.7552210411907887E-2</v>
      </c>
      <c r="AG2288" s="9">
        <v>3.959942857142857E-2</v>
      </c>
    </row>
    <row r="2289" spans="3:33">
      <c r="C2289" t="s">
        <v>324</v>
      </c>
      <c r="D2289">
        <v>2006</v>
      </c>
      <c r="E2289" s="9">
        <v>0.37583349535080302</v>
      </c>
      <c r="F2289" s="9">
        <v>1.5789999999999998E-2</v>
      </c>
      <c r="G2289" s="9">
        <v>0.34333333333333327</v>
      </c>
      <c r="H2289" s="9">
        <v>0.30000000000000004</v>
      </c>
      <c r="I2289" s="9">
        <v>0.64666666666666661</v>
      </c>
      <c r="J2289" s="9">
        <v>0.4933333333333334</v>
      </c>
      <c r="K2289" s="10">
        <v>0.71575</v>
      </c>
      <c r="L2289" s="9">
        <v>0.82220000000000004</v>
      </c>
      <c r="M2289" s="9">
        <v>0.99436811594200003</v>
      </c>
      <c r="N2289" s="10">
        <v>0.24</v>
      </c>
      <c r="O2289" s="10">
        <v>0.23</v>
      </c>
      <c r="P2289" s="9">
        <v>0.44879999980330465</v>
      </c>
      <c r="Q2289" s="10">
        <v>0.40749999999999997</v>
      </c>
      <c r="R2289" s="9">
        <v>0.98007999999999995</v>
      </c>
      <c r="S2289" s="9">
        <v>0.71981121951219607</v>
      </c>
      <c r="T2289" s="11">
        <v>0.83391731000000002</v>
      </c>
      <c r="U2289" s="9">
        <v>0.52549928420000003</v>
      </c>
      <c r="V2289" s="10">
        <v>0.84889009416666672</v>
      </c>
      <c r="W2289" s="9">
        <v>0</v>
      </c>
      <c r="X2289" s="9">
        <v>0</v>
      </c>
      <c r="Y2289" s="9">
        <v>0.95199999999999996</v>
      </c>
      <c r="Z2289" s="9">
        <v>0.33</v>
      </c>
      <c r="AA2289" s="10">
        <v>0.24321037697608427</v>
      </c>
      <c r="AB2289" s="9">
        <v>0.81759999983012677</v>
      </c>
      <c r="AC2289" s="9">
        <v>0.52800000000000002</v>
      </c>
      <c r="AD2289" s="10">
        <v>0.37230729744593599</v>
      </c>
      <c r="AE2289" s="10">
        <v>0.24987844038158599</v>
      </c>
      <c r="AF2289" s="9">
        <v>3.7905791090075552E-2</v>
      </c>
      <c r="AG2289" s="9">
        <v>5.0604571428571429E-2</v>
      </c>
    </row>
    <row r="2290" spans="3:33">
      <c r="C2290" t="s">
        <v>324</v>
      </c>
      <c r="D2290">
        <v>2007</v>
      </c>
      <c r="E2290" s="9">
        <v>0.37583349535080302</v>
      </c>
      <c r="F2290" s="9">
        <v>1.5789999999999998E-2</v>
      </c>
      <c r="G2290" s="9">
        <v>0.34666666666666668</v>
      </c>
      <c r="H2290" s="9">
        <v>0.30000000000000004</v>
      </c>
      <c r="I2290" s="9">
        <v>0.64666666666666661</v>
      </c>
      <c r="J2290" s="9">
        <v>0.47666666666666668</v>
      </c>
      <c r="K2290" s="10">
        <v>0.71575</v>
      </c>
      <c r="L2290" s="9">
        <v>0.81940000000000002</v>
      </c>
      <c r="M2290" s="9">
        <v>0.98774444444450005</v>
      </c>
      <c r="N2290" s="10">
        <v>0.24</v>
      </c>
      <c r="O2290" s="10">
        <v>0.27</v>
      </c>
      <c r="P2290" s="9">
        <v>0.45759999960660941</v>
      </c>
      <c r="Q2290" s="10">
        <v>0.40749999999999997</v>
      </c>
      <c r="R2290" s="9">
        <v>0.98007999999999995</v>
      </c>
      <c r="S2290" s="9">
        <v>0.70779073170731799</v>
      </c>
      <c r="T2290" s="11">
        <v>0.83391731000000002</v>
      </c>
      <c r="U2290" s="9">
        <v>0.46663533880000002</v>
      </c>
      <c r="V2290" s="10">
        <v>0.78287377183333329</v>
      </c>
      <c r="W2290" s="9">
        <v>0</v>
      </c>
      <c r="X2290" s="9">
        <v>0</v>
      </c>
      <c r="Y2290" s="9">
        <v>0.95199999999999996</v>
      </c>
      <c r="Z2290" s="9">
        <v>0.33</v>
      </c>
      <c r="AA2290" s="10">
        <v>0.24321037697608427</v>
      </c>
      <c r="AB2290" s="9">
        <v>0.82139999974519018</v>
      </c>
      <c r="AC2290" s="9">
        <v>0.52400000000000002</v>
      </c>
      <c r="AD2290" s="10">
        <v>0.44151106591926598</v>
      </c>
      <c r="AE2290" s="10">
        <v>0.249263563033744</v>
      </c>
      <c r="AF2290" s="9">
        <v>7.4642259235386671E-2</v>
      </c>
      <c r="AG2290" s="9">
        <v>5.2450857142857139E-2</v>
      </c>
    </row>
    <row r="2291" spans="3:33">
      <c r="C2291" t="s">
        <v>324</v>
      </c>
      <c r="D2291">
        <v>2008</v>
      </c>
      <c r="E2291" s="9">
        <v>0.37583349535080302</v>
      </c>
      <c r="F2291" s="9">
        <v>1.5789999999999998E-2</v>
      </c>
      <c r="G2291" s="9">
        <v>0.35</v>
      </c>
      <c r="H2291" s="9">
        <v>0.30000000000000004</v>
      </c>
      <c r="I2291" s="9">
        <v>0.64666666666666661</v>
      </c>
      <c r="J2291" s="9">
        <v>0.45999999999999996</v>
      </c>
      <c r="K2291" s="10">
        <v>0.71575</v>
      </c>
      <c r="L2291" s="9">
        <v>0.81659999999999999</v>
      </c>
      <c r="M2291" s="9">
        <v>0.98610852713183328</v>
      </c>
      <c r="N2291" s="10">
        <v>0.24</v>
      </c>
      <c r="O2291" s="10">
        <v>0.27539999987930064</v>
      </c>
      <c r="P2291" s="9">
        <v>0.46639999940991406</v>
      </c>
      <c r="Q2291" s="10">
        <v>0.40749999999999997</v>
      </c>
      <c r="R2291" s="9">
        <v>0.98007999999999995</v>
      </c>
      <c r="S2291" s="9">
        <v>0.69738146341463603</v>
      </c>
      <c r="T2291" s="11">
        <v>0.83391731000000002</v>
      </c>
      <c r="U2291" s="9">
        <v>0.42616280430000003</v>
      </c>
      <c r="V2291" s="10">
        <v>0.71685744949999997</v>
      </c>
      <c r="W2291" s="9">
        <v>0</v>
      </c>
      <c r="X2291" s="9">
        <v>0</v>
      </c>
      <c r="Y2291" s="9">
        <v>0.95199999999999996</v>
      </c>
      <c r="Z2291" s="9">
        <v>0.33</v>
      </c>
      <c r="AA2291" s="10">
        <v>0.24321037697608427</v>
      </c>
      <c r="AB2291" s="9">
        <v>0.82519999966025348</v>
      </c>
      <c r="AC2291" s="9">
        <v>0.54200000000000004</v>
      </c>
      <c r="AD2291" s="10">
        <v>0.45721327158098202</v>
      </c>
      <c r="AE2291" s="10">
        <v>0.23704386221849999</v>
      </c>
      <c r="AF2291" s="9">
        <v>0.15118227841208334</v>
      </c>
      <c r="AG2291" s="9">
        <v>5.6697428571428572E-2</v>
      </c>
    </row>
    <row r="2292" spans="3:33">
      <c r="C2292" t="s">
        <v>324</v>
      </c>
      <c r="D2292">
        <v>2009</v>
      </c>
      <c r="E2292" s="9">
        <v>0.37583349535080302</v>
      </c>
      <c r="F2292" s="9">
        <v>1.5789999999999998E-2</v>
      </c>
      <c r="G2292" s="9">
        <v>0.36299999970942731</v>
      </c>
      <c r="H2292" s="9">
        <v>0.30000000000000004</v>
      </c>
      <c r="I2292" s="9">
        <v>0.64666666666666661</v>
      </c>
      <c r="J2292" s="9">
        <v>0.47079999975860121</v>
      </c>
      <c r="K2292" s="10">
        <v>0.71575</v>
      </c>
      <c r="L2292" s="9">
        <v>0.81379999999999997</v>
      </c>
      <c r="M2292" s="9">
        <v>0.98610852713183328</v>
      </c>
      <c r="N2292" s="10">
        <v>0.24</v>
      </c>
      <c r="O2292" s="10">
        <v>0.2807999997586012</v>
      </c>
      <c r="P2292" s="9">
        <v>0.47519999921321876</v>
      </c>
      <c r="Q2292" s="10">
        <v>0.40749999999999997</v>
      </c>
      <c r="R2292" s="9">
        <v>0.98007999999999995</v>
      </c>
      <c r="S2292" s="9">
        <v>0.71743383369813785</v>
      </c>
      <c r="T2292" s="11">
        <v>0.83391731000000002</v>
      </c>
      <c r="U2292" s="9">
        <v>0.53190784039999994</v>
      </c>
      <c r="V2292" s="10">
        <v>0.73119459816953969</v>
      </c>
      <c r="W2292" s="9">
        <v>0</v>
      </c>
      <c r="X2292" s="9">
        <v>0</v>
      </c>
      <c r="Y2292" s="9">
        <v>0.95199999999999996</v>
      </c>
      <c r="Z2292" s="9">
        <v>0.33</v>
      </c>
      <c r="AA2292" s="10">
        <v>0.24321037697608427</v>
      </c>
      <c r="AB2292" s="9">
        <v>0.82899999957531689</v>
      </c>
      <c r="AC2292" s="9">
        <v>0.54200000000000004</v>
      </c>
      <c r="AD2292" s="10">
        <v>0.43484232637069997</v>
      </c>
      <c r="AE2292" s="10">
        <v>0.242932497061004</v>
      </c>
      <c r="AF2292" s="9">
        <v>0.26998130642860219</v>
      </c>
      <c r="AG2292" s="9">
        <v>6.8835428571428575E-2</v>
      </c>
    </row>
    <row r="2293" spans="3:33">
      <c r="C2293" t="s">
        <v>324</v>
      </c>
      <c r="D2293">
        <v>2010</v>
      </c>
      <c r="E2293" s="9">
        <v>0.37583349535080302</v>
      </c>
      <c r="F2293" s="9">
        <v>1.5789999999999998E-2</v>
      </c>
      <c r="G2293" s="9">
        <v>0.37599999941885476</v>
      </c>
      <c r="H2293" s="9">
        <v>0.30000000000000004</v>
      </c>
      <c r="I2293" s="9">
        <v>0.64666666666666661</v>
      </c>
      <c r="J2293" s="9">
        <v>0.48159999951720234</v>
      </c>
      <c r="K2293" s="10">
        <v>0.71575</v>
      </c>
      <c r="L2293" s="9">
        <v>0.82193799981810145</v>
      </c>
      <c r="M2293" s="9">
        <v>0.98610852713183328</v>
      </c>
      <c r="N2293" s="10">
        <v>0.24</v>
      </c>
      <c r="O2293" s="10">
        <v>0.28619999963790183</v>
      </c>
      <c r="P2293" s="9">
        <v>0.48399999901652341</v>
      </c>
      <c r="Q2293" s="10">
        <v>0.40749999999999997</v>
      </c>
      <c r="R2293" s="9">
        <v>0.98007999999999995</v>
      </c>
      <c r="S2293" s="9">
        <v>0.73748620398163978</v>
      </c>
      <c r="T2293" s="11">
        <v>0.83391731000000002</v>
      </c>
      <c r="U2293" s="9">
        <v>0.5372269186851093</v>
      </c>
      <c r="V2293" s="10">
        <v>0.74553174683907941</v>
      </c>
      <c r="W2293" s="9">
        <v>0</v>
      </c>
      <c r="X2293" s="9">
        <v>0</v>
      </c>
      <c r="Y2293" s="9">
        <v>0.95199999999999996</v>
      </c>
      <c r="Z2293" s="9">
        <v>0.33</v>
      </c>
      <c r="AA2293" s="10">
        <v>0.24321037697608427</v>
      </c>
      <c r="AB2293" s="9">
        <v>0.8327999994903803</v>
      </c>
      <c r="AC2293" s="9">
        <v>0.59099999999999997</v>
      </c>
      <c r="AD2293" s="10">
        <v>0.43549390309242914</v>
      </c>
      <c r="AE2293" s="10">
        <v>0.2455031720329349</v>
      </c>
      <c r="AF2293" s="9">
        <v>0.26728149342466173</v>
      </c>
      <c r="AG2293" s="9">
        <v>6.8147074301100188E-2</v>
      </c>
    </row>
    <row r="2294" spans="3:33">
      <c r="C2294" t="s">
        <v>326</v>
      </c>
      <c r="D2294">
        <v>1995</v>
      </c>
      <c r="E2294" s="9">
        <v>0.57196935856688802</v>
      </c>
      <c r="F2294" s="9">
        <v>0.5</v>
      </c>
      <c r="G2294" s="9">
        <v>1.0000000000000009E-2</v>
      </c>
      <c r="H2294" s="9">
        <v>0.15000000000000002</v>
      </c>
      <c r="I2294" s="9">
        <v>1.8666666666666668E-2</v>
      </c>
      <c r="J2294" s="9">
        <v>4.0000000000000036E-2</v>
      </c>
      <c r="K2294" s="10">
        <v>0.71158333333333335</v>
      </c>
      <c r="L2294" s="9">
        <v>0.66299999999999992</v>
      </c>
      <c r="M2294" s="9">
        <v>0.94285714285714306</v>
      </c>
      <c r="N2294" s="10">
        <v>0.3</v>
      </c>
      <c r="O2294" s="10">
        <v>1</v>
      </c>
      <c r="P2294" s="9">
        <v>0.3</v>
      </c>
      <c r="Q2294" s="10">
        <v>0.3175</v>
      </c>
      <c r="R2294" s="9">
        <v>0.71639999999999993</v>
      </c>
      <c r="S2294" s="9">
        <v>0.31595414634146413</v>
      </c>
      <c r="T2294" s="11">
        <v>0.15762274000000001</v>
      </c>
      <c r="U2294" s="9">
        <v>7.7151335309999999E-2</v>
      </c>
      <c r="V2294" s="10">
        <v>0.5</v>
      </c>
      <c r="W2294" s="9">
        <v>0.17441193075236577</v>
      </c>
      <c r="X2294" s="9">
        <v>0.170847449676337</v>
      </c>
      <c r="Y2294" s="9">
        <v>0.13</v>
      </c>
      <c r="Z2294" s="9">
        <v>0</v>
      </c>
      <c r="AA2294" s="10">
        <v>0</v>
      </c>
      <c r="AB2294" s="9">
        <v>0.57499999999999996</v>
      </c>
      <c r="AC2294" s="9" t="e">
        <v>#N/A</v>
      </c>
      <c r="AD2294" s="10">
        <v>0.70653906788508491</v>
      </c>
      <c r="AE2294" s="10">
        <v>0.70193506452824761</v>
      </c>
      <c r="AF2294" s="9">
        <v>7.9928227750349374E-3</v>
      </c>
      <c r="AG2294" s="9">
        <v>0.26299671428571431</v>
      </c>
    </row>
    <row r="2295" spans="3:33">
      <c r="C2295" t="s">
        <v>326</v>
      </c>
      <c r="D2295">
        <v>1996</v>
      </c>
      <c r="E2295" s="9">
        <v>0.57196935856688802</v>
      </c>
      <c r="F2295" s="9">
        <v>0.5</v>
      </c>
      <c r="G2295" s="9">
        <v>1.0000000000000009E-2</v>
      </c>
      <c r="H2295" s="9">
        <v>0.15000000000000002</v>
      </c>
      <c r="I2295" s="9">
        <v>1.8666666666666668E-2</v>
      </c>
      <c r="J2295" s="9">
        <v>4.0000000000000036E-2</v>
      </c>
      <c r="K2295" s="10">
        <v>0.71158333333333335</v>
      </c>
      <c r="L2295" s="9">
        <v>0.66480000000000006</v>
      </c>
      <c r="M2295" s="9">
        <v>0.875</v>
      </c>
      <c r="N2295" s="10">
        <v>0.3</v>
      </c>
      <c r="O2295" s="10">
        <v>0.95</v>
      </c>
      <c r="P2295" s="9">
        <v>0.3</v>
      </c>
      <c r="Q2295" s="10">
        <v>0.3175</v>
      </c>
      <c r="R2295" s="9">
        <v>0.71639999999999993</v>
      </c>
      <c r="S2295" s="9">
        <v>0.30761365853658618</v>
      </c>
      <c r="T2295" s="11">
        <v>0.15762274000000001</v>
      </c>
      <c r="U2295" s="9">
        <v>7.2423398329999999E-2</v>
      </c>
      <c r="V2295" s="10">
        <v>0.5</v>
      </c>
      <c r="W2295" s="9">
        <v>0.17441193075236577</v>
      </c>
      <c r="X2295" s="9">
        <v>0.170847449676337</v>
      </c>
      <c r="Y2295" s="9">
        <v>0.13</v>
      </c>
      <c r="Z2295" s="9">
        <v>0</v>
      </c>
      <c r="AA2295" s="10">
        <v>0</v>
      </c>
      <c r="AB2295" s="9">
        <v>0.57499999999999996</v>
      </c>
      <c r="AC2295" s="9" t="e">
        <v>#N/A</v>
      </c>
      <c r="AD2295" s="10">
        <v>0.71145666460863821</v>
      </c>
      <c r="AE2295" s="10">
        <v>0.70605618820013594</v>
      </c>
      <c r="AF2295" s="9">
        <v>8.1559416034581098E-3</v>
      </c>
      <c r="AG2295" s="9">
        <v>0.26299671428571431</v>
      </c>
    </row>
    <row r="2296" spans="3:33">
      <c r="C2296" t="s">
        <v>326</v>
      </c>
      <c r="D2296">
        <v>1997</v>
      </c>
      <c r="E2296" s="9">
        <v>0.57196935856688802</v>
      </c>
      <c r="F2296" s="9">
        <v>0.5</v>
      </c>
      <c r="G2296" s="9">
        <v>1.0000000000000009E-2</v>
      </c>
      <c r="H2296" s="9">
        <v>0.15000000000000002</v>
      </c>
      <c r="I2296" s="9">
        <v>1.8666666666666668E-2</v>
      </c>
      <c r="J2296" s="9">
        <v>4.0000000000000036E-2</v>
      </c>
      <c r="K2296" s="10">
        <v>0.71158333333333335</v>
      </c>
      <c r="L2296" s="9">
        <v>0.66659999999999997</v>
      </c>
      <c r="M2296" s="9">
        <v>0.875</v>
      </c>
      <c r="N2296" s="10">
        <v>0.3</v>
      </c>
      <c r="O2296" s="10">
        <v>1</v>
      </c>
      <c r="P2296" s="9">
        <v>0.3</v>
      </c>
      <c r="Q2296" s="10">
        <v>0.3175</v>
      </c>
      <c r="R2296" s="9">
        <v>0.71639999999999993</v>
      </c>
      <c r="S2296" s="9">
        <v>0.299273170731708</v>
      </c>
      <c r="T2296" s="11">
        <v>0.15762274000000001</v>
      </c>
      <c r="U2296" s="9">
        <v>6.8783068779999998E-2</v>
      </c>
      <c r="V2296" s="10">
        <v>0.5</v>
      </c>
      <c r="W2296" s="9">
        <v>0.17441193075236577</v>
      </c>
      <c r="X2296" s="9">
        <v>0.170847449676337</v>
      </c>
      <c r="Y2296" s="9">
        <v>0.13</v>
      </c>
      <c r="Z2296" s="9">
        <v>0</v>
      </c>
      <c r="AA2296" s="10">
        <v>0</v>
      </c>
      <c r="AB2296" s="9">
        <v>0.57499999999999996</v>
      </c>
      <c r="AC2296" s="9" t="e">
        <v>#N/A</v>
      </c>
      <c r="AD2296" s="10">
        <v>0.71637426133219173</v>
      </c>
      <c r="AE2296" s="10">
        <v>0.70140617222835899</v>
      </c>
      <c r="AF2296" s="9">
        <v>5.5910107456498886E-3</v>
      </c>
      <c r="AG2296" s="9">
        <v>0.26299671428571431</v>
      </c>
    </row>
    <row r="2297" spans="3:33">
      <c r="C2297" t="s">
        <v>326</v>
      </c>
      <c r="D2297">
        <v>1998</v>
      </c>
      <c r="E2297" s="9">
        <v>0.57196935856688802</v>
      </c>
      <c r="F2297" s="9">
        <v>0.5</v>
      </c>
      <c r="G2297" s="9">
        <v>1.0000000000000009E-2</v>
      </c>
      <c r="H2297" s="9">
        <v>0.15000000000000002</v>
      </c>
      <c r="I2297" s="9">
        <v>1.8666666666666668E-2</v>
      </c>
      <c r="J2297" s="9">
        <v>4.0000000000000036E-2</v>
      </c>
      <c r="K2297" s="10">
        <v>0.71158333333333335</v>
      </c>
      <c r="L2297" s="9">
        <v>0.66839999999999999</v>
      </c>
      <c r="M2297" s="9">
        <v>0.875</v>
      </c>
      <c r="N2297" s="10">
        <v>0.3</v>
      </c>
      <c r="O2297" s="10">
        <v>1</v>
      </c>
      <c r="P2297" s="9">
        <v>0.3</v>
      </c>
      <c r="Q2297" s="10">
        <v>0.3175</v>
      </c>
      <c r="R2297" s="9">
        <v>0.71892800000000001</v>
      </c>
      <c r="S2297" s="9">
        <v>0.29407219512195215</v>
      </c>
      <c r="T2297" s="11">
        <v>0.15762274000000001</v>
      </c>
      <c r="U2297" s="9">
        <v>6.6157760809999994E-2</v>
      </c>
      <c r="V2297" s="10">
        <v>0.5</v>
      </c>
      <c r="W2297" s="9">
        <v>0.17441193075236577</v>
      </c>
      <c r="X2297" s="9">
        <v>0.170847449676337</v>
      </c>
      <c r="Y2297" s="9">
        <v>0.13</v>
      </c>
      <c r="Z2297" s="9">
        <v>0</v>
      </c>
      <c r="AA2297" s="10">
        <v>0</v>
      </c>
      <c r="AB2297" s="9">
        <v>0.57499999999999996</v>
      </c>
      <c r="AC2297" s="9" t="e">
        <v>#N/A</v>
      </c>
      <c r="AD2297" s="10">
        <v>0.72129185805574514</v>
      </c>
      <c r="AE2297" s="10">
        <v>0.69675615625658194</v>
      </c>
      <c r="AF2297" s="9">
        <v>1.2182628679015445E-2</v>
      </c>
      <c r="AG2297" s="9">
        <v>0.26299671428571431</v>
      </c>
    </row>
    <row r="2298" spans="3:33">
      <c r="C2298" t="s">
        <v>326</v>
      </c>
      <c r="D2298">
        <v>1999</v>
      </c>
      <c r="E2298" s="9">
        <v>0.57196935856688802</v>
      </c>
      <c r="F2298" s="9">
        <v>0.5</v>
      </c>
      <c r="G2298" s="9">
        <v>1.0000000000000009E-2</v>
      </c>
      <c r="H2298" s="9">
        <v>0.15000000000000002</v>
      </c>
      <c r="I2298" s="9">
        <v>1.8666666666666668E-2</v>
      </c>
      <c r="J2298" s="9">
        <v>4.0000000000000036E-2</v>
      </c>
      <c r="K2298" s="10">
        <v>0.71158333333333335</v>
      </c>
      <c r="L2298" s="9">
        <v>0.67019999999999991</v>
      </c>
      <c r="M2298" s="9">
        <v>0.88928571428571446</v>
      </c>
      <c r="N2298" s="10">
        <v>0.3</v>
      </c>
      <c r="O2298" s="10">
        <v>0.93</v>
      </c>
      <c r="P2298" s="9">
        <v>0.3</v>
      </c>
      <c r="Q2298" s="10">
        <v>0.3175</v>
      </c>
      <c r="R2298" s="9">
        <v>0.7214560000000001</v>
      </c>
      <c r="S2298" s="9">
        <v>0.28887121951219596</v>
      </c>
      <c r="T2298" s="11">
        <v>0.15762274000000001</v>
      </c>
      <c r="U2298" s="9">
        <v>5.9090909089999998E-2</v>
      </c>
      <c r="V2298" s="10">
        <v>0.5</v>
      </c>
      <c r="W2298" s="9">
        <v>0.17441193075236577</v>
      </c>
      <c r="X2298" s="9">
        <v>0.170847449676337</v>
      </c>
      <c r="Y2298" s="9">
        <v>0.13</v>
      </c>
      <c r="Z2298" s="9">
        <v>0</v>
      </c>
      <c r="AA2298" s="10">
        <v>0</v>
      </c>
      <c r="AB2298" s="9">
        <v>0.57499999999999996</v>
      </c>
      <c r="AC2298" s="9" t="e">
        <v>#N/A</v>
      </c>
      <c r="AD2298" s="10">
        <v>0.72620945477929844</v>
      </c>
      <c r="AE2298" s="10">
        <v>0.69498778908436698</v>
      </c>
      <c r="AF2298" s="9">
        <v>1.8404585370983887E-2</v>
      </c>
      <c r="AG2298" s="9">
        <v>0.26299671428571431</v>
      </c>
    </row>
    <row r="2299" spans="3:33">
      <c r="C2299" t="s">
        <v>326</v>
      </c>
      <c r="D2299">
        <v>2000</v>
      </c>
      <c r="E2299" s="9">
        <v>0.57196935856688802</v>
      </c>
      <c r="F2299" s="9">
        <v>0.5</v>
      </c>
      <c r="G2299" s="9">
        <v>1.0000000000000009E-2</v>
      </c>
      <c r="H2299" s="9">
        <v>0.15000000000000002</v>
      </c>
      <c r="I2299" s="9">
        <v>1.8666666666666668E-2</v>
      </c>
      <c r="J2299" s="9">
        <v>4.0000000000000036E-2</v>
      </c>
      <c r="K2299" s="10">
        <v>0.71158333333333335</v>
      </c>
      <c r="L2299" s="9">
        <v>0.67200000000000004</v>
      </c>
      <c r="M2299" s="9">
        <v>0.89642857142857146</v>
      </c>
      <c r="N2299" s="10">
        <v>0.3</v>
      </c>
      <c r="O2299" s="10">
        <v>0.97</v>
      </c>
      <c r="P2299" s="9">
        <v>0.3</v>
      </c>
      <c r="Q2299" s="10">
        <v>0.3175</v>
      </c>
      <c r="R2299" s="9">
        <v>0.72398399999999996</v>
      </c>
      <c r="S2299" s="9">
        <v>0.28367024390244011</v>
      </c>
      <c r="T2299" s="11">
        <v>0.15762274000000001</v>
      </c>
      <c r="U2299" s="9">
        <v>5.4054054049999994E-2</v>
      </c>
      <c r="V2299" s="10">
        <v>0.5</v>
      </c>
      <c r="W2299" s="9">
        <v>0.17441193075236577</v>
      </c>
      <c r="X2299" s="9">
        <v>0.170847449676337</v>
      </c>
      <c r="Y2299" s="9">
        <v>0.13</v>
      </c>
      <c r="Z2299" s="9">
        <v>0</v>
      </c>
      <c r="AA2299" s="10">
        <v>0</v>
      </c>
      <c r="AB2299" s="9">
        <v>0.58349999981001022</v>
      </c>
      <c r="AC2299" s="9" t="e">
        <v>#N/A</v>
      </c>
      <c r="AD2299" s="10">
        <v>0.73112705150285184</v>
      </c>
      <c r="AE2299" s="10">
        <v>0.69321942191215202</v>
      </c>
      <c r="AF2299" s="9">
        <v>3.0107332640864667E-2</v>
      </c>
      <c r="AG2299" s="9">
        <v>0.26299671428571431</v>
      </c>
    </row>
    <row r="2300" spans="3:33">
      <c r="C2300" t="s">
        <v>326</v>
      </c>
      <c r="D2300">
        <v>2001</v>
      </c>
      <c r="E2300" s="9">
        <v>0.57196935856688802</v>
      </c>
      <c r="F2300" s="9">
        <v>0.5</v>
      </c>
      <c r="G2300" s="9">
        <v>1.0000000000000009E-2</v>
      </c>
      <c r="H2300" s="9">
        <v>0.15000000000000002</v>
      </c>
      <c r="I2300" s="9">
        <v>1.8666666666666668E-2</v>
      </c>
      <c r="J2300" s="9">
        <v>4.0000000000000036E-2</v>
      </c>
      <c r="K2300" s="10">
        <v>0.71158333333333335</v>
      </c>
      <c r="L2300" s="9">
        <v>0.67319999999999991</v>
      </c>
      <c r="M2300" s="9">
        <v>0.89928571428571447</v>
      </c>
      <c r="N2300" s="10">
        <v>0.3</v>
      </c>
      <c r="O2300" s="10">
        <v>1</v>
      </c>
      <c r="P2300" s="9">
        <v>0.3</v>
      </c>
      <c r="Q2300" s="10">
        <v>0.3175</v>
      </c>
      <c r="R2300" s="9">
        <v>0.72398399999999996</v>
      </c>
      <c r="S2300" s="9">
        <v>0.27846926829268392</v>
      </c>
      <c r="T2300" s="11">
        <v>0.15762274000000001</v>
      </c>
      <c r="U2300" s="9">
        <v>5.1020408159999996E-2</v>
      </c>
      <c r="V2300" s="10">
        <v>0.5</v>
      </c>
      <c r="W2300" s="9">
        <v>0.17441193075236577</v>
      </c>
      <c r="X2300" s="9">
        <v>0.170847449676337</v>
      </c>
      <c r="Y2300" s="9">
        <v>0.13</v>
      </c>
      <c r="Z2300" s="9">
        <v>0</v>
      </c>
      <c r="AA2300" s="10">
        <v>0</v>
      </c>
      <c r="AB2300" s="9">
        <v>0.59199999962002037</v>
      </c>
      <c r="AC2300" s="9" t="e">
        <v>#N/A</v>
      </c>
      <c r="AD2300" s="10">
        <v>0.73604464822640525</v>
      </c>
      <c r="AE2300" s="10">
        <v>0.69402981944377995</v>
      </c>
      <c r="AF2300" s="9">
        <v>5.0602531572365224E-2</v>
      </c>
      <c r="AG2300" s="9">
        <v>0.26299671428571431</v>
      </c>
    </row>
    <row r="2301" spans="3:33">
      <c r="C2301" t="s">
        <v>326</v>
      </c>
      <c r="D2301">
        <v>2002</v>
      </c>
      <c r="E2301" s="9">
        <v>0.57196935856688802</v>
      </c>
      <c r="F2301" s="9">
        <v>0.5</v>
      </c>
      <c r="G2301" s="9">
        <v>1.0000000000000009E-2</v>
      </c>
      <c r="H2301" s="9">
        <v>0.15000000000000002</v>
      </c>
      <c r="I2301" s="9">
        <v>1.8666666666666668E-2</v>
      </c>
      <c r="J2301" s="9">
        <v>4.0000000000000036E-2</v>
      </c>
      <c r="K2301" s="10">
        <v>0.71158333333333335</v>
      </c>
      <c r="L2301" s="9">
        <v>0.6744</v>
      </c>
      <c r="M2301" s="9">
        <v>0.90214285714285702</v>
      </c>
      <c r="N2301" s="10">
        <v>0.3</v>
      </c>
      <c r="O2301" s="10">
        <v>0.9</v>
      </c>
      <c r="P2301" s="9">
        <v>0.3</v>
      </c>
      <c r="Q2301" s="10">
        <v>0.3175</v>
      </c>
      <c r="R2301" s="9">
        <v>0.72398399999999996</v>
      </c>
      <c r="S2301" s="9">
        <v>0.27326829268292807</v>
      </c>
      <c r="T2301" s="11">
        <v>0.15762274000000001</v>
      </c>
      <c r="U2301" s="9">
        <v>4.5289855069999996E-2</v>
      </c>
      <c r="V2301" s="10">
        <v>0.5</v>
      </c>
      <c r="W2301" s="9">
        <v>0.17441193075236577</v>
      </c>
      <c r="X2301" s="9">
        <v>0.170847449676337</v>
      </c>
      <c r="Y2301" s="9">
        <v>0.13</v>
      </c>
      <c r="Z2301" s="9">
        <v>0</v>
      </c>
      <c r="AA2301" s="10">
        <v>0</v>
      </c>
      <c r="AB2301" s="9">
        <v>0.60049999943003063</v>
      </c>
      <c r="AC2301" s="9" t="e">
        <v>#N/A</v>
      </c>
      <c r="AD2301" s="10">
        <v>0.74096224494995866</v>
      </c>
      <c r="AE2301" s="10">
        <v>0.69484021697540799</v>
      </c>
      <c r="AF2301" s="9">
        <v>0.11893717738290667</v>
      </c>
      <c r="AG2301" s="9">
        <v>0.26299671428571431</v>
      </c>
    </row>
    <row r="2302" spans="3:33">
      <c r="C2302" t="s">
        <v>326</v>
      </c>
      <c r="D2302">
        <v>2003</v>
      </c>
      <c r="E2302" s="9">
        <v>0.57196935856688802</v>
      </c>
      <c r="F2302" s="9">
        <v>0.5</v>
      </c>
      <c r="G2302" s="9">
        <v>5.0000000000000044E-3</v>
      </c>
      <c r="H2302" s="9">
        <v>0.15000000000000002</v>
      </c>
      <c r="I2302" s="9">
        <v>1.8666666666666668E-2</v>
      </c>
      <c r="J2302" s="9">
        <v>4.500000000000004E-2</v>
      </c>
      <c r="K2302" s="10">
        <v>0.71158333333333335</v>
      </c>
      <c r="L2302" s="9">
        <v>0.67559999999999998</v>
      </c>
      <c r="M2302" s="9">
        <v>0.90500000000000003</v>
      </c>
      <c r="N2302" s="10">
        <v>0.3</v>
      </c>
      <c r="O2302" s="10">
        <v>1</v>
      </c>
      <c r="P2302" s="9">
        <v>0.3</v>
      </c>
      <c r="Q2302" s="10">
        <v>0.3175</v>
      </c>
      <c r="R2302" s="9">
        <v>0.72398399999999996</v>
      </c>
      <c r="S2302" s="9">
        <v>0.30180292619147087</v>
      </c>
      <c r="T2302" s="11">
        <v>0.15762274000000001</v>
      </c>
      <c r="U2302" s="9">
        <v>5.3475935830000002E-2</v>
      </c>
      <c r="V2302" s="10">
        <v>0.5</v>
      </c>
      <c r="W2302" s="9">
        <v>0.17441193075236577</v>
      </c>
      <c r="X2302" s="9">
        <v>0.170847449676337</v>
      </c>
      <c r="Y2302" s="9">
        <v>0.13</v>
      </c>
      <c r="Z2302" s="9">
        <v>0</v>
      </c>
      <c r="AA2302" s="10">
        <v>0</v>
      </c>
      <c r="AB2302" s="9">
        <v>0.60899999924004078</v>
      </c>
      <c r="AC2302" s="9" t="e">
        <v>#N/A</v>
      </c>
      <c r="AD2302" s="10">
        <v>0.74587984167351196</v>
      </c>
      <c r="AE2302" s="10">
        <v>0.66163557124857797</v>
      </c>
      <c r="AF2302" s="9">
        <v>0.52332358048478778</v>
      </c>
      <c r="AG2302" s="9">
        <v>0.26299671428571431</v>
      </c>
    </row>
    <row r="2303" spans="3:33">
      <c r="C2303" t="s">
        <v>326</v>
      </c>
      <c r="D2303">
        <v>2004</v>
      </c>
      <c r="E2303" s="9">
        <v>0.57196935856688802</v>
      </c>
      <c r="F2303" s="9">
        <v>0.5</v>
      </c>
      <c r="G2303" s="9">
        <v>0</v>
      </c>
      <c r="H2303" s="9">
        <v>0.15000000000000002</v>
      </c>
      <c r="I2303" s="9">
        <v>1.8666666666666668E-2</v>
      </c>
      <c r="J2303" s="9">
        <v>5.0000000000000044E-2</v>
      </c>
      <c r="K2303" s="10">
        <v>0.71158333333333335</v>
      </c>
      <c r="L2303" s="9">
        <v>0.67680000000000007</v>
      </c>
      <c r="M2303" s="9">
        <v>0.89499999999997637</v>
      </c>
      <c r="N2303" s="10">
        <v>0.3</v>
      </c>
      <c r="O2303" s="10">
        <v>0.9</v>
      </c>
      <c r="P2303" s="9">
        <v>0.3</v>
      </c>
      <c r="Q2303" s="10">
        <v>0.3175</v>
      </c>
      <c r="R2303" s="9">
        <v>0.72398399999999996</v>
      </c>
      <c r="S2303" s="9">
        <v>0.33033755970001355</v>
      </c>
      <c r="T2303" s="11">
        <v>0.15762274000000001</v>
      </c>
      <c r="U2303" s="9">
        <v>9.0183028000000002E-4</v>
      </c>
      <c r="V2303" s="10">
        <v>0.5</v>
      </c>
      <c r="W2303" s="9">
        <v>0.17441193075236577</v>
      </c>
      <c r="X2303" s="9">
        <v>0.170847449676337</v>
      </c>
      <c r="Y2303" s="9">
        <v>0.13</v>
      </c>
      <c r="Z2303" s="9">
        <v>0</v>
      </c>
      <c r="AA2303" s="10">
        <v>0</v>
      </c>
      <c r="AB2303" s="9">
        <v>0.61749999905005093</v>
      </c>
      <c r="AC2303" s="9" t="e">
        <v>#N/A</v>
      </c>
      <c r="AD2303" s="10">
        <v>0.798490670816278</v>
      </c>
      <c r="AE2303" s="10">
        <v>0.59279552967198001</v>
      </c>
      <c r="AF2303" s="9">
        <v>0.68580082052940439</v>
      </c>
      <c r="AG2303" s="9">
        <v>0.26299671428571431</v>
      </c>
    </row>
    <row r="2304" spans="3:33">
      <c r="C2304" t="s">
        <v>326</v>
      </c>
      <c r="D2304">
        <v>2005</v>
      </c>
      <c r="E2304" s="9">
        <v>0.57196935856688802</v>
      </c>
      <c r="F2304" s="9">
        <v>0.5</v>
      </c>
      <c r="G2304" s="9">
        <v>1.0000000000000009E-2</v>
      </c>
      <c r="H2304" s="9">
        <v>0.15000000000000002</v>
      </c>
      <c r="I2304" s="9">
        <v>1.8666666666666668E-2</v>
      </c>
      <c r="J2304" s="9">
        <v>4.0000000000000036E-2</v>
      </c>
      <c r="K2304" s="10">
        <v>0.71158333333333335</v>
      </c>
      <c r="L2304" s="9">
        <v>0.67799999999999994</v>
      </c>
      <c r="M2304" s="9">
        <v>0.8208333333333333</v>
      </c>
      <c r="N2304" s="10">
        <v>0.3</v>
      </c>
      <c r="O2304" s="10">
        <v>0.88</v>
      </c>
      <c r="P2304" s="9">
        <v>0.3</v>
      </c>
      <c r="Q2304" s="10">
        <v>0.3175</v>
      </c>
      <c r="R2304" s="9">
        <v>0.72398399999999996</v>
      </c>
      <c r="S2304" s="9">
        <v>0.35887219320855623</v>
      </c>
      <c r="T2304" s="11">
        <v>0.15762274000000001</v>
      </c>
      <c r="U2304" s="9">
        <v>0</v>
      </c>
      <c r="V2304" s="10">
        <v>0.5</v>
      </c>
      <c r="W2304" s="9">
        <v>0.17441193075236577</v>
      </c>
      <c r="X2304" s="9">
        <v>0.170847449676337</v>
      </c>
      <c r="Y2304" s="9">
        <v>0.13</v>
      </c>
      <c r="Z2304" s="9">
        <v>0</v>
      </c>
      <c r="AA2304" s="10">
        <v>0</v>
      </c>
      <c r="AB2304" s="9">
        <v>0.62599999886006119</v>
      </c>
      <c r="AC2304" s="9" t="e">
        <v>#N/A</v>
      </c>
      <c r="AD2304" s="10">
        <v>0.77799098419258006</v>
      </c>
      <c r="AE2304" s="10">
        <v>0.71772740722127804</v>
      </c>
      <c r="AF2304" s="9">
        <v>1</v>
      </c>
      <c r="AG2304" s="9">
        <v>0.26299671428571431</v>
      </c>
    </row>
    <row r="2305" spans="3:33">
      <c r="C2305" t="s">
        <v>326</v>
      </c>
      <c r="D2305">
        <v>2006</v>
      </c>
      <c r="E2305" s="9">
        <v>0.57196935856688802</v>
      </c>
      <c r="F2305" s="9">
        <v>0.5</v>
      </c>
      <c r="G2305" s="9">
        <v>1.0000000000000009E-2</v>
      </c>
      <c r="H2305" s="9">
        <v>0.15000000000000002</v>
      </c>
      <c r="I2305" s="9">
        <v>1.8666666666666668E-2</v>
      </c>
      <c r="J2305" s="9">
        <v>4.0000000000000036E-2</v>
      </c>
      <c r="K2305" s="10">
        <v>0.71158333333333335</v>
      </c>
      <c r="L2305" s="9">
        <v>0.67760000000000009</v>
      </c>
      <c r="M2305" s="9">
        <v>0.87416666666666665</v>
      </c>
      <c r="N2305" s="10">
        <v>0.3</v>
      </c>
      <c r="O2305" s="10">
        <v>1</v>
      </c>
      <c r="P2305" s="9">
        <v>0.3</v>
      </c>
      <c r="Q2305" s="10">
        <v>0.3175</v>
      </c>
      <c r="R2305" s="9">
        <v>0.72398399999999996</v>
      </c>
      <c r="S2305" s="9">
        <v>0.38740682671709858</v>
      </c>
      <c r="T2305" s="11">
        <v>0.15762274000000001</v>
      </c>
      <c r="U2305" s="9">
        <v>5.3664919999999996E-5</v>
      </c>
      <c r="V2305" s="10">
        <v>0.5</v>
      </c>
      <c r="W2305" s="9">
        <v>0.17441193075236577</v>
      </c>
      <c r="X2305" s="9">
        <v>0.170847449676337</v>
      </c>
      <c r="Y2305" s="9">
        <v>0.13</v>
      </c>
      <c r="Z2305" s="9">
        <v>0</v>
      </c>
      <c r="AA2305" s="10">
        <v>0</v>
      </c>
      <c r="AB2305" s="9">
        <v>0.63449999867007134</v>
      </c>
      <c r="AC2305" s="9" t="e">
        <v>#N/A</v>
      </c>
      <c r="AD2305" s="10">
        <v>0.75785322164205804</v>
      </c>
      <c r="AE2305" s="10">
        <v>0.71940474329666204</v>
      </c>
      <c r="AF2305" s="9">
        <v>1</v>
      </c>
      <c r="AG2305" s="9">
        <v>0.26299671428571431</v>
      </c>
    </row>
    <row r="2306" spans="3:33">
      <c r="C2306" t="s">
        <v>326</v>
      </c>
      <c r="D2306">
        <v>2007</v>
      </c>
      <c r="E2306" s="9">
        <v>0.57196935856688802</v>
      </c>
      <c r="F2306" s="9">
        <v>0.5</v>
      </c>
      <c r="G2306" s="9">
        <v>1.0000000000000009E-2</v>
      </c>
      <c r="H2306" s="9">
        <v>0.15000000000000002</v>
      </c>
      <c r="I2306" s="9">
        <v>1.8666666666666668E-2</v>
      </c>
      <c r="J2306" s="9">
        <v>4.0000000000000036E-2</v>
      </c>
      <c r="K2306" s="10">
        <v>0.71158333333333335</v>
      </c>
      <c r="L2306" s="9">
        <v>0.67720000000000002</v>
      </c>
      <c r="M2306" s="9">
        <v>0.94958333333333333</v>
      </c>
      <c r="N2306" s="10">
        <v>0.3</v>
      </c>
      <c r="O2306" s="10">
        <v>0.79</v>
      </c>
      <c r="P2306" s="9">
        <v>0.3</v>
      </c>
      <c r="Q2306" s="10">
        <v>0.3175</v>
      </c>
      <c r="R2306" s="9">
        <v>0.72398399999999996</v>
      </c>
      <c r="S2306" s="9">
        <v>0.41594146022564127</v>
      </c>
      <c r="T2306" s="11">
        <v>0.15762274000000001</v>
      </c>
      <c r="U2306" s="9">
        <v>8.3726419999999993E-5</v>
      </c>
      <c r="V2306" s="10">
        <v>0.5</v>
      </c>
      <c r="W2306" s="9">
        <v>0.17441193075236577</v>
      </c>
      <c r="X2306" s="9">
        <v>0.170847449676337</v>
      </c>
      <c r="Y2306" s="9">
        <v>0.13</v>
      </c>
      <c r="Z2306" s="9">
        <v>0</v>
      </c>
      <c r="AA2306" s="10">
        <v>0</v>
      </c>
      <c r="AB2306" s="9">
        <v>0.6429999984800816</v>
      </c>
      <c r="AC2306" s="9" t="e">
        <v>#N/A</v>
      </c>
      <c r="AD2306" s="10">
        <v>0.66575873521872797</v>
      </c>
      <c r="AE2306" s="10">
        <v>0.72301647766335397</v>
      </c>
      <c r="AF2306" s="9">
        <v>1</v>
      </c>
      <c r="AG2306" s="9">
        <v>0.26299671428571431</v>
      </c>
    </row>
    <row r="2307" spans="3:33">
      <c r="C2307" t="s">
        <v>326</v>
      </c>
      <c r="D2307">
        <v>2008</v>
      </c>
      <c r="E2307" s="9">
        <v>0.57196935856688802</v>
      </c>
      <c r="F2307" s="9">
        <v>0.5</v>
      </c>
      <c r="G2307" s="9">
        <v>1.0000000000000009E-2</v>
      </c>
      <c r="H2307" s="9">
        <v>0.15000000000000002</v>
      </c>
      <c r="I2307" s="9">
        <v>1.8666666666666668E-2</v>
      </c>
      <c r="J2307" s="9">
        <v>4.0000000000000036E-2</v>
      </c>
      <c r="K2307" s="10">
        <v>0.71158333333333335</v>
      </c>
      <c r="L2307" s="9">
        <v>0.67680000000000007</v>
      </c>
      <c r="M2307" s="9">
        <v>0.95041666666666669</v>
      </c>
      <c r="N2307" s="10">
        <v>0.3</v>
      </c>
      <c r="O2307" s="10">
        <v>0.80579999964684257</v>
      </c>
      <c r="P2307" s="9">
        <v>0.3</v>
      </c>
      <c r="Q2307" s="10">
        <v>0.3175</v>
      </c>
      <c r="R2307" s="9">
        <v>0.72398399999999996</v>
      </c>
      <c r="S2307" s="9">
        <v>0.44447609373418406</v>
      </c>
      <c r="T2307" s="11">
        <v>0.15762274000000001</v>
      </c>
      <c r="U2307" s="9">
        <v>2.1380845999999999E-4</v>
      </c>
      <c r="V2307" s="10">
        <v>0.5</v>
      </c>
      <c r="W2307" s="9">
        <v>0.17441193075236577</v>
      </c>
      <c r="X2307" s="9">
        <v>0.170847449676337</v>
      </c>
      <c r="Y2307" s="9">
        <v>0.13</v>
      </c>
      <c r="Z2307" s="9">
        <v>0</v>
      </c>
      <c r="AA2307" s="10">
        <v>0</v>
      </c>
      <c r="AB2307" s="9">
        <v>0.65149999829009175</v>
      </c>
      <c r="AC2307" s="9" t="e">
        <v>#N/A</v>
      </c>
      <c r="AD2307" s="10">
        <v>0.69647751560870597</v>
      </c>
      <c r="AE2307" s="10">
        <v>0.70876701905929207</v>
      </c>
      <c r="AF2307" s="9">
        <v>1</v>
      </c>
      <c r="AG2307" s="9">
        <v>0.26299671428571431</v>
      </c>
    </row>
    <row r="2308" spans="3:33">
      <c r="C2308" t="s">
        <v>326</v>
      </c>
      <c r="D2308">
        <v>2009</v>
      </c>
      <c r="E2308" s="9">
        <v>0.57196935856688802</v>
      </c>
      <c r="F2308" s="9">
        <v>0.5</v>
      </c>
      <c r="G2308" s="9">
        <v>2.9799999557435508E-2</v>
      </c>
      <c r="H2308" s="9">
        <v>0.15000000000000002</v>
      </c>
      <c r="I2308" s="9">
        <v>1.8666666666666668E-2</v>
      </c>
      <c r="J2308" s="9">
        <v>5.919999957084654E-2</v>
      </c>
      <c r="K2308" s="10">
        <v>0.71158333333333335</v>
      </c>
      <c r="L2308" s="9">
        <v>0.6764</v>
      </c>
      <c r="M2308" s="9">
        <v>0.97791666666666666</v>
      </c>
      <c r="N2308" s="10">
        <v>0.3</v>
      </c>
      <c r="O2308" s="10">
        <v>0.82159999929368499</v>
      </c>
      <c r="P2308" s="9">
        <v>0.3</v>
      </c>
      <c r="Q2308" s="10">
        <v>0.3175</v>
      </c>
      <c r="R2308" s="9">
        <v>0.72398399999999996</v>
      </c>
      <c r="S2308" s="9">
        <v>0.47301072724272675</v>
      </c>
      <c r="T2308" s="11">
        <v>0.15762274000000001</v>
      </c>
      <c r="U2308" s="9">
        <v>0</v>
      </c>
      <c r="V2308" s="10">
        <v>0.5</v>
      </c>
      <c r="W2308" s="9">
        <v>0.17441193075236577</v>
      </c>
      <c r="X2308" s="9">
        <v>0.170847449676337</v>
      </c>
      <c r="Y2308" s="9">
        <v>0.13</v>
      </c>
      <c r="Z2308" s="9">
        <v>0</v>
      </c>
      <c r="AA2308" s="10">
        <v>0</v>
      </c>
      <c r="AB2308" s="9">
        <v>0.6599999981001019</v>
      </c>
      <c r="AC2308" s="9" t="e">
        <v>#N/A</v>
      </c>
      <c r="AD2308" s="10">
        <v>0.73483138262262404</v>
      </c>
      <c r="AE2308" s="10">
        <v>0.70506545909881202</v>
      </c>
      <c r="AF2308" s="9">
        <v>1</v>
      </c>
      <c r="AG2308" s="9">
        <v>0.26299671428571431</v>
      </c>
    </row>
    <row r="2309" spans="3:33">
      <c r="C2309" t="s">
        <v>326</v>
      </c>
      <c r="D2309">
        <v>2010</v>
      </c>
      <c r="E2309" s="9">
        <v>0.57196935856688802</v>
      </c>
      <c r="F2309" s="9">
        <v>0.5</v>
      </c>
      <c r="G2309" s="9">
        <v>4.9599999114871007E-2</v>
      </c>
      <c r="H2309" s="9">
        <v>0.15000000000000002</v>
      </c>
      <c r="I2309" s="9">
        <v>1.8666666666666668E-2</v>
      </c>
      <c r="J2309" s="9">
        <v>7.8399999141693155E-2</v>
      </c>
      <c r="K2309" s="10">
        <v>0.71158333333333335</v>
      </c>
      <c r="L2309" s="9">
        <v>0.68316399984881282</v>
      </c>
      <c r="M2309" s="9">
        <v>0.97791666666666666</v>
      </c>
      <c r="N2309" s="10">
        <v>0.3</v>
      </c>
      <c r="O2309" s="10">
        <v>0.83739999894052752</v>
      </c>
      <c r="P2309" s="9">
        <v>0.3</v>
      </c>
      <c r="Q2309" s="10">
        <v>0.3175</v>
      </c>
      <c r="R2309" s="9">
        <v>0.72398399999999996</v>
      </c>
      <c r="S2309" s="9">
        <v>0.50154536075126943</v>
      </c>
      <c r="T2309" s="11">
        <v>0.15762274000000001</v>
      </c>
      <c r="U2309" s="9">
        <v>0</v>
      </c>
      <c r="V2309" s="10">
        <v>0.5</v>
      </c>
      <c r="W2309" s="9">
        <v>0.17441193075236577</v>
      </c>
      <c r="X2309" s="9">
        <v>0.170847449676337</v>
      </c>
      <c r="Y2309" s="9">
        <v>0.13</v>
      </c>
      <c r="Z2309" s="9">
        <v>0</v>
      </c>
      <c r="AA2309" s="10">
        <v>0</v>
      </c>
      <c r="AB2309" s="9">
        <v>0.66849999791011216</v>
      </c>
      <c r="AC2309" s="9" t="e">
        <v>#N/A</v>
      </c>
      <c r="AD2309" s="10">
        <v>0.73248306884888659</v>
      </c>
      <c r="AE2309" s="10">
        <v>0.7030148045536595</v>
      </c>
      <c r="AF2309" s="9">
        <v>1</v>
      </c>
      <c r="AG2309" s="9">
        <v>0.26299671428571431</v>
      </c>
    </row>
    <row r="2310" spans="3:33">
      <c r="C2310" t="s">
        <v>328</v>
      </c>
      <c r="D2310">
        <v>1995</v>
      </c>
      <c r="E2310" s="9">
        <v>0.76809602743641048</v>
      </c>
      <c r="F2310" s="9">
        <v>0.5</v>
      </c>
      <c r="G2310" s="9">
        <v>2.0000000000000018E-2</v>
      </c>
      <c r="H2310" s="9">
        <v>0.125</v>
      </c>
      <c r="I2310" s="9">
        <v>1.3333333333333333E-3</v>
      </c>
      <c r="J2310" s="9">
        <v>0.10999999999999999</v>
      </c>
      <c r="K2310" s="10">
        <v>0.71158333333333335</v>
      </c>
      <c r="L2310" s="9">
        <v>0.70400000000000007</v>
      </c>
      <c r="M2310" s="9">
        <v>0.85399999999999998</v>
      </c>
      <c r="N2310" s="10">
        <v>0.3</v>
      </c>
      <c r="O2310" s="10">
        <v>1</v>
      </c>
      <c r="P2310" s="9">
        <v>0.3</v>
      </c>
      <c r="Q2310" s="10">
        <v>0.3175</v>
      </c>
      <c r="R2310" s="9">
        <v>0.49520000000000008</v>
      </c>
      <c r="S2310" s="9">
        <v>0.27131707317073195</v>
      </c>
      <c r="T2310" s="11">
        <v>0.248847926</v>
      </c>
      <c r="U2310" s="9">
        <v>5.5248618800000007E-3</v>
      </c>
      <c r="V2310" s="10">
        <v>0.5</v>
      </c>
      <c r="W2310" s="9">
        <v>4.0567494042948862E-2</v>
      </c>
      <c r="X2310" s="9">
        <v>4.2824159881293102E-2</v>
      </c>
      <c r="Y2310" s="9">
        <v>1.0000000000000009E-2</v>
      </c>
      <c r="Z2310" s="9">
        <v>0</v>
      </c>
      <c r="AA2310" s="10">
        <v>0</v>
      </c>
      <c r="AB2310" s="9">
        <v>0.5</v>
      </c>
      <c r="AC2310" s="9">
        <v>0.49536000430583954</v>
      </c>
      <c r="AD2310" s="10">
        <v>0.70364289715227546</v>
      </c>
      <c r="AE2310" s="10">
        <v>0.71895417590733457</v>
      </c>
      <c r="AF2310" s="9">
        <v>7.6398104410233337E-3</v>
      </c>
      <c r="AG2310" s="9">
        <v>0.28554540013025381</v>
      </c>
    </row>
    <row r="2311" spans="3:33">
      <c r="C2311" t="s">
        <v>328</v>
      </c>
      <c r="D2311">
        <v>1996</v>
      </c>
      <c r="E2311" s="9">
        <v>0.76809602743641048</v>
      </c>
      <c r="F2311" s="9">
        <v>0.5</v>
      </c>
      <c r="G2311" s="9">
        <v>2.0000000000000018E-2</v>
      </c>
      <c r="H2311" s="9">
        <v>0.125</v>
      </c>
      <c r="I2311" s="9">
        <v>1.3333333333333333E-3</v>
      </c>
      <c r="J2311" s="9">
        <v>0.10999999999999999</v>
      </c>
      <c r="K2311" s="10">
        <v>0.71158333333333335</v>
      </c>
      <c r="L2311" s="9">
        <v>0.70719999999999994</v>
      </c>
      <c r="M2311" s="9">
        <v>0.63500000000000001</v>
      </c>
      <c r="N2311" s="10">
        <v>0.3</v>
      </c>
      <c r="O2311" s="10">
        <v>0.96</v>
      </c>
      <c r="P2311" s="9">
        <v>0.3</v>
      </c>
      <c r="Q2311" s="10">
        <v>0.3175</v>
      </c>
      <c r="R2311" s="9">
        <v>0.49520000000000008</v>
      </c>
      <c r="S2311" s="9">
        <v>0.2690243902439039</v>
      </c>
      <c r="T2311" s="11">
        <v>0.248847926</v>
      </c>
      <c r="U2311" s="9">
        <v>4.7281323899999997E-3</v>
      </c>
      <c r="V2311" s="10">
        <v>0.5</v>
      </c>
      <c r="W2311" s="9">
        <v>4.0567494042948862E-2</v>
      </c>
      <c r="X2311" s="9">
        <v>4.2824159881293102E-2</v>
      </c>
      <c r="Y2311" s="9">
        <v>1.0000000000000009E-2</v>
      </c>
      <c r="Z2311" s="9">
        <v>0</v>
      </c>
      <c r="AA2311" s="10">
        <v>0</v>
      </c>
      <c r="AB2311" s="9">
        <v>0.5</v>
      </c>
      <c r="AC2311" s="9">
        <v>0.50912000399827961</v>
      </c>
      <c r="AD2311" s="10">
        <v>0.70779887455039003</v>
      </c>
      <c r="AE2311" s="10">
        <v>0.72342262837495608</v>
      </c>
      <c r="AF2311" s="9">
        <v>1.057754930271289E-2</v>
      </c>
      <c r="AG2311" s="9">
        <v>0.29137285714285716</v>
      </c>
    </row>
    <row r="2312" spans="3:33">
      <c r="C2312" t="s">
        <v>328</v>
      </c>
      <c r="D2312">
        <v>1997</v>
      </c>
      <c r="E2312" s="9">
        <v>0.76809602743641048</v>
      </c>
      <c r="F2312" s="9">
        <v>0.5</v>
      </c>
      <c r="G2312" s="9">
        <v>2.0000000000000018E-2</v>
      </c>
      <c r="H2312" s="9">
        <v>0.125</v>
      </c>
      <c r="I2312" s="9">
        <v>1.3333333333333333E-3</v>
      </c>
      <c r="J2312" s="9">
        <v>0.10999999999999999</v>
      </c>
      <c r="K2312" s="10">
        <v>0.71158333333333335</v>
      </c>
      <c r="L2312" s="9">
        <v>0.71040000000000003</v>
      </c>
      <c r="M2312" s="9">
        <v>0.63500000000000001</v>
      </c>
      <c r="N2312" s="10">
        <v>0.3</v>
      </c>
      <c r="O2312" s="10">
        <v>1</v>
      </c>
      <c r="P2312" s="9">
        <v>0.3</v>
      </c>
      <c r="Q2312" s="10">
        <v>0.3175</v>
      </c>
      <c r="R2312" s="9">
        <v>0.49520000000000008</v>
      </c>
      <c r="S2312" s="9">
        <v>0.26479999999999992</v>
      </c>
      <c r="T2312" s="11">
        <v>0.248847926</v>
      </c>
      <c r="U2312" s="9">
        <v>4.8899755499999999E-3</v>
      </c>
      <c r="V2312" s="10">
        <v>0.5</v>
      </c>
      <c r="W2312" s="9">
        <v>4.0567494042948862E-2</v>
      </c>
      <c r="X2312" s="9">
        <v>4.2824159881293102E-2</v>
      </c>
      <c r="Y2312" s="9">
        <v>1.0000000000000009E-2</v>
      </c>
      <c r="Z2312" s="9">
        <v>0</v>
      </c>
      <c r="AA2312" s="10">
        <v>0</v>
      </c>
      <c r="AB2312" s="9">
        <v>0.5</v>
      </c>
      <c r="AC2312" s="9">
        <v>0.52288000369071963</v>
      </c>
      <c r="AD2312" s="10">
        <v>0.63003667495783389</v>
      </c>
      <c r="AE2312" s="10">
        <v>0.71847794221026606</v>
      </c>
      <c r="AF2312" s="9">
        <v>1.1878300868452223E-2</v>
      </c>
      <c r="AG2312" s="9">
        <v>0.27582412244897958</v>
      </c>
    </row>
    <row r="2313" spans="3:33">
      <c r="C2313" t="s">
        <v>328</v>
      </c>
      <c r="D2313">
        <v>1998</v>
      </c>
      <c r="E2313" s="9">
        <v>0.76809602743641048</v>
      </c>
      <c r="F2313" s="9">
        <v>0.5</v>
      </c>
      <c r="G2313" s="9">
        <v>2.0000000000000018E-2</v>
      </c>
      <c r="H2313" s="9">
        <v>0.125</v>
      </c>
      <c r="I2313" s="9">
        <v>1.3333333333333333E-3</v>
      </c>
      <c r="J2313" s="9">
        <v>0.10999999999999999</v>
      </c>
      <c r="K2313" s="10">
        <v>0.71158333333333335</v>
      </c>
      <c r="L2313" s="9">
        <v>0.71360000000000001</v>
      </c>
      <c r="M2313" s="9">
        <v>0.65</v>
      </c>
      <c r="N2313" s="10">
        <v>0.3</v>
      </c>
      <c r="O2313" s="10">
        <v>1</v>
      </c>
      <c r="P2313" s="9">
        <v>0.3</v>
      </c>
      <c r="Q2313" s="10">
        <v>0.3175</v>
      </c>
      <c r="R2313" s="9">
        <v>0.49520000000000008</v>
      </c>
      <c r="S2313" s="9">
        <v>0.27092682926829414</v>
      </c>
      <c r="T2313" s="11">
        <v>0.248847926</v>
      </c>
      <c r="U2313" s="9">
        <v>4.4642857099999999E-3</v>
      </c>
      <c r="V2313" s="10">
        <v>0.5</v>
      </c>
      <c r="W2313" s="9">
        <v>4.0567494042948862E-2</v>
      </c>
      <c r="X2313" s="9">
        <v>4.2824159881293102E-2</v>
      </c>
      <c r="Y2313" s="9">
        <v>1.0000000000000009E-2</v>
      </c>
      <c r="Z2313" s="9">
        <v>0</v>
      </c>
      <c r="AA2313" s="10">
        <v>0</v>
      </c>
      <c r="AB2313" s="9">
        <v>0.5</v>
      </c>
      <c r="AC2313" s="9">
        <v>0.53664000338315954</v>
      </c>
      <c r="AD2313" s="10">
        <v>0.55227447536527796</v>
      </c>
      <c r="AE2313" s="10">
        <v>0.71353325604557605</v>
      </c>
      <c r="AF2313" s="9">
        <v>1.3893276239280224E-2</v>
      </c>
      <c r="AG2313" s="9">
        <v>0.26027538775510206</v>
      </c>
    </row>
    <row r="2314" spans="3:33">
      <c r="C2314" t="s">
        <v>328</v>
      </c>
      <c r="D2314">
        <v>1999</v>
      </c>
      <c r="E2314" s="9">
        <v>0.76809602743641048</v>
      </c>
      <c r="F2314" s="9">
        <v>0.5</v>
      </c>
      <c r="G2314" s="9">
        <v>2.0000000000000018E-2</v>
      </c>
      <c r="H2314" s="9">
        <v>0.125</v>
      </c>
      <c r="I2314" s="9">
        <v>1.3333333333333333E-3</v>
      </c>
      <c r="J2314" s="9">
        <v>0.10999999999999999</v>
      </c>
      <c r="K2314" s="10">
        <v>0.71158333333333335</v>
      </c>
      <c r="L2314" s="9">
        <v>0.7168000000000001</v>
      </c>
      <c r="M2314" s="9">
        <v>0.65500000000000003</v>
      </c>
      <c r="N2314" s="10">
        <v>0.3</v>
      </c>
      <c r="O2314" s="10">
        <v>1</v>
      </c>
      <c r="P2314" s="9">
        <v>0.3</v>
      </c>
      <c r="Q2314" s="10">
        <v>0.3175</v>
      </c>
      <c r="R2314" s="9">
        <v>0.49520000000000008</v>
      </c>
      <c r="S2314" s="9">
        <v>0.27390243902439204</v>
      </c>
      <c r="T2314" s="11">
        <v>0.248847926</v>
      </c>
      <c r="U2314" s="9">
        <v>4.1407867500000001E-3</v>
      </c>
      <c r="V2314" s="10">
        <v>0.5</v>
      </c>
      <c r="W2314" s="9">
        <v>4.0567494042948862E-2</v>
      </c>
      <c r="X2314" s="9">
        <v>4.2824159881293102E-2</v>
      </c>
      <c r="Y2314" s="9">
        <v>1.0000000000000009E-2</v>
      </c>
      <c r="Z2314" s="9">
        <v>0</v>
      </c>
      <c r="AA2314" s="10">
        <v>0</v>
      </c>
      <c r="AB2314" s="9">
        <v>0.5</v>
      </c>
      <c r="AC2314" s="9">
        <v>0.55040000307559966</v>
      </c>
      <c r="AD2314" s="10">
        <v>0.63420493346505802</v>
      </c>
      <c r="AE2314" s="10">
        <v>0.71180901433671306</v>
      </c>
      <c r="AF2314" s="9">
        <v>1.6626582145797777E-2</v>
      </c>
      <c r="AG2314" s="9">
        <v>0.24472665306122451</v>
      </c>
    </row>
    <row r="2315" spans="3:33">
      <c r="C2315" t="s">
        <v>328</v>
      </c>
      <c r="D2315">
        <v>2000</v>
      </c>
      <c r="E2315" s="9">
        <v>0.76809602743641048</v>
      </c>
      <c r="F2315" s="9">
        <v>0.5</v>
      </c>
      <c r="G2315" s="9">
        <v>2.0000000000000018E-2</v>
      </c>
      <c r="H2315" s="9">
        <v>0.125</v>
      </c>
      <c r="I2315" s="9">
        <v>1.3333333333333333E-3</v>
      </c>
      <c r="J2315" s="9">
        <v>0.10999999999999999</v>
      </c>
      <c r="K2315" s="10">
        <v>0.71158333333333335</v>
      </c>
      <c r="L2315" s="9">
        <v>0.72</v>
      </c>
      <c r="M2315" s="9">
        <v>0.66249999999999998</v>
      </c>
      <c r="N2315" s="10">
        <v>0.3</v>
      </c>
      <c r="O2315" s="10">
        <v>1</v>
      </c>
      <c r="P2315" s="9">
        <v>0.3</v>
      </c>
      <c r="Q2315" s="10">
        <v>0.3175</v>
      </c>
      <c r="R2315" s="9">
        <v>0.67856000000000005</v>
      </c>
      <c r="S2315" s="9">
        <v>0.27788780487805009</v>
      </c>
      <c r="T2315" s="11">
        <v>0.248847926</v>
      </c>
      <c r="U2315" s="9">
        <v>3.86100386E-3</v>
      </c>
      <c r="V2315" s="10">
        <v>0.5</v>
      </c>
      <c r="W2315" s="9">
        <v>4.0567494042948862E-2</v>
      </c>
      <c r="X2315" s="9">
        <v>4.2824159881293102E-2</v>
      </c>
      <c r="Y2315" s="9">
        <v>1.0000000000000009E-2</v>
      </c>
      <c r="Z2315" s="9">
        <v>0</v>
      </c>
      <c r="AA2315" s="10">
        <v>0</v>
      </c>
      <c r="AB2315" s="9">
        <v>0.5</v>
      </c>
      <c r="AC2315" s="9">
        <v>0.56416000276803968</v>
      </c>
      <c r="AD2315" s="10">
        <v>0.71613539156483808</v>
      </c>
      <c r="AE2315" s="10">
        <v>0.71008477262785008</v>
      </c>
      <c r="AF2315" s="9">
        <v>1.7806724388944446E-2</v>
      </c>
      <c r="AG2315" s="9">
        <v>0.22917791836734694</v>
      </c>
    </row>
    <row r="2316" spans="3:33">
      <c r="C2316" t="s">
        <v>328</v>
      </c>
      <c r="D2316">
        <v>2001</v>
      </c>
      <c r="E2316" s="9">
        <v>0.76809602743641048</v>
      </c>
      <c r="F2316" s="9">
        <v>0.5</v>
      </c>
      <c r="G2316" s="9">
        <v>2.0000000000000018E-2</v>
      </c>
      <c r="H2316" s="9">
        <v>0.125</v>
      </c>
      <c r="I2316" s="9">
        <v>1.3333333333333333E-3</v>
      </c>
      <c r="J2316" s="9">
        <v>0.10999999999999999</v>
      </c>
      <c r="K2316" s="10">
        <v>0.71158333333333335</v>
      </c>
      <c r="L2316" s="9">
        <v>0.7208</v>
      </c>
      <c r="M2316" s="9">
        <v>0.67999999999999994</v>
      </c>
      <c r="N2316" s="10">
        <v>0.3</v>
      </c>
      <c r="O2316" s="10">
        <v>1</v>
      </c>
      <c r="P2316" s="9">
        <v>0.3</v>
      </c>
      <c r="Q2316" s="10">
        <v>0.3175</v>
      </c>
      <c r="R2316" s="9">
        <v>0.86192000000000002</v>
      </c>
      <c r="S2316" s="9">
        <v>0.22091219512195215</v>
      </c>
      <c r="T2316" s="11">
        <v>0.248847926</v>
      </c>
      <c r="U2316" s="9">
        <v>4.4682752499999997E-3</v>
      </c>
      <c r="V2316" s="10">
        <v>0.5</v>
      </c>
      <c r="W2316" s="9">
        <v>4.0567494042948862E-2</v>
      </c>
      <c r="X2316" s="9">
        <v>4.2824159881293102E-2</v>
      </c>
      <c r="Y2316" s="9">
        <v>1.0000000000000009E-2</v>
      </c>
      <c r="Z2316" s="9">
        <v>0</v>
      </c>
      <c r="AA2316" s="10">
        <v>0</v>
      </c>
      <c r="AB2316" s="9">
        <v>0.5</v>
      </c>
      <c r="AC2316" s="9">
        <v>0.5779200024604797</v>
      </c>
      <c r="AD2316" s="10">
        <v>0.637112444558803</v>
      </c>
      <c r="AE2316" s="10">
        <v>0.71984306599630699</v>
      </c>
      <c r="AF2316" s="9">
        <v>1.899972767057E-2</v>
      </c>
      <c r="AG2316" s="9">
        <v>0.21362918367346939</v>
      </c>
    </row>
    <row r="2317" spans="3:33">
      <c r="C2317" t="s">
        <v>328</v>
      </c>
      <c r="D2317">
        <v>2002</v>
      </c>
      <c r="E2317" s="9">
        <v>0.76809602743641048</v>
      </c>
      <c r="F2317" s="9">
        <v>0.5</v>
      </c>
      <c r="G2317" s="9">
        <v>2.0000000000000018E-2</v>
      </c>
      <c r="H2317" s="9">
        <v>0.125</v>
      </c>
      <c r="I2317" s="9">
        <v>1.3333333333333333E-3</v>
      </c>
      <c r="J2317" s="9">
        <v>0.10999999999999999</v>
      </c>
      <c r="K2317" s="10">
        <v>0.71158333333333335</v>
      </c>
      <c r="L2317" s="9">
        <v>0.72160000000000002</v>
      </c>
      <c r="M2317" s="9">
        <v>0.7</v>
      </c>
      <c r="N2317" s="10">
        <v>0.3</v>
      </c>
      <c r="O2317" s="10">
        <v>0.99</v>
      </c>
      <c r="P2317" s="9">
        <v>0.3</v>
      </c>
      <c r="Q2317" s="10">
        <v>0.3175</v>
      </c>
      <c r="R2317" s="9">
        <v>0.87575999999999998</v>
      </c>
      <c r="S2317" s="9">
        <v>0.22585365853658601</v>
      </c>
      <c r="T2317" s="11">
        <v>0.248847926</v>
      </c>
      <c r="U2317" s="9">
        <v>8.6580087E-4</v>
      </c>
      <c r="V2317" s="10">
        <v>0.5</v>
      </c>
      <c r="W2317" s="9">
        <v>4.0567494042948862E-2</v>
      </c>
      <c r="X2317" s="9">
        <v>4.2824159881293102E-2</v>
      </c>
      <c r="Y2317" s="9">
        <v>1.0000000000000009E-2</v>
      </c>
      <c r="Z2317" s="9">
        <v>0</v>
      </c>
      <c r="AA2317" s="10">
        <v>0</v>
      </c>
      <c r="AB2317" s="9">
        <v>0.5</v>
      </c>
      <c r="AC2317" s="9">
        <v>0.59168000215291972</v>
      </c>
      <c r="AD2317" s="10">
        <v>0.55808949755276793</v>
      </c>
      <c r="AE2317" s="10">
        <v>0.729601359364764</v>
      </c>
      <c r="AF2317" s="9">
        <v>9.9937368951338437E-2</v>
      </c>
      <c r="AG2317" s="9">
        <v>0.19808044897959182</v>
      </c>
    </row>
    <row r="2318" spans="3:33">
      <c r="C2318" t="s">
        <v>328</v>
      </c>
      <c r="D2318">
        <v>2003</v>
      </c>
      <c r="E2318" s="9">
        <v>0.76809602743641048</v>
      </c>
      <c r="F2318" s="9">
        <v>0.5</v>
      </c>
      <c r="G2318" s="9">
        <v>2.0000000000000018E-2</v>
      </c>
      <c r="H2318" s="9">
        <v>0.125</v>
      </c>
      <c r="I2318" s="9">
        <v>1.3333333333333333E-3</v>
      </c>
      <c r="J2318" s="9">
        <v>0.10999999999999999</v>
      </c>
      <c r="K2318" s="10">
        <v>0.71158333333333335</v>
      </c>
      <c r="L2318" s="9">
        <v>0.72239999999999993</v>
      </c>
      <c r="M2318" s="9">
        <v>0.72499999999999998</v>
      </c>
      <c r="N2318" s="10">
        <v>0.3</v>
      </c>
      <c r="O2318" s="10">
        <v>1</v>
      </c>
      <c r="P2318" s="9">
        <v>0.3</v>
      </c>
      <c r="Q2318" s="10">
        <v>0.3175</v>
      </c>
      <c r="R2318" s="9">
        <v>0.87575999999999998</v>
      </c>
      <c r="S2318" s="9">
        <v>0.22517073170731805</v>
      </c>
      <c r="T2318" s="11">
        <v>0.248847926</v>
      </c>
      <c r="U2318" s="9">
        <v>8.680555600000001E-4</v>
      </c>
      <c r="V2318" s="10">
        <v>0.5</v>
      </c>
      <c r="W2318" s="9">
        <v>4.0567494042948862E-2</v>
      </c>
      <c r="X2318" s="9">
        <v>4.2824159881293102E-2</v>
      </c>
      <c r="Y2318" s="9">
        <v>1.0000000000000009E-2</v>
      </c>
      <c r="Z2318" s="9">
        <v>0</v>
      </c>
      <c r="AA2318" s="10">
        <v>0</v>
      </c>
      <c r="AB2318" s="9">
        <v>0.5</v>
      </c>
      <c r="AC2318" s="9">
        <v>0.60544000184535973</v>
      </c>
      <c r="AD2318" s="10">
        <v>0.74587984167351196</v>
      </c>
      <c r="AE2318" s="10">
        <v>0.72673001929451198</v>
      </c>
      <c r="AF2318" s="9">
        <v>0.68484622089403557</v>
      </c>
      <c r="AG2318" s="9">
        <v>0.18253171428571427</v>
      </c>
    </row>
    <row r="2319" spans="3:33">
      <c r="C2319" t="s">
        <v>328</v>
      </c>
      <c r="D2319">
        <v>2004</v>
      </c>
      <c r="E2319" s="9">
        <v>0.76809602743641048</v>
      </c>
      <c r="F2319" s="9">
        <v>0.5</v>
      </c>
      <c r="G2319" s="9">
        <v>2.0000000000000018E-2</v>
      </c>
      <c r="H2319" s="9">
        <v>0.125</v>
      </c>
      <c r="I2319" s="9">
        <v>1.3333333333333333E-3</v>
      </c>
      <c r="J2319" s="9">
        <v>0.10999999999999999</v>
      </c>
      <c r="K2319" s="10">
        <v>0.71158333333333335</v>
      </c>
      <c r="L2319" s="9">
        <v>0.72319999999999995</v>
      </c>
      <c r="M2319" s="9">
        <v>0.76249999999999996</v>
      </c>
      <c r="N2319" s="10">
        <v>0.3</v>
      </c>
      <c r="O2319" s="10">
        <v>1</v>
      </c>
      <c r="P2319" s="9">
        <v>0.3</v>
      </c>
      <c r="Q2319" s="10">
        <v>0.3175</v>
      </c>
      <c r="R2319" s="9">
        <v>0.87575999999999998</v>
      </c>
      <c r="S2319" s="9">
        <v>0.23514146341463604</v>
      </c>
      <c r="T2319" s="11">
        <v>0.248847926</v>
      </c>
      <c r="U2319" s="9">
        <v>5.6270096499999997E-3</v>
      </c>
      <c r="V2319" s="10">
        <v>0.5</v>
      </c>
      <c r="W2319" s="9">
        <v>4.0567494042948862E-2</v>
      </c>
      <c r="X2319" s="9">
        <v>4.2824159881293102E-2</v>
      </c>
      <c r="Y2319" s="9">
        <v>1.0000000000000009E-2</v>
      </c>
      <c r="Z2319" s="9">
        <v>0</v>
      </c>
      <c r="AA2319" s="10">
        <v>0</v>
      </c>
      <c r="AB2319" s="9">
        <v>0.5</v>
      </c>
      <c r="AC2319" s="9">
        <v>0.61920000153779986</v>
      </c>
      <c r="AD2319" s="10">
        <v>0.75680304940231602</v>
      </c>
      <c r="AE2319" s="10">
        <v>0.63669960335361997</v>
      </c>
      <c r="AF2319" s="9">
        <v>0.6908788937182011</v>
      </c>
      <c r="AG2319" s="9">
        <v>0.19854542857142857</v>
      </c>
    </row>
    <row r="2320" spans="3:33">
      <c r="C2320" t="s">
        <v>328</v>
      </c>
      <c r="D2320">
        <v>2005</v>
      </c>
      <c r="E2320" s="9">
        <v>0.76809602743641048</v>
      </c>
      <c r="F2320" s="9">
        <v>0.5</v>
      </c>
      <c r="G2320" s="9">
        <v>2.0000000000000018E-2</v>
      </c>
      <c r="H2320" s="9">
        <v>0.125</v>
      </c>
      <c r="I2320" s="9">
        <v>1.3333333333333333E-3</v>
      </c>
      <c r="J2320" s="9">
        <v>0.12779999960213895</v>
      </c>
      <c r="K2320" s="10">
        <v>0.71158333333333335</v>
      </c>
      <c r="L2320" s="9">
        <v>0.72400000000000009</v>
      </c>
      <c r="M2320" s="9">
        <v>0.78749999999999998</v>
      </c>
      <c r="N2320" s="10">
        <v>0.3</v>
      </c>
      <c r="O2320" s="10">
        <v>1</v>
      </c>
      <c r="P2320" s="9">
        <v>0.3</v>
      </c>
      <c r="Q2320" s="10">
        <v>0.3175</v>
      </c>
      <c r="R2320" s="9">
        <v>0.87575999999999998</v>
      </c>
      <c r="S2320" s="9">
        <v>0.24521463414634215</v>
      </c>
      <c r="T2320" s="11">
        <v>0.248847926</v>
      </c>
      <c r="U2320" s="9">
        <v>2.9717682000000001E-3</v>
      </c>
      <c r="V2320" s="10">
        <v>0.5</v>
      </c>
      <c r="W2320" s="9">
        <v>4.0567494042948862E-2</v>
      </c>
      <c r="X2320" s="9">
        <v>4.2824159881293102E-2</v>
      </c>
      <c r="Y2320" s="9">
        <v>1.0000000000000009E-2</v>
      </c>
      <c r="Z2320" s="9">
        <v>0</v>
      </c>
      <c r="AA2320" s="10">
        <v>0</v>
      </c>
      <c r="AB2320" s="9">
        <v>0.5</v>
      </c>
      <c r="AC2320" s="9">
        <v>0.63296000123023988</v>
      </c>
      <c r="AD2320" s="10">
        <v>0.71413281970585596</v>
      </c>
      <c r="AE2320" s="10">
        <v>0.734556681046864</v>
      </c>
      <c r="AF2320" s="9">
        <v>0.71239057688560448</v>
      </c>
      <c r="AG2320" s="9">
        <v>0.18700900000000001</v>
      </c>
    </row>
    <row r="2321" spans="3:33">
      <c r="C2321" t="s">
        <v>328</v>
      </c>
      <c r="D2321">
        <v>2006</v>
      </c>
      <c r="E2321" s="9">
        <v>0.76809602743641048</v>
      </c>
      <c r="F2321" s="9">
        <v>0.5</v>
      </c>
      <c r="G2321" s="9">
        <v>2.0000000000000018E-2</v>
      </c>
      <c r="H2321" s="9">
        <v>0.125</v>
      </c>
      <c r="I2321" s="9">
        <v>1.3333333333333333E-3</v>
      </c>
      <c r="J2321" s="9">
        <v>0.14559999920427802</v>
      </c>
      <c r="K2321" s="10">
        <v>0.71158333333333335</v>
      </c>
      <c r="L2321" s="9">
        <v>0.72319999999999995</v>
      </c>
      <c r="M2321" s="9">
        <v>0.88333333333333353</v>
      </c>
      <c r="N2321" s="10">
        <v>0.3</v>
      </c>
      <c r="O2321" s="10">
        <v>1</v>
      </c>
      <c r="P2321" s="9">
        <v>0.3</v>
      </c>
      <c r="Q2321" s="10">
        <v>0.3175</v>
      </c>
      <c r="R2321" s="9">
        <v>0.87575999999999998</v>
      </c>
      <c r="S2321" s="9">
        <v>0.27431034081307559</v>
      </c>
      <c r="T2321" s="11">
        <v>0.248847926</v>
      </c>
      <c r="U2321" s="9">
        <v>6.2073246400000002E-3</v>
      </c>
      <c r="V2321" s="10">
        <v>0.5</v>
      </c>
      <c r="W2321" s="9">
        <v>4.0567494042948862E-2</v>
      </c>
      <c r="X2321" s="9">
        <v>4.2824159881293102E-2</v>
      </c>
      <c r="Y2321" s="9">
        <v>1.0000000000000009E-2</v>
      </c>
      <c r="Z2321" s="9">
        <v>0</v>
      </c>
      <c r="AA2321" s="10">
        <v>0</v>
      </c>
      <c r="AB2321" s="9">
        <v>0.5</v>
      </c>
      <c r="AC2321" s="9">
        <v>0.64672000092267989</v>
      </c>
      <c r="AD2321" s="10">
        <v>0.68298104600879994</v>
      </c>
      <c r="AE2321" s="10">
        <v>0.74317086908062002</v>
      </c>
      <c r="AF2321" s="9">
        <v>0.96567395384211663</v>
      </c>
      <c r="AG2321" s="9">
        <v>0.13636557142857145</v>
      </c>
    </row>
    <row r="2322" spans="3:33">
      <c r="C2322" t="s">
        <v>328</v>
      </c>
      <c r="D2322">
        <v>2007</v>
      </c>
      <c r="E2322" s="9">
        <v>0.76809602743641048</v>
      </c>
      <c r="F2322" s="9">
        <v>0.5</v>
      </c>
      <c r="G2322" s="9">
        <v>2.0000000000000018E-2</v>
      </c>
      <c r="H2322" s="9">
        <v>0.125</v>
      </c>
      <c r="I2322" s="9">
        <v>1.3333333333333333E-3</v>
      </c>
      <c r="J2322" s="9">
        <v>0.16339999880641698</v>
      </c>
      <c r="K2322" s="10">
        <v>0.71158333333333335</v>
      </c>
      <c r="L2322" s="9">
        <v>0.72239999999999993</v>
      </c>
      <c r="M2322" s="9">
        <v>0.97666666666666668</v>
      </c>
      <c r="N2322" s="10">
        <v>0.3</v>
      </c>
      <c r="O2322" s="10">
        <v>1</v>
      </c>
      <c r="P2322" s="9">
        <v>0.3</v>
      </c>
      <c r="Q2322" s="10">
        <v>0.3175</v>
      </c>
      <c r="R2322" s="9">
        <v>0.87575999999999998</v>
      </c>
      <c r="S2322" s="9">
        <v>0.30340604747980904</v>
      </c>
      <c r="T2322" s="11">
        <v>0.248847926</v>
      </c>
      <c r="U2322" s="9">
        <v>2.436053593E-2</v>
      </c>
      <c r="V2322" s="10">
        <v>0.5</v>
      </c>
      <c r="W2322" s="9">
        <v>4.0567494042948862E-2</v>
      </c>
      <c r="X2322" s="9">
        <v>4.2824159881293102E-2</v>
      </c>
      <c r="Y2322" s="9">
        <v>1.0000000000000009E-2</v>
      </c>
      <c r="Z2322" s="9">
        <v>0</v>
      </c>
      <c r="AA2322" s="10">
        <v>0</v>
      </c>
      <c r="AB2322" s="9">
        <v>0.5</v>
      </c>
      <c r="AC2322" s="9">
        <v>0.6604800006151198</v>
      </c>
      <c r="AD2322" s="10">
        <v>0.62785463285741794</v>
      </c>
      <c r="AE2322" s="10">
        <v>0.74490798480502396</v>
      </c>
      <c r="AF2322" s="9">
        <v>1</v>
      </c>
      <c r="AG2322" s="9">
        <v>0.11903385714285714</v>
      </c>
    </row>
    <row r="2323" spans="3:33">
      <c r="C2323" t="s">
        <v>328</v>
      </c>
      <c r="D2323">
        <v>2008</v>
      </c>
      <c r="E2323" s="9">
        <v>0.76809602743641048</v>
      </c>
      <c r="F2323" s="9">
        <v>0.5</v>
      </c>
      <c r="G2323" s="9">
        <v>2.0000000000000018E-2</v>
      </c>
      <c r="H2323" s="9">
        <v>0.125</v>
      </c>
      <c r="I2323" s="9">
        <v>1.3333333333333333E-3</v>
      </c>
      <c r="J2323" s="9">
        <v>0.18119999840855594</v>
      </c>
      <c r="K2323" s="10">
        <v>0.71158333333333335</v>
      </c>
      <c r="L2323" s="9">
        <v>0.72160000000000002</v>
      </c>
      <c r="M2323" s="9">
        <v>1</v>
      </c>
      <c r="N2323" s="10">
        <v>0.3</v>
      </c>
      <c r="O2323" s="10">
        <v>1</v>
      </c>
      <c r="P2323" s="9">
        <v>0.3</v>
      </c>
      <c r="Q2323" s="10">
        <v>0.3175</v>
      </c>
      <c r="R2323" s="9">
        <v>0.87575999999999998</v>
      </c>
      <c r="S2323" s="9">
        <v>0.33250175414654226</v>
      </c>
      <c r="T2323" s="11">
        <v>0.248847926</v>
      </c>
      <c r="U2323" s="9">
        <v>1.0683760680000001E-2</v>
      </c>
      <c r="V2323" s="10">
        <v>0.5</v>
      </c>
      <c r="W2323" s="9">
        <v>4.0567494042948862E-2</v>
      </c>
      <c r="X2323" s="9">
        <v>4.2824159881293102E-2</v>
      </c>
      <c r="Y2323" s="9">
        <v>1.0000000000000009E-2</v>
      </c>
      <c r="Z2323" s="9">
        <v>0</v>
      </c>
      <c r="AA2323" s="10">
        <v>0</v>
      </c>
      <c r="AB2323" s="9">
        <v>0.5</v>
      </c>
      <c r="AC2323" s="9">
        <v>0.67424000030755993</v>
      </c>
      <c r="AD2323" s="10">
        <v>0.63710889035983997</v>
      </c>
      <c r="AE2323" s="10">
        <v>0.75373338646235</v>
      </c>
      <c r="AF2323" s="9">
        <v>1</v>
      </c>
      <c r="AG2323" s="9">
        <v>0.21180757142857143</v>
      </c>
    </row>
    <row r="2324" spans="3:33">
      <c r="C2324" t="s">
        <v>328</v>
      </c>
      <c r="D2324">
        <v>2009</v>
      </c>
      <c r="E2324" s="9">
        <v>0.76809602743641048</v>
      </c>
      <c r="F2324" s="9">
        <v>0.5</v>
      </c>
      <c r="G2324" s="9">
        <v>3.9599999561905852E-2</v>
      </c>
      <c r="H2324" s="9">
        <v>0.125</v>
      </c>
      <c r="I2324" s="9">
        <v>1.3333333333333333E-3</v>
      </c>
      <c r="J2324" s="9">
        <v>0.19899999801069501</v>
      </c>
      <c r="K2324" s="10">
        <v>0.71158333333333335</v>
      </c>
      <c r="L2324" s="9">
        <v>0.7208</v>
      </c>
      <c r="M2324" s="9">
        <v>1</v>
      </c>
      <c r="N2324" s="10">
        <v>0.3</v>
      </c>
      <c r="O2324" s="10">
        <v>1</v>
      </c>
      <c r="P2324" s="9">
        <v>0.3</v>
      </c>
      <c r="Q2324" s="10">
        <v>0.3175</v>
      </c>
      <c r="R2324" s="9">
        <v>0.87575999999999998</v>
      </c>
      <c r="S2324" s="9">
        <v>0.36159746081327571</v>
      </c>
      <c r="T2324" s="11">
        <v>0.248847926</v>
      </c>
      <c r="U2324" s="9">
        <v>1.944041812E-2</v>
      </c>
      <c r="V2324" s="10">
        <v>0.5</v>
      </c>
      <c r="W2324" s="9">
        <v>4.0567494042948862E-2</v>
      </c>
      <c r="X2324" s="9">
        <v>4.2824159881293102E-2</v>
      </c>
      <c r="Y2324" s="9">
        <v>1.0000000000000009E-2</v>
      </c>
      <c r="Z2324" s="9">
        <v>0</v>
      </c>
      <c r="AA2324" s="10">
        <v>0</v>
      </c>
      <c r="AB2324" s="9">
        <v>0.5</v>
      </c>
      <c r="AC2324" s="9">
        <v>0.68799999999999994</v>
      </c>
      <c r="AD2324" s="10">
        <v>0.64995422584289597</v>
      </c>
      <c r="AE2324" s="10">
        <v>0.75336554363388208</v>
      </c>
      <c r="AF2324" s="9">
        <v>1</v>
      </c>
      <c r="AG2324" s="9">
        <v>0.22914842857142856</v>
      </c>
    </row>
    <row r="2325" spans="3:33">
      <c r="C2325" t="s">
        <v>328</v>
      </c>
      <c r="D2325">
        <v>2010</v>
      </c>
      <c r="E2325" s="9">
        <v>0.76809602743641048</v>
      </c>
      <c r="F2325" s="9">
        <v>0.5</v>
      </c>
      <c r="G2325" s="9">
        <v>5.9199999123811686E-2</v>
      </c>
      <c r="H2325" s="9">
        <v>0.125</v>
      </c>
      <c r="I2325" s="9">
        <v>1.3333333333333333E-3</v>
      </c>
      <c r="J2325" s="9">
        <v>0.21679999761283397</v>
      </c>
      <c r="K2325" s="10">
        <v>0.71158333333333335</v>
      </c>
      <c r="L2325" s="9">
        <v>0.72800799983888864</v>
      </c>
      <c r="M2325" s="9">
        <v>1</v>
      </c>
      <c r="N2325" s="10">
        <v>0.3</v>
      </c>
      <c r="O2325" s="10">
        <v>1</v>
      </c>
      <c r="P2325" s="9">
        <v>0.3</v>
      </c>
      <c r="Q2325" s="10">
        <v>0.3175</v>
      </c>
      <c r="R2325" s="9">
        <v>0.87575999999999998</v>
      </c>
      <c r="S2325" s="9">
        <v>0.39069316748000915</v>
      </c>
      <c r="T2325" s="11">
        <v>0.248847926</v>
      </c>
      <c r="U2325" s="9">
        <v>1.9634822296854728E-2</v>
      </c>
      <c r="V2325" s="10">
        <v>0.5</v>
      </c>
      <c r="W2325" s="9">
        <v>4.0567494042948862E-2</v>
      </c>
      <c r="X2325" s="9">
        <v>4.2824159881293102E-2</v>
      </c>
      <c r="Y2325" s="9">
        <v>1.0000000000000009E-2</v>
      </c>
      <c r="Z2325" s="9">
        <v>0</v>
      </c>
      <c r="AA2325" s="10">
        <v>0</v>
      </c>
      <c r="AB2325" s="9">
        <v>0.5</v>
      </c>
      <c r="AC2325" s="9">
        <v>0.70499999999999996</v>
      </c>
      <c r="AD2325" s="10">
        <v>0.64845468361798442</v>
      </c>
      <c r="AE2325" s="10">
        <v>0.7508318882541748</v>
      </c>
      <c r="AF2325" s="9">
        <v>1</v>
      </c>
      <c r="AG2325" s="9">
        <v>0.22685694433693296</v>
      </c>
    </row>
    <row r="2326" spans="3:33">
      <c r="C2326" t="s">
        <v>441</v>
      </c>
      <c r="D2326">
        <v>1995</v>
      </c>
      <c r="E2326" s="9">
        <v>0.60079080267558527</v>
      </c>
      <c r="F2326" s="9">
        <v>0.5</v>
      </c>
      <c r="G2326" s="9">
        <v>6.9999999999999951E-2</v>
      </c>
      <c r="H2326" s="9">
        <v>0.125</v>
      </c>
      <c r="I2326" s="9">
        <v>0</v>
      </c>
      <c r="J2326" s="9">
        <v>4.0000000000000036E-2</v>
      </c>
      <c r="K2326" s="10">
        <v>0.71158333333333335</v>
      </c>
      <c r="L2326" s="9">
        <v>0.56999999999999995</v>
      </c>
      <c r="M2326" s="9">
        <v>0.90300000000000002</v>
      </c>
      <c r="N2326" s="10">
        <v>0.3</v>
      </c>
      <c r="O2326" s="10">
        <v>1</v>
      </c>
      <c r="P2326" s="9">
        <v>0.3</v>
      </c>
      <c r="Q2326" s="10">
        <v>0.3175</v>
      </c>
      <c r="R2326" s="9">
        <v>0.77879999999999994</v>
      </c>
      <c r="S2326" s="9">
        <v>0.29953951219512187</v>
      </c>
      <c r="T2326" s="11">
        <v>0.299089726</v>
      </c>
      <c r="U2326" s="9">
        <v>2.4271844700000001E-3</v>
      </c>
      <c r="V2326" s="10">
        <v>0.5</v>
      </c>
      <c r="W2326" s="9">
        <v>0.10892550279601591</v>
      </c>
      <c r="X2326" s="9">
        <v>9.1147246059120904E-2</v>
      </c>
      <c r="Y2326" s="9">
        <v>1.0000000000000009E-2</v>
      </c>
      <c r="Z2326" s="9">
        <v>0</v>
      </c>
      <c r="AA2326" s="10">
        <v>0</v>
      </c>
      <c r="AB2326" s="9">
        <v>0.40779999915510412</v>
      </c>
      <c r="AC2326" s="9">
        <v>0.46296000402420762</v>
      </c>
      <c r="AD2326" s="10">
        <v>0.70364289715227546</v>
      </c>
      <c r="AE2326" s="10">
        <v>0.70874270907988235</v>
      </c>
      <c r="AF2326" s="9">
        <v>2.2107469034120001E-3</v>
      </c>
      <c r="AG2326" s="9" t="e">
        <v>#N/A</v>
      </c>
    </row>
    <row r="2327" spans="3:33">
      <c r="C2327" t="s">
        <v>441</v>
      </c>
      <c r="D2327">
        <v>1996</v>
      </c>
      <c r="E2327" s="9">
        <v>0.60079080267558527</v>
      </c>
      <c r="F2327" s="9">
        <v>0.5</v>
      </c>
      <c r="G2327" s="9">
        <v>6.9999999999999951E-2</v>
      </c>
      <c r="H2327" s="9">
        <v>0.125</v>
      </c>
      <c r="I2327" s="9">
        <v>0</v>
      </c>
      <c r="J2327" s="9">
        <v>4.0000000000000036E-2</v>
      </c>
      <c r="K2327" s="10">
        <v>0.71158333333333335</v>
      </c>
      <c r="L2327" s="9">
        <v>0.56720000000000004</v>
      </c>
      <c r="M2327" s="9">
        <v>0.90200000000000002</v>
      </c>
      <c r="N2327" s="10">
        <v>0.3</v>
      </c>
      <c r="O2327" s="10">
        <v>1</v>
      </c>
      <c r="P2327" s="9">
        <v>0.3</v>
      </c>
      <c r="Q2327" s="10">
        <v>0.3175</v>
      </c>
      <c r="R2327" s="9">
        <v>0.77879999999999994</v>
      </c>
      <c r="S2327" s="9">
        <v>0.297944878048782</v>
      </c>
      <c r="T2327" s="11">
        <v>0.299089726</v>
      </c>
      <c r="U2327" s="9">
        <v>2.3474178400000002E-3</v>
      </c>
      <c r="V2327" s="10">
        <v>0.5</v>
      </c>
      <c r="W2327" s="9">
        <v>0.10892550279601591</v>
      </c>
      <c r="X2327" s="9">
        <v>9.1147246059120904E-2</v>
      </c>
      <c r="Y2327" s="9">
        <v>1.0000000000000009E-2</v>
      </c>
      <c r="Z2327" s="9">
        <v>0</v>
      </c>
      <c r="AA2327" s="10">
        <v>0</v>
      </c>
      <c r="AB2327" s="9">
        <v>0.39519999943673612</v>
      </c>
      <c r="AC2327" s="9">
        <v>0.4758200037367642</v>
      </c>
      <c r="AD2327" s="10">
        <v>0.70779887455039003</v>
      </c>
      <c r="AE2327" s="10">
        <v>0.71300276427006393</v>
      </c>
      <c r="AF2327" s="9">
        <v>2.8801517428517776E-3</v>
      </c>
      <c r="AG2327" s="9" t="e">
        <v>#N/A</v>
      </c>
    </row>
    <row r="2328" spans="3:33">
      <c r="C2328" t="s">
        <v>441</v>
      </c>
      <c r="D2328">
        <v>1997</v>
      </c>
      <c r="E2328" s="9">
        <v>0.60079080267558527</v>
      </c>
      <c r="F2328" s="9">
        <v>0.5</v>
      </c>
      <c r="G2328" s="9">
        <v>6.9999999999999951E-2</v>
      </c>
      <c r="H2328" s="9">
        <v>0.125</v>
      </c>
      <c r="I2328" s="9">
        <v>0</v>
      </c>
      <c r="J2328" s="9">
        <v>4.0000000000000036E-2</v>
      </c>
      <c r="K2328" s="10">
        <v>0.71158333333333335</v>
      </c>
      <c r="L2328" s="9">
        <v>0.56440000000000001</v>
      </c>
      <c r="M2328" s="9">
        <v>0.9</v>
      </c>
      <c r="N2328" s="10">
        <v>0.3</v>
      </c>
      <c r="O2328" s="10">
        <v>1</v>
      </c>
      <c r="P2328" s="9">
        <v>0.3</v>
      </c>
      <c r="Q2328" s="10">
        <v>0.3175</v>
      </c>
      <c r="R2328" s="9">
        <v>0.77879999999999994</v>
      </c>
      <c r="S2328" s="9">
        <v>0.2966760975609759</v>
      </c>
      <c r="T2328" s="11">
        <v>0.299089726</v>
      </c>
      <c r="U2328" s="9">
        <v>2.0661157000000001E-3</v>
      </c>
      <c r="V2328" s="10">
        <v>0.5</v>
      </c>
      <c r="W2328" s="9">
        <v>0.10892550279601591</v>
      </c>
      <c r="X2328" s="9">
        <v>9.1147246059120904E-2</v>
      </c>
      <c r="Y2328" s="9">
        <v>1.0000000000000009E-2</v>
      </c>
      <c r="Z2328" s="9">
        <v>0</v>
      </c>
      <c r="AA2328" s="10">
        <v>0</v>
      </c>
      <c r="AB2328" s="9">
        <v>0.382599999718368</v>
      </c>
      <c r="AC2328" s="9">
        <v>0.48868000344932078</v>
      </c>
      <c r="AD2328" s="10">
        <v>0.70841843512698899</v>
      </c>
      <c r="AE2328" s="10">
        <v>0.70823488022112202</v>
      </c>
      <c r="AF2328" s="9">
        <v>3.5613855230707775E-3</v>
      </c>
      <c r="AG2328" s="9" t="e">
        <v>#N/A</v>
      </c>
    </row>
    <row r="2329" spans="3:33">
      <c r="C2329" t="s">
        <v>441</v>
      </c>
      <c r="D2329">
        <v>1998</v>
      </c>
      <c r="E2329" s="9">
        <v>0.60079080267558527</v>
      </c>
      <c r="F2329" s="9">
        <v>0.5</v>
      </c>
      <c r="G2329" s="9">
        <v>6.9999999999999951E-2</v>
      </c>
      <c r="H2329" s="9">
        <v>0.125</v>
      </c>
      <c r="I2329" s="9">
        <v>0</v>
      </c>
      <c r="J2329" s="9">
        <v>4.0000000000000036E-2</v>
      </c>
      <c r="K2329" s="10">
        <v>0.71158333333333335</v>
      </c>
      <c r="L2329" s="9">
        <v>0.56159999999999999</v>
      </c>
      <c r="M2329" s="9">
        <v>0.89900000000000002</v>
      </c>
      <c r="N2329" s="10">
        <v>0.3</v>
      </c>
      <c r="O2329" s="10">
        <v>1</v>
      </c>
      <c r="P2329" s="9">
        <v>0.3</v>
      </c>
      <c r="Q2329" s="10">
        <v>0.3175</v>
      </c>
      <c r="R2329" s="9">
        <v>0.78188800000000003</v>
      </c>
      <c r="S2329" s="9">
        <v>0.29556292682926999</v>
      </c>
      <c r="T2329" s="11">
        <v>0.299089726</v>
      </c>
      <c r="U2329" s="9">
        <v>2.0833333300000001E-3</v>
      </c>
      <c r="V2329" s="10">
        <v>0.5</v>
      </c>
      <c r="W2329" s="9">
        <v>0.10892550279601591</v>
      </c>
      <c r="X2329" s="9">
        <v>9.1147246059120904E-2</v>
      </c>
      <c r="Y2329" s="9">
        <v>1.0000000000000009E-2</v>
      </c>
      <c r="Z2329" s="9">
        <v>0</v>
      </c>
      <c r="AA2329" s="10">
        <v>0</v>
      </c>
      <c r="AB2329" s="9">
        <v>0.37</v>
      </c>
      <c r="AC2329" s="9">
        <v>0.5015400031618773</v>
      </c>
      <c r="AD2329" s="10">
        <v>0.70903799570358805</v>
      </c>
      <c r="AE2329" s="10">
        <v>0.70346699617218</v>
      </c>
      <c r="AF2329" s="9">
        <v>7.7249903437621109E-3</v>
      </c>
      <c r="AG2329" s="9" t="e">
        <v>#N/A</v>
      </c>
    </row>
    <row r="2330" spans="3:33">
      <c r="C2330" t="s">
        <v>441</v>
      </c>
      <c r="D2330">
        <v>1999</v>
      </c>
      <c r="E2330" s="9">
        <v>0.60079080267558527</v>
      </c>
      <c r="F2330" s="9">
        <v>0.5</v>
      </c>
      <c r="G2330" s="9">
        <v>6.9999999999999951E-2</v>
      </c>
      <c r="H2330" s="9">
        <v>0.125</v>
      </c>
      <c r="I2330" s="9">
        <v>0</v>
      </c>
      <c r="J2330" s="9">
        <v>4.0000000000000036E-2</v>
      </c>
      <c r="K2330" s="10">
        <v>0.71158333333333335</v>
      </c>
      <c r="L2330" s="9">
        <v>0.55880000000000007</v>
      </c>
      <c r="M2330" s="9">
        <v>0.89700000000000002</v>
      </c>
      <c r="N2330" s="10">
        <v>0.3</v>
      </c>
      <c r="O2330" s="10">
        <v>1</v>
      </c>
      <c r="P2330" s="9">
        <v>0.3</v>
      </c>
      <c r="Q2330" s="10">
        <v>0.3175</v>
      </c>
      <c r="R2330" s="9">
        <v>0.78497600000000001</v>
      </c>
      <c r="S2330" s="9">
        <v>0.29442780487805009</v>
      </c>
      <c r="T2330" s="11">
        <v>0.299089726</v>
      </c>
      <c r="U2330" s="9">
        <v>1.9607843099999998E-3</v>
      </c>
      <c r="V2330" s="10">
        <v>0.5</v>
      </c>
      <c r="W2330" s="9">
        <v>0.10892550279601591</v>
      </c>
      <c r="X2330" s="9">
        <v>9.1147246059120904E-2</v>
      </c>
      <c r="Y2330" s="9">
        <v>1.0000000000000009E-2</v>
      </c>
      <c r="Z2330" s="9">
        <v>0</v>
      </c>
      <c r="AA2330" s="10">
        <v>0</v>
      </c>
      <c r="AB2330" s="9">
        <v>0.35</v>
      </c>
      <c r="AC2330" s="9">
        <v>0.51440000287443399</v>
      </c>
      <c r="AD2330" s="10">
        <v>0.7125866936342129</v>
      </c>
      <c r="AE2330" s="10">
        <v>0.70171627918530599</v>
      </c>
      <c r="AF2330" s="9">
        <v>1.4631271354443556E-2</v>
      </c>
      <c r="AG2330" s="9" t="e">
        <v>#N/A</v>
      </c>
    </row>
    <row r="2331" spans="3:33">
      <c r="C2331" t="s">
        <v>441</v>
      </c>
      <c r="D2331">
        <v>2000</v>
      </c>
      <c r="E2331" s="9">
        <v>0.60079080267558527</v>
      </c>
      <c r="F2331" s="9">
        <v>0.5</v>
      </c>
      <c r="G2331" s="9">
        <v>6.9999999999999951E-2</v>
      </c>
      <c r="H2331" s="9">
        <v>0.125</v>
      </c>
      <c r="I2331" s="9">
        <v>0</v>
      </c>
      <c r="J2331" s="9">
        <v>4.0000000000000036E-2</v>
      </c>
      <c r="K2331" s="10">
        <v>0.71158333333333335</v>
      </c>
      <c r="L2331" s="9">
        <v>0.55600000000000005</v>
      </c>
      <c r="M2331" s="9">
        <v>0.89600000000000002</v>
      </c>
      <c r="N2331" s="10">
        <v>0.3</v>
      </c>
      <c r="O2331" s="10">
        <v>1</v>
      </c>
      <c r="P2331" s="9">
        <v>0.3</v>
      </c>
      <c r="Q2331" s="10">
        <v>0.3175</v>
      </c>
      <c r="R2331" s="9">
        <v>0.78806399999999999</v>
      </c>
      <c r="S2331" s="9">
        <v>0.29307560975609792</v>
      </c>
      <c r="T2331" s="11">
        <v>0.299089726</v>
      </c>
      <c r="U2331" s="9">
        <v>1.9486340099999998E-3</v>
      </c>
      <c r="V2331" s="10">
        <v>0.5</v>
      </c>
      <c r="W2331" s="9">
        <v>0.10892550279601591</v>
      </c>
      <c r="X2331" s="9">
        <v>9.1147246059120904E-2</v>
      </c>
      <c r="Y2331" s="9">
        <v>1.0000000000000009E-2</v>
      </c>
      <c r="Z2331" s="9">
        <v>0</v>
      </c>
      <c r="AA2331" s="10">
        <v>0</v>
      </c>
      <c r="AB2331" s="9">
        <v>0.31999999999999995</v>
      </c>
      <c r="AC2331" s="9">
        <v>0.52726000258699057</v>
      </c>
      <c r="AD2331" s="10">
        <v>0.71613539156483808</v>
      </c>
      <c r="AE2331" s="10">
        <v>0.69996556219843198</v>
      </c>
      <c r="AF2331" s="9">
        <v>2.4322328020743553E-2</v>
      </c>
      <c r="AG2331" s="9" t="e">
        <v>#N/A</v>
      </c>
    </row>
    <row r="2332" spans="3:33">
      <c r="C2332" t="s">
        <v>441</v>
      </c>
      <c r="D2332">
        <v>2001</v>
      </c>
      <c r="E2332" s="9">
        <v>0.60079080267558527</v>
      </c>
      <c r="F2332" s="9">
        <v>0.5</v>
      </c>
      <c r="G2332" s="9">
        <v>6.9999999999999951E-2</v>
      </c>
      <c r="H2332" s="9">
        <v>0.125</v>
      </c>
      <c r="I2332" s="9">
        <v>0</v>
      </c>
      <c r="J2332" s="9">
        <v>4.0000000000000036E-2</v>
      </c>
      <c r="K2332" s="10">
        <v>0.71158333333333335</v>
      </c>
      <c r="L2332" s="9">
        <v>0.55299999999999994</v>
      </c>
      <c r="M2332" s="9">
        <v>0.89400000000000002</v>
      </c>
      <c r="N2332" s="10">
        <v>0.3</v>
      </c>
      <c r="O2332" s="10">
        <v>1</v>
      </c>
      <c r="P2332" s="9">
        <v>0.3</v>
      </c>
      <c r="Q2332" s="10">
        <v>0.3175</v>
      </c>
      <c r="R2332" s="9">
        <v>0.78806399999999999</v>
      </c>
      <c r="S2332" s="9">
        <v>0.29129268292683008</v>
      </c>
      <c r="T2332" s="11">
        <v>0.299089726</v>
      </c>
      <c r="U2332" s="9">
        <v>1.8775816700000001E-3</v>
      </c>
      <c r="V2332" s="10">
        <v>0.5</v>
      </c>
      <c r="W2332" s="9">
        <v>0.10892550279601591</v>
      </c>
      <c r="X2332" s="9">
        <v>9.1147246059120904E-2</v>
      </c>
      <c r="Y2332" s="9">
        <v>1.0000000000000009E-2</v>
      </c>
      <c r="Z2332" s="9">
        <v>0</v>
      </c>
      <c r="AA2332" s="10">
        <v>0</v>
      </c>
      <c r="AB2332" s="9">
        <v>0.30000000000000004</v>
      </c>
      <c r="AC2332" s="9">
        <v>0.54012000229954715</v>
      </c>
      <c r="AD2332" s="10">
        <v>0.637112444558803</v>
      </c>
      <c r="AE2332" s="10">
        <v>0.69914094670638804</v>
      </c>
      <c r="AF2332" s="9">
        <v>7.7111747190392557E-2</v>
      </c>
      <c r="AG2332" s="9" t="e">
        <v>#N/A</v>
      </c>
    </row>
    <row r="2333" spans="3:33">
      <c r="C2333" t="s">
        <v>441</v>
      </c>
      <c r="D2333">
        <v>2002</v>
      </c>
      <c r="E2333" s="9">
        <v>0.60079080267558527</v>
      </c>
      <c r="F2333" s="9">
        <v>0.5</v>
      </c>
      <c r="G2333" s="9">
        <v>6.9999999999999951E-2</v>
      </c>
      <c r="H2333" s="9">
        <v>0.125</v>
      </c>
      <c r="I2333" s="9">
        <v>0</v>
      </c>
      <c r="J2333" s="9">
        <v>4.0000000000000036E-2</v>
      </c>
      <c r="K2333" s="10">
        <v>0.71158333333333335</v>
      </c>
      <c r="L2333" s="9">
        <v>0.55000000000000004</v>
      </c>
      <c r="M2333" s="9">
        <v>0.88700000000000001</v>
      </c>
      <c r="N2333" s="10">
        <v>0.3</v>
      </c>
      <c r="O2333" s="10">
        <v>1</v>
      </c>
      <c r="P2333" s="9">
        <v>0.3</v>
      </c>
      <c r="Q2333" s="10">
        <v>0.3175</v>
      </c>
      <c r="R2333" s="9">
        <v>0.78806399999999999</v>
      </c>
      <c r="S2333" s="9">
        <v>0.28900585365853804</v>
      </c>
      <c r="T2333" s="11">
        <v>0.299089726</v>
      </c>
      <c r="U2333" s="9">
        <v>1.6583747900000001E-3</v>
      </c>
      <c r="V2333" s="10">
        <v>0.5</v>
      </c>
      <c r="W2333" s="9">
        <v>0.10892550279601591</v>
      </c>
      <c r="X2333" s="9">
        <v>9.1147246059120904E-2</v>
      </c>
      <c r="Y2333" s="9">
        <v>1.0000000000000009E-2</v>
      </c>
      <c r="Z2333" s="9">
        <v>0</v>
      </c>
      <c r="AA2333" s="10">
        <v>0</v>
      </c>
      <c r="AB2333" s="9">
        <v>0.30000000000000004</v>
      </c>
      <c r="AC2333" s="9">
        <v>0.55298000201210373</v>
      </c>
      <c r="AD2333" s="10">
        <v>0.55808949755276793</v>
      </c>
      <c r="AE2333" s="10">
        <v>0.698316331214344</v>
      </c>
      <c r="AF2333" s="9">
        <v>0.10258528905167701</v>
      </c>
      <c r="AG2333" s="9" t="e">
        <v>#N/A</v>
      </c>
    </row>
    <row r="2334" spans="3:33">
      <c r="C2334" t="s">
        <v>441</v>
      </c>
      <c r="D2334">
        <v>2003</v>
      </c>
      <c r="E2334" s="9">
        <v>0.60079080267558527</v>
      </c>
      <c r="F2334" s="9">
        <v>0.5</v>
      </c>
      <c r="G2334" s="9">
        <v>6.9999999999999951E-2</v>
      </c>
      <c r="H2334" s="9">
        <v>0.125</v>
      </c>
      <c r="I2334" s="9">
        <v>0</v>
      </c>
      <c r="J2334" s="9">
        <v>4.0000000000000036E-2</v>
      </c>
      <c r="K2334" s="10">
        <v>0.71158333333333335</v>
      </c>
      <c r="L2334" s="9">
        <v>0.54700000000000004</v>
      </c>
      <c r="M2334" s="9">
        <v>0.88800000000000001</v>
      </c>
      <c r="N2334" s="10">
        <v>0.3</v>
      </c>
      <c r="O2334" s="10">
        <v>1</v>
      </c>
      <c r="P2334" s="9">
        <v>0.3</v>
      </c>
      <c r="Q2334" s="10">
        <v>0.3175</v>
      </c>
      <c r="R2334" s="9">
        <v>0.78806399999999999</v>
      </c>
      <c r="S2334" s="9">
        <v>0.28622975609756196</v>
      </c>
      <c r="T2334" s="11">
        <v>0.299089726</v>
      </c>
      <c r="U2334" s="9">
        <v>0</v>
      </c>
      <c r="V2334" s="10">
        <v>0.5</v>
      </c>
      <c r="W2334" s="9">
        <v>0.10892550279601591</v>
      </c>
      <c r="X2334" s="9">
        <v>9.1147246059120904E-2</v>
      </c>
      <c r="Y2334" s="9">
        <v>1.0000000000000009E-2</v>
      </c>
      <c r="Z2334" s="9">
        <v>0</v>
      </c>
      <c r="AA2334" s="10">
        <v>0</v>
      </c>
      <c r="AB2334" s="9">
        <v>0.30000000000000004</v>
      </c>
      <c r="AC2334" s="9">
        <v>0.56584000172466031</v>
      </c>
      <c r="AD2334" s="10">
        <v>0.68835806879896</v>
      </c>
      <c r="AE2334" s="10">
        <v>0.71862153532690998</v>
      </c>
      <c r="AF2334" s="9">
        <v>0.64531449221398551</v>
      </c>
      <c r="AG2334" s="9" t="e">
        <v>#N/A</v>
      </c>
    </row>
    <row r="2335" spans="3:33">
      <c r="C2335" t="s">
        <v>441</v>
      </c>
      <c r="D2335">
        <v>2004</v>
      </c>
      <c r="E2335" s="9">
        <v>0.60079080267558527</v>
      </c>
      <c r="F2335" s="9">
        <v>0.5</v>
      </c>
      <c r="G2335" s="9">
        <v>6.9999999999999951E-2</v>
      </c>
      <c r="H2335" s="9">
        <v>0.125</v>
      </c>
      <c r="I2335" s="9">
        <v>0</v>
      </c>
      <c r="J2335" s="9">
        <v>4.0000000000000036E-2</v>
      </c>
      <c r="K2335" s="10">
        <v>0.71158333333333335</v>
      </c>
      <c r="L2335" s="9">
        <v>0.54400000000000004</v>
      </c>
      <c r="M2335" s="9">
        <v>1</v>
      </c>
      <c r="N2335" s="10">
        <v>0.3</v>
      </c>
      <c r="O2335" s="10">
        <v>1</v>
      </c>
      <c r="P2335" s="9">
        <v>0.3</v>
      </c>
      <c r="Q2335" s="10">
        <v>0.3175</v>
      </c>
      <c r="R2335" s="9">
        <v>0.78806399999999999</v>
      </c>
      <c r="S2335" s="9">
        <v>0.28294634146341591</v>
      </c>
      <c r="T2335" s="11">
        <v>0.299089726</v>
      </c>
      <c r="U2335" s="9">
        <v>0</v>
      </c>
      <c r="V2335" s="10">
        <v>0.5</v>
      </c>
      <c r="W2335" s="9">
        <v>0.10892550279601591</v>
      </c>
      <c r="X2335" s="9">
        <v>9.1147246059120904E-2</v>
      </c>
      <c r="Y2335" s="9">
        <v>1.0000000000000009E-2</v>
      </c>
      <c r="Z2335" s="9">
        <v>0</v>
      </c>
      <c r="AA2335" s="10">
        <v>0</v>
      </c>
      <c r="AB2335" s="9">
        <v>0.31399999968707559</v>
      </c>
      <c r="AC2335" s="9">
        <v>0.578700001437217</v>
      </c>
      <c r="AD2335" s="10">
        <v>0.74707499510102604</v>
      </c>
      <c r="AE2335" s="10">
        <v>0.64743541126821991</v>
      </c>
      <c r="AF2335" s="9">
        <v>0.73711658420174886</v>
      </c>
      <c r="AG2335" s="9" t="e">
        <v>#N/A</v>
      </c>
    </row>
    <row r="2336" spans="3:33">
      <c r="C2336" t="s">
        <v>441</v>
      </c>
      <c r="D2336">
        <v>2005</v>
      </c>
      <c r="E2336" s="9">
        <v>0.60079080267558527</v>
      </c>
      <c r="F2336" s="9">
        <v>0.5</v>
      </c>
      <c r="G2336" s="9">
        <v>6.9999999999999951E-2</v>
      </c>
      <c r="H2336" s="9">
        <v>0.125</v>
      </c>
      <c r="I2336" s="9">
        <v>0</v>
      </c>
      <c r="J2336" s="9">
        <v>4.0000000000000036E-2</v>
      </c>
      <c r="K2336" s="10">
        <v>0.71158333333333335</v>
      </c>
      <c r="L2336" s="9">
        <v>0.54100000000000004</v>
      </c>
      <c r="M2336" s="9">
        <v>1</v>
      </c>
      <c r="N2336" s="10">
        <v>0.3</v>
      </c>
      <c r="O2336" s="10">
        <v>1</v>
      </c>
      <c r="P2336" s="9">
        <v>0.3</v>
      </c>
      <c r="Q2336" s="10">
        <v>0.3175</v>
      </c>
      <c r="R2336" s="9">
        <v>0.78806399999999999</v>
      </c>
      <c r="S2336" s="9">
        <v>0.27922585365853791</v>
      </c>
      <c r="T2336" s="11">
        <v>0.299089726</v>
      </c>
      <c r="U2336" s="9">
        <v>1.42857143E-3</v>
      </c>
      <c r="V2336" s="10">
        <v>0.5</v>
      </c>
      <c r="W2336" s="9">
        <v>0.10892550279601591</v>
      </c>
      <c r="X2336" s="9">
        <v>9.1147246059120904E-2</v>
      </c>
      <c r="Y2336" s="9">
        <v>1.0000000000000009E-2</v>
      </c>
      <c r="Z2336" s="9">
        <v>0</v>
      </c>
      <c r="AA2336" s="10">
        <v>0</v>
      </c>
      <c r="AB2336" s="9">
        <v>0.32799999937415125</v>
      </c>
      <c r="AC2336" s="9">
        <v>0.59156000114977358</v>
      </c>
      <c r="AD2336" s="10">
        <v>0.756032140925322</v>
      </c>
      <c r="AE2336" s="10">
        <v>0.71249620831453808</v>
      </c>
      <c r="AF2336" s="9">
        <v>0.7217582201945133</v>
      </c>
      <c r="AG2336" s="9" t="e">
        <v>#N/A</v>
      </c>
    </row>
    <row r="2337" spans="3:33">
      <c r="C2337" t="s">
        <v>441</v>
      </c>
      <c r="D2337">
        <v>2006</v>
      </c>
      <c r="E2337" s="9">
        <v>0.60079080267558527</v>
      </c>
      <c r="F2337" s="9">
        <v>0.5</v>
      </c>
      <c r="G2337" s="9">
        <v>6.9999999999999951E-2</v>
      </c>
      <c r="H2337" s="9">
        <v>0.125</v>
      </c>
      <c r="I2337" s="9">
        <v>0</v>
      </c>
      <c r="J2337" s="9">
        <v>4.0000000000000036E-2</v>
      </c>
      <c r="K2337" s="10">
        <v>0.71158333333333335</v>
      </c>
      <c r="L2337" s="9">
        <v>0.53720000000000001</v>
      </c>
      <c r="M2337" s="9">
        <v>1</v>
      </c>
      <c r="N2337" s="10">
        <v>0.3</v>
      </c>
      <c r="O2337" s="10">
        <v>1</v>
      </c>
      <c r="P2337" s="9">
        <v>0.3</v>
      </c>
      <c r="Q2337" s="10">
        <v>0.3175</v>
      </c>
      <c r="R2337" s="9">
        <v>0.78806399999999999</v>
      </c>
      <c r="S2337" s="9">
        <v>0.27516585365853818</v>
      </c>
      <c r="T2337" s="11">
        <v>0.299089726</v>
      </c>
      <c r="U2337" s="9">
        <v>1.265950982E-2</v>
      </c>
      <c r="V2337" s="10">
        <v>0.5</v>
      </c>
      <c r="W2337" s="9">
        <v>0.10892550279601591</v>
      </c>
      <c r="X2337" s="9">
        <v>9.1147246059120904E-2</v>
      </c>
      <c r="Y2337" s="9">
        <v>1.0000000000000009E-2</v>
      </c>
      <c r="Z2337" s="9">
        <v>0</v>
      </c>
      <c r="AA2337" s="10">
        <v>0</v>
      </c>
      <c r="AB2337" s="9">
        <v>0.3419999990612268</v>
      </c>
      <c r="AC2337" s="9">
        <v>0.60442000086233016</v>
      </c>
      <c r="AD2337" s="10">
        <v>0.71625756857902401</v>
      </c>
      <c r="AE2337" s="10">
        <v>0.70596096163335398</v>
      </c>
      <c r="AF2337" s="9">
        <v>0.89436320735460995</v>
      </c>
      <c r="AG2337" s="9" t="e">
        <v>#N/A</v>
      </c>
    </row>
    <row r="2338" spans="3:33">
      <c r="C2338" t="s">
        <v>441</v>
      </c>
      <c r="D2338">
        <v>2007</v>
      </c>
      <c r="E2338" s="9">
        <v>0.60079080267558527</v>
      </c>
      <c r="F2338" s="9">
        <v>0.5</v>
      </c>
      <c r="G2338" s="9">
        <v>6.9999999999999951E-2</v>
      </c>
      <c r="H2338" s="9">
        <v>0.125</v>
      </c>
      <c r="I2338" s="9">
        <v>0</v>
      </c>
      <c r="J2338" s="9">
        <v>4.0000000000000036E-2</v>
      </c>
      <c r="K2338" s="10">
        <v>0.71158333333333335</v>
      </c>
      <c r="L2338" s="9">
        <v>0.53339999999999999</v>
      </c>
      <c r="M2338" s="9">
        <v>1</v>
      </c>
      <c r="N2338" s="10">
        <v>0.3</v>
      </c>
      <c r="O2338" s="10">
        <v>1</v>
      </c>
      <c r="P2338" s="9">
        <v>0.3</v>
      </c>
      <c r="Q2338" s="10">
        <v>0.3175</v>
      </c>
      <c r="R2338" s="9">
        <v>0.78806399999999999</v>
      </c>
      <c r="S2338" s="9">
        <v>0.27099121951219585</v>
      </c>
      <c r="T2338" s="11">
        <v>0.299089726</v>
      </c>
      <c r="U2338" s="9">
        <v>2.5000000000000001E-2</v>
      </c>
      <c r="V2338" s="10">
        <v>0.5</v>
      </c>
      <c r="W2338" s="9">
        <v>0.10892550279601591</v>
      </c>
      <c r="X2338" s="9">
        <v>9.1147246059120904E-2</v>
      </c>
      <c r="Y2338" s="9">
        <v>1.0000000000000009E-2</v>
      </c>
      <c r="Z2338" s="9">
        <v>0</v>
      </c>
      <c r="AA2338" s="10">
        <v>0</v>
      </c>
      <c r="AB2338" s="9">
        <v>0.35599999874830246</v>
      </c>
      <c r="AC2338" s="9">
        <v>0.61728000057488674</v>
      </c>
      <c r="AD2338" s="10">
        <v>0.65817791485562993</v>
      </c>
      <c r="AE2338" s="10">
        <v>0.72057276093644806</v>
      </c>
      <c r="AF2338" s="9">
        <v>1</v>
      </c>
      <c r="AG2338" s="9" t="e">
        <v>#N/A</v>
      </c>
    </row>
    <row r="2339" spans="3:33">
      <c r="C2339" t="s">
        <v>441</v>
      </c>
      <c r="D2339">
        <v>2008</v>
      </c>
      <c r="E2339" s="9">
        <v>0.60079080267558527</v>
      </c>
      <c r="F2339" s="9">
        <v>0.5</v>
      </c>
      <c r="G2339" s="9">
        <v>6.9999999999999951E-2</v>
      </c>
      <c r="H2339" s="9">
        <v>0.125</v>
      </c>
      <c r="I2339" s="9">
        <v>0</v>
      </c>
      <c r="J2339" s="9">
        <v>4.0000000000000036E-2</v>
      </c>
      <c r="K2339" s="10">
        <v>0.71158333333333335</v>
      </c>
      <c r="L2339" s="9">
        <v>0.52959999999999996</v>
      </c>
      <c r="M2339" s="9">
        <v>1</v>
      </c>
      <c r="N2339" s="10">
        <v>0.3</v>
      </c>
      <c r="O2339" s="10">
        <v>1</v>
      </c>
      <c r="P2339" s="9">
        <v>0.3</v>
      </c>
      <c r="Q2339" s="10">
        <v>0.3175</v>
      </c>
      <c r="R2339" s="9">
        <v>0.78806399999999999</v>
      </c>
      <c r="S2339" s="9">
        <v>0.26684780487805004</v>
      </c>
      <c r="T2339" s="11">
        <v>0.299089726</v>
      </c>
      <c r="U2339" s="9">
        <v>2.4334013099999999E-2</v>
      </c>
      <c r="V2339" s="10">
        <v>0.5</v>
      </c>
      <c r="W2339" s="9">
        <v>0.10892550279601591</v>
      </c>
      <c r="X2339" s="9">
        <v>9.1147246059120904E-2</v>
      </c>
      <c r="Y2339" s="9">
        <v>1.0000000000000009E-2</v>
      </c>
      <c r="Z2339" s="9">
        <v>0</v>
      </c>
      <c r="AA2339" s="10">
        <v>0</v>
      </c>
      <c r="AB2339" s="9">
        <v>0.36999999843537812</v>
      </c>
      <c r="AC2339" s="9">
        <v>0.63014000028744332</v>
      </c>
      <c r="AD2339" s="10">
        <v>0.66349494607877402</v>
      </c>
      <c r="AE2339" s="10">
        <v>0.726191558394922</v>
      </c>
      <c r="AF2339" s="9">
        <v>1</v>
      </c>
      <c r="AG2339" s="9" t="e">
        <v>#N/A</v>
      </c>
    </row>
    <row r="2340" spans="3:33">
      <c r="C2340" t="s">
        <v>441</v>
      </c>
      <c r="D2340">
        <v>2009</v>
      </c>
      <c r="E2340" s="9">
        <v>0.60079080267558527</v>
      </c>
      <c r="F2340" s="9">
        <v>0.5</v>
      </c>
      <c r="G2340" s="9">
        <v>6.9999999999999951E-2</v>
      </c>
      <c r="H2340" s="9">
        <v>0.125</v>
      </c>
      <c r="I2340" s="9">
        <v>0</v>
      </c>
      <c r="J2340" s="9">
        <v>4.0000000000000036E-2</v>
      </c>
      <c r="K2340" s="10">
        <v>0.71158333333333335</v>
      </c>
      <c r="L2340" s="9">
        <v>0.52579999999999993</v>
      </c>
      <c r="M2340" s="9">
        <v>1</v>
      </c>
      <c r="N2340" s="10">
        <v>0.3</v>
      </c>
      <c r="O2340" s="10">
        <v>1</v>
      </c>
      <c r="P2340" s="9">
        <v>0.3</v>
      </c>
      <c r="Q2340" s="10">
        <v>0.3175</v>
      </c>
      <c r="R2340" s="9">
        <v>0.78806399999999999</v>
      </c>
      <c r="S2340" s="9">
        <v>0.2955108481398202</v>
      </c>
      <c r="T2340" s="11">
        <v>0.299089726</v>
      </c>
      <c r="U2340" s="9">
        <v>2.250943255E-2</v>
      </c>
      <c r="V2340" s="10">
        <v>0.5</v>
      </c>
      <c r="W2340" s="9">
        <v>0.10892550279601591</v>
      </c>
      <c r="X2340" s="9">
        <v>9.1147246059120904E-2</v>
      </c>
      <c r="Y2340" s="9">
        <v>1.0000000000000009E-2</v>
      </c>
      <c r="Z2340" s="9">
        <v>0</v>
      </c>
      <c r="AA2340" s="10">
        <v>0</v>
      </c>
      <c r="AB2340" s="9">
        <v>0.38399999812245367</v>
      </c>
      <c r="AC2340" s="9">
        <v>0.64300000000000002</v>
      </c>
      <c r="AD2340" s="10">
        <v>0.67950746314342203</v>
      </c>
      <c r="AE2340" s="10">
        <v>0.71871168300080401</v>
      </c>
      <c r="AF2340" s="9">
        <v>1</v>
      </c>
      <c r="AG2340" s="9" t="e">
        <v>#N/A</v>
      </c>
    </row>
    <row r="2341" spans="3:33">
      <c r="C2341" t="s">
        <v>441</v>
      </c>
      <c r="D2341">
        <v>2010</v>
      </c>
      <c r="E2341" s="9">
        <v>0.60079080267558527</v>
      </c>
      <c r="F2341" s="9">
        <v>0.5</v>
      </c>
      <c r="G2341" s="9">
        <v>6.9999999999999951E-2</v>
      </c>
      <c r="H2341" s="9">
        <v>0.125</v>
      </c>
      <c r="I2341" s="9">
        <v>0</v>
      </c>
      <c r="J2341" s="9">
        <v>4.0000000000000036E-2</v>
      </c>
      <c r="K2341" s="10">
        <v>0.71158333333333335</v>
      </c>
      <c r="L2341" s="9">
        <v>0.5310579998824746</v>
      </c>
      <c r="M2341" s="9">
        <v>1</v>
      </c>
      <c r="N2341" s="10">
        <v>0.3</v>
      </c>
      <c r="O2341" s="10">
        <v>1</v>
      </c>
      <c r="P2341" s="9">
        <v>0.3</v>
      </c>
      <c r="Q2341" s="10">
        <v>0.3175</v>
      </c>
      <c r="R2341" s="9">
        <v>0.78806399999999999</v>
      </c>
      <c r="S2341" s="9">
        <v>0.32417389140159003</v>
      </c>
      <c r="T2341" s="11">
        <v>0.299089726</v>
      </c>
      <c r="U2341" s="9">
        <v>2.2734526870468751E-2</v>
      </c>
      <c r="V2341" s="10">
        <v>0.5</v>
      </c>
      <c r="W2341" s="9">
        <v>0.10892550279601591</v>
      </c>
      <c r="X2341" s="9">
        <v>9.1147246059120904E-2</v>
      </c>
      <c r="Y2341" s="9">
        <v>1.0000000000000009E-2</v>
      </c>
      <c r="Z2341" s="9">
        <v>0</v>
      </c>
      <c r="AA2341" s="10">
        <v>0</v>
      </c>
      <c r="AB2341" s="9">
        <v>0.39799999780952933</v>
      </c>
      <c r="AC2341" s="9">
        <v>0.66900000000000004</v>
      </c>
      <c r="AD2341" s="10">
        <v>0.6777123885521108</v>
      </c>
      <c r="AE2341" s="10">
        <v>0.71652456621968186</v>
      </c>
      <c r="AF2341" s="9">
        <v>1</v>
      </c>
      <c r="AG2341" s="9" t="e">
        <v>#N/A</v>
      </c>
    </row>
    <row r="2342" spans="3:33">
      <c r="C2342" t="s">
        <v>332</v>
      </c>
      <c r="D2342">
        <v>1995</v>
      </c>
      <c r="E2342" s="9">
        <v>0.2086134938998738</v>
      </c>
      <c r="F2342" s="9">
        <v>0.5</v>
      </c>
      <c r="G2342" s="9">
        <v>9.9999999999999978E-2</v>
      </c>
      <c r="H2342" s="9">
        <v>4.9999999999999989E-2</v>
      </c>
      <c r="I2342" s="9">
        <v>4.2000000000000003E-2</v>
      </c>
      <c r="J2342" s="9">
        <v>1.0000000000000009E-2</v>
      </c>
      <c r="K2342" s="10">
        <v>0.44466666666666665</v>
      </c>
      <c r="L2342" s="9">
        <v>0.78500000000000003</v>
      </c>
      <c r="M2342" s="9">
        <v>0.98525925925925928</v>
      </c>
      <c r="N2342" s="10">
        <v>0.08</v>
      </c>
      <c r="O2342" s="10">
        <v>1</v>
      </c>
      <c r="P2342" s="9">
        <v>0.3</v>
      </c>
      <c r="Q2342" s="10">
        <v>0.76749999999999996</v>
      </c>
      <c r="R2342" s="9">
        <v>0.87440000000000007</v>
      </c>
      <c r="S2342" s="9">
        <v>0.34960878048780586</v>
      </c>
      <c r="T2342" s="11">
        <v>0.425438596</v>
      </c>
      <c r="U2342" s="9">
        <v>0.1361843298</v>
      </c>
      <c r="V2342" s="10">
        <v>0.5</v>
      </c>
      <c r="W2342" s="9">
        <v>8.3589982106898345E-2</v>
      </c>
      <c r="X2342" s="9">
        <v>0.235714343154588</v>
      </c>
      <c r="Y2342" s="9">
        <v>3.0000000000000027E-2</v>
      </c>
      <c r="Z2342" s="9">
        <v>0</v>
      </c>
      <c r="AA2342" s="10">
        <v>0.53003533568904593</v>
      </c>
      <c r="AB2342" s="9">
        <v>0.85789999959999996</v>
      </c>
      <c r="AC2342" s="9">
        <v>0.46648000021278863</v>
      </c>
      <c r="AD2342" s="10">
        <v>0.70364289715227546</v>
      </c>
      <c r="AE2342" s="10">
        <v>0.63953165659210709</v>
      </c>
      <c r="AF2342" s="9">
        <v>4.7545616641797104E-3</v>
      </c>
      <c r="AG2342" s="9">
        <v>0.11917561731288581</v>
      </c>
    </row>
    <row r="2343" spans="3:33">
      <c r="C2343" t="s">
        <v>332</v>
      </c>
      <c r="D2343">
        <v>1996</v>
      </c>
      <c r="E2343" s="9">
        <v>0.2086134938998738</v>
      </c>
      <c r="F2343" s="9">
        <v>0.5</v>
      </c>
      <c r="G2343" s="9">
        <v>0.10199999999999998</v>
      </c>
      <c r="H2343" s="9">
        <v>4.9999999999999989E-2</v>
      </c>
      <c r="I2343" s="9">
        <v>4.2000000000000003E-2</v>
      </c>
      <c r="J2343" s="9">
        <v>8.0000000000000071E-3</v>
      </c>
      <c r="K2343" s="10">
        <v>0.44466666666666665</v>
      </c>
      <c r="L2343" s="9">
        <v>0.78420000000000001</v>
      </c>
      <c r="M2343" s="9">
        <v>0.98525925925925928</v>
      </c>
      <c r="N2343" s="10">
        <v>0.08</v>
      </c>
      <c r="O2343" s="10">
        <v>1</v>
      </c>
      <c r="P2343" s="9">
        <v>0.3</v>
      </c>
      <c r="Q2343" s="10">
        <v>0.76749999999999996</v>
      </c>
      <c r="R2343" s="9">
        <v>0.87440000000000007</v>
      </c>
      <c r="S2343" s="9">
        <v>0.34085414634146394</v>
      </c>
      <c r="T2343" s="11">
        <v>0.425438596</v>
      </c>
      <c r="U2343" s="9">
        <v>0.11914893620000001</v>
      </c>
      <c r="V2343" s="10">
        <v>0.5</v>
      </c>
      <c r="W2343" s="9">
        <v>8.3589982106898345E-2</v>
      </c>
      <c r="X2343" s="9">
        <v>0.235714343154588</v>
      </c>
      <c r="Y2343" s="9">
        <v>3.0000000000000027E-2</v>
      </c>
      <c r="Z2343" s="9">
        <v>0</v>
      </c>
      <c r="AA2343" s="10">
        <v>0.53003533568904593</v>
      </c>
      <c r="AB2343" s="9">
        <v>0.85789999959999996</v>
      </c>
      <c r="AC2343" s="9">
        <v>0.47600000000000003</v>
      </c>
      <c r="AD2343" s="10">
        <v>0.70779887455039003</v>
      </c>
      <c r="AE2343" s="10">
        <v>0.64237924135557001</v>
      </c>
      <c r="AF2343" s="9">
        <v>4.8536150298771888E-3</v>
      </c>
      <c r="AG2343" s="9">
        <v>0.12171126868478101</v>
      </c>
    </row>
    <row r="2344" spans="3:33">
      <c r="C2344" t="s">
        <v>332</v>
      </c>
      <c r="D2344">
        <v>1997</v>
      </c>
      <c r="E2344" s="9">
        <v>0.2086134938998738</v>
      </c>
      <c r="F2344" s="9">
        <v>0.5</v>
      </c>
      <c r="G2344" s="9">
        <v>0.10400000000000009</v>
      </c>
      <c r="H2344" s="9">
        <v>4.9999999999999989E-2</v>
      </c>
      <c r="I2344" s="9">
        <v>4.2000000000000003E-2</v>
      </c>
      <c r="J2344" s="9">
        <v>5.9999999999998943E-3</v>
      </c>
      <c r="K2344" s="10">
        <v>0.44466666666666665</v>
      </c>
      <c r="L2344" s="9">
        <v>0.78339999999999999</v>
      </c>
      <c r="M2344" s="9">
        <v>0.98525925925925928</v>
      </c>
      <c r="N2344" s="10">
        <v>0.08</v>
      </c>
      <c r="O2344" s="10">
        <v>0.99</v>
      </c>
      <c r="P2344" s="9">
        <v>0.3</v>
      </c>
      <c r="Q2344" s="10">
        <v>0.76749999999999996</v>
      </c>
      <c r="R2344" s="9">
        <v>0.87440000000000007</v>
      </c>
      <c r="S2344" s="9">
        <v>0.33264975609756187</v>
      </c>
      <c r="T2344" s="11">
        <v>0.425438596</v>
      </c>
      <c r="U2344" s="9">
        <v>0.10897435899999999</v>
      </c>
      <c r="V2344" s="10">
        <v>0.5</v>
      </c>
      <c r="W2344" s="9">
        <v>8.3589982106898345E-2</v>
      </c>
      <c r="X2344" s="9">
        <v>0.235714343154588</v>
      </c>
      <c r="Y2344" s="9">
        <v>3.0000000000000027E-2</v>
      </c>
      <c r="Z2344" s="9">
        <v>0</v>
      </c>
      <c r="AA2344" s="10">
        <v>0.53003533568904593</v>
      </c>
      <c r="AB2344" s="9">
        <v>0.85789999959999996</v>
      </c>
      <c r="AC2344" s="9">
        <v>0.51500000000000001</v>
      </c>
      <c r="AD2344" s="10">
        <v>0.72928926750208001</v>
      </c>
      <c r="AE2344" s="10">
        <v>0.62270852632303497</v>
      </c>
      <c r="AF2344" s="9">
        <v>4.9526683955746663E-3</v>
      </c>
      <c r="AG2344" s="9">
        <v>0.12424692005667623</v>
      </c>
    </row>
    <row r="2345" spans="3:33">
      <c r="C2345" t="s">
        <v>332</v>
      </c>
      <c r="D2345">
        <v>1998</v>
      </c>
      <c r="E2345" s="9">
        <v>0.2086134938998738</v>
      </c>
      <c r="F2345" s="9">
        <v>0.5</v>
      </c>
      <c r="G2345" s="9">
        <v>0.10599999999999998</v>
      </c>
      <c r="H2345" s="9">
        <v>4.9999999999999989E-2</v>
      </c>
      <c r="I2345" s="9">
        <v>4.2000000000000003E-2</v>
      </c>
      <c r="J2345" s="9">
        <v>4.0000000000000036E-3</v>
      </c>
      <c r="K2345" s="10">
        <v>0.44466666666666665</v>
      </c>
      <c r="L2345" s="9">
        <v>0.78260000000000007</v>
      </c>
      <c r="M2345" s="9">
        <v>0.98525925925925928</v>
      </c>
      <c r="N2345" s="10">
        <v>0.08</v>
      </c>
      <c r="O2345" s="10">
        <v>1</v>
      </c>
      <c r="P2345" s="9">
        <v>0.3</v>
      </c>
      <c r="Q2345" s="10">
        <v>0.76749999999999996</v>
      </c>
      <c r="R2345" s="9">
        <v>0.87440000000000007</v>
      </c>
      <c r="S2345" s="9">
        <v>0.32493560975609792</v>
      </c>
      <c r="T2345" s="11">
        <v>0.425438596</v>
      </c>
      <c r="U2345" s="9">
        <v>0.16670813639999998</v>
      </c>
      <c r="V2345" s="10">
        <v>0.5</v>
      </c>
      <c r="W2345" s="9">
        <v>8.3589982106898345E-2</v>
      </c>
      <c r="X2345" s="9">
        <v>0.235714343154588</v>
      </c>
      <c r="Y2345" s="9">
        <v>3.0000000000000027E-2</v>
      </c>
      <c r="Z2345" s="9">
        <v>0</v>
      </c>
      <c r="AA2345" s="10">
        <v>0.53003533568904593</v>
      </c>
      <c r="AB2345" s="9">
        <v>0.85789999959999996</v>
      </c>
      <c r="AC2345" s="9">
        <v>0.499</v>
      </c>
      <c r="AD2345" s="10">
        <v>0.75077966045376998</v>
      </c>
      <c r="AE2345" s="10">
        <v>0.60303781129049994</v>
      </c>
      <c r="AF2345" s="9">
        <v>9.4703150415477791E-3</v>
      </c>
      <c r="AG2345" s="9">
        <v>0.12678257142857141</v>
      </c>
    </row>
    <row r="2346" spans="3:33">
      <c r="C2346" t="s">
        <v>332</v>
      </c>
      <c r="D2346">
        <v>1999</v>
      </c>
      <c r="E2346" s="9">
        <v>0.2086134938998738</v>
      </c>
      <c r="F2346" s="9">
        <v>0.5</v>
      </c>
      <c r="G2346" s="9">
        <v>0.10799999999999998</v>
      </c>
      <c r="H2346" s="9">
        <v>4.9999999999999989E-2</v>
      </c>
      <c r="I2346" s="9">
        <v>4.2000000000000003E-2</v>
      </c>
      <c r="J2346" s="9">
        <v>2.0000000000000018E-3</v>
      </c>
      <c r="K2346" s="10">
        <v>0.44466666666666665</v>
      </c>
      <c r="L2346" s="9">
        <v>0.78180000000000005</v>
      </c>
      <c r="M2346" s="9">
        <v>0.98394871794871797</v>
      </c>
      <c r="N2346" s="10">
        <v>0.08</v>
      </c>
      <c r="O2346" s="10">
        <v>0.85</v>
      </c>
      <c r="P2346" s="9">
        <v>0.3</v>
      </c>
      <c r="Q2346" s="10">
        <v>0.76749999999999996</v>
      </c>
      <c r="R2346" s="9">
        <v>0.87440000000000007</v>
      </c>
      <c r="S2346" s="9">
        <v>0.31772195121951197</v>
      </c>
      <c r="T2346" s="11">
        <v>0.425438596</v>
      </c>
      <c r="U2346" s="9">
        <v>5.8350622410000004E-2</v>
      </c>
      <c r="V2346" s="10">
        <v>0.5</v>
      </c>
      <c r="W2346" s="9">
        <v>8.3589982106898345E-2</v>
      </c>
      <c r="X2346" s="9">
        <v>0.235714343154588</v>
      </c>
      <c r="Y2346" s="9">
        <v>3.0000000000000027E-2</v>
      </c>
      <c r="Z2346" s="9">
        <v>0</v>
      </c>
      <c r="AA2346" s="10">
        <v>0.53003533568904593</v>
      </c>
      <c r="AB2346" s="9">
        <v>0.85789999959999996</v>
      </c>
      <c r="AC2346" s="9">
        <v>0.58700000000000008</v>
      </c>
      <c r="AD2346" s="10">
        <v>0.73974317045638904</v>
      </c>
      <c r="AE2346" s="10">
        <v>0.62132024667197094</v>
      </c>
      <c r="AF2346" s="9">
        <v>1.5419330336961776E-2</v>
      </c>
      <c r="AG2346" s="9">
        <v>0.16479785714285713</v>
      </c>
    </row>
    <row r="2347" spans="3:33">
      <c r="C2347" t="s">
        <v>332</v>
      </c>
      <c r="D2347">
        <v>2000</v>
      </c>
      <c r="E2347" s="9">
        <v>0.2086134938998738</v>
      </c>
      <c r="F2347" s="9">
        <v>0.5</v>
      </c>
      <c r="G2347" s="9">
        <v>0.10999999999999999</v>
      </c>
      <c r="H2347" s="9">
        <v>4.9999999999999989E-2</v>
      </c>
      <c r="I2347" s="9">
        <v>4.2000000000000003E-2</v>
      </c>
      <c r="J2347" s="9">
        <v>0</v>
      </c>
      <c r="K2347" s="10">
        <v>0.44466666666666665</v>
      </c>
      <c r="L2347" s="9">
        <v>0.78099999999999992</v>
      </c>
      <c r="M2347" s="9">
        <v>0.98253333333333337</v>
      </c>
      <c r="N2347" s="10">
        <v>0.08</v>
      </c>
      <c r="O2347" s="10">
        <v>1</v>
      </c>
      <c r="P2347" s="9">
        <v>0.3</v>
      </c>
      <c r="Q2347" s="10">
        <v>0.76749999999999996</v>
      </c>
      <c r="R2347" s="9">
        <v>0.88278400000000001</v>
      </c>
      <c r="S2347" s="9">
        <v>0.3109585365853661</v>
      </c>
      <c r="T2347" s="11">
        <v>0.425438596</v>
      </c>
      <c r="U2347" s="9">
        <v>0.17317130169999997</v>
      </c>
      <c r="V2347" s="10">
        <v>0.5</v>
      </c>
      <c r="W2347" s="9">
        <v>8.3589982106898345E-2</v>
      </c>
      <c r="X2347" s="9">
        <v>0.235714343154588</v>
      </c>
      <c r="Y2347" s="9">
        <v>3.0000000000000027E-2</v>
      </c>
      <c r="Z2347" s="9">
        <v>0</v>
      </c>
      <c r="AA2347" s="10">
        <v>0.53003533568904593</v>
      </c>
      <c r="AB2347" s="9">
        <v>0.85789999959999996</v>
      </c>
      <c r="AC2347" s="9">
        <v>0.60799999999999998</v>
      </c>
      <c r="AD2347" s="10">
        <v>0.72870668045900799</v>
      </c>
      <c r="AE2347" s="10">
        <v>0.63960268205344195</v>
      </c>
      <c r="AF2347" s="9">
        <v>1.5733125907801331E-2</v>
      </c>
      <c r="AG2347" s="9">
        <v>0.10606599999999999</v>
      </c>
    </row>
    <row r="2348" spans="3:33">
      <c r="C2348" t="s">
        <v>332</v>
      </c>
      <c r="D2348">
        <v>2001</v>
      </c>
      <c r="E2348" s="9">
        <v>0.2086134938998738</v>
      </c>
      <c r="F2348" s="9">
        <v>0.5</v>
      </c>
      <c r="G2348" s="9">
        <v>0.11199999999999999</v>
      </c>
      <c r="H2348" s="9">
        <v>4.9999999999999989E-2</v>
      </c>
      <c r="I2348" s="9">
        <v>4.2000000000000003E-2</v>
      </c>
      <c r="J2348" s="9">
        <v>0</v>
      </c>
      <c r="K2348" s="10">
        <v>0.44466666666666665</v>
      </c>
      <c r="L2348" s="9">
        <v>0.78</v>
      </c>
      <c r="M2348" s="9">
        <v>0.98153333333333337</v>
      </c>
      <c r="N2348" s="10">
        <v>0.08</v>
      </c>
      <c r="O2348" s="10">
        <v>1</v>
      </c>
      <c r="P2348" s="9">
        <v>0.3</v>
      </c>
      <c r="Q2348" s="10">
        <v>0.76749999999999996</v>
      </c>
      <c r="R2348" s="9">
        <v>0.89116799999999996</v>
      </c>
      <c r="S2348" s="9">
        <v>0.30456536585366001</v>
      </c>
      <c r="T2348" s="11">
        <v>0.425438596</v>
      </c>
      <c r="U2348" s="9">
        <v>0.1803358481</v>
      </c>
      <c r="V2348" s="10">
        <v>0.5</v>
      </c>
      <c r="W2348" s="9">
        <v>8.3589982106898345E-2</v>
      </c>
      <c r="X2348" s="9">
        <v>0.235714343154588</v>
      </c>
      <c r="Y2348" s="9">
        <v>3.0000000000000027E-2</v>
      </c>
      <c r="Z2348" s="9">
        <v>0</v>
      </c>
      <c r="AA2348" s="10">
        <v>0.53003533568904593</v>
      </c>
      <c r="AB2348" s="9">
        <v>0.85789999959999996</v>
      </c>
      <c r="AC2348" s="9">
        <v>0.63100000000000001</v>
      </c>
      <c r="AD2348" s="10">
        <v>0.71783865512504996</v>
      </c>
      <c r="AE2348" s="10">
        <v>0.63776954372168393</v>
      </c>
      <c r="AF2348" s="9">
        <v>1.5647248431363333E-2</v>
      </c>
      <c r="AG2348" s="9">
        <v>0.10639828571428571</v>
      </c>
    </row>
    <row r="2349" spans="3:33">
      <c r="C2349" t="s">
        <v>332</v>
      </c>
      <c r="D2349">
        <v>2002</v>
      </c>
      <c r="E2349" s="9">
        <v>0.2086134938998738</v>
      </c>
      <c r="F2349" s="9">
        <v>0.5</v>
      </c>
      <c r="G2349" s="9">
        <v>0.1140000000000001</v>
      </c>
      <c r="H2349" s="9">
        <v>4.9999999999999989E-2</v>
      </c>
      <c r="I2349" s="9">
        <v>4.2000000000000003E-2</v>
      </c>
      <c r="J2349" s="9">
        <v>0</v>
      </c>
      <c r="K2349" s="10">
        <v>0.44466666666666665</v>
      </c>
      <c r="L2349" s="9">
        <v>0.77900000000000003</v>
      </c>
      <c r="M2349" s="9">
        <v>0.98053333333333337</v>
      </c>
      <c r="N2349" s="10">
        <v>0.08</v>
      </c>
      <c r="O2349" s="10">
        <v>1</v>
      </c>
      <c r="P2349" s="9">
        <v>0.3</v>
      </c>
      <c r="Q2349" s="10">
        <v>0.76749999999999996</v>
      </c>
      <c r="R2349" s="9">
        <v>0.89955200000000002</v>
      </c>
      <c r="S2349" s="9">
        <v>0.29846146341463597</v>
      </c>
      <c r="T2349" s="11">
        <v>0.425438596</v>
      </c>
      <c r="U2349" s="9">
        <v>0.22542412270000001</v>
      </c>
      <c r="V2349" s="10">
        <v>0.5</v>
      </c>
      <c r="W2349" s="9">
        <v>8.3589982106898345E-2</v>
      </c>
      <c r="X2349" s="9">
        <v>0.235714343154588</v>
      </c>
      <c r="Y2349" s="9">
        <v>3.0000000000000027E-2</v>
      </c>
      <c r="Z2349" s="9">
        <v>0</v>
      </c>
      <c r="AA2349" s="10">
        <v>0.53003533568904593</v>
      </c>
      <c r="AB2349" s="9">
        <v>0.85789999959999996</v>
      </c>
      <c r="AC2349" s="9">
        <v>0.62649999999999995</v>
      </c>
      <c r="AD2349" s="10">
        <v>0.70697062979109204</v>
      </c>
      <c r="AE2349" s="10">
        <v>0.63593640538992591</v>
      </c>
      <c r="AF2349" s="9">
        <v>1.6836245068383222E-2</v>
      </c>
      <c r="AG2349" s="9">
        <v>0.10427032004756373</v>
      </c>
    </row>
    <row r="2350" spans="3:33">
      <c r="C2350" t="s">
        <v>332</v>
      </c>
      <c r="D2350">
        <v>2003</v>
      </c>
      <c r="E2350" s="9">
        <v>0.2086134938998738</v>
      </c>
      <c r="F2350" s="9">
        <v>0.5</v>
      </c>
      <c r="G2350" s="9">
        <v>0.11599999999999999</v>
      </c>
      <c r="H2350" s="9">
        <v>4.9999999999999989E-2</v>
      </c>
      <c r="I2350" s="9">
        <v>4.2000000000000003E-2</v>
      </c>
      <c r="J2350" s="9">
        <v>0</v>
      </c>
      <c r="K2350" s="10">
        <v>0.44466666666666665</v>
      </c>
      <c r="L2350" s="9">
        <v>0.77800000000000002</v>
      </c>
      <c r="M2350" s="9">
        <v>0.99839999999999995</v>
      </c>
      <c r="N2350" s="10">
        <v>0.08</v>
      </c>
      <c r="O2350" s="10">
        <v>1</v>
      </c>
      <c r="P2350" s="9">
        <v>0.3</v>
      </c>
      <c r="Q2350" s="10">
        <v>0.76749999999999996</v>
      </c>
      <c r="R2350" s="9">
        <v>0.90793599999999997</v>
      </c>
      <c r="S2350" s="9">
        <v>0.29254731707317205</v>
      </c>
      <c r="T2350" s="11">
        <v>0.425438596</v>
      </c>
      <c r="U2350" s="9">
        <v>0.20170513620000002</v>
      </c>
      <c r="V2350" s="10">
        <v>0.5</v>
      </c>
      <c r="W2350" s="9">
        <v>8.3589982106898345E-2</v>
      </c>
      <c r="X2350" s="9">
        <v>0.235714343154588</v>
      </c>
      <c r="Y2350" s="9">
        <v>3.0000000000000027E-2</v>
      </c>
      <c r="Z2350" s="9">
        <v>0</v>
      </c>
      <c r="AA2350" s="10">
        <v>0.53003533568904593</v>
      </c>
      <c r="AB2350" s="9">
        <v>0.85789999959999996</v>
      </c>
      <c r="AC2350" s="9">
        <v>0.622</v>
      </c>
      <c r="AD2350" s="10">
        <v>0.75712625695504199</v>
      </c>
      <c r="AE2350" s="10">
        <v>0.64015585700809807</v>
      </c>
      <c r="AF2350" s="9">
        <v>6.5324710471551112E-2</v>
      </c>
      <c r="AG2350" s="9">
        <v>0.10214235438084177</v>
      </c>
    </row>
    <row r="2351" spans="3:33">
      <c r="C2351" t="s">
        <v>332</v>
      </c>
      <c r="D2351">
        <v>2004</v>
      </c>
      <c r="E2351" s="9">
        <v>0.2086134938998738</v>
      </c>
      <c r="F2351" s="9">
        <v>0.5</v>
      </c>
      <c r="G2351" s="9">
        <v>0.11799999999999999</v>
      </c>
      <c r="H2351" s="9">
        <v>4.9999999999999989E-2</v>
      </c>
      <c r="I2351" s="9">
        <v>4.2000000000000003E-2</v>
      </c>
      <c r="J2351" s="9">
        <v>0</v>
      </c>
      <c r="K2351" s="10">
        <v>0.44466666666666665</v>
      </c>
      <c r="L2351" s="9">
        <v>0.77700000000000002</v>
      </c>
      <c r="M2351" s="9">
        <v>0.99733333333333329</v>
      </c>
      <c r="N2351" s="10">
        <v>0.08</v>
      </c>
      <c r="O2351" s="10">
        <v>1</v>
      </c>
      <c r="P2351" s="9">
        <v>0.3</v>
      </c>
      <c r="Q2351" s="10">
        <v>0.76749999999999996</v>
      </c>
      <c r="R2351" s="9">
        <v>0.92436799999999997</v>
      </c>
      <c r="S2351" s="9">
        <v>0.286781951219514</v>
      </c>
      <c r="T2351" s="11">
        <v>0.425438596</v>
      </c>
      <c r="U2351" s="9">
        <v>0.19415900489999999</v>
      </c>
      <c r="V2351" s="10">
        <v>0.5</v>
      </c>
      <c r="W2351" s="9">
        <v>8.3589982106898345E-2</v>
      </c>
      <c r="X2351" s="9">
        <v>0.235714343154588</v>
      </c>
      <c r="Y2351" s="9">
        <v>3.0000000000000027E-2</v>
      </c>
      <c r="Z2351" s="9">
        <v>0</v>
      </c>
      <c r="AA2351" s="10">
        <v>0.53003533568904593</v>
      </c>
      <c r="AB2351" s="9">
        <v>0.85789999959999996</v>
      </c>
      <c r="AC2351" s="9">
        <v>0.61750000000000005</v>
      </c>
      <c r="AD2351" s="10">
        <v>0.73149159394415597</v>
      </c>
      <c r="AE2351" s="10">
        <v>0.61453688144476804</v>
      </c>
      <c r="AF2351" s="9">
        <v>9.941105165087577E-2</v>
      </c>
      <c r="AG2351" s="9">
        <v>0.10001438871411979</v>
      </c>
    </row>
    <row r="2352" spans="3:33">
      <c r="C2352" t="s">
        <v>332</v>
      </c>
      <c r="D2352">
        <v>2005</v>
      </c>
      <c r="E2352" s="9">
        <v>0.2086134938998738</v>
      </c>
      <c r="F2352" s="9">
        <v>0.5</v>
      </c>
      <c r="G2352" s="9">
        <v>0.12</v>
      </c>
      <c r="H2352" s="9">
        <v>4.9999999999999989E-2</v>
      </c>
      <c r="I2352" s="9">
        <v>4.2000000000000003E-2</v>
      </c>
      <c r="J2352" s="9">
        <v>0</v>
      </c>
      <c r="K2352" s="10">
        <v>0.44466666666666665</v>
      </c>
      <c r="L2352" s="9">
        <v>0.77599999999999991</v>
      </c>
      <c r="M2352" s="9">
        <v>0.99626666666666663</v>
      </c>
      <c r="N2352" s="10">
        <v>0.08</v>
      </c>
      <c r="O2352" s="10">
        <v>1</v>
      </c>
      <c r="P2352" s="9">
        <v>0.3</v>
      </c>
      <c r="Q2352" s="10">
        <v>0.76749999999999996</v>
      </c>
      <c r="R2352" s="9">
        <v>0.94079999999999997</v>
      </c>
      <c r="S2352" s="9">
        <v>0.28111609756097611</v>
      </c>
      <c r="T2352" s="11">
        <v>0.425438596</v>
      </c>
      <c r="U2352" s="9">
        <v>0.11000612</v>
      </c>
      <c r="V2352" s="10">
        <v>0.5</v>
      </c>
      <c r="W2352" s="9">
        <v>8.3589982106898345E-2</v>
      </c>
      <c r="X2352" s="9">
        <v>0.235714343154588</v>
      </c>
      <c r="Y2352" s="9">
        <v>3.0000000000000027E-2</v>
      </c>
      <c r="Z2352" s="9">
        <v>0</v>
      </c>
      <c r="AA2352" s="10">
        <v>0.53003533568904593</v>
      </c>
      <c r="AB2352" s="9">
        <v>0.85789999959999996</v>
      </c>
      <c r="AC2352" s="9">
        <v>0.61299999999999999</v>
      </c>
      <c r="AD2352" s="10">
        <v>0.72899349043680794</v>
      </c>
      <c r="AE2352" s="10">
        <v>0.61808940177799199</v>
      </c>
      <c r="AF2352" s="9">
        <v>0.14900409388748001</v>
      </c>
      <c r="AG2352" s="9">
        <v>9.7886423047397822E-2</v>
      </c>
    </row>
    <row r="2353" spans="3:33">
      <c r="C2353" t="s">
        <v>332</v>
      </c>
      <c r="D2353">
        <v>2006</v>
      </c>
      <c r="E2353" s="9">
        <v>0.2086134938998738</v>
      </c>
      <c r="F2353" s="9">
        <v>0.5</v>
      </c>
      <c r="G2353" s="9">
        <v>0.13759999960660929</v>
      </c>
      <c r="H2353" s="9">
        <v>4.9999999999999989E-2</v>
      </c>
      <c r="I2353" s="9">
        <v>4.2000000000000003E-2</v>
      </c>
      <c r="J2353" s="9">
        <v>0</v>
      </c>
      <c r="K2353" s="10">
        <v>0.44466666666666665</v>
      </c>
      <c r="L2353" s="9">
        <v>0.77400000000000002</v>
      </c>
      <c r="M2353" s="9">
        <v>0.99839999999999995</v>
      </c>
      <c r="N2353" s="10">
        <v>0.08</v>
      </c>
      <c r="O2353" s="10">
        <v>1</v>
      </c>
      <c r="P2353" s="9">
        <v>0.3</v>
      </c>
      <c r="Q2353" s="10">
        <v>0.76749999999999996</v>
      </c>
      <c r="R2353" s="9">
        <v>0.94079999999999997</v>
      </c>
      <c r="S2353" s="9">
        <v>0.27556975609756196</v>
      </c>
      <c r="T2353" s="11">
        <v>0.425438596</v>
      </c>
      <c r="U2353" s="9">
        <v>0.18887749870000001</v>
      </c>
      <c r="V2353" s="10">
        <v>0.5</v>
      </c>
      <c r="W2353" s="9">
        <v>8.3589982106898345E-2</v>
      </c>
      <c r="X2353" s="9">
        <v>0.235714343154588</v>
      </c>
      <c r="Y2353" s="9">
        <v>3.0000000000000027E-2</v>
      </c>
      <c r="Z2353" s="9">
        <v>0</v>
      </c>
      <c r="AA2353" s="10">
        <v>0.53003533568904593</v>
      </c>
      <c r="AB2353" s="9">
        <v>0.85789999959999996</v>
      </c>
      <c r="AC2353" s="9">
        <v>0.60850000000000004</v>
      </c>
      <c r="AD2353" s="10">
        <v>0.72953255226652602</v>
      </c>
      <c r="AE2353" s="10">
        <v>0.63007424688029601</v>
      </c>
      <c r="AF2353" s="9">
        <v>0.28242696004310219</v>
      </c>
      <c r="AG2353" s="9">
        <v>9.5758457380675843E-2</v>
      </c>
    </row>
    <row r="2354" spans="3:33">
      <c r="C2354" t="s">
        <v>332</v>
      </c>
      <c r="D2354">
        <v>2007</v>
      </c>
      <c r="E2354" s="9">
        <v>0.2086134938998738</v>
      </c>
      <c r="F2354" s="9">
        <v>0.5</v>
      </c>
      <c r="G2354" s="9">
        <v>0.1551999992132187</v>
      </c>
      <c r="H2354" s="9">
        <v>4.9999999999999989E-2</v>
      </c>
      <c r="I2354" s="9">
        <v>4.2000000000000003E-2</v>
      </c>
      <c r="J2354" s="9">
        <v>0</v>
      </c>
      <c r="K2354" s="10">
        <v>0.44466666666666665</v>
      </c>
      <c r="L2354" s="9">
        <v>0.77200000000000002</v>
      </c>
      <c r="M2354" s="9">
        <v>0.99746666666666661</v>
      </c>
      <c r="N2354" s="10">
        <v>0.08</v>
      </c>
      <c r="O2354" s="10">
        <v>1</v>
      </c>
      <c r="P2354" s="9">
        <v>0.3</v>
      </c>
      <c r="Q2354" s="10">
        <v>0.76749999999999996</v>
      </c>
      <c r="R2354" s="9">
        <v>0.94079999999999997</v>
      </c>
      <c r="S2354" s="9">
        <v>0.27017317073170799</v>
      </c>
      <c r="T2354" s="11">
        <v>0.425438596</v>
      </c>
      <c r="U2354" s="9">
        <v>9.8775415899999996E-2</v>
      </c>
      <c r="V2354" s="10">
        <v>0.5</v>
      </c>
      <c r="W2354" s="9">
        <v>8.3589982106898345E-2</v>
      </c>
      <c r="X2354" s="9">
        <v>0.235714343154588</v>
      </c>
      <c r="Y2354" s="9">
        <v>3.0000000000000027E-2</v>
      </c>
      <c r="Z2354" s="9">
        <v>0</v>
      </c>
      <c r="AA2354" s="10">
        <v>0.53003533568904593</v>
      </c>
      <c r="AB2354" s="9">
        <v>0.85789999959999996</v>
      </c>
      <c r="AC2354" s="9">
        <v>0.60399999999999998</v>
      </c>
      <c r="AD2354" s="10">
        <v>0.71079088884675001</v>
      </c>
      <c r="AE2354" s="10">
        <v>0.62596354221957606</v>
      </c>
      <c r="AF2354" s="9">
        <v>0.53398504345148112</v>
      </c>
      <c r="AG2354" s="9">
        <v>9.3630491713953864E-2</v>
      </c>
    </row>
    <row r="2355" spans="3:33">
      <c r="C2355" t="s">
        <v>332</v>
      </c>
      <c r="D2355">
        <v>2008</v>
      </c>
      <c r="E2355" s="9">
        <v>0.2086134938998738</v>
      </c>
      <c r="F2355" s="9">
        <v>0.5</v>
      </c>
      <c r="G2355" s="9">
        <v>0.17279999881982799</v>
      </c>
      <c r="H2355" s="9">
        <v>4.9999999999999989E-2</v>
      </c>
      <c r="I2355" s="9">
        <v>4.2000000000000003E-2</v>
      </c>
      <c r="J2355" s="9">
        <v>0</v>
      </c>
      <c r="K2355" s="10">
        <v>0.44466666666666665</v>
      </c>
      <c r="L2355" s="9">
        <v>0.77</v>
      </c>
      <c r="M2355" s="9">
        <v>0.99693333333333334</v>
      </c>
      <c r="N2355" s="10">
        <v>0.08</v>
      </c>
      <c r="O2355" s="10">
        <v>1</v>
      </c>
      <c r="P2355" s="9">
        <v>0.3</v>
      </c>
      <c r="Q2355" s="10">
        <v>0.76749999999999996</v>
      </c>
      <c r="R2355" s="9">
        <v>0.94079999999999997</v>
      </c>
      <c r="S2355" s="9">
        <v>0.26493609756097614</v>
      </c>
      <c r="T2355" s="11">
        <v>0.425438596</v>
      </c>
      <c r="U2355" s="9">
        <v>7.0509035080000004E-2</v>
      </c>
      <c r="V2355" s="10">
        <v>0.5</v>
      </c>
      <c r="W2355" s="9">
        <v>8.3589982106898345E-2</v>
      </c>
      <c r="X2355" s="9">
        <v>0.235714343154588</v>
      </c>
      <c r="Y2355" s="9">
        <v>3.0000000000000027E-2</v>
      </c>
      <c r="Z2355" s="9">
        <v>0</v>
      </c>
      <c r="AA2355" s="10">
        <v>0.53003533568904593</v>
      </c>
      <c r="AB2355" s="9">
        <v>0.85789999959999996</v>
      </c>
      <c r="AC2355" s="9">
        <v>0.59950000000000003</v>
      </c>
      <c r="AD2355" s="10">
        <v>0.72817509655141599</v>
      </c>
      <c r="AE2355" s="10">
        <v>0.613976835597696</v>
      </c>
      <c r="AF2355" s="9">
        <v>0.77027197433751993</v>
      </c>
      <c r="AG2355" s="9">
        <v>9.1502526047231886E-2</v>
      </c>
    </row>
    <row r="2356" spans="3:33">
      <c r="C2356" t="s">
        <v>332</v>
      </c>
      <c r="D2356">
        <v>2009</v>
      </c>
      <c r="E2356" s="9">
        <v>0.2086134938998738</v>
      </c>
      <c r="F2356" s="9">
        <v>0.5</v>
      </c>
      <c r="G2356" s="9">
        <v>0.1903999984264374</v>
      </c>
      <c r="H2356" s="9">
        <v>4.9999999999999989E-2</v>
      </c>
      <c r="I2356" s="9">
        <v>4.2000000000000003E-2</v>
      </c>
      <c r="J2356" s="9">
        <v>1.9999999552965164E-2</v>
      </c>
      <c r="K2356" s="10">
        <v>0.44466666666666665</v>
      </c>
      <c r="L2356" s="9">
        <v>0.76800000000000002</v>
      </c>
      <c r="M2356" s="9">
        <v>0.99693333333333334</v>
      </c>
      <c r="N2356" s="10">
        <v>0.08</v>
      </c>
      <c r="O2356" s="10">
        <v>1</v>
      </c>
      <c r="P2356" s="9">
        <v>0.3</v>
      </c>
      <c r="Q2356" s="10">
        <v>0.76749999999999996</v>
      </c>
      <c r="R2356" s="9">
        <v>0.94079999999999997</v>
      </c>
      <c r="S2356" s="9">
        <v>0.29363737496823317</v>
      </c>
      <c r="T2356" s="11">
        <v>0.425438596</v>
      </c>
      <c r="U2356" s="9">
        <v>0.12585675970000001</v>
      </c>
      <c r="V2356" s="10">
        <v>0.5</v>
      </c>
      <c r="W2356" s="9">
        <v>8.3589982106898345E-2</v>
      </c>
      <c r="X2356" s="9">
        <v>0.235714343154588</v>
      </c>
      <c r="Y2356" s="9">
        <v>3.0000000000000027E-2</v>
      </c>
      <c r="Z2356" s="9">
        <v>0</v>
      </c>
      <c r="AA2356" s="10">
        <v>0.53003533568904593</v>
      </c>
      <c r="AB2356" s="9">
        <v>0.85789999959999996</v>
      </c>
      <c r="AC2356" s="9">
        <v>0.59499999999999997</v>
      </c>
      <c r="AD2356" s="10">
        <v>0.71680389926385202</v>
      </c>
      <c r="AE2356" s="10">
        <v>0.60817982815781002</v>
      </c>
      <c r="AF2356" s="9">
        <v>0.93811311283326337</v>
      </c>
      <c r="AG2356" s="9">
        <v>8.9374560380509907E-2</v>
      </c>
    </row>
    <row r="2357" spans="3:33">
      <c r="C2357" t="s">
        <v>332</v>
      </c>
      <c r="D2357">
        <v>2010</v>
      </c>
      <c r="E2357" s="9">
        <v>0.2086134938998738</v>
      </c>
      <c r="F2357" s="9">
        <v>0.5</v>
      </c>
      <c r="G2357" s="9">
        <v>0.2079999980330467</v>
      </c>
      <c r="H2357" s="9">
        <v>4.9999999999999989E-2</v>
      </c>
      <c r="I2357" s="9">
        <v>4.2000000000000003E-2</v>
      </c>
      <c r="J2357" s="9">
        <v>3.9999999105930328E-2</v>
      </c>
      <c r="K2357" s="10">
        <v>0.44466666666666665</v>
      </c>
      <c r="L2357" s="9">
        <v>0.77567999982833868</v>
      </c>
      <c r="M2357" s="9">
        <v>0.99693333333333334</v>
      </c>
      <c r="N2357" s="10">
        <v>0.08</v>
      </c>
      <c r="O2357" s="10">
        <v>1</v>
      </c>
      <c r="P2357" s="9">
        <v>0.3</v>
      </c>
      <c r="Q2357" s="10">
        <v>0.76749999999999996</v>
      </c>
      <c r="R2357" s="9">
        <v>0.94079999999999997</v>
      </c>
      <c r="S2357" s="9">
        <v>0.32233865237548998</v>
      </c>
      <c r="T2357" s="11">
        <v>0.425438596</v>
      </c>
      <c r="U2357" s="9">
        <v>0.12711532726886884</v>
      </c>
      <c r="V2357" s="10">
        <v>0.5</v>
      </c>
      <c r="W2357" s="9">
        <v>8.3589982106898345E-2</v>
      </c>
      <c r="X2357" s="9">
        <v>0.235714343154588</v>
      </c>
      <c r="Y2357" s="9">
        <v>3.0000000000000027E-2</v>
      </c>
      <c r="Z2357" s="9">
        <v>0</v>
      </c>
      <c r="AA2357" s="10">
        <v>0.53003533568904593</v>
      </c>
      <c r="AB2357" s="9">
        <v>0.85789999959999996</v>
      </c>
      <c r="AC2357" s="9">
        <v>0.60399999999999998</v>
      </c>
      <c r="AD2357" s="10">
        <v>0.71463586031967297</v>
      </c>
      <c r="AE2357" s="10">
        <v>0.60709802990041195</v>
      </c>
      <c r="AF2357" s="9">
        <v>0.92873198191461548</v>
      </c>
      <c r="AG2357" s="9">
        <v>8.7246594713787942E-2</v>
      </c>
    </row>
    <row r="2358" spans="3:33">
      <c r="C2358" t="s">
        <v>334</v>
      </c>
      <c r="D2358">
        <v>1995</v>
      </c>
      <c r="E2358" s="9">
        <v>0.16512093023255814</v>
      </c>
      <c r="F2358" s="9">
        <v>0.5</v>
      </c>
      <c r="G2358" s="9">
        <v>0</v>
      </c>
      <c r="H2358" s="9">
        <v>0.52500000000000002</v>
      </c>
      <c r="I2358" s="9">
        <v>0</v>
      </c>
      <c r="J2358" s="9">
        <v>0</v>
      </c>
      <c r="K2358" s="10">
        <v>0.23600000000000002</v>
      </c>
      <c r="L2358" s="9">
        <v>8.3000000000000004E-2</v>
      </c>
      <c r="M2358" s="9">
        <v>1</v>
      </c>
      <c r="N2358" s="10">
        <v>0.08</v>
      </c>
      <c r="O2358" s="10">
        <v>1</v>
      </c>
      <c r="P2358" s="9">
        <v>0</v>
      </c>
      <c r="Q2358" s="10">
        <v>6.7499999999999991E-2</v>
      </c>
      <c r="R2358" s="9">
        <v>0.94079999999999997</v>
      </c>
      <c r="S2358" s="9">
        <v>5.62731707317079E-2</v>
      </c>
      <c r="T2358" s="11">
        <v>0.110144928</v>
      </c>
      <c r="U2358" s="9">
        <v>0</v>
      </c>
      <c r="V2358" s="10">
        <v>0.5</v>
      </c>
      <c r="W2358" s="9">
        <v>0</v>
      </c>
      <c r="X2358" s="9">
        <v>0</v>
      </c>
      <c r="Y2358" s="9">
        <v>0</v>
      </c>
      <c r="Z2358" s="9">
        <v>0</v>
      </c>
      <c r="AA2358" s="10">
        <v>0</v>
      </c>
      <c r="AB2358" s="9">
        <v>0</v>
      </c>
      <c r="AC2358" s="9" t="e">
        <v>#N/A</v>
      </c>
      <c r="AD2358" s="10">
        <v>0.70653906788508491</v>
      </c>
      <c r="AE2358" s="10">
        <v>0.79156905135169209</v>
      </c>
      <c r="AF2358" s="9">
        <v>0.5284425912248103</v>
      </c>
      <c r="AG2358" s="9" t="e">
        <v>#N/A</v>
      </c>
    </row>
    <row r="2359" spans="3:33">
      <c r="C2359" t="s">
        <v>334</v>
      </c>
      <c r="D2359">
        <v>1996</v>
      </c>
      <c r="E2359" s="9">
        <v>0.16512093023255814</v>
      </c>
      <c r="F2359" s="9">
        <v>0.5</v>
      </c>
      <c r="G2359" s="9">
        <v>0</v>
      </c>
      <c r="H2359" s="9">
        <v>0.52500000000000002</v>
      </c>
      <c r="I2359" s="9">
        <v>0</v>
      </c>
      <c r="J2359" s="9">
        <v>0</v>
      </c>
      <c r="K2359" s="10">
        <v>0.23600000000000002</v>
      </c>
      <c r="L2359" s="9">
        <v>7.9599999999999907E-2</v>
      </c>
      <c r="M2359" s="9">
        <v>1</v>
      </c>
      <c r="N2359" s="10">
        <v>0.08</v>
      </c>
      <c r="O2359" s="10">
        <v>1</v>
      </c>
      <c r="P2359" s="9">
        <v>0</v>
      </c>
      <c r="Q2359" s="10">
        <v>6.7499999999999991E-2</v>
      </c>
      <c r="R2359" s="9">
        <v>0.94079999999999997</v>
      </c>
      <c r="S2359" s="9">
        <v>5.62731707317079E-2</v>
      </c>
      <c r="T2359" s="11">
        <v>0.110144928</v>
      </c>
      <c r="U2359" s="9">
        <v>0</v>
      </c>
      <c r="V2359" s="10">
        <v>0.5</v>
      </c>
      <c r="W2359" s="9">
        <v>0</v>
      </c>
      <c r="X2359" s="9">
        <v>0</v>
      </c>
      <c r="Y2359" s="9">
        <v>0</v>
      </c>
      <c r="Z2359" s="9">
        <v>0</v>
      </c>
      <c r="AA2359" s="10">
        <v>0</v>
      </c>
      <c r="AB2359" s="9">
        <v>0</v>
      </c>
      <c r="AC2359" s="9" t="e">
        <v>#N/A</v>
      </c>
      <c r="AD2359" s="10">
        <v>0.71145666460863821</v>
      </c>
      <c r="AE2359" s="10">
        <v>0.79751944001907193</v>
      </c>
      <c r="AF2359" s="9">
        <v>0.54133143456189337</v>
      </c>
      <c r="AG2359" s="9" t="e">
        <v>#N/A</v>
      </c>
    </row>
    <row r="2360" spans="3:33">
      <c r="C2360" t="s">
        <v>334</v>
      </c>
      <c r="D2360">
        <v>1997</v>
      </c>
      <c r="E2360" s="9">
        <v>0.16512093023255814</v>
      </c>
      <c r="F2360" s="9">
        <v>0.5</v>
      </c>
      <c r="G2360" s="9">
        <v>0</v>
      </c>
      <c r="H2360" s="9">
        <v>0.52500000000000002</v>
      </c>
      <c r="I2360" s="9">
        <v>0</v>
      </c>
      <c r="J2360" s="9">
        <v>0</v>
      </c>
      <c r="K2360" s="10">
        <v>0.23600000000000002</v>
      </c>
      <c r="L2360" s="9">
        <v>7.6200000000000004E-2</v>
      </c>
      <c r="M2360" s="9">
        <v>1</v>
      </c>
      <c r="N2360" s="10">
        <v>0.08</v>
      </c>
      <c r="O2360" s="10">
        <v>1</v>
      </c>
      <c r="P2360" s="9">
        <v>0</v>
      </c>
      <c r="Q2360" s="10">
        <v>6.7499999999999991E-2</v>
      </c>
      <c r="R2360" s="9">
        <v>0.94079999999999997</v>
      </c>
      <c r="S2360" s="9">
        <v>5.62731707317079E-2</v>
      </c>
      <c r="T2360" s="11">
        <v>0.110144928</v>
      </c>
      <c r="U2360" s="9">
        <v>0</v>
      </c>
      <c r="V2360" s="10">
        <v>0.5</v>
      </c>
      <c r="W2360" s="9">
        <v>0</v>
      </c>
      <c r="X2360" s="9">
        <v>0</v>
      </c>
      <c r="Y2360" s="9">
        <v>0</v>
      </c>
      <c r="Z2360" s="9">
        <v>0</v>
      </c>
      <c r="AA2360" s="10">
        <v>0</v>
      </c>
      <c r="AB2360" s="9">
        <v>0</v>
      </c>
      <c r="AC2360" s="9" t="e">
        <v>#N/A</v>
      </c>
      <c r="AD2360" s="10">
        <v>0.71637426133219173</v>
      </c>
      <c r="AE2360" s="10">
        <v>0.79131749436069299</v>
      </c>
      <c r="AF2360" s="9">
        <v>0.55422027789897643</v>
      </c>
      <c r="AG2360" s="9" t="e">
        <v>#N/A</v>
      </c>
    </row>
    <row r="2361" spans="3:33">
      <c r="C2361" t="s">
        <v>334</v>
      </c>
      <c r="D2361">
        <v>1998</v>
      </c>
      <c r="E2361" s="9">
        <v>0.16512093023255814</v>
      </c>
      <c r="F2361" s="9">
        <v>0.5</v>
      </c>
      <c r="G2361" s="9">
        <v>0</v>
      </c>
      <c r="H2361" s="9">
        <v>0.52500000000000002</v>
      </c>
      <c r="I2361" s="9">
        <v>0</v>
      </c>
      <c r="J2361" s="9">
        <v>0</v>
      </c>
      <c r="K2361" s="10">
        <v>0.23600000000000002</v>
      </c>
      <c r="L2361" s="9">
        <v>7.2800000000000004E-2</v>
      </c>
      <c r="M2361" s="9">
        <v>1</v>
      </c>
      <c r="N2361" s="10">
        <v>0.08</v>
      </c>
      <c r="O2361" s="10">
        <v>1</v>
      </c>
      <c r="P2361" s="9">
        <v>0</v>
      </c>
      <c r="Q2361" s="10">
        <v>6.7499999999999991E-2</v>
      </c>
      <c r="R2361" s="9">
        <v>0.94079999999999997</v>
      </c>
      <c r="S2361" s="9">
        <v>5.62731707317079E-2</v>
      </c>
      <c r="T2361" s="11">
        <v>0.110144928</v>
      </c>
      <c r="U2361" s="9">
        <v>0</v>
      </c>
      <c r="V2361" s="10">
        <v>0.5</v>
      </c>
      <c r="W2361" s="9">
        <v>0</v>
      </c>
      <c r="X2361" s="9">
        <v>0</v>
      </c>
      <c r="Y2361" s="9">
        <v>0</v>
      </c>
      <c r="Z2361" s="9">
        <v>0</v>
      </c>
      <c r="AA2361" s="10">
        <v>0</v>
      </c>
      <c r="AB2361" s="9">
        <v>0</v>
      </c>
      <c r="AC2361" s="9" t="e">
        <v>#N/A</v>
      </c>
      <c r="AD2361" s="10">
        <v>0.72129185805574514</v>
      </c>
      <c r="AE2361" s="10">
        <v>0.78511554870231404</v>
      </c>
      <c r="AF2361" s="9">
        <v>0.5671091212360595</v>
      </c>
      <c r="AG2361" s="9" t="e">
        <v>#N/A</v>
      </c>
    </row>
    <row r="2362" spans="3:33">
      <c r="C2362" t="s">
        <v>334</v>
      </c>
      <c r="D2362">
        <v>1999</v>
      </c>
      <c r="E2362" s="9">
        <v>0.16512093023255814</v>
      </c>
      <c r="F2362" s="9">
        <v>0.5</v>
      </c>
      <c r="G2362" s="9">
        <v>0</v>
      </c>
      <c r="H2362" s="9">
        <v>0.52500000000000002</v>
      </c>
      <c r="I2362" s="9">
        <v>0</v>
      </c>
      <c r="J2362" s="9">
        <v>0</v>
      </c>
      <c r="K2362" s="10">
        <v>0.23600000000000002</v>
      </c>
      <c r="L2362" s="9">
        <v>6.9400000000000003E-2</v>
      </c>
      <c r="M2362" s="9">
        <v>1</v>
      </c>
      <c r="N2362" s="10">
        <v>0.08</v>
      </c>
      <c r="O2362" s="10">
        <v>1</v>
      </c>
      <c r="P2362" s="9">
        <v>0</v>
      </c>
      <c r="Q2362" s="10">
        <v>6.7499999999999991E-2</v>
      </c>
      <c r="R2362" s="9">
        <v>0.94079999999999997</v>
      </c>
      <c r="S2362" s="9">
        <v>5.62731707317079E-2</v>
      </c>
      <c r="T2362" s="11">
        <v>0.110144928</v>
      </c>
      <c r="U2362" s="9">
        <v>0</v>
      </c>
      <c r="V2362" s="10">
        <v>0.5</v>
      </c>
      <c r="W2362" s="9">
        <v>0</v>
      </c>
      <c r="X2362" s="9">
        <v>0</v>
      </c>
      <c r="Y2362" s="9">
        <v>0</v>
      </c>
      <c r="Z2362" s="9">
        <v>0</v>
      </c>
      <c r="AA2362" s="10">
        <v>0</v>
      </c>
      <c r="AB2362" s="9">
        <v>0</v>
      </c>
      <c r="AC2362" s="9" t="e">
        <v>#N/A</v>
      </c>
      <c r="AD2362" s="10">
        <v>0.72620945477929844</v>
      </c>
      <c r="AE2362" s="10">
        <v>0.783579575637675</v>
      </c>
      <c r="AF2362" s="9">
        <v>0.57999796457314257</v>
      </c>
      <c r="AG2362" s="9" t="e">
        <v>#N/A</v>
      </c>
    </row>
    <row r="2363" spans="3:33">
      <c r="C2363" t="s">
        <v>334</v>
      </c>
      <c r="D2363">
        <v>2000</v>
      </c>
      <c r="E2363" s="9">
        <v>0.16512093023255814</v>
      </c>
      <c r="F2363" s="9">
        <v>0.5</v>
      </c>
      <c r="G2363" s="9">
        <v>0</v>
      </c>
      <c r="H2363" s="9">
        <v>0.52500000000000002</v>
      </c>
      <c r="I2363" s="9">
        <v>0</v>
      </c>
      <c r="J2363" s="9">
        <v>0</v>
      </c>
      <c r="K2363" s="10">
        <v>0.23600000000000002</v>
      </c>
      <c r="L2363" s="9">
        <v>6.5999999999999892E-2</v>
      </c>
      <c r="M2363" s="9">
        <v>1</v>
      </c>
      <c r="N2363" s="10">
        <v>0.08</v>
      </c>
      <c r="O2363" s="10">
        <v>1</v>
      </c>
      <c r="P2363" s="9">
        <v>0</v>
      </c>
      <c r="Q2363" s="10">
        <v>6.7499999999999991E-2</v>
      </c>
      <c r="R2363" s="9">
        <v>0.94079999999999997</v>
      </c>
      <c r="S2363" s="9">
        <v>5.62731707317079E-2</v>
      </c>
      <c r="T2363" s="11">
        <v>0.110144928</v>
      </c>
      <c r="U2363" s="9">
        <v>0</v>
      </c>
      <c r="V2363" s="10">
        <v>0.5</v>
      </c>
      <c r="W2363" s="9">
        <v>0</v>
      </c>
      <c r="X2363" s="9">
        <v>0</v>
      </c>
      <c r="Y2363" s="9">
        <v>0</v>
      </c>
      <c r="Z2363" s="9">
        <v>0</v>
      </c>
      <c r="AA2363" s="10">
        <v>0</v>
      </c>
      <c r="AB2363" s="9">
        <v>0</v>
      </c>
      <c r="AC2363" s="9" t="e">
        <v>#N/A</v>
      </c>
      <c r="AD2363" s="10">
        <v>0.73112705150285184</v>
      </c>
      <c r="AE2363" s="10">
        <v>0.78204360257303596</v>
      </c>
      <c r="AF2363" s="9">
        <v>0.59288680791022563</v>
      </c>
      <c r="AG2363" s="9" t="e">
        <v>#N/A</v>
      </c>
    </row>
    <row r="2364" spans="3:33">
      <c r="C2364" t="s">
        <v>334</v>
      </c>
      <c r="D2364">
        <v>2001</v>
      </c>
      <c r="E2364" s="9">
        <v>0.16512093023255814</v>
      </c>
      <c r="F2364" s="9">
        <v>0.5</v>
      </c>
      <c r="G2364" s="9">
        <v>0</v>
      </c>
      <c r="H2364" s="9">
        <v>0.52500000000000002</v>
      </c>
      <c r="I2364" s="9">
        <v>0</v>
      </c>
      <c r="J2364" s="9">
        <v>0</v>
      </c>
      <c r="K2364" s="10">
        <v>0.23600000000000002</v>
      </c>
      <c r="L2364" s="9">
        <v>6.4599999999999907E-2</v>
      </c>
      <c r="M2364" s="9">
        <v>1</v>
      </c>
      <c r="N2364" s="10">
        <v>0.08</v>
      </c>
      <c r="O2364" s="10">
        <v>1</v>
      </c>
      <c r="P2364" s="9">
        <v>0</v>
      </c>
      <c r="Q2364" s="10">
        <v>6.7499999999999991E-2</v>
      </c>
      <c r="R2364" s="9">
        <v>0.94079999999999997</v>
      </c>
      <c r="S2364" s="9">
        <v>5.62731707317079E-2</v>
      </c>
      <c r="T2364" s="11">
        <v>0.110144928</v>
      </c>
      <c r="U2364" s="9">
        <v>0</v>
      </c>
      <c r="V2364" s="10">
        <v>0.5</v>
      </c>
      <c r="W2364" s="9">
        <v>0</v>
      </c>
      <c r="X2364" s="9">
        <v>0</v>
      </c>
      <c r="Y2364" s="9">
        <v>0</v>
      </c>
      <c r="Z2364" s="9">
        <v>0</v>
      </c>
      <c r="AA2364" s="10">
        <v>0</v>
      </c>
      <c r="AB2364" s="9">
        <v>0</v>
      </c>
      <c r="AC2364" s="9" t="e">
        <v>#N/A</v>
      </c>
      <c r="AD2364" s="10">
        <v>0.73604464822640525</v>
      </c>
      <c r="AE2364" s="10">
        <v>0.76856823329420099</v>
      </c>
      <c r="AF2364" s="9">
        <v>0.60577565124730859</v>
      </c>
      <c r="AG2364" s="9" t="e">
        <v>#N/A</v>
      </c>
    </row>
    <row r="2365" spans="3:33">
      <c r="C2365" t="s">
        <v>334</v>
      </c>
      <c r="D2365">
        <v>2002</v>
      </c>
      <c r="E2365" s="9">
        <v>0.16512093023255814</v>
      </c>
      <c r="F2365" s="9">
        <v>0.5</v>
      </c>
      <c r="G2365" s="9">
        <v>0</v>
      </c>
      <c r="H2365" s="9">
        <v>0.52500000000000002</v>
      </c>
      <c r="I2365" s="9">
        <v>0</v>
      </c>
      <c r="J2365" s="9">
        <v>0</v>
      </c>
      <c r="K2365" s="10">
        <v>0.23600000000000002</v>
      </c>
      <c r="L2365" s="9">
        <v>6.3199999999999895E-2</v>
      </c>
      <c r="M2365" s="9">
        <v>1</v>
      </c>
      <c r="N2365" s="10">
        <v>0.08</v>
      </c>
      <c r="O2365" s="10">
        <v>1</v>
      </c>
      <c r="P2365" s="9">
        <v>0</v>
      </c>
      <c r="Q2365" s="10">
        <v>6.7499999999999991E-2</v>
      </c>
      <c r="R2365" s="9">
        <v>0.94079999999999997</v>
      </c>
      <c r="S2365" s="9">
        <v>5.62731707317079E-2</v>
      </c>
      <c r="T2365" s="11">
        <v>0.110144928</v>
      </c>
      <c r="U2365" s="9">
        <v>0</v>
      </c>
      <c r="V2365" s="10">
        <v>0.5</v>
      </c>
      <c r="W2365" s="9">
        <v>0</v>
      </c>
      <c r="X2365" s="9">
        <v>0</v>
      </c>
      <c r="Y2365" s="9">
        <v>0</v>
      </c>
      <c r="Z2365" s="9">
        <v>0</v>
      </c>
      <c r="AA2365" s="10">
        <v>0</v>
      </c>
      <c r="AB2365" s="9">
        <v>0</v>
      </c>
      <c r="AC2365" s="9" t="e">
        <v>#N/A</v>
      </c>
      <c r="AD2365" s="10">
        <v>0.74096224494995866</v>
      </c>
      <c r="AE2365" s="10">
        <v>0.75509286401536602</v>
      </c>
      <c r="AF2365" s="9">
        <v>0.61866449458439177</v>
      </c>
      <c r="AG2365" s="9" t="e">
        <v>#N/A</v>
      </c>
    </row>
    <row r="2366" spans="3:33">
      <c r="C2366" t="s">
        <v>334</v>
      </c>
      <c r="D2366">
        <v>2003</v>
      </c>
      <c r="E2366" s="9">
        <v>0.16512093023255814</v>
      </c>
      <c r="F2366" s="9">
        <v>0.5</v>
      </c>
      <c r="G2366" s="9">
        <v>0</v>
      </c>
      <c r="H2366" s="9">
        <v>0.52500000000000002</v>
      </c>
      <c r="I2366" s="9">
        <v>0</v>
      </c>
      <c r="J2366" s="9">
        <v>0</v>
      </c>
      <c r="K2366" s="10">
        <v>0.23600000000000002</v>
      </c>
      <c r="L2366" s="9">
        <v>6.1800000000000105E-2</v>
      </c>
      <c r="M2366" s="9">
        <v>1</v>
      </c>
      <c r="N2366" s="10">
        <v>0.08</v>
      </c>
      <c r="O2366" s="10">
        <v>1</v>
      </c>
      <c r="P2366" s="9">
        <v>0</v>
      </c>
      <c r="Q2366" s="10">
        <v>6.7499999999999991E-2</v>
      </c>
      <c r="R2366" s="9">
        <v>0.94079999999999997</v>
      </c>
      <c r="S2366" s="9">
        <v>5.62731707317079E-2</v>
      </c>
      <c r="T2366" s="11">
        <v>0.110144928</v>
      </c>
      <c r="U2366" s="9">
        <v>0</v>
      </c>
      <c r="V2366" s="10">
        <v>0.5</v>
      </c>
      <c r="W2366" s="9">
        <v>0</v>
      </c>
      <c r="X2366" s="9">
        <v>0</v>
      </c>
      <c r="Y2366" s="9">
        <v>0</v>
      </c>
      <c r="Z2366" s="9">
        <v>0</v>
      </c>
      <c r="AA2366" s="10">
        <v>0</v>
      </c>
      <c r="AB2366" s="9">
        <v>0</v>
      </c>
      <c r="AC2366" s="9" t="e">
        <v>#N/A</v>
      </c>
      <c r="AD2366" s="10">
        <v>0.74587984167351196</v>
      </c>
      <c r="AE2366" s="10">
        <v>0.74114510208377005</v>
      </c>
      <c r="AF2366" s="9">
        <v>0.63155333792147472</v>
      </c>
      <c r="AG2366" s="9" t="e">
        <v>#N/A</v>
      </c>
    </row>
    <row r="2367" spans="3:33">
      <c r="C2367" t="s">
        <v>334</v>
      </c>
      <c r="D2367">
        <v>2004</v>
      </c>
      <c r="E2367" s="9">
        <v>0.16512093023255814</v>
      </c>
      <c r="F2367" s="9">
        <v>0.5</v>
      </c>
      <c r="G2367" s="9">
        <v>0</v>
      </c>
      <c r="H2367" s="9">
        <v>0.52500000000000002</v>
      </c>
      <c r="I2367" s="9">
        <v>0</v>
      </c>
      <c r="J2367" s="9">
        <v>0</v>
      </c>
      <c r="K2367" s="10">
        <v>0.23600000000000002</v>
      </c>
      <c r="L2367" s="9">
        <v>6.0400000000000099E-2</v>
      </c>
      <c r="M2367" s="9">
        <v>1</v>
      </c>
      <c r="N2367" s="10">
        <v>0.08</v>
      </c>
      <c r="O2367" s="10">
        <v>1</v>
      </c>
      <c r="P2367" s="9">
        <v>0</v>
      </c>
      <c r="Q2367" s="10">
        <v>6.7499999999999991E-2</v>
      </c>
      <c r="R2367" s="9">
        <v>0.94079999999999997</v>
      </c>
      <c r="S2367" s="9">
        <v>5.62731707317079E-2</v>
      </c>
      <c r="T2367" s="11">
        <v>0.110144928</v>
      </c>
      <c r="U2367" s="9">
        <v>0</v>
      </c>
      <c r="V2367" s="10">
        <v>0.5</v>
      </c>
      <c r="W2367" s="9">
        <v>0</v>
      </c>
      <c r="X2367" s="9">
        <v>0</v>
      </c>
      <c r="Y2367" s="9">
        <v>0</v>
      </c>
      <c r="Z2367" s="9">
        <v>0</v>
      </c>
      <c r="AA2367" s="10">
        <v>0</v>
      </c>
      <c r="AB2367" s="9">
        <v>0</v>
      </c>
      <c r="AC2367" s="9" t="e">
        <v>#N/A</v>
      </c>
      <c r="AD2367" s="10">
        <v>0.73185929003517602</v>
      </c>
      <c r="AE2367" s="10">
        <v>0.72806953938144403</v>
      </c>
      <c r="AF2367" s="9">
        <v>0.64444218125855779</v>
      </c>
      <c r="AG2367" s="9" t="e">
        <v>#N/A</v>
      </c>
    </row>
    <row r="2368" spans="3:33">
      <c r="C2368" t="s">
        <v>334</v>
      </c>
      <c r="D2368">
        <v>2005</v>
      </c>
      <c r="E2368" s="9">
        <v>0.16512093023255814</v>
      </c>
      <c r="F2368" s="9">
        <v>0.5</v>
      </c>
      <c r="G2368" s="9">
        <v>0</v>
      </c>
      <c r="H2368" s="9">
        <v>0.52500000000000002</v>
      </c>
      <c r="I2368" s="9">
        <v>0</v>
      </c>
      <c r="J2368" s="9">
        <v>0</v>
      </c>
      <c r="K2368" s="10">
        <v>0.23600000000000002</v>
      </c>
      <c r="L2368" s="9">
        <v>5.9000000000000101E-2</v>
      </c>
      <c r="M2368" s="9">
        <v>1</v>
      </c>
      <c r="N2368" s="10">
        <v>0.08</v>
      </c>
      <c r="O2368" s="10">
        <v>1</v>
      </c>
      <c r="P2368" s="9">
        <v>0</v>
      </c>
      <c r="Q2368" s="10">
        <v>6.7499999999999991E-2</v>
      </c>
      <c r="R2368" s="9">
        <v>0.94079999999999997</v>
      </c>
      <c r="S2368" s="9">
        <v>5.62731707317079E-2</v>
      </c>
      <c r="T2368" s="11">
        <v>0.110144928</v>
      </c>
      <c r="U2368" s="9">
        <v>0</v>
      </c>
      <c r="V2368" s="10">
        <v>0.5</v>
      </c>
      <c r="W2368" s="9">
        <v>0</v>
      </c>
      <c r="X2368" s="9">
        <v>0</v>
      </c>
      <c r="Y2368" s="9">
        <v>0</v>
      </c>
      <c r="Z2368" s="9">
        <v>0</v>
      </c>
      <c r="AA2368" s="10">
        <v>0</v>
      </c>
      <c r="AB2368" s="9">
        <v>0</v>
      </c>
      <c r="AC2368" s="9" t="e">
        <v>#N/A</v>
      </c>
      <c r="AD2368" s="10">
        <v>0.72619851214634001</v>
      </c>
      <c r="AE2368" s="10">
        <v>0.72671318243088801</v>
      </c>
      <c r="AF2368" s="9">
        <v>0.63867661736008674</v>
      </c>
      <c r="AG2368" s="9" t="e">
        <v>#N/A</v>
      </c>
    </row>
    <row r="2369" spans="3:33">
      <c r="C2369" t="s">
        <v>334</v>
      </c>
      <c r="D2369">
        <v>2006</v>
      </c>
      <c r="E2369" s="9">
        <v>0.16512093023255814</v>
      </c>
      <c r="F2369" s="9">
        <v>0.5</v>
      </c>
      <c r="G2369" s="9">
        <v>0</v>
      </c>
      <c r="H2369" s="9">
        <v>0.52500000000000002</v>
      </c>
      <c r="I2369" s="9">
        <v>0</v>
      </c>
      <c r="J2369" s="9">
        <v>0</v>
      </c>
      <c r="K2369" s="10">
        <v>0.23600000000000002</v>
      </c>
      <c r="L2369" s="9">
        <v>5.8600000000000006E-2</v>
      </c>
      <c r="M2369" s="9">
        <v>1</v>
      </c>
      <c r="N2369" s="10">
        <v>0.08</v>
      </c>
      <c r="O2369" s="10">
        <v>1</v>
      </c>
      <c r="P2369" s="9">
        <v>0</v>
      </c>
      <c r="Q2369" s="10">
        <v>6.7499999999999991E-2</v>
      </c>
      <c r="R2369" s="9">
        <v>0.94079999999999997</v>
      </c>
      <c r="S2369" s="9">
        <v>5.62731707317079E-2</v>
      </c>
      <c r="T2369" s="11">
        <v>0.110144928</v>
      </c>
      <c r="U2369" s="9">
        <v>0</v>
      </c>
      <c r="V2369" s="10">
        <v>0.5</v>
      </c>
      <c r="W2369" s="9">
        <v>0</v>
      </c>
      <c r="X2369" s="9">
        <v>0</v>
      </c>
      <c r="Y2369" s="9">
        <v>0</v>
      </c>
      <c r="Z2369" s="9">
        <v>0</v>
      </c>
      <c r="AA2369" s="10">
        <v>0</v>
      </c>
      <c r="AB2369" s="9">
        <v>0</v>
      </c>
      <c r="AC2369" s="9" t="e">
        <v>#N/A</v>
      </c>
      <c r="AD2369" s="10">
        <v>0.72293388753086796</v>
      </c>
      <c r="AE2369" s="10">
        <v>0.73396762943361593</v>
      </c>
      <c r="AF2369" s="9">
        <v>0.64014783402538555</v>
      </c>
      <c r="AG2369" s="9" t="e">
        <v>#N/A</v>
      </c>
    </row>
    <row r="2370" spans="3:33">
      <c r="C2370" t="s">
        <v>334</v>
      </c>
      <c r="D2370">
        <v>2007</v>
      </c>
      <c r="E2370" s="9">
        <v>0.16512093023255814</v>
      </c>
      <c r="F2370" s="9">
        <v>0.5</v>
      </c>
      <c r="G2370" s="9">
        <v>0</v>
      </c>
      <c r="H2370" s="9">
        <v>0.52500000000000002</v>
      </c>
      <c r="I2370" s="9">
        <v>0</v>
      </c>
      <c r="J2370" s="9">
        <v>0</v>
      </c>
      <c r="K2370" s="10">
        <v>0.23600000000000002</v>
      </c>
      <c r="L2370" s="9">
        <v>5.8199999999999898E-2</v>
      </c>
      <c r="M2370" s="9">
        <v>1</v>
      </c>
      <c r="N2370" s="10">
        <v>0.08</v>
      </c>
      <c r="O2370" s="10">
        <v>1</v>
      </c>
      <c r="P2370" s="9">
        <v>0</v>
      </c>
      <c r="Q2370" s="10">
        <v>6.7499999999999991E-2</v>
      </c>
      <c r="R2370" s="9">
        <v>0.94079999999999997</v>
      </c>
      <c r="S2370" s="9">
        <v>5.62731707317079E-2</v>
      </c>
      <c r="T2370" s="11">
        <v>0.110144928</v>
      </c>
      <c r="U2370" s="9">
        <v>0</v>
      </c>
      <c r="V2370" s="10">
        <v>0.5</v>
      </c>
      <c r="W2370" s="9">
        <v>0</v>
      </c>
      <c r="X2370" s="9">
        <v>0</v>
      </c>
      <c r="Y2370" s="9">
        <v>0</v>
      </c>
      <c r="Z2370" s="9">
        <v>0</v>
      </c>
      <c r="AA2370" s="10">
        <v>0</v>
      </c>
      <c r="AB2370" s="9">
        <v>0</v>
      </c>
      <c r="AC2370" s="9" t="e">
        <v>#N/A</v>
      </c>
      <c r="AD2370" s="10">
        <v>0.73484054785608999</v>
      </c>
      <c r="AE2370" s="10">
        <v>0.72216525338371995</v>
      </c>
      <c r="AF2370" s="9">
        <v>0.63585495240171552</v>
      </c>
      <c r="AG2370" s="9" t="e">
        <v>#N/A</v>
      </c>
    </row>
    <row r="2371" spans="3:33">
      <c r="C2371" t="s">
        <v>334</v>
      </c>
      <c r="D2371">
        <v>2008</v>
      </c>
      <c r="E2371" s="9">
        <v>0.16512093023255814</v>
      </c>
      <c r="F2371" s="9">
        <v>0.5</v>
      </c>
      <c r="G2371" s="9">
        <v>0</v>
      </c>
      <c r="H2371" s="9">
        <v>0.52500000000000002</v>
      </c>
      <c r="I2371" s="9">
        <v>0</v>
      </c>
      <c r="J2371" s="9">
        <v>0</v>
      </c>
      <c r="K2371" s="10">
        <v>0.23600000000000002</v>
      </c>
      <c r="L2371" s="9">
        <v>5.7800000000000004E-2</v>
      </c>
      <c r="M2371" s="9">
        <v>1</v>
      </c>
      <c r="N2371" s="10">
        <v>0.08</v>
      </c>
      <c r="O2371" s="10">
        <v>1</v>
      </c>
      <c r="P2371" s="9">
        <v>0</v>
      </c>
      <c r="Q2371" s="10">
        <v>6.7499999999999991E-2</v>
      </c>
      <c r="R2371" s="9">
        <v>0.94079999999999997</v>
      </c>
      <c r="S2371" s="9">
        <v>5.62731707317079E-2</v>
      </c>
      <c r="T2371" s="11">
        <v>0.110144928</v>
      </c>
      <c r="U2371" s="9">
        <v>0</v>
      </c>
      <c r="V2371" s="10">
        <v>0.5</v>
      </c>
      <c r="W2371" s="9">
        <v>0</v>
      </c>
      <c r="X2371" s="9">
        <v>0</v>
      </c>
      <c r="Y2371" s="9">
        <v>0</v>
      </c>
      <c r="Z2371" s="9">
        <v>0</v>
      </c>
      <c r="AA2371" s="10">
        <v>0</v>
      </c>
      <c r="AB2371" s="9">
        <v>0</v>
      </c>
      <c r="AC2371" s="9" t="e">
        <v>#N/A</v>
      </c>
      <c r="AD2371" s="10">
        <v>0.71550704303828394</v>
      </c>
      <c r="AE2371" s="10">
        <v>0.74461280977480204</v>
      </c>
      <c r="AF2371" s="9">
        <v>0.8593556980653756</v>
      </c>
      <c r="AG2371" s="9" t="e">
        <v>#N/A</v>
      </c>
    </row>
    <row r="2372" spans="3:33">
      <c r="C2372" t="s">
        <v>334</v>
      </c>
      <c r="D2372">
        <v>2009</v>
      </c>
      <c r="E2372" s="9">
        <v>0.16512093023255814</v>
      </c>
      <c r="F2372" s="9">
        <v>0.5</v>
      </c>
      <c r="G2372" s="9">
        <v>0</v>
      </c>
      <c r="H2372" s="9">
        <v>0.52500000000000002</v>
      </c>
      <c r="I2372" s="9">
        <v>0</v>
      </c>
      <c r="J2372" s="9">
        <v>0</v>
      </c>
      <c r="K2372" s="10">
        <v>0.23600000000000002</v>
      </c>
      <c r="L2372" s="9">
        <v>5.74E-2</v>
      </c>
      <c r="M2372" s="9">
        <v>1</v>
      </c>
      <c r="N2372" s="10">
        <v>0.08</v>
      </c>
      <c r="O2372" s="10">
        <v>1</v>
      </c>
      <c r="P2372" s="9">
        <v>0</v>
      </c>
      <c r="Q2372" s="10">
        <v>6.7499999999999991E-2</v>
      </c>
      <c r="R2372" s="9">
        <v>0.94079999999999997</v>
      </c>
      <c r="S2372" s="9">
        <v>5.62731707317079E-2</v>
      </c>
      <c r="T2372" s="11">
        <v>0.110144928</v>
      </c>
      <c r="U2372" s="9">
        <v>0</v>
      </c>
      <c r="V2372" s="10">
        <v>0.5</v>
      </c>
      <c r="W2372" s="9">
        <v>0</v>
      </c>
      <c r="X2372" s="9">
        <v>0</v>
      </c>
      <c r="Y2372" s="9">
        <v>0</v>
      </c>
      <c r="Z2372" s="9">
        <v>0</v>
      </c>
      <c r="AA2372" s="10">
        <v>0</v>
      </c>
      <c r="AB2372" s="9">
        <v>0</v>
      </c>
      <c r="AC2372" s="9" t="e">
        <v>#N/A</v>
      </c>
      <c r="AD2372" s="10">
        <v>0.79208997570289397</v>
      </c>
      <c r="AE2372" s="10">
        <v>0.74514034210803393</v>
      </c>
      <c r="AF2372" s="9">
        <v>0.84787977064852227</v>
      </c>
      <c r="AG2372" s="9" t="e">
        <v>#N/A</v>
      </c>
    </row>
    <row r="2373" spans="3:33">
      <c r="C2373" t="s">
        <v>334</v>
      </c>
      <c r="D2373">
        <v>2010</v>
      </c>
      <c r="E2373" s="9">
        <v>0.16512093023255814</v>
      </c>
      <c r="F2373" s="9">
        <v>0.5</v>
      </c>
      <c r="G2373" s="9">
        <v>0</v>
      </c>
      <c r="H2373" s="9">
        <v>0.52500000000000002</v>
      </c>
      <c r="I2373" s="9">
        <v>0</v>
      </c>
      <c r="J2373" s="9">
        <v>0</v>
      </c>
      <c r="K2373" s="10">
        <v>0.23600000000000002</v>
      </c>
      <c r="L2373" s="9">
        <v>5.7973999987170101E-2</v>
      </c>
      <c r="M2373" s="9">
        <v>1</v>
      </c>
      <c r="N2373" s="10">
        <v>0.08</v>
      </c>
      <c r="O2373" s="10">
        <v>1</v>
      </c>
      <c r="P2373" s="9">
        <v>0</v>
      </c>
      <c r="Q2373" s="10">
        <v>6.7499999999999991E-2</v>
      </c>
      <c r="R2373" s="9">
        <v>0.94079999999999997</v>
      </c>
      <c r="S2373" s="9">
        <v>5.62731707317079E-2</v>
      </c>
      <c r="T2373" s="11">
        <v>0.110144928</v>
      </c>
      <c r="U2373" s="9">
        <v>0</v>
      </c>
      <c r="V2373" s="10">
        <v>0.5</v>
      </c>
      <c r="W2373" s="9">
        <v>0</v>
      </c>
      <c r="X2373" s="9">
        <v>0</v>
      </c>
      <c r="Y2373" s="9">
        <v>0</v>
      </c>
      <c r="Z2373" s="9">
        <v>0</v>
      </c>
      <c r="AA2373" s="10">
        <v>0</v>
      </c>
      <c r="AB2373" s="9">
        <v>0</v>
      </c>
      <c r="AC2373" s="9" t="e">
        <v>#N/A</v>
      </c>
      <c r="AD2373" s="10">
        <v>0.78916907601115227</v>
      </c>
      <c r="AE2373" s="10">
        <v>0.7426889387417468</v>
      </c>
      <c r="AF2373" s="9">
        <v>0.83940097313155304</v>
      </c>
      <c r="AG2373" s="9" t="e">
        <v>#N/A</v>
      </c>
    </row>
    <row r="2374" spans="3:33">
      <c r="C2374" t="s">
        <v>442</v>
      </c>
      <c r="D2374">
        <v>1995</v>
      </c>
      <c r="E2374" s="9">
        <v>0.56146163873370569</v>
      </c>
      <c r="F2374" s="9">
        <v>3.2109999999999999E-3</v>
      </c>
      <c r="G2374" s="9">
        <v>0.25</v>
      </c>
      <c r="H2374" s="9">
        <v>0.15000000000000002</v>
      </c>
      <c r="I2374" s="9">
        <v>0.28533333333333333</v>
      </c>
      <c r="J2374" s="9">
        <v>0.8</v>
      </c>
      <c r="K2374" s="10">
        <v>0.62008333333333332</v>
      </c>
      <c r="L2374" s="9">
        <v>0.51400000000000001</v>
      </c>
      <c r="M2374" s="9">
        <v>1</v>
      </c>
      <c r="N2374" s="10">
        <v>0.08</v>
      </c>
      <c r="O2374" s="10">
        <v>0.73</v>
      </c>
      <c r="P2374" s="9">
        <v>0.2089999995753169</v>
      </c>
      <c r="Q2374" s="10">
        <v>0.20749999999999999</v>
      </c>
      <c r="R2374" s="9">
        <v>0.88600000000000001</v>
      </c>
      <c r="S2374" s="9">
        <v>0.44135999999999997</v>
      </c>
      <c r="T2374" s="11">
        <v>0.60064585599999998</v>
      </c>
      <c r="U2374" s="9">
        <v>0.32571193349999999</v>
      </c>
      <c r="V2374" s="10">
        <v>0.5</v>
      </c>
      <c r="W2374" s="9">
        <v>0.75</v>
      </c>
      <c r="X2374" s="9">
        <v>0.26040545514607499</v>
      </c>
      <c r="Y2374" s="9">
        <v>0.51500000000000001</v>
      </c>
      <c r="Z2374" s="9">
        <v>0</v>
      </c>
      <c r="AA2374" s="10">
        <v>0</v>
      </c>
      <c r="AB2374" s="9">
        <v>0.31999999999999995</v>
      </c>
      <c r="AC2374" s="9">
        <v>0.31536000274121762</v>
      </c>
      <c r="AD2374" s="10">
        <v>0.70364289715227546</v>
      </c>
      <c r="AE2374" s="10">
        <v>0.59982039625372752</v>
      </c>
      <c r="AF2374" s="9">
        <v>1.3038744137970419E-2</v>
      </c>
      <c r="AG2374" s="9">
        <v>5.8150571428571433E-2</v>
      </c>
    </row>
    <row r="2375" spans="3:33">
      <c r="C2375" t="s">
        <v>442</v>
      </c>
      <c r="D2375">
        <v>1996</v>
      </c>
      <c r="E2375" s="9">
        <v>0.56146163873370569</v>
      </c>
      <c r="F2375" s="9">
        <v>3.2109999999999999E-3</v>
      </c>
      <c r="G2375" s="9">
        <v>0.24199999999999999</v>
      </c>
      <c r="H2375" s="9">
        <v>0.15000000000000002</v>
      </c>
      <c r="I2375" s="9">
        <v>0.28533333333333333</v>
      </c>
      <c r="J2375" s="9">
        <v>0.79800000000000004</v>
      </c>
      <c r="K2375" s="10">
        <v>0.62008333333333332</v>
      </c>
      <c r="L2375" s="9">
        <v>0.50439999999999996</v>
      </c>
      <c r="M2375" s="9">
        <v>1</v>
      </c>
      <c r="N2375" s="10">
        <v>0.08</v>
      </c>
      <c r="O2375" s="10">
        <v>0.77</v>
      </c>
      <c r="P2375" s="9">
        <v>0.20519999966025351</v>
      </c>
      <c r="Q2375" s="10">
        <v>0.20749999999999999</v>
      </c>
      <c r="R2375" s="9">
        <v>0.88600000000000001</v>
      </c>
      <c r="S2375" s="9">
        <v>0.43868536585366003</v>
      </c>
      <c r="T2375" s="11">
        <v>0.60064585599999998</v>
      </c>
      <c r="U2375" s="9">
        <v>0.40421799479999998</v>
      </c>
      <c r="V2375" s="10">
        <v>0.5</v>
      </c>
      <c r="W2375" s="9">
        <v>0.75</v>
      </c>
      <c r="X2375" s="9">
        <v>0.26040545514607499</v>
      </c>
      <c r="Y2375" s="9">
        <v>0.51500000000000001</v>
      </c>
      <c r="Z2375" s="9">
        <v>0</v>
      </c>
      <c r="AA2375" s="10">
        <v>0</v>
      </c>
      <c r="AB2375" s="9">
        <v>0.31900001529999999</v>
      </c>
      <c r="AC2375" s="9">
        <v>0.32412000254541629</v>
      </c>
      <c r="AD2375" s="10">
        <v>0.70779887455039003</v>
      </c>
      <c r="AE2375" s="10">
        <v>0.60185754715121798</v>
      </c>
      <c r="AF2375" s="9">
        <v>1.3341970737949217E-2</v>
      </c>
      <c r="AG2375" s="9">
        <v>5.8150571428571433E-2</v>
      </c>
    </row>
    <row r="2376" spans="3:33">
      <c r="C2376" t="s">
        <v>442</v>
      </c>
      <c r="D2376">
        <v>1997</v>
      </c>
      <c r="E2376" s="9">
        <v>0.56146163873370569</v>
      </c>
      <c r="F2376" s="9">
        <v>3.2109999999999999E-3</v>
      </c>
      <c r="G2376" s="9">
        <v>0.2340000000000001</v>
      </c>
      <c r="H2376" s="9">
        <v>0.15000000000000002</v>
      </c>
      <c r="I2376" s="9">
        <v>0.28533333333333333</v>
      </c>
      <c r="J2376" s="9">
        <v>0.79600000000000004</v>
      </c>
      <c r="K2376" s="10">
        <v>0.62008333333333332</v>
      </c>
      <c r="L2376" s="9">
        <v>0.49479999999999996</v>
      </c>
      <c r="M2376" s="9">
        <v>1</v>
      </c>
      <c r="N2376" s="10">
        <v>0.08</v>
      </c>
      <c r="O2376" s="10">
        <v>0.48</v>
      </c>
      <c r="P2376" s="9">
        <v>0.20139999974519013</v>
      </c>
      <c r="Q2376" s="10">
        <v>0.20749999999999999</v>
      </c>
      <c r="R2376" s="9">
        <v>0.88600000000000001</v>
      </c>
      <c r="S2376" s="9">
        <v>0.43583219512195204</v>
      </c>
      <c r="T2376" s="11">
        <v>0.60064585599999998</v>
      </c>
      <c r="U2376" s="9">
        <v>0.47931936860000002</v>
      </c>
      <c r="V2376" s="10">
        <v>0.5</v>
      </c>
      <c r="W2376" s="9">
        <v>0.75</v>
      </c>
      <c r="X2376" s="9">
        <v>0.26040545514607499</v>
      </c>
      <c r="Y2376" s="9">
        <v>0.51500000000000001</v>
      </c>
      <c r="Z2376" s="9">
        <v>0</v>
      </c>
      <c r="AA2376" s="10">
        <v>0</v>
      </c>
      <c r="AB2376" s="9">
        <v>0.31900001529999999</v>
      </c>
      <c r="AC2376" s="9">
        <v>0.33288000234961507</v>
      </c>
      <c r="AD2376" s="10">
        <v>0.70300418281419197</v>
      </c>
      <c r="AE2376" s="10">
        <v>0.57790802198313895</v>
      </c>
      <c r="AF2376" s="9">
        <v>1.3645197337928015E-2</v>
      </c>
      <c r="AG2376" s="9">
        <v>5.8150571428571433E-2</v>
      </c>
    </row>
    <row r="2377" spans="3:33">
      <c r="C2377" t="s">
        <v>442</v>
      </c>
      <c r="D2377">
        <v>1998</v>
      </c>
      <c r="E2377" s="9">
        <v>0.56146163873370569</v>
      </c>
      <c r="F2377" s="9">
        <v>3.2109999999999999E-3</v>
      </c>
      <c r="G2377" s="9">
        <v>0.22599999999999998</v>
      </c>
      <c r="H2377" s="9">
        <v>0.15000000000000002</v>
      </c>
      <c r="I2377" s="9">
        <v>0.28533333333333333</v>
      </c>
      <c r="J2377" s="9">
        <v>0.79400000000000004</v>
      </c>
      <c r="K2377" s="10">
        <v>0.62008333333333332</v>
      </c>
      <c r="L2377" s="9">
        <v>0.48520000000000002</v>
      </c>
      <c r="M2377" s="9">
        <v>1</v>
      </c>
      <c r="N2377" s="10">
        <v>0.08</v>
      </c>
      <c r="O2377" s="10">
        <v>0.86</v>
      </c>
      <c r="P2377" s="9">
        <v>0.19759999983012674</v>
      </c>
      <c r="Q2377" s="10">
        <v>0.20749999999999999</v>
      </c>
      <c r="R2377" s="9">
        <v>0.88600000000000001</v>
      </c>
      <c r="S2377" s="9">
        <v>0.43269999999999997</v>
      </c>
      <c r="T2377" s="11">
        <v>0.60064585599999998</v>
      </c>
      <c r="U2377" s="9">
        <v>0.32057830950000005</v>
      </c>
      <c r="V2377" s="10">
        <v>0.5</v>
      </c>
      <c r="W2377" s="9">
        <v>0.75</v>
      </c>
      <c r="X2377" s="9">
        <v>0.26040545514607499</v>
      </c>
      <c r="Y2377" s="9">
        <v>0.51500000000000001</v>
      </c>
      <c r="Z2377" s="9">
        <v>0</v>
      </c>
      <c r="AA2377" s="10">
        <v>0</v>
      </c>
      <c r="AB2377" s="9">
        <v>0.31900001529999999</v>
      </c>
      <c r="AC2377" s="9">
        <v>0.34164000215381379</v>
      </c>
      <c r="AD2377" s="10">
        <v>0.69820949107799402</v>
      </c>
      <c r="AE2377" s="10">
        <v>0.55395849681506004</v>
      </c>
      <c r="AF2377" s="9">
        <v>1.3948423937906811E-2</v>
      </c>
      <c r="AG2377" s="9">
        <v>5.8150571428571433E-2</v>
      </c>
    </row>
    <row r="2378" spans="3:33">
      <c r="C2378" t="s">
        <v>442</v>
      </c>
      <c r="D2378">
        <v>1999</v>
      </c>
      <c r="E2378" s="9">
        <v>0.56146163873370569</v>
      </c>
      <c r="F2378" s="9">
        <v>3.2109999999999999E-3</v>
      </c>
      <c r="G2378" s="9">
        <v>0.21799999999999997</v>
      </c>
      <c r="H2378" s="9">
        <v>0.15000000000000002</v>
      </c>
      <c r="I2378" s="9">
        <v>0.28533333333333333</v>
      </c>
      <c r="J2378" s="9">
        <v>0.79200000000000004</v>
      </c>
      <c r="K2378" s="10">
        <v>0.62008333333333332</v>
      </c>
      <c r="L2378" s="9">
        <v>0.47560000000000002</v>
      </c>
      <c r="M2378" s="9">
        <v>1</v>
      </c>
      <c r="N2378" s="10">
        <v>0.08</v>
      </c>
      <c r="O2378" s="10">
        <v>0.76</v>
      </c>
      <c r="P2378" s="9">
        <v>0.19379999991506339</v>
      </c>
      <c r="Q2378" s="10">
        <v>0.20749999999999999</v>
      </c>
      <c r="R2378" s="9">
        <v>0.88600000000000001</v>
      </c>
      <c r="S2378" s="9">
        <v>0.42924829268292797</v>
      </c>
      <c r="T2378" s="11">
        <v>0.60064585599999998</v>
      </c>
      <c r="U2378" s="9">
        <v>0.35052258489999999</v>
      </c>
      <c r="V2378" s="10">
        <v>0.5</v>
      </c>
      <c r="W2378" s="9">
        <v>0.75</v>
      </c>
      <c r="X2378" s="9">
        <v>0.26040545514607499</v>
      </c>
      <c r="Y2378" s="9">
        <v>0.51500000000000001</v>
      </c>
      <c r="Z2378" s="9">
        <v>0</v>
      </c>
      <c r="AA2378" s="10">
        <v>0</v>
      </c>
      <c r="AB2378" s="9">
        <v>0.31900001529999999</v>
      </c>
      <c r="AC2378" s="9">
        <v>0.35040000195801257</v>
      </c>
      <c r="AD2378" s="10">
        <v>0.69776861797961898</v>
      </c>
      <c r="AE2378" s="10">
        <v>0.55897907997232499</v>
      </c>
      <c r="AF2378" s="9">
        <v>1.4251650537885609E-2</v>
      </c>
      <c r="AG2378" s="9">
        <v>5.8150571428571433E-2</v>
      </c>
    </row>
    <row r="2379" spans="3:33">
      <c r="C2379" t="s">
        <v>442</v>
      </c>
      <c r="D2379">
        <v>2000</v>
      </c>
      <c r="E2379" s="9">
        <v>0.56146163873370569</v>
      </c>
      <c r="F2379" s="9">
        <v>3.2109999999999999E-3</v>
      </c>
      <c r="G2379" s="9">
        <v>0.20999999999999996</v>
      </c>
      <c r="H2379" s="9">
        <v>0.15000000000000002</v>
      </c>
      <c r="I2379" s="9">
        <v>0.28533333333333333</v>
      </c>
      <c r="J2379" s="9">
        <v>0.79</v>
      </c>
      <c r="K2379" s="10">
        <v>0.62008333333333332</v>
      </c>
      <c r="L2379" s="9">
        <v>0.46600000000000003</v>
      </c>
      <c r="M2379" s="9">
        <v>1</v>
      </c>
      <c r="N2379" s="10">
        <v>0.08</v>
      </c>
      <c r="O2379" s="10">
        <v>0.83</v>
      </c>
      <c r="P2379" s="9">
        <v>0.19</v>
      </c>
      <c r="Q2379" s="10">
        <v>0.20749999999999999</v>
      </c>
      <c r="R2379" s="9">
        <v>0.88600000000000001</v>
      </c>
      <c r="S2379" s="9">
        <v>0.42544634146341598</v>
      </c>
      <c r="T2379" s="11">
        <v>0.60064585599999998</v>
      </c>
      <c r="U2379" s="9">
        <v>0.261177779</v>
      </c>
      <c r="V2379" s="10">
        <v>0.5</v>
      </c>
      <c r="W2379" s="9">
        <v>0.75</v>
      </c>
      <c r="X2379" s="9">
        <v>0.26040545514607499</v>
      </c>
      <c r="Y2379" s="9">
        <v>0.51500000000000001</v>
      </c>
      <c r="Z2379" s="9">
        <v>0</v>
      </c>
      <c r="AA2379" s="10">
        <v>0</v>
      </c>
      <c r="AB2379" s="9">
        <v>0.31900001529999999</v>
      </c>
      <c r="AC2379" s="9">
        <v>0.3591600017622113</v>
      </c>
      <c r="AD2379" s="10">
        <v>0.69732774488124405</v>
      </c>
      <c r="AE2379" s="10">
        <v>0.56399966312959005</v>
      </c>
      <c r="AF2379" s="9">
        <v>1.4554877137864406E-2</v>
      </c>
      <c r="AG2379" s="9">
        <v>5.8150571428571433E-2</v>
      </c>
    </row>
    <row r="2380" spans="3:33">
      <c r="C2380" t="s">
        <v>442</v>
      </c>
      <c r="D2380">
        <v>2001</v>
      </c>
      <c r="E2380" s="9">
        <v>0.56146163873370569</v>
      </c>
      <c r="F2380" s="9">
        <v>3.2109999999999999E-3</v>
      </c>
      <c r="G2380" s="9">
        <v>0.19799999999999995</v>
      </c>
      <c r="H2380" s="9">
        <v>0.15000000000000002</v>
      </c>
      <c r="I2380" s="9">
        <v>0.28533333333333333</v>
      </c>
      <c r="J2380" s="9">
        <v>0.78400000000000003</v>
      </c>
      <c r="K2380" s="10">
        <v>0.62008333333333332</v>
      </c>
      <c r="L2380" s="9">
        <v>0.45659999999999995</v>
      </c>
      <c r="M2380" s="9">
        <v>1</v>
      </c>
      <c r="N2380" s="10">
        <v>0.08</v>
      </c>
      <c r="O2380" s="10">
        <v>0.89</v>
      </c>
      <c r="P2380" s="9">
        <v>0.17833333333333332</v>
      </c>
      <c r="Q2380" s="10">
        <v>0.20749999999999999</v>
      </c>
      <c r="R2380" s="9">
        <v>0.88600000000000001</v>
      </c>
      <c r="S2380" s="9">
        <v>0.421294146341464</v>
      </c>
      <c r="T2380" s="11">
        <v>0.60064585599999998</v>
      </c>
      <c r="U2380" s="9">
        <v>0.43063496839999998</v>
      </c>
      <c r="V2380" s="10">
        <v>0.5</v>
      </c>
      <c r="W2380" s="9">
        <v>0.75</v>
      </c>
      <c r="X2380" s="9">
        <v>0.26040545514607499</v>
      </c>
      <c r="Y2380" s="9">
        <v>0.51500000000000001</v>
      </c>
      <c r="Z2380" s="9">
        <v>0</v>
      </c>
      <c r="AA2380" s="10">
        <v>0</v>
      </c>
      <c r="AB2380" s="9">
        <v>0.31900001529999999</v>
      </c>
      <c r="AC2380" s="9">
        <v>0.36792000156641003</v>
      </c>
      <c r="AD2380" s="10">
        <v>0.646127211777062</v>
      </c>
      <c r="AE2380" s="10">
        <v>0.593035256936288</v>
      </c>
      <c r="AF2380" s="9">
        <v>1.4858103737843202E-2</v>
      </c>
      <c r="AG2380" s="9">
        <v>5.8150571428571433E-2</v>
      </c>
    </row>
    <row r="2381" spans="3:33">
      <c r="C2381" t="s">
        <v>442</v>
      </c>
      <c r="D2381">
        <v>2002</v>
      </c>
      <c r="E2381" s="9">
        <v>0.56146163873370569</v>
      </c>
      <c r="F2381" s="9">
        <v>3.2109999999999999E-3</v>
      </c>
      <c r="G2381" s="9">
        <v>0.18599999999999994</v>
      </c>
      <c r="H2381" s="9">
        <v>0.15000000000000002</v>
      </c>
      <c r="I2381" s="9">
        <v>0.28533333333333333</v>
      </c>
      <c r="J2381" s="9">
        <v>0.77800000000000002</v>
      </c>
      <c r="K2381" s="10">
        <v>0.62008333333333332</v>
      </c>
      <c r="L2381" s="9">
        <v>0.44719999999999999</v>
      </c>
      <c r="M2381" s="9">
        <v>1</v>
      </c>
      <c r="N2381" s="10">
        <v>0.08</v>
      </c>
      <c r="O2381" s="10">
        <v>0.97</v>
      </c>
      <c r="P2381" s="9">
        <v>0.16666666666666666</v>
      </c>
      <c r="Q2381" s="10">
        <v>0.20749999999999999</v>
      </c>
      <c r="R2381" s="9">
        <v>0.88600000000000001</v>
      </c>
      <c r="S2381" s="9">
        <v>0.41692097560975616</v>
      </c>
      <c r="T2381" s="11">
        <v>0.60064585599999998</v>
      </c>
      <c r="U2381" s="9">
        <v>0.48077082809999999</v>
      </c>
      <c r="V2381" s="10">
        <v>0.5</v>
      </c>
      <c r="W2381" s="9">
        <v>0.75</v>
      </c>
      <c r="X2381" s="9">
        <v>0.26040545514607499</v>
      </c>
      <c r="Y2381" s="9">
        <v>0.51500000000000001</v>
      </c>
      <c r="Z2381" s="9">
        <v>0</v>
      </c>
      <c r="AA2381" s="10">
        <v>0</v>
      </c>
      <c r="AB2381" s="9">
        <v>0.33262001468956925</v>
      </c>
      <c r="AC2381" s="9">
        <v>0.37668000137060881</v>
      </c>
      <c r="AD2381" s="10">
        <v>0.59492667867287996</v>
      </c>
      <c r="AE2381" s="10">
        <v>0.62207085074298596</v>
      </c>
      <c r="AF2381" s="9">
        <v>1.5161330337822E-2</v>
      </c>
      <c r="AG2381" s="9">
        <v>5.8150571428571433E-2</v>
      </c>
    </row>
    <row r="2382" spans="3:33">
      <c r="C2382" t="s">
        <v>442</v>
      </c>
      <c r="D2382">
        <v>2003</v>
      </c>
      <c r="E2382" s="9">
        <v>0.56146163873370569</v>
      </c>
      <c r="F2382" s="9">
        <v>3.2109999999999999E-3</v>
      </c>
      <c r="G2382" s="9">
        <v>0.17400000000000004</v>
      </c>
      <c r="H2382" s="9">
        <v>0.15000000000000002</v>
      </c>
      <c r="I2382" s="9">
        <v>0.28533333333333333</v>
      </c>
      <c r="J2382" s="9">
        <v>0.77200000000000002</v>
      </c>
      <c r="K2382" s="10">
        <v>0.62008333333333332</v>
      </c>
      <c r="L2382" s="9">
        <v>0.43780000000000002</v>
      </c>
      <c r="M2382" s="9">
        <v>1</v>
      </c>
      <c r="N2382" s="10">
        <v>0.08</v>
      </c>
      <c r="O2382" s="10">
        <v>0.77</v>
      </c>
      <c r="P2382" s="9">
        <v>0.15499999999999997</v>
      </c>
      <c r="Q2382" s="10">
        <v>0.20749999999999999</v>
      </c>
      <c r="R2382" s="9">
        <v>0.88600000000000001</v>
      </c>
      <c r="S2382" s="9">
        <v>0.41238682926829395</v>
      </c>
      <c r="T2382" s="11">
        <v>0.60064585599999998</v>
      </c>
      <c r="U2382" s="9">
        <v>0.36977556779999998</v>
      </c>
      <c r="V2382" s="10">
        <v>0.5</v>
      </c>
      <c r="W2382" s="9">
        <v>0.75</v>
      </c>
      <c r="X2382" s="9">
        <v>0.26040545514607499</v>
      </c>
      <c r="Y2382" s="9">
        <v>0.51500000000000001</v>
      </c>
      <c r="Z2382" s="9">
        <v>0</v>
      </c>
      <c r="AA2382" s="10">
        <v>0</v>
      </c>
      <c r="AB2382" s="9">
        <v>0.34624001407913851</v>
      </c>
      <c r="AC2382" s="9">
        <v>0.38544000117480748</v>
      </c>
      <c r="AD2382" s="10">
        <v>0.550192776247594</v>
      </c>
      <c r="AE2382" s="10">
        <v>0.50857938034587502</v>
      </c>
      <c r="AF2382" s="9">
        <v>3.6274020529936446E-2</v>
      </c>
      <c r="AG2382" s="9">
        <v>5.8150571428571433E-2</v>
      </c>
    </row>
    <row r="2383" spans="3:33">
      <c r="C2383" t="s">
        <v>442</v>
      </c>
      <c r="D2383">
        <v>2004</v>
      </c>
      <c r="E2383" s="9">
        <v>0.56146163873370569</v>
      </c>
      <c r="F2383" s="9">
        <v>3.2109999999999999E-3</v>
      </c>
      <c r="G2383" s="9">
        <v>0.16200000000000003</v>
      </c>
      <c r="H2383" s="9">
        <v>0.15000000000000002</v>
      </c>
      <c r="I2383" s="9">
        <v>0.28533333333333333</v>
      </c>
      <c r="J2383" s="9">
        <v>0.76600000000000001</v>
      </c>
      <c r="K2383" s="10">
        <v>0.62008333333333332</v>
      </c>
      <c r="L2383" s="9">
        <v>0.42840000000000006</v>
      </c>
      <c r="M2383" s="9">
        <v>1</v>
      </c>
      <c r="N2383" s="10">
        <v>0.08</v>
      </c>
      <c r="O2383" s="10">
        <v>0.74</v>
      </c>
      <c r="P2383" s="9">
        <v>0.14333333333333334</v>
      </c>
      <c r="Q2383" s="10">
        <v>0.20749999999999999</v>
      </c>
      <c r="R2383" s="9">
        <v>0.88600000000000001</v>
      </c>
      <c r="S2383" s="9">
        <v>0.4077609756097581</v>
      </c>
      <c r="T2383" s="11">
        <v>0.60064585599999998</v>
      </c>
      <c r="U2383" s="9">
        <v>0.39758188330000005</v>
      </c>
      <c r="V2383" s="10">
        <v>0.5</v>
      </c>
      <c r="W2383" s="9">
        <v>0.75</v>
      </c>
      <c r="X2383" s="9">
        <v>0.26040545514607499</v>
      </c>
      <c r="Y2383" s="9">
        <v>0.51500000000000001</v>
      </c>
      <c r="Z2383" s="9">
        <v>0</v>
      </c>
      <c r="AA2383" s="10">
        <v>0</v>
      </c>
      <c r="AB2383" s="9">
        <v>0.35986001346870777</v>
      </c>
      <c r="AC2383" s="9">
        <v>0.39420000097900626</v>
      </c>
      <c r="AD2383" s="10">
        <v>0.64130231733898801</v>
      </c>
      <c r="AE2383" s="10">
        <v>0.44419073623730398</v>
      </c>
      <c r="AF2383" s="9">
        <v>5.7325274487773331E-2</v>
      </c>
      <c r="AG2383" s="9">
        <v>5.8150571428571433E-2</v>
      </c>
    </row>
    <row r="2384" spans="3:33">
      <c r="C2384" t="s">
        <v>442</v>
      </c>
      <c r="D2384">
        <v>2005</v>
      </c>
      <c r="E2384" s="9">
        <v>0.56146163873370569</v>
      </c>
      <c r="F2384" s="9">
        <v>3.2109999999999999E-3</v>
      </c>
      <c r="G2384" s="9">
        <v>0.15000000000000002</v>
      </c>
      <c r="H2384" s="9">
        <v>0.15000000000000002</v>
      </c>
      <c r="I2384" s="9">
        <v>0.28533333333333333</v>
      </c>
      <c r="J2384" s="9">
        <v>0.76</v>
      </c>
      <c r="K2384" s="10">
        <v>0.62008333333333332</v>
      </c>
      <c r="L2384" s="9">
        <v>0.41899999999999998</v>
      </c>
      <c r="M2384" s="9">
        <v>1</v>
      </c>
      <c r="N2384" s="10">
        <v>0.08</v>
      </c>
      <c r="O2384" s="10">
        <v>0.92</v>
      </c>
      <c r="P2384" s="9">
        <v>0.13166666666666665</v>
      </c>
      <c r="Q2384" s="10">
        <v>0.20749999999999999</v>
      </c>
      <c r="R2384" s="9">
        <v>0.88600000000000001</v>
      </c>
      <c r="S2384" s="9">
        <v>0.40311414634146392</v>
      </c>
      <c r="T2384" s="11">
        <v>0.60064585599999998</v>
      </c>
      <c r="U2384" s="9">
        <v>0.27689741449999999</v>
      </c>
      <c r="V2384" s="10">
        <v>0.5</v>
      </c>
      <c r="W2384" s="9">
        <v>0.75</v>
      </c>
      <c r="X2384" s="9">
        <v>0.26040545514607499</v>
      </c>
      <c r="Y2384" s="9">
        <v>0.51500000000000001</v>
      </c>
      <c r="Z2384" s="9">
        <v>0</v>
      </c>
      <c r="AA2384" s="10">
        <v>0</v>
      </c>
      <c r="AB2384" s="9">
        <v>0.37348001285827703</v>
      </c>
      <c r="AC2384" s="9">
        <v>0.40296000078320504</v>
      </c>
      <c r="AD2384" s="10">
        <v>0.64154666514814207</v>
      </c>
      <c r="AE2384" s="10">
        <v>0.44872750489771801</v>
      </c>
      <c r="AF2384" s="9">
        <v>8.7019637477631778E-2</v>
      </c>
      <c r="AG2384" s="9">
        <v>5.8150571428571433E-2</v>
      </c>
    </row>
    <row r="2385" spans="3:33">
      <c r="C2385" t="s">
        <v>442</v>
      </c>
      <c r="D2385">
        <v>2006</v>
      </c>
      <c r="E2385" s="9">
        <v>0.56146163873370569</v>
      </c>
      <c r="F2385" s="9">
        <v>3.2109999999999999E-3</v>
      </c>
      <c r="G2385" s="9">
        <v>0.13666666666666671</v>
      </c>
      <c r="H2385" s="9">
        <v>0.15000000000000002</v>
      </c>
      <c r="I2385" s="9">
        <v>0.28533333333333333</v>
      </c>
      <c r="J2385" s="9">
        <v>0.7533333333333333</v>
      </c>
      <c r="K2385" s="10">
        <v>0.62008333333333332</v>
      </c>
      <c r="L2385" s="9">
        <v>0.4108</v>
      </c>
      <c r="M2385" s="9">
        <v>1</v>
      </c>
      <c r="N2385" s="10">
        <v>0.08</v>
      </c>
      <c r="O2385" s="10">
        <v>0.86</v>
      </c>
      <c r="P2385" s="9">
        <v>0.12</v>
      </c>
      <c r="Q2385" s="10">
        <v>0.20749999999999999</v>
      </c>
      <c r="R2385" s="9">
        <v>0.88600000000000001</v>
      </c>
      <c r="S2385" s="9">
        <v>0.39848634146341599</v>
      </c>
      <c r="T2385" s="11">
        <v>0.60064585599999998</v>
      </c>
      <c r="U2385" s="9">
        <v>0.31648719180000001</v>
      </c>
      <c r="V2385" s="10">
        <v>0.5</v>
      </c>
      <c r="W2385" s="9">
        <v>0.75</v>
      </c>
      <c r="X2385" s="9">
        <v>0.26040545514607499</v>
      </c>
      <c r="Y2385" s="9">
        <v>0.51500000000000001</v>
      </c>
      <c r="Z2385" s="9">
        <v>0</v>
      </c>
      <c r="AA2385" s="10">
        <v>0</v>
      </c>
      <c r="AB2385" s="9">
        <v>0.38710001224784629</v>
      </c>
      <c r="AC2385" s="9">
        <v>0.41172000058740371</v>
      </c>
      <c r="AD2385" s="10">
        <v>0.57236424156508803</v>
      </c>
      <c r="AE2385" s="10">
        <v>0.54954290521607196</v>
      </c>
      <c r="AF2385" s="9">
        <v>0.13196441029299447</v>
      </c>
      <c r="AG2385" s="9">
        <v>5.8150571428571433E-2</v>
      </c>
    </row>
    <row r="2386" spans="3:33">
      <c r="C2386" t="s">
        <v>442</v>
      </c>
      <c r="D2386">
        <v>2007</v>
      </c>
      <c r="E2386" s="9">
        <v>0.56146163873370569</v>
      </c>
      <c r="F2386" s="9">
        <v>3.2109999999999999E-3</v>
      </c>
      <c r="G2386" s="9">
        <v>0.12333333333333329</v>
      </c>
      <c r="H2386" s="9">
        <v>0.15000000000000002</v>
      </c>
      <c r="I2386" s="9">
        <v>0.28533333333333333</v>
      </c>
      <c r="J2386" s="9">
        <v>0.7466666666666667</v>
      </c>
      <c r="K2386" s="10">
        <v>0.62008333333333332</v>
      </c>
      <c r="L2386" s="9">
        <v>0.40259999999999996</v>
      </c>
      <c r="M2386" s="9">
        <v>1</v>
      </c>
      <c r="N2386" s="10">
        <v>0.08</v>
      </c>
      <c r="O2386" s="10">
        <v>1</v>
      </c>
      <c r="P2386" s="9">
        <v>0.12239999994635582</v>
      </c>
      <c r="Q2386" s="10">
        <v>0.20749999999999999</v>
      </c>
      <c r="R2386" s="9">
        <v>0.88600000000000001</v>
      </c>
      <c r="S2386" s="9">
        <v>0.39389756097560991</v>
      </c>
      <c r="T2386" s="11">
        <v>0.60064585599999998</v>
      </c>
      <c r="U2386" s="9">
        <v>0.30355505990000003</v>
      </c>
      <c r="V2386" s="10">
        <v>0.5</v>
      </c>
      <c r="W2386" s="9">
        <v>0.75</v>
      </c>
      <c r="X2386" s="9">
        <v>0.26040545514607499</v>
      </c>
      <c r="Y2386" s="9">
        <v>0.51500000000000001</v>
      </c>
      <c r="Z2386" s="9">
        <v>0</v>
      </c>
      <c r="AA2386" s="10">
        <v>0</v>
      </c>
      <c r="AB2386" s="9">
        <v>0.40072001163741566</v>
      </c>
      <c r="AC2386" s="9">
        <v>0.42048000039160249</v>
      </c>
      <c r="AD2386" s="10">
        <v>0.588088434983978</v>
      </c>
      <c r="AE2386" s="10">
        <v>0.57271585293816196</v>
      </c>
      <c r="AF2386" s="9">
        <v>0.21215408396082999</v>
      </c>
      <c r="AG2386" s="9">
        <v>5.8150571428571433E-2</v>
      </c>
    </row>
    <row r="2387" spans="3:33">
      <c r="C2387" t="s">
        <v>442</v>
      </c>
      <c r="D2387">
        <v>2008</v>
      </c>
      <c r="E2387" s="9">
        <v>0.56146163873370569</v>
      </c>
      <c r="F2387" s="9">
        <v>3.2109999999999999E-3</v>
      </c>
      <c r="G2387" s="9">
        <v>0.10999999999999999</v>
      </c>
      <c r="H2387" s="9">
        <v>0.15000000000000002</v>
      </c>
      <c r="I2387" s="9">
        <v>0.28533333333333333</v>
      </c>
      <c r="J2387" s="9">
        <v>0.74</v>
      </c>
      <c r="K2387" s="10">
        <v>0.62008333333333332</v>
      </c>
      <c r="L2387" s="9">
        <v>0.39439999999999997</v>
      </c>
      <c r="M2387" s="9">
        <v>1</v>
      </c>
      <c r="N2387" s="10">
        <v>0.08</v>
      </c>
      <c r="O2387" s="10">
        <v>1</v>
      </c>
      <c r="P2387" s="9">
        <v>0.12479999989271162</v>
      </c>
      <c r="Q2387" s="10">
        <v>0.20749999999999999</v>
      </c>
      <c r="R2387" s="9">
        <v>0.88600000000000001</v>
      </c>
      <c r="S2387" s="9">
        <v>0.38937853658536592</v>
      </c>
      <c r="T2387" s="11">
        <v>0.60064585599999998</v>
      </c>
      <c r="U2387" s="9">
        <v>0.25099539830000001</v>
      </c>
      <c r="V2387" s="10">
        <v>0.5</v>
      </c>
      <c r="W2387" s="9">
        <v>0.75</v>
      </c>
      <c r="X2387" s="9">
        <v>0.26040545514607499</v>
      </c>
      <c r="Y2387" s="9">
        <v>0.51500000000000001</v>
      </c>
      <c r="Z2387" s="9">
        <v>0</v>
      </c>
      <c r="AA2387" s="10">
        <v>0</v>
      </c>
      <c r="AB2387" s="9">
        <v>0.41434001102698492</v>
      </c>
      <c r="AC2387" s="9">
        <v>0.42924000019580122</v>
      </c>
      <c r="AD2387" s="10">
        <v>0.54702806125592196</v>
      </c>
      <c r="AE2387" s="10">
        <v>0.53815929031915999</v>
      </c>
      <c r="AF2387" s="9">
        <v>0.33990812768891554</v>
      </c>
      <c r="AG2387" s="9">
        <v>5.8150571428571433E-2</v>
      </c>
    </row>
    <row r="2388" spans="3:33">
      <c r="C2388" t="s">
        <v>442</v>
      </c>
      <c r="D2388">
        <v>2009</v>
      </c>
      <c r="E2388" s="9">
        <v>0.56146163873370569</v>
      </c>
      <c r="F2388" s="9">
        <v>3.2109999999999999E-3</v>
      </c>
      <c r="G2388" s="9">
        <v>0.12779999960213895</v>
      </c>
      <c r="H2388" s="9">
        <v>0.15000000000000002</v>
      </c>
      <c r="I2388" s="9">
        <v>0.28533333333333333</v>
      </c>
      <c r="J2388" s="9">
        <v>0.74519999988377095</v>
      </c>
      <c r="K2388" s="10">
        <v>0.62008333333333332</v>
      </c>
      <c r="L2388" s="9">
        <v>0.38619999999999999</v>
      </c>
      <c r="M2388" s="9">
        <v>1</v>
      </c>
      <c r="N2388" s="10">
        <v>0.08</v>
      </c>
      <c r="O2388" s="10">
        <v>1</v>
      </c>
      <c r="P2388" s="9">
        <v>0.12719999983906743</v>
      </c>
      <c r="Q2388" s="10">
        <v>0.20749999999999999</v>
      </c>
      <c r="R2388" s="9">
        <v>0.88600000000000001</v>
      </c>
      <c r="S2388" s="9">
        <v>0.41559096526776529</v>
      </c>
      <c r="T2388" s="11">
        <v>0.60064585599999998</v>
      </c>
      <c r="U2388" s="9">
        <v>0.38711440600000002</v>
      </c>
      <c r="V2388" s="10">
        <v>0.5</v>
      </c>
      <c r="W2388" s="9">
        <v>0.75</v>
      </c>
      <c r="X2388" s="9">
        <v>0.26040545514607499</v>
      </c>
      <c r="Y2388" s="9">
        <v>0.51500000000000001</v>
      </c>
      <c r="Z2388" s="9">
        <v>0</v>
      </c>
      <c r="AA2388" s="10">
        <v>0</v>
      </c>
      <c r="AB2388" s="9">
        <v>0.42796001041655418</v>
      </c>
      <c r="AC2388" s="9">
        <v>0.43799999999999994</v>
      </c>
      <c r="AD2388" s="10">
        <v>0.54319491786100205</v>
      </c>
      <c r="AE2388" s="10">
        <v>0.53417822586536001</v>
      </c>
      <c r="AF2388" s="9">
        <v>0.4369212074044489</v>
      </c>
      <c r="AG2388" s="9">
        <v>5.8150571428571433E-2</v>
      </c>
    </row>
    <row r="2389" spans="3:33">
      <c r="C2389" t="s">
        <v>442</v>
      </c>
      <c r="D2389">
        <v>2010</v>
      </c>
      <c r="E2389" s="9">
        <v>0.56146163873370569</v>
      </c>
      <c r="F2389" s="9">
        <v>3.2109999999999999E-3</v>
      </c>
      <c r="G2389" s="9">
        <v>0.14559999920427802</v>
      </c>
      <c r="H2389" s="9">
        <v>0.15000000000000002</v>
      </c>
      <c r="I2389" s="9">
        <v>0.28533333333333333</v>
      </c>
      <c r="J2389" s="9">
        <v>0.7503999997675419</v>
      </c>
      <c r="K2389" s="10">
        <v>0.62008333333333332</v>
      </c>
      <c r="L2389" s="9">
        <v>0.39006199991367752</v>
      </c>
      <c r="M2389" s="9">
        <v>1</v>
      </c>
      <c r="N2389" s="10">
        <v>0.08</v>
      </c>
      <c r="O2389" s="10">
        <v>1</v>
      </c>
      <c r="P2389" s="9">
        <v>0.12959999978542328</v>
      </c>
      <c r="Q2389" s="10">
        <v>0.20749999999999999</v>
      </c>
      <c r="R2389" s="9">
        <v>0.88600000000000001</v>
      </c>
      <c r="S2389" s="9">
        <v>0.44180339395016444</v>
      </c>
      <c r="T2389" s="11">
        <v>0.60064585599999998</v>
      </c>
      <c r="U2389" s="9">
        <v>0.39098554997347323</v>
      </c>
      <c r="V2389" s="10">
        <v>0.5</v>
      </c>
      <c r="W2389" s="9">
        <v>0.75</v>
      </c>
      <c r="X2389" s="9">
        <v>0.26040545514607499</v>
      </c>
      <c r="Y2389" s="9">
        <v>0.51500000000000001</v>
      </c>
      <c r="Z2389" s="9">
        <v>0</v>
      </c>
      <c r="AA2389" s="10">
        <v>0</v>
      </c>
      <c r="AB2389" s="9">
        <v>0.44158000980612355</v>
      </c>
      <c r="AC2389" s="9">
        <v>0.48799999999999999</v>
      </c>
      <c r="AD2389" s="10">
        <v>0.54276296869204677</v>
      </c>
      <c r="AE2389" s="10">
        <v>0.5338364436143459</v>
      </c>
      <c r="AF2389" s="9">
        <v>0.43255199542806388</v>
      </c>
      <c r="AG2389" s="9">
        <v>5.8150571428571433E-2</v>
      </c>
    </row>
    <row r="2390" spans="3:33">
      <c r="C2390" t="s">
        <v>338</v>
      </c>
      <c r="D2390">
        <v>1995</v>
      </c>
      <c r="E2390" s="9">
        <v>0.28689601648351654</v>
      </c>
      <c r="F2390" s="9">
        <v>1</v>
      </c>
      <c r="G2390" s="9">
        <v>9.9999999999999978E-2</v>
      </c>
      <c r="H2390" s="9">
        <v>0.52500000000000002</v>
      </c>
      <c r="I2390" s="9">
        <v>0</v>
      </c>
      <c r="J2390" s="9">
        <v>0.7503999997675419</v>
      </c>
      <c r="K2390" s="10">
        <v>0.47033333333333333</v>
      </c>
      <c r="L2390" s="9">
        <v>0.21299999999999999</v>
      </c>
      <c r="M2390" s="9">
        <v>0.89291364125757366</v>
      </c>
      <c r="N2390" s="10">
        <v>0.1</v>
      </c>
      <c r="O2390" s="10">
        <v>0.68</v>
      </c>
      <c r="P2390" s="9">
        <v>0.27999999999999997</v>
      </c>
      <c r="Q2390" s="10">
        <v>7.4999999999999997E-2</v>
      </c>
      <c r="R2390" s="9">
        <v>0.82719999999999994</v>
      </c>
      <c r="S2390" s="9">
        <v>0.2995770731707319</v>
      </c>
      <c r="T2390" s="11">
        <v>0.21553884800000001</v>
      </c>
      <c r="U2390" s="9">
        <v>0</v>
      </c>
      <c r="V2390" s="10">
        <v>4.2909979500000001E-2</v>
      </c>
      <c r="W2390" s="9">
        <v>7.0476808090587902E-3</v>
      </c>
      <c r="X2390" s="9">
        <v>0.13462215009415199</v>
      </c>
      <c r="Y2390" s="9">
        <v>1.0000000000000009E-2</v>
      </c>
      <c r="Z2390" s="9">
        <v>0</v>
      </c>
      <c r="AA2390" s="10">
        <v>3.0000000000000001E-3</v>
      </c>
      <c r="AB2390" s="9">
        <v>0.69899999619999997</v>
      </c>
      <c r="AC2390" s="9">
        <v>0.6693400003053247</v>
      </c>
      <c r="AD2390" s="10">
        <v>0.39251166545726174</v>
      </c>
      <c r="AE2390" s="10">
        <v>0.18148687882677789</v>
      </c>
      <c r="AF2390" s="9">
        <v>9.7345887699028895E-4</v>
      </c>
      <c r="AG2390" s="9">
        <v>0.23153785714285716</v>
      </c>
    </row>
    <row r="2391" spans="3:33">
      <c r="C2391" t="s">
        <v>338</v>
      </c>
      <c r="D2391">
        <v>1996</v>
      </c>
      <c r="E2391" s="9">
        <v>0.28689601648351654</v>
      </c>
      <c r="F2391" s="9">
        <v>1</v>
      </c>
      <c r="G2391" s="9">
        <v>9.9999999999999978E-2</v>
      </c>
      <c r="H2391" s="9">
        <v>0.52500000000000002</v>
      </c>
      <c r="I2391" s="9">
        <v>0</v>
      </c>
      <c r="J2391" s="9">
        <v>0.7503999997675419</v>
      </c>
      <c r="K2391" s="10">
        <v>0.47033333333333333</v>
      </c>
      <c r="L2391" s="9">
        <v>0.21079999999999999</v>
      </c>
      <c r="M2391" s="9">
        <v>0.89173443102806005</v>
      </c>
      <c r="N2391" s="10">
        <v>0.1</v>
      </c>
      <c r="O2391" s="10">
        <v>0.7</v>
      </c>
      <c r="P2391" s="9">
        <v>0.27999999999999997</v>
      </c>
      <c r="Q2391" s="10">
        <v>7.4999999999999997E-2</v>
      </c>
      <c r="R2391" s="9">
        <v>0.82719999999999994</v>
      </c>
      <c r="S2391" s="9">
        <v>0.29322682926829402</v>
      </c>
      <c r="T2391" s="11">
        <v>0.21553884800000001</v>
      </c>
      <c r="U2391" s="9">
        <v>0</v>
      </c>
      <c r="V2391" s="10">
        <v>4.0329674400000001E-2</v>
      </c>
      <c r="W2391" s="9">
        <v>7.0476808090587902E-3</v>
      </c>
      <c r="X2391" s="9">
        <v>0.13462215009415199</v>
      </c>
      <c r="Y2391" s="9">
        <v>1.0000000000000009E-2</v>
      </c>
      <c r="Z2391" s="9">
        <v>0</v>
      </c>
      <c r="AA2391" s="10">
        <v>3.0000000000000001E-3</v>
      </c>
      <c r="AB2391" s="9">
        <v>0.70200000760000003</v>
      </c>
      <c r="AC2391" s="9">
        <v>0.68299999999999994</v>
      </c>
      <c r="AD2391" s="10">
        <v>0.39031802602683002</v>
      </c>
      <c r="AE2391" s="10">
        <v>0.17498661119598999</v>
      </c>
      <c r="AF2391" s="9">
        <v>1.1311764421585668E-2</v>
      </c>
      <c r="AG2391" s="9">
        <v>0.24439385714285713</v>
      </c>
    </row>
    <row r="2392" spans="3:33">
      <c r="C2392" t="s">
        <v>338</v>
      </c>
      <c r="D2392">
        <v>1997</v>
      </c>
      <c r="E2392" s="9">
        <v>0.28689601648351654</v>
      </c>
      <c r="F2392" s="9">
        <v>1</v>
      </c>
      <c r="G2392" s="9">
        <v>9.9999999999999978E-2</v>
      </c>
      <c r="H2392" s="9">
        <v>0.52500000000000002</v>
      </c>
      <c r="I2392" s="9">
        <v>0</v>
      </c>
      <c r="J2392" s="9">
        <v>0.7503999997675419</v>
      </c>
      <c r="K2392" s="10">
        <v>0.47033333333333333</v>
      </c>
      <c r="L2392" s="9">
        <v>0.20860000000000001</v>
      </c>
      <c r="M2392" s="9">
        <v>0.89267669269644323</v>
      </c>
      <c r="N2392" s="10">
        <v>0.1</v>
      </c>
      <c r="O2392" s="10">
        <v>0.79</v>
      </c>
      <c r="P2392" s="9">
        <v>0.27999999999999997</v>
      </c>
      <c r="Q2392" s="10">
        <v>7.4999999999999997E-2</v>
      </c>
      <c r="R2392" s="9">
        <v>0.82719999999999994</v>
      </c>
      <c r="S2392" s="9">
        <v>0.28753707317073207</v>
      </c>
      <c r="T2392" s="11">
        <v>0.21553884800000001</v>
      </c>
      <c r="U2392" s="9">
        <v>0</v>
      </c>
      <c r="V2392" s="10">
        <v>3.7749369300000002E-2</v>
      </c>
      <c r="W2392" s="9">
        <v>7.0476808090587902E-3</v>
      </c>
      <c r="X2392" s="9">
        <v>0.13462215009415199</v>
      </c>
      <c r="Y2392" s="9">
        <v>1.0000000000000009E-2</v>
      </c>
      <c r="Z2392" s="9">
        <v>0</v>
      </c>
      <c r="AA2392" s="10">
        <v>3.0000000000000001E-3</v>
      </c>
      <c r="AB2392" s="9">
        <v>0.69899999619999997</v>
      </c>
      <c r="AC2392" s="9">
        <v>0.68700000000000006</v>
      </c>
      <c r="AD2392" s="10">
        <v>0.43366542986029399</v>
      </c>
      <c r="AE2392" s="10">
        <v>0.18774671180352201</v>
      </c>
      <c r="AF2392" s="9">
        <v>1.9206218040100222E-2</v>
      </c>
      <c r="AG2392" s="9">
        <v>0.2541605714285714</v>
      </c>
    </row>
    <row r="2393" spans="3:33">
      <c r="C2393" t="s">
        <v>338</v>
      </c>
      <c r="D2393">
        <v>1998</v>
      </c>
      <c r="E2393" s="9">
        <v>0.28689601648351654</v>
      </c>
      <c r="F2393" s="9">
        <v>1</v>
      </c>
      <c r="G2393" s="9">
        <v>9.9999999999999978E-2</v>
      </c>
      <c r="H2393" s="9">
        <v>0.52500000000000002</v>
      </c>
      <c r="I2393" s="9">
        <v>0</v>
      </c>
      <c r="J2393" s="9">
        <v>0.7503999997675419</v>
      </c>
      <c r="K2393" s="10">
        <v>0.47033333333333333</v>
      </c>
      <c r="L2393" s="9">
        <v>0.2064</v>
      </c>
      <c r="M2393" s="9">
        <v>0.89240548541740383</v>
      </c>
      <c r="N2393" s="10">
        <v>0.1</v>
      </c>
      <c r="O2393" s="10">
        <v>0.76</v>
      </c>
      <c r="P2393" s="9">
        <v>0.27999999999999997</v>
      </c>
      <c r="Q2393" s="10">
        <v>7.4999999999999997E-2</v>
      </c>
      <c r="R2393" s="9">
        <v>0.82719999999999994</v>
      </c>
      <c r="S2393" s="9">
        <v>0.28238731707317211</v>
      </c>
      <c r="T2393" s="11">
        <v>0.21553884800000001</v>
      </c>
      <c r="U2393" s="9">
        <v>0</v>
      </c>
      <c r="V2393" s="10">
        <v>3.5169064200000003E-2</v>
      </c>
      <c r="W2393" s="9">
        <v>7.0476808090587902E-3</v>
      </c>
      <c r="X2393" s="9">
        <v>0.13462215009415199</v>
      </c>
      <c r="Y2393" s="9">
        <v>1.0000000000000009E-2</v>
      </c>
      <c r="Z2393" s="9">
        <v>0</v>
      </c>
      <c r="AA2393" s="10">
        <v>3.0000000000000001E-3</v>
      </c>
      <c r="AB2393" s="9">
        <v>0.6996666654</v>
      </c>
      <c r="AC2393" s="9">
        <v>0.69299999999999995</v>
      </c>
      <c r="AD2393" s="10">
        <v>0.47701283369375796</v>
      </c>
      <c r="AE2393" s="10">
        <v>0.200506812411054</v>
      </c>
      <c r="AF2393" s="9">
        <v>3.5385211980337998E-2</v>
      </c>
      <c r="AG2393" s="9">
        <v>0.25895328571428572</v>
      </c>
    </row>
    <row r="2394" spans="3:33">
      <c r="C2394" t="s">
        <v>338</v>
      </c>
      <c r="D2394">
        <v>1999</v>
      </c>
      <c r="E2394" s="9">
        <v>0.28689601648351654</v>
      </c>
      <c r="F2394" s="9">
        <v>1</v>
      </c>
      <c r="G2394" s="9">
        <v>9.9999999999999978E-2</v>
      </c>
      <c r="H2394" s="9">
        <v>0.52500000000000002</v>
      </c>
      <c r="I2394" s="9">
        <v>0</v>
      </c>
      <c r="J2394" s="9">
        <v>0.7503999997675419</v>
      </c>
      <c r="K2394" s="10">
        <v>0.47033333333333333</v>
      </c>
      <c r="L2394" s="9">
        <v>0.20420000000000002</v>
      </c>
      <c r="M2394" s="9">
        <v>0.90586712962966665</v>
      </c>
      <c r="N2394" s="10">
        <v>0.1</v>
      </c>
      <c r="O2394" s="10">
        <v>0.76</v>
      </c>
      <c r="P2394" s="9">
        <v>0.27999999999999997</v>
      </c>
      <c r="Q2394" s="10">
        <v>7.4999999999999997E-2</v>
      </c>
      <c r="R2394" s="9">
        <v>0.82719999999999994</v>
      </c>
      <c r="S2394" s="9">
        <v>0.27768682926829402</v>
      </c>
      <c r="T2394" s="11">
        <v>0.21553884800000001</v>
      </c>
      <c r="U2394" s="9">
        <v>0</v>
      </c>
      <c r="V2394" s="10">
        <v>3.2588759100000003E-2</v>
      </c>
      <c r="W2394" s="9">
        <v>7.0476808090587902E-3</v>
      </c>
      <c r="X2394" s="9">
        <v>0.13462215009415199</v>
      </c>
      <c r="Y2394" s="9">
        <v>1.0000000000000009E-2</v>
      </c>
      <c r="Z2394" s="9">
        <v>0</v>
      </c>
      <c r="AA2394" s="10">
        <v>3.0000000000000001E-3</v>
      </c>
      <c r="AB2394" s="9">
        <v>0.70033333460000002</v>
      </c>
      <c r="AC2394" s="9">
        <v>0.65500000000000003</v>
      </c>
      <c r="AD2394" s="10">
        <v>0.49085873212306569</v>
      </c>
      <c r="AE2394" s="10">
        <v>0.20103845231614298</v>
      </c>
      <c r="AF2394" s="9">
        <v>4.6023698716044441E-2</v>
      </c>
      <c r="AG2394" s="9">
        <v>0.28517414285714288</v>
      </c>
    </row>
    <row r="2395" spans="3:33">
      <c r="C2395" t="s">
        <v>338</v>
      </c>
      <c r="D2395">
        <v>2000</v>
      </c>
      <c r="E2395" s="9">
        <v>0.28689601648351654</v>
      </c>
      <c r="F2395" s="9">
        <v>1</v>
      </c>
      <c r="G2395" s="9">
        <v>9.9999999999999978E-2</v>
      </c>
      <c r="H2395" s="9">
        <v>0.52500000000000002</v>
      </c>
      <c r="I2395" s="9">
        <v>0</v>
      </c>
      <c r="J2395" s="9">
        <v>0.7503999997675419</v>
      </c>
      <c r="K2395" s="10">
        <v>0.47033333333333333</v>
      </c>
      <c r="L2395" s="9">
        <v>0.20199999999999999</v>
      </c>
      <c r="M2395" s="9">
        <v>0.90586712962966665</v>
      </c>
      <c r="N2395" s="10">
        <v>0.1</v>
      </c>
      <c r="O2395" s="10">
        <v>0.81</v>
      </c>
      <c r="P2395" s="9">
        <v>0.27999999999999997</v>
      </c>
      <c r="Q2395" s="10">
        <v>7.4999999999999997E-2</v>
      </c>
      <c r="R2395" s="9">
        <v>0.82719999999999994</v>
      </c>
      <c r="S2395" s="9">
        <v>0.27326585365853784</v>
      </c>
      <c r="T2395" s="11">
        <v>0.21553884800000001</v>
      </c>
      <c r="U2395" s="9">
        <v>0</v>
      </c>
      <c r="V2395" s="10">
        <v>3.0008454E-2</v>
      </c>
      <c r="W2395" s="9">
        <v>7.0476808090587902E-3</v>
      </c>
      <c r="X2395" s="9">
        <v>0.13462215009415199</v>
      </c>
      <c r="Y2395" s="9">
        <v>1.0000000000000009E-2</v>
      </c>
      <c r="Z2395" s="9">
        <v>0</v>
      </c>
      <c r="AA2395" s="10">
        <v>3.0000000000000001E-3</v>
      </c>
      <c r="AB2395" s="9">
        <v>0.70100000379999994</v>
      </c>
      <c r="AC2395" s="9">
        <v>0.66500000000000004</v>
      </c>
      <c r="AD2395" s="10">
        <v>0.50470463055237347</v>
      </c>
      <c r="AE2395" s="10">
        <v>0.20157009222123201</v>
      </c>
      <c r="AF2395" s="9">
        <v>7.4052882508116216E-2</v>
      </c>
      <c r="AG2395" s="9">
        <v>0.31080614285714286</v>
      </c>
    </row>
    <row r="2396" spans="3:33">
      <c r="C2396" t="s">
        <v>338</v>
      </c>
      <c r="D2396">
        <v>2001</v>
      </c>
      <c r="E2396" s="9">
        <v>0.28689601648351654</v>
      </c>
      <c r="F2396" s="9">
        <v>1</v>
      </c>
      <c r="G2396" s="9">
        <v>9.9999999999999978E-2</v>
      </c>
      <c r="H2396" s="9">
        <v>0.52500000000000002</v>
      </c>
      <c r="I2396" s="9">
        <v>0</v>
      </c>
      <c r="J2396" s="9">
        <v>0.7503999997675419</v>
      </c>
      <c r="K2396" s="10">
        <v>0.47033333333333333</v>
      </c>
      <c r="L2396" s="9">
        <v>0.1996</v>
      </c>
      <c r="M2396" s="9">
        <v>0.90586712962966665</v>
      </c>
      <c r="N2396" s="10">
        <v>0.1</v>
      </c>
      <c r="O2396" s="10">
        <v>0.72</v>
      </c>
      <c r="P2396" s="9">
        <v>0.27999999999999997</v>
      </c>
      <c r="Q2396" s="10">
        <v>7.4999999999999997E-2</v>
      </c>
      <c r="R2396" s="9">
        <v>0.83048</v>
      </c>
      <c r="S2396" s="9">
        <v>0.26897317073170801</v>
      </c>
      <c r="T2396" s="11">
        <v>0.21553884800000001</v>
      </c>
      <c r="U2396" s="9">
        <v>0</v>
      </c>
      <c r="V2396" s="10">
        <v>2.8584376349999999E-2</v>
      </c>
      <c r="W2396" s="9">
        <v>7.0476808090587902E-3</v>
      </c>
      <c r="X2396" s="9">
        <v>0.13462215009415199</v>
      </c>
      <c r="Y2396" s="9">
        <v>1.0000000000000009E-2</v>
      </c>
      <c r="Z2396" s="9">
        <v>0</v>
      </c>
      <c r="AA2396" s="10">
        <v>3.0000000000000001E-3</v>
      </c>
      <c r="AB2396" s="9">
        <v>0.71786000442000009</v>
      </c>
      <c r="AC2396" s="9">
        <v>0.622</v>
      </c>
      <c r="AD2396" s="10">
        <v>0.46791583916939172</v>
      </c>
      <c r="AE2396" s="10">
        <v>0.18709085623604799</v>
      </c>
      <c r="AF2396" s="9">
        <v>0.13315579454947113</v>
      </c>
      <c r="AG2396" s="9">
        <v>0.31830428571428576</v>
      </c>
    </row>
    <row r="2397" spans="3:33">
      <c r="C2397" t="s">
        <v>338</v>
      </c>
      <c r="D2397">
        <v>2002</v>
      </c>
      <c r="E2397" s="9">
        <v>0.28689601648351654</v>
      </c>
      <c r="F2397" s="9">
        <v>1</v>
      </c>
      <c r="G2397" s="9">
        <v>9.9999999999999978E-2</v>
      </c>
      <c r="H2397" s="9">
        <v>0.52500000000000002</v>
      </c>
      <c r="I2397" s="9">
        <v>0</v>
      </c>
      <c r="J2397" s="9">
        <v>0.7503999997675419</v>
      </c>
      <c r="K2397" s="10">
        <v>0.47033333333333333</v>
      </c>
      <c r="L2397" s="9">
        <v>0.19719999999999999</v>
      </c>
      <c r="M2397" s="9">
        <v>0.90586712962966665</v>
      </c>
      <c r="N2397" s="10">
        <v>0.1</v>
      </c>
      <c r="O2397" s="10">
        <v>0.71</v>
      </c>
      <c r="P2397" s="9">
        <v>0.27999999999999997</v>
      </c>
      <c r="Q2397" s="10">
        <v>7.4999999999999997E-2</v>
      </c>
      <c r="R2397" s="9">
        <v>0.81085333333333331</v>
      </c>
      <c r="S2397" s="9">
        <v>0.26472926829268406</v>
      </c>
      <c r="T2397" s="11">
        <v>0.21553884800000001</v>
      </c>
      <c r="U2397" s="9">
        <v>0</v>
      </c>
      <c r="V2397" s="10">
        <v>2.7160298700000002E-2</v>
      </c>
      <c r="W2397" s="9">
        <v>7.0476808090587902E-3</v>
      </c>
      <c r="X2397" s="9">
        <v>0.13462215009415199</v>
      </c>
      <c r="Y2397" s="9">
        <v>1.0000000000000009E-2</v>
      </c>
      <c r="Z2397" s="9">
        <v>0</v>
      </c>
      <c r="AA2397" s="10">
        <v>3.0000000000000001E-3</v>
      </c>
      <c r="AB2397" s="9">
        <v>0.73472000504000001</v>
      </c>
      <c r="AC2397" s="9">
        <v>0.65300000000000002</v>
      </c>
      <c r="AD2397" s="10">
        <v>0.43112704778640998</v>
      </c>
      <c r="AE2397" s="10">
        <v>0.17261162025086399</v>
      </c>
      <c r="AF2397" s="9">
        <v>0.25801581323331668</v>
      </c>
      <c r="AG2397" s="9">
        <v>0.31861814285714285</v>
      </c>
    </row>
    <row r="2398" spans="3:33">
      <c r="C2398" t="s">
        <v>338</v>
      </c>
      <c r="D2398">
        <v>2003</v>
      </c>
      <c r="E2398" s="9">
        <v>0.28689601648351654</v>
      </c>
      <c r="F2398" s="9">
        <v>1</v>
      </c>
      <c r="G2398" s="9">
        <v>9.9999999999999978E-2</v>
      </c>
      <c r="H2398" s="9">
        <v>0.52500000000000002</v>
      </c>
      <c r="I2398" s="9">
        <v>0</v>
      </c>
      <c r="J2398" s="9">
        <v>0.7503999997675419</v>
      </c>
      <c r="K2398" s="10">
        <v>0.47033333333333333</v>
      </c>
      <c r="L2398" s="9">
        <v>0.1948</v>
      </c>
      <c r="M2398" s="9">
        <v>0.80136388888883336</v>
      </c>
      <c r="N2398" s="10">
        <v>0.1</v>
      </c>
      <c r="O2398" s="10">
        <v>1</v>
      </c>
      <c r="P2398" s="9">
        <v>0.27999999999999997</v>
      </c>
      <c r="Q2398" s="10">
        <v>7.4999999999999997E-2</v>
      </c>
      <c r="R2398" s="9">
        <v>0.79122666666666663</v>
      </c>
      <c r="S2398" s="9">
        <v>0.26043365853658595</v>
      </c>
      <c r="T2398" s="11">
        <v>0.21553884800000001</v>
      </c>
      <c r="U2398" s="9">
        <v>0</v>
      </c>
      <c r="V2398" s="10">
        <v>2.5736221050000001E-2</v>
      </c>
      <c r="W2398" s="9">
        <v>7.0476808090587902E-3</v>
      </c>
      <c r="X2398" s="9">
        <v>0.13462215009415199</v>
      </c>
      <c r="Y2398" s="9">
        <v>1.0000000000000009E-2</v>
      </c>
      <c r="Z2398" s="9">
        <v>0</v>
      </c>
      <c r="AA2398" s="10">
        <v>3.0000000000000001E-3</v>
      </c>
      <c r="AB2398" s="9">
        <v>0.75158000566000005</v>
      </c>
      <c r="AC2398" s="9">
        <v>0.63200000000000001</v>
      </c>
      <c r="AD2398" s="10">
        <v>0.46176915484431602</v>
      </c>
      <c r="AE2398" s="10">
        <v>0.17384534809964597</v>
      </c>
      <c r="AF2398" s="9">
        <v>0.36486233218754227</v>
      </c>
      <c r="AG2398" s="9">
        <v>0.37060057142857139</v>
      </c>
    </row>
    <row r="2399" spans="3:33">
      <c r="C2399" t="s">
        <v>338</v>
      </c>
      <c r="D2399">
        <v>2004</v>
      </c>
      <c r="E2399" s="9">
        <v>0.28689601648351654</v>
      </c>
      <c r="F2399" s="9">
        <v>1</v>
      </c>
      <c r="G2399" s="9">
        <v>9.9999999999999978E-2</v>
      </c>
      <c r="H2399" s="9">
        <v>0.52500000000000002</v>
      </c>
      <c r="I2399" s="9">
        <v>0</v>
      </c>
      <c r="J2399" s="9">
        <v>0.7503999997675419</v>
      </c>
      <c r="K2399" s="10">
        <v>0.47033333333333333</v>
      </c>
      <c r="L2399" s="9">
        <v>0.19159999999999999</v>
      </c>
      <c r="M2399" s="9">
        <v>0.82501428571433333</v>
      </c>
      <c r="N2399" s="10">
        <v>0.1</v>
      </c>
      <c r="O2399" s="10">
        <v>0.69</v>
      </c>
      <c r="P2399" s="9">
        <v>0.27999999999999997</v>
      </c>
      <c r="Q2399" s="10">
        <v>7.4999999999999997E-2</v>
      </c>
      <c r="R2399" s="9">
        <v>0.77159999999999995</v>
      </c>
      <c r="S2399" s="9">
        <v>0.25600634146341605</v>
      </c>
      <c r="T2399" s="11">
        <v>0.21553884800000001</v>
      </c>
      <c r="U2399" s="9">
        <v>0</v>
      </c>
      <c r="V2399" s="10">
        <v>2.43121434E-2</v>
      </c>
      <c r="W2399" s="9">
        <v>7.0476808090587902E-3</v>
      </c>
      <c r="X2399" s="9">
        <v>0.13462215009415199</v>
      </c>
      <c r="Y2399" s="9">
        <v>1.0000000000000009E-2</v>
      </c>
      <c r="Z2399" s="9">
        <v>0</v>
      </c>
      <c r="AA2399" s="10">
        <v>3.0000000000000001E-3</v>
      </c>
      <c r="AB2399" s="9">
        <v>0.76844000627999998</v>
      </c>
      <c r="AC2399" s="9">
        <v>0.60399999999999998</v>
      </c>
      <c r="AD2399" s="10">
        <v>0.32379716174814399</v>
      </c>
      <c r="AE2399" s="10">
        <v>0.21832121833533402</v>
      </c>
      <c r="AF2399" s="9">
        <v>0.45253400358223222</v>
      </c>
      <c r="AG2399" s="9">
        <v>0.40111728571428568</v>
      </c>
    </row>
    <row r="2400" spans="3:33">
      <c r="C2400" t="s">
        <v>338</v>
      </c>
      <c r="D2400">
        <v>2005</v>
      </c>
      <c r="E2400" s="9">
        <v>0.28689601648351654</v>
      </c>
      <c r="F2400" s="9">
        <v>1</v>
      </c>
      <c r="G2400" s="9">
        <v>9.9999999999999978E-2</v>
      </c>
      <c r="H2400" s="9">
        <v>0.52500000000000002</v>
      </c>
      <c r="I2400" s="9">
        <v>0</v>
      </c>
      <c r="J2400" s="9">
        <v>0.7503999997675419</v>
      </c>
      <c r="K2400" s="10">
        <v>0.47033333333333333</v>
      </c>
      <c r="L2400" s="9">
        <v>0.18579999999999999</v>
      </c>
      <c r="M2400" s="9">
        <v>0.84349523809516669</v>
      </c>
      <c r="N2400" s="10">
        <v>0.1</v>
      </c>
      <c r="O2400" s="10">
        <v>0.78</v>
      </c>
      <c r="P2400" s="9">
        <v>0.27999999999999997</v>
      </c>
      <c r="Q2400" s="10">
        <v>7.4999999999999997E-2</v>
      </c>
      <c r="R2400" s="9">
        <v>0.75605333333333324</v>
      </c>
      <c r="S2400" s="9">
        <v>0.25145707317073207</v>
      </c>
      <c r="T2400" s="11">
        <v>0.21553884800000001</v>
      </c>
      <c r="U2400" s="9">
        <v>0</v>
      </c>
      <c r="V2400" s="10">
        <v>2.2888065749999999E-2</v>
      </c>
      <c r="W2400" s="9">
        <v>7.0476808090587902E-3</v>
      </c>
      <c r="X2400" s="9">
        <v>0.13462215009415199</v>
      </c>
      <c r="Y2400" s="9">
        <v>1.0000000000000009E-2</v>
      </c>
      <c r="Z2400" s="9">
        <v>0</v>
      </c>
      <c r="AA2400" s="10">
        <v>3.0000000000000001E-3</v>
      </c>
      <c r="AB2400" s="9">
        <v>0.78530000690000001</v>
      </c>
      <c r="AC2400" s="9">
        <v>0.63</v>
      </c>
      <c r="AD2400" s="10">
        <v>0.39043913520317003</v>
      </c>
      <c r="AE2400" s="10">
        <v>0.23513385966067402</v>
      </c>
      <c r="AF2400" s="9">
        <v>0.68073819398120106</v>
      </c>
      <c r="AG2400" s="9">
        <v>0.41738971428571425</v>
      </c>
    </row>
    <row r="2401" spans="3:33">
      <c r="C2401" t="s">
        <v>338</v>
      </c>
      <c r="D2401">
        <v>2006</v>
      </c>
      <c r="E2401" s="9">
        <v>0.28689601648351654</v>
      </c>
      <c r="F2401" s="9">
        <v>1</v>
      </c>
      <c r="G2401" s="9">
        <v>9.9999999999999978E-2</v>
      </c>
      <c r="H2401" s="9">
        <v>0.52500000000000002</v>
      </c>
      <c r="I2401" s="9">
        <v>0</v>
      </c>
      <c r="J2401" s="9">
        <v>0.7503999997675419</v>
      </c>
      <c r="K2401" s="10">
        <v>0.47033333333333333</v>
      </c>
      <c r="L2401" s="9">
        <v>0.18</v>
      </c>
      <c r="M2401" s="9">
        <v>0.83536231884049994</v>
      </c>
      <c r="N2401" s="10">
        <v>0.1</v>
      </c>
      <c r="O2401" s="10">
        <v>0.91</v>
      </c>
      <c r="P2401" s="9">
        <v>0.27999999999999997</v>
      </c>
      <c r="Q2401" s="10">
        <v>7.4999999999999997E-2</v>
      </c>
      <c r="R2401" s="9">
        <v>0.74050666666666665</v>
      </c>
      <c r="S2401" s="9">
        <v>0.246816097560976</v>
      </c>
      <c r="T2401" s="11">
        <v>0.21553884800000001</v>
      </c>
      <c r="U2401" s="9">
        <v>0</v>
      </c>
      <c r="V2401" s="10">
        <v>2.1871606333333331E-2</v>
      </c>
      <c r="W2401" s="9">
        <v>7.0476808090587902E-3</v>
      </c>
      <c r="X2401" s="9">
        <v>0.13462215009415199</v>
      </c>
      <c r="Y2401" s="9">
        <v>1.0000000000000009E-2</v>
      </c>
      <c r="Z2401" s="9">
        <v>0</v>
      </c>
      <c r="AA2401" s="10">
        <v>3.0000000000000001E-3</v>
      </c>
      <c r="AB2401" s="9">
        <v>0.78959400666602164</v>
      </c>
      <c r="AC2401" s="9">
        <v>0.63</v>
      </c>
      <c r="AD2401" s="10">
        <v>0.39158999551849999</v>
      </c>
      <c r="AE2401" s="10">
        <v>0.16504688412211599</v>
      </c>
      <c r="AF2401" s="9">
        <v>0.9244067939657411</v>
      </c>
      <c r="AG2401" s="9">
        <v>0.4320317142857143</v>
      </c>
    </row>
    <row r="2402" spans="3:33">
      <c r="C2402" t="s">
        <v>338</v>
      </c>
      <c r="D2402">
        <v>2007</v>
      </c>
      <c r="E2402" s="9">
        <v>0.28689601648351654</v>
      </c>
      <c r="F2402" s="9">
        <v>1</v>
      </c>
      <c r="G2402" s="9">
        <v>9.9999999999999978E-2</v>
      </c>
      <c r="H2402" s="9">
        <v>0.52500000000000002</v>
      </c>
      <c r="I2402" s="9">
        <v>0</v>
      </c>
      <c r="J2402" s="9">
        <v>0.7503999997675419</v>
      </c>
      <c r="K2402" s="10">
        <v>0.47033333333333333</v>
      </c>
      <c r="L2402" s="9">
        <v>0.17420000000000002</v>
      </c>
      <c r="M2402" s="9">
        <v>0.80195879280333338</v>
      </c>
      <c r="N2402" s="10">
        <v>0.1</v>
      </c>
      <c r="O2402" s="10">
        <v>0.88</v>
      </c>
      <c r="P2402" s="9">
        <v>0.27999999999999997</v>
      </c>
      <c r="Q2402" s="10">
        <v>7.4999999999999997E-2</v>
      </c>
      <c r="R2402" s="9">
        <v>0.72496000000000005</v>
      </c>
      <c r="S2402" s="9">
        <v>0.24217317073170785</v>
      </c>
      <c r="T2402" s="11">
        <v>0.21553884800000001</v>
      </c>
      <c r="U2402" s="9">
        <v>0</v>
      </c>
      <c r="V2402" s="10">
        <v>2.0855146916666668E-2</v>
      </c>
      <c r="W2402" s="9">
        <v>7.0476808090587902E-3</v>
      </c>
      <c r="X2402" s="9">
        <v>0.13462215009415199</v>
      </c>
      <c r="Y2402" s="9">
        <v>1.0000000000000009E-2</v>
      </c>
      <c r="Z2402" s="9">
        <v>0</v>
      </c>
      <c r="AA2402" s="10">
        <v>3.0000000000000001E-3</v>
      </c>
      <c r="AB2402" s="9">
        <v>0.79388800643204327</v>
      </c>
      <c r="AC2402" s="9">
        <v>0.60899999999999999</v>
      </c>
      <c r="AD2402" s="10">
        <v>0.40231455281904804</v>
      </c>
      <c r="AE2402" s="10">
        <v>0.176675947531094</v>
      </c>
      <c r="AF2402" s="9">
        <v>1</v>
      </c>
      <c r="AG2402" s="9">
        <v>0.44565328571428575</v>
      </c>
    </row>
    <row r="2403" spans="3:33">
      <c r="C2403" t="s">
        <v>338</v>
      </c>
      <c r="D2403">
        <v>2008</v>
      </c>
      <c r="E2403" s="9">
        <v>0.28689601648351654</v>
      </c>
      <c r="F2403" s="9">
        <v>1</v>
      </c>
      <c r="G2403" s="9">
        <v>9.9999999999999978E-2</v>
      </c>
      <c r="H2403" s="9">
        <v>0.52500000000000002</v>
      </c>
      <c r="I2403" s="9">
        <v>0</v>
      </c>
      <c r="J2403" s="9">
        <v>0.7503999997675419</v>
      </c>
      <c r="K2403" s="10">
        <v>0.47033333333333333</v>
      </c>
      <c r="L2403" s="9">
        <v>0.17579999999999998</v>
      </c>
      <c r="M2403" s="9">
        <v>0.87469046237183334</v>
      </c>
      <c r="N2403" s="10">
        <v>0.1</v>
      </c>
      <c r="O2403" s="10">
        <v>0.8975999996066093</v>
      </c>
      <c r="P2403" s="9">
        <v>0.27999999999999997</v>
      </c>
      <c r="Q2403" s="10">
        <v>7.4999999999999997E-2</v>
      </c>
      <c r="R2403" s="9">
        <v>0.84088000000000007</v>
      </c>
      <c r="S2403" s="9">
        <v>0.23761902439024396</v>
      </c>
      <c r="T2403" s="11">
        <v>0.21553884800000001</v>
      </c>
      <c r="U2403" s="9">
        <v>0</v>
      </c>
      <c r="V2403" s="10">
        <v>1.98386875E-2</v>
      </c>
      <c r="W2403" s="9">
        <v>7.0476808090587902E-3</v>
      </c>
      <c r="X2403" s="9">
        <v>0.13462215009415199</v>
      </c>
      <c r="Y2403" s="9">
        <v>1.0000000000000009E-2</v>
      </c>
      <c r="Z2403" s="9">
        <v>0</v>
      </c>
      <c r="AA2403" s="10">
        <v>3.0000000000000001E-3</v>
      </c>
      <c r="AB2403" s="9">
        <v>0.7981820061980649</v>
      </c>
      <c r="AC2403" s="9">
        <v>0.625</v>
      </c>
      <c r="AD2403" s="10">
        <v>0.42783254718861602</v>
      </c>
      <c r="AE2403" s="10">
        <v>0.16447750416835</v>
      </c>
      <c r="AF2403" s="9">
        <v>1</v>
      </c>
      <c r="AG2403" s="9">
        <v>0.45728814285714287</v>
      </c>
    </row>
    <row r="2404" spans="3:33">
      <c r="C2404" t="s">
        <v>338</v>
      </c>
      <c r="D2404">
        <v>2009</v>
      </c>
      <c r="E2404" s="9">
        <v>0.28689601648351654</v>
      </c>
      <c r="F2404" s="9">
        <v>1</v>
      </c>
      <c r="G2404" s="9">
        <v>9.9999999999999978E-2</v>
      </c>
      <c r="H2404" s="9">
        <v>0.52500000000000002</v>
      </c>
      <c r="I2404" s="9">
        <v>0</v>
      </c>
      <c r="J2404" s="9">
        <v>0.7503999997675419</v>
      </c>
      <c r="K2404" s="10">
        <v>0.47033333333333333</v>
      </c>
      <c r="L2404" s="9">
        <v>0.17739999999999997</v>
      </c>
      <c r="M2404" s="9">
        <v>0.87469046237183334</v>
      </c>
      <c r="N2404" s="10">
        <v>0.1</v>
      </c>
      <c r="O2404" s="10">
        <v>0.91519999921321871</v>
      </c>
      <c r="P2404" s="9">
        <v>0.27999999999999997</v>
      </c>
      <c r="Q2404" s="10">
        <v>7.4999999999999997E-2</v>
      </c>
      <c r="R2404" s="9">
        <v>0.84088000000000007</v>
      </c>
      <c r="S2404" s="9">
        <v>0.26686664324870379</v>
      </c>
      <c r="T2404" s="11">
        <v>0.21553884800000001</v>
      </c>
      <c r="U2404" s="9">
        <v>0</v>
      </c>
      <c r="V2404" s="10">
        <v>2.0235461241131417E-2</v>
      </c>
      <c r="W2404" s="9">
        <v>7.0476808090587902E-3</v>
      </c>
      <c r="X2404" s="9">
        <v>0.13462215009415199</v>
      </c>
      <c r="Y2404" s="9">
        <v>1.0000000000000009E-2</v>
      </c>
      <c r="Z2404" s="9">
        <v>0</v>
      </c>
      <c r="AA2404" s="10">
        <v>3.0000000000000001E-3</v>
      </c>
      <c r="AB2404" s="9">
        <v>0.80247600596408653</v>
      </c>
      <c r="AC2404" s="9">
        <v>0.64300000000000002</v>
      </c>
      <c r="AD2404" s="10">
        <v>0.42653019576314</v>
      </c>
      <c r="AE2404" s="10">
        <v>0.14525120641080197</v>
      </c>
      <c r="AF2404" s="9">
        <v>1</v>
      </c>
      <c r="AG2404" s="9">
        <v>0.46822471428571433</v>
      </c>
    </row>
    <row r="2405" spans="3:33">
      <c r="C2405" t="s">
        <v>338</v>
      </c>
      <c r="D2405">
        <v>2010</v>
      </c>
      <c r="E2405" s="9">
        <v>0.28689601648351654</v>
      </c>
      <c r="F2405" s="9">
        <v>1</v>
      </c>
      <c r="G2405" s="9">
        <v>9.9999999999999978E-2</v>
      </c>
      <c r="H2405" s="9">
        <v>0.52500000000000002</v>
      </c>
      <c r="I2405" s="9">
        <v>0</v>
      </c>
      <c r="J2405" s="9">
        <v>0.7503999997675419</v>
      </c>
      <c r="K2405" s="10">
        <v>0.47033333333333333</v>
      </c>
      <c r="L2405" s="9">
        <v>0.179173999960348</v>
      </c>
      <c r="M2405" s="9">
        <v>0.87469046237183334</v>
      </c>
      <c r="N2405" s="10">
        <v>0.1</v>
      </c>
      <c r="O2405" s="10">
        <v>0.932799998819828</v>
      </c>
      <c r="P2405" s="9">
        <v>0.27999999999999997</v>
      </c>
      <c r="Q2405" s="10">
        <v>7.4999999999999997E-2</v>
      </c>
      <c r="R2405" s="9">
        <v>0.84088000000000007</v>
      </c>
      <c r="S2405" s="9">
        <v>0.29611426210716363</v>
      </c>
      <c r="T2405" s="11">
        <v>0.21553884800000001</v>
      </c>
      <c r="U2405" s="9">
        <v>0</v>
      </c>
      <c r="V2405" s="10">
        <v>2.0632234982262833E-2</v>
      </c>
      <c r="W2405" s="9">
        <v>7.0476808090587902E-3</v>
      </c>
      <c r="X2405" s="9">
        <v>0.13462215009415199</v>
      </c>
      <c r="Y2405" s="9">
        <v>1.0000000000000009E-2</v>
      </c>
      <c r="Z2405" s="9">
        <v>0</v>
      </c>
      <c r="AA2405" s="10">
        <v>3.0000000000000001E-3</v>
      </c>
      <c r="AB2405" s="9">
        <v>0.80677000573010815</v>
      </c>
      <c r="AC2405" s="9">
        <v>0.6409999999999999</v>
      </c>
      <c r="AD2405" s="10">
        <v>0.42726489378908683</v>
      </c>
      <c r="AE2405" s="10">
        <v>0.14879869426740142</v>
      </c>
      <c r="AF2405" s="9">
        <v>1</v>
      </c>
      <c r="AG2405" s="9">
        <v>0.46354246724751352</v>
      </c>
    </row>
    <row r="2406" spans="3:33">
      <c r="C2406" t="s">
        <v>340</v>
      </c>
      <c r="D2406">
        <v>1995</v>
      </c>
      <c r="E2406" s="9">
        <v>0.30450518867924531</v>
      </c>
      <c r="F2406" s="9">
        <v>5.7239999999999999E-2</v>
      </c>
      <c r="G2406" s="9">
        <v>0.37</v>
      </c>
      <c r="H2406" s="9">
        <v>0.32499999999999996</v>
      </c>
      <c r="I2406" s="9">
        <v>0.35333333333333333</v>
      </c>
      <c r="J2406" s="9">
        <v>0.59000000000000008</v>
      </c>
      <c r="K2406" s="10">
        <v>0.88633333333333331</v>
      </c>
      <c r="L2406" s="9">
        <v>0.60199999999999998</v>
      </c>
      <c r="M2406" s="9">
        <v>0.97242656450913001</v>
      </c>
      <c r="N2406" s="10">
        <v>0.5</v>
      </c>
      <c r="O2406" s="10">
        <v>0.44</v>
      </c>
      <c r="P2406" s="9">
        <v>0.45099999908357857</v>
      </c>
      <c r="Q2406" s="10">
        <v>0.20749999999999999</v>
      </c>
      <c r="R2406" s="9">
        <v>0.98240000000000005</v>
      </c>
      <c r="S2406" s="9">
        <v>0.63612292682927007</v>
      </c>
      <c r="T2406" s="11">
        <v>0.826298702</v>
      </c>
      <c r="U2406" s="9">
        <v>9.3522014749999993E-2</v>
      </c>
      <c r="V2406" s="10">
        <v>1</v>
      </c>
      <c r="W2406" s="9">
        <v>7.4530056941375461E-2</v>
      </c>
      <c r="X2406" s="9">
        <v>0.31479057632968399</v>
      </c>
      <c r="Y2406" s="9">
        <v>0.58000000000000007</v>
      </c>
      <c r="Z2406" s="9">
        <v>0.61</v>
      </c>
      <c r="AA2406" s="10">
        <v>4.674596166831143E-2</v>
      </c>
      <c r="AB2406" s="9">
        <v>0.71500000000000008</v>
      </c>
      <c r="AC2406" s="9">
        <v>0.5703600002601743</v>
      </c>
      <c r="AD2406" s="10">
        <v>0.38093053128330656</v>
      </c>
      <c r="AE2406" s="10">
        <v>0.47933315901884577</v>
      </c>
      <c r="AF2406" s="9">
        <v>1.7278886766878236E-4</v>
      </c>
      <c r="AG2406" s="9">
        <v>4.3842994370928833E-2</v>
      </c>
    </row>
    <row r="2407" spans="3:33">
      <c r="C2407" t="s">
        <v>340</v>
      </c>
      <c r="D2407">
        <v>1996</v>
      </c>
      <c r="E2407" s="9">
        <v>0.30450518867924531</v>
      </c>
      <c r="F2407" s="9">
        <v>5.7239999999999999E-2</v>
      </c>
      <c r="G2407" s="9">
        <v>0.36599999999999999</v>
      </c>
      <c r="H2407" s="9">
        <v>0.32499999999999996</v>
      </c>
      <c r="I2407" s="9">
        <v>0.35333333333333333</v>
      </c>
      <c r="J2407" s="9">
        <v>0.58200000000000007</v>
      </c>
      <c r="K2407" s="10">
        <v>0.88633333333333331</v>
      </c>
      <c r="L2407" s="9">
        <v>0.60040000000000004</v>
      </c>
      <c r="M2407" s="9">
        <v>0.97240414916380502</v>
      </c>
      <c r="N2407" s="10">
        <v>0.5</v>
      </c>
      <c r="O2407" s="10">
        <v>0.48</v>
      </c>
      <c r="P2407" s="9">
        <v>0.44279999926686281</v>
      </c>
      <c r="Q2407" s="10">
        <v>0.20749999999999999</v>
      </c>
      <c r="R2407" s="9">
        <v>0.98240000000000005</v>
      </c>
      <c r="S2407" s="9">
        <v>0.63250829268292796</v>
      </c>
      <c r="T2407" s="11">
        <v>0.826298702</v>
      </c>
      <c r="U2407" s="9">
        <v>0.12703571899999999</v>
      </c>
      <c r="V2407" s="10">
        <v>1</v>
      </c>
      <c r="W2407" s="9">
        <v>7.4530056941375461E-2</v>
      </c>
      <c r="X2407" s="9">
        <v>0.31479057632968399</v>
      </c>
      <c r="Y2407" s="9">
        <v>0.58000000000000007</v>
      </c>
      <c r="Z2407" s="9">
        <v>0.61</v>
      </c>
      <c r="AA2407" s="10">
        <v>4.674596166831143E-2</v>
      </c>
      <c r="AB2407" s="9">
        <v>0.70700000760000004</v>
      </c>
      <c r="AC2407" s="9">
        <v>0.58200000000000007</v>
      </c>
      <c r="AD2407" s="10">
        <v>0.37850054218124601</v>
      </c>
      <c r="AE2407" s="10">
        <v>0.47891138676354406</v>
      </c>
      <c r="AF2407" s="9">
        <v>1.7631517101016666E-4</v>
      </c>
      <c r="AG2407" s="9">
        <v>4.4796102921053765E-2</v>
      </c>
    </row>
    <row r="2408" spans="3:33">
      <c r="C2408" t="s">
        <v>340</v>
      </c>
      <c r="D2408">
        <v>1997</v>
      </c>
      <c r="E2408" s="9">
        <v>0.30450518867924531</v>
      </c>
      <c r="F2408" s="9">
        <v>5.7239999999999999E-2</v>
      </c>
      <c r="G2408" s="9">
        <v>0.36199999999999999</v>
      </c>
      <c r="H2408" s="9">
        <v>0.32499999999999996</v>
      </c>
      <c r="I2408" s="9">
        <v>0.35333333333333333</v>
      </c>
      <c r="J2408" s="9">
        <v>0.57400000000000007</v>
      </c>
      <c r="K2408" s="10">
        <v>0.88633333333333331</v>
      </c>
      <c r="L2408" s="9">
        <v>0.5988</v>
      </c>
      <c r="M2408" s="9">
        <v>0.97237296413261998</v>
      </c>
      <c r="N2408" s="10">
        <v>0.5</v>
      </c>
      <c r="O2408" s="10">
        <v>0.4</v>
      </c>
      <c r="P2408" s="9">
        <v>0.43459999945014716</v>
      </c>
      <c r="Q2408" s="10">
        <v>0.20749999999999999</v>
      </c>
      <c r="R2408" s="9">
        <v>0.98240000000000005</v>
      </c>
      <c r="S2408" s="9">
        <v>0.62903365853658599</v>
      </c>
      <c r="T2408" s="11">
        <v>0.826298702</v>
      </c>
      <c r="U2408" s="9">
        <v>0.1022841407</v>
      </c>
      <c r="V2408" s="10">
        <v>0.95844509349999996</v>
      </c>
      <c r="W2408" s="9">
        <v>7.4530056941375461E-2</v>
      </c>
      <c r="X2408" s="9">
        <v>0.31479057632968399</v>
      </c>
      <c r="Y2408" s="9">
        <v>0.58000000000000007</v>
      </c>
      <c r="Z2408" s="9">
        <v>0.61</v>
      </c>
      <c r="AA2408" s="10">
        <v>4.674596166831143E-2</v>
      </c>
      <c r="AB2408" s="9">
        <v>0.70700000760000004</v>
      </c>
      <c r="AC2408" s="9">
        <v>0.58099999999999996</v>
      </c>
      <c r="AD2408" s="10">
        <v>0.34363834452349201</v>
      </c>
      <c r="AE2408" s="10">
        <v>0.48250252546838179</v>
      </c>
      <c r="AF2408" s="9">
        <v>8.4375972771283327E-4</v>
      </c>
      <c r="AG2408" s="9">
        <v>4.5749211471178705E-2</v>
      </c>
    </row>
    <row r="2409" spans="3:33">
      <c r="C2409" t="s">
        <v>340</v>
      </c>
      <c r="D2409">
        <v>1998</v>
      </c>
      <c r="E2409" s="9">
        <v>0.30450518867924531</v>
      </c>
      <c r="F2409" s="9">
        <v>5.7239999999999999E-2</v>
      </c>
      <c r="G2409" s="9">
        <v>0.35799999999999998</v>
      </c>
      <c r="H2409" s="9">
        <v>0.32499999999999996</v>
      </c>
      <c r="I2409" s="9">
        <v>0.35333333333333333</v>
      </c>
      <c r="J2409" s="9">
        <v>0.56600000000000006</v>
      </c>
      <c r="K2409" s="10">
        <v>0.88633333333333331</v>
      </c>
      <c r="L2409" s="9">
        <v>0.59719999999999995</v>
      </c>
      <c r="M2409" s="9">
        <v>0.97233525674197141</v>
      </c>
      <c r="N2409" s="10">
        <v>0.5</v>
      </c>
      <c r="O2409" s="10">
        <v>0.55000000000000004</v>
      </c>
      <c r="P2409" s="9">
        <v>0.42639999963343139</v>
      </c>
      <c r="Q2409" s="10">
        <v>0.20749999999999999</v>
      </c>
      <c r="R2409" s="9">
        <v>0.98240000000000005</v>
      </c>
      <c r="S2409" s="9">
        <v>0.625599512195122</v>
      </c>
      <c r="T2409" s="11">
        <v>0.826298702</v>
      </c>
      <c r="U2409" s="9">
        <v>0.1155623584</v>
      </c>
      <c r="V2409" s="10">
        <v>0.90633808724999998</v>
      </c>
      <c r="W2409" s="9">
        <v>7.4530056941375461E-2</v>
      </c>
      <c r="X2409" s="9">
        <v>0.31479057632968399</v>
      </c>
      <c r="Y2409" s="9">
        <v>0.58000000000000007</v>
      </c>
      <c r="Z2409" s="9">
        <v>0.61</v>
      </c>
      <c r="AA2409" s="10">
        <v>4.674596166831143E-2</v>
      </c>
      <c r="AB2409" s="9">
        <v>0.70700000760000004</v>
      </c>
      <c r="AC2409" s="9">
        <v>0.59699999999999998</v>
      </c>
      <c r="AD2409" s="10">
        <v>0.30877614686573801</v>
      </c>
      <c r="AE2409" s="10">
        <v>0.48609366417321959</v>
      </c>
      <c r="AF2409" s="9">
        <v>3.2524808967479999E-3</v>
      </c>
      <c r="AG2409" s="9">
        <v>4.6702320021303638E-2</v>
      </c>
    </row>
    <row r="2410" spans="3:33">
      <c r="C2410" t="s">
        <v>340</v>
      </c>
      <c r="D2410">
        <v>1999</v>
      </c>
      <c r="E2410" s="9">
        <v>0.30450518867924531</v>
      </c>
      <c r="F2410" s="9">
        <v>5.7239999999999999E-2</v>
      </c>
      <c r="G2410" s="9">
        <v>0.35400000000000009</v>
      </c>
      <c r="H2410" s="9">
        <v>0.32499999999999996</v>
      </c>
      <c r="I2410" s="9">
        <v>0.35333333333333333</v>
      </c>
      <c r="J2410" s="9">
        <v>0.55800000000000005</v>
      </c>
      <c r="K2410" s="10">
        <v>0.88633333333333331</v>
      </c>
      <c r="L2410" s="9">
        <v>0.59560000000000002</v>
      </c>
      <c r="M2410" s="9">
        <v>0.97230136020463309</v>
      </c>
      <c r="N2410" s="10">
        <v>0.5</v>
      </c>
      <c r="O2410" s="10">
        <v>0.49</v>
      </c>
      <c r="P2410" s="9">
        <v>0.41819999981671574</v>
      </c>
      <c r="Q2410" s="10">
        <v>0.20749999999999999</v>
      </c>
      <c r="R2410" s="9">
        <v>0.98240000000000005</v>
      </c>
      <c r="S2410" s="9">
        <v>0.62215512195122002</v>
      </c>
      <c r="T2410" s="11">
        <v>0.826298702</v>
      </c>
      <c r="U2410" s="9">
        <v>0.1716266078</v>
      </c>
      <c r="V2410" s="10">
        <v>0.854231081</v>
      </c>
      <c r="W2410" s="9">
        <v>7.4530056941375461E-2</v>
      </c>
      <c r="X2410" s="9">
        <v>0.31479057632968399</v>
      </c>
      <c r="Y2410" s="9">
        <v>0.58000000000000007</v>
      </c>
      <c r="Z2410" s="9">
        <v>0.61</v>
      </c>
      <c r="AA2410" s="10">
        <v>4.674596166831143E-2</v>
      </c>
      <c r="AB2410" s="9">
        <v>0.70700000760000004</v>
      </c>
      <c r="AC2410" s="9">
        <v>0.60599999999999998</v>
      </c>
      <c r="AD2410" s="10">
        <v>0.35391411768884601</v>
      </c>
      <c r="AE2410" s="10">
        <v>0.50799833560160179</v>
      </c>
      <c r="AF2410" s="9">
        <v>1.0125319187958556E-2</v>
      </c>
      <c r="AG2410" s="9">
        <v>4.7655428571428571E-2</v>
      </c>
    </row>
    <row r="2411" spans="3:33">
      <c r="C2411" t="s">
        <v>340</v>
      </c>
      <c r="D2411">
        <v>2000</v>
      </c>
      <c r="E2411" s="9">
        <v>0.30450518867924531</v>
      </c>
      <c r="F2411" s="9">
        <v>5.7239999999999999E-2</v>
      </c>
      <c r="G2411" s="9">
        <v>0.35</v>
      </c>
      <c r="H2411" s="9">
        <v>0.32499999999999996</v>
      </c>
      <c r="I2411" s="9">
        <v>0.35333333333333333</v>
      </c>
      <c r="J2411" s="9">
        <v>0.55000000000000004</v>
      </c>
      <c r="K2411" s="10">
        <v>0.88633333333333331</v>
      </c>
      <c r="L2411" s="9">
        <v>0.59399999999999997</v>
      </c>
      <c r="M2411" s="9">
        <v>0.97229931974422157</v>
      </c>
      <c r="N2411" s="10">
        <v>0.5</v>
      </c>
      <c r="O2411" s="10">
        <v>0.44</v>
      </c>
      <c r="P2411" s="9">
        <v>0.41</v>
      </c>
      <c r="Q2411" s="10">
        <v>0.20749999999999999</v>
      </c>
      <c r="R2411" s="9">
        <v>0.98240000000000005</v>
      </c>
      <c r="S2411" s="9">
        <v>0.6187009756097559</v>
      </c>
      <c r="T2411" s="11">
        <v>0.826298702</v>
      </c>
      <c r="U2411" s="9">
        <v>0.17368204639999998</v>
      </c>
      <c r="V2411" s="10">
        <v>0.80212407475000003</v>
      </c>
      <c r="W2411" s="9">
        <v>7.4530056941375461E-2</v>
      </c>
      <c r="X2411" s="9">
        <v>0.31479057632968399</v>
      </c>
      <c r="Y2411" s="9">
        <v>0.58000000000000007</v>
      </c>
      <c r="Z2411" s="9">
        <v>0.61</v>
      </c>
      <c r="AA2411" s="10">
        <v>4.674596166831143E-2</v>
      </c>
      <c r="AB2411" s="9">
        <v>0.70700000760000004</v>
      </c>
      <c r="AC2411" s="9">
        <v>0.58899999999999997</v>
      </c>
      <c r="AD2411" s="10">
        <v>0.39905208851195401</v>
      </c>
      <c r="AE2411" s="10">
        <v>0.52990300702998394</v>
      </c>
      <c r="AF2411" s="9">
        <v>2.8081463140609556E-2</v>
      </c>
      <c r="AG2411" s="9">
        <v>5.3810892857142856E-2</v>
      </c>
    </row>
    <row r="2412" spans="3:33">
      <c r="C2412" t="s">
        <v>340</v>
      </c>
      <c r="D2412">
        <v>2001</v>
      </c>
      <c r="E2412" s="9">
        <v>0.30450518867924531</v>
      </c>
      <c r="F2412" s="9">
        <v>5.7239999999999999E-2</v>
      </c>
      <c r="G2412" s="9">
        <v>0.34400000000000008</v>
      </c>
      <c r="H2412" s="9">
        <v>0.32499999999999996</v>
      </c>
      <c r="I2412" s="9">
        <v>0.35333333333333333</v>
      </c>
      <c r="J2412" s="9">
        <v>0.54200000000000004</v>
      </c>
      <c r="K2412" s="10">
        <v>0.88633333333333331</v>
      </c>
      <c r="L2412" s="9">
        <v>0.59200000000000008</v>
      </c>
      <c r="M2412" s="9">
        <v>0.9723089027920313</v>
      </c>
      <c r="N2412" s="10">
        <v>0.5</v>
      </c>
      <c r="O2412" s="10">
        <v>0.54</v>
      </c>
      <c r="P2412" s="9">
        <v>0.38800000000000001</v>
      </c>
      <c r="Q2412" s="10">
        <v>0.20749999999999999</v>
      </c>
      <c r="R2412" s="9">
        <v>0.98240000000000005</v>
      </c>
      <c r="S2412" s="9">
        <v>0.61529707317073201</v>
      </c>
      <c r="T2412" s="11">
        <v>0.826298702</v>
      </c>
      <c r="U2412" s="9">
        <v>0.15981160799999999</v>
      </c>
      <c r="V2412" s="10">
        <v>0.76662789165</v>
      </c>
      <c r="W2412" s="9">
        <v>7.4530056941375461E-2</v>
      </c>
      <c r="X2412" s="9">
        <v>0.31479057632968399</v>
      </c>
      <c r="Y2412" s="9">
        <v>0.58000000000000007</v>
      </c>
      <c r="Z2412" s="9">
        <v>0.61</v>
      </c>
      <c r="AA2412" s="10">
        <v>4.674596166831143E-2</v>
      </c>
      <c r="AB2412" s="9">
        <v>0.7071333376333333</v>
      </c>
      <c r="AC2412" s="9">
        <v>0.58700000000000008</v>
      </c>
      <c r="AD2412" s="10">
        <v>0.41932028546373895</v>
      </c>
      <c r="AE2412" s="10">
        <v>0.54739260943788204</v>
      </c>
      <c r="AF2412" s="9">
        <v>3.299109652166389E-2</v>
      </c>
      <c r="AG2412" s="9">
        <v>5.9966357142857141E-2</v>
      </c>
    </row>
    <row r="2413" spans="3:33">
      <c r="C2413" t="s">
        <v>340</v>
      </c>
      <c r="D2413">
        <v>2002</v>
      </c>
      <c r="E2413" s="9">
        <v>0.30450518867924531</v>
      </c>
      <c r="F2413" s="9">
        <v>5.7239999999999999E-2</v>
      </c>
      <c r="G2413" s="9">
        <v>0.33799999999999997</v>
      </c>
      <c r="H2413" s="9">
        <v>0.32499999999999996</v>
      </c>
      <c r="I2413" s="9">
        <v>0.35333333333333333</v>
      </c>
      <c r="J2413" s="9">
        <v>0.53400000000000003</v>
      </c>
      <c r="K2413" s="10">
        <v>0.88633333333333331</v>
      </c>
      <c r="L2413" s="9">
        <v>0.59</v>
      </c>
      <c r="M2413" s="9">
        <v>0.97227346041053564</v>
      </c>
      <c r="N2413" s="10">
        <v>0.5</v>
      </c>
      <c r="O2413" s="10">
        <v>0.62</v>
      </c>
      <c r="P2413" s="9">
        <v>0.36599999999999999</v>
      </c>
      <c r="Q2413" s="10">
        <v>0.20749999999999999</v>
      </c>
      <c r="R2413" s="9">
        <v>0.98240000000000005</v>
      </c>
      <c r="S2413" s="9">
        <v>0.61198243902439198</v>
      </c>
      <c r="T2413" s="11">
        <v>0.826298702</v>
      </c>
      <c r="U2413" s="9">
        <v>0.15399840340000001</v>
      </c>
      <c r="V2413" s="10">
        <v>0.73113170854999998</v>
      </c>
      <c r="W2413" s="9">
        <v>7.4530056941375461E-2</v>
      </c>
      <c r="X2413" s="9">
        <v>0.31479057632968399</v>
      </c>
      <c r="Y2413" s="9">
        <v>0.58000000000000007</v>
      </c>
      <c r="Z2413" s="9">
        <v>0.61</v>
      </c>
      <c r="AA2413" s="10">
        <v>4.674596166831143E-2</v>
      </c>
      <c r="AB2413" s="9">
        <v>0.70726666766666668</v>
      </c>
      <c r="AC2413" s="9">
        <v>0.58599999999999997</v>
      </c>
      <c r="AD2413" s="10">
        <v>0.43958848241552395</v>
      </c>
      <c r="AE2413" s="10">
        <v>0.56488221184578002</v>
      </c>
      <c r="AF2413" s="9">
        <v>5.8944048348670106E-2</v>
      </c>
      <c r="AG2413" s="9">
        <v>6.6121821428571426E-2</v>
      </c>
    </row>
    <row r="2414" spans="3:33">
      <c r="C2414" t="s">
        <v>340</v>
      </c>
      <c r="D2414">
        <v>2003</v>
      </c>
      <c r="E2414" s="9">
        <v>0.30450518867924531</v>
      </c>
      <c r="F2414" s="9">
        <v>5.7239999999999999E-2</v>
      </c>
      <c r="G2414" s="9">
        <v>0.33200000000000007</v>
      </c>
      <c r="H2414" s="9">
        <v>0.32499999999999996</v>
      </c>
      <c r="I2414" s="9">
        <v>0.35333333333333333</v>
      </c>
      <c r="J2414" s="9">
        <v>0.52600000000000002</v>
      </c>
      <c r="K2414" s="10">
        <v>0.88633333333333331</v>
      </c>
      <c r="L2414" s="9">
        <v>0.58799999999999997</v>
      </c>
      <c r="M2414" s="9">
        <v>0.97372210843188378</v>
      </c>
      <c r="N2414" s="10">
        <v>0.5</v>
      </c>
      <c r="O2414" s="10">
        <v>0.6</v>
      </c>
      <c r="P2414" s="9">
        <v>0.34399999999999997</v>
      </c>
      <c r="Q2414" s="10">
        <v>0.20749999999999999</v>
      </c>
      <c r="R2414" s="9">
        <v>0.98240000000000005</v>
      </c>
      <c r="S2414" s="9">
        <v>0.60872780487805001</v>
      </c>
      <c r="T2414" s="11">
        <v>0.826298702</v>
      </c>
      <c r="U2414" s="9">
        <v>0.12991765820000001</v>
      </c>
      <c r="V2414" s="10">
        <v>0.69563552545000007</v>
      </c>
      <c r="W2414" s="9">
        <v>7.4530056941375461E-2</v>
      </c>
      <c r="X2414" s="9">
        <v>0.31479057632968399</v>
      </c>
      <c r="Y2414" s="9">
        <v>0.58000000000000007</v>
      </c>
      <c r="Z2414" s="9">
        <v>0.61</v>
      </c>
      <c r="AA2414" s="10">
        <v>4.674596166831143E-2</v>
      </c>
      <c r="AB2414" s="9">
        <v>0.70739999770000006</v>
      </c>
      <c r="AC2414" s="9">
        <v>0.58099999999999996</v>
      </c>
      <c r="AD2414" s="10">
        <v>0.44143450203284001</v>
      </c>
      <c r="AE2414" s="10">
        <v>0.53944774090631609</v>
      </c>
      <c r="AF2414" s="9">
        <v>8.1195663988429992E-2</v>
      </c>
      <c r="AG2414" s="9">
        <v>7.2277285714285711E-2</v>
      </c>
    </row>
    <row r="2415" spans="3:33">
      <c r="C2415" t="s">
        <v>340</v>
      </c>
      <c r="D2415">
        <v>2004</v>
      </c>
      <c r="E2415" s="9">
        <v>0.30450518867924531</v>
      </c>
      <c r="F2415" s="9">
        <v>5.7239999999999999E-2</v>
      </c>
      <c r="G2415" s="9">
        <v>0.32599999999999996</v>
      </c>
      <c r="H2415" s="9">
        <v>0.32499999999999996</v>
      </c>
      <c r="I2415" s="9">
        <v>0.35333333333333333</v>
      </c>
      <c r="J2415" s="9">
        <v>0.51800000000000002</v>
      </c>
      <c r="K2415" s="10">
        <v>0.88633333333333331</v>
      </c>
      <c r="L2415" s="9">
        <v>0.58599999999999997</v>
      </c>
      <c r="M2415" s="9">
        <v>0.97017139860409096</v>
      </c>
      <c r="N2415" s="10">
        <v>0.5</v>
      </c>
      <c r="O2415" s="10">
        <v>0.57999999999999996</v>
      </c>
      <c r="P2415" s="9">
        <v>0.32199999999999995</v>
      </c>
      <c r="Q2415" s="10">
        <v>0.20749999999999999</v>
      </c>
      <c r="R2415" s="9">
        <v>0.98240000000000005</v>
      </c>
      <c r="S2415" s="9">
        <v>0.60543317073170799</v>
      </c>
      <c r="T2415" s="11">
        <v>0.826298702</v>
      </c>
      <c r="U2415" s="9">
        <v>0.17178989860000002</v>
      </c>
      <c r="V2415" s="10">
        <v>0.66013934235000005</v>
      </c>
      <c r="W2415" s="9">
        <v>7.4530056941375461E-2</v>
      </c>
      <c r="X2415" s="9">
        <v>0.31479057632968399</v>
      </c>
      <c r="Y2415" s="9">
        <v>0.58000000000000007</v>
      </c>
      <c r="Z2415" s="9">
        <v>0.61</v>
      </c>
      <c r="AA2415" s="10">
        <v>4.674596166831143E-2</v>
      </c>
      <c r="AB2415" s="9">
        <v>0.71325199761519764</v>
      </c>
      <c r="AC2415" s="9">
        <v>0.58899999999999997</v>
      </c>
      <c r="AD2415" s="10">
        <v>0.49138588101000319</v>
      </c>
      <c r="AE2415" s="10">
        <v>0.53515818507185198</v>
      </c>
      <c r="AF2415" s="9">
        <v>0.11337275456905778</v>
      </c>
      <c r="AG2415" s="9">
        <v>7.2918142857142848E-2</v>
      </c>
    </row>
    <row r="2416" spans="3:33">
      <c r="C2416" t="s">
        <v>340</v>
      </c>
      <c r="D2416">
        <v>2005</v>
      </c>
      <c r="E2416" s="9">
        <v>0.30450518867924531</v>
      </c>
      <c r="F2416" s="9">
        <v>5.7239999999999999E-2</v>
      </c>
      <c r="G2416" s="9">
        <v>0.31999999999999995</v>
      </c>
      <c r="H2416" s="9">
        <v>0.32499999999999996</v>
      </c>
      <c r="I2416" s="9">
        <v>0.35333333333333333</v>
      </c>
      <c r="J2416" s="9">
        <v>0.51</v>
      </c>
      <c r="K2416" s="10">
        <v>0.88633333333333331</v>
      </c>
      <c r="L2416" s="9">
        <v>0.58399999999999996</v>
      </c>
      <c r="M2416" s="9">
        <v>0.97622386357351598</v>
      </c>
      <c r="N2416" s="10">
        <v>0.5</v>
      </c>
      <c r="O2416" s="10">
        <v>0.6</v>
      </c>
      <c r="P2416" s="9">
        <v>0.3</v>
      </c>
      <c r="Q2416" s="10">
        <v>0.20749999999999999</v>
      </c>
      <c r="R2416" s="9">
        <v>0.98141999999999996</v>
      </c>
      <c r="S2416" s="9">
        <v>0.60189902439024401</v>
      </c>
      <c r="T2416" s="11">
        <v>0.826298702</v>
      </c>
      <c r="U2416" s="9">
        <v>0.1830409375</v>
      </c>
      <c r="V2416" s="10">
        <v>0.62464315925000002</v>
      </c>
      <c r="W2416" s="9">
        <v>7.4530056941375461E-2</v>
      </c>
      <c r="X2416" s="9">
        <v>0.31479057632968399</v>
      </c>
      <c r="Y2416" s="9">
        <v>0.58000000000000007</v>
      </c>
      <c r="Z2416" s="9">
        <v>0.61</v>
      </c>
      <c r="AA2416" s="10">
        <v>4.674596166831143E-2</v>
      </c>
      <c r="AB2416" s="9">
        <v>0.71910399753039522</v>
      </c>
      <c r="AC2416" s="9">
        <v>0.57899999999999996</v>
      </c>
      <c r="AD2416" s="10">
        <v>0.464425536780674</v>
      </c>
      <c r="AE2416" s="10">
        <v>0.52786971299472607</v>
      </c>
      <c r="AF2416" s="9">
        <v>0.17040063482067999</v>
      </c>
      <c r="AG2416" s="9">
        <v>8.0208285714285718E-2</v>
      </c>
    </row>
    <row r="2417" spans="3:33">
      <c r="C2417" t="s">
        <v>340</v>
      </c>
      <c r="D2417">
        <v>2006</v>
      </c>
      <c r="E2417" s="9">
        <v>0.30450518867924531</v>
      </c>
      <c r="F2417" s="9">
        <v>5.7239999999999999E-2</v>
      </c>
      <c r="G2417" s="9">
        <v>0.31666666666666676</v>
      </c>
      <c r="H2417" s="9">
        <v>0.32499999999999996</v>
      </c>
      <c r="I2417" s="9">
        <v>0.35333333333333333</v>
      </c>
      <c r="J2417" s="9">
        <v>0.50333333333333341</v>
      </c>
      <c r="K2417" s="10">
        <v>0.88633333333333331</v>
      </c>
      <c r="L2417" s="9">
        <v>0.58140000000000003</v>
      </c>
      <c r="M2417" s="9">
        <v>0.98905181138855947</v>
      </c>
      <c r="N2417" s="10">
        <v>0.5</v>
      </c>
      <c r="O2417" s="10">
        <v>0.54</v>
      </c>
      <c r="P2417" s="9">
        <v>0.30599999986588955</v>
      </c>
      <c r="Q2417" s="10">
        <v>0.20749999999999999</v>
      </c>
      <c r="R2417" s="9">
        <v>0.98043999999999998</v>
      </c>
      <c r="S2417" s="9">
        <v>0.59790585365853799</v>
      </c>
      <c r="T2417" s="11">
        <v>0.826298702</v>
      </c>
      <c r="U2417" s="9">
        <v>0.18786841679999999</v>
      </c>
      <c r="V2417" s="10">
        <v>0.59581516916666666</v>
      </c>
      <c r="W2417" s="9">
        <v>7.4530056941375461E-2</v>
      </c>
      <c r="X2417" s="9">
        <v>0.31479057632968399</v>
      </c>
      <c r="Y2417" s="9">
        <v>0.58000000000000007</v>
      </c>
      <c r="Z2417" s="9">
        <v>0.61</v>
      </c>
      <c r="AA2417" s="10">
        <v>4.674596166831143E-2</v>
      </c>
      <c r="AB2417" s="9">
        <v>0.7249559974455928</v>
      </c>
      <c r="AC2417" s="9">
        <v>0.56200000000000006</v>
      </c>
      <c r="AD2417" s="10">
        <v>0.44657786792073201</v>
      </c>
      <c r="AE2417" s="10">
        <v>0.52442602507121205</v>
      </c>
      <c r="AF2417" s="9">
        <v>0.28611454314495111</v>
      </c>
      <c r="AG2417" s="9">
        <v>8.254128571428572E-2</v>
      </c>
    </row>
    <row r="2418" spans="3:33">
      <c r="C2418" t="s">
        <v>340</v>
      </c>
      <c r="D2418">
        <v>2007</v>
      </c>
      <c r="E2418" s="9">
        <v>0.30450518867924531</v>
      </c>
      <c r="F2418" s="9">
        <v>5.7239999999999999E-2</v>
      </c>
      <c r="G2418" s="9">
        <v>0.31333333333333324</v>
      </c>
      <c r="H2418" s="9">
        <v>0.32499999999999996</v>
      </c>
      <c r="I2418" s="9">
        <v>0.35333333333333333</v>
      </c>
      <c r="J2418" s="9">
        <v>0.49666666666666659</v>
      </c>
      <c r="K2418" s="10">
        <v>0.88633333333333331</v>
      </c>
      <c r="L2418" s="9">
        <v>0.57879999999999998</v>
      </c>
      <c r="M2418" s="9">
        <v>0.98929179301872605</v>
      </c>
      <c r="N2418" s="10">
        <v>0.5</v>
      </c>
      <c r="O2418" s="10">
        <v>0.71</v>
      </c>
      <c r="P2418" s="9">
        <v>0.31199999973177911</v>
      </c>
      <c r="Q2418" s="10">
        <v>0.20749999999999999</v>
      </c>
      <c r="R2418" s="9">
        <v>0.97946</v>
      </c>
      <c r="S2418" s="9">
        <v>0.59333414634146386</v>
      </c>
      <c r="T2418" s="11">
        <v>0.826298702</v>
      </c>
      <c r="U2418" s="9">
        <v>8.6327086730000002E-2</v>
      </c>
      <c r="V2418" s="10">
        <v>0.5669871790833334</v>
      </c>
      <c r="W2418" s="9">
        <v>7.4530056941375461E-2</v>
      </c>
      <c r="X2418" s="9">
        <v>0.31479057632968399</v>
      </c>
      <c r="Y2418" s="9">
        <v>0.58000000000000007</v>
      </c>
      <c r="Z2418" s="9">
        <v>0.61</v>
      </c>
      <c r="AA2418" s="10">
        <v>4.674596166831143E-2</v>
      </c>
      <c r="AB2418" s="9">
        <v>0.73080799736079038</v>
      </c>
      <c r="AC2418" s="9">
        <v>0.58099999999999996</v>
      </c>
      <c r="AD2418" s="10">
        <v>0.45903646928048003</v>
      </c>
      <c r="AE2418" s="10">
        <v>0.4816299162095512</v>
      </c>
      <c r="AF2418" s="9">
        <v>0.33920062511201998</v>
      </c>
      <c r="AG2418" s="9">
        <v>9.1476714285714286E-2</v>
      </c>
    </row>
    <row r="2419" spans="3:33">
      <c r="C2419" t="s">
        <v>340</v>
      </c>
      <c r="D2419">
        <v>2008</v>
      </c>
      <c r="E2419" s="9">
        <v>0.30450518867924531</v>
      </c>
      <c r="F2419" s="9">
        <v>5.7239999999999999E-2</v>
      </c>
      <c r="G2419" s="9">
        <v>0.31000000000000005</v>
      </c>
      <c r="H2419" s="9">
        <v>0.32499999999999996</v>
      </c>
      <c r="I2419" s="9">
        <v>0.35333333333333333</v>
      </c>
      <c r="J2419" s="9">
        <v>0.49</v>
      </c>
      <c r="K2419" s="10">
        <v>0.88633333333333331</v>
      </c>
      <c r="L2419" s="9">
        <v>0.57619999999999993</v>
      </c>
      <c r="M2419" s="9">
        <v>0.98873807362822608</v>
      </c>
      <c r="N2419" s="10">
        <v>0.5</v>
      </c>
      <c r="O2419" s="10">
        <v>0.72419999968260518</v>
      </c>
      <c r="P2419" s="9">
        <v>0.31799999959766867</v>
      </c>
      <c r="Q2419" s="10">
        <v>0.20749999999999999</v>
      </c>
      <c r="R2419" s="9">
        <v>0.97848000000000002</v>
      </c>
      <c r="S2419" s="9">
        <v>0.58809414634146406</v>
      </c>
      <c r="T2419" s="11">
        <v>0.826298702</v>
      </c>
      <c r="U2419" s="9">
        <v>0.11417447479999999</v>
      </c>
      <c r="V2419" s="10">
        <v>0.53815918900000004</v>
      </c>
      <c r="W2419" s="9">
        <v>7.4530056941375461E-2</v>
      </c>
      <c r="X2419" s="9">
        <v>0.31479057632968399</v>
      </c>
      <c r="Y2419" s="9">
        <v>0.58000000000000007</v>
      </c>
      <c r="Z2419" s="9">
        <v>0.61</v>
      </c>
      <c r="AA2419" s="10">
        <v>4.674596166831143E-2</v>
      </c>
      <c r="AB2419" s="9">
        <v>0.73665999727598808</v>
      </c>
      <c r="AC2419" s="9">
        <v>0.58299999999999996</v>
      </c>
      <c r="AD2419" s="10">
        <v>0.47779031183279602</v>
      </c>
      <c r="AE2419" s="10">
        <v>0.46125772733394604</v>
      </c>
      <c r="AF2419" s="9">
        <v>0.49036416342985667</v>
      </c>
      <c r="AG2419" s="9">
        <v>0.11426771428571428</v>
      </c>
    </row>
    <row r="2420" spans="3:33">
      <c r="C2420" t="s">
        <v>340</v>
      </c>
      <c r="D2420">
        <v>2009</v>
      </c>
      <c r="E2420" s="9">
        <v>0.30450518867924531</v>
      </c>
      <c r="F2420" s="9">
        <v>5.7239999999999999E-2</v>
      </c>
      <c r="G2420" s="9">
        <v>0.32379999969154594</v>
      </c>
      <c r="H2420" s="9">
        <v>0.32499999999999996</v>
      </c>
      <c r="I2420" s="9">
        <v>0.35333333333333333</v>
      </c>
      <c r="J2420" s="9">
        <v>0.50019999977201224</v>
      </c>
      <c r="K2420" s="10">
        <v>0.88633333333333331</v>
      </c>
      <c r="L2420" s="9">
        <v>0.5736</v>
      </c>
      <c r="M2420" s="9">
        <v>0.98873807362822608</v>
      </c>
      <c r="N2420" s="10">
        <v>0.5</v>
      </c>
      <c r="O2420" s="10">
        <v>0.7383999993652105</v>
      </c>
      <c r="P2420" s="9">
        <v>0.32399999946355817</v>
      </c>
      <c r="Q2420" s="10">
        <v>0.20749999999999999</v>
      </c>
      <c r="R2420" s="9">
        <v>0.97848000000000002</v>
      </c>
      <c r="S2420" s="9">
        <v>0.61033226291757414</v>
      </c>
      <c r="T2420" s="11">
        <v>0.826298702</v>
      </c>
      <c r="U2420" s="9">
        <v>0.1399622244</v>
      </c>
      <c r="V2420" s="10">
        <v>0.54892237253942411</v>
      </c>
      <c r="W2420" s="9">
        <v>7.4530056941375461E-2</v>
      </c>
      <c r="X2420" s="9">
        <v>0.31479057632968399</v>
      </c>
      <c r="Y2420" s="9">
        <v>0.58000000000000007</v>
      </c>
      <c r="Z2420" s="9">
        <v>0.61</v>
      </c>
      <c r="AA2420" s="10">
        <v>4.674596166831143E-2</v>
      </c>
      <c r="AB2420" s="9">
        <v>0.74251199719118566</v>
      </c>
      <c r="AC2420" s="9">
        <v>0.56299999999999994</v>
      </c>
      <c r="AD2420" s="10">
        <v>0.47066652770299805</v>
      </c>
      <c r="AE2420" s="10">
        <v>0.43767051585679201</v>
      </c>
      <c r="AF2420" s="9">
        <v>0.61179072571876336</v>
      </c>
      <c r="AG2420" s="9">
        <v>0.11494057142857143</v>
      </c>
    </row>
    <row r="2421" spans="3:33">
      <c r="C2421" t="s">
        <v>340</v>
      </c>
      <c r="D2421">
        <v>2010</v>
      </c>
      <c r="E2421" s="9">
        <v>0.30450518867924531</v>
      </c>
      <c r="F2421" s="9">
        <v>5.7239999999999999E-2</v>
      </c>
      <c r="G2421" s="9">
        <v>0.33759999938309193</v>
      </c>
      <c r="H2421" s="9">
        <v>0.32499999999999996</v>
      </c>
      <c r="I2421" s="9">
        <v>0.35333333333333333</v>
      </c>
      <c r="J2421" s="9">
        <v>0.51039999954402449</v>
      </c>
      <c r="K2421" s="10">
        <v>0.88633333333333331</v>
      </c>
      <c r="L2421" s="9">
        <v>0.57933599987179041</v>
      </c>
      <c r="M2421" s="9">
        <v>0.98873807362822608</v>
      </c>
      <c r="N2421" s="10">
        <v>0.5</v>
      </c>
      <c r="O2421" s="10">
        <v>0.75259999904781572</v>
      </c>
      <c r="P2421" s="9">
        <v>0.32999999932944774</v>
      </c>
      <c r="Q2421" s="10">
        <v>0.20749999999999999</v>
      </c>
      <c r="R2421" s="9">
        <v>0.97848000000000002</v>
      </c>
      <c r="S2421" s="9">
        <v>0.63257037949368422</v>
      </c>
      <c r="T2421" s="11">
        <v>0.826298702</v>
      </c>
      <c r="U2421" s="9">
        <v>0.141361846612716</v>
      </c>
      <c r="V2421" s="10">
        <v>0.55968555607884818</v>
      </c>
      <c r="W2421" s="9">
        <v>7.4530056941375461E-2</v>
      </c>
      <c r="X2421" s="9">
        <v>0.31479057632968399</v>
      </c>
      <c r="Y2421" s="9">
        <v>0.58000000000000007</v>
      </c>
      <c r="Z2421" s="9">
        <v>0.61</v>
      </c>
      <c r="AA2421" s="10">
        <v>4.674596166831143E-2</v>
      </c>
      <c r="AB2421" s="9">
        <v>0.74836399710638324</v>
      </c>
      <c r="AC2421" s="9">
        <v>0.54600000000000004</v>
      </c>
      <c r="AD2421" s="10">
        <v>0.47095986241941146</v>
      </c>
      <c r="AE2421" s="10">
        <v>0.4382938106842923</v>
      </c>
      <c r="AF2421" s="9">
        <v>0.60567281859832167</v>
      </c>
      <c r="AG2421" s="9">
        <v>0.11379116573997694</v>
      </c>
    </row>
    <row r="2422" spans="3:33">
      <c r="C2422" t="s">
        <v>342</v>
      </c>
      <c r="D2422">
        <v>1995</v>
      </c>
      <c r="E2422" s="9">
        <v>0.5</v>
      </c>
      <c r="F2422" s="9">
        <v>5.7239999999999999E-2</v>
      </c>
      <c r="G2422" s="9">
        <v>0.10899999778717762</v>
      </c>
      <c r="H2422" s="9">
        <v>0.5</v>
      </c>
      <c r="I2422" s="9">
        <v>0</v>
      </c>
      <c r="J2422" s="9">
        <v>0.17199999794363974</v>
      </c>
      <c r="K2422" s="10">
        <v>0.28666666666666668</v>
      </c>
      <c r="L2422" s="9">
        <v>0.49099999999999999</v>
      </c>
      <c r="M2422" s="9">
        <v>0.79921122576402048</v>
      </c>
      <c r="N2422" s="10">
        <v>0.32</v>
      </c>
      <c r="O2422" s="10">
        <v>0</v>
      </c>
      <c r="P2422" s="9">
        <v>0.01</v>
      </c>
      <c r="Q2422" s="10">
        <v>7.4999999999999997E-2</v>
      </c>
      <c r="R2422" s="9">
        <v>0.66998399999999991</v>
      </c>
      <c r="S2422" s="9">
        <v>0.26289430894308996</v>
      </c>
      <c r="T2422" s="11">
        <v>4.4444444E-2</v>
      </c>
      <c r="U2422" s="9">
        <v>0</v>
      </c>
      <c r="V2422" s="10">
        <v>6.9154554999999998E-3</v>
      </c>
      <c r="W2422" s="9">
        <v>7.4530056941375461E-2</v>
      </c>
      <c r="X2422" s="9" t="e">
        <v>#N/A</v>
      </c>
      <c r="Y2422" s="9">
        <v>0</v>
      </c>
      <c r="Z2422" s="9">
        <v>0.54</v>
      </c>
      <c r="AA2422" s="10">
        <v>4.674596166831143E-2</v>
      </c>
      <c r="AB2422" s="9">
        <v>0.43569999175854579</v>
      </c>
      <c r="AC2422" s="9">
        <v>0.40076000145822765</v>
      </c>
      <c r="AD2422" s="10">
        <v>0.28333300074719381</v>
      </c>
      <c r="AE2422" s="10">
        <v>0.228979240228146</v>
      </c>
      <c r="AF2422" s="9">
        <v>0.57739875423717102</v>
      </c>
      <c r="AG2422" s="9">
        <v>0.5210668608207788</v>
      </c>
    </row>
    <row r="2423" spans="3:33">
      <c r="C2423" t="s">
        <v>342</v>
      </c>
      <c r="D2423">
        <v>1996</v>
      </c>
      <c r="E2423" s="9">
        <v>0.5</v>
      </c>
      <c r="F2423" s="9">
        <v>5.7239999999999999E-2</v>
      </c>
      <c r="G2423" s="9">
        <v>8.9199998229742006E-2</v>
      </c>
      <c r="H2423" s="9">
        <v>0.5</v>
      </c>
      <c r="I2423" s="9">
        <v>0</v>
      </c>
      <c r="J2423" s="9">
        <v>0.15359999835491178</v>
      </c>
      <c r="K2423" s="10">
        <v>0.28666666666666668</v>
      </c>
      <c r="L2423" s="9">
        <v>0.49060000000000004</v>
      </c>
      <c r="M2423" s="9">
        <v>0.79921122576402048</v>
      </c>
      <c r="N2423" s="10">
        <v>0.32</v>
      </c>
      <c r="O2423" s="10">
        <v>0.01</v>
      </c>
      <c r="P2423" s="9">
        <v>0.01</v>
      </c>
      <c r="Q2423" s="10">
        <v>7.4999999999999997E-2</v>
      </c>
      <c r="R2423" s="9">
        <v>0.66998399999999991</v>
      </c>
      <c r="S2423" s="9">
        <v>0.26105691056910585</v>
      </c>
      <c r="T2423" s="11">
        <v>4.4444444E-2</v>
      </c>
      <c r="U2423" s="9">
        <v>0</v>
      </c>
      <c r="V2423" s="10">
        <v>6.3296160999999993E-3</v>
      </c>
      <c r="W2423" s="9">
        <v>7.4530056941375461E-2</v>
      </c>
      <c r="X2423" s="9" t="e">
        <v>#N/A</v>
      </c>
      <c r="Y2423" s="9">
        <v>0</v>
      </c>
      <c r="Z2423" s="9">
        <v>0.54</v>
      </c>
      <c r="AA2423" s="10">
        <v>4.674596166831143E-2</v>
      </c>
      <c r="AB2423" s="9">
        <v>0.42315999188683662</v>
      </c>
      <c r="AC2423" s="9">
        <v>0.41008000124990945</v>
      </c>
      <c r="AD2423" s="10">
        <v>0.27891122535308999</v>
      </c>
      <c r="AE2423" s="10">
        <v>0.22344820444058602</v>
      </c>
      <c r="AF2423" s="9">
        <v>0.59148165029810529</v>
      </c>
      <c r="AG2423" s="9">
        <v>0.53477914622857103</v>
      </c>
    </row>
    <row r="2424" spans="3:33">
      <c r="C2424" t="s">
        <v>342</v>
      </c>
      <c r="D2424">
        <v>1997</v>
      </c>
      <c r="E2424" s="9">
        <v>0.5</v>
      </c>
      <c r="F2424" s="9">
        <v>5.7239999999999999E-2</v>
      </c>
      <c r="G2424" s="9">
        <v>6.9399998672306507E-2</v>
      </c>
      <c r="H2424" s="9">
        <v>0.5</v>
      </c>
      <c r="I2424" s="9">
        <v>0</v>
      </c>
      <c r="J2424" s="9">
        <v>0.13519999876618383</v>
      </c>
      <c r="K2424" s="10">
        <v>0.28666666666666668</v>
      </c>
      <c r="L2424" s="9">
        <v>0.49020000000000002</v>
      </c>
      <c r="M2424" s="9">
        <v>0.79921122576402048</v>
      </c>
      <c r="N2424" s="10">
        <v>0.32</v>
      </c>
      <c r="O2424" s="10">
        <v>0.04</v>
      </c>
      <c r="P2424" s="9">
        <v>0.01</v>
      </c>
      <c r="Q2424" s="10">
        <v>7.4999999999999997E-2</v>
      </c>
      <c r="R2424" s="9">
        <v>0.66998399999999991</v>
      </c>
      <c r="S2424" s="9">
        <v>0.25921951219512207</v>
      </c>
      <c r="T2424" s="11">
        <v>4.4444444E-2</v>
      </c>
      <c r="U2424" s="9">
        <v>1.1693399E-4</v>
      </c>
      <c r="V2424" s="10">
        <v>5.7437766999999997E-3</v>
      </c>
      <c r="W2424" s="9">
        <v>7.4530056941375461E-2</v>
      </c>
      <c r="X2424" s="9" t="e">
        <v>#N/A</v>
      </c>
      <c r="Y2424" s="9">
        <v>0</v>
      </c>
      <c r="Z2424" s="9">
        <v>0.54</v>
      </c>
      <c r="AA2424" s="10">
        <v>4.674596166831143E-2</v>
      </c>
      <c r="AB2424" s="9">
        <v>0.41061999201512744</v>
      </c>
      <c r="AC2424" s="9">
        <v>0.4194000010415912</v>
      </c>
      <c r="AD2424" s="10">
        <v>0.19424294571116302</v>
      </c>
      <c r="AE2424" s="10">
        <v>0.24726852255998502</v>
      </c>
      <c r="AF2424" s="9">
        <v>0.60556454635903967</v>
      </c>
      <c r="AG2424" s="9">
        <v>0.54849143163636327</v>
      </c>
    </row>
    <row r="2425" spans="3:33">
      <c r="C2425" t="s">
        <v>342</v>
      </c>
      <c r="D2425">
        <v>1998</v>
      </c>
      <c r="E2425" s="9">
        <v>0.5</v>
      </c>
      <c r="F2425" s="9">
        <v>5.7239999999999999E-2</v>
      </c>
      <c r="G2425" s="9">
        <v>4.9599999114871007E-2</v>
      </c>
      <c r="H2425" s="9">
        <v>0.5</v>
      </c>
      <c r="I2425" s="9">
        <v>0</v>
      </c>
      <c r="J2425" s="9">
        <v>0.11679999917745587</v>
      </c>
      <c r="K2425" s="10">
        <v>0.28666666666666668</v>
      </c>
      <c r="L2425" s="9">
        <v>0.48979999999999996</v>
      </c>
      <c r="M2425" s="9">
        <v>0.79921122576402048</v>
      </c>
      <c r="N2425" s="10">
        <v>0.32</v>
      </c>
      <c r="O2425" s="10">
        <v>0</v>
      </c>
      <c r="P2425" s="9">
        <v>0.01</v>
      </c>
      <c r="Q2425" s="10">
        <v>7.4999999999999997E-2</v>
      </c>
      <c r="R2425" s="9">
        <v>0.66998399999999991</v>
      </c>
      <c r="S2425" s="9">
        <v>0.2585691056910574</v>
      </c>
      <c r="T2425" s="11">
        <v>4.4444444E-2</v>
      </c>
      <c r="U2425" s="9">
        <v>8.3002809999999991E-5</v>
      </c>
      <c r="V2425" s="10">
        <v>5.1579373000000001E-3</v>
      </c>
      <c r="W2425" s="9">
        <v>7.4530056941375461E-2</v>
      </c>
      <c r="X2425" s="9" t="e">
        <v>#N/A</v>
      </c>
      <c r="Y2425" s="9">
        <v>0</v>
      </c>
      <c r="Z2425" s="9">
        <v>0.54</v>
      </c>
      <c r="AA2425" s="10">
        <v>4.674596166831143E-2</v>
      </c>
      <c r="AB2425" s="9">
        <v>0.39807999214341827</v>
      </c>
      <c r="AC2425" s="9">
        <v>0.42872000083327294</v>
      </c>
      <c r="AD2425" s="10">
        <v>0.10957466606923601</v>
      </c>
      <c r="AE2425" s="10">
        <v>0.27108884067938399</v>
      </c>
      <c r="AF2425" s="9">
        <v>0.61964744241997394</v>
      </c>
      <c r="AG2425" s="9">
        <v>0.5622037170441555</v>
      </c>
    </row>
    <row r="2426" spans="3:33">
      <c r="C2426" t="s">
        <v>342</v>
      </c>
      <c r="D2426">
        <v>1999</v>
      </c>
      <c r="E2426" s="9">
        <v>0.5</v>
      </c>
      <c r="F2426" s="9">
        <v>5.7239999999999999E-2</v>
      </c>
      <c r="G2426" s="9">
        <v>2.9799999557435508E-2</v>
      </c>
      <c r="H2426" s="9">
        <v>0.5</v>
      </c>
      <c r="I2426" s="9">
        <v>0</v>
      </c>
      <c r="J2426" s="9">
        <v>9.8399999588727916E-2</v>
      </c>
      <c r="K2426" s="10">
        <v>0.28666666666666668</v>
      </c>
      <c r="L2426" s="9">
        <v>0.4894</v>
      </c>
      <c r="M2426" s="9">
        <v>0.79921122576402048</v>
      </c>
      <c r="N2426" s="10">
        <v>0.32</v>
      </c>
      <c r="O2426" s="10">
        <v>0.01</v>
      </c>
      <c r="P2426" s="9">
        <v>0.01</v>
      </c>
      <c r="Q2426" s="10">
        <v>7.4999999999999997E-2</v>
      </c>
      <c r="R2426" s="9">
        <v>0.66998399999999991</v>
      </c>
      <c r="S2426" s="9">
        <v>0.25791869918699262</v>
      </c>
      <c r="T2426" s="11">
        <v>4.4444444E-2</v>
      </c>
      <c r="U2426" s="9">
        <v>6.7325457000000008E-4</v>
      </c>
      <c r="V2426" s="10">
        <v>4.5720978999999997E-3</v>
      </c>
      <c r="W2426" s="9">
        <v>7.4530056941375461E-2</v>
      </c>
      <c r="X2426" s="9" t="e">
        <v>#N/A</v>
      </c>
      <c r="Y2426" s="9">
        <v>0</v>
      </c>
      <c r="Z2426" s="9">
        <v>0.54</v>
      </c>
      <c r="AA2426" s="10">
        <v>4.674596166831143E-2</v>
      </c>
      <c r="AB2426" s="9">
        <v>0.3855399922717091</v>
      </c>
      <c r="AC2426" s="9">
        <v>0.43804000062495468</v>
      </c>
      <c r="AD2426" s="10">
        <v>0.13496145185195899</v>
      </c>
      <c r="AE2426" s="10">
        <v>0.31368227897520101</v>
      </c>
      <c r="AF2426" s="9">
        <v>0.63373033848090832</v>
      </c>
      <c r="AG2426" s="9">
        <v>0.57591600245194785</v>
      </c>
    </row>
    <row r="2427" spans="3:33">
      <c r="C2427" t="s">
        <v>342</v>
      </c>
      <c r="D2427">
        <v>2000</v>
      </c>
      <c r="E2427" s="9">
        <v>0.5</v>
      </c>
      <c r="F2427" s="9">
        <v>5.7239999999999999E-2</v>
      </c>
      <c r="G2427" s="9">
        <v>1.0000000000000009E-2</v>
      </c>
      <c r="H2427" s="9">
        <v>0.5</v>
      </c>
      <c r="I2427" s="9">
        <v>0</v>
      </c>
      <c r="J2427" s="9">
        <v>7.999999999999996E-2</v>
      </c>
      <c r="K2427" s="10">
        <v>0.28666666666666668</v>
      </c>
      <c r="L2427" s="9">
        <v>0.48899999999999999</v>
      </c>
      <c r="M2427" s="9">
        <v>0.79921122576402048</v>
      </c>
      <c r="N2427" s="10">
        <v>0.32</v>
      </c>
      <c r="O2427" s="10">
        <v>0.01</v>
      </c>
      <c r="P2427" s="9">
        <v>0.01</v>
      </c>
      <c r="Q2427" s="10">
        <v>7.4999999999999997E-2</v>
      </c>
      <c r="R2427" s="9">
        <v>0.66998399999999991</v>
      </c>
      <c r="S2427" s="9">
        <v>0.25726829268292795</v>
      </c>
      <c r="T2427" s="11">
        <v>4.4444444E-2</v>
      </c>
      <c r="U2427" s="9">
        <v>1.0792805759999999E-2</v>
      </c>
      <c r="V2427" s="10">
        <v>3.9862585000000001E-3</v>
      </c>
      <c r="W2427" s="9">
        <v>7.4530056941375461E-2</v>
      </c>
      <c r="X2427" s="9" t="e">
        <v>#N/A</v>
      </c>
      <c r="Y2427" s="9">
        <v>0</v>
      </c>
      <c r="Z2427" s="9">
        <v>0.54</v>
      </c>
      <c r="AA2427" s="10">
        <v>4.674596166831143E-2</v>
      </c>
      <c r="AB2427" s="9">
        <v>0.37299999240000004</v>
      </c>
      <c r="AC2427" s="9">
        <v>0.44736000041663648</v>
      </c>
      <c r="AD2427" s="10">
        <v>0.16034823763468201</v>
      </c>
      <c r="AE2427" s="10">
        <v>0.35627571727101798</v>
      </c>
      <c r="AF2427" s="9">
        <v>0.64781323454184259</v>
      </c>
      <c r="AG2427" s="9">
        <v>0.58962828785973997</v>
      </c>
    </row>
    <row r="2428" spans="3:33">
      <c r="C2428" t="s">
        <v>342</v>
      </c>
      <c r="D2428">
        <v>2001</v>
      </c>
      <c r="E2428" s="9">
        <v>0.5</v>
      </c>
      <c r="F2428" s="9">
        <v>5.7239999999999999E-2</v>
      </c>
      <c r="G2428" s="9">
        <v>1.0000000000000009E-2</v>
      </c>
      <c r="H2428" s="9">
        <v>0.5</v>
      </c>
      <c r="I2428" s="9">
        <v>0</v>
      </c>
      <c r="J2428" s="9">
        <v>7.999999999999996E-2</v>
      </c>
      <c r="K2428" s="10">
        <v>0.28666666666666668</v>
      </c>
      <c r="L2428" s="9">
        <v>0.48820000000000002</v>
      </c>
      <c r="M2428" s="9">
        <v>0.79921122576402048</v>
      </c>
      <c r="N2428" s="10">
        <v>0.32</v>
      </c>
      <c r="O2428" s="10">
        <v>0.03</v>
      </c>
      <c r="P2428" s="9">
        <v>0.01</v>
      </c>
      <c r="Q2428" s="10">
        <v>7.4999999999999997E-2</v>
      </c>
      <c r="R2428" s="9">
        <v>0.66998399999999991</v>
      </c>
      <c r="S2428" s="9">
        <v>0.25629268292683005</v>
      </c>
      <c r="T2428" s="11">
        <v>4.4444444E-2</v>
      </c>
      <c r="U2428" s="9">
        <v>1.2306725039999999E-2</v>
      </c>
      <c r="V2428" s="10">
        <v>3.9106326E-3</v>
      </c>
      <c r="W2428" s="9">
        <v>7.4530056941375461E-2</v>
      </c>
      <c r="X2428" s="9" t="e">
        <v>#N/A</v>
      </c>
      <c r="Y2428" s="9">
        <v>0</v>
      </c>
      <c r="Z2428" s="9">
        <v>0.54</v>
      </c>
      <c r="AA2428" s="10">
        <v>4.674596166831143E-2</v>
      </c>
      <c r="AB2428" s="9">
        <v>0.39169999335000005</v>
      </c>
      <c r="AC2428" s="9">
        <v>0.45668000020831828</v>
      </c>
      <c r="AD2428" s="10">
        <v>0.25129676652532601</v>
      </c>
      <c r="AE2428" s="10">
        <v>0.41586897911658599</v>
      </c>
      <c r="AF2428" s="9">
        <v>0.66189613060277697</v>
      </c>
      <c r="AG2428" s="9">
        <v>0.60334057326753232</v>
      </c>
    </row>
    <row r="2429" spans="3:33">
      <c r="C2429" t="s">
        <v>342</v>
      </c>
      <c r="D2429">
        <v>2002</v>
      </c>
      <c r="E2429" s="9">
        <v>0.5</v>
      </c>
      <c r="F2429" s="9">
        <v>5.7239999999999999E-2</v>
      </c>
      <c r="G2429" s="9">
        <v>1.0000000000000009E-2</v>
      </c>
      <c r="H2429" s="9">
        <v>0.5</v>
      </c>
      <c r="I2429" s="9">
        <v>0</v>
      </c>
      <c r="J2429" s="9">
        <v>7.999999999999996E-2</v>
      </c>
      <c r="K2429" s="10">
        <v>0.28666666666666668</v>
      </c>
      <c r="L2429" s="9">
        <v>0.4874</v>
      </c>
      <c r="M2429" s="9">
        <v>0.79921122576402048</v>
      </c>
      <c r="N2429" s="10">
        <v>0.32</v>
      </c>
      <c r="O2429" s="10">
        <v>0.01</v>
      </c>
      <c r="P2429" s="9">
        <v>0.01</v>
      </c>
      <c r="Q2429" s="10">
        <v>7.4999999999999997E-2</v>
      </c>
      <c r="R2429" s="9">
        <v>0.66998399999999991</v>
      </c>
      <c r="S2429" s="9">
        <v>0.25429268292682994</v>
      </c>
      <c r="T2429" s="11">
        <v>4.4444444E-2</v>
      </c>
      <c r="U2429" s="9">
        <v>4.7866248500000007E-3</v>
      </c>
      <c r="V2429" s="10">
        <v>3.8350067E-3</v>
      </c>
      <c r="W2429" s="9">
        <v>7.4530056941375461E-2</v>
      </c>
      <c r="X2429" s="9" t="e">
        <v>#N/A</v>
      </c>
      <c r="Y2429" s="9">
        <v>0</v>
      </c>
      <c r="Z2429" s="9">
        <v>0.54</v>
      </c>
      <c r="AA2429" s="10">
        <v>4.674596166831143E-2</v>
      </c>
      <c r="AB2429" s="9">
        <v>0.41039999429999996</v>
      </c>
      <c r="AC2429" s="9">
        <v>0.46600000000000003</v>
      </c>
      <c r="AD2429" s="10">
        <v>0.34224529541596999</v>
      </c>
      <c r="AE2429" s="10">
        <v>0.47546224096215395</v>
      </c>
      <c r="AF2429" s="9">
        <v>0.67597902666371135</v>
      </c>
      <c r="AG2429" s="9">
        <v>0.61705285867532456</v>
      </c>
    </row>
    <row r="2430" spans="3:33">
      <c r="C2430" t="s">
        <v>342</v>
      </c>
      <c r="D2430">
        <v>2003</v>
      </c>
      <c r="E2430" s="9">
        <v>0.5</v>
      </c>
      <c r="F2430" s="9">
        <v>5.7239999999999999E-2</v>
      </c>
      <c r="G2430" s="9">
        <v>1.0000000000000009E-2</v>
      </c>
      <c r="H2430" s="9">
        <v>0.5</v>
      </c>
      <c r="I2430" s="9">
        <v>0</v>
      </c>
      <c r="J2430" s="9">
        <v>7.999999999999996E-2</v>
      </c>
      <c r="K2430" s="10">
        <v>0.28666666666666668</v>
      </c>
      <c r="L2430" s="9">
        <v>0.48659999999999998</v>
      </c>
      <c r="M2430" s="9">
        <v>0.79921122576402048</v>
      </c>
      <c r="N2430" s="10">
        <v>0.32</v>
      </c>
      <c r="O2430" s="10">
        <v>0.02</v>
      </c>
      <c r="P2430" s="9">
        <v>0.01</v>
      </c>
      <c r="Q2430" s="10">
        <v>7.4999999999999997E-2</v>
      </c>
      <c r="R2430" s="9">
        <v>0.66998399999999991</v>
      </c>
      <c r="S2430" s="9">
        <v>0.25126829268292794</v>
      </c>
      <c r="T2430" s="11">
        <v>4.4444444E-2</v>
      </c>
      <c r="U2430" s="9">
        <v>1.736747173E-2</v>
      </c>
      <c r="V2430" s="10">
        <v>3.7593807999999999E-3</v>
      </c>
      <c r="W2430" s="9">
        <v>7.4530056941375461E-2</v>
      </c>
      <c r="X2430" s="9" t="e">
        <v>#N/A</v>
      </c>
      <c r="Y2430" s="9">
        <v>0</v>
      </c>
      <c r="Z2430" s="9">
        <v>0.54</v>
      </c>
      <c r="AA2430" s="10">
        <v>4.674596166831143E-2</v>
      </c>
      <c r="AB2430" s="9">
        <v>0.42909999524999998</v>
      </c>
      <c r="AC2430" s="9">
        <v>0.435</v>
      </c>
      <c r="AD2430" s="10">
        <v>0.34058401191534798</v>
      </c>
      <c r="AE2430" s="10">
        <v>0.49459029842871705</v>
      </c>
      <c r="AF2430" s="9">
        <v>0.69006192272464562</v>
      </c>
      <c r="AG2430" s="9">
        <v>0.63076514408311668</v>
      </c>
    </row>
    <row r="2431" spans="3:33">
      <c r="C2431" t="s">
        <v>342</v>
      </c>
      <c r="D2431">
        <v>2004</v>
      </c>
      <c r="E2431" s="9">
        <v>0.5</v>
      </c>
      <c r="F2431" s="9">
        <v>5.7239999999999999E-2</v>
      </c>
      <c r="G2431" s="9">
        <v>1.0000000000000009E-2</v>
      </c>
      <c r="H2431" s="9">
        <v>0.5</v>
      </c>
      <c r="I2431" s="9">
        <v>0</v>
      </c>
      <c r="J2431" s="9">
        <v>7.999999999999996E-2</v>
      </c>
      <c r="K2431" s="10">
        <v>0.28666666666666668</v>
      </c>
      <c r="L2431" s="9">
        <v>0.48580000000000001</v>
      </c>
      <c r="M2431" s="9">
        <v>0.79921122576402048</v>
      </c>
      <c r="N2431" s="10">
        <v>0.32</v>
      </c>
      <c r="O2431" s="10">
        <v>0.03</v>
      </c>
      <c r="P2431" s="9">
        <v>0.01</v>
      </c>
      <c r="Q2431" s="10">
        <v>7.4999999999999997E-2</v>
      </c>
      <c r="R2431" s="9">
        <v>0.66998399999999991</v>
      </c>
      <c r="S2431" s="9">
        <v>0.24834146341463392</v>
      </c>
      <c r="T2431" s="11">
        <v>4.4444444E-2</v>
      </c>
      <c r="U2431" s="9">
        <v>1.2490921340000001E-2</v>
      </c>
      <c r="V2431" s="10">
        <v>3.6837548999999999E-3</v>
      </c>
      <c r="W2431" s="9">
        <v>7.4530056941375461E-2</v>
      </c>
      <c r="X2431" s="9" t="e">
        <v>#N/A</v>
      </c>
      <c r="Y2431" s="9">
        <v>0</v>
      </c>
      <c r="Z2431" s="9">
        <v>0.54</v>
      </c>
      <c r="AA2431" s="10">
        <v>4.674596166831143E-2</v>
      </c>
      <c r="AB2431" s="9">
        <v>0.44779999619999999</v>
      </c>
      <c r="AC2431" s="9">
        <v>0.45683333333333337</v>
      </c>
      <c r="AD2431" s="10">
        <v>0.32834034977083004</v>
      </c>
      <c r="AE2431" s="10">
        <v>0.47957131978809003</v>
      </c>
      <c r="AF2431" s="9">
        <v>0.70414481878558</v>
      </c>
      <c r="AG2431" s="9">
        <v>0.64447742949090903</v>
      </c>
    </row>
    <row r="2432" spans="3:33">
      <c r="C2432" t="s">
        <v>342</v>
      </c>
      <c r="D2432">
        <v>2005</v>
      </c>
      <c r="E2432" s="9">
        <v>0.5</v>
      </c>
      <c r="F2432" s="9">
        <v>5.7239999999999999E-2</v>
      </c>
      <c r="G2432" s="9">
        <v>1.0000000000000009E-2</v>
      </c>
      <c r="H2432" s="9">
        <v>0.5</v>
      </c>
      <c r="I2432" s="9">
        <v>0</v>
      </c>
      <c r="J2432" s="9">
        <v>7.999999999999996E-2</v>
      </c>
      <c r="K2432" s="10">
        <v>0.28666666666666668</v>
      </c>
      <c r="L2432" s="9">
        <v>0.48499999999999999</v>
      </c>
      <c r="M2432" s="9">
        <v>0.79921122576402048</v>
      </c>
      <c r="N2432" s="10">
        <v>0.32</v>
      </c>
      <c r="O2432" s="10">
        <v>0.01</v>
      </c>
      <c r="P2432" s="9">
        <v>0.01</v>
      </c>
      <c r="Q2432" s="10">
        <v>7.4999999999999997E-2</v>
      </c>
      <c r="R2432" s="9">
        <v>0.66998399999999991</v>
      </c>
      <c r="S2432" s="9">
        <v>0.24731707317073193</v>
      </c>
      <c r="T2432" s="11">
        <v>4.4444444E-2</v>
      </c>
      <c r="U2432" s="9">
        <v>8.8017365899999995E-3</v>
      </c>
      <c r="V2432" s="10">
        <v>3.6081289999999999E-3</v>
      </c>
      <c r="W2432" s="9">
        <v>7.4530056941375461E-2</v>
      </c>
      <c r="X2432" s="9" t="e">
        <v>#N/A</v>
      </c>
      <c r="Y2432" s="9">
        <v>0</v>
      </c>
      <c r="Z2432" s="9">
        <v>0.54</v>
      </c>
      <c r="AA2432" s="10">
        <v>4.674596166831143E-2</v>
      </c>
      <c r="AB2432" s="9">
        <v>0.46649999715000001</v>
      </c>
      <c r="AC2432" s="9">
        <v>0.47866666666666668</v>
      </c>
      <c r="AD2432" s="10">
        <v>0.32690069021478202</v>
      </c>
      <c r="AE2432" s="10">
        <v>0.46115554137192005</v>
      </c>
      <c r="AF2432" s="9">
        <v>0.82289732269458782</v>
      </c>
      <c r="AG2432" s="9">
        <v>0.65818971489870126</v>
      </c>
    </row>
    <row r="2433" spans="3:33">
      <c r="C2433" t="s">
        <v>342</v>
      </c>
      <c r="D2433">
        <v>2006</v>
      </c>
      <c r="E2433" s="9">
        <v>0.5</v>
      </c>
      <c r="F2433" s="9">
        <v>5.7239999999999999E-2</v>
      </c>
      <c r="G2433" s="9">
        <v>1.0000000000000009E-2</v>
      </c>
      <c r="H2433" s="9">
        <v>0.5</v>
      </c>
      <c r="I2433" s="9">
        <v>0</v>
      </c>
      <c r="J2433" s="9">
        <v>7.999999999999996E-2</v>
      </c>
      <c r="K2433" s="10">
        <v>0.28666666666666668</v>
      </c>
      <c r="L2433" s="9">
        <v>0.48320000000000002</v>
      </c>
      <c r="M2433" s="9">
        <v>0.78384238321383237</v>
      </c>
      <c r="N2433" s="10">
        <v>0.32</v>
      </c>
      <c r="O2433" s="10">
        <v>1.0199999995529651E-2</v>
      </c>
      <c r="P2433" s="9">
        <v>0.01</v>
      </c>
      <c r="Q2433" s="10">
        <v>7.4999999999999997E-2</v>
      </c>
      <c r="R2433" s="9">
        <v>0.66998399999999991</v>
      </c>
      <c r="S2433" s="9">
        <v>0.23689756097560999</v>
      </c>
      <c r="T2433" s="11">
        <v>4.4444444E-2</v>
      </c>
      <c r="U2433" s="9">
        <v>8.1180030299999994E-3</v>
      </c>
      <c r="V2433" s="10">
        <v>3.5118172499999998E-3</v>
      </c>
      <c r="W2433" s="9">
        <v>7.4530056941375461E-2</v>
      </c>
      <c r="X2433" s="9" t="e">
        <v>#N/A</v>
      </c>
      <c r="Y2433" s="9">
        <v>0</v>
      </c>
      <c r="Z2433" s="9">
        <v>0.54</v>
      </c>
      <c r="AA2433" s="10">
        <v>4.674596166831143E-2</v>
      </c>
      <c r="AB2433" s="9">
        <v>0.48519999810000003</v>
      </c>
      <c r="AC2433" s="9">
        <v>0.50049999999999994</v>
      </c>
      <c r="AD2433" s="10">
        <v>0.368563983844932</v>
      </c>
      <c r="AE2433" s="10">
        <v>0.53020965708898005</v>
      </c>
      <c r="AF2433" s="9">
        <v>0.99599873297183561</v>
      </c>
      <c r="AG2433" s="9">
        <v>0.6719020003064935</v>
      </c>
    </row>
    <row r="2434" spans="3:33">
      <c r="C2434" t="s">
        <v>342</v>
      </c>
      <c r="D2434">
        <v>2007</v>
      </c>
      <c r="E2434" s="9">
        <v>0.5</v>
      </c>
      <c r="F2434" s="9">
        <v>5.7239999999999999E-2</v>
      </c>
      <c r="G2434" s="9">
        <v>1.0000000000000009E-2</v>
      </c>
      <c r="H2434" s="9">
        <v>0.5</v>
      </c>
      <c r="I2434" s="9">
        <v>0</v>
      </c>
      <c r="J2434" s="9">
        <v>7.999999999999996E-2</v>
      </c>
      <c r="K2434" s="10">
        <v>0.28666666666666668</v>
      </c>
      <c r="L2434" s="9">
        <v>0.48139999999999999</v>
      </c>
      <c r="M2434" s="9">
        <v>0.73570231398452246</v>
      </c>
      <c r="N2434" s="10">
        <v>0.32</v>
      </c>
      <c r="O2434" s="10">
        <v>1.0399999991059304E-2</v>
      </c>
      <c r="P2434" s="9">
        <v>0.01</v>
      </c>
      <c r="Q2434" s="10">
        <v>7.4999999999999997E-2</v>
      </c>
      <c r="R2434" s="9">
        <v>0.65999999999999992</v>
      </c>
      <c r="S2434" s="9">
        <v>0.23234146341463402</v>
      </c>
      <c r="T2434" s="11">
        <v>4.4444444E-2</v>
      </c>
      <c r="U2434" s="9">
        <v>7.65168068E-3</v>
      </c>
      <c r="V2434" s="10">
        <v>3.4155054999999998E-3</v>
      </c>
      <c r="W2434" s="9">
        <v>7.4530056941375461E-2</v>
      </c>
      <c r="X2434" s="9" t="e">
        <v>#N/A</v>
      </c>
      <c r="Y2434" s="9">
        <v>0</v>
      </c>
      <c r="Z2434" s="9">
        <v>0.54</v>
      </c>
      <c r="AA2434" s="10">
        <v>4.674596166831143E-2</v>
      </c>
      <c r="AB2434" s="9">
        <v>0.50389999904999994</v>
      </c>
      <c r="AC2434" s="9">
        <v>0.52233333333333332</v>
      </c>
      <c r="AD2434" s="10">
        <v>0.37280064513935202</v>
      </c>
      <c r="AE2434" s="10">
        <v>0.55070757046640595</v>
      </c>
      <c r="AF2434" s="9">
        <v>1</v>
      </c>
      <c r="AG2434" s="9">
        <v>0.68561428571428573</v>
      </c>
    </row>
    <row r="2435" spans="3:33">
      <c r="C2435" t="s">
        <v>342</v>
      </c>
      <c r="D2435">
        <v>2008</v>
      </c>
      <c r="E2435" s="9">
        <v>0.5</v>
      </c>
      <c r="F2435" s="9">
        <v>5.7239999999999999E-2</v>
      </c>
      <c r="G2435" s="9">
        <v>1.0000000000000009E-2</v>
      </c>
      <c r="H2435" s="9">
        <v>0.5</v>
      </c>
      <c r="I2435" s="9">
        <v>0</v>
      </c>
      <c r="J2435" s="9">
        <v>7.999999999999996E-2</v>
      </c>
      <c r="K2435" s="10">
        <v>0.28666666666666668</v>
      </c>
      <c r="L2435" s="9">
        <v>0.47960000000000003</v>
      </c>
      <c r="M2435" s="9">
        <v>0.78882179193283519</v>
      </c>
      <c r="N2435" s="10">
        <v>0.32</v>
      </c>
      <c r="O2435" s="10">
        <v>1.0599999986588955E-2</v>
      </c>
      <c r="P2435" s="9">
        <v>0.01</v>
      </c>
      <c r="Q2435" s="10">
        <v>7.4999999999999997E-2</v>
      </c>
      <c r="R2435" s="9">
        <v>0.65999999999999992</v>
      </c>
      <c r="S2435" s="9">
        <v>0.22726829268292792</v>
      </c>
      <c r="T2435" s="11">
        <v>4.4444444E-2</v>
      </c>
      <c r="U2435" s="9">
        <v>4.4218657400000002E-3</v>
      </c>
      <c r="V2435" s="10">
        <v>3.3191937499999998E-3</v>
      </c>
      <c r="W2435" s="9">
        <v>7.4530056941375461E-2</v>
      </c>
      <c r="X2435" s="9" t="e">
        <v>#N/A</v>
      </c>
      <c r="Y2435" s="9">
        <v>0</v>
      </c>
      <c r="Z2435" s="9">
        <v>0.54</v>
      </c>
      <c r="AA2435" s="10">
        <v>4.674596166831143E-2</v>
      </c>
      <c r="AB2435" s="9">
        <v>0.52259999999999995</v>
      </c>
      <c r="AC2435" s="9">
        <v>0.54416666666666669</v>
      </c>
      <c r="AD2435" s="10">
        <v>0.38631140182044998</v>
      </c>
      <c r="AE2435" s="10">
        <v>0.54956764409248804</v>
      </c>
      <c r="AF2435" s="9">
        <v>1</v>
      </c>
      <c r="AG2435" s="9">
        <v>0.69521971428571427</v>
      </c>
    </row>
    <row r="2436" spans="3:33">
      <c r="C2436" t="s">
        <v>342</v>
      </c>
      <c r="D2436">
        <v>2009</v>
      </c>
      <c r="E2436" s="9">
        <v>0.5</v>
      </c>
      <c r="F2436" s="9">
        <v>5.7239999999999999E-2</v>
      </c>
      <c r="G2436" s="9">
        <v>2.9799999557435508E-2</v>
      </c>
      <c r="H2436" s="9">
        <v>0.5</v>
      </c>
      <c r="I2436" s="9">
        <v>0</v>
      </c>
      <c r="J2436" s="9">
        <v>9.8399999588727916E-2</v>
      </c>
      <c r="K2436" s="10">
        <v>0.28666666666666668</v>
      </c>
      <c r="L2436" s="9">
        <v>0.4778</v>
      </c>
      <c r="M2436" s="9">
        <v>0.80281337930987551</v>
      </c>
      <c r="N2436" s="10">
        <v>0.32</v>
      </c>
      <c r="O2436" s="10">
        <v>1.0799999982118608E-2</v>
      </c>
      <c r="P2436" s="9">
        <v>0.01</v>
      </c>
      <c r="Q2436" s="10">
        <v>7.4999999999999997E-2</v>
      </c>
      <c r="R2436" s="9">
        <v>0.65999999999999992</v>
      </c>
      <c r="S2436" s="9">
        <v>0.25672292617090708</v>
      </c>
      <c r="T2436" s="11">
        <v>4.4444444E-2</v>
      </c>
      <c r="U2436" s="9">
        <v>4.3414821300000002E-3</v>
      </c>
      <c r="V2436" s="10">
        <v>3.3855776235162047E-3</v>
      </c>
      <c r="W2436" s="9">
        <v>7.4530056941375461E-2</v>
      </c>
      <c r="X2436" s="9" t="e">
        <v>#N/A</v>
      </c>
      <c r="Y2436" s="9">
        <v>0</v>
      </c>
      <c r="Z2436" s="9">
        <v>0.54</v>
      </c>
      <c r="AA2436" s="10">
        <v>4.674596166831143E-2</v>
      </c>
      <c r="AB2436" s="9">
        <v>0.53214799978658556</v>
      </c>
      <c r="AC2436" s="9">
        <v>0.56600000000000006</v>
      </c>
      <c r="AD2436" s="10">
        <v>0.39990462417995803</v>
      </c>
      <c r="AE2436" s="10">
        <v>0.56363336445276202</v>
      </c>
      <c r="AF2436" s="9">
        <v>1</v>
      </c>
      <c r="AG2436" s="9">
        <v>0.71213814285714294</v>
      </c>
    </row>
    <row r="2437" spans="3:33">
      <c r="C2437" t="s">
        <v>342</v>
      </c>
      <c r="D2437">
        <v>2010</v>
      </c>
      <c r="E2437" s="9">
        <v>0.5</v>
      </c>
      <c r="F2437" s="9">
        <v>5.7239999999999999E-2</v>
      </c>
      <c r="G2437" s="9">
        <v>4.9599999114871007E-2</v>
      </c>
      <c r="H2437" s="9">
        <v>0.5</v>
      </c>
      <c r="I2437" s="9">
        <v>0</v>
      </c>
      <c r="J2437" s="9">
        <v>0.11679999917745587</v>
      </c>
      <c r="K2437" s="10">
        <v>0.28666666666666668</v>
      </c>
      <c r="L2437" s="9">
        <v>0.48257799989320338</v>
      </c>
      <c r="M2437" s="9">
        <v>0.80281337930987551</v>
      </c>
      <c r="N2437" s="10">
        <v>0.32</v>
      </c>
      <c r="O2437" s="10">
        <v>1.0999999977648259E-2</v>
      </c>
      <c r="P2437" s="9">
        <v>0.01</v>
      </c>
      <c r="Q2437" s="10">
        <v>7.4999999999999997E-2</v>
      </c>
      <c r="R2437" s="9">
        <v>0.65999999999999992</v>
      </c>
      <c r="S2437" s="9">
        <v>0.28617755965888592</v>
      </c>
      <c r="T2437" s="11">
        <v>4.4444444E-2</v>
      </c>
      <c r="U2437" s="9">
        <v>4.3848969503296033E-3</v>
      </c>
      <c r="V2437" s="10">
        <v>3.4519614970324095E-3</v>
      </c>
      <c r="W2437" s="9">
        <v>7.4530056941375461E-2</v>
      </c>
      <c r="X2437" s="9" t="e">
        <v>#N/A</v>
      </c>
      <c r="Y2437" s="9">
        <v>0</v>
      </c>
      <c r="Z2437" s="9">
        <v>0.54</v>
      </c>
      <c r="AA2437" s="10">
        <v>4.674596166831143E-2</v>
      </c>
      <c r="AB2437" s="9">
        <v>0.54169599957317116</v>
      </c>
      <c r="AC2437" s="9">
        <v>0.56899999999999995</v>
      </c>
      <c r="AD2437" s="10">
        <v>0.4009055779157854</v>
      </c>
      <c r="AE2437" s="10">
        <v>0.56299703082245756</v>
      </c>
      <c r="AF2437" s="9">
        <v>1</v>
      </c>
      <c r="AG2437" s="9">
        <v>0.70501676158774684</v>
      </c>
    </row>
    <row r="2438" spans="3:33">
      <c r="C2438" t="s">
        <v>344</v>
      </c>
      <c r="D2438">
        <v>1995</v>
      </c>
      <c r="E2438" s="9">
        <v>0.3914651453224342</v>
      </c>
      <c r="F2438" s="9">
        <v>0.5</v>
      </c>
      <c r="G2438" s="9">
        <v>0</v>
      </c>
      <c r="H2438" s="9">
        <v>0.125</v>
      </c>
      <c r="I2438" s="9">
        <v>0</v>
      </c>
      <c r="J2438" s="9">
        <v>3.0000000000000027E-2</v>
      </c>
      <c r="K2438" s="10">
        <v>0.44466666666666665</v>
      </c>
      <c r="L2438" s="9">
        <v>0.501</v>
      </c>
      <c r="M2438" s="9">
        <v>1</v>
      </c>
      <c r="N2438" s="10">
        <v>0</v>
      </c>
      <c r="O2438" s="10">
        <v>1</v>
      </c>
      <c r="P2438" s="9">
        <v>0.3</v>
      </c>
      <c r="Q2438" s="10">
        <v>0.20749999999999999</v>
      </c>
      <c r="R2438" s="9">
        <v>0.56200000000000006</v>
      </c>
      <c r="S2438" s="9">
        <v>0.27765853658536599</v>
      </c>
      <c r="T2438" s="11">
        <v>0.37817258799999998</v>
      </c>
      <c r="U2438" s="9">
        <v>8.5923922300000007E-3</v>
      </c>
      <c r="V2438" s="10">
        <v>0.5</v>
      </c>
      <c r="W2438" s="9">
        <v>0.2003868703324948</v>
      </c>
      <c r="X2438" s="9">
        <v>0.17425087683402701</v>
      </c>
      <c r="Y2438" s="9">
        <v>4.0000000000000036E-2</v>
      </c>
      <c r="Z2438" s="9">
        <v>0</v>
      </c>
      <c r="AA2438" s="10">
        <v>1</v>
      </c>
      <c r="AB2438" s="9">
        <v>0.37200000760000007</v>
      </c>
      <c r="AC2438" s="9">
        <v>0.34416000299155713</v>
      </c>
      <c r="AD2438" s="10">
        <v>0.70364289715227546</v>
      </c>
      <c r="AE2438" s="10">
        <v>0.50791719480665931</v>
      </c>
      <c r="AF2438" s="9">
        <v>7.3775039248321099E-4</v>
      </c>
      <c r="AG2438" s="9" t="e">
        <v>#N/A</v>
      </c>
    </row>
    <row r="2439" spans="3:33">
      <c r="C2439" t="s">
        <v>344</v>
      </c>
      <c r="D2439">
        <v>1996</v>
      </c>
      <c r="E2439" s="9">
        <v>0.3914651453224342</v>
      </c>
      <c r="F2439" s="9">
        <v>0.5</v>
      </c>
      <c r="G2439" s="9">
        <v>0</v>
      </c>
      <c r="H2439" s="9">
        <v>0.125</v>
      </c>
      <c r="I2439" s="9">
        <v>0</v>
      </c>
      <c r="J2439" s="9">
        <v>3.0000000000000027E-2</v>
      </c>
      <c r="K2439" s="10">
        <v>0.44466666666666665</v>
      </c>
      <c r="L2439" s="9">
        <v>0.49880000000000002</v>
      </c>
      <c r="M2439" s="9">
        <v>1</v>
      </c>
      <c r="N2439" s="10">
        <v>0</v>
      </c>
      <c r="O2439" s="10">
        <v>0.98</v>
      </c>
      <c r="P2439" s="9">
        <v>0.3</v>
      </c>
      <c r="Q2439" s="10">
        <v>0.20749999999999999</v>
      </c>
      <c r="R2439" s="9">
        <v>0.56200000000000006</v>
      </c>
      <c r="S2439" s="9">
        <v>0.2746829268292692</v>
      </c>
      <c r="T2439" s="11">
        <v>0.37817258799999998</v>
      </c>
      <c r="U2439" s="9">
        <v>1.7393391339999998E-2</v>
      </c>
      <c r="V2439" s="10">
        <v>0.5</v>
      </c>
      <c r="W2439" s="9">
        <v>0.2003868703324948</v>
      </c>
      <c r="X2439" s="9">
        <v>0.17425087683402701</v>
      </c>
      <c r="Y2439" s="9">
        <v>4.0000000000000036E-2</v>
      </c>
      <c r="Z2439" s="9">
        <v>0</v>
      </c>
      <c r="AA2439" s="10">
        <v>1</v>
      </c>
      <c r="AB2439" s="9">
        <v>0.19699996949999998</v>
      </c>
      <c r="AC2439" s="9">
        <v>0.35372000277787441</v>
      </c>
      <c r="AD2439" s="10">
        <v>0.70779887455039003</v>
      </c>
      <c r="AE2439" s="10">
        <v>0.50807877020719161</v>
      </c>
      <c r="AF2439" s="9">
        <v>1.5165328250113E-2</v>
      </c>
      <c r="AG2439" s="9" t="e">
        <v>#N/A</v>
      </c>
    </row>
    <row r="2440" spans="3:33">
      <c r="C2440" t="s">
        <v>344</v>
      </c>
      <c r="D2440">
        <v>1997</v>
      </c>
      <c r="E2440" s="9">
        <v>0.3914651453224342</v>
      </c>
      <c r="F2440" s="9">
        <v>0.5</v>
      </c>
      <c r="G2440" s="9">
        <v>0</v>
      </c>
      <c r="H2440" s="9">
        <v>0.125</v>
      </c>
      <c r="I2440" s="9">
        <v>0</v>
      </c>
      <c r="J2440" s="9">
        <v>3.0000000000000027E-2</v>
      </c>
      <c r="K2440" s="10">
        <v>0.44466666666666665</v>
      </c>
      <c r="L2440" s="9">
        <v>0.49659999999999999</v>
      </c>
      <c r="M2440" s="9">
        <v>1</v>
      </c>
      <c r="N2440" s="10">
        <v>0</v>
      </c>
      <c r="O2440" s="10">
        <v>1</v>
      </c>
      <c r="P2440" s="9">
        <v>0.3</v>
      </c>
      <c r="Q2440" s="10">
        <v>0.20749999999999999</v>
      </c>
      <c r="R2440" s="9">
        <v>0.56200000000000006</v>
      </c>
      <c r="S2440" s="9">
        <v>0.27170731707317197</v>
      </c>
      <c r="T2440" s="11">
        <v>0.37817258799999998</v>
      </c>
      <c r="U2440" s="9">
        <v>0</v>
      </c>
      <c r="V2440" s="10">
        <v>0.5</v>
      </c>
      <c r="W2440" s="9">
        <v>0.2003868703324948</v>
      </c>
      <c r="X2440" s="9">
        <v>0.17425087683402701</v>
      </c>
      <c r="Y2440" s="9">
        <v>4.0000000000000036E-2</v>
      </c>
      <c r="Z2440" s="9">
        <v>0</v>
      </c>
      <c r="AA2440" s="10">
        <v>1</v>
      </c>
      <c r="AB2440" s="9">
        <v>0.15500000000000003</v>
      </c>
      <c r="AC2440" s="9">
        <v>0.3632800025641918</v>
      </c>
      <c r="AD2440" s="10">
        <v>0.70300418281419197</v>
      </c>
      <c r="AE2440" s="10">
        <v>0.50633474386350052</v>
      </c>
      <c r="AF2440" s="9">
        <v>3.2290467629776227E-2</v>
      </c>
      <c r="AG2440" s="9" t="e">
        <v>#N/A</v>
      </c>
    </row>
    <row r="2441" spans="3:33">
      <c r="C2441" t="s">
        <v>344</v>
      </c>
      <c r="D2441">
        <v>1998</v>
      </c>
      <c r="E2441" s="9">
        <v>0.3914651453224342</v>
      </c>
      <c r="F2441" s="9">
        <v>0.5</v>
      </c>
      <c r="G2441" s="9">
        <v>0</v>
      </c>
      <c r="H2441" s="9">
        <v>0.125</v>
      </c>
      <c r="I2441" s="9">
        <v>0</v>
      </c>
      <c r="J2441" s="9">
        <v>3.0000000000000027E-2</v>
      </c>
      <c r="K2441" s="10">
        <v>0.44466666666666665</v>
      </c>
      <c r="L2441" s="9">
        <v>0.49439999999999995</v>
      </c>
      <c r="M2441" s="9">
        <v>1</v>
      </c>
      <c r="N2441" s="10">
        <v>0</v>
      </c>
      <c r="O2441" s="10">
        <v>0.86</v>
      </c>
      <c r="P2441" s="9">
        <v>0.3</v>
      </c>
      <c r="Q2441" s="10">
        <v>0.20749999999999999</v>
      </c>
      <c r="R2441" s="9">
        <v>0.56200000000000006</v>
      </c>
      <c r="S2441" s="9">
        <v>0.26555121951219607</v>
      </c>
      <c r="T2441" s="11">
        <v>0.37817258799999998</v>
      </c>
      <c r="U2441" s="9">
        <v>1.9154680399999999E-2</v>
      </c>
      <c r="V2441" s="10">
        <v>0.5</v>
      </c>
      <c r="W2441" s="9">
        <v>0.2003868703324948</v>
      </c>
      <c r="X2441" s="9">
        <v>0.17425087683402701</v>
      </c>
      <c r="Y2441" s="9">
        <v>4.0000000000000036E-2</v>
      </c>
      <c r="Z2441" s="9">
        <v>0</v>
      </c>
      <c r="AA2441" s="10">
        <v>1</v>
      </c>
      <c r="AB2441" s="9">
        <v>0.13583333333333325</v>
      </c>
      <c r="AC2441" s="9">
        <v>0.37284000235050913</v>
      </c>
      <c r="AD2441" s="10">
        <v>0.69820949107799402</v>
      </c>
      <c r="AE2441" s="10">
        <v>0.50459071751980944</v>
      </c>
      <c r="AF2441" s="9">
        <v>7.3138354091097438E-2</v>
      </c>
      <c r="AG2441" s="9" t="e">
        <v>#N/A</v>
      </c>
    </row>
    <row r="2442" spans="3:33">
      <c r="C2442" t="s">
        <v>344</v>
      </c>
      <c r="D2442">
        <v>1999</v>
      </c>
      <c r="E2442" s="9">
        <v>0.3914651453224342</v>
      </c>
      <c r="F2442" s="9">
        <v>0.5</v>
      </c>
      <c r="G2442" s="9">
        <v>0</v>
      </c>
      <c r="H2442" s="9">
        <v>0.125</v>
      </c>
      <c r="I2442" s="9">
        <v>0</v>
      </c>
      <c r="J2442" s="9">
        <v>3.0000000000000027E-2</v>
      </c>
      <c r="K2442" s="10">
        <v>0.44466666666666665</v>
      </c>
      <c r="L2442" s="9">
        <v>0.49219999999999997</v>
      </c>
      <c r="M2442" s="9">
        <v>1</v>
      </c>
      <c r="N2442" s="10">
        <v>0</v>
      </c>
      <c r="O2442" s="10">
        <v>0.92</v>
      </c>
      <c r="P2442" s="9">
        <v>0.3</v>
      </c>
      <c r="Q2442" s="10">
        <v>0.20749999999999999</v>
      </c>
      <c r="R2442" s="9">
        <v>0.56200000000000006</v>
      </c>
      <c r="S2442" s="9">
        <v>0.25939512195122005</v>
      </c>
      <c r="T2442" s="11">
        <v>0.37817258799999998</v>
      </c>
      <c r="U2442" s="9">
        <v>5.7290326629999999E-2</v>
      </c>
      <c r="V2442" s="10">
        <v>0.5</v>
      </c>
      <c r="W2442" s="9">
        <v>0.2003868703324948</v>
      </c>
      <c r="X2442" s="9">
        <v>0.17425087683402701</v>
      </c>
      <c r="Y2442" s="9">
        <v>4.0000000000000036E-2</v>
      </c>
      <c r="Z2442" s="9">
        <v>0</v>
      </c>
      <c r="AA2442" s="10">
        <v>1</v>
      </c>
      <c r="AB2442" s="9">
        <v>0.1166666666666667</v>
      </c>
      <c r="AC2442" s="9">
        <v>0.38240000213682651</v>
      </c>
      <c r="AD2442" s="10">
        <v>0.713458085768501</v>
      </c>
      <c r="AE2442" s="10">
        <v>0.49731801188183766</v>
      </c>
      <c r="AF2442" s="9">
        <v>0.22545565090024777</v>
      </c>
      <c r="AG2442" s="9" t="e">
        <v>#N/A</v>
      </c>
    </row>
    <row r="2443" spans="3:33">
      <c r="C2443" t="s">
        <v>344</v>
      </c>
      <c r="D2443">
        <v>2000</v>
      </c>
      <c r="E2443" s="9">
        <v>0.3914651453224342</v>
      </c>
      <c r="F2443" s="9">
        <v>0.5</v>
      </c>
      <c r="G2443" s="9">
        <v>0</v>
      </c>
      <c r="H2443" s="9">
        <v>0.125</v>
      </c>
      <c r="I2443" s="9">
        <v>0</v>
      </c>
      <c r="J2443" s="9">
        <v>3.0000000000000027E-2</v>
      </c>
      <c r="K2443" s="10">
        <v>0.44466666666666665</v>
      </c>
      <c r="L2443" s="9">
        <v>0.49</v>
      </c>
      <c r="M2443" s="9">
        <v>1</v>
      </c>
      <c r="N2443" s="10">
        <v>0</v>
      </c>
      <c r="O2443" s="10">
        <v>0.97</v>
      </c>
      <c r="P2443" s="9">
        <v>0.3</v>
      </c>
      <c r="Q2443" s="10">
        <v>0.20749999999999999</v>
      </c>
      <c r="R2443" s="9">
        <v>0.56200000000000006</v>
      </c>
      <c r="S2443" s="9">
        <v>0.25323902439024404</v>
      </c>
      <c r="T2443" s="11">
        <v>0.37817258799999998</v>
      </c>
      <c r="U2443" s="9">
        <v>5.5746181220000003E-2</v>
      </c>
      <c r="V2443" s="10">
        <v>0.5</v>
      </c>
      <c r="W2443" s="9">
        <v>0.2003868703324948</v>
      </c>
      <c r="X2443" s="9">
        <v>0.17425087683402701</v>
      </c>
      <c r="Y2443" s="9">
        <v>4.0000000000000036E-2</v>
      </c>
      <c r="Z2443" s="9">
        <v>0</v>
      </c>
      <c r="AA2443" s="10">
        <v>1</v>
      </c>
      <c r="AB2443" s="9">
        <v>9.7500000000000031E-2</v>
      </c>
      <c r="AC2443" s="9">
        <v>0.39196000192314384</v>
      </c>
      <c r="AD2443" s="10">
        <v>0.72870668045900799</v>
      </c>
      <c r="AE2443" s="10">
        <v>0.490045306243866</v>
      </c>
      <c r="AF2443" s="9">
        <v>0.3555429559053333</v>
      </c>
      <c r="AG2443" s="9" t="e">
        <v>#N/A</v>
      </c>
    </row>
    <row r="2444" spans="3:33">
      <c r="C2444" t="s">
        <v>344</v>
      </c>
      <c r="D2444">
        <v>2001</v>
      </c>
      <c r="E2444" s="9">
        <v>0.3914651453224342</v>
      </c>
      <c r="F2444" s="9">
        <v>0.5</v>
      </c>
      <c r="G2444" s="9">
        <v>0</v>
      </c>
      <c r="H2444" s="9">
        <v>0.125</v>
      </c>
      <c r="I2444" s="9">
        <v>0</v>
      </c>
      <c r="J2444" s="9">
        <v>3.0000000000000027E-2</v>
      </c>
      <c r="K2444" s="10">
        <v>0.44466666666666665</v>
      </c>
      <c r="L2444" s="9">
        <v>0.48619999999999997</v>
      </c>
      <c r="M2444" s="9">
        <v>1</v>
      </c>
      <c r="N2444" s="10">
        <v>0</v>
      </c>
      <c r="O2444" s="10">
        <v>0.99</v>
      </c>
      <c r="P2444" s="9">
        <v>0.3</v>
      </c>
      <c r="Q2444" s="10">
        <v>0.20749999999999999</v>
      </c>
      <c r="R2444" s="9">
        <v>0.56200000000000006</v>
      </c>
      <c r="S2444" s="9">
        <v>0.24708292682926924</v>
      </c>
      <c r="T2444" s="11">
        <v>0.37817258799999998</v>
      </c>
      <c r="U2444" s="9">
        <v>4.500374411E-2</v>
      </c>
      <c r="V2444" s="10">
        <v>0.5</v>
      </c>
      <c r="W2444" s="9">
        <v>0.2003868703324948</v>
      </c>
      <c r="X2444" s="9">
        <v>0.17425087683402701</v>
      </c>
      <c r="Y2444" s="9">
        <v>4.0000000000000036E-2</v>
      </c>
      <c r="Z2444" s="9">
        <v>0</v>
      </c>
      <c r="AA2444" s="10">
        <v>1</v>
      </c>
      <c r="AB2444" s="9">
        <v>7.8333333333333255E-2</v>
      </c>
      <c r="AC2444" s="9">
        <v>0.40152000170946117</v>
      </c>
      <c r="AD2444" s="10">
        <v>0.69648055422607003</v>
      </c>
      <c r="AE2444" s="10">
        <v>0.49796349838182996</v>
      </c>
      <c r="AF2444" s="9">
        <v>0.50194439655290335</v>
      </c>
      <c r="AG2444" s="9" t="e">
        <v>#N/A</v>
      </c>
    </row>
    <row r="2445" spans="3:33">
      <c r="C2445" t="s">
        <v>344</v>
      </c>
      <c r="D2445">
        <v>2002</v>
      </c>
      <c r="E2445" s="9">
        <v>0.3914651453224342</v>
      </c>
      <c r="F2445" s="9">
        <v>0.5</v>
      </c>
      <c r="G2445" s="9">
        <v>0</v>
      </c>
      <c r="H2445" s="9">
        <v>0.125</v>
      </c>
      <c r="I2445" s="9">
        <v>0</v>
      </c>
      <c r="J2445" s="9">
        <v>3.0000000000000027E-2</v>
      </c>
      <c r="K2445" s="10">
        <v>0.44466666666666665</v>
      </c>
      <c r="L2445" s="9">
        <v>0.4824</v>
      </c>
      <c r="M2445" s="9">
        <v>1</v>
      </c>
      <c r="N2445" s="10">
        <v>0</v>
      </c>
      <c r="O2445" s="10">
        <v>1</v>
      </c>
      <c r="P2445" s="9">
        <v>0.3</v>
      </c>
      <c r="Q2445" s="10">
        <v>0.20749999999999999</v>
      </c>
      <c r="R2445" s="9">
        <v>0.56200000000000006</v>
      </c>
      <c r="S2445" s="9">
        <v>0.24092682926829412</v>
      </c>
      <c r="T2445" s="11">
        <v>0.37817258799999998</v>
      </c>
      <c r="U2445" s="9">
        <v>5.0405170610000001E-2</v>
      </c>
      <c r="V2445" s="10">
        <v>0.5</v>
      </c>
      <c r="W2445" s="9">
        <v>0.2003868703324948</v>
      </c>
      <c r="X2445" s="9">
        <v>0.17425087683402701</v>
      </c>
      <c r="Y2445" s="9">
        <v>4.0000000000000036E-2</v>
      </c>
      <c r="Z2445" s="9">
        <v>0</v>
      </c>
      <c r="AA2445" s="10">
        <v>1</v>
      </c>
      <c r="AB2445" s="9">
        <v>5.9166666666666701E-2</v>
      </c>
      <c r="AC2445" s="9">
        <v>0.41108000149577856</v>
      </c>
      <c r="AD2445" s="10">
        <v>0.66425442799313195</v>
      </c>
      <c r="AE2445" s="10">
        <v>0.50588169051979404</v>
      </c>
      <c r="AF2445" s="9">
        <v>0.59380061064648892</v>
      </c>
      <c r="AG2445" s="9" t="e">
        <v>#N/A</v>
      </c>
    </row>
    <row r="2446" spans="3:33">
      <c r="C2446" t="s">
        <v>344</v>
      </c>
      <c r="D2446">
        <v>2003</v>
      </c>
      <c r="E2446" s="9">
        <v>0.3914651453224342</v>
      </c>
      <c r="F2446" s="9">
        <v>0.5</v>
      </c>
      <c r="G2446" s="9">
        <v>0</v>
      </c>
      <c r="H2446" s="9">
        <v>0.125</v>
      </c>
      <c r="I2446" s="9">
        <v>0</v>
      </c>
      <c r="J2446" s="9">
        <v>3.0000000000000027E-2</v>
      </c>
      <c r="K2446" s="10">
        <v>0.44466666666666665</v>
      </c>
      <c r="L2446" s="9">
        <v>0.47859999999999997</v>
      </c>
      <c r="M2446" s="9">
        <v>1</v>
      </c>
      <c r="N2446" s="10">
        <v>0</v>
      </c>
      <c r="O2446" s="10">
        <v>1</v>
      </c>
      <c r="P2446" s="9">
        <v>0.3</v>
      </c>
      <c r="Q2446" s="10">
        <v>0.20749999999999999</v>
      </c>
      <c r="R2446" s="9">
        <v>0.56200000000000006</v>
      </c>
      <c r="S2446" s="9">
        <v>0.27941463414634204</v>
      </c>
      <c r="T2446" s="11">
        <v>0.37817258799999998</v>
      </c>
      <c r="U2446" s="9">
        <v>5.0136050550000005E-2</v>
      </c>
      <c r="V2446" s="10">
        <v>0.5</v>
      </c>
      <c r="W2446" s="9">
        <v>0.2003868703324948</v>
      </c>
      <c r="X2446" s="9">
        <v>0.17425087683402701</v>
      </c>
      <c r="Y2446" s="9">
        <v>4.0000000000000036E-2</v>
      </c>
      <c r="Z2446" s="9">
        <v>0</v>
      </c>
      <c r="AA2446" s="10">
        <v>1</v>
      </c>
      <c r="AB2446" s="9">
        <v>4.0000000000000036E-2</v>
      </c>
      <c r="AC2446" s="9">
        <v>0.42064000128209583</v>
      </c>
      <c r="AD2446" s="10">
        <v>0.61963019548630405</v>
      </c>
      <c r="AE2446" s="10">
        <v>0.48348195640111824</v>
      </c>
      <c r="AF2446" s="9">
        <v>0.66061460010735329</v>
      </c>
      <c r="AG2446" s="9" t="e">
        <v>#N/A</v>
      </c>
    </row>
    <row r="2447" spans="3:33">
      <c r="C2447" t="s">
        <v>344</v>
      </c>
      <c r="D2447">
        <v>2004</v>
      </c>
      <c r="E2447" s="9">
        <v>0.3914651453224342</v>
      </c>
      <c r="F2447" s="9">
        <v>0.5</v>
      </c>
      <c r="G2447" s="9">
        <v>0</v>
      </c>
      <c r="H2447" s="9">
        <v>0.125</v>
      </c>
      <c r="I2447" s="9">
        <v>0</v>
      </c>
      <c r="J2447" s="9">
        <v>3.0000000000000027E-2</v>
      </c>
      <c r="K2447" s="10">
        <v>0.44466666666666665</v>
      </c>
      <c r="L2447" s="9">
        <v>0.47479999999999994</v>
      </c>
      <c r="M2447" s="9">
        <v>0.98166666666666669</v>
      </c>
      <c r="N2447" s="10">
        <v>0</v>
      </c>
      <c r="O2447" s="10">
        <v>1</v>
      </c>
      <c r="P2447" s="9">
        <v>0.3</v>
      </c>
      <c r="Q2447" s="10">
        <v>0.20749999999999999</v>
      </c>
      <c r="R2447" s="9">
        <v>0.56200000000000006</v>
      </c>
      <c r="S2447" s="9">
        <v>0.24780487804878193</v>
      </c>
      <c r="T2447" s="11">
        <v>0.37817258799999998</v>
      </c>
      <c r="U2447" s="9">
        <v>4.6073597370000004E-2</v>
      </c>
      <c r="V2447" s="10">
        <v>0.5</v>
      </c>
      <c r="W2447" s="9">
        <v>0.2003868703324948</v>
      </c>
      <c r="X2447" s="9">
        <v>0.17425087683402701</v>
      </c>
      <c r="Y2447" s="9">
        <v>4.0000000000000036E-2</v>
      </c>
      <c r="Z2447" s="9">
        <v>0</v>
      </c>
      <c r="AA2447" s="10">
        <v>1</v>
      </c>
      <c r="AB2447" s="9">
        <v>4.0080321300000055E-2</v>
      </c>
      <c r="AC2447" s="9">
        <v>0.43020000106841322</v>
      </c>
      <c r="AD2447" s="10">
        <v>0.65055214881447199</v>
      </c>
      <c r="AE2447" s="10">
        <v>0.56357496852899003</v>
      </c>
      <c r="AF2447" s="9">
        <v>0.73224242424242447</v>
      </c>
      <c r="AG2447" s="9" t="e">
        <v>#N/A</v>
      </c>
    </row>
    <row r="2448" spans="3:33">
      <c r="C2448" t="s">
        <v>344</v>
      </c>
      <c r="D2448">
        <v>2005</v>
      </c>
      <c r="E2448" s="9">
        <v>0.3914651453224342</v>
      </c>
      <c r="F2448" s="9">
        <v>0.5</v>
      </c>
      <c r="G2448" s="9">
        <v>0</v>
      </c>
      <c r="H2448" s="9">
        <v>0.125</v>
      </c>
      <c r="I2448" s="9">
        <v>0</v>
      </c>
      <c r="J2448" s="9">
        <v>3.0000000000000027E-2</v>
      </c>
      <c r="K2448" s="10">
        <v>0.44466666666666665</v>
      </c>
      <c r="L2448" s="9">
        <v>0.47100000000000003</v>
      </c>
      <c r="M2448" s="9">
        <v>0.94333333333333336</v>
      </c>
      <c r="N2448" s="10">
        <v>0</v>
      </c>
      <c r="O2448" s="10">
        <v>0.98</v>
      </c>
      <c r="P2448" s="9">
        <v>0.3</v>
      </c>
      <c r="Q2448" s="10">
        <v>0.20749999999999999</v>
      </c>
      <c r="R2448" s="9">
        <v>0.56200000000000006</v>
      </c>
      <c r="S2448" s="9">
        <v>0.25736585365853815</v>
      </c>
      <c r="T2448" s="11">
        <v>0.37817258799999998</v>
      </c>
      <c r="U2448" s="9">
        <v>4.8408117790000003E-2</v>
      </c>
      <c r="V2448" s="10">
        <v>0.5</v>
      </c>
      <c r="W2448" s="9">
        <v>0.2003868703324948</v>
      </c>
      <c r="X2448" s="9">
        <v>0.17425087683402701</v>
      </c>
      <c r="Y2448" s="9">
        <v>4.0000000000000036E-2</v>
      </c>
      <c r="Z2448" s="9">
        <v>0</v>
      </c>
      <c r="AA2448" s="10">
        <v>1</v>
      </c>
      <c r="AB2448" s="9">
        <v>4.0160642599999963E-2</v>
      </c>
      <c r="AC2448" s="9">
        <v>0.4397600008547306</v>
      </c>
      <c r="AD2448" s="10">
        <v>0.69465118077302801</v>
      </c>
      <c r="AE2448" s="10">
        <v>0.52278503795202802</v>
      </c>
      <c r="AF2448" s="9">
        <v>0.78817852834740676</v>
      </c>
      <c r="AG2448" s="9" t="e">
        <v>#N/A</v>
      </c>
    </row>
    <row r="2449" spans="3:33">
      <c r="C2449" t="s">
        <v>344</v>
      </c>
      <c r="D2449">
        <v>2006</v>
      </c>
      <c r="E2449" s="9">
        <v>0.3914651453224342</v>
      </c>
      <c r="F2449" s="9">
        <v>0.5</v>
      </c>
      <c r="G2449" s="9">
        <v>0</v>
      </c>
      <c r="H2449" s="9">
        <v>0.125</v>
      </c>
      <c r="I2449" s="9">
        <v>0</v>
      </c>
      <c r="J2449" s="9">
        <v>3.0000000000000027E-2</v>
      </c>
      <c r="K2449" s="10">
        <v>0.44466666666666665</v>
      </c>
      <c r="L2449" s="9">
        <v>0.46619999999999995</v>
      </c>
      <c r="M2449" s="9">
        <v>0.96166666666666667</v>
      </c>
      <c r="N2449" s="10">
        <v>0</v>
      </c>
      <c r="O2449" s="10">
        <v>1</v>
      </c>
      <c r="P2449" s="9">
        <v>0.3</v>
      </c>
      <c r="Q2449" s="10">
        <v>0.20749999999999999</v>
      </c>
      <c r="R2449" s="9">
        <v>0.56200000000000006</v>
      </c>
      <c r="S2449" s="9">
        <v>0.25565853658536608</v>
      </c>
      <c r="T2449" s="11">
        <v>0.37817258799999998</v>
      </c>
      <c r="U2449" s="9">
        <v>3.7832841209999996E-2</v>
      </c>
      <c r="V2449" s="10">
        <v>0.5</v>
      </c>
      <c r="W2449" s="9">
        <v>0.2003868703324948</v>
      </c>
      <c r="X2449" s="9">
        <v>0.17425087683402701</v>
      </c>
      <c r="Y2449" s="9">
        <v>4.0000000000000036E-2</v>
      </c>
      <c r="Z2449" s="9">
        <v>0</v>
      </c>
      <c r="AA2449" s="10">
        <v>1</v>
      </c>
      <c r="AB2449" s="9">
        <v>3.9840637499999998E-2</v>
      </c>
      <c r="AC2449" s="9">
        <v>0.44932000064104793</v>
      </c>
      <c r="AD2449" s="10">
        <v>0.69131776867785799</v>
      </c>
      <c r="AE2449" s="10">
        <v>0.50685811740726439</v>
      </c>
      <c r="AF2449" s="9">
        <v>0.92382453375361218</v>
      </c>
      <c r="AG2449" s="9" t="e">
        <v>#N/A</v>
      </c>
    </row>
    <row r="2450" spans="3:33">
      <c r="C2450" t="s">
        <v>344</v>
      </c>
      <c r="D2450">
        <v>2007</v>
      </c>
      <c r="E2450" s="9">
        <v>0.3914651453224342</v>
      </c>
      <c r="F2450" s="9">
        <v>0.5</v>
      </c>
      <c r="G2450" s="9">
        <v>0</v>
      </c>
      <c r="H2450" s="9">
        <v>0.125</v>
      </c>
      <c r="I2450" s="9">
        <v>0</v>
      </c>
      <c r="J2450" s="9">
        <v>3.0000000000000027E-2</v>
      </c>
      <c r="K2450" s="10">
        <v>0.44466666666666665</v>
      </c>
      <c r="L2450" s="9">
        <v>0.46140000000000003</v>
      </c>
      <c r="M2450" s="9">
        <v>0.82000000000000006</v>
      </c>
      <c r="N2450" s="10">
        <v>0</v>
      </c>
      <c r="O2450" s="10">
        <v>1</v>
      </c>
      <c r="P2450" s="9">
        <v>0.3</v>
      </c>
      <c r="Q2450" s="10">
        <v>0.20749999999999999</v>
      </c>
      <c r="R2450" s="9">
        <v>0.56200000000000006</v>
      </c>
      <c r="S2450" s="9">
        <v>0.23614634146341584</v>
      </c>
      <c r="T2450" s="11">
        <v>0.37817258799999998</v>
      </c>
      <c r="U2450" s="9">
        <v>2.357314982E-2</v>
      </c>
      <c r="V2450" s="10">
        <v>0.5</v>
      </c>
      <c r="W2450" s="9">
        <v>0.2003868703324948</v>
      </c>
      <c r="X2450" s="9">
        <v>0.17425087683402701</v>
      </c>
      <c r="Y2450" s="9">
        <v>4.0000000000000036E-2</v>
      </c>
      <c r="Z2450" s="9">
        <v>0</v>
      </c>
      <c r="AA2450" s="10">
        <v>1</v>
      </c>
      <c r="AB2450" s="9">
        <v>3.543307090000003E-2</v>
      </c>
      <c r="AC2450" s="9">
        <v>0.45888000042736526</v>
      </c>
      <c r="AD2450" s="10">
        <v>0.67482569589774799</v>
      </c>
      <c r="AE2450" s="10">
        <v>0.49779092913846484</v>
      </c>
      <c r="AF2450" s="9">
        <v>1</v>
      </c>
      <c r="AG2450" s="9" t="e">
        <v>#N/A</v>
      </c>
    </row>
    <row r="2451" spans="3:33">
      <c r="C2451" t="s">
        <v>344</v>
      </c>
      <c r="D2451">
        <v>2008</v>
      </c>
      <c r="E2451" s="9">
        <v>0.3914651453224342</v>
      </c>
      <c r="F2451" s="9">
        <v>0.5</v>
      </c>
      <c r="G2451" s="9">
        <v>0</v>
      </c>
      <c r="H2451" s="9">
        <v>0.125</v>
      </c>
      <c r="I2451" s="9">
        <v>0</v>
      </c>
      <c r="J2451" s="9">
        <v>3.0000000000000027E-2</v>
      </c>
      <c r="K2451" s="10">
        <v>0.44466666666666665</v>
      </c>
      <c r="L2451" s="9">
        <v>0.45659999999999995</v>
      </c>
      <c r="M2451" s="9">
        <v>0.95166666666666666</v>
      </c>
      <c r="N2451" s="10">
        <v>0</v>
      </c>
      <c r="O2451" s="10">
        <v>1</v>
      </c>
      <c r="P2451" s="9">
        <v>0.3</v>
      </c>
      <c r="Q2451" s="10">
        <v>0.20749999999999999</v>
      </c>
      <c r="R2451" s="9">
        <v>0.56200000000000006</v>
      </c>
      <c r="S2451" s="9">
        <v>0.23673170731707383</v>
      </c>
      <c r="T2451" s="11">
        <v>0.37817258799999998</v>
      </c>
      <c r="U2451" s="9">
        <v>1.644217651E-2</v>
      </c>
      <c r="V2451" s="10">
        <v>0.5</v>
      </c>
      <c r="W2451" s="9">
        <v>0.2003868703324948</v>
      </c>
      <c r="X2451" s="9">
        <v>0.17425087683402701</v>
      </c>
      <c r="Y2451" s="9">
        <v>4.0000000000000036E-2</v>
      </c>
      <c r="Z2451" s="9">
        <v>0</v>
      </c>
      <c r="AA2451" s="10">
        <v>1</v>
      </c>
      <c r="AB2451" s="9">
        <v>3.543307090000003E-2</v>
      </c>
      <c r="AC2451" s="9">
        <v>0.46844000021368259</v>
      </c>
      <c r="AD2451" s="10">
        <v>0.65879139237827999</v>
      </c>
      <c r="AE2451" s="10">
        <v>0.50141102076406963</v>
      </c>
      <c r="AF2451" s="9">
        <v>1</v>
      </c>
      <c r="AG2451" s="9" t="e">
        <v>#N/A</v>
      </c>
    </row>
    <row r="2452" spans="3:33">
      <c r="C2452" t="s">
        <v>344</v>
      </c>
      <c r="D2452">
        <v>2009</v>
      </c>
      <c r="E2452" s="9">
        <v>0.3914651453224342</v>
      </c>
      <c r="F2452" s="9">
        <v>0.5</v>
      </c>
      <c r="G2452" s="9">
        <v>0</v>
      </c>
      <c r="H2452" s="9">
        <v>0.125</v>
      </c>
      <c r="I2452" s="9">
        <v>0</v>
      </c>
      <c r="J2452" s="9">
        <v>3.0000000000000027E-2</v>
      </c>
      <c r="K2452" s="10">
        <v>0.44466666666666665</v>
      </c>
      <c r="L2452" s="9">
        <v>0.45179999999999998</v>
      </c>
      <c r="M2452" s="9">
        <v>0.95166666666666666</v>
      </c>
      <c r="N2452" s="10">
        <v>0</v>
      </c>
      <c r="O2452" s="10">
        <v>1</v>
      </c>
      <c r="P2452" s="9">
        <v>0.3</v>
      </c>
      <c r="Q2452" s="10">
        <v>0.20749999999999999</v>
      </c>
      <c r="R2452" s="9">
        <v>0.56200000000000006</v>
      </c>
      <c r="S2452" s="9">
        <v>0.26599707251660054</v>
      </c>
      <c r="T2452" s="11">
        <v>0.37817258799999998</v>
      </c>
      <c r="U2452" s="9">
        <v>1.4308117709999998E-2</v>
      </c>
      <c r="V2452" s="10">
        <v>0.5</v>
      </c>
      <c r="W2452" s="9">
        <v>0.2003868703324948</v>
      </c>
      <c r="X2452" s="9">
        <v>0.17425087683402701</v>
      </c>
      <c r="Y2452" s="9">
        <v>4.0000000000000036E-2</v>
      </c>
      <c r="Z2452" s="9">
        <v>0</v>
      </c>
      <c r="AA2452" s="10">
        <v>1</v>
      </c>
      <c r="AB2452" s="9">
        <v>5.4724409050805001E-2</v>
      </c>
      <c r="AC2452" s="9">
        <v>0.47799999999999998</v>
      </c>
      <c r="AD2452" s="10">
        <v>0.64228508374137605</v>
      </c>
      <c r="AE2452" s="10">
        <v>0.50772799833745419</v>
      </c>
      <c r="AF2452" s="9">
        <v>1</v>
      </c>
      <c r="AG2452" s="9" t="e">
        <v>#N/A</v>
      </c>
    </row>
    <row r="2453" spans="3:33">
      <c r="C2453" t="s">
        <v>344</v>
      </c>
      <c r="D2453">
        <v>2010</v>
      </c>
      <c r="E2453" s="9">
        <v>0.3914651453224342</v>
      </c>
      <c r="F2453" s="9">
        <v>0.5</v>
      </c>
      <c r="G2453" s="9">
        <v>0</v>
      </c>
      <c r="H2453" s="9">
        <v>0.125</v>
      </c>
      <c r="I2453" s="9">
        <v>0</v>
      </c>
      <c r="J2453" s="9">
        <v>3.0000000000000027E-2</v>
      </c>
      <c r="K2453" s="10">
        <v>0.44466666666666665</v>
      </c>
      <c r="L2453" s="9">
        <v>0.45631799989901478</v>
      </c>
      <c r="M2453" s="9">
        <v>0.95166666666666666</v>
      </c>
      <c r="N2453" s="10">
        <v>0</v>
      </c>
      <c r="O2453" s="10">
        <v>1</v>
      </c>
      <c r="P2453" s="9">
        <v>0.3</v>
      </c>
      <c r="Q2453" s="10">
        <v>0.20749999999999999</v>
      </c>
      <c r="R2453" s="9">
        <v>0.56200000000000006</v>
      </c>
      <c r="S2453" s="9">
        <v>0.29526243771612715</v>
      </c>
      <c r="T2453" s="11">
        <v>0.37817258799999998</v>
      </c>
      <c r="U2453" s="9">
        <v>1.4451198883901886E-2</v>
      </c>
      <c r="V2453" s="10">
        <v>0.5</v>
      </c>
      <c r="W2453" s="9">
        <v>0.2003868703324948</v>
      </c>
      <c r="X2453" s="9">
        <v>0.17425087683402701</v>
      </c>
      <c r="Y2453" s="9">
        <v>4.0000000000000036E-2</v>
      </c>
      <c r="Z2453" s="9">
        <v>0</v>
      </c>
      <c r="AA2453" s="10">
        <v>1</v>
      </c>
      <c r="AB2453" s="9">
        <v>7.4015747201609972E-2</v>
      </c>
      <c r="AC2453" s="9">
        <v>0.47899999999999998</v>
      </c>
      <c r="AD2453" s="10">
        <v>0.64086223293576539</v>
      </c>
      <c r="AE2453" s="10">
        <v>0.507650718355807</v>
      </c>
      <c r="AF2453" s="9">
        <v>1</v>
      </c>
      <c r="AG2453" s="9" t="e">
        <v>#N/A</v>
      </c>
    </row>
    <row r="2454" spans="3:33">
      <c r="C2454" t="s">
        <v>346</v>
      </c>
      <c r="D2454">
        <v>1995</v>
      </c>
      <c r="E2454" s="9">
        <v>1</v>
      </c>
      <c r="F2454" s="9">
        <v>3.0830000000000002E-3</v>
      </c>
      <c r="G2454" s="9">
        <v>0.43000000000000005</v>
      </c>
      <c r="H2454" s="9">
        <v>0.25</v>
      </c>
      <c r="I2454" s="9">
        <v>0.98199999999999998</v>
      </c>
      <c r="J2454" s="9">
        <v>0.9</v>
      </c>
      <c r="K2454" s="10">
        <v>0.62008333333333332</v>
      </c>
      <c r="L2454" s="9">
        <v>0.65799999999999992</v>
      </c>
      <c r="M2454" s="9">
        <v>0.99896907216494846</v>
      </c>
      <c r="N2454" s="10">
        <v>0.24</v>
      </c>
      <c r="O2454" s="10">
        <v>0.57999999999999996</v>
      </c>
      <c r="P2454" s="9">
        <v>0.95699999805539837</v>
      </c>
      <c r="Q2454" s="10">
        <v>0.20749999999999999</v>
      </c>
      <c r="R2454" s="9">
        <v>0.97799999999999998</v>
      </c>
      <c r="S2454" s="9">
        <v>0.93588097560975592</v>
      </c>
      <c r="T2454" s="11">
        <v>1</v>
      </c>
      <c r="U2454" s="9">
        <v>1.1613236950000001E-2</v>
      </c>
      <c r="V2454" s="10">
        <v>1</v>
      </c>
      <c r="W2454" s="9">
        <v>6.4526520341839505E-2</v>
      </c>
      <c r="X2454" s="9">
        <v>9.6793483454035698E-2</v>
      </c>
      <c r="Y2454" s="9">
        <v>0.94899999999999995</v>
      </c>
      <c r="Z2454" s="9">
        <v>0</v>
      </c>
      <c r="AA2454" s="10">
        <v>2.0943870427254957E-2</v>
      </c>
      <c r="AB2454" s="9">
        <v>0.92</v>
      </c>
      <c r="AC2454" s="9">
        <v>0.498</v>
      </c>
      <c r="AD2454" s="10">
        <v>5.6235349087521501E-2</v>
      </c>
      <c r="AE2454" s="10">
        <v>0.31617599046601469</v>
      </c>
      <c r="AF2454" s="9">
        <v>2.82391139390376E-3</v>
      </c>
      <c r="AG2454" s="9">
        <v>2.088604290901391E-2</v>
      </c>
    </row>
    <row r="2455" spans="3:33">
      <c r="C2455" t="s">
        <v>346</v>
      </c>
      <c r="D2455">
        <v>1996</v>
      </c>
      <c r="E2455" s="9">
        <v>1</v>
      </c>
      <c r="F2455" s="9">
        <v>3.0830000000000002E-3</v>
      </c>
      <c r="G2455" s="9">
        <v>0.43399999999999994</v>
      </c>
      <c r="H2455" s="9">
        <v>0.25</v>
      </c>
      <c r="I2455" s="9">
        <v>0.98199999999999998</v>
      </c>
      <c r="J2455" s="9">
        <v>0.89800000000000002</v>
      </c>
      <c r="K2455" s="10">
        <v>0.62008333333333332</v>
      </c>
      <c r="L2455" s="9">
        <v>0.65540000000000009</v>
      </c>
      <c r="M2455" s="9">
        <v>0.99907216494845363</v>
      </c>
      <c r="N2455" s="10">
        <v>0.24</v>
      </c>
      <c r="O2455" s="10">
        <v>0.56999999999999995</v>
      </c>
      <c r="P2455" s="9">
        <v>0.93959999844431863</v>
      </c>
      <c r="Q2455" s="10">
        <v>0.20749999999999999</v>
      </c>
      <c r="R2455" s="9">
        <v>0.97799999999999998</v>
      </c>
      <c r="S2455" s="9">
        <v>0.92957999999999996</v>
      </c>
      <c r="T2455" s="11">
        <v>1</v>
      </c>
      <c r="U2455" s="9">
        <v>8.2355598799999999E-3</v>
      </c>
      <c r="V2455" s="10">
        <v>1</v>
      </c>
      <c r="W2455" s="9">
        <v>6.4526520341839505E-2</v>
      </c>
      <c r="X2455" s="9">
        <v>9.6793483454035698E-2</v>
      </c>
      <c r="Y2455" s="9">
        <v>0.94899999999999995</v>
      </c>
      <c r="Z2455" s="9">
        <v>0</v>
      </c>
      <c r="AA2455" s="10">
        <v>2.0943870427254957E-2</v>
      </c>
      <c r="AB2455" s="9">
        <v>0.92</v>
      </c>
      <c r="AC2455" s="9">
        <v>0.52300000000000002</v>
      </c>
      <c r="AD2455" s="10">
        <v>4.7178927846885974E-2</v>
      </c>
      <c r="AE2455" s="10">
        <v>0.31242448015292601</v>
      </c>
      <c r="AF2455" s="9">
        <v>2.8866649788764527E-3</v>
      </c>
      <c r="AG2455" s="9">
        <v>2.1350177184353981E-2</v>
      </c>
    </row>
    <row r="2456" spans="3:33">
      <c r="C2456" t="s">
        <v>346</v>
      </c>
      <c r="D2456">
        <v>1997</v>
      </c>
      <c r="E2456" s="9">
        <v>1</v>
      </c>
      <c r="F2456" s="9">
        <v>3.0830000000000002E-3</v>
      </c>
      <c r="G2456" s="9">
        <v>0.43799999999999994</v>
      </c>
      <c r="H2456" s="9">
        <v>0.25</v>
      </c>
      <c r="I2456" s="9">
        <v>0.98199999999999998</v>
      </c>
      <c r="J2456" s="9">
        <v>0.89600000000000002</v>
      </c>
      <c r="K2456" s="10">
        <v>0.62008333333333332</v>
      </c>
      <c r="L2456" s="9">
        <v>0.65280000000000005</v>
      </c>
      <c r="M2456" s="9">
        <v>0.99916322314049588</v>
      </c>
      <c r="N2456" s="10">
        <v>0.24</v>
      </c>
      <c r="O2456" s="10">
        <v>0.43</v>
      </c>
      <c r="P2456" s="9">
        <v>0.922199998833239</v>
      </c>
      <c r="Q2456" s="10">
        <v>0.20749999999999999</v>
      </c>
      <c r="R2456" s="9">
        <v>0.97799999999999998</v>
      </c>
      <c r="S2456" s="9">
        <v>0.91819756097561001</v>
      </c>
      <c r="T2456" s="11">
        <v>1</v>
      </c>
      <c r="U2456" s="9">
        <v>6.4193896930000008E-2</v>
      </c>
      <c r="V2456" s="10">
        <v>1</v>
      </c>
      <c r="W2456" s="9">
        <v>6.4526520341839505E-2</v>
      </c>
      <c r="X2456" s="9">
        <v>9.6793483454035698E-2</v>
      </c>
      <c r="Y2456" s="9">
        <v>0.94899999999999995</v>
      </c>
      <c r="Z2456" s="9">
        <v>0</v>
      </c>
      <c r="AA2456" s="10">
        <v>2.0943870427254957E-2</v>
      </c>
      <c r="AB2456" s="9">
        <v>0.92</v>
      </c>
      <c r="AC2456" s="9">
        <v>0.45</v>
      </c>
      <c r="AD2456" s="10">
        <v>5.6313037933396967E-2</v>
      </c>
      <c r="AE2456" s="10">
        <v>0.25886312030619096</v>
      </c>
      <c r="AF2456" s="9">
        <v>2.949418563849145E-3</v>
      </c>
      <c r="AG2456" s="9">
        <v>2.1814311459694057E-2</v>
      </c>
    </row>
    <row r="2457" spans="3:33">
      <c r="C2457" t="s">
        <v>346</v>
      </c>
      <c r="D2457">
        <v>1998</v>
      </c>
      <c r="E2457" s="9">
        <v>1</v>
      </c>
      <c r="F2457" s="9">
        <v>3.0830000000000002E-3</v>
      </c>
      <c r="G2457" s="9">
        <v>0.44200000000000006</v>
      </c>
      <c r="H2457" s="9">
        <v>0.25</v>
      </c>
      <c r="I2457" s="9">
        <v>0.98199999999999998</v>
      </c>
      <c r="J2457" s="9">
        <v>0.89400000000000002</v>
      </c>
      <c r="K2457" s="10">
        <v>0.62008333333333332</v>
      </c>
      <c r="L2457" s="9">
        <v>0.6502</v>
      </c>
      <c r="M2457" s="9">
        <v>1</v>
      </c>
      <c r="N2457" s="10">
        <v>0.24</v>
      </c>
      <c r="O2457" s="10">
        <v>0.55000000000000004</v>
      </c>
      <c r="P2457" s="9">
        <v>0.90479999922215926</v>
      </c>
      <c r="Q2457" s="10">
        <v>0.20749999999999999</v>
      </c>
      <c r="R2457" s="9">
        <v>0.97799999999999998</v>
      </c>
      <c r="S2457" s="9">
        <v>0.90263804878048803</v>
      </c>
      <c r="T2457" s="11">
        <v>1</v>
      </c>
      <c r="U2457" s="9">
        <v>5.4773423500000001E-2</v>
      </c>
      <c r="V2457" s="10">
        <v>1</v>
      </c>
      <c r="W2457" s="9">
        <v>6.4526520341839505E-2</v>
      </c>
      <c r="X2457" s="9">
        <v>9.6793483454035698E-2</v>
      </c>
      <c r="Y2457" s="9">
        <v>0.94899999999999995</v>
      </c>
      <c r="Z2457" s="9">
        <v>0</v>
      </c>
      <c r="AA2457" s="10">
        <v>2.0943870427254957E-2</v>
      </c>
      <c r="AB2457" s="9">
        <v>0.92</v>
      </c>
      <c r="AC2457" s="9">
        <v>0.47700000000000004</v>
      </c>
      <c r="AD2457" s="10">
        <v>6.5447148019907961E-2</v>
      </c>
      <c r="AE2457" s="10">
        <v>0.20530176045945597</v>
      </c>
      <c r="AF2457" s="9">
        <v>3.0121721488218377E-3</v>
      </c>
      <c r="AG2457" s="9">
        <v>2.2278445735034135E-2</v>
      </c>
    </row>
    <row r="2458" spans="3:33">
      <c r="C2458" t="s">
        <v>346</v>
      </c>
      <c r="D2458">
        <v>1999</v>
      </c>
      <c r="E2458" s="9">
        <v>1</v>
      </c>
      <c r="F2458" s="9">
        <v>3.0830000000000002E-3</v>
      </c>
      <c r="G2458" s="9">
        <v>0.44600000000000006</v>
      </c>
      <c r="H2458" s="9">
        <v>0.25</v>
      </c>
      <c r="I2458" s="9">
        <v>0.98199999999999998</v>
      </c>
      <c r="J2458" s="9">
        <v>0.89200000000000002</v>
      </c>
      <c r="K2458" s="10">
        <v>0.62008333333333332</v>
      </c>
      <c r="L2458" s="9">
        <v>0.64760000000000006</v>
      </c>
      <c r="M2458" s="9">
        <v>1</v>
      </c>
      <c r="N2458" s="10">
        <v>0.24</v>
      </c>
      <c r="O2458" s="10">
        <v>0.37</v>
      </c>
      <c r="P2458" s="9">
        <v>0.88739999961107974</v>
      </c>
      <c r="Q2458" s="10">
        <v>0.20749999999999999</v>
      </c>
      <c r="R2458" s="9">
        <v>0.97799999999999998</v>
      </c>
      <c r="S2458" s="9">
        <v>0.88378439024390398</v>
      </c>
      <c r="T2458" s="11">
        <v>1</v>
      </c>
      <c r="U2458" s="9">
        <v>4.7730825519999999E-2</v>
      </c>
      <c r="V2458" s="10">
        <v>1</v>
      </c>
      <c r="W2458" s="9">
        <v>6.4526520341839505E-2</v>
      </c>
      <c r="X2458" s="9">
        <v>9.6793483454035698E-2</v>
      </c>
      <c r="Y2458" s="9">
        <v>0.94899999999999995</v>
      </c>
      <c r="Z2458" s="9">
        <v>0</v>
      </c>
      <c r="AA2458" s="10">
        <v>2.0943870427254957E-2</v>
      </c>
      <c r="AB2458" s="9">
        <v>0.92099999904999996</v>
      </c>
      <c r="AC2458" s="9">
        <v>0.47200000000000003</v>
      </c>
      <c r="AD2458" s="10">
        <v>9.3234517687703009E-2</v>
      </c>
      <c r="AE2458" s="10">
        <v>0.192076566248537</v>
      </c>
      <c r="AF2458" s="9">
        <v>3.07492573379453E-3</v>
      </c>
      <c r="AG2458" s="9">
        <v>2.274258001037421E-2</v>
      </c>
    </row>
    <row r="2459" spans="3:33">
      <c r="C2459" t="s">
        <v>346</v>
      </c>
      <c r="D2459">
        <v>2000</v>
      </c>
      <c r="E2459" s="9">
        <v>1</v>
      </c>
      <c r="F2459" s="9">
        <v>3.0830000000000002E-3</v>
      </c>
      <c r="G2459" s="9">
        <v>0.44999999999999996</v>
      </c>
      <c r="H2459" s="9">
        <v>0.25</v>
      </c>
      <c r="I2459" s="9">
        <v>0.98199999999999998</v>
      </c>
      <c r="J2459" s="9">
        <v>0.89</v>
      </c>
      <c r="K2459" s="10">
        <v>0.62008333333333332</v>
      </c>
      <c r="L2459" s="9">
        <v>0.64500000000000002</v>
      </c>
      <c r="M2459" s="9">
        <v>1</v>
      </c>
      <c r="N2459" s="10">
        <v>0.24</v>
      </c>
      <c r="O2459" s="10">
        <v>0.28000000000000003</v>
      </c>
      <c r="P2459" s="9">
        <v>0.86999999999999988</v>
      </c>
      <c r="Q2459" s="10">
        <v>0.20749999999999999</v>
      </c>
      <c r="R2459" s="9">
        <v>0.97799999999999998</v>
      </c>
      <c r="S2459" s="9">
        <v>0.86292048780487807</v>
      </c>
      <c r="T2459" s="11">
        <v>1</v>
      </c>
      <c r="U2459" s="9">
        <v>6.6094313680000003E-2</v>
      </c>
      <c r="V2459" s="10">
        <v>1</v>
      </c>
      <c r="W2459" s="9">
        <v>6.4526520341839505E-2</v>
      </c>
      <c r="X2459" s="9">
        <v>9.6793483454035698E-2</v>
      </c>
      <c r="Y2459" s="9">
        <v>0.94899999999999995</v>
      </c>
      <c r="Z2459" s="9">
        <v>0</v>
      </c>
      <c r="AA2459" s="10">
        <v>2.0943870427254957E-2</v>
      </c>
      <c r="AB2459" s="9">
        <v>0.92099999904999996</v>
      </c>
      <c r="AC2459" s="9">
        <v>0.442</v>
      </c>
      <c r="AD2459" s="10">
        <v>0.12102188735549801</v>
      </c>
      <c r="AE2459" s="10">
        <v>0.178851372037618</v>
      </c>
      <c r="AF2459" s="9">
        <v>3.1376793187672227E-3</v>
      </c>
      <c r="AG2459" s="9">
        <v>2.3206714285714285E-2</v>
      </c>
    </row>
    <row r="2460" spans="3:33">
      <c r="C2460" t="s">
        <v>346</v>
      </c>
      <c r="D2460">
        <v>2001</v>
      </c>
      <c r="E2460" s="9">
        <v>1</v>
      </c>
      <c r="F2460" s="9">
        <v>3.0830000000000002E-3</v>
      </c>
      <c r="G2460" s="9">
        <v>0.45799999999999996</v>
      </c>
      <c r="H2460" s="9">
        <v>0.25</v>
      </c>
      <c r="I2460" s="9">
        <v>0.98199999999999998</v>
      </c>
      <c r="J2460" s="9">
        <v>0.88800000000000001</v>
      </c>
      <c r="K2460" s="10">
        <v>0.62008333333333332</v>
      </c>
      <c r="L2460" s="9">
        <v>0.64239999999999997</v>
      </c>
      <c r="M2460" s="9">
        <v>1</v>
      </c>
      <c r="N2460" s="10">
        <v>0.24</v>
      </c>
      <c r="O2460" s="10">
        <v>0.39</v>
      </c>
      <c r="P2460" s="9">
        <v>0.86399999999999988</v>
      </c>
      <c r="Q2460" s="10">
        <v>0.20749999999999999</v>
      </c>
      <c r="R2460" s="9">
        <v>0.97799999999999998</v>
      </c>
      <c r="S2460" s="9">
        <v>0.84150975609756196</v>
      </c>
      <c r="T2460" s="11">
        <v>1</v>
      </c>
      <c r="U2460" s="9">
        <v>5.632401074E-2</v>
      </c>
      <c r="V2460" s="10">
        <v>1</v>
      </c>
      <c r="W2460" s="9">
        <v>6.4526520341839505E-2</v>
      </c>
      <c r="X2460" s="9">
        <v>9.6793483454035698E-2</v>
      </c>
      <c r="Y2460" s="9">
        <v>0.94899999999999995</v>
      </c>
      <c r="Z2460" s="9">
        <v>0</v>
      </c>
      <c r="AA2460" s="10">
        <v>2.0943870427254957E-2</v>
      </c>
      <c r="AB2460" s="9">
        <v>0.92049999952500006</v>
      </c>
      <c r="AC2460" s="9">
        <v>0.43533333333333341</v>
      </c>
      <c r="AD2460" s="10">
        <v>0.22114969100203502</v>
      </c>
      <c r="AE2460" s="10">
        <v>0.26870540342428501</v>
      </c>
      <c r="AF2460" s="9">
        <v>6.8417654945001107E-3</v>
      </c>
      <c r="AG2460" s="9">
        <v>2.9445142857142857E-2</v>
      </c>
    </row>
    <row r="2461" spans="3:33">
      <c r="C2461" t="s">
        <v>346</v>
      </c>
      <c r="D2461">
        <v>2002</v>
      </c>
      <c r="E2461" s="9">
        <v>1</v>
      </c>
      <c r="F2461" s="9">
        <v>3.0830000000000002E-3</v>
      </c>
      <c r="G2461" s="9">
        <v>0.46599999999999997</v>
      </c>
      <c r="H2461" s="9">
        <v>0.25</v>
      </c>
      <c r="I2461" s="9">
        <v>0.98199999999999998</v>
      </c>
      <c r="J2461" s="9">
        <v>0.88600000000000001</v>
      </c>
      <c r="K2461" s="10">
        <v>0.62008333333333332</v>
      </c>
      <c r="L2461" s="9">
        <v>0.63979999999999992</v>
      </c>
      <c r="M2461" s="9">
        <v>1</v>
      </c>
      <c r="N2461" s="10">
        <v>0.24</v>
      </c>
      <c r="O2461" s="10">
        <v>0.59</v>
      </c>
      <c r="P2461" s="9">
        <v>0.85799999999999998</v>
      </c>
      <c r="Q2461" s="10">
        <v>0.20749999999999999</v>
      </c>
      <c r="R2461" s="9">
        <v>0.97799999999999998</v>
      </c>
      <c r="S2461" s="9">
        <v>0.82092439024390407</v>
      </c>
      <c r="T2461" s="11">
        <v>1</v>
      </c>
      <c r="U2461" s="9">
        <v>8.9906140120000005E-2</v>
      </c>
      <c r="V2461" s="10">
        <v>1</v>
      </c>
      <c r="W2461" s="9">
        <v>6.4526520341839505E-2</v>
      </c>
      <c r="X2461" s="9">
        <v>9.6793483454035698E-2</v>
      </c>
      <c r="Y2461" s="9">
        <v>0.94899999999999995</v>
      </c>
      <c r="Z2461" s="9">
        <v>0</v>
      </c>
      <c r="AA2461" s="10">
        <v>2.0943870427254957E-2</v>
      </c>
      <c r="AB2461" s="9">
        <v>0.92</v>
      </c>
      <c r="AC2461" s="9">
        <v>0.4286666666666667</v>
      </c>
      <c r="AD2461" s="10">
        <v>0.32127749464857203</v>
      </c>
      <c r="AE2461" s="10">
        <v>0.35855943481095204</v>
      </c>
      <c r="AF2461" s="9">
        <v>1.6396291814643225E-2</v>
      </c>
      <c r="AG2461" s="9">
        <v>2.9285142857142857E-2</v>
      </c>
    </row>
    <row r="2462" spans="3:33">
      <c r="C2462" t="s">
        <v>346</v>
      </c>
      <c r="D2462">
        <v>2003</v>
      </c>
      <c r="E2462" s="9">
        <v>1</v>
      </c>
      <c r="F2462" s="9">
        <v>3.0830000000000002E-3</v>
      </c>
      <c r="G2462" s="9">
        <v>0.47399999999999998</v>
      </c>
      <c r="H2462" s="9">
        <v>0.25</v>
      </c>
      <c r="I2462" s="9">
        <v>0.98199999999999998</v>
      </c>
      <c r="J2462" s="9">
        <v>0.88400000000000001</v>
      </c>
      <c r="K2462" s="10">
        <v>0.62008333333333332</v>
      </c>
      <c r="L2462" s="9">
        <v>0.63719999999999999</v>
      </c>
      <c r="M2462" s="9">
        <v>1</v>
      </c>
      <c r="N2462" s="10">
        <v>0.24</v>
      </c>
      <c r="O2462" s="10">
        <v>0.41</v>
      </c>
      <c r="P2462" s="9">
        <v>0.85199999999999998</v>
      </c>
      <c r="Q2462" s="10">
        <v>0.20749999999999999</v>
      </c>
      <c r="R2462" s="9">
        <v>0.97799999999999998</v>
      </c>
      <c r="S2462" s="9">
        <v>0.80227609756097606</v>
      </c>
      <c r="T2462" s="11">
        <v>1</v>
      </c>
      <c r="U2462" s="9">
        <v>0.11565571869999999</v>
      </c>
      <c r="V2462" s="10">
        <v>1</v>
      </c>
      <c r="W2462" s="9">
        <v>6.4526520341839505E-2</v>
      </c>
      <c r="X2462" s="9">
        <v>9.6793483454035698E-2</v>
      </c>
      <c r="Y2462" s="9">
        <v>0.94899999999999995</v>
      </c>
      <c r="Z2462" s="9">
        <v>0</v>
      </c>
      <c r="AA2462" s="10">
        <v>2.0943870427254957E-2</v>
      </c>
      <c r="AB2462" s="9">
        <v>0.92159999996423725</v>
      </c>
      <c r="AC2462" s="9">
        <v>0.42200000000000004</v>
      </c>
      <c r="AD2462" s="10">
        <v>0.27763733513195599</v>
      </c>
      <c r="AE2462" s="10">
        <v>0.37621176599869799</v>
      </c>
      <c r="AF2462" s="9">
        <v>2.6580590013310666E-2</v>
      </c>
      <c r="AG2462" s="9">
        <v>2.8699440013091479E-2</v>
      </c>
    </row>
    <row r="2463" spans="3:33">
      <c r="C2463" t="s">
        <v>346</v>
      </c>
      <c r="D2463">
        <v>2004</v>
      </c>
      <c r="E2463" s="9">
        <v>1</v>
      </c>
      <c r="F2463" s="9">
        <v>3.0830000000000002E-3</v>
      </c>
      <c r="G2463" s="9">
        <v>0.48199999999999998</v>
      </c>
      <c r="H2463" s="9">
        <v>0.25</v>
      </c>
      <c r="I2463" s="9">
        <v>0.98199999999999998</v>
      </c>
      <c r="J2463" s="9">
        <v>0.88200000000000001</v>
      </c>
      <c r="K2463" s="10">
        <v>0.62008333333333332</v>
      </c>
      <c r="L2463" s="9">
        <v>0.63460000000000005</v>
      </c>
      <c r="M2463" s="9">
        <v>1</v>
      </c>
      <c r="N2463" s="10">
        <v>0.24</v>
      </c>
      <c r="O2463" s="10">
        <v>0.14000000000000001</v>
      </c>
      <c r="P2463" s="9">
        <v>0.84600000000000009</v>
      </c>
      <c r="Q2463" s="10">
        <v>0.20749999999999999</v>
      </c>
      <c r="R2463" s="9">
        <v>0.97799999999999998</v>
      </c>
      <c r="S2463" s="9">
        <v>0.78628634146341603</v>
      </c>
      <c r="T2463" s="11">
        <v>1</v>
      </c>
      <c r="U2463" s="9">
        <v>0.1158637495</v>
      </c>
      <c r="V2463" s="10">
        <v>1</v>
      </c>
      <c r="W2463" s="9">
        <v>6.4526520341839505E-2</v>
      </c>
      <c r="X2463" s="9">
        <v>9.6793483454035698E-2</v>
      </c>
      <c r="Y2463" s="9">
        <v>0.94899999999999995</v>
      </c>
      <c r="Z2463" s="9">
        <v>0</v>
      </c>
      <c r="AA2463" s="10">
        <v>2.0943870427254957E-2</v>
      </c>
      <c r="AB2463" s="9">
        <v>0.92319999992847446</v>
      </c>
      <c r="AC2463" s="9">
        <v>0.436</v>
      </c>
      <c r="AD2463" s="10">
        <v>0.43196487793156602</v>
      </c>
      <c r="AE2463" s="10">
        <v>0.41571556607961402</v>
      </c>
      <c r="AF2463" s="9">
        <v>5.9702905345854103E-2</v>
      </c>
      <c r="AG2463" s="9">
        <v>2.8113737169040101E-2</v>
      </c>
    </row>
    <row r="2464" spans="3:33">
      <c r="C2464" t="s">
        <v>346</v>
      </c>
      <c r="D2464">
        <v>2005</v>
      </c>
      <c r="E2464" s="9">
        <v>1</v>
      </c>
      <c r="F2464" s="9">
        <v>3.0830000000000002E-3</v>
      </c>
      <c r="G2464" s="9">
        <v>0.49</v>
      </c>
      <c r="H2464" s="9">
        <v>0.25</v>
      </c>
      <c r="I2464" s="9">
        <v>0.98199999999999998</v>
      </c>
      <c r="J2464" s="9">
        <v>0.88</v>
      </c>
      <c r="K2464" s="10">
        <v>0.62008333333333332</v>
      </c>
      <c r="L2464" s="9">
        <v>0.63200000000000001</v>
      </c>
      <c r="M2464" s="9">
        <v>1</v>
      </c>
      <c r="N2464" s="10">
        <v>0.24</v>
      </c>
      <c r="O2464" s="10">
        <v>0.21</v>
      </c>
      <c r="P2464" s="9">
        <v>0.84000000000000008</v>
      </c>
      <c r="Q2464" s="10">
        <v>0.20749999999999999</v>
      </c>
      <c r="R2464" s="9">
        <v>0.98148000000000002</v>
      </c>
      <c r="S2464" s="9">
        <v>0.77330536585366005</v>
      </c>
      <c r="T2464" s="11">
        <v>1</v>
      </c>
      <c r="U2464" s="9">
        <v>0.13730365950000001</v>
      </c>
      <c r="V2464" s="10">
        <v>1</v>
      </c>
      <c r="W2464" s="9">
        <v>6.4526520341839505E-2</v>
      </c>
      <c r="X2464" s="9">
        <v>9.6793483454035698E-2</v>
      </c>
      <c r="Y2464" s="9">
        <v>0.94899999999999995</v>
      </c>
      <c r="Z2464" s="9">
        <v>0</v>
      </c>
      <c r="AA2464" s="10">
        <v>2.0943870427254957E-2</v>
      </c>
      <c r="AB2464" s="9">
        <v>0.92479999989271167</v>
      </c>
      <c r="AC2464" s="9">
        <v>0.44799999999999995</v>
      </c>
      <c r="AD2464" s="10">
        <v>0.42156222091355999</v>
      </c>
      <c r="AE2464" s="10">
        <v>0.37825893938912403</v>
      </c>
      <c r="AF2464" s="9">
        <v>9.282522067839756E-2</v>
      </c>
      <c r="AG2464" s="9">
        <v>2.752803432498872E-2</v>
      </c>
    </row>
    <row r="2465" spans="3:33">
      <c r="C2465" t="s">
        <v>346</v>
      </c>
      <c r="D2465">
        <v>2006</v>
      </c>
      <c r="E2465" s="9">
        <v>1</v>
      </c>
      <c r="F2465" s="9">
        <v>3.0830000000000002E-3</v>
      </c>
      <c r="G2465" s="9">
        <v>0.49666666666666659</v>
      </c>
      <c r="H2465" s="9">
        <v>0.25</v>
      </c>
      <c r="I2465" s="9">
        <v>0.98199999999999998</v>
      </c>
      <c r="J2465" s="9">
        <v>0.87666666666666671</v>
      </c>
      <c r="K2465" s="10">
        <v>0.62008333333333332</v>
      </c>
      <c r="L2465" s="9">
        <v>0.62880000000000003</v>
      </c>
      <c r="M2465" s="9">
        <v>1</v>
      </c>
      <c r="N2465" s="10">
        <v>0.24</v>
      </c>
      <c r="O2465" s="10">
        <v>0.21</v>
      </c>
      <c r="P2465" s="9">
        <v>0.85679999962449072</v>
      </c>
      <c r="Q2465" s="10">
        <v>0.20749999999999999</v>
      </c>
      <c r="R2465" s="9">
        <v>0.98496000000000006</v>
      </c>
      <c r="S2465" s="9">
        <v>0.76322243902439202</v>
      </c>
      <c r="T2465" s="11">
        <v>1</v>
      </c>
      <c r="U2465" s="9">
        <v>0.20993574800000001</v>
      </c>
      <c r="V2465" s="10">
        <v>1</v>
      </c>
      <c r="W2465" s="9">
        <v>6.4526520341839505E-2</v>
      </c>
      <c r="X2465" s="9">
        <v>9.6793483454035698E-2</v>
      </c>
      <c r="Y2465" s="9">
        <v>0.94899999999999995</v>
      </c>
      <c r="Z2465" s="9">
        <v>0</v>
      </c>
      <c r="AA2465" s="10">
        <v>2.0943870427254957E-2</v>
      </c>
      <c r="AB2465" s="9">
        <v>0.92639999985694887</v>
      </c>
      <c r="AC2465" s="9">
        <v>0.45200000000000001</v>
      </c>
      <c r="AD2465" s="10">
        <v>0.40700964489493802</v>
      </c>
      <c r="AE2465" s="10">
        <v>0.40499951839955395</v>
      </c>
      <c r="AF2465" s="9">
        <v>0.125947536010941</v>
      </c>
      <c r="AG2465" s="9">
        <v>2.6942331480937342E-2</v>
      </c>
    </row>
    <row r="2466" spans="3:33">
      <c r="C2466" t="s">
        <v>346</v>
      </c>
      <c r="D2466">
        <v>2007</v>
      </c>
      <c r="E2466" s="9">
        <v>1</v>
      </c>
      <c r="F2466" s="9">
        <v>3.0830000000000002E-3</v>
      </c>
      <c r="G2466" s="9">
        <v>0.50333333333333341</v>
      </c>
      <c r="H2466" s="9">
        <v>0.25</v>
      </c>
      <c r="I2466" s="9">
        <v>0.98199999999999998</v>
      </c>
      <c r="J2466" s="9">
        <v>0.87333333333333329</v>
      </c>
      <c r="K2466" s="10">
        <v>0.62008333333333332</v>
      </c>
      <c r="L2466" s="9">
        <v>0.62560000000000004</v>
      </c>
      <c r="M2466" s="9">
        <v>1</v>
      </c>
      <c r="N2466" s="10">
        <v>0.24</v>
      </c>
      <c r="O2466" s="10">
        <v>0.21</v>
      </c>
      <c r="P2466" s="9">
        <v>0.87359999924898146</v>
      </c>
      <c r="Q2466" s="10">
        <v>0.20749999999999999</v>
      </c>
      <c r="R2466" s="9">
        <v>0.98843999999999999</v>
      </c>
      <c r="S2466" s="9">
        <v>0.75506487804878208</v>
      </c>
      <c r="T2466" s="11">
        <v>1</v>
      </c>
      <c r="U2466" s="9">
        <v>0.16988270589999999</v>
      </c>
      <c r="V2466" s="10">
        <v>1</v>
      </c>
      <c r="W2466" s="9">
        <v>6.4526520341839505E-2</v>
      </c>
      <c r="X2466" s="9">
        <v>9.6793483454035698E-2</v>
      </c>
      <c r="Y2466" s="9">
        <v>0.94899999999999995</v>
      </c>
      <c r="Z2466" s="9">
        <v>0</v>
      </c>
      <c r="AA2466" s="10">
        <v>2.0943870427254957E-2</v>
      </c>
      <c r="AB2466" s="9">
        <v>0.92799999982118608</v>
      </c>
      <c r="AC2466" s="9">
        <v>0.47</v>
      </c>
      <c r="AD2466" s="10">
        <v>0.45187945408194202</v>
      </c>
      <c r="AE2466" s="10">
        <v>0.42596095702157399</v>
      </c>
      <c r="AF2466" s="9">
        <v>0.15906985134348445</v>
      </c>
      <c r="AG2466" s="9">
        <v>2.6356628636885968E-2</v>
      </c>
    </row>
    <row r="2467" spans="3:33">
      <c r="C2467" t="s">
        <v>346</v>
      </c>
      <c r="D2467">
        <v>2008</v>
      </c>
      <c r="E2467" s="9">
        <v>1</v>
      </c>
      <c r="F2467" s="9">
        <v>3.0830000000000002E-3</v>
      </c>
      <c r="G2467" s="9">
        <v>0.51</v>
      </c>
      <c r="H2467" s="9">
        <v>0.25</v>
      </c>
      <c r="I2467" s="9">
        <v>0.98199999999999998</v>
      </c>
      <c r="J2467" s="9">
        <v>0.87</v>
      </c>
      <c r="K2467" s="10">
        <v>0.62008333333333332</v>
      </c>
      <c r="L2467" s="9">
        <v>0.62240000000000006</v>
      </c>
      <c r="M2467" s="9">
        <v>1</v>
      </c>
      <c r="N2467" s="10">
        <v>0.24</v>
      </c>
      <c r="O2467" s="10">
        <v>0.21419999990612268</v>
      </c>
      <c r="P2467" s="9">
        <v>0.89039999887347232</v>
      </c>
      <c r="Q2467" s="10">
        <v>0.20749999999999999</v>
      </c>
      <c r="R2467" s="9">
        <v>0.99192000000000002</v>
      </c>
      <c r="S2467" s="9">
        <v>0.74800048780487804</v>
      </c>
      <c r="T2467" s="11">
        <v>1</v>
      </c>
      <c r="U2467" s="9">
        <v>0.16973329450000002</v>
      </c>
      <c r="V2467" s="10">
        <v>1</v>
      </c>
      <c r="W2467" s="9">
        <v>6.4526520341839505E-2</v>
      </c>
      <c r="X2467" s="9">
        <v>9.6793483454035698E-2</v>
      </c>
      <c r="Y2467" s="9">
        <v>0.94899999999999995</v>
      </c>
      <c r="Z2467" s="9">
        <v>0</v>
      </c>
      <c r="AA2467" s="10">
        <v>2.0943870427254957E-2</v>
      </c>
      <c r="AB2467" s="9">
        <v>0.92959999978542329</v>
      </c>
      <c r="AC2467" s="9">
        <v>0.48299999999999998</v>
      </c>
      <c r="AD2467" s="10">
        <v>0.43037282451952397</v>
      </c>
      <c r="AE2467" s="10">
        <v>0.438918228757254</v>
      </c>
      <c r="AF2467" s="9">
        <v>0.20160405120223332</v>
      </c>
      <c r="AG2467" s="9">
        <v>2.577092579283459E-2</v>
      </c>
    </row>
    <row r="2468" spans="3:33">
      <c r="C2468" t="s">
        <v>346</v>
      </c>
      <c r="D2468">
        <v>2009</v>
      </c>
      <c r="E2468" s="9">
        <v>1</v>
      </c>
      <c r="F2468" s="9">
        <v>3.0830000000000002E-3</v>
      </c>
      <c r="G2468" s="9">
        <v>0.51979999978095293</v>
      </c>
      <c r="H2468" s="9">
        <v>0.25</v>
      </c>
      <c r="I2468" s="9">
        <v>0.98199999999999998</v>
      </c>
      <c r="J2468" s="9">
        <v>0.87259999994188542</v>
      </c>
      <c r="K2468" s="10">
        <v>0.62008333333333332</v>
      </c>
      <c r="L2468" s="9">
        <v>0.61919999999999997</v>
      </c>
      <c r="M2468" s="9">
        <v>1</v>
      </c>
      <c r="N2468" s="10">
        <v>0.24</v>
      </c>
      <c r="O2468" s="10">
        <v>0.21839999981224537</v>
      </c>
      <c r="P2468" s="9">
        <v>0.90719999849796307</v>
      </c>
      <c r="Q2468" s="10">
        <v>0.20749999999999999</v>
      </c>
      <c r="R2468" s="9">
        <v>0.99192000000000002</v>
      </c>
      <c r="S2468" s="9">
        <v>0.7670404776232036</v>
      </c>
      <c r="T2468" s="11">
        <v>1</v>
      </c>
      <c r="U2468" s="9">
        <v>0.20381543189999998</v>
      </c>
      <c r="V2468" s="10">
        <v>1</v>
      </c>
      <c r="W2468" s="9">
        <v>6.4526520341839505E-2</v>
      </c>
      <c r="X2468" s="9">
        <v>9.6793483454035698E-2</v>
      </c>
      <c r="Y2468" s="9">
        <v>0.94899999999999995</v>
      </c>
      <c r="Z2468" s="9">
        <v>0</v>
      </c>
      <c r="AA2468" s="10">
        <v>2.0943870427254957E-2</v>
      </c>
      <c r="AB2468" s="9">
        <v>0.9311999997496605</v>
      </c>
      <c r="AC2468" s="9">
        <v>0.47799999999999998</v>
      </c>
      <c r="AD2468" s="10">
        <v>0.42010176341068595</v>
      </c>
      <c r="AE2468" s="10">
        <v>0.44804004503887196</v>
      </c>
      <c r="AF2468" s="9">
        <v>0.22626094100872113</v>
      </c>
      <c r="AG2468" s="9">
        <v>2.5185222948783208E-2</v>
      </c>
    </row>
    <row r="2469" spans="3:33">
      <c r="C2469" t="s">
        <v>346</v>
      </c>
      <c r="D2469">
        <v>2010</v>
      </c>
      <c r="E2469" s="9">
        <v>1</v>
      </c>
      <c r="F2469" s="9">
        <v>3.0830000000000002E-3</v>
      </c>
      <c r="G2469" s="9">
        <v>0.52959999956190584</v>
      </c>
      <c r="H2469" s="9">
        <v>0.25</v>
      </c>
      <c r="I2469" s="9">
        <v>0.98199999999999998</v>
      </c>
      <c r="J2469" s="9">
        <v>0.87519999988377095</v>
      </c>
      <c r="K2469" s="10">
        <v>0.62008333333333332</v>
      </c>
      <c r="L2469" s="9">
        <v>0.62539199986159799</v>
      </c>
      <c r="M2469" s="9">
        <v>1</v>
      </c>
      <c r="N2469" s="10">
        <v>0.24</v>
      </c>
      <c r="O2469" s="10">
        <v>0.22259999971836805</v>
      </c>
      <c r="P2469" s="9">
        <v>0.9239999981224537</v>
      </c>
      <c r="Q2469" s="10">
        <v>0.20749999999999999</v>
      </c>
      <c r="R2469" s="9">
        <v>0.99192000000000002</v>
      </c>
      <c r="S2469" s="9">
        <v>0.78608046744152904</v>
      </c>
      <c r="T2469" s="11">
        <v>1</v>
      </c>
      <c r="U2469" s="9">
        <v>0.20585358617344368</v>
      </c>
      <c r="V2469" s="10">
        <v>1</v>
      </c>
      <c r="W2469" s="9">
        <v>6.4526520341839505E-2</v>
      </c>
      <c r="X2469" s="9">
        <v>9.6793483454035698E-2</v>
      </c>
      <c r="Y2469" s="9">
        <v>0.94899999999999995</v>
      </c>
      <c r="Z2469" s="9">
        <v>0</v>
      </c>
      <c r="AA2469" s="10">
        <v>2.0943870427254957E-2</v>
      </c>
      <c r="AB2469" s="9">
        <v>0.93279999971389771</v>
      </c>
      <c r="AC2469" s="9">
        <v>0.47899999999999998</v>
      </c>
      <c r="AD2469" s="10">
        <v>0.4209007457587205</v>
      </c>
      <c r="AE2469" s="10">
        <v>0.44855964457686931</v>
      </c>
      <c r="AF2469" s="9">
        <v>0.22399833164920718</v>
      </c>
      <c r="AG2469" s="9">
        <v>2.4599520104731831E-2</v>
      </c>
    </row>
    <row r="2470" spans="3:33">
      <c r="C2470" t="s">
        <v>348</v>
      </c>
      <c r="D2470">
        <v>1995</v>
      </c>
      <c r="E2470" s="9">
        <v>0.27339188514357055</v>
      </c>
      <c r="F2470" s="9">
        <v>0.5</v>
      </c>
      <c r="G2470" s="9">
        <v>0</v>
      </c>
      <c r="H2470" s="9">
        <v>0.17500000000000004</v>
      </c>
      <c r="I2470" s="9">
        <v>0</v>
      </c>
      <c r="J2470" s="9">
        <v>1.0000000000000009E-2</v>
      </c>
      <c r="K2470" s="10">
        <v>0.49116666666666664</v>
      </c>
      <c r="L2470" s="9">
        <v>0</v>
      </c>
      <c r="M2470" s="9">
        <v>1</v>
      </c>
      <c r="N2470" s="10">
        <v>0.08</v>
      </c>
      <c r="O2470" s="10">
        <v>1</v>
      </c>
      <c r="P2470" s="9">
        <v>0.02</v>
      </c>
      <c r="Q2470" s="10">
        <v>0.85</v>
      </c>
      <c r="R2470" s="9">
        <v>0.71527999999999992</v>
      </c>
      <c r="S2470" s="9">
        <v>0.17209756097561013</v>
      </c>
      <c r="T2470" s="11">
        <v>0.33</v>
      </c>
      <c r="U2470" s="9">
        <v>0</v>
      </c>
      <c r="V2470" s="10">
        <v>2.7436334999999998E-3</v>
      </c>
      <c r="W2470" s="9">
        <v>0.17942110480394582</v>
      </c>
      <c r="X2470" s="9">
        <v>0.149891532087291</v>
      </c>
      <c r="Y2470" s="9">
        <v>0</v>
      </c>
      <c r="Z2470" s="9">
        <v>1</v>
      </c>
      <c r="AA2470" s="10">
        <v>0</v>
      </c>
      <c r="AB2470" s="9">
        <v>2.6999969499999943E-2</v>
      </c>
      <c r="AC2470" s="9">
        <v>0.86299999999999999</v>
      </c>
      <c r="AD2470" s="10">
        <v>0.65526686954928293</v>
      </c>
      <c r="AE2470" s="10">
        <v>0.45855430081172938</v>
      </c>
      <c r="AF2470" s="9">
        <v>9.646758405447578E-2</v>
      </c>
      <c r="AG2470" s="9" t="e">
        <v>#N/A</v>
      </c>
    </row>
    <row r="2471" spans="3:33">
      <c r="C2471" t="s">
        <v>348</v>
      </c>
      <c r="D2471">
        <v>1996</v>
      </c>
      <c r="E2471" s="9">
        <v>0.27339188514357055</v>
      </c>
      <c r="F2471" s="9">
        <v>0.5</v>
      </c>
      <c r="G2471" s="9">
        <v>0</v>
      </c>
      <c r="H2471" s="9">
        <v>0.17500000000000004</v>
      </c>
      <c r="I2471" s="9">
        <v>0</v>
      </c>
      <c r="J2471" s="9">
        <v>8.0000000000000071E-3</v>
      </c>
      <c r="K2471" s="10">
        <v>0.49116666666666664</v>
      </c>
      <c r="L2471" s="9">
        <v>0</v>
      </c>
      <c r="M2471" s="9">
        <v>1</v>
      </c>
      <c r="N2471" s="10">
        <v>0.08</v>
      </c>
      <c r="O2471" s="10">
        <v>1</v>
      </c>
      <c r="P2471" s="9">
        <v>0.02</v>
      </c>
      <c r="Q2471" s="10">
        <v>0.85</v>
      </c>
      <c r="R2471" s="9">
        <v>0.71527999999999992</v>
      </c>
      <c r="S2471" s="9">
        <v>0.16507317073170813</v>
      </c>
      <c r="T2471" s="11">
        <v>0.33</v>
      </c>
      <c r="U2471" s="9">
        <v>0</v>
      </c>
      <c r="V2471" s="10">
        <v>3.2543793499999999E-3</v>
      </c>
      <c r="W2471" s="9">
        <v>0.17942110480394582</v>
      </c>
      <c r="X2471" s="9">
        <v>0.149891532087291</v>
      </c>
      <c r="Y2471" s="9">
        <v>0</v>
      </c>
      <c r="Z2471" s="9">
        <v>1</v>
      </c>
      <c r="AA2471" s="10">
        <v>0</v>
      </c>
      <c r="AB2471" s="9">
        <v>2.6999969499999943E-2</v>
      </c>
      <c r="AC2471" s="9">
        <v>0.86499999999999999</v>
      </c>
      <c r="AD2471" s="10">
        <v>0.65843558110046607</v>
      </c>
      <c r="AE2471" s="10">
        <v>0.457708470235342</v>
      </c>
      <c r="AF2471" s="9">
        <v>0.13046557877244111</v>
      </c>
      <c r="AG2471" s="9" t="e">
        <v>#N/A</v>
      </c>
    </row>
    <row r="2472" spans="3:33">
      <c r="C2472" t="s">
        <v>348</v>
      </c>
      <c r="D2472">
        <v>1997</v>
      </c>
      <c r="E2472" s="9">
        <v>0.27339188514357055</v>
      </c>
      <c r="F2472" s="9">
        <v>0.5</v>
      </c>
      <c r="G2472" s="9">
        <v>0</v>
      </c>
      <c r="H2472" s="9">
        <v>0.17500000000000004</v>
      </c>
      <c r="I2472" s="9">
        <v>0</v>
      </c>
      <c r="J2472" s="9">
        <v>5.9999999999998943E-3</v>
      </c>
      <c r="K2472" s="10">
        <v>0.49116666666666664</v>
      </c>
      <c r="L2472" s="9">
        <v>0</v>
      </c>
      <c r="M2472" s="9">
        <v>1</v>
      </c>
      <c r="N2472" s="10">
        <v>0.08</v>
      </c>
      <c r="O2472" s="10">
        <v>1</v>
      </c>
      <c r="P2472" s="9">
        <v>0.02</v>
      </c>
      <c r="Q2472" s="10">
        <v>0.85</v>
      </c>
      <c r="R2472" s="9">
        <v>0.71527999999999992</v>
      </c>
      <c r="S2472" s="9">
        <v>0.15902439024390391</v>
      </c>
      <c r="T2472" s="11">
        <v>0.33</v>
      </c>
      <c r="U2472" s="9">
        <v>0</v>
      </c>
      <c r="V2472" s="10">
        <v>3.7651251999999999E-3</v>
      </c>
      <c r="W2472" s="9">
        <v>0.17942110480394582</v>
      </c>
      <c r="X2472" s="9">
        <v>0.149891532087291</v>
      </c>
      <c r="Y2472" s="9">
        <v>0</v>
      </c>
      <c r="Z2472" s="9">
        <v>1</v>
      </c>
      <c r="AA2472" s="10">
        <v>0</v>
      </c>
      <c r="AB2472" s="9">
        <v>2.6999969499999943E-2</v>
      </c>
      <c r="AC2472" s="9">
        <v>0.873</v>
      </c>
      <c r="AD2472" s="10">
        <v>0.665724835884413</v>
      </c>
      <c r="AE2472" s="10">
        <v>0.50530022278011</v>
      </c>
      <c r="AF2472" s="9">
        <v>0.2483901182531322</v>
      </c>
      <c r="AG2472" s="9" t="e">
        <v>#N/A</v>
      </c>
    </row>
    <row r="2473" spans="3:33">
      <c r="C2473" t="s">
        <v>348</v>
      </c>
      <c r="D2473">
        <v>1998</v>
      </c>
      <c r="E2473" s="9">
        <v>0.27339188514357055</v>
      </c>
      <c r="F2473" s="9">
        <v>0.5</v>
      </c>
      <c r="G2473" s="9">
        <v>0</v>
      </c>
      <c r="H2473" s="9">
        <v>0.17500000000000004</v>
      </c>
      <c r="I2473" s="9">
        <v>0</v>
      </c>
      <c r="J2473" s="9">
        <v>4.0000000000000036E-3</v>
      </c>
      <c r="K2473" s="10">
        <v>0.49116666666666664</v>
      </c>
      <c r="L2473" s="9">
        <v>0</v>
      </c>
      <c r="M2473" s="9">
        <v>1</v>
      </c>
      <c r="N2473" s="10">
        <v>0.08</v>
      </c>
      <c r="O2473" s="10">
        <v>1</v>
      </c>
      <c r="P2473" s="9">
        <v>0.02</v>
      </c>
      <c r="Q2473" s="10">
        <v>0.85</v>
      </c>
      <c r="R2473" s="9">
        <v>0.71527999999999992</v>
      </c>
      <c r="S2473" s="9">
        <v>0.15199999999999991</v>
      </c>
      <c r="T2473" s="11">
        <v>0.33</v>
      </c>
      <c r="U2473" s="9">
        <v>0</v>
      </c>
      <c r="V2473" s="10">
        <v>4.2758710500000003E-3</v>
      </c>
      <c r="W2473" s="9">
        <v>0.17942110480394582</v>
      </c>
      <c r="X2473" s="9">
        <v>0.149891532087291</v>
      </c>
      <c r="Y2473" s="9">
        <v>0</v>
      </c>
      <c r="Z2473" s="9">
        <v>1</v>
      </c>
      <c r="AA2473" s="10">
        <v>0</v>
      </c>
      <c r="AB2473" s="9">
        <v>0</v>
      </c>
      <c r="AC2473" s="9">
        <v>0.87</v>
      </c>
      <c r="AD2473" s="10">
        <v>0.67301409066835993</v>
      </c>
      <c r="AE2473" s="10">
        <v>0.55289197532487799</v>
      </c>
      <c r="AF2473" s="9">
        <v>0.3097202417328711</v>
      </c>
      <c r="AG2473" s="9" t="e">
        <v>#N/A</v>
      </c>
    </row>
    <row r="2474" spans="3:33">
      <c r="C2474" t="s">
        <v>348</v>
      </c>
      <c r="D2474">
        <v>1999</v>
      </c>
      <c r="E2474" s="9">
        <v>0.27339188514357055</v>
      </c>
      <c r="F2474" s="9">
        <v>0.5</v>
      </c>
      <c r="G2474" s="9">
        <v>0</v>
      </c>
      <c r="H2474" s="9">
        <v>0.17500000000000004</v>
      </c>
      <c r="I2474" s="9">
        <v>0</v>
      </c>
      <c r="J2474" s="9">
        <v>2.0000000000000018E-3</v>
      </c>
      <c r="K2474" s="10">
        <v>0.49116666666666664</v>
      </c>
      <c r="L2474" s="9">
        <v>0</v>
      </c>
      <c r="M2474" s="9">
        <v>1</v>
      </c>
      <c r="N2474" s="10">
        <v>0.08</v>
      </c>
      <c r="O2474" s="10">
        <v>1</v>
      </c>
      <c r="P2474" s="9">
        <v>0.02</v>
      </c>
      <c r="Q2474" s="10">
        <v>0.85</v>
      </c>
      <c r="R2474" s="9">
        <v>0.71527999999999992</v>
      </c>
      <c r="S2474" s="9">
        <v>0.14897560975609792</v>
      </c>
      <c r="T2474" s="11">
        <v>0.33</v>
      </c>
      <c r="U2474" s="9">
        <v>0</v>
      </c>
      <c r="V2474" s="10">
        <v>4.7866169000000004E-3</v>
      </c>
      <c r="W2474" s="9">
        <v>0.17942110480394582</v>
      </c>
      <c r="X2474" s="9">
        <v>0.149891532087291</v>
      </c>
      <c r="Y2474" s="9">
        <v>0</v>
      </c>
      <c r="Z2474" s="9">
        <v>1</v>
      </c>
      <c r="AA2474" s="10">
        <v>0</v>
      </c>
      <c r="AB2474" s="9">
        <v>0</v>
      </c>
      <c r="AC2474" s="9">
        <v>0.86900000000000011</v>
      </c>
      <c r="AD2474" s="10">
        <v>0.68856155560186405</v>
      </c>
      <c r="AE2474" s="10">
        <v>0.55143364107201109</v>
      </c>
      <c r="AF2474" s="9">
        <v>0.45772602116856553</v>
      </c>
      <c r="AG2474" s="9" t="e">
        <v>#N/A</v>
      </c>
    </row>
    <row r="2475" spans="3:33">
      <c r="C2475" t="s">
        <v>348</v>
      </c>
      <c r="D2475">
        <v>2000</v>
      </c>
      <c r="E2475" s="9">
        <v>0.27339188514357055</v>
      </c>
      <c r="F2475" s="9">
        <v>0.5</v>
      </c>
      <c r="G2475" s="9">
        <v>0</v>
      </c>
      <c r="H2475" s="9">
        <v>0.17500000000000004</v>
      </c>
      <c r="I2475" s="9">
        <v>0</v>
      </c>
      <c r="J2475" s="9">
        <v>0</v>
      </c>
      <c r="K2475" s="10">
        <v>0.49116666666666664</v>
      </c>
      <c r="L2475" s="9">
        <v>0</v>
      </c>
      <c r="M2475" s="9">
        <v>1</v>
      </c>
      <c r="N2475" s="10">
        <v>0.08</v>
      </c>
      <c r="O2475" s="10">
        <v>1</v>
      </c>
      <c r="P2475" s="9">
        <v>0.02</v>
      </c>
      <c r="Q2475" s="10">
        <v>0.85</v>
      </c>
      <c r="R2475" s="9">
        <v>0.71364000000000005</v>
      </c>
      <c r="S2475" s="9">
        <v>0.13897560975609791</v>
      </c>
      <c r="T2475" s="11">
        <v>0.33</v>
      </c>
      <c r="U2475" s="9">
        <v>0</v>
      </c>
      <c r="V2475" s="10">
        <v>5.2973627500000004E-3</v>
      </c>
      <c r="W2475" s="9">
        <v>0.17942110480394582</v>
      </c>
      <c r="X2475" s="9">
        <v>0.149891532087291</v>
      </c>
      <c r="Y2475" s="9">
        <v>0</v>
      </c>
      <c r="Z2475" s="9">
        <v>1</v>
      </c>
      <c r="AA2475" s="10">
        <v>0</v>
      </c>
      <c r="AB2475" s="9">
        <v>0</v>
      </c>
      <c r="AC2475" s="9">
        <v>0.877</v>
      </c>
      <c r="AD2475" s="10">
        <v>0.70410902053536795</v>
      </c>
      <c r="AE2475" s="10">
        <v>0.54997530681914397</v>
      </c>
      <c r="AF2475" s="9">
        <v>0.75788045052426001</v>
      </c>
      <c r="AG2475" s="9" t="e">
        <v>#N/A</v>
      </c>
    </row>
    <row r="2476" spans="3:33">
      <c r="C2476" t="s">
        <v>348</v>
      </c>
      <c r="D2476">
        <v>2001</v>
      </c>
      <c r="E2476" s="9">
        <v>0.27339188514357055</v>
      </c>
      <c r="F2476" s="9">
        <v>0.5</v>
      </c>
      <c r="G2476" s="9">
        <v>0</v>
      </c>
      <c r="H2476" s="9">
        <v>0.17500000000000004</v>
      </c>
      <c r="I2476" s="9">
        <v>0</v>
      </c>
      <c r="J2476" s="9">
        <v>0</v>
      </c>
      <c r="K2476" s="10">
        <v>0.49116666666666664</v>
      </c>
      <c r="L2476" s="9">
        <v>0</v>
      </c>
      <c r="M2476" s="9">
        <v>1</v>
      </c>
      <c r="N2476" s="10">
        <v>0.08</v>
      </c>
      <c r="O2476" s="10">
        <v>1</v>
      </c>
      <c r="P2476" s="9">
        <v>0.02</v>
      </c>
      <c r="Q2476" s="10">
        <v>0.85</v>
      </c>
      <c r="R2476" s="9">
        <v>0.71199999999999997</v>
      </c>
      <c r="S2476" s="9">
        <v>0.13297560975609801</v>
      </c>
      <c r="T2476" s="11">
        <v>0.33</v>
      </c>
      <c r="U2476" s="9">
        <v>0</v>
      </c>
      <c r="V2476" s="10">
        <v>4.8287607999999999E-3</v>
      </c>
      <c r="W2476" s="9">
        <v>0.17942110480394582</v>
      </c>
      <c r="X2476" s="9">
        <v>0.149891532087291</v>
      </c>
      <c r="Y2476" s="9">
        <v>0</v>
      </c>
      <c r="Z2476" s="9">
        <v>1</v>
      </c>
      <c r="AA2476" s="10">
        <v>0</v>
      </c>
      <c r="AB2476" s="9">
        <v>0</v>
      </c>
      <c r="AC2476" s="9">
        <v>0.878</v>
      </c>
      <c r="AD2476" s="10">
        <v>0.71702800462792804</v>
      </c>
      <c r="AE2476" s="10">
        <v>0.53221256656634564</v>
      </c>
      <c r="AF2476" s="9">
        <v>0.80328661188980233</v>
      </c>
      <c r="AG2476" s="9" t="e">
        <v>#N/A</v>
      </c>
    </row>
    <row r="2477" spans="3:33">
      <c r="C2477" t="s">
        <v>348</v>
      </c>
      <c r="D2477">
        <v>2002</v>
      </c>
      <c r="E2477" s="9">
        <v>0.27339188514357055</v>
      </c>
      <c r="F2477" s="9">
        <v>0.5</v>
      </c>
      <c r="G2477" s="9">
        <v>0</v>
      </c>
      <c r="H2477" s="9">
        <v>0.17500000000000004</v>
      </c>
      <c r="I2477" s="9">
        <v>0</v>
      </c>
      <c r="J2477" s="9">
        <v>0</v>
      </c>
      <c r="K2477" s="10">
        <v>0.49116666666666664</v>
      </c>
      <c r="L2477" s="9">
        <v>0</v>
      </c>
      <c r="M2477" s="9">
        <v>1</v>
      </c>
      <c r="N2477" s="10">
        <v>0.08</v>
      </c>
      <c r="O2477" s="10">
        <v>1</v>
      </c>
      <c r="P2477" s="9">
        <v>0.02</v>
      </c>
      <c r="Q2477" s="10">
        <v>0.85</v>
      </c>
      <c r="R2477" s="9">
        <v>0.70799599999999996</v>
      </c>
      <c r="S2477" s="9">
        <v>0.12609756097561098</v>
      </c>
      <c r="T2477" s="11">
        <v>0.33</v>
      </c>
      <c r="U2477" s="9">
        <v>0</v>
      </c>
      <c r="V2477" s="10">
        <v>4.3601588500000003E-3</v>
      </c>
      <c r="W2477" s="9">
        <v>0.17942110480394582</v>
      </c>
      <c r="X2477" s="9">
        <v>0.149891532087291</v>
      </c>
      <c r="Y2477" s="9">
        <v>0</v>
      </c>
      <c r="Z2477" s="9">
        <v>1</v>
      </c>
      <c r="AA2477" s="10">
        <v>0</v>
      </c>
      <c r="AB2477" s="9">
        <v>0</v>
      </c>
      <c r="AC2477" s="9">
        <v>0.87400000000000011</v>
      </c>
      <c r="AD2477" s="10">
        <v>0.72994698872048802</v>
      </c>
      <c r="AE2477" s="10">
        <v>0.51444982631354741</v>
      </c>
      <c r="AF2477" s="9">
        <v>0.88149212430821555</v>
      </c>
      <c r="AG2477" s="9" t="e">
        <v>#N/A</v>
      </c>
    </row>
    <row r="2478" spans="3:33">
      <c r="C2478" t="s">
        <v>348</v>
      </c>
      <c r="D2478">
        <v>2003</v>
      </c>
      <c r="E2478" s="9">
        <v>0.27339188514357055</v>
      </c>
      <c r="F2478" s="9">
        <v>0.5</v>
      </c>
      <c r="G2478" s="9">
        <v>0</v>
      </c>
      <c r="H2478" s="9">
        <v>0.17500000000000004</v>
      </c>
      <c r="I2478" s="9">
        <v>0</v>
      </c>
      <c r="J2478" s="9">
        <v>0</v>
      </c>
      <c r="K2478" s="10">
        <v>0.49116666666666664</v>
      </c>
      <c r="L2478" s="9">
        <v>0</v>
      </c>
      <c r="M2478" s="9">
        <v>1</v>
      </c>
      <c r="N2478" s="10">
        <v>0.08</v>
      </c>
      <c r="O2478" s="10">
        <v>1</v>
      </c>
      <c r="P2478" s="9">
        <v>0.02</v>
      </c>
      <c r="Q2478" s="10">
        <v>0.85</v>
      </c>
      <c r="R2478" s="9">
        <v>0.70399199999999995</v>
      </c>
      <c r="S2478" s="9">
        <v>0.11921951219512406</v>
      </c>
      <c r="T2478" s="11">
        <v>0.33</v>
      </c>
      <c r="U2478" s="9">
        <v>0</v>
      </c>
      <c r="V2478" s="10">
        <v>3.8915568999999999E-3</v>
      </c>
      <c r="W2478" s="9">
        <v>0.17942110480394582</v>
      </c>
      <c r="X2478" s="9">
        <v>0.149891532087291</v>
      </c>
      <c r="Y2478" s="9">
        <v>0</v>
      </c>
      <c r="Z2478" s="9">
        <v>1</v>
      </c>
      <c r="AA2478" s="10">
        <v>0</v>
      </c>
      <c r="AB2478" s="9">
        <v>0</v>
      </c>
      <c r="AC2478" s="9">
        <v>0.88200000000000001</v>
      </c>
      <c r="AD2478" s="10">
        <v>0.68931185281560992</v>
      </c>
      <c r="AE2478" s="10">
        <v>0.49773937344958241</v>
      </c>
      <c r="AF2478" s="9">
        <v>0.96589006621086004</v>
      </c>
      <c r="AG2478" s="9" t="e">
        <v>#N/A</v>
      </c>
    </row>
    <row r="2479" spans="3:33">
      <c r="C2479" t="s">
        <v>348</v>
      </c>
      <c r="D2479">
        <v>2004</v>
      </c>
      <c r="E2479" s="9">
        <v>0.27339188514357055</v>
      </c>
      <c r="F2479" s="9">
        <v>0.5</v>
      </c>
      <c r="G2479" s="9">
        <v>0</v>
      </c>
      <c r="H2479" s="9">
        <v>0.17500000000000004</v>
      </c>
      <c r="I2479" s="9">
        <v>0</v>
      </c>
      <c r="J2479" s="9">
        <v>0</v>
      </c>
      <c r="K2479" s="10">
        <v>0.49116666666666664</v>
      </c>
      <c r="L2479" s="9">
        <v>0</v>
      </c>
      <c r="M2479" s="9">
        <v>1</v>
      </c>
      <c r="N2479" s="10">
        <v>0.08</v>
      </c>
      <c r="O2479" s="10">
        <v>1</v>
      </c>
      <c r="P2479" s="9">
        <v>0.02</v>
      </c>
      <c r="Q2479" s="10">
        <v>0.85</v>
      </c>
      <c r="R2479" s="9">
        <v>0.69359999999999999</v>
      </c>
      <c r="S2479" s="9">
        <v>0.11019512195121994</v>
      </c>
      <c r="T2479" s="11">
        <v>0.33</v>
      </c>
      <c r="U2479" s="9">
        <v>0</v>
      </c>
      <c r="V2479" s="10">
        <v>3.4229549499999999E-3</v>
      </c>
      <c r="W2479" s="9">
        <v>0.17942110480394582</v>
      </c>
      <c r="X2479" s="9">
        <v>0.149891532087291</v>
      </c>
      <c r="Y2479" s="9">
        <v>0</v>
      </c>
      <c r="Z2479" s="9">
        <v>1</v>
      </c>
      <c r="AA2479" s="10">
        <v>0</v>
      </c>
      <c r="AB2479" s="9">
        <v>0</v>
      </c>
      <c r="AC2479" s="9">
        <v>0.88900000000000001</v>
      </c>
      <c r="AD2479" s="10">
        <v>0.72614672936998403</v>
      </c>
      <c r="AE2479" s="10">
        <v>0.50331059091575103</v>
      </c>
      <c r="AF2479" s="9">
        <v>1</v>
      </c>
      <c r="AG2479" s="9" t="e">
        <v>#N/A</v>
      </c>
    </row>
    <row r="2480" spans="3:33">
      <c r="C2480" t="s">
        <v>348</v>
      </c>
      <c r="D2480">
        <v>2005</v>
      </c>
      <c r="E2480" s="9">
        <v>0.27339188514357055</v>
      </c>
      <c r="F2480" s="9">
        <v>0.5</v>
      </c>
      <c r="G2480" s="9">
        <v>0</v>
      </c>
      <c r="H2480" s="9">
        <v>0.17500000000000004</v>
      </c>
      <c r="I2480" s="9">
        <v>0</v>
      </c>
      <c r="J2480" s="9">
        <v>0</v>
      </c>
      <c r="K2480" s="10">
        <v>0.49116666666666664</v>
      </c>
      <c r="L2480" s="9">
        <v>0</v>
      </c>
      <c r="M2480" s="9">
        <v>1</v>
      </c>
      <c r="N2480" s="10">
        <v>0.08</v>
      </c>
      <c r="O2480" s="10">
        <v>1</v>
      </c>
      <c r="P2480" s="9">
        <v>0.02</v>
      </c>
      <c r="Q2480" s="10">
        <v>0.85</v>
      </c>
      <c r="R2480" s="9">
        <v>0.67920000000000003</v>
      </c>
      <c r="S2480" s="9">
        <v>0.10019512195121993</v>
      </c>
      <c r="T2480" s="11">
        <v>0.33</v>
      </c>
      <c r="U2480" s="9">
        <v>0</v>
      </c>
      <c r="V2480" s="10">
        <v>2.9543529999999998E-3</v>
      </c>
      <c r="W2480" s="9">
        <v>0.17942110480394582</v>
      </c>
      <c r="X2480" s="9">
        <v>0.149891532087291</v>
      </c>
      <c r="Y2480" s="9">
        <v>0</v>
      </c>
      <c r="Z2480" s="9">
        <v>1</v>
      </c>
      <c r="AA2480" s="10">
        <v>0</v>
      </c>
      <c r="AB2480" s="9">
        <v>0</v>
      </c>
      <c r="AC2480" s="9">
        <v>0.8859999999999999</v>
      </c>
      <c r="AD2480" s="10">
        <v>0.71420766652459999</v>
      </c>
      <c r="AE2480" s="10">
        <v>0.50769025660744993</v>
      </c>
      <c r="AF2480" s="9">
        <v>1</v>
      </c>
      <c r="AG2480" s="9" t="e">
        <v>#N/A</v>
      </c>
    </row>
    <row r="2481" spans="3:33">
      <c r="C2481" t="s">
        <v>348</v>
      </c>
      <c r="D2481">
        <v>2006</v>
      </c>
      <c r="E2481" s="9">
        <v>0.27339188514357055</v>
      </c>
      <c r="F2481" s="9">
        <v>0.5</v>
      </c>
      <c r="G2481" s="9">
        <v>0</v>
      </c>
      <c r="H2481" s="9">
        <v>0.17500000000000004</v>
      </c>
      <c r="I2481" s="9">
        <v>0</v>
      </c>
      <c r="J2481" s="9">
        <v>0</v>
      </c>
      <c r="K2481" s="10">
        <v>0.49116666666666664</v>
      </c>
      <c r="L2481" s="9">
        <v>0</v>
      </c>
      <c r="M2481" s="9">
        <v>1</v>
      </c>
      <c r="N2481" s="10">
        <v>0.08</v>
      </c>
      <c r="O2481" s="10">
        <v>1</v>
      </c>
      <c r="P2481" s="9">
        <v>0.02</v>
      </c>
      <c r="Q2481" s="10">
        <v>0.85</v>
      </c>
      <c r="R2481" s="9">
        <v>0.66744000000000003</v>
      </c>
      <c r="S2481" s="9">
        <v>9.7170731707317937E-2</v>
      </c>
      <c r="T2481" s="11">
        <v>0.33</v>
      </c>
      <c r="U2481" s="9">
        <v>0</v>
      </c>
      <c r="V2481" s="10">
        <v>2.8058370833333331E-3</v>
      </c>
      <c r="W2481" s="9">
        <v>0.17942110480394582</v>
      </c>
      <c r="X2481" s="9">
        <v>0.149891532087291</v>
      </c>
      <c r="Y2481" s="9">
        <v>0</v>
      </c>
      <c r="Z2481" s="9">
        <v>1</v>
      </c>
      <c r="AA2481" s="10">
        <v>0</v>
      </c>
      <c r="AB2481" s="9">
        <v>0</v>
      </c>
      <c r="AC2481" s="9">
        <v>0.88</v>
      </c>
      <c r="AD2481" s="10">
        <v>0.73729208297851401</v>
      </c>
      <c r="AE2481" s="10">
        <v>0.424214478534788</v>
      </c>
      <c r="AF2481" s="9">
        <v>1</v>
      </c>
      <c r="AG2481" s="9" t="e">
        <v>#N/A</v>
      </c>
    </row>
    <row r="2482" spans="3:33">
      <c r="C2482" t="s">
        <v>348</v>
      </c>
      <c r="D2482">
        <v>2007</v>
      </c>
      <c r="E2482" s="9">
        <v>0.27339188514357055</v>
      </c>
      <c r="F2482" s="9">
        <v>0.5</v>
      </c>
      <c r="G2482" s="9">
        <v>0</v>
      </c>
      <c r="H2482" s="9">
        <v>0.17500000000000004</v>
      </c>
      <c r="I2482" s="9">
        <v>0</v>
      </c>
      <c r="J2482" s="9">
        <v>0</v>
      </c>
      <c r="K2482" s="10">
        <v>0.49116666666666664</v>
      </c>
      <c r="L2482" s="9">
        <v>0</v>
      </c>
      <c r="M2482" s="9">
        <v>1</v>
      </c>
      <c r="N2482" s="10">
        <v>0.08</v>
      </c>
      <c r="O2482" s="10">
        <v>1</v>
      </c>
      <c r="P2482" s="9">
        <v>0.02</v>
      </c>
      <c r="Q2482" s="10">
        <v>0.85</v>
      </c>
      <c r="R2482" s="9">
        <v>0.65080000000000005</v>
      </c>
      <c r="S2482" s="9">
        <v>9.1170731707318042E-2</v>
      </c>
      <c r="T2482" s="11">
        <v>0.33</v>
      </c>
      <c r="U2482" s="9">
        <v>0</v>
      </c>
      <c r="V2482" s="10">
        <v>2.6573211666666668E-3</v>
      </c>
      <c r="W2482" s="9">
        <v>0.17942110480394582</v>
      </c>
      <c r="X2482" s="9">
        <v>0.149891532087291</v>
      </c>
      <c r="Y2482" s="9">
        <v>0</v>
      </c>
      <c r="Z2482" s="9">
        <v>1</v>
      </c>
      <c r="AA2482" s="10">
        <v>0</v>
      </c>
      <c r="AB2482" s="9">
        <v>0</v>
      </c>
      <c r="AC2482" s="9">
        <v>0.871</v>
      </c>
      <c r="AD2482" s="10">
        <v>0.72776667027253006</v>
      </c>
      <c r="AE2482" s="10">
        <v>0.40896829705207993</v>
      </c>
      <c r="AF2482" s="9">
        <v>1</v>
      </c>
      <c r="AG2482" s="9" t="e">
        <v>#N/A</v>
      </c>
    </row>
    <row r="2483" spans="3:33">
      <c r="C2483" t="s">
        <v>348</v>
      </c>
      <c r="D2483">
        <v>2008</v>
      </c>
      <c r="E2483" s="9">
        <v>0.27339188514357055</v>
      </c>
      <c r="F2483" s="9">
        <v>0.5</v>
      </c>
      <c r="G2483" s="9">
        <v>0</v>
      </c>
      <c r="H2483" s="9">
        <v>0.17500000000000004</v>
      </c>
      <c r="I2483" s="9">
        <v>0</v>
      </c>
      <c r="J2483" s="9">
        <v>0</v>
      </c>
      <c r="K2483" s="10">
        <v>0.49116666666666664</v>
      </c>
      <c r="L2483" s="9">
        <v>0</v>
      </c>
      <c r="M2483" s="9">
        <v>1</v>
      </c>
      <c r="N2483" s="10">
        <v>0.08</v>
      </c>
      <c r="O2483" s="10">
        <v>1</v>
      </c>
      <c r="P2483" s="9">
        <v>0.02</v>
      </c>
      <c r="Q2483" s="10">
        <v>0.85</v>
      </c>
      <c r="R2483" s="9">
        <v>0.63423999999999991</v>
      </c>
      <c r="S2483" s="9">
        <v>8.5170731707318037E-2</v>
      </c>
      <c r="T2483" s="11">
        <v>0.33</v>
      </c>
      <c r="U2483" s="9">
        <v>0</v>
      </c>
      <c r="V2483" s="10">
        <v>2.5088052500000001E-3</v>
      </c>
      <c r="W2483" s="9">
        <v>0.17942110480394582</v>
      </c>
      <c r="X2483" s="9">
        <v>0.149891532087291</v>
      </c>
      <c r="Y2483" s="9">
        <v>0</v>
      </c>
      <c r="Z2483" s="9">
        <v>1</v>
      </c>
      <c r="AA2483" s="10">
        <v>0</v>
      </c>
      <c r="AB2483" s="9">
        <v>0</v>
      </c>
      <c r="AC2483" s="9">
        <v>0.873</v>
      </c>
      <c r="AD2483" s="10">
        <v>0.75975829716029397</v>
      </c>
      <c r="AE2483" s="10">
        <v>0.42058165649749002</v>
      </c>
      <c r="AF2483" s="9">
        <v>1</v>
      </c>
      <c r="AG2483" s="9" t="e">
        <v>#N/A</v>
      </c>
    </row>
    <row r="2484" spans="3:33">
      <c r="C2484" t="s">
        <v>348</v>
      </c>
      <c r="D2484">
        <v>2009</v>
      </c>
      <c r="E2484" s="9">
        <v>0.27339188514357055</v>
      </c>
      <c r="F2484" s="9">
        <v>0.5</v>
      </c>
      <c r="G2484" s="9">
        <v>1.9999999552965164E-2</v>
      </c>
      <c r="H2484" s="9">
        <v>0.17500000000000004</v>
      </c>
      <c r="I2484" s="9">
        <v>0</v>
      </c>
      <c r="J2484" s="9">
        <v>1.9999999552965164E-2</v>
      </c>
      <c r="K2484" s="10">
        <v>0.49116666666666664</v>
      </c>
      <c r="L2484" s="9">
        <v>0</v>
      </c>
      <c r="M2484" s="9">
        <v>1</v>
      </c>
      <c r="N2484" s="10">
        <v>0.08</v>
      </c>
      <c r="O2484" s="10">
        <v>1</v>
      </c>
      <c r="P2484" s="9">
        <v>0.02</v>
      </c>
      <c r="Q2484" s="10">
        <v>0.85</v>
      </c>
      <c r="R2484" s="9">
        <v>0.61735999999999991</v>
      </c>
      <c r="S2484" s="9">
        <v>0.11746731635128693</v>
      </c>
      <c r="T2484" s="11">
        <v>0.33</v>
      </c>
      <c r="U2484" s="9">
        <v>0</v>
      </c>
      <c r="V2484" s="10">
        <v>2.558981353878477E-3</v>
      </c>
      <c r="W2484" s="9">
        <v>0.17942110480394582</v>
      </c>
      <c r="X2484" s="9">
        <v>0.149891532087291</v>
      </c>
      <c r="Y2484" s="9">
        <v>0</v>
      </c>
      <c r="Z2484" s="9">
        <v>1</v>
      </c>
      <c r="AA2484" s="10">
        <v>0</v>
      </c>
      <c r="AB2484" s="9">
        <v>1.9999999552965164E-2</v>
      </c>
      <c r="AC2484" s="9">
        <v>0.871</v>
      </c>
      <c r="AD2484" s="10">
        <v>0.72987657332645806</v>
      </c>
      <c r="AE2484" s="10">
        <v>0.419000936636032</v>
      </c>
      <c r="AF2484" s="9">
        <v>1</v>
      </c>
      <c r="AG2484" s="9" t="e">
        <v>#N/A</v>
      </c>
    </row>
    <row r="2485" spans="3:33">
      <c r="C2485" t="s">
        <v>348</v>
      </c>
      <c r="D2485">
        <v>2010</v>
      </c>
      <c r="E2485" s="9">
        <v>0.27339188514357055</v>
      </c>
      <c r="F2485" s="9">
        <v>0.5</v>
      </c>
      <c r="G2485" s="9">
        <v>3.9999999105930328E-2</v>
      </c>
      <c r="H2485" s="9">
        <v>0.17500000000000004</v>
      </c>
      <c r="I2485" s="9">
        <v>0</v>
      </c>
      <c r="J2485" s="9">
        <v>3.9999999105930328E-2</v>
      </c>
      <c r="K2485" s="10">
        <v>0.49116666666666664</v>
      </c>
      <c r="L2485" s="9">
        <v>0</v>
      </c>
      <c r="M2485" s="9">
        <v>1</v>
      </c>
      <c r="N2485" s="10">
        <v>0.08</v>
      </c>
      <c r="O2485" s="10">
        <v>1</v>
      </c>
      <c r="P2485" s="9">
        <v>0.02</v>
      </c>
      <c r="Q2485" s="10">
        <v>0.85</v>
      </c>
      <c r="R2485" s="9">
        <v>0.61735999999999991</v>
      </c>
      <c r="S2485" s="9">
        <v>0.14976390099525561</v>
      </c>
      <c r="T2485" s="11">
        <v>0.33</v>
      </c>
      <c r="U2485" s="9">
        <v>0</v>
      </c>
      <c r="V2485" s="10">
        <v>2.6091574577569534E-3</v>
      </c>
      <c r="W2485" s="9">
        <v>0.17942110480394582</v>
      </c>
      <c r="X2485" s="9">
        <v>0.149891532087291</v>
      </c>
      <c r="Y2485" s="9">
        <v>0</v>
      </c>
      <c r="Z2485" s="9">
        <v>1</v>
      </c>
      <c r="AA2485" s="10">
        <v>0</v>
      </c>
      <c r="AB2485" s="9">
        <v>3.9999999105930328E-2</v>
      </c>
      <c r="AC2485" s="9">
        <v>0.86099999999999999</v>
      </c>
      <c r="AD2485" s="10">
        <v>0.7275778076445748</v>
      </c>
      <c r="AE2485" s="10">
        <v>0.41981092725156693</v>
      </c>
      <c r="AF2485" s="9">
        <v>1</v>
      </c>
      <c r="AG2485" s="9" t="e">
        <v>#N/A</v>
      </c>
    </row>
    <row r="2486" spans="3:33">
      <c r="C2486" t="s">
        <v>350</v>
      </c>
      <c r="D2486">
        <v>1995</v>
      </c>
      <c r="E2486" s="9">
        <v>0.33009416332665337</v>
      </c>
      <c r="F2486" s="9">
        <v>2.6150000000000003E-2</v>
      </c>
      <c r="G2486" s="9">
        <v>9.9999997764825821E-2</v>
      </c>
      <c r="H2486" s="9">
        <v>0.625</v>
      </c>
      <c r="I2486" s="9">
        <v>0</v>
      </c>
      <c r="J2486" s="9">
        <v>0</v>
      </c>
      <c r="K2486" s="10">
        <v>0.23600000000000002</v>
      </c>
      <c r="L2486" s="9">
        <v>0.435</v>
      </c>
      <c r="M2486" s="9">
        <v>0.68684725257867019</v>
      </c>
      <c r="N2486" s="10">
        <v>0.56000000000000005</v>
      </c>
      <c r="O2486" s="10">
        <v>0.03</v>
      </c>
      <c r="P2486" s="9">
        <v>0</v>
      </c>
      <c r="Q2486" s="10">
        <v>7.4999999999999997E-2</v>
      </c>
      <c r="R2486" s="9">
        <v>0.48080000000000001</v>
      </c>
      <c r="S2486" s="9">
        <v>0.25492682926829391</v>
      </c>
      <c r="T2486" s="11">
        <v>0.103397342</v>
      </c>
      <c r="U2486" s="9">
        <v>2.8169495000000003E-2</v>
      </c>
      <c r="V2486" s="10">
        <v>4.2664942499999999E-3</v>
      </c>
      <c r="W2486" s="9">
        <v>0</v>
      </c>
      <c r="X2486" s="9">
        <v>0</v>
      </c>
      <c r="Y2486" s="9">
        <v>0</v>
      </c>
      <c r="Z2486" s="9">
        <v>0.71</v>
      </c>
      <c r="AA2486" s="10">
        <v>9.355509355509356E-2</v>
      </c>
      <c r="AB2486" s="9">
        <v>0.14199996950000005</v>
      </c>
      <c r="AC2486" s="9">
        <v>0.60399999999999998</v>
      </c>
      <c r="AD2486" s="10">
        <v>0.6323722042534109</v>
      </c>
      <c r="AE2486" s="10">
        <v>0.54913639930519564</v>
      </c>
      <c r="AF2486" s="9">
        <v>2.5511110912242222E-3</v>
      </c>
      <c r="AG2486" s="9">
        <v>0.26676442857142857</v>
      </c>
    </row>
    <row r="2487" spans="3:33">
      <c r="C2487" t="s">
        <v>350</v>
      </c>
      <c r="D2487">
        <v>1996</v>
      </c>
      <c r="E2487" s="9">
        <v>0.33009416332665337</v>
      </c>
      <c r="F2487" s="9">
        <v>2.5594000000000002E-2</v>
      </c>
      <c r="G2487" s="9">
        <v>7.9999998211860657E-2</v>
      </c>
      <c r="H2487" s="9">
        <v>0.625</v>
      </c>
      <c r="I2487" s="9">
        <v>0</v>
      </c>
      <c r="J2487" s="9">
        <v>0</v>
      </c>
      <c r="K2487" s="10">
        <v>0.23600000000000002</v>
      </c>
      <c r="L2487" s="9">
        <v>0.43540000000000001</v>
      </c>
      <c r="M2487" s="9">
        <v>0.69014641333864668</v>
      </c>
      <c r="N2487" s="10">
        <v>0.56000000000000005</v>
      </c>
      <c r="O2487" s="10">
        <v>0.06</v>
      </c>
      <c r="P2487" s="9">
        <v>0</v>
      </c>
      <c r="Q2487" s="10">
        <v>7.4999999999999997E-2</v>
      </c>
      <c r="R2487" s="9">
        <v>0.48080000000000001</v>
      </c>
      <c r="S2487" s="9">
        <v>0.24692682926829401</v>
      </c>
      <c r="T2487" s="11">
        <v>0.103397342</v>
      </c>
      <c r="U2487" s="9">
        <v>2.3813819230000002E-2</v>
      </c>
      <c r="V2487" s="10">
        <v>4.2789005000000001E-3</v>
      </c>
      <c r="W2487" s="9">
        <v>0</v>
      </c>
      <c r="X2487" s="9">
        <v>0</v>
      </c>
      <c r="Y2487" s="9">
        <v>0</v>
      </c>
      <c r="Z2487" s="9">
        <v>0.71</v>
      </c>
      <c r="AA2487" s="10">
        <v>9.355509355509356E-2</v>
      </c>
      <c r="AB2487" s="9">
        <v>0.14199996950000005</v>
      </c>
      <c r="AC2487" s="9">
        <v>0.57600000000000007</v>
      </c>
      <c r="AD2487" s="10">
        <v>0.63507367774798795</v>
      </c>
      <c r="AE2487" s="10">
        <v>0.55013918294161401</v>
      </c>
      <c r="AF2487" s="9">
        <v>5.9254649783164436E-3</v>
      </c>
      <c r="AG2487" s="9">
        <v>0.28914857142857142</v>
      </c>
    </row>
    <row r="2488" spans="3:33">
      <c r="C2488" t="s">
        <v>350</v>
      </c>
      <c r="D2488">
        <v>1997</v>
      </c>
      <c r="E2488" s="9">
        <v>0.33009416332665337</v>
      </c>
      <c r="F2488" s="9">
        <v>2.5038000000000001E-2</v>
      </c>
      <c r="G2488" s="9">
        <v>5.9999998658895493E-2</v>
      </c>
      <c r="H2488" s="9">
        <v>0.625</v>
      </c>
      <c r="I2488" s="9">
        <v>0</v>
      </c>
      <c r="J2488" s="9">
        <v>0</v>
      </c>
      <c r="K2488" s="10">
        <v>0.23600000000000002</v>
      </c>
      <c r="L2488" s="9">
        <v>0.43579999999999997</v>
      </c>
      <c r="M2488" s="9">
        <v>0.69296099074346174</v>
      </c>
      <c r="N2488" s="10">
        <v>0.56000000000000005</v>
      </c>
      <c r="O2488" s="10">
        <v>0.06</v>
      </c>
      <c r="P2488" s="9">
        <v>0</v>
      </c>
      <c r="Q2488" s="10">
        <v>7.4999999999999997E-2</v>
      </c>
      <c r="R2488" s="9">
        <v>0.48080000000000001</v>
      </c>
      <c r="S2488" s="9">
        <v>0.24590243902439002</v>
      </c>
      <c r="T2488" s="11">
        <v>0.103397342</v>
      </c>
      <c r="U2488" s="9">
        <v>2.535258198E-2</v>
      </c>
      <c r="V2488" s="10">
        <v>4.2913067500000004E-3</v>
      </c>
      <c r="W2488" s="9">
        <v>0</v>
      </c>
      <c r="X2488" s="9">
        <v>0</v>
      </c>
      <c r="Y2488" s="9">
        <v>0</v>
      </c>
      <c r="Z2488" s="9">
        <v>0.71</v>
      </c>
      <c r="AA2488" s="10">
        <v>9.355509355509356E-2</v>
      </c>
      <c r="AB2488" s="9">
        <v>0.13400001529999994</v>
      </c>
      <c r="AC2488" s="9">
        <v>0.55500000000000005</v>
      </c>
      <c r="AD2488" s="10">
        <v>0.67659544679720507</v>
      </c>
      <c r="AE2488" s="10">
        <v>0.59599877690430803</v>
      </c>
      <c r="AF2488" s="9">
        <v>4.1309335445405777E-2</v>
      </c>
      <c r="AG2488" s="9">
        <v>0.3151404285714286</v>
      </c>
    </row>
    <row r="2489" spans="3:33">
      <c r="C2489" t="s">
        <v>350</v>
      </c>
      <c r="D2489">
        <v>1998</v>
      </c>
      <c r="E2489" s="9">
        <v>0.33009416332665337</v>
      </c>
      <c r="F2489" s="9">
        <v>2.4482000000000004E-2</v>
      </c>
      <c r="G2489" s="9">
        <v>3.9999999105930328E-2</v>
      </c>
      <c r="H2489" s="9">
        <v>0.625</v>
      </c>
      <c r="I2489" s="9">
        <v>0</v>
      </c>
      <c r="J2489" s="9">
        <v>0</v>
      </c>
      <c r="K2489" s="10">
        <v>0.23600000000000002</v>
      </c>
      <c r="L2489" s="9">
        <v>0.43619999999999998</v>
      </c>
      <c r="M2489" s="9">
        <v>0.69492998797014371</v>
      </c>
      <c r="N2489" s="10">
        <v>0.56000000000000005</v>
      </c>
      <c r="O2489" s="10">
        <v>0.05</v>
      </c>
      <c r="P2489" s="9">
        <v>0</v>
      </c>
      <c r="Q2489" s="10">
        <v>7.4999999999999997E-2</v>
      </c>
      <c r="R2489" s="9">
        <v>0.48080000000000001</v>
      </c>
      <c r="S2489" s="9">
        <v>0.24867317073170792</v>
      </c>
      <c r="T2489" s="11">
        <v>0.103397342</v>
      </c>
      <c r="U2489" s="9">
        <v>3.175504027E-2</v>
      </c>
      <c r="V2489" s="10">
        <v>4.3037129999999998E-3</v>
      </c>
      <c r="W2489" s="9">
        <v>0</v>
      </c>
      <c r="X2489" s="9">
        <v>0</v>
      </c>
      <c r="Y2489" s="9">
        <v>0</v>
      </c>
      <c r="Z2489" s="9">
        <v>0.71</v>
      </c>
      <c r="AA2489" s="10">
        <v>9.355509355509356E-2</v>
      </c>
      <c r="AB2489" s="9">
        <v>0.13300003049999998</v>
      </c>
      <c r="AC2489" s="9">
        <v>0.57499999999999996</v>
      </c>
      <c r="AD2489" s="10">
        <v>0.71811721584642196</v>
      </c>
      <c r="AE2489" s="10">
        <v>0.64185837086700204</v>
      </c>
      <c r="AF2489" s="9">
        <v>9.5919868600638336E-2</v>
      </c>
      <c r="AG2489" s="9">
        <v>0.34973585714285715</v>
      </c>
    </row>
    <row r="2490" spans="3:33">
      <c r="C2490" t="s">
        <v>350</v>
      </c>
      <c r="D2490">
        <v>1999</v>
      </c>
      <c r="E2490" s="9">
        <v>0.33009416332665337</v>
      </c>
      <c r="F2490" s="9">
        <v>2.3926000000000003E-2</v>
      </c>
      <c r="G2490" s="9">
        <v>1.9999999552965164E-2</v>
      </c>
      <c r="H2490" s="9">
        <v>0.625</v>
      </c>
      <c r="I2490" s="9">
        <v>0</v>
      </c>
      <c r="J2490" s="9">
        <v>0</v>
      </c>
      <c r="K2490" s="10">
        <v>0.23600000000000002</v>
      </c>
      <c r="L2490" s="9">
        <v>0.43659999999999999</v>
      </c>
      <c r="M2490" s="9">
        <v>0.69825802903812317</v>
      </c>
      <c r="N2490" s="10">
        <v>0.56000000000000005</v>
      </c>
      <c r="O2490" s="10">
        <v>0.04</v>
      </c>
      <c r="P2490" s="9">
        <v>0</v>
      </c>
      <c r="Q2490" s="10">
        <v>7.4999999999999997E-2</v>
      </c>
      <c r="R2490" s="9">
        <v>0.48080000000000001</v>
      </c>
      <c r="S2490" s="9">
        <v>0.24148780487804999</v>
      </c>
      <c r="T2490" s="11">
        <v>0.103397342</v>
      </c>
      <c r="U2490" s="9">
        <v>2.9060061579999998E-2</v>
      </c>
      <c r="V2490" s="10">
        <v>4.3161192500000001E-3</v>
      </c>
      <c r="W2490" s="9">
        <v>0</v>
      </c>
      <c r="X2490" s="9">
        <v>0</v>
      </c>
      <c r="Y2490" s="9">
        <v>0</v>
      </c>
      <c r="Z2490" s="9">
        <v>0.71</v>
      </c>
      <c r="AA2490" s="10">
        <v>9.355509355509356E-2</v>
      </c>
      <c r="AB2490" s="9">
        <v>0.13150001524999988</v>
      </c>
      <c r="AC2490" s="9">
        <v>0.54200000000000004</v>
      </c>
      <c r="AD2490" s="10">
        <v>0.66409648864659898</v>
      </c>
      <c r="AE2490" s="10">
        <v>0.64978911612556101</v>
      </c>
      <c r="AF2490" s="9">
        <v>0.13676405003003222</v>
      </c>
      <c r="AG2490" s="9">
        <v>0.37501771428571429</v>
      </c>
    </row>
    <row r="2491" spans="3:33">
      <c r="C2491" t="s">
        <v>350</v>
      </c>
      <c r="D2491">
        <v>2000</v>
      </c>
      <c r="E2491" s="9">
        <v>0.33009416332665337</v>
      </c>
      <c r="F2491" s="9">
        <v>2.3370000000000002E-2</v>
      </c>
      <c r="G2491" s="9">
        <v>0</v>
      </c>
      <c r="H2491" s="9">
        <v>0.625</v>
      </c>
      <c r="I2491" s="9">
        <v>0</v>
      </c>
      <c r="J2491" s="9">
        <v>0</v>
      </c>
      <c r="K2491" s="10">
        <v>0.23600000000000002</v>
      </c>
      <c r="L2491" s="9">
        <v>0.43700000000000006</v>
      </c>
      <c r="M2491" s="9">
        <v>0.69911889903597968</v>
      </c>
      <c r="N2491" s="10">
        <v>0.56000000000000005</v>
      </c>
      <c r="O2491" s="10">
        <v>0.12</v>
      </c>
      <c r="P2491" s="9">
        <v>0</v>
      </c>
      <c r="Q2491" s="10">
        <v>7.4999999999999997E-2</v>
      </c>
      <c r="R2491" s="9">
        <v>0.48080000000000001</v>
      </c>
      <c r="S2491" s="9">
        <v>0.23599999999999999</v>
      </c>
      <c r="T2491" s="11">
        <v>0.103397342</v>
      </c>
      <c r="U2491" s="9">
        <v>7.8142933200000004E-3</v>
      </c>
      <c r="V2491" s="10">
        <v>4.3285255000000003E-3</v>
      </c>
      <c r="W2491" s="9">
        <v>0</v>
      </c>
      <c r="X2491" s="9">
        <v>0</v>
      </c>
      <c r="Y2491" s="9">
        <v>0</v>
      </c>
      <c r="Z2491" s="9">
        <v>0.71</v>
      </c>
      <c r="AA2491" s="10">
        <v>9.355509355509356E-2</v>
      </c>
      <c r="AB2491" s="9">
        <v>0.13</v>
      </c>
      <c r="AC2491" s="9">
        <v>0.53799999999999992</v>
      </c>
      <c r="AD2491" s="10">
        <v>0.610075761446776</v>
      </c>
      <c r="AE2491" s="10">
        <v>0.65771986138411997</v>
      </c>
      <c r="AF2491" s="9">
        <v>0.25644745898889665</v>
      </c>
      <c r="AG2491" s="9">
        <v>0.41090499999999996</v>
      </c>
    </row>
    <row r="2492" spans="3:33">
      <c r="C2492" t="s">
        <v>350</v>
      </c>
      <c r="D2492">
        <v>2001</v>
      </c>
      <c r="E2492" s="9">
        <v>0.33009416332665337</v>
      </c>
      <c r="F2492" s="9">
        <v>2.1442000000000003E-2</v>
      </c>
      <c r="G2492" s="9">
        <v>0</v>
      </c>
      <c r="H2492" s="9">
        <v>0.625</v>
      </c>
      <c r="I2492" s="9">
        <v>0</v>
      </c>
      <c r="J2492" s="9">
        <v>0</v>
      </c>
      <c r="K2492" s="10">
        <v>0.23600000000000002</v>
      </c>
      <c r="L2492" s="9">
        <v>0.43719999999999998</v>
      </c>
      <c r="M2492" s="9">
        <v>0.6958440653262542</v>
      </c>
      <c r="N2492" s="10">
        <v>0.56000000000000005</v>
      </c>
      <c r="O2492" s="10">
        <v>0.16</v>
      </c>
      <c r="P2492" s="9">
        <v>0</v>
      </c>
      <c r="Q2492" s="10">
        <v>7.4999999999999997E-2</v>
      </c>
      <c r="R2492" s="9">
        <v>0.48080000000000001</v>
      </c>
      <c r="S2492" s="9">
        <v>0.22897560975609788</v>
      </c>
      <c r="T2492" s="11">
        <v>0.103397342</v>
      </c>
      <c r="U2492" s="9">
        <v>8.5119784799999997E-3</v>
      </c>
      <c r="V2492" s="10">
        <v>3.8256767000000007E-3</v>
      </c>
      <c r="W2492" s="9">
        <v>0</v>
      </c>
      <c r="X2492" s="9">
        <v>0</v>
      </c>
      <c r="Y2492" s="9">
        <v>0</v>
      </c>
      <c r="Z2492" s="9">
        <v>0.71</v>
      </c>
      <c r="AA2492" s="10">
        <v>9.355509355509356E-2</v>
      </c>
      <c r="AB2492" s="9">
        <v>0.13</v>
      </c>
      <c r="AC2492" s="9">
        <v>0.58499999999999996</v>
      </c>
      <c r="AD2492" s="10">
        <v>0.641998948286017</v>
      </c>
      <c r="AE2492" s="10">
        <v>0.67746437415755301</v>
      </c>
      <c r="AF2492" s="9">
        <v>0.44357086648676447</v>
      </c>
      <c r="AG2492" s="9">
        <v>0.43380542857142856</v>
      </c>
    </row>
    <row r="2493" spans="3:33">
      <c r="C2493" t="s">
        <v>350</v>
      </c>
      <c r="D2493">
        <v>2002</v>
      </c>
      <c r="E2493" s="9">
        <v>0.33009416332665337</v>
      </c>
      <c r="F2493" s="9">
        <v>1.9514E-2</v>
      </c>
      <c r="G2493" s="9">
        <v>0</v>
      </c>
      <c r="H2493" s="9">
        <v>0.625</v>
      </c>
      <c r="I2493" s="9">
        <v>0</v>
      </c>
      <c r="J2493" s="9">
        <v>0</v>
      </c>
      <c r="K2493" s="10">
        <v>0.23600000000000002</v>
      </c>
      <c r="L2493" s="9">
        <v>0.43740000000000001</v>
      </c>
      <c r="M2493" s="9">
        <v>0.72916458582345278</v>
      </c>
      <c r="N2493" s="10">
        <v>0.56000000000000005</v>
      </c>
      <c r="O2493" s="10">
        <v>0.06</v>
      </c>
      <c r="P2493" s="9">
        <v>0</v>
      </c>
      <c r="Q2493" s="10">
        <v>7.4999999999999997E-2</v>
      </c>
      <c r="R2493" s="9">
        <v>0.48080000000000001</v>
      </c>
      <c r="S2493" s="9">
        <v>0.22692682926829411</v>
      </c>
      <c r="T2493" s="11">
        <v>0.103397342</v>
      </c>
      <c r="U2493" s="9">
        <v>3.3942667100000001E-3</v>
      </c>
      <c r="V2493" s="10">
        <v>3.3228279000000003E-3</v>
      </c>
      <c r="W2493" s="9">
        <v>0</v>
      </c>
      <c r="X2493" s="9">
        <v>0</v>
      </c>
      <c r="Y2493" s="9">
        <v>0</v>
      </c>
      <c r="Z2493" s="9">
        <v>0.71</v>
      </c>
      <c r="AA2493" s="10">
        <v>9.355509355509356E-2</v>
      </c>
      <c r="AB2493" s="9">
        <v>0.12699996950000003</v>
      </c>
      <c r="AC2493" s="9">
        <v>0.59799999999999998</v>
      </c>
      <c r="AD2493" s="10">
        <v>0.673922135125258</v>
      </c>
      <c r="AE2493" s="10">
        <v>0.69720888693098604</v>
      </c>
      <c r="AF2493" s="9">
        <v>0.60385628337354447</v>
      </c>
      <c r="AG2493" s="9">
        <v>0.4607594285714286</v>
      </c>
    </row>
    <row r="2494" spans="3:33">
      <c r="C2494" t="s">
        <v>350</v>
      </c>
      <c r="D2494">
        <v>2003</v>
      </c>
      <c r="E2494" s="9">
        <v>0.33009416332665337</v>
      </c>
      <c r="F2494" s="9">
        <v>1.7586000000000001E-2</v>
      </c>
      <c r="G2494" s="9">
        <v>0</v>
      </c>
      <c r="H2494" s="9">
        <v>0.625</v>
      </c>
      <c r="I2494" s="9">
        <v>0</v>
      </c>
      <c r="J2494" s="9">
        <v>0</v>
      </c>
      <c r="K2494" s="10">
        <v>0.23600000000000002</v>
      </c>
      <c r="L2494" s="9">
        <v>0.43759999999999999</v>
      </c>
      <c r="M2494" s="9">
        <v>0.72230722809455483</v>
      </c>
      <c r="N2494" s="10">
        <v>0.56000000000000005</v>
      </c>
      <c r="O2494" s="10">
        <v>0.08</v>
      </c>
      <c r="P2494" s="9">
        <v>0</v>
      </c>
      <c r="Q2494" s="10">
        <v>7.4999999999999997E-2</v>
      </c>
      <c r="R2494" s="9">
        <v>0.48080000000000001</v>
      </c>
      <c r="S2494" s="9">
        <v>0.22492682926829388</v>
      </c>
      <c r="T2494" s="11">
        <v>0.103397342</v>
      </c>
      <c r="U2494" s="9">
        <v>2.9452478399999999E-3</v>
      </c>
      <c r="V2494" s="10">
        <v>2.8199791000000003E-3</v>
      </c>
      <c r="W2494" s="9">
        <v>0</v>
      </c>
      <c r="X2494" s="9">
        <v>0</v>
      </c>
      <c r="Y2494" s="9">
        <v>0</v>
      </c>
      <c r="Z2494" s="9">
        <v>0.71</v>
      </c>
      <c r="AA2494" s="10">
        <v>9.355509355509356E-2</v>
      </c>
      <c r="AB2494" s="9">
        <v>0.12690002440000003</v>
      </c>
      <c r="AC2494" s="9">
        <v>0.59</v>
      </c>
      <c r="AD2494" s="10">
        <v>0.68873897891158209</v>
      </c>
      <c r="AE2494" s="10">
        <v>0.70832551663523802</v>
      </c>
      <c r="AF2494" s="9">
        <v>0.75981275379756108</v>
      </c>
      <c r="AG2494" s="9">
        <v>0.48419042857142858</v>
      </c>
    </row>
    <row r="2495" spans="3:33">
      <c r="C2495" t="s">
        <v>350</v>
      </c>
      <c r="D2495">
        <v>2004</v>
      </c>
      <c r="E2495" s="9">
        <v>0.33009416332665337</v>
      </c>
      <c r="F2495" s="9">
        <v>1.5658000000000002E-2</v>
      </c>
      <c r="G2495" s="9">
        <v>0</v>
      </c>
      <c r="H2495" s="9">
        <v>0.625</v>
      </c>
      <c r="I2495" s="9">
        <v>0</v>
      </c>
      <c r="J2495" s="9">
        <v>0</v>
      </c>
      <c r="K2495" s="10">
        <v>0.23600000000000002</v>
      </c>
      <c r="L2495" s="9">
        <v>0.43780000000000002</v>
      </c>
      <c r="M2495" s="9">
        <v>0.73631185548064348</v>
      </c>
      <c r="N2495" s="10">
        <v>0.56000000000000005</v>
      </c>
      <c r="O2495" s="10">
        <v>0.06</v>
      </c>
      <c r="P2495" s="9">
        <v>0</v>
      </c>
      <c r="Q2495" s="10">
        <v>7.4999999999999997E-2</v>
      </c>
      <c r="R2495" s="9">
        <v>0.48563199999999995</v>
      </c>
      <c r="S2495" s="9">
        <v>0.2208292682926839</v>
      </c>
      <c r="T2495" s="11">
        <v>0.103397342</v>
      </c>
      <c r="U2495" s="9">
        <v>3.6843721199999999E-3</v>
      </c>
      <c r="V2495" s="10">
        <v>2.3171303000000002E-3</v>
      </c>
      <c r="W2495" s="9">
        <v>0</v>
      </c>
      <c r="X2495" s="9">
        <v>0</v>
      </c>
      <c r="Y2495" s="9">
        <v>0</v>
      </c>
      <c r="Z2495" s="9">
        <v>0.71</v>
      </c>
      <c r="AA2495" s="10">
        <v>9.355509355509356E-2</v>
      </c>
      <c r="AB2495" s="9">
        <v>0.12690002440000003</v>
      </c>
      <c r="AC2495" s="9">
        <v>0.64599999999999991</v>
      </c>
      <c r="AD2495" s="10">
        <v>0.61908400070746405</v>
      </c>
      <c r="AE2495" s="10">
        <v>0.692063535770016</v>
      </c>
      <c r="AF2495" s="9">
        <v>0.88253168630822676</v>
      </c>
      <c r="AG2495" s="9">
        <v>0.5127748571428572</v>
      </c>
    </row>
    <row r="2496" spans="3:33">
      <c r="C2496" t="s">
        <v>350</v>
      </c>
      <c r="D2496">
        <v>2005</v>
      </c>
      <c r="E2496" s="9">
        <v>0.33009416332665337</v>
      </c>
      <c r="F2496" s="9">
        <v>1.3729999999999999E-2</v>
      </c>
      <c r="G2496" s="9">
        <v>0</v>
      </c>
      <c r="H2496" s="9">
        <v>0.625</v>
      </c>
      <c r="I2496" s="9">
        <v>0</v>
      </c>
      <c r="J2496" s="9">
        <v>0</v>
      </c>
      <c r="K2496" s="10">
        <v>0.23600000000000002</v>
      </c>
      <c r="L2496" s="9">
        <v>0.43799999999999994</v>
      </c>
      <c r="M2496" s="9">
        <v>0.75385430590639024</v>
      </c>
      <c r="N2496" s="10">
        <v>0.56000000000000005</v>
      </c>
      <c r="O2496" s="10">
        <v>7.0000000000000007E-2</v>
      </c>
      <c r="P2496" s="9">
        <v>0</v>
      </c>
      <c r="Q2496" s="10">
        <v>7.4999999999999997E-2</v>
      </c>
      <c r="R2496" s="9">
        <v>0.48882133333333333</v>
      </c>
      <c r="S2496" s="9">
        <v>0.21952682926829392</v>
      </c>
      <c r="T2496" s="11">
        <v>0.103397342</v>
      </c>
      <c r="U2496" s="9">
        <v>0</v>
      </c>
      <c r="V2496" s="10">
        <v>1.8142815E-3</v>
      </c>
      <c r="W2496" s="9">
        <v>0</v>
      </c>
      <c r="X2496" s="9">
        <v>0</v>
      </c>
      <c r="Y2496" s="9">
        <v>0</v>
      </c>
      <c r="Z2496" s="9">
        <v>0.71</v>
      </c>
      <c r="AA2496" s="10">
        <v>9.355509355509356E-2</v>
      </c>
      <c r="AB2496" s="9">
        <v>0.12980003360000003</v>
      </c>
      <c r="AC2496" s="9">
        <v>0.66799999999999993</v>
      </c>
      <c r="AD2496" s="10">
        <v>0.66575049037191203</v>
      </c>
      <c r="AE2496" s="10">
        <v>0.68415387714278197</v>
      </c>
      <c r="AF2496" s="9">
        <v>0.93648784109894223</v>
      </c>
      <c r="AG2496" s="9">
        <v>0.57552157142857141</v>
      </c>
    </row>
    <row r="2497" spans="3:33">
      <c r="C2497" t="s">
        <v>350</v>
      </c>
      <c r="D2497">
        <v>2006</v>
      </c>
      <c r="E2497" s="9">
        <v>0.33009416332665337</v>
      </c>
      <c r="F2497" s="9">
        <v>1.4004599993862213E-2</v>
      </c>
      <c r="G2497" s="9">
        <v>0</v>
      </c>
      <c r="H2497" s="9">
        <v>0.625</v>
      </c>
      <c r="I2497" s="9">
        <v>0</v>
      </c>
      <c r="J2497" s="9">
        <v>0</v>
      </c>
      <c r="K2497" s="10">
        <v>0.23600000000000002</v>
      </c>
      <c r="L2497" s="9">
        <v>0.43680000000000002</v>
      </c>
      <c r="M2497" s="9">
        <v>0.75185018362421119</v>
      </c>
      <c r="N2497" s="10">
        <v>0.56000000000000005</v>
      </c>
      <c r="O2497" s="10">
        <v>0.1</v>
      </c>
      <c r="P2497" s="9">
        <v>0</v>
      </c>
      <c r="Q2497" s="10">
        <v>7.4999999999999997E-2</v>
      </c>
      <c r="R2497" s="9">
        <v>0.49254400000000009</v>
      </c>
      <c r="S2497" s="9">
        <v>0.21355609756097604</v>
      </c>
      <c r="T2497" s="11">
        <v>0.103397342</v>
      </c>
      <c r="U2497" s="9">
        <v>0</v>
      </c>
      <c r="V2497" s="10">
        <v>1.8340465833333334E-3</v>
      </c>
      <c r="W2497" s="9">
        <v>0</v>
      </c>
      <c r="X2497" s="9">
        <v>0</v>
      </c>
      <c r="Y2497" s="9">
        <v>0</v>
      </c>
      <c r="Z2497" s="9">
        <v>0.71</v>
      </c>
      <c r="AA2497" s="10">
        <v>9.355509355509356E-2</v>
      </c>
      <c r="AB2497" s="9">
        <v>0.12970001220000005</v>
      </c>
      <c r="AC2497" s="9">
        <v>0.69799999999999995</v>
      </c>
      <c r="AD2497" s="10">
        <v>0.64939365347123601</v>
      </c>
      <c r="AE2497" s="10">
        <v>0.694744450841006</v>
      </c>
      <c r="AF2497" s="9">
        <v>1</v>
      </c>
      <c r="AG2497" s="9">
        <v>0.63943857142857141</v>
      </c>
    </row>
    <row r="2498" spans="3:33">
      <c r="C2498" t="s">
        <v>350</v>
      </c>
      <c r="D2498">
        <v>2007</v>
      </c>
      <c r="E2498" s="9">
        <v>0.33009416332665337</v>
      </c>
      <c r="F2498" s="9">
        <v>1.4279199987724424E-2</v>
      </c>
      <c r="G2498" s="9">
        <v>0</v>
      </c>
      <c r="H2498" s="9">
        <v>0.625</v>
      </c>
      <c r="I2498" s="9">
        <v>0</v>
      </c>
      <c r="J2498" s="9">
        <v>0</v>
      </c>
      <c r="K2498" s="10">
        <v>0.23600000000000002</v>
      </c>
      <c r="L2498" s="9">
        <v>0.43560000000000004</v>
      </c>
      <c r="M2498" s="9">
        <v>0.69800151890862439</v>
      </c>
      <c r="N2498" s="10">
        <v>0.56000000000000005</v>
      </c>
      <c r="O2498" s="10">
        <v>0.18</v>
      </c>
      <c r="P2498" s="9">
        <v>0</v>
      </c>
      <c r="Q2498" s="10">
        <v>7.4999999999999997E-2</v>
      </c>
      <c r="R2498" s="9">
        <v>0.49626666666666663</v>
      </c>
      <c r="S2498" s="9">
        <v>0.21161463414634196</v>
      </c>
      <c r="T2498" s="11">
        <v>0.103397342</v>
      </c>
      <c r="U2498" s="9">
        <v>0</v>
      </c>
      <c r="V2498" s="10">
        <v>1.8538116666666667E-3</v>
      </c>
      <c r="W2498" s="9">
        <v>0</v>
      </c>
      <c r="X2498" s="9">
        <v>0</v>
      </c>
      <c r="Y2498" s="9">
        <v>0</v>
      </c>
      <c r="Z2498" s="9">
        <v>0.71</v>
      </c>
      <c r="AA2498" s="10">
        <v>9.355509355509356E-2</v>
      </c>
      <c r="AB2498" s="9">
        <v>0.14710601156694569</v>
      </c>
      <c r="AC2498" s="9">
        <v>0.69599999999999995</v>
      </c>
      <c r="AD2498" s="10">
        <v>0.68997085016437198</v>
      </c>
      <c r="AE2498" s="10">
        <v>0.68593649894714004</v>
      </c>
      <c r="AF2498" s="9">
        <v>1</v>
      </c>
      <c r="AG2498" s="9">
        <v>0.71598242857142858</v>
      </c>
    </row>
    <row r="2499" spans="3:33">
      <c r="C2499" t="s">
        <v>350</v>
      </c>
      <c r="D2499">
        <v>2008</v>
      </c>
      <c r="E2499" s="9">
        <v>0.33009416332665337</v>
      </c>
      <c r="F2499" s="9">
        <v>1.4553799981586634E-2</v>
      </c>
      <c r="G2499" s="9">
        <v>0</v>
      </c>
      <c r="H2499" s="9">
        <v>0.625</v>
      </c>
      <c r="I2499" s="9">
        <v>0</v>
      </c>
      <c r="J2499" s="9">
        <v>0</v>
      </c>
      <c r="K2499" s="10">
        <v>0.23600000000000002</v>
      </c>
      <c r="L2499" s="9">
        <v>0.43439999999999995</v>
      </c>
      <c r="M2499" s="9">
        <v>0.67912758962312858</v>
      </c>
      <c r="N2499" s="10">
        <v>0.56000000000000005</v>
      </c>
      <c r="O2499" s="10">
        <v>0.18359999991953371</v>
      </c>
      <c r="P2499" s="9">
        <v>0</v>
      </c>
      <c r="Q2499" s="10">
        <v>7.4999999999999997E-2</v>
      </c>
      <c r="R2499" s="9">
        <v>0.49680000000000002</v>
      </c>
      <c r="S2499" s="9">
        <v>0.20378536585365992</v>
      </c>
      <c r="T2499" s="11">
        <v>0.103397342</v>
      </c>
      <c r="U2499" s="9">
        <v>0</v>
      </c>
      <c r="V2499" s="10">
        <v>1.8735767500000001E-3</v>
      </c>
      <c r="W2499" s="9">
        <v>0</v>
      </c>
      <c r="X2499" s="9">
        <v>0</v>
      </c>
      <c r="Y2499" s="9">
        <v>0</v>
      </c>
      <c r="Z2499" s="9">
        <v>0.71</v>
      </c>
      <c r="AA2499" s="10">
        <v>9.355509355509356E-2</v>
      </c>
      <c r="AB2499" s="9">
        <v>0.16451201093389112</v>
      </c>
      <c r="AC2499" s="9">
        <v>0.7</v>
      </c>
      <c r="AD2499" s="10">
        <v>0.70617924003754395</v>
      </c>
      <c r="AE2499" s="10">
        <v>0.67369683610669395</v>
      </c>
      <c r="AF2499" s="9">
        <v>1</v>
      </c>
      <c r="AG2499" s="9">
        <v>0.76598214285714283</v>
      </c>
    </row>
    <row r="2500" spans="3:33">
      <c r="C2500" t="s">
        <v>350</v>
      </c>
      <c r="D2500">
        <v>2009</v>
      </c>
      <c r="E2500" s="9">
        <v>0.33009416332665337</v>
      </c>
      <c r="F2500" s="9">
        <v>1.4828399975448847E-2</v>
      </c>
      <c r="G2500" s="9">
        <v>1.9999999552965164E-2</v>
      </c>
      <c r="H2500" s="9">
        <v>0.625</v>
      </c>
      <c r="I2500" s="9">
        <v>0</v>
      </c>
      <c r="J2500" s="9">
        <v>1.9999999552965164E-2</v>
      </c>
      <c r="K2500" s="10">
        <v>0.23600000000000002</v>
      </c>
      <c r="L2500" s="9">
        <v>0.43320000000000003</v>
      </c>
      <c r="M2500" s="9">
        <v>0.76987312910972039</v>
      </c>
      <c r="N2500" s="10">
        <v>0.56000000000000005</v>
      </c>
      <c r="O2500" s="10">
        <v>0.18719999983906746</v>
      </c>
      <c r="P2500" s="9">
        <v>0</v>
      </c>
      <c r="Q2500" s="10">
        <v>7.4999999999999997E-2</v>
      </c>
      <c r="R2500" s="9">
        <v>0.49680000000000002</v>
      </c>
      <c r="S2500" s="9">
        <v>0.23370965786772668</v>
      </c>
      <c r="T2500" s="11">
        <v>0.103397342</v>
      </c>
      <c r="U2500" s="9">
        <v>0</v>
      </c>
      <c r="V2500" s="10">
        <v>1.911048284162446E-3</v>
      </c>
      <c r="W2500" s="9">
        <v>0</v>
      </c>
      <c r="X2500" s="9">
        <v>0</v>
      </c>
      <c r="Y2500" s="9">
        <v>0</v>
      </c>
      <c r="Z2500" s="9">
        <v>0.71</v>
      </c>
      <c r="AA2500" s="10">
        <v>9.355509355509356E-2</v>
      </c>
      <c r="AB2500" s="9">
        <v>0.18191801030083665</v>
      </c>
      <c r="AC2500" s="9">
        <v>0.69400000000000006</v>
      </c>
      <c r="AD2500" s="10">
        <v>0.67727269558522196</v>
      </c>
      <c r="AE2500" s="10">
        <v>0.67430274686425395</v>
      </c>
      <c r="AF2500" s="9">
        <v>1</v>
      </c>
      <c r="AG2500" s="9">
        <v>0.75066250034242066</v>
      </c>
    </row>
    <row r="2501" spans="3:33">
      <c r="C2501" t="s">
        <v>350</v>
      </c>
      <c r="D2501">
        <v>2010</v>
      </c>
      <c r="E2501" s="9">
        <v>0.33009416332665337</v>
      </c>
      <c r="F2501" s="9">
        <v>1.5102999969311059E-2</v>
      </c>
      <c r="G2501" s="9">
        <v>3.9999999105930328E-2</v>
      </c>
      <c r="H2501" s="9">
        <v>0.625</v>
      </c>
      <c r="I2501" s="9">
        <v>0</v>
      </c>
      <c r="J2501" s="9">
        <v>3.9999999105930328E-2</v>
      </c>
      <c r="K2501" s="10">
        <v>0.23600000000000002</v>
      </c>
      <c r="L2501" s="9">
        <v>0.43753199990317226</v>
      </c>
      <c r="M2501" s="9">
        <v>0.76987312910972039</v>
      </c>
      <c r="N2501" s="10">
        <v>0.56000000000000005</v>
      </c>
      <c r="O2501" s="10">
        <v>0.19079999975860118</v>
      </c>
      <c r="P2501" s="9">
        <v>0</v>
      </c>
      <c r="Q2501" s="10">
        <v>7.4999999999999997E-2</v>
      </c>
      <c r="R2501" s="9">
        <v>0.49680000000000002</v>
      </c>
      <c r="S2501" s="9">
        <v>0.26363394988179356</v>
      </c>
      <c r="T2501" s="11">
        <v>0.103397342</v>
      </c>
      <c r="U2501" s="9">
        <v>0</v>
      </c>
      <c r="V2501" s="10">
        <v>1.9485198183248919E-3</v>
      </c>
      <c r="W2501" s="9">
        <v>0</v>
      </c>
      <c r="X2501" s="9">
        <v>0</v>
      </c>
      <c r="Y2501" s="9">
        <v>0</v>
      </c>
      <c r="Z2501" s="9">
        <v>0.71</v>
      </c>
      <c r="AA2501" s="10">
        <v>9.355509355509356E-2</v>
      </c>
      <c r="AB2501" s="9">
        <v>0.1993240096677823</v>
      </c>
      <c r="AC2501" s="9">
        <v>0.69700000000000006</v>
      </c>
      <c r="AD2501" s="10">
        <v>0.67549996866899331</v>
      </c>
      <c r="AE2501" s="10">
        <v>0.67255971943457116</v>
      </c>
      <c r="AF2501" s="9">
        <v>1</v>
      </c>
      <c r="AG2501" s="9">
        <v>0.73534285782769848</v>
      </c>
    </row>
    <row r="2502" spans="3:33">
      <c r="C2502" t="s">
        <v>352</v>
      </c>
      <c r="D2502">
        <v>1995</v>
      </c>
      <c r="E2502" s="9">
        <v>8.6843070229956465E-2</v>
      </c>
      <c r="F2502" s="9">
        <v>2.9559999999999999E-2</v>
      </c>
      <c r="G2502" s="9">
        <v>0</v>
      </c>
      <c r="H2502" s="9">
        <v>0.6</v>
      </c>
      <c r="I2502" s="9">
        <v>0</v>
      </c>
      <c r="J2502" s="9">
        <v>0</v>
      </c>
      <c r="K2502" s="10">
        <v>0.28591666666666671</v>
      </c>
      <c r="L2502" s="9">
        <v>0.49399999999999999</v>
      </c>
      <c r="M2502" s="9">
        <v>0.49411764705882355</v>
      </c>
      <c r="N2502" s="10">
        <v>0.28000000000000003</v>
      </c>
      <c r="O2502" s="10">
        <v>0.49</v>
      </c>
      <c r="P2502" s="9">
        <v>0</v>
      </c>
      <c r="Q2502" s="10">
        <v>6.7499999999999991E-2</v>
      </c>
      <c r="R2502" s="9">
        <v>0.50039999999999996</v>
      </c>
      <c r="S2502" s="9">
        <v>0.23128292682926999</v>
      </c>
      <c r="T2502" s="11">
        <v>8.8235294000000006E-2</v>
      </c>
      <c r="U2502" s="9">
        <v>6.4933252744178027E-5</v>
      </c>
      <c r="V2502" s="10">
        <v>3.5730807499999998E-3</v>
      </c>
      <c r="W2502" s="9">
        <v>1.6441820291072341E-3</v>
      </c>
      <c r="X2502" s="9">
        <v>1.48715457560635E-2</v>
      </c>
      <c r="Y2502" s="9">
        <v>0</v>
      </c>
      <c r="Z2502" s="9">
        <v>0.64</v>
      </c>
      <c r="AA2502" s="10">
        <v>0</v>
      </c>
      <c r="AB2502" s="9">
        <v>0.19800003050000003</v>
      </c>
      <c r="AC2502" s="9">
        <v>0.49392000022530552</v>
      </c>
      <c r="AD2502" s="10">
        <v>0.69951477526176464</v>
      </c>
      <c r="AE2502" s="10">
        <v>0.71476952134168548</v>
      </c>
      <c r="AF2502" s="9">
        <v>1.5243439419318779E-2</v>
      </c>
      <c r="AG2502" s="9">
        <v>0.42408628571428569</v>
      </c>
    </row>
    <row r="2503" spans="3:33">
      <c r="C2503" t="s">
        <v>352</v>
      </c>
      <c r="D2503">
        <v>1996</v>
      </c>
      <c r="E2503" s="9">
        <v>8.6843070229956465E-2</v>
      </c>
      <c r="F2503" s="9">
        <v>2.9559999999999999E-2</v>
      </c>
      <c r="G2503" s="9">
        <v>0</v>
      </c>
      <c r="H2503" s="9">
        <v>0.6</v>
      </c>
      <c r="I2503" s="9">
        <v>0</v>
      </c>
      <c r="J2503" s="9">
        <v>0</v>
      </c>
      <c r="K2503" s="10">
        <v>0.28591666666666671</v>
      </c>
      <c r="L2503" s="9">
        <v>0.49359999999999998</v>
      </c>
      <c r="M2503" s="9">
        <v>0.49411764705882355</v>
      </c>
      <c r="N2503" s="10">
        <v>0.28000000000000003</v>
      </c>
      <c r="O2503" s="10">
        <v>0.48</v>
      </c>
      <c r="P2503" s="9">
        <v>0</v>
      </c>
      <c r="Q2503" s="10">
        <v>6.7499999999999991E-2</v>
      </c>
      <c r="R2503" s="9">
        <v>0.50039999999999996</v>
      </c>
      <c r="S2503" s="9">
        <v>0.21141951219512212</v>
      </c>
      <c r="T2503" s="11">
        <v>8.8235294000000006E-2</v>
      </c>
      <c r="U2503" s="9">
        <v>6.3684536372089019E-5</v>
      </c>
      <c r="V2503" s="10">
        <v>3.5669369999999996E-3</v>
      </c>
      <c r="W2503" s="9">
        <v>1.6441820291072341E-3</v>
      </c>
      <c r="X2503" s="9">
        <v>1.48715457560635E-2</v>
      </c>
      <c r="Y2503" s="9">
        <v>0</v>
      </c>
      <c r="Z2503" s="9">
        <v>0.64</v>
      </c>
      <c r="AA2503" s="10">
        <v>0</v>
      </c>
      <c r="AB2503" s="9">
        <v>0.18800003050000003</v>
      </c>
      <c r="AC2503" s="9">
        <v>0.504</v>
      </c>
      <c r="AD2503" s="10">
        <v>0.70358650527627997</v>
      </c>
      <c r="AE2503" s="10">
        <v>0.71915257269766997</v>
      </c>
      <c r="AF2503" s="9">
        <v>2.2995144818349224E-2</v>
      </c>
      <c r="AG2503" s="9">
        <v>0.46529657142857145</v>
      </c>
    </row>
    <row r="2504" spans="3:33">
      <c r="C2504" t="s">
        <v>352</v>
      </c>
      <c r="D2504">
        <v>1997</v>
      </c>
      <c r="E2504" s="9">
        <v>8.6843070229956465E-2</v>
      </c>
      <c r="F2504" s="9">
        <v>2.9559999999999999E-2</v>
      </c>
      <c r="G2504" s="9">
        <v>0</v>
      </c>
      <c r="H2504" s="9">
        <v>0.6</v>
      </c>
      <c r="I2504" s="9">
        <v>0</v>
      </c>
      <c r="J2504" s="9">
        <v>0</v>
      </c>
      <c r="K2504" s="10">
        <v>0.28591666666666671</v>
      </c>
      <c r="L2504" s="9">
        <v>0.49320000000000003</v>
      </c>
      <c r="M2504" s="9">
        <v>0.49411764705882355</v>
      </c>
      <c r="N2504" s="10">
        <v>0.28000000000000003</v>
      </c>
      <c r="O2504" s="10">
        <v>0.51</v>
      </c>
      <c r="P2504" s="9">
        <v>0</v>
      </c>
      <c r="Q2504" s="10">
        <v>6.7499999999999991E-2</v>
      </c>
      <c r="R2504" s="9">
        <v>0.50039999999999996</v>
      </c>
      <c r="S2504" s="9">
        <v>0.20555609756097593</v>
      </c>
      <c r="T2504" s="11">
        <v>8.8235294000000006E-2</v>
      </c>
      <c r="U2504" s="9">
        <v>6.2435819999999997E-5</v>
      </c>
      <c r="V2504" s="10">
        <v>3.5607932499999999E-3</v>
      </c>
      <c r="W2504" s="9">
        <v>1.6441820291072341E-3</v>
      </c>
      <c r="X2504" s="9">
        <v>1.48715457560635E-2</v>
      </c>
      <c r="Y2504" s="9">
        <v>0</v>
      </c>
      <c r="Z2504" s="9">
        <v>0.64</v>
      </c>
      <c r="AA2504" s="10">
        <v>0</v>
      </c>
      <c r="AB2504" s="9">
        <v>0.18300003050000002</v>
      </c>
      <c r="AC2504" s="9">
        <v>0.55600000000000005</v>
      </c>
      <c r="AD2504" s="10">
        <v>0.70836545202327295</v>
      </c>
      <c r="AE2504" s="10">
        <v>0.72970398679117299</v>
      </c>
      <c r="AF2504" s="9">
        <v>5.2373880499981998E-2</v>
      </c>
      <c r="AG2504" s="9">
        <v>0.51479471428571422</v>
      </c>
    </row>
    <row r="2505" spans="3:33">
      <c r="C2505" t="s">
        <v>352</v>
      </c>
      <c r="D2505">
        <v>1998</v>
      </c>
      <c r="E2505" s="9">
        <v>8.6843070229956465E-2</v>
      </c>
      <c r="F2505" s="9">
        <v>2.9559999999999999E-2</v>
      </c>
      <c r="G2505" s="9">
        <v>0</v>
      </c>
      <c r="H2505" s="9">
        <v>0.6</v>
      </c>
      <c r="I2505" s="9">
        <v>0</v>
      </c>
      <c r="J2505" s="9">
        <v>0</v>
      </c>
      <c r="K2505" s="10">
        <v>0.28591666666666671</v>
      </c>
      <c r="L2505" s="9">
        <v>0.49280000000000002</v>
      </c>
      <c r="M2505" s="9">
        <v>0.49411764705882355</v>
      </c>
      <c r="N2505" s="10">
        <v>0.28000000000000003</v>
      </c>
      <c r="O2505" s="10">
        <v>0.5</v>
      </c>
      <c r="P2505" s="9">
        <v>0</v>
      </c>
      <c r="Q2505" s="10">
        <v>6.7499999999999991E-2</v>
      </c>
      <c r="R2505" s="9">
        <v>0.50039999999999996</v>
      </c>
      <c r="S2505" s="9">
        <v>0.20456097560975595</v>
      </c>
      <c r="T2505" s="11">
        <v>8.8235294000000006E-2</v>
      </c>
      <c r="U2505" s="9">
        <v>8.078836566666667E-4</v>
      </c>
      <c r="V2505" s="10">
        <v>3.5546494999999997E-3</v>
      </c>
      <c r="W2505" s="9">
        <v>1.6441820291072341E-3</v>
      </c>
      <c r="X2505" s="9">
        <v>1.48715457560635E-2</v>
      </c>
      <c r="Y2505" s="9">
        <v>0</v>
      </c>
      <c r="Z2505" s="9">
        <v>0.64</v>
      </c>
      <c r="AA2505" s="10">
        <v>0</v>
      </c>
      <c r="AB2505" s="9">
        <v>0</v>
      </c>
      <c r="AC2505" s="9">
        <v>0.60699999999999998</v>
      </c>
      <c r="AD2505" s="10">
        <v>0.71314439877026603</v>
      </c>
      <c r="AE2505" s="10">
        <v>0.74025540088467601</v>
      </c>
      <c r="AF2505" s="9">
        <v>9.0569061950076774E-2</v>
      </c>
      <c r="AG2505" s="9">
        <v>0.65041471428571429</v>
      </c>
    </row>
    <row r="2506" spans="3:33">
      <c r="C2506" t="s">
        <v>352</v>
      </c>
      <c r="D2506">
        <v>1999</v>
      </c>
      <c r="E2506" s="9">
        <v>8.6843070229956465E-2</v>
      </c>
      <c r="F2506" s="9">
        <v>2.9559999999999999E-2</v>
      </c>
      <c r="G2506" s="9">
        <v>0</v>
      </c>
      <c r="H2506" s="9">
        <v>0.6</v>
      </c>
      <c r="I2506" s="9">
        <v>0</v>
      </c>
      <c r="J2506" s="9">
        <v>0</v>
      </c>
      <c r="K2506" s="10">
        <v>0.28591666666666671</v>
      </c>
      <c r="L2506" s="9">
        <v>0.4924</v>
      </c>
      <c r="M2506" s="9">
        <v>0.49411764705882355</v>
      </c>
      <c r="N2506" s="10">
        <v>0.28000000000000003</v>
      </c>
      <c r="O2506" s="10">
        <v>0.83</v>
      </c>
      <c r="P2506" s="9">
        <v>0</v>
      </c>
      <c r="Q2506" s="10">
        <v>6.7499999999999991E-2</v>
      </c>
      <c r="R2506" s="9">
        <v>0.50039999999999996</v>
      </c>
      <c r="S2506" s="9">
        <v>0.20131707317073189</v>
      </c>
      <c r="T2506" s="11">
        <v>8.8235294000000006E-2</v>
      </c>
      <c r="U2506" s="9">
        <v>1.5533314933333334E-3</v>
      </c>
      <c r="V2506" s="10">
        <v>3.54850575E-3</v>
      </c>
      <c r="W2506" s="9">
        <v>1.6441820291072341E-3</v>
      </c>
      <c r="X2506" s="9">
        <v>1.48715457560635E-2</v>
      </c>
      <c r="Y2506" s="9">
        <v>0</v>
      </c>
      <c r="Z2506" s="9">
        <v>0.64</v>
      </c>
      <c r="AA2506" s="10">
        <v>0</v>
      </c>
      <c r="AB2506" s="9">
        <v>0</v>
      </c>
      <c r="AC2506" s="9">
        <v>0.61299999999999999</v>
      </c>
      <c r="AD2506" s="10">
        <v>0.69882520803755699</v>
      </c>
      <c r="AE2506" s="10">
        <v>0.72505505769820799</v>
      </c>
      <c r="AF2506" s="9">
        <v>0.35334564481378888</v>
      </c>
      <c r="AG2506" s="9">
        <v>0.75093271428571429</v>
      </c>
    </row>
    <row r="2507" spans="3:33">
      <c r="C2507" t="s">
        <v>352</v>
      </c>
      <c r="D2507">
        <v>2000</v>
      </c>
      <c r="E2507" s="9">
        <v>8.6843070229956465E-2</v>
      </c>
      <c r="F2507" s="9">
        <v>2.9559999999999999E-2</v>
      </c>
      <c r="G2507" s="9">
        <v>0</v>
      </c>
      <c r="H2507" s="9">
        <v>0.6</v>
      </c>
      <c r="I2507" s="9">
        <v>0</v>
      </c>
      <c r="J2507" s="9">
        <v>0</v>
      </c>
      <c r="K2507" s="10">
        <v>0.28591666666666671</v>
      </c>
      <c r="L2507" s="9">
        <v>0.49200000000000005</v>
      </c>
      <c r="M2507" s="9">
        <v>0.49411764705882355</v>
      </c>
      <c r="N2507" s="10">
        <v>0.28000000000000003</v>
      </c>
      <c r="O2507" s="10">
        <v>0.41</v>
      </c>
      <c r="P2507" s="9">
        <v>0</v>
      </c>
      <c r="Q2507" s="10">
        <v>6.7499999999999991E-2</v>
      </c>
      <c r="R2507" s="9">
        <v>0.50039999999999996</v>
      </c>
      <c r="S2507" s="9">
        <v>0.18180487804878198</v>
      </c>
      <c r="T2507" s="11">
        <v>8.8235294000000006E-2</v>
      </c>
      <c r="U2507" s="9">
        <v>2.2987793299999999E-3</v>
      </c>
      <c r="V2507" s="10">
        <v>3.5423619999999999E-3</v>
      </c>
      <c r="W2507" s="9">
        <v>1.6441820291072341E-3</v>
      </c>
      <c r="X2507" s="9">
        <v>1.48715457560635E-2</v>
      </c>
      <c r="Y2507" s="9">
        <v>0</v>
      </c>
      <c r="Z2507" s="9">
        <v>0.64</v>
      </c>
      <c r="AA2507" s="10">
        <v>0</v>
      </c>
      <c r="AB2507" s="9">
        <v>0</v>
      </c>
      <c r="AC2507" s="9">
        <v>0.58299999999999996</v>
      </c>
      <c r="AD2507" s="10">
        <v>0.68450601730484795</v>
      </c>
      <c r="AE2507" s="10">
        <v>0.70985471451173998</v>
      </c>
      <c r="AF2507" s="9">
        <v>0.67906876710798225</v>
      </c>
      <c r="AG2507" s="9">
        <v>0.79385500000000009</v>
      </c>
    </row>
    <row r="2508" spans="3:33">
      <c r="C2508" t="s">
        <v>352</v>
      </c>
      <c r="D2508">
        <v>2001</v>
      </c>
      <c r="E2508" s="9">
        <v>8.6843070229956465E-2</v>
      </c>
      <c r="F2508" s="9">
        <v>2.9559999999999999E-2</v>
      </c>
      <c r="G2508" s="9">
        <v>2.0000000000000018E-3</v>
      </c>
      <c r="H2508" s="9">
        <v>0.6</v>
      </c>
      <c r="I2508" s="9">
        <v>0</v>
      </c>
      <c r="J2508" s="9">
        <v>0</v>
      </c>
      <c r="K2508" s="10">
        <v>0.28591666666666671</v>
      </c>
      <c r="L2508" s="9">
        <v>0.49459999999999998</v>
      </c>
      <c r="M2508" s="9">
        <v>0.49411764705882355</v>
      </c>
      <c r="N2508" s="10">
        <v>0.28000000000000003</v>
      </c>
      <c r="O2508" s="10">
        <v>0.54</v>
      </c>
      <c r="P2508" s="9">
        <v>0</v>
      </c>
      <c r="Q2508" s="10">
        <v>6.7499999999999991E-2</v>
      </c>
      <c r="R2508" s="9">
        <v>0.50039999999999996</v>
      </c>
      <c r="S2508" s="9">
        <v>0.17595121951219594</v>
      </c>
      <c r="T2508" s="11">
        <v>8.8235294000000006E-2</v>
      </c>
      <c r="U2508" s="9">
        <v>1.9755133900000001E-3</v>
      </c>
      <c r="V2508" s="10">
        <v>3.7663254999999998E-3</v>
      </c>
      <c r="W2508" s="9">
        <v>1.6441820291072341E-3</v>
      </c>
      <c r="X2508" s="9">
        <v>1.48715457560635E-2</v>
      </c>
      <c r="Y2508" s="9">
        <v>0</v>
      </c>
      <c r="Z2508" s="9">
        <v>0.64</v>
      </c>
      <c r="AA2508" s="10">
        <v>0</v>
      </c>
      <c r="AB2508" s="9">
        <v>0</v>
      </c>
      <c r="AC2508" s="9">
        <v>0.61799999999999999</v>
      </c>
      <c r="AD2508" s="10">
        <v>0.70855197189626096</v>
      </c>
      <c r="AE2508" s="10">
        <v>0.716545542331951</v>
      </c>
      <c r="AF2508" s="9">
        <v>0.81999386434627441</v>
      </c>
      <c r="AG2508" s="9">
        <v>0.86927357142857142</v>
      </c>
    </row>
    <row r="2509" spans="3:33">
      <c r="C2509" t="s">
        <v>352</v>
      </c>
      <c r="D2509">
        <v>2002</v>
      </c>
      <c r="E2509" s="9">
        <v>8.6843070229956465E-2</v>
      </c>
      <c r="F2509" s="9">
        <v>2.9559999999999999E-2</v>
      </c>
      <c r="G2509" s="9">
        <v>4.0000000000000036E-3</v>
      </c>
      <c r="H2509" s="9">
        <v>0.6</v>
      </c>
      <c r="I2509" s="9">
        <v>0</v>
      </c>
      <c r="J2509" s="9">
        <v>0</v>
      </c>
      <c r="K2509" s="10">
        <v>0.28591666666666671</v>
      </c>
      <c r="L2509" s="9">
        <v>0.49719999999999998</v>
      </c>
      <c r="M2509" s="9">
        <v>0.49603960396039604</v>
      </c>
      <c r="N2509" s="10">
        <v>0.28000000000000003</v>
      </c>
      <c r="O2509" s="10">
        <v>0.44</v>
      </c>
      <c r="P2509" s="9">
        <v>0</v>
      </c>
      <c r="Q2509" s="10">
        <v>6.7499999999999991E-2</v>
      </c>
      <c r="R2509" s="9">
        <v>0.50039999999999996</v>
      </c>
      <c r="S2509" s="9">
        <v>0.17092682926829417</v>
      </c>
      <c r="T2509" s="11">
        <v>8.8235294000000006E-2</v>
      </c>
      <c r="U2509" s="9">
        <v>1.7576807099999999E-3</v>
      </c>
      <c r="V2509" s="10">
        <v>3.9902890000000002E-3</v>
      </c>
      <c r="W2509" s="9">
        <v>1.6441820291072341E-3</v>
      </c>
      <c r="X2509" s="9">
        <v>1.48715457560635E-2</v>
      </c>
      <c r="Y2509" s="9">
        <v>0</v>
      </c>
      <c r="Z2509" s="9">
        <v>0.64</v>
      </c>
      <c r="AA2509" s="10">
        <v>0</v>
      </c>
      <c r="AB2509" s="9">
        <v>0</v>
      </c>
      <c r="AC2509" s="9">
        <v>0.57799999999999996</v>
      </c>
      <c r="AD2509" s="10">
        <v>0.73259792648767397</v>
      </c>
      <c r="AE2509" s="10">
        <v>0.72323637015216202</v>
      </c>
      <c r="AF2509" s="9">
        <v>0.92902819569820549</v>
      </c>
      <c r="AG2509" s="9">
        <v>0.95119214285714282</v>
      </c>
    </row>
    <row r="2510" spans="3:33">
      <c r="C2510" t="s">
        <v>352</v>
      </c>
      <c r="D2510">
        <v>2003</v>
      </c>
      <c r="E2510" s="9">
        <v>8.6843070229956465E-2</v>
      </c>
      <c r="F2510" s="9">
        <v>2.9559999999999999E-2</v>
      </c>
      <c r="G2510" s="9">
        <v>5.9999999999998943E-3</v>
      </c>
      <c r="H2510" s="9">
        <v>0.6</v>
      </c>
      <c r="I2510" s="9">
        <v>0</v>
      </c>
      <c r="J2510" s="9">
        <v>0</v>
      </c>
      <c r="K2510" s="10">
        <v>0.28591666666666671</v>
      </c>
      <c r="L2510" s="9">
        <v>0.49979999999999997</v>
      </c>
      <c r="M2510" s="9">
        <v>0.49411764705882355</v>
      </c>
      <c r="N2510" s="10">
        <v>0.28000000000000003</v>
      </c>
      <c r="O2510" s="10">
        <v>0.54</v>
      </c>
      <c r="P2510" s="9">
        <v>0</v>
      </c>
      <c r="Q2510" s="10">
        <v>6.7499999999999991E-2</v>
      </c>
      <c r="R2510" s="9">
        <v>0.497224</v>
      </c>
      <c r="S2510" s="9">
        <v>0.17190243902439195</v>
      </c>
      <c r="T2510" s="11">
        <v>8.8235294000000006E-2</v>
      </c>
      <c r="U2510" s="9">
        <v>8.943132E-5</v>
      </c>
      <c r="V2510" s="10">
        <v>4.2142525000000005E-3</v>
      </c>
      <c r="W2510" s="9">
        <v>1.6441820291072341E-3</v>
      </c>
      <c r="X2510" s="9">
        <v>1.48715457560635E-2</v>
      </c>
      <c r="Y2510" s="9">
        <v>0</v>
      </c>
      <c r="Z2510" s="9">
        <v>0.64</v>
      </c>
      <c r="AA2510" s="10">
        <v>0</v>
      </c>
      <c r="AB2510" s="9">
        <v>0</v>
      </c>
      <c r="AC2510" s="9">
        <v>0.57700000000000007</v>
      </c>
      <c r="AD2510" s="10">
        <v>0.72345320050204398</v>
      </c>
      <c r="AE2510" s="10">
        <v>0.73234194324246005</v>
      </c>
      <c r="AF2510" s="9">
        <v>0.96827407090925233</v>
      </c>
      <c r="AG2510" s="9">
        <v>0.98706742857142848</v>
      </c>
    </row>
    <row r="2511" spans="3:33">
      <c r="C2511" t="s">
        <v>352</v>
      </c>
      <c r="D2511">
        <v>2004</v>
      </c>
      <c r="E2511" s="9">
        <v>8.6843070229956465E-2</v>
      </c>
      <c r="F2511" s="9">
        <v>2.9559999999999999E-2</v>
      </c>
      <c r="G2511" s="9">
        <v>8.0000000000000071E-3</v>
      </c>
      <c r="H2511" s="9">
        <v>0.6</v>
      </c>
      <c r="I2511" s="9">
        <v>0</v>
      </c>
      <c r="J2511" s="9">
        <v>0</v>
      </c>
      <c r="K2511" s="10">
        <v>0.28591666666666671</v>
      </c>
      <c r="L2511" s="9">
        <v>0.50240000000000007</v>
      </c>
      <c r="M2511" s="9">
        <v>0.49593495934959353</v>
      </c>
      <c r="N2511" s="10">
        <v>0.28000000000000003</v>
      </c>
      <c r="O2511" s="10">
        <v>0.5</v>
      </c>
      <c r="P2511" s="9">
        <v>0</v>
      </c>
      <c r="Q2511" s="10">
        <v>6.7499999999999991E-2</v>
      </c>
      <c r="R2511" s="9">
        <v>0.49404799999999993</v>
      </c>
      <c r="S2511" s="9">
        <v>0.14775609756097596</v>
      </c>
      <c r="T2511" s="11">
        <v>8.8235294000000006E-2</v>
      </c>
      <c r="U2511" s="9">
        <v>8.0193769999999996E-5</v>
      </c>
      <c r="V2511" s="10">
        <v>4.438216E-3</v>
      </c>
      <c r="W2511" s="9">
        <v>1.6441820291072341E-3</v>
      </c>
      <c r="X2511" s="9">
        <v>1.48715457560635E-2</v>
      </c>
      <c r="Y2511" s="9">
        <v>0</v>
      </c>
      <c r="Z2511" s="9">
        <v>0.64</v>
      </c>
      <c r="AA2511" s="10">
        <v>0</v>
      </c>
      <c r="AB2511" s="9">
        <v>0</v>
      </c>
      <c r="AC2511" s="9">
        <v>0.59200000000000008</v>
      </c>
      <c r="AD2511" s="10">
        <v>0.69736999448808401</v>
      </c>
      <c r="AE2511" s="10">
        <v>0.72060162490216406</v>
      </c>
      <c r="AF2511" s="9">
        <v>1</v>
      </c>
      <c r="AG2511" s="9">
        <v>1</v>
      </c>
    </row>
    <row r="2512" spans="3:33">
      <c r="C2512" t="s">
        <v>352</v>
      </c>
      <c r="D2512">
        <v>2005</v>
      </c>
      <c r="E2512" s="9">
        <v>8.6843070229956465E-2</v>
      </c>
      <c r="F2512" s="9">
        <v>2.9559999999999999E-2</v>
      </c>
      <c r="G2512" s="9">
        <v>1.0000000000000009E-2</v>
      </c>
      <c r="H2512" s="9">
        <v>0.6</v>
      </c>
      <c r="I2512" s="9">
        <v>0</v>
      </c>
      <c r="J2512" s="9">
        <v>0</v>
      </c>
      <c r="K2512" s="10">
        <v>0.28591666666666671</v>
      </c>
      <c r="L2512" s="9">
        <v>0.505</v>
      </c>
      <c r="M2512" s="9">
        <v>0.49607843137254903</v>
      </c>
      <c r="N2512" s="10">
        <v>0.28000000000000003</v>
      </c>
      <c r="O2512" s="10">
        <v>0.47</v>
      </c>
      <c r="P2512" s="9">
        <v>0</v>
      </c>
      <c r="Q2512" s="10">
        <v>6.7499999999999991E-2</v>
      </c>
      <c r="R2512" s="9">
        <v>0.48831199999999997</v>
      </c>
      <c r="S2512" s="9">
        <v>0.15368780487805001</v>
      </c>
      <c r="T2512" s="11">
        <v>8.8235294000000006E-2</v>
      </c>
      <c r="U2512" s="9">
        <v>1.1324293499999999E-4</v>
      </c>
      <c r="V2512" s="10">
        <v>4.6621795000000004E-3</v>
      </c>
      <c r="W2512" s="9">
        <v>1.6441820291072341E-3</v>
      </c>
      <c r="X2512" s="9">
        <v>1.48715457560635E-2</v>
      </c>
      <c r="Y2512" s="9">
        <v>0</v>
      </c>
      <c r="Z2512" s="9">
        <v>0.64</v>
      </c>
      <c r="AA2512" s="10">
        <v>0</v>
      </c>
      <c r="AB2512" s="9">
        <v>0</v>
      </c>
      <c r="AC2512" s="9">
        <v>0.59599999999999997</v>
      </c>
      <c r="AD2512" s="10">
        <v>0.69787550870642001</v>
      </c>
      <c r="AE2512" s="10">
        <v>0.71311362958591007</v>
      </c>
      <c r="AF2512" s="9">
        <v>0.97710683440250989</v>
      </c>
      <c r="AG2512" s="9">
        <v>1</v>
      </c>
    </row>
    <row r="2513" spans="3:33">
      <c r="C2513" t="s">
        <v>352</v>
      </c>
      <c r="D2513">
        <v>2006</v>
      </c>
      <c r="E2513" s="9">
        <v>8.6843070229956465E-2</v>
      </c>
      <c r="F2513" s="9">
        <v>2.9559999999999999E-2</v>
      </c>
      <c r="G2513" s="9">
        <v>1.0000000000000009E-2</v>
      </c>
      <c r="H2513" s="9">
        <v>0.6</v>
      </c>
      <c r="I2513" s="9">
        <v>0</v>
      </c>
      <c r="J2513" s="9">
        <v>0</v>
      </c>
      <c r="K2513" s="10">
        <v>0.28591666666666671</v>
      </c>
      <c r="L2513" s="9">
        <v>0.50800000000000001</v>
      </c>
      <c r="M2513" s="9">
        <v>0.49390243902439024</v>
      </c>
      <c r="N2513" s="10">
        <v>0.28000000000000003</v>
      </c>
      <c r="O2513" s="10">
        <v>0.59</v>
      </c>
      <c r="P2513" s="9">
        <v>0</v>
      </c>
      <c r="Q2513" s="10">
        <v>6.7499999999999991E-2</v>
      </c>
      <c r="R2513" s="9">
        <v>0.49356</v>
      </c>
      <c r="S2513" s="9">
        <v>0.13773170731707407</v>
      </c>
      <c r="T2513" s="11">
        <v>8.8235294000000006E-2</v>
      </c>
      <c r="U2513" s="9">
        <v>1.4629209999999999E-4</v>
      </c>
      <c r="V2513" s="10">
        <v>5.1200403333333333E-3</v>
      </c>
      <c r="W2513" s="9">
        <v>1.6441820291072341E-3</v>
      </c>
      <c r="X2513" s="9">
        <v>1.48715457560635E-2</v>
      </c>
      <c r="Y2513" s="9">
        <v>0</v>
      </c>
      <c r="Z2513" s="9">
        <v>0.64</v>
      </c>
      <c r="AA2513" s="10">
        <v>0</v>
      </c>
      <c r="AB2513" s="9">
        <v>0</v>
      </c>
      <c r="AC2513" s="9">
        <v>0.61899999999999999</v>
      </c>
      <c r="AD2513" s="10">
        <v>0.70728359804989194</v>
      </c>
      <c r="AE2513" s="10">
        <v>0.71520815923843206</v>
      </c>
      <c r="AF2513" s="9">
        <v>1</v>
      </c>
      <c r="AG2513" s="9">
        <v>1</v>
      </c>
    </row>
    <row r="2514" spans="3:33">
      <c r="C2514" t="s">
        <v>352</v>
      </c>
      <c r="D2514">
        <v>2007</v>
      </c>
      <c r="E2514" s="9">
        <v>8.6843070229956465E-2</v>
      </c>
      <c r="F2514" s="9">
        <v>2.9559999999999999E-2</v>
      </c>
      <c r="G2514" s="9">
        <v>1.0000000000000009E-2</v>
      </c>
      <c r="H2514" s="9">
        <v>0.6</v>
      </c>
      <c r="I2514" s="9">
        <v>0</v>
      </c>
      <c r="J2514" s="9">
        <v>0</v>
      </c>
      <c r="K2514" s="10">
        <v>0.28591666666666671</v>
      </c>
      <c r="L2514" s="9">
        <v>0.51100000000000001</v>
      </c>
      <c r="M2514" s="9">
        <v>0.49199999999999999</v>
      </c>
      <c r="N2514" s="10">
        <v>0.28000000000000003</v>
      </c>
      <c r="O2514" s="10">
        <v>0.54</v>
      </c>
      <c r="P2514" s="9">
        <v>0</v>
      </c>
      <c r="Q2514" s="10">
        <v>6.7499999999999991E-2</v>
      </c>
      <c r="R2514" s="9">
        <v>0.48453999999999997</v>
      </c>
      <c r="S2514" s="9">
        <v>0.13500000000000001</v>
      </c>
      <c r="T2514" s="11">
        <v>8.8235294000000006E-2</v>
      </c>
      <c r="U2514" s="9">
        <v>1.7906518999999998E-4</v>
      </c>
      <c r="V2514" s="10">
        <v>5.5779011666666671E-3</v>
      </c>
      <c r="W2514" s="9">
        <v>1.6441820291072341E-3</v>
      </c>
      <c r="X2514" s="9">
        <v>1.48715457560635E-2</v>
      </c>
      <c r="Y2514" s="9">
        <v>0</v>
      </c>
      <c r="Z2514" s="9">
        <v>0.64</v>
      </c>
      <c r="AA2514" s="10">
        <v>0</v>
      </c>
      <c r="AB2514" s="9">
        <v>0</v>
      </c>
      <c r="AC2514" s="9">
        <v>0.59599999999999997</v>
      </c>
      <c r="AD2514" s="10">
        <v>0.70952635616748805</v>
      </c>
      <c r="AE2514" s="10">
        <v>0.71332923757921007</v>
      </c>
      <c r="AF2514" s="9">
        <v>1</v>
      </c>
      <c r="AG2514" s="9">
        <v>1</v>
      </c>
    </row>
    <row r="2515" spans="3:33">
      <c r="C2515" t="s">
        <v>352</v>
      </c>
      <c r="D2515">
        <v>2008</v>
      </c>
      <c r="E2515" s="9">
        <v>8.6843070229956465E-2</v>
      </c>
      <c r="F2515" s="9">
        <v>2.9559999999999999E-2</v>
      </c>
      <c r="G2515" s="9">
        <v>1.0000000000000009E-2</v>
      </c>
      <c r="H2515" s="9">
        <v>0.6</v>
      </c>
      <c r="I2515" s="9">
        <v>0</v>
      </c>
      <c r="J2515" s="9">
        <v>0</v>
      </c>
      <c r="K2515" s="10">
        <v>0.28591666666666671</v>
      </c>
      <c r="L2515" s="9">
        <v>0.51400000000000001</v>
      </c>
      <c r="M2515" s="9">
        <v>0.51944182053169374</v>
      </c>
      <c r="N2515" s="10">
        <v>0.28000000000000003</v>
      </c>
      <c r="O2515" s="10">
        <v>0.55079999975860128</v>
      </c>
      <c r="P2515" s="9">
        <v>0</v>
      </c>
      <c r="Q2515" s="10">
        <v>6.7499999999999991E-2</v>
      </c>
      <c r="R2515" s="9">
        <v>0.47575999999999996</v>
      </c>
      <c r="S2515" s="9">
        <v>0.12052195121951204</v>
      </c>
      <c r="T2515" s="11">
        <v>8.8235294000000006E-2</v>
      </c>
      <c r="U2515" s="9">
        <v>3.666823E-4</v>
      </c>
      <c r="V2515" s="10">
        <v>6.0357620000000001E-3</v>
      </c>
      <c r="W2515" s="9">
        <v>1.6441820291072341E-3</v>
      </c>
      <c r="X2515" s="9">
        <v>1.48715457560635E-2</v>
      </c>
      <c r="Y2515" s="9">
        <v>0</v>
      </c>
      <c r="Z2515" s="9">
        <v>0.64</v>
      </c>
      <c r="AA2515" s="10">
        <v>0</v>
      </c>
      <c r="AB2515" s="9">
        <v>0</v>
      </c>
      <c r="AC2515" s="9">
        <v>0.60199999999999998</v>
      </c>
      <c r="AD2515" s="10">
        <v>0.71672618950551004</v>
      </c>
      <c r="AE2515" s="10">
        <v>0.69706931766564395</v>
      </c>
      <c r="AF2515" s="9">
        <v>1</v>
      </c>
      <c r="AG2515" s="9">
        <v>1</v>
      </c>
    </row>
    <row r="2516" spans="3:33">
      <c r="C2516" t="s">
        <v>352</v>
      </c>
      <c r="D2516">
        <v>2009</v>
      </c>
      <c r="E2516" s="9">
        <v>8.6843070229956465E-2</v>
      </c>
      <c r="F2516" s="9">
        <v>2.9559999999999999E-2</v>
      </c>
      <c r="G2516" s="9">
        <v>2.9799999557435508E-2</v>
      </c>
      <c r="H2516" s="9">
        <v>0.6</v>
      </c>
      <c r="I2516" s="9">
        <v>0</v>
      </c>
      <c r="J2516" s="9">
        <v>1.9999999552965164E-2</v>
      </c>
      <c r="K2516" s="10">
        <v>0.28591666666666671</v>
      </c>
      <c r="L2516" s="9">
        <v>0.51700000000000002</v>
      </c>
      <c r="M2516" s="9">
        <v>0.51944182053169374</v>
      </c>
      <c r="N2516" s="10">
        <v>0.28000000000000003</v>
      </c>
      <c r="O2516" s="10">
        <v>0.56159999951720241</v>
      </c>
      <c r="P2516" s="9">
        <v>0</v>
      </c>
      <c r="Q2516" s="10">
        <v>6.7499999999999991E-2</v>
      </c>
      <c r="R2516" s="9">
        <v>0.47575999999999996</v>
      </c>
      <c r="S2516" s="9">
        <v>0.15211151148904012</v>
      </c>
      <c r="T2516" s="11">
        <v>8.8235294000000006E-2</v>
      </c>
      <c r="U2516" s="9">
        <v>0</v>
      </c>
      <c r="V2516" s="10">
        <v>6.1564772373018037E-3</v>
      </c>
      <c r="W2516" s="9">
        <v>1.6441820291072341E-3</v>
      </c>
      <c r="X2516" s="9">
        <v>1.48715457560635E-2</v>
      </c>
      <c r="Y2516" s="9">
        <v>0</v>
      </c>
      <c r="Z2516" s="9">
        <v>0.64</v>
      </c>
      <c r="AA2516" s="10">
        <v>0</v>
      </c>
      <c r="AB2516" s="9">
        <v>1.9999999552965164E-2</v>
      </c>
      <c r="AC2516" s="9">
        <v>0.629</v>
      </c>
      <c r="AD2516" s="10">
        <v>0.67379989648834593</v>
      </c>
      <c r="AE2516" s="10">
        <v>0.69736786505076398</v>
      </c>
      <c r="AF2516" s="9">
        <v>1</v>
      </c>
      <c r="AG2516" s="9">
        <v>1</v>
      </c>
    </row>
    <row r="2517" spans="3:33">
      <c r="C2517" t="s">
        <v>352</v>
      </c>
      <c r="D2517">
        <v>2010</v>
      </c>
      <c r="E2517" s="9">
        <v>8.6843070229956465E-2</v>
      </c>
      <c r="F2517" s="9">
        <v>2.9559999999999999E-2</v>
      </c>
      <c r="G2517" s="9">
        <v>4.9599999114871007E-2</v>
      </c>
      <c r="H2517" s="9">
        <v>0.6</v>
      </c>
      <c r="I2517" s="9">
        <v>0</v>
      </c>
      <c r="J2517" s="9">
        <v>3.9999999105930328E-2</v>
      </c>
      <c r="K2517" s="10">
        <v>0.28591666666666671</v>
      </c>
      <c r="L2517" s="9">
        <v>0.52216999988444146</v>
      </c>
      <c r="M2517" s="9">
        <v>0.51944182053169374</v>
      </c>
      <c r="N2517" s="10">
        <v>0.28000000000000003</v>
      </c>
      <c r="O2517" s="10">
        <v>0.57239999927580365</v>
      </c>
      <c r="P2517" s="9">
        <v>0</v>
      </c>
      <c r="Q2517" s="10">
        <v>6.7499999999999991E-2</v>
      </c>
      <c r="R2517" s="9">
        <v>0.47575999999999996</v>
      </c>
      <c r="S2517" s="9">
        <v>0.1837010717585682</v>
      </c>
      <c r="T2517" s="11">
        <v>8.8235294000000006E-2</v>
      </c>
      <c r="U2517" s="9">
        <v>0</v>
      </c>
      <c r="V2517" s="10">
        <v>6.2771924746036082E-3</v>
      </c>
      <c r="W2517" s="9">
        <v>1.6441820291072341E-3</v>
      </c>
      <c r="X2517" s="9">
        <v>1.48715457560635E-2</v>
      </c>
      <c r="Y2517" s="9">
        <v>0</v>
      </c>
      <c r="Z2517" s="9">
        <v>0.64</v>
      </c>
      <c r="AA2517" s="10">
        <v>0</v>
      </c>
      <c r="AB2517" s="9">
        <v>3.9999999105930328E-2</v>
      </c>
      <c r="AC2517" s="9">
        <v>0.64700000000000002</v>
      </c>
      <c r="AD2517" s="10">
        <v>0.67206189756230983</v>
      </c>
      <c r="AE2517" s="10">
        <v>0.69539418644437156</v>
      </c>
      <c r="AF2517" s="9">
        <v>1</v>
      </c>
      <c r="AG2517" s="9">
        <v>1</v>
      </c>
    </row>
    <row r="2518" spans="3:33">
      <c r="C2518" t="s">
        <v>354</v>
      </c>
      <c r="D2518">
        <v>1995</v>
      </c>
      <c r="E2518" s="9">
        <v>1</v>
      </c>
      <c r="F2518" s="9">
        <v>0.5</v>
      </c>
      <c r="G2518" s="9">
        <v>0.31000000000000005</v>
      </c>
      <c r="H2518" s="9">
        <v>9.9999999999999978E-2</v>
      </c>
      <c r="I2518" s="9">
        <v>5.6000000000000001E-2</v>
      </c>
      <c r="J2518" s="9">
        <v>0.71</v>
      </c>
      <c r="K2518" s="10">
        <v>0.44466666666666665</v>
      </c>
      <c r="L2518" s="9">
        <v>0.85299999999999998</v>
      </c>
      <c r="M2518" s="9">
        <v>1</v>
      </c>
      <c r="N2518" s="10">
        <v>0.26</v>
      </c>
      <c r="O2518" s="10">
        <v>0.9</v>
      </c>
      <c r="P2518" s="9">
        <v>0.3</v>
      </c>
      <c r="Q2518" s="10">
        <v>0.76749999999999996</v>
      </c>
      <c r="R2518" s="9">
        <v>0.93479999999999996</v>
      </c>
      <c r="S2518" s="9">
        <v>0.50830536585366004</v>
      </c>
      <c r="T2518" s="11">
        <v>0.46335697399999998</v>
      </c>
      <c r="U2518" s="9">
        <v>0.16211894310000002</v>
      </c>
      <c r="V2518" s="10">
        <v>0.15886623275</v>
      </c>
      <c r="W2518" s="9">
        <v>0.10354566382345434</v>
      </c>
      <c r="X2518" s="9">
        <v>0.194672185468558</v>
      </c>
      <c r="Y2518" s="9">
        <v>0.85599999999999998</v>
      </c>
      <c r="Z2518" s="9">
        <v>0</v>
      </c>
      <c r="AA2518" s="10">
        <v>0</v>
      </c>
      <c r="AB2518" s="9">
        <v>0.97599999905000001</v>
      </c>
      <c r="AC2518" s="9">
        <v>0.33120000287890433</v>
      </c>
      <c r="AD2518" s="10">
        <v>0.70364289715227546</v>
      </c>
      <c r="AE2518" s="10">
        <v>0.71555035363151709</v>
      </c>
      <c r="AF2518" s="9">
        <v>7.0623941024710007E-4</v>
      </c>
      <c r="AG2518" s="9" t="e">
        <v>#N/A</v>
      </c>
    </row>
    <row r="2519" spans="3:33">
      <c r="C2519" t="s">
        <v>354</v>
      </c>
      <c r="D2519">
        <v>1996</v>
      </c>
      <c r="E2519" s="9">
        <v>1</v>
      </c>
      <c r="F2519" s="9">
        <v>0.5</v>
      </c>
      <c r="G2519" s="9">
        <v>0.30799999999999994</v>
      </c>
      <c r="H2519" s="9">
        <v>9.9999999999999978E-2</v>
      </c>
      <c r="I2519" s="9">
        <v>5.6000000000000001E-2</v>
      </c>
      <c r="J2519" s="9">
        <v>0.70599999999999996</v>
      </c>
      <c r="K2519" s="10">
        <v>0.44466666666666665</v>
      </c>
      <c r="L2519" s="9">
        <v>0.85099999999999998</v>
      </c>
      <c r="M2519" s="9">
        <v>1</v>
      </c>
      <c r="N2519" s="10">
        <v>0.26</v>
      </c>
      <c r="O2519" s="10">
        <v>1</v>
      </c>
      <c r="P2519" s="9">
        <v>0.3</v>
      </c>
      <c r="Q2519" s="10">
        <v>0.76749999999999996</v>
      </c>
      <c r="R2519" s="9">
        <v>0.93479999999999996</v>
      </c>
      <c r="S2519" s="9">
        <v>0.497873170731708</v>
      </c>
      <c r="T2519" s="11">
        <v>0.46335697399999998</v>
      </c>
      <c r="U2519" s="9">
        <v>8.8048151330000005E-2</v>
      </c>
      <c r="V2519" s="10">
        <v>0.15502091855</v>
      </c>
      <c r="W2519" s="9">
        <v>0.10354566382345434</v>
      </c>
      <c r="X2519" s="9">
        <v>0.194672185468558</v>
      </c>
      <c r="Y2519" s="9">
        <v>0.85599999999999998</v>
      </c>
      <c r="Z2519" s="9">
        <v>0</v>
      </c>
      <c r="AA2519" s="10">
        <v>0</v>
      </c>
      <c r="AB2519" s="9">
        <v>0.97499999999999998</v>
      </c>
      <c r="AC2519" s="9">
        <v>0.34040000267326831</v>
      </c>
      <c r="AD2519" s="10">
        <v>0.70779887455039003</v>
      </c>
      <c r="AE2519" s="10">
        <v>0.71994934033999203</v>
      </c>
      <c r="AF2519" s="9">
        <v>1.0060707563293667E-3</v>
      </c>
      <c r="AG2519" s="9" t="e">
        <v>#N/A</v>
      </c>
    </row>
    <row r="2520" spans="3:33">
      <c r="C2520" t="s">
        <v>354</v>
      </c>
      <c r="D2520">
        <v>1997</v>
      </c>
      <c r="E2520" s="9">
        <v>1</v>
      </c>
      <c r="F2520" s="9">
        <v>0.5</v>
      </c>
      <c r="G2520" s="9">
        <v>0.30599999999999994</v>
      </c>
      <c r="H2520" s="9">
        <v>9.9999999999999978E-2</v>
      </c>
      <c r="I2520" s="9">
        <v>5.6000000000000001E-2</v>
      </c>
      <c r="J2520" s="9">
        <v>0.70199999999999996</v>
      </c>
      <c r="K2520" s="10">
        <v>0.44466666666666665</v>
      </c>
      <c r="L2520" s="9">
        <v>0.84900000000000009</v>
      </c>
      <c r="M2520" s="9">
        <v>1</v>
      </c>
      <c r="N2520" s="10">
        <v>0.26</v>
      </c>
      <c r="O2520" s="10">
        <v>1</v>
      </c>
      <c r="P2520" s="9">
        <v>0.3</v>
      </c>
      <c r="Q2520" s="10">
        <v>0.76749999999999996</v>
      </c>
      <c r="R2520" s="9">
        <v>0.93479999999999996</v>
      </c>
      <c r="S2520" s="9">
        <v>0.48766243902439199</v>
      </c>
      <c r="T2520" s="11">
        <v>0.46335697399999998</v>
      </c>
      <c r="U2520" s="9">
        <v>4.8445936090000002E-2</v>
      </c>
      <c r="V2520" s="10">
        <v>0.15117560434999999</v>
      </c>
      <c r="W2520" s="9">
        <v>0.10354566382345434</v>
      </c>
      <c r="X2520" s="9">
        <v>0.194672185468558</v>
      </c>
      <c r="Y2520" s="9">
        <v>0.85599999999999998</v>
      </c>
      <c r="Z2520" s="9">
        <v>0</v>
      </c>
      <c r="AA2520" s="10">
        <v>0</v>
      </c>
      <c r="AB2520" s="9">
        <v>0.97499999999999998</v>
      </c>
      <c r="AC2520" s="9">
        <v>0.34960000246763229</v>
      </c>
      <c r="AD2520" s="10">
        <v>0.70841843512698899</v>
      </c>
      <c r="AE2520" s="10">
        <v>0.71170816825608596</v>
      </c>
      <c r="AF2520" s="9">
        <v>1.9102629311445556E-3</v>
      </c>
      <c r="AG2520" s="9" t="e">
        <v>#N/A</v>
      </c>
    </row>
    <row r="2521" spans="3:33">
      <c r="C2521" t="s">
        <v>354</v>
      </c>
      <c r="D2521">
        <v>1998</v>
      </c>
      <c r="E2521" s="9">
        <v>1</v>
      </c>
      <c r="F2521" s="9">
        <v>0.5</v>
      </c>
      <c r="G2521" s="9">
        <v>0.30400000000000005</v>
      </c>
      <c r="H2521" s="9">
        <v>9.9999999999999978E-2</v>
      </c>
      <c r="I2521" s="9">
        <v>5.6000000000000001E-2</v>
      </c>
      <c r="J2521" s="9">
        <v>0.69799999999999995</v>
      </c>
      <c r="K2521" s="10">
        <v>0.44466666666666665</v>
      </c>
      <c r="L2521" s="9">
        <v>0.84699999999999998</v>
      </c>
      <c r="M2521" s="9">
        <v>1</v>
      </c>
      <c r="N2521" s="10">
        <v>0.26</v>
      </c>
      <c r="O2521" s="10">
        <v>1</v>
      </c>
      <c r="P2521" s="9">
        <v>0.3</v>
      </c>
      <c r="Q2521" s="10">
        <v>0.76749999999999996</v>
      </c>
      <c r="R2521" s="9">
        <v>0.93479999999999996</v>
      </c>
      <c r="S2521" s="9">
        <v>0.47730341463414805</v>
      </c>
      <c r="T2521" s="11">
        <v>0.46335697399999998</v>
      </c>
      <c r="U2521" s="9">
        <v>1.6668709399999999E-2</v>
      </c>
      <c r="V2521" s="10">
        <v>0.14733029015000002</v>
      </c>
      <c r="W2521" s="9">
        <v>0.10354566382345434</v>
      </c>
      <c r="X2521" s="9">
        <v>0.194672185468558</v>
      </c>
      <c r="Y2521" s="9">
        <v>0.85599999999999998</v>
      </c>
      <c r="Z2521" s="9">
        <v>0</v>
      </c>
      <c r="AA2521" s="10">
        <v>0</v>
      </c>
      <c r="AB2521" s="9">
        <v>0.97499999999999998</v>
      </c>
      <c r="AC2521" s="9">
        <v>0.35880000226199626</v>
      </c>
      <c r="AD2521" s="10">
        <v>0.70903799570358805</v>
      </c>
      <c r="AE2521" s="10">
        <v>0.70346699617218</v>
      </c>
      <c r="AF2521" s="9">
        <v>1.9823419082327775E-3</v>
      </c>
      <c r="AG2521" s="9" t="e">
        <v>#N/A</v>
      </c>
    </row>
    <row r="2522" spans="3:33">
      <c r="C2522" t="s">
        <v>354</v>
      </c>
      <c r="D2522">
        <v>1999</v>
      </c>
      <c r="E2522" s="9">
        <v>1</v>
      </c>
      <c r="F2522" s="9">
        <v>0.5</v>
      </c>
      <c r="G2522" s="9">
        <v>0.30200000000000005</v>
      </c>
      <c r="H2522" s="9">
        <v>9.9999999999999978E-2</v>
      </c>
      <c r="I2522" s="9">
        <v>5.6000000000000001E-2</v>
      </c>
      <c r="J2522" s="9">
        <v>0.69399999999999995</v>
      </c>
      <c r="K2522" s="10">
        <v>0.44466666666666665</v>
      </c>
      <c r="L2522" s="9">
        <v>0.84499999999999997</v>
      </c>
      <c r="M2522" s="9">
        <v>1</v>
      </c>
      <c r="N2522" s="10">
        <v>0.26</v>
      </c>
      <c r="O2522" s="10">
        <v>1</v>
      </c>
      <c r="P2522" s="9">
        <v>0.3</v>
      </c>
      <c r="Q2522" s="10">
        <v>0.76749999999999996</v>
      </c>
      <c r="R2522" s="9">
        <v>0.93479999999999996</v>
      </c>
      <c r="S2522" s="9">
        <v>0.46683658536585393</v>
      </c>
      <c r="T2522" s="11">
        <v>0.46335697399999998</v>
      </c>
      <c r="U2522" s="9">
        <v>3.0286034769999998E-2</v>
      </c>
      <c r="V2522" s="10">
        <v>0.14348497595000001</v>
      </c>
      <c r="W2522" s="9">
        <v>0.10354566382345434</v>
      </c>
      <c r="X2522" s="9">
        <v>0.194672185468558</v>
      </c>
      <c r="Y2522" s="9">
        <v>0.85599999999999998</v>
      </c>
      <c r="Z2522" s="9">
        <v>0</v>
      </c>
      <c r="AA2522" s="10">
        <v>0</v>
      </c>
      <c r="AB2522" s="9">
        <v>0.97559999942999998</v>
      </c>
      <c r="AC2522" s="9">
        <v>0.36800000205636024</v>
      </c>
      <c r="AD2522" s="10">
        <v>0.51678302458469394</v>
      </c>
      <c r="AE2522" s="10">
        <v>0.62132477421957799</v>
      </c>
      <c r="AF2522" s="9">
        <v>3.0029658752628889E-3</v>
      </c>
      <c r="AG2522" s="9" t="e">
        <v>#N/A</v>
      </c>
    </row>
    <row r="2523" spans="3:33">
      <c r="C2523" t="s">
        <v>354</v>
      </c>
      <c r="D2523">
        <v>2000</v>
      </c>
      <c r="E2523" s="9">
        <v>1</v>
      </c>
      <c r="F2523" s="9">
        <v>0.5</v>
      </c>
      <c r="G2523" s="9">
        <v>0.30000000000000004</v>
      </c>
      <c r="H2523" s="9">
        <v>9.9999999999999978E-2</v>
      </c>
      <c r="I2523" s="9">
        <v>5.6000000000000001E-2</v>
      </c>
      <c r="J2523" s="9">
        <v>0.69</v>
      </c>
      <c r="K2523" s="10">
        <v>0.44466666666666665</v>
      </c>
      <c r="L2523" s="9">
        <v>0.84299999999999997</v>
      </c>
      <c r="M2523" s="9">
        <v>1</v>
      </c>
      <c r="N2523" s="10">
        <v>0.26</v>
      </c>
      <c r="O2523" s="10">
        <v>0.83</v>
      </c>
      <c r="P2523" s="9">
        <v>0.3</v>
      </c>
      <c r="Q2523" s="10">
        <v>0.76749999999999996</v>
      </c>
      <c r="R2523" s="9">
        <v>0.93488599999999999</v>
      </c>
      <c r="S2523" s="9">
        <v>0.45624243902439199</v>
      </c>
      <c r="T2523" s="11">
        <v>0.46335697399999998</v>
      </c>
      <c r="U2523" s="9">
        <v>0.1474860335</v>
      </c>
      <c r="V2523" s="10">
        <v>0.13963966175</v>
      </c>
      <c r="W2523" s="9">
        <v>0.10354566382345434</v>
      </c>
      <c r="X2523" s="9">
        <v>0.194672185468558</v>
      </c>
      <c r="Y2523" s="9">
        <v>0.85599999999999998</v>
      </c>
      <c r="Z2523" s="9">
        <v>0</v>
      </c>
      <c r="AA2523" s="10">
        <v>0</v>
      </c>
      <c r="AB2523" s="9">
        <v>0.97559999942999998</v>
      </c>
      <c r="AC2523" s="9">
        <v>0.37720000185072422</v>
      </c>
      <c r="AD2523" s="10">
        <v>0.32452805346579999</v>
      </c>
      <c r="AE2523" s="10">
        <v>0.53918255226697598</v>
      </c>
      <c r="AF2523" s="9">
        <v>3.0776256879869999E-3</v>
      </c>
      <c r="AG2523" s="9" t="e">
        <v>#N/A</v>
      </c>
    </row>
    <row r="2524" spans="3:33">
      <c r="C2524" t="s">
        <v>354</v>
      </c>
      <c r="D2524">
        <v>2001</v>
      </c>
      <c r="E2524" s="9">
        <v>1</v>
      </c>
      <c r="F2524" s="9">
        <v>0.5</v>
      </c>
      <c r="G2524" s="9">
        <v>0.30200000000000005</v>
      </c>
      <c r="H2524" s="9">
        <v>9.9999999999999978E-2</v>
      </c>
      <c r="I2524" s="9">
        <v>5.6000000000000001E-2</v>
      </c>
      <c r="J2524" s="9">
        <v>0.69399999999999995</v>
      </c>
      <c r="K2524" s="10">
        <v>0.44466666666666665</v>
      </c>
      <c r="L2524" s="9">
        <v>0.84040000000000004</v>
      </c>
      <c r="M2524" s="9">
        <v>1</v>
      </c>
      <c r="N2524" s="10">
        <v>0.26</v>
      </c>
      <c r="O2524" s="10">
        <v>1</v>
      </c>
      <c r="P2524" s="9">
        <v>0.3</v>
      </c>
      <c r="Q2524" s="10">
        <v>0.76749999999999996</v>
      </c>
      <c r="R2524" s="9">
        <v>0.93497200000000003</v>
      </c>
      <c r="S2524" s="9">
        <v>0.44554097560975603</v>
      </c>
      <c r="T2524" s="11">
        <v>0.46335697399999998</v>
      </c>
      <c r="U2524" s="9">
        <v>0.48808111310000002</v>
      </c>
      <c r="V2524" s="10">
        <v>0.13612898949999999</v>
      </c>
      <c r="W2524" s="9">
        <v>0.10354566382345434</v>
      </c>
      <c r="X2524" s="9">
        <v>0.194672185468558</v>
      </c>
      <c r="Y2524" s="9">
        <v>0.85599999999999998</v>
      </c>
      <c r="Z2524" s="9">
        <v>0</v>
      </c>
      <c r="AA2524" s="10">
        <v>0</v>
      </c>
      <c r="AB2524" s="9">
        <v>0.97559999942999998</v>
      </c>
      <c r="AC2524" s="9">
        <v>0.3864000016450882</v>
      </c>
      <c r="AD2524" s="10">
        <v>0.35698699370277398</v>
      </c>
      <c r="AE2524" s="10">
        <v>0.561393556798222</v>
      </c>
      <c r="AF2524" s="9">
        <v>2.5171652710325554E-3</v>
      </c>
      <c r="AG2524" s="9" t="e">
        <v>#N/A</v>
      </c>
    </row>
    <row r="2525" spans="3:33">
      <c r="C2525" t="s">
        <v>354</v>
      </c>
      <c r="D2525">
        <v>2002</v>
      </c>
      <c r="E2525" s="9">
        <v>1</v>
      </c>
      <c r="F2525" s="9">
        <v>0.5</v>
      </c>
      <c r="G2525" s="9">
        <v>0.30400000000000005</v>
      </c>
      <c r="H2525" s="9">
        <v>9.9999999999999978E-2</v>
      </c>
      <c r="I2525" s="9">
        <v>5.6000000000000001E-2</v>
      </c>
      <c r="J2525" s="9">
        <v>0.69799999999999995</v>
      </c>
      <c r="K2525" s="10">
        <v>0.44466666666666665</v>
      </c>
      <c r="L2525" s="9">
        <v>0.83779999999999999</v>
      </c>
      <c r="M2525" s="9">
        <v>1</v>
      </c>
      <c r="N2525" s="10">
        <v>0.26</v>
      </c>
      <c r="O2525" s="10">
        <v>0.6</v>
      </c>
      <c r="P2525" s="9">
        <v>0.3</v>
      </c>
      <c r="Q2525" s="10">
        <v>0.76749999999999996</v>
      </c>
      <c r="R2525" s="9">
        <v>0.93505799999999994</v>
      </c>
      <c r="S2525" s="9">
        <v>0.43479121951219601</v>
      </c>
      <c r="T2525" s="11">
        <v>0.46335697399999998</v>
      </c>
      <c r="U2525" s="9">
        <v>0.57146012810000002</v>
      </c>
      <c r="V2525" s="10">
        <v>0.13261831725000001</v>
      </c>
      <c r="W2525" s="9">
        <v>0.10354566382345434</v>
      </c>
      <c r="X2525" s="9">
        <v>0.194672185468558</v>
      </c>
      <c r="Y2525" s="9">
        <v>0.85599999999999998</v>
      </c>
      <c r="Z2525" s="9">
        <v>0</v>
      </c>
      <c r="AA2525" s="10">
        <v>0</v>
      </c>
      <c r="AB2525" s="9">
        <v>0.97608799943049229</v>
      </c>
      <c r="AC2525" s="9">
        <v>0.39560000143945218</v>
      </c>
      <c r="AD2525" s="10">
        <v>0.38944593393974802</v>
      </c>
      <c r="AE2525" s="10">
        <v>0.58360456132946803</v>
      </c>
      <c r="AF2525" s="9">
        <v>2.5324137553414442E-3</v>
      </c>
      <c r="AG2525" s="9" t="e">
        <v>#N/A</v>
      </c>
    </row>
    <row r="2526" spans="3:33">
      <c r="C2526" t="s">
        <v>354</v>
      </c>
      <c r="D2526">
        <v>2003</v>
      </c>
      <c r="E2526" s="9">
        <v>1</v>
      </c>
      <c r="F2526" s="9">
        <v>0.5</v>
      </c>
      <c r="G2526" s="9">
        <v>0.30599999999999994</v>
      </c>
      <c r="H2526" s="9">
        <v>9.9999999999999978E-2</v>
      </c>
      <c r="I2526" s="9">
        <v>5.6000000000000001E-2</v>
      </c>
      <c r="J2526" s="9">
        <v>0.70199999999999996</v>
      </c>
      <c r="K2526" s="10">
        <v>0.44466666666666665</v>
      </c>
      <c r="L2526" s="9">
        <v>0.83519999999999994</v>
      </c>
      <c r="M2526" s="9">
        <v>1</v>
      </c>
      <c r="N2526" s="10">
        <v>0.26</v>
      </c>
      <c r="O2526" s="10">
        <v>0.74</v>
      </c>
      <c r="P2526" s="9">
        <v>0.3</v>
      </c>
      <c r="Q2526" s="10">
        <v>0.76749999999999996</v>
      </c>
      <c r="R2526" s="9">
        <v>0.93514399999999998</v>
      </c>
      <c r="S2526" s="9">
        <v>0.42409268292683</v>
      </c>
      <c r="T2526" s="11">
        <v>0.46335697399999998</v>
      </c>
      <c r="U2526" s="9">
        <v>0.38125526139999999</v>
      </c>
      <c r="V2526" s="10">
        <v>0.12910764499999999</v>
      </c>
      <c r="W2526" s="9">
        <v>0.10354566382345434</v>
      </c>
      <c r="X2526" s="9">
        <v>0.194672185468558</v>
      </c>
      <c r="Y2526" s="9">
        <v>0.85599999999999998</v>
      </c>
      <c r="Z2526" s="9">
        <v>0</v>
      </c>
      <c r="AA2526" s="10">
        <v>0</v>
      </c>
      <c r="AB2526" s="9">
        <v>0.97657599943098472</v>
      </c>
      <c r="AC2526" s="9">
        <v>0.40480000123381615</v>
      </c>
      <c r="AD2526" s="10">
        <v>0.51579274948504439</v>
      </c>
      <c r="AE2526" s="10">
        <v>0.56973941961575802</v>
      </c>
      <c r="AF2526" s="9">
        <v>2.6175398878507776E-3</v>
      </c>
      <c r="AG2526" s="9" t="e">
        <v>#N/A</v>
      </c>
    </row>
    <row r="2527" spans="3:33">
      <c r="C2527" t="s">
        <v>354</v>
      </c>
      <c r="D2527">
        <v>2004</v>
      </c>
      <c r="E2527" s="9">
        <v>1</v>
      </c>
      <c r="F2527" s="9">
        <v>0.5</v>
      </c>
      <c r="G2527" s="9">
        <v>0.30799999999999994</v>
      </c>
      <c r="H2527" s="9">
        <v>9.9999999999999978E-2</v>
      </c>
      <c r="I2527" s="9">
        <v>5.6000000000000001E-2</v>
      </c>
      <c r="J2527" s="9">
        <v>0.70599999999999996</v>
      </c>
      <c r="K2527" s="10">
        <v>0.44466666666666665</v>
      </c>
      <c r="L2527" s="9">
        <v>0.83260000000000001</v>
      </c>
      <c r="M2527" s="9">
        <v>1</v>
      </c>
      <c r="N2527" s="10">
        <v>0.26</v>
      </c>
      <c r="O2527" s="10">
        <v>0.8</v>
      </c>
      <c r="P2527" s="9">
        <v>0.3</v>
      </c>
      <c r="Q2527" s="10">
        <v>0.76749999999999996</v>
      </c>
      <c r="R2527" s="9">
        <v>0.93113199999999996</v>
      </c>
      <c r="S2527" s="9">
        <v>0.41353560975609804</v>
      </c>
      <c r="T2527" s="11">
        <v>0.46335697399999998</v>
      </c>
      <c r="U2527" s="9">
        <v>0.58544328909999999</v>
      </c>
      <c r="V2527" s="10">
        <v>0.12559697275000001</v>
      </c>
      <c r="W2527" s="9">
        <v>0.10354566382345434</v>
      </c>
      <c r="X2527" s="9">
        <v>0.194672185468558</v>
      </c>
      <c r="Y2527" s="9">
        <v>0.85599999999999998</v>
      </c>
      <c r="Z2527" s="9">
        <v>0</v>
      </c>
      <c r="AA2527" s="10">
        <v>0</v>
      </c>
      <c r="AB2527" s="9">
        <v>0.97706399943147704</v>
      </c>
      <c r="AC2527" s="9">
        <v>0.41400000102818013</v>
      </c>
      <c r="AD2527" s="10">
        <v>0.51708466191492697</v>
      </c>
      <c r="AE2527" s="10">
        <v>0.45956067787628802</v>
      </c>
      <c r="AF2527" s="9">
        <v>7.2185852583495557E-3</v>
      </c>
      <c r="AG2527" s="9" t="e">
        <v>#N/A</v>
      </c>
    </row>
    <row r="2528" spans="3:33">
      <c r="C2528" t="s">
        <v>354</v>
      </c>
      <c r="D2528">
        <v>2005</v>
      </c>
      <c r="E2528" s="9">
        <v>1</v>
      </c>
      <c r="F2528" s="9">
        <v>0.5</v>
      </c>
      <c r="G2528" s="9">
        <v>0.31000000000000005</v>
      </c>
      <c r="H2528" s="9">
        <v>9.9999999999999978E-2</v>
      </c>
      <c r="I2528" s="9">
        <v>5.6000000000000001E-2</v>
      </c>
      <c r="J2528" s="9">
        <v>0.71</v>
      </c>
      <c r="K2528" s="10">
        <v>0.44466666666666665</v>
      </c>
      <c r="L2528" s="9">
        <v>0.83</v>
      </c>
      <c r="M2528" s="9">
        <v>1</v>
      </c>
      <c r="N2528" s="10">
        <v>0.26</v>
      </c>
      <c r="O2528" s="10">
        <v>0.99</v>
      </c>
      <c r="P2528" s="9">
        <v>0.3</v>
      </c>
      <c r="Q2528" s="10">
        <v>0.76749999999999996</v>
      </c>
      <c r="R2528" s="9">
        <v>0.92711999999999994</v>
      </c>
      <c r="S2528" s="9">
        <v>0.40324926829268404</v>
      </c>
      <c r="T2528" s="11">
        <v>0.46335697399999998</v>
      </c>
      <c r="U2528" s="9">
        <v>0.5721533258</v>
      </c>
      <c r="V2528" s="10">
        <v>0.12208630049999999</v>
      </c>
      <c r="W2528" s="9">
        <v>0.10354566382345434</v>
      </c>
      <c r="X2528" s="9">
        <v>0.194672185468558</v>
      </c>
      <c r="Y2528" s="9">
        <v>0.85599999999999998</v>
      </c>
      <c r="Z2528" s="9">
        <v>0</v>
      </c>
      <c r="AA2528" s="10">
        <v>0</v>
      </c>
      <c r="AB2528" s="9">
        <v>0.97755199943196935</v>
      </c>
      <c r="AC2528" s="9">
        <v>0.42320000082254411</v>
      </c>
      <c r="AD2528" s="10">
        <v>0.55181075400851798</v>
      </c>
      <c r="AE2528" s="10">
        <v>0.51521547965514025</v>
      </c>
      <c r="AF2528" s="9">
        <v>1.4071792880095E-2</v>
      </c>
      <c r="AG2528" s="9" t="e">
        <v>#N/A</v>
      </c>
    </row>
    <row r="2529" spans="3:33">
      <c r="C2529" t="s">
        <v>354</v>
      </c>
      <c r="D2529">
        <v>2006</v>
      </c>
      <c r="E2529" s="9">
        <v>1</v>
      </c>
      <c r="F2529" s="9">
        <v>0.5</v>
      </c>
      <c r="G2529" s="9">
        <v>0.32379999969154594</v>
      </c>
      <c r="H2529" s="9">
        <v>9.9999999999999978E-2</v>
      </c>
      <c r="I2529" s="9">
        <v>5.6000000000000001E-2</v>
      </c>
      <c r="J2529" s="9">
        <v>0.71579999987035992</v>
      </c>
      <c r="K2529" s="10">
        <v>0.44466666666666665</v>
      </c>
      <c r="L2529" s="9">
        <v>0.82680000000000009</v>
      </c>
      <c r="M2529" s="9">
        <v>1</v>
      </c>
      <c r="N2529" s="10">
        <v>0.26</v>
      </c>
      <c r="O2529" s="10">
        <v>0.94</v>
      </c>
      <c r="P2529" s="9">
        <v>0.3</v>
      </c>
      <c r="Q2529" s="10">
        <v>0.76749999999999996</v>
      </c>
      <c r="R2529" s="9">
        <v>0.92711999999999994</v>
      </c>
      <c r="S2529" s="9">
        <v>0.39333268292682988</v>
      </c>
      <c r="T2529" s="11">
        <v>0.46335697399999998</v>
      </c>
      <c r="U2529" s="9">
        <v>0.56303037760000008</v>
      </c>
      <c r="V2529" s="10">
        <v>0.11715773174999999</v>
      </c>
      <c r="W2529" s="9">
        <v>0.10354566382345434</v>
      </c>
      <c r="X2529" s="9">
        <v>0.194672185468558</v>
      </c>
      <c r="Y2529" s="9">
        <v>0.85599999999999998</v>
      </c>
      <c r="Z2529" s="9">
        <v>0</v>
      </c>
      <c r="AA2529" s="10">
        <v>0</v>
      </c>
      <c r="AB2529" s="9">
        <v>0.97803999943246178</v>
      </c>
      <c r="AC2529" s="9">
        <v>0.43240000061690809</v>
      </c>
      <c r="AD2529" s="10">
        <v>0.54454032887116599</v>
      </c>
      <c r="AE2529" s="10">
        <v>0.54021036204329398</v>
      </c>
      <c r="AF2529" s="9">
        <v>1.6006161000028333E-2</v>
      </c>
      <c r="AG2529" s="9" t="e">
        <v>#N/A</v>
      </c>
    </row>
    <row r="2530" spans="3:33">
      <c r="C2530" t="s">
        <v>354</v>
      </c>
      <c r="D2530">
        <v>2007</v>
      </c>
      <c r="E2530" s="9">
        <v>1</v>
      </c>
      <c r="F2530" s="9">
        <v>0.5</v>
      </c>
      <c r="G2530" s="9">
        <v>0.33759999938309193</v>
      </c>
      <c r="H2530" s="9">
        <v>9.9999999999999978E-2</v>
      </c>
      <c r="I2530" s="9">
        <v>5.6000000000000001E-2</v>
      </c>
      <c r="J2530" s="9">
        <v>0.72159999974071987</v>
      </c>
      <c r="K2530" s="10">
        <v>0.44466666666666665</v>
      </c>
      <c r="L2530" s="9">
        <v>0.8236</v>
      </c>
      <c r="M2530" s="9">
        <v>1</v>
      </c>
      <c r="N2530" s="10">
        <v>0.26</v>
      </c>
      <c r="O2530" s="10">
        <v>1</v>
      </c>
      <c r="P2530" s="9">
        <v>0.3</v>
      </c>
      <c r="Q2530" s="10">
        <v>0.76749999999999996</v>
      </c>
      <c r="R2530" s="9">
        <v>0.92711999999999994</v>
      </c>
      <c r="S2530" s="9">
        <v>0.38386634146341603</v>
      </c>
      <c r="T2530" s="11">
        <v>0.46335697399999998</v>
      </c>
      <c r="U2530" s="9">
        <v>0.43612249820000004</v>
      </c>
      <c r="V2530" s="10">
        <v>0.11222916300000001</v>
      </c>
      <c r="W2530" s="9">
        <v>0.10354566382345434</v>
      </c>
      <c r="X2530" s="9">
        <v>0.194672185468558</v>
      </c>
      <c r="Y2530" s="9">
        <v>0.85599999999999998</v>
      </c>
      <c r="Z2530" s="9">
        <v>0</v>
      </c>
      <c r="AA2530" s="10">
        <v>0</v>
      </c>
      <c r="AB2530" s="9">
        <v>0.9785279994329541</v>
      </c>
      <c r="AC2530" s="9">
        <v>0.44160000041127206</v>
      </c>
      <c r="AD2530" s="10">
        <v>0.57769838396951401</v>
      </c>
      <c r="AE2530" s="10">
        <v>0.52574903105888204</v>
      </c>
      <c r="AF2530" s="9">
        <v>2.4307785627631442E-2</v>
      </c>
      <c r="AG2530" s="9" t="e">
        <v>#N/A</v>
      </c>
    </row>
    <row r="2531" spans="3:33">
      <c r="C2531" t="s">
        <v>354</v>
      </c>
      <c r="D2531">
        <v>2008</v>
      </c>
      <c r="E2531" s="9">
        <v>1</v>
      </c>
      <c r="F2531" s="9">
        <v>0.5</v>
      </c>
      <c r="G2531" s="9">
        <v>0.35139999907463793</v>
      </c>
      <c r="H2531" s="9">
        <v>9.9999999999999978E-2</v>
      </c>
      <c r="I2531" s="9">
        <v>5.6000000000000001E-2</v>
      </c>
      <c r="J2531" s="9">
        <v>0.72739999961107971</v>
      </c>
      <c r="K2531" s="10">
        <v>0.44466666666666665</v>
      </c>
      <c r="L2531" s="9">
        <v>0.82040000000000002</v>
      </c>
      <c r="M2531" s="9">
        <v>1</v>
      </c>
      <c r="N2531" s="10">
        <v>0.26</v>
      </c>
      <c r="O2531" s="10">
        <v>1</v>
      </c>
      <c r="P2531" s="9">
        <v>0.3</v>
      </c>
      <c r="Q2531" s="10">
        <v>0.76749999999999996</v>
      </c>
      <c r="R2531" s="9">
        <v>0.92711999999999994</v>
      </c>
      <c r="S2531" s="9">
        <v>0.37489951219512196</v>
      </c>
      <c r="T2531" s="11">
        <v>0.46335697399999998</v>
      </c>
      <c r="U2531" s="9">
        <v>0.33525838149999998</v>
      </c>
      <c r="V2531" s="10">
        <v>0.10730059425000001</v>
      </c>
      <c r="W2531" s="9">
        <v>0.10354566382345434</v>
      </c>
      <c r="X2531" s="9">
        <v>0.194672185468558</v>
      </c>
      <c r="Y2531" s="9">
        <v>0.85599999999999998</v>
      </c>
      <c r="Z2531" s="9">
        <v>0</v>
      </c>
      <c r="AA2531" s="10">
        <v>0</v>
      </c>
      <c r="AB2531" s="9">
        <v>0.97901599943344642</v>
      </c>
      <c r="AC2531" s="9">
        <v>0.45080000020563604</v>
      </c>
      <c r="AD2531" s="10">
        <v>0.56544370626992801</v>
      </c>
      <c r="AE2531" s="10">
        <v>0.53117296726337404</v>
      </c>
      <c r="AF2531" s="9">
        <v>6.5273469728775665E-2</v>
      </c>
      <c r="AG2531" s="9" t="e">
        <v>#N/A</v>
      </c>
    </row>
    <row r="2532" spans="3:33">
      <c r="C2532" t="s">
        <v>354</v>
      </c>
      <c r="D2532">
        <v>2009</v>
      </c>
      <c r="E2532" s="9">
        <v>1</v>
      </c>
      <c r="F2532" s="9">
        <v>0.5</v>
      </c>
      <c r="G2532" s="9">
        <v>0.36519999876618381</v>
      </c>
      <c r="H2532" s="9">
        <v>9.9999999999999978E-2</v>
      </c>
      <c r="I2532" s="9">
        <v>5.6000000000000001E-2</v>
      </c>
      <c r="J2532" s="9">
        <v>0.73319999948143955</v>
      </c>
      <c r="K2532" s="10">
        <v>0.44466666666666665</v>
      </c>
      <c r="L2532" s="9">
        <v>0.81720000000000004</v>
      </c>
      <c r="M2532" s="9">
        <v>1</v>
      </c>
      <c r="N2532" s="10">
        <v>0.26</v>
      </c>
      <c r="O2532" s="10">
        <v>1</v>
      </c>
      <c r="P2532" s="9">
        <v>0.3</v>
      </c>
      <c r="Q2532" s="10">
        <v>0.76749999999999996</v>
      </c>
      <c r="R2532" s="9">
        <v>0.92711999999999994</v>
      </c>
      <c r="S2532" s="9">
        <v>0.40140152135885332</v>
      </c>
      <c r="T2532" s="11">
        <v>0.46335697399999998</v>
      </c>
      <c r="U2532" s="9">
        <v>0.29380833439999998</v>
      </c>
      <c r="V2532" s="10">
        <v>0.10944660608703291</v>
      </c>
      <c r="W2532" s="9">
        <v>0.10354566382345434</v>
      </c>
      <c r="X2532" s="9">
        <v>0.194672185468558</v>
      </c>
      <c r="Y2532" s="9">
        <v>0.85599999999999998</v>
      </c>
      <c r="Z2532" s="9">
        <v>0</v>
      </c>
      <c r="AA2532" s="10">
        <v>0</v>
      </c>
      <c r="AB2532" s="9">
        <v>0.97950399943393884</v>
      </c>
      <c r="AC2532" s="9">
        <v>0.46</v>
      </c>
      <c r="AD2532" s="10">
        <v>0.56974491537159</v>
      </c>
      <c r="AE2532" s="10">
        <v>0.53731413820734208</v>
      </c>
      <c r="AF2532" s="9">
        <v>6.3714152824767001E-2</v>
      </c>
      <c r="AG2532" s="9" t="e">
        <v>#N/A</v>
      </c>
    </row>
    <row r="2533" spans="3:33">
      <c r="C2533" t="s">
        <v>354</v>
      </c>
      <c r="D2533">
        <v>2010</v>
      </c>
      <c r="E2533" s="9">
        <v>1</v>
      </c>
      <c r="F2533" s="9">
        <v>0.5</v>
      </c>
      <c r="G2533" s="9">
        <v>0.3789999984577298</v>
      </c>
      <c r="H2533" s="9">
        <v>9.9999999999999978E-2</v>
      </c>
      <c r="I2533" s="9">
        <v>5.6000000000000001E-2</v>
      </c>
      <c r="J2533" s="9">
        <v>0.7389999993517995</v>
      </c>
      <c r="K2533" s="10">
        <v>0.44466666666666665</v>
      </c>
      <c r="L2533" s="9">
        <v>0.82537199981734144</v>
      </c>
      <c r="M2533" s="9">
        <v>1</v>
      </c>
      <c r="N2533" s="10">
        <v>0.26</v>
      </c>
      <c r="O2533" s="10">
        <v>1</v>
      </c>
      <c r="P2533" s="9">
        <v>0.3</v>
      </c>
      <c r="Q2533" s="10">
        <v>0.76749999999999996</v>
      </c>
      <c r="R2533" s="9">
        <v>0.92711999999999994</v>
      </c>
      <c r="S2533" s="9">
        <v>0.42790353052258501</v>
      </c>
      <c r="T2533" s="11">
        <v>0.46335697399999998</v>
      </c>
      <c r="U2533" s="9">
        <v>0.29674641767832877</v>
      </c>
      <c r="V2533" s="10">
        <v>0.1115926179240658</v>
      </c>
      <c r="W2533" s="9">
        <v>0.10354566382345434</v>
      </c>
      <c r="X2533" s="9">
        <v>0.194672185468558</v>
      </c>
      <c r="Y2533" s="9">
        <v>0.85599999999999998</v>
      </c>
      <c r="Z2533" s="9">
        <v>0</v>
      </c>
      <c r="AA2533" s="10">
        <v>0</v>
      </c>
      <c r="AB2533" s="9">
        <v>0.97999199943443116</v>
      </c>
      <c r="AC2533" s="9">
        <v>0.42899999999999999</v>
      </c>
      <c r="AD2533" s="10">
        <v>0.56904746623346336</v>
      </c>
      <c r="AE2533" s="10">
        <v>0.53694099683360896</v>
      </c>
      <c r="AF2533" s="9">
        <v>6.3077011310760545E-2</v>
      </c>
      <c r="AG2533" s="9" t="e">
        <v>#N/A</v>
      </c>
    </row>
    <row r="2534" spans="3:33">
      <c r="C2534" t="s">
        <v>356</v>
      </c>
      <c r="D2534">
        <v>1995</v>
      </c>
      <c r="E2534" s="9">
        <v>0.50159030837004404</v>
      </c>
      <c r="F2534" s="9">
        <v>0.24617999949976802</v>
      </c>
      <c r="G2534" s="9">
        <v>0.79</v>
      </c>
      <c r="H2534" s="9">
        <v>0.25</v>
      </c>
      <c r="I2534" s="9">
        <v>0.59</v>
      </c>
      <c r="J2534" s="9">
        <v>0.79</v>
      </c>
      <c r="K2534" s="10">
        <v>0.39683333333333337</v>
      </c>
      <c r="L2534" s="9">
        <v>0.68599999999999994</v>
      </c>
      <c r="M2534" s="9">
        <v>0.99371980676328497</v>
      </c>
      <c r="N2534" s="10">
        <v>0.02</v>
      </c>
      <c r="O2534" s="10">
        <v>1</v>
      </c>
      <c r="P2534" s="9">
        <v>0.41599999964237211</v>
      </c>
      <c r="Q2534" s="10">
        <v>0.78249999999999997</v>
      </c>
      <c r="R2534" s="9">
        <v>0.98919999999999997</v>
      </c>
      <c r="S2534" s="9">
        <v>0.80572682926829398</v>
      </c>
      <c r="T2534" s="11">
        <v>0.77392218800000001</v>
      </c>
      <c r="U2534" s="9">
        <v>0.29674641767832877</v>
      </c>
      <c r="V2534" s="10">
        <v>1</v>
      </c>
      <c r="W2534" s="9">
        <v>1.0012375942229652E-2</v>
      </c>
      <c r="X2534" s="9">
        <v>4.9785423036339198E-2</v>
      </c>
      <c r="Y2534" s="9">
        <v>0</v>
      </c>
      <c r="Z2534" s="9">
        <v>0</v>
      </c>
      <c r="AA2534" s="10">
        <v>2.6301527082602735E-2</v>
      </c>
      <c r="AB2534" s="9">
        <v>0.88199999809999996</v>
      </c>
      <c r="AC2534" s="9" t="e">
        <v>#N/A</v>
      </c>
      <c r="AD2534" s="10">
        <v>5.140933865670725E-2</v>
      </c>
      <c r="AE2534" s="10">
        <v>0.12615237849915178</v>
      </c>
      <c r="AF2534" s="9">
        <v>1.0819296675214215E-2</v>
      </c>
      <c r="AG2534" s="9" t="e">
        <v>#N/A</v>
      </c>
    </row>
    <row r="2535" spans="3:33">
      <c r="C2535" t="s">
        <v>356</v>
      </c>
      <c r="D2535">
        <v>1996</v>
      </c>
      <c r="E2535" s="9">
        <v>0.50159030837004404</v>
      </c>
      <c r="F2535" s="9">
        <v>0.24170399959981442</v>
      </c>
      <c r="G2535" s="9">
        <v>0.78600000000000003</v>
      </c>
      <c r="H2535" s="9">
        <v>0.25</v>
      </c>
      <c r="I2535" s="9">
        <v>0.59</v>
      </c>
      <c r="J2535" s="9">
        <v>0.78800000000000003</v>
      </c>
      <c r="K2535" s="10">
        <v>0.39683333333333337</v>
      </c>
      <c r="L2535" s="9">
        <v>0.6823999999999999</v>
      </c>
      <c r="M2535" s="9">
        <v>0.99398460057747839</v>
      </c>
      <c r="N2535" s="10">
        <v>0.02</v>
      </c>
      <c r="O2535" s="10">
        <v>1</v>
      </c>
      <c r="P2535" s="9">
        <v>0.40799999982118607</v>
      </c>
      <c r="Q2535" s="10">
        <v>0.78249999999999997</v>
      </c>
      <c r="R2535" s="9">
        <v>0.98919999999999997</v>
      </c>
      <c r="S2535" s="9">
        <v>0.791252195121952</v>
      </c>
      <c r="T2535" s="11">
        <v>0.77392218800000001</v>
      </c>
      <c r="U2535" s="9">
        <v>0.29674641767832877</v>
      </c>
      <c r="V2535" s="10">
        <v>1</v>
      </c>
      <c r="W2535" s="9">
        <v>1.0012375942229652E-2</v>
      </c>
      <c r="X2535" s="9">
        <v>4.9785423036339198E-2</v>
      </c>
      <c r="Y2535" s="9">
        <v>0</v>
      </c>
      <c r="Z2535" s="9">
        <v>0</v>
      </c>
      <c r="AA2535" s="10">
        <v>2.6301527082602735E-2</v>
      </c>
      <c r="AB2535" s="9">
        <v>0.88199999809999996</v>
      </c>
      <c r="AC2535" s="9" t="e">
        <v>#N/A</v>
      </c>
      <c r="AD2535" s="10">
        <v>4.2254427409525966E-2</v>
      </c>
      <c r="AE2535" s="10">
        <v>0.11852283537722999</v>
      </c>
      <c r="AF2535" s="9">
        <v>1.105972548424786E-2</v>
      </c>
      <c r="AG2535" s="9" t="e">
        <v>#N/A</v>
      </c>
    </row>
    <row r="2536" spans="3:33">
      <c r="C2536" t="s">
        <v>356</v>
      </c>
      <c r="D2536">
        <v>1997</v>
      </c>
      <c r="E2536" s="9">
        <v>0.50159030837004404</v>
      </c>
      <c r="F2536" s="9">
        <v>0.2372279996998608</v>
      </c>
      <c r="G2536" s="9">
        <v>0.78200000000000003</v>
      </c>
      <c r="H2536" s="9">
        <v>0.25</v>
      </c>
      <c r="I2536" s="9">
        <v>0.59</v>
      </c>
      <c r="J2536" s="9">
        <v>0.78600000000000003</v>
      </c>
      <c r="K2536" s="10">
        <v>0.39683333333333337</v>
      </c>
      <c r="L2536" s="9">
        <v>0.67879999999999996</v>
      </c>
      <c r="M2536" s="9">
        <v>0.99448705656759351</v>
      </c>
      <c r="N2536" s="10">
        <v>0.02</v>
      </c>
      <c r="O2536" s="10">
        <v>1</v>
      </c>
      <c r="P2536" s="9">
        <v>0.4</v>
      </c>
      <c r="Q2536" s="10">
        <v>0.78249999999999997</v>
      </c>
      <c r="R2536" s="9">
        <v>0.98919999999999997</v>
      </c>
      <c r="S2536" s="9">
        <v>0.775158048780488</v>
      </c>
      <c r="T2536" s="11">
        <v>0.77392218800000001</v>
      </c>
      <c r="U2536" s="9">
        <v>0.29674641767832877</v>
      </c>
      <c r="V2536" s="10">
        <v>1</v>
      </c>
      <c r="W2536" s="9">
        <v>1.0012375942229652E-2</v>
      </c>
      <c r="X2536" s="9">
        <v>4.9785423036339198E-2</v>
      </c>
      <c r="Y2536" s="9">
        <v>0</v>
      </c>
      <c r="Z2536" s="9">
        <v>0</v>
      </c>
      <c r="AA2536" s="10">
        <v>2.6301527082602735E-2</v>
      </c>
      <c r="AB2536" s="9">
        <v>0.88199999809999996</v>
      </c>
      <c r="AC2536" s="9" t="e">
        <v>#N/A</v>
      </c>
      <c r="AD2536" s="10">
        <v>3.399014194519303E-2</v>
      </c>
      <c r="AE2536" s="10">
        <v>0.10663679599132099</v>
      </c>
      <c r="AF2536" s="9">
        <v>1.1300154293281508E-2</v>
      </c>
      <c r="AG2536" s="9" t="e">
        <v>#N/A</v>
      </c>
    </row>
    <row r="2537" spans="3:33">
      <c r="C2537" t="s">
        <v>356</v>
      </c>
      <c r="D2537">
        <v>1998</v>
      </c>
      <c r="E2537" s="9">
        <v>0.50159030837004404</v>
      </c>
      <c r="F2537" s="9">
        <v>0.23275199979990721</v>
      </c>
      <c r="G2537" s="9">
        <v>0.77800000000000002</v>
      </c>
      <c r="H2537" s="9">
        <v>0.25</v>
      </c>
      <c r="I2537" s="9">
        <v>0.59</v>
      </c>
      <c r="J2537" s="9">
        <v>0.78400000000000003</v>
      </c>
      <c r="K2537" s="10">
        <v>0.39683333333333337</v>
      </c>
      <c r="L2537" s="9">
        <v>0.67519999999999991</v>
      </c>
      <c r="M2537" s="9">
        <v>0.9952061361457335</v>
      </c>
      <c r="N2537" s="10">
        <v>0.02</v>
      </c>
      <c r="O2537" s="10">
        <v>1</v>
      </c>
      <c r="P2537" s="9">
        <v>0.54500000000000004</v>
      </c>
      <c r="Q2537" s="10">
        <v>0.78249999999999997</v>
      </c>
      <c r="R2537" s="9">
        <v>0.98960000000000004</v>
      </c>
      <c r="S2537" s="9">
        <v>0.759413170731708</v>
      </c>
      <c r="T2537" s="11">
        <v>0.77392218800000001</v>
      </c>
      <c r="U2537" s="9">
        <v>0.29674641767832877</v>
      </c>
      <c r="V2537" s="10">
        <v>1</v>
      </c>
      <c r="W2537" s="9">
        <v>1.0012375942229652E-2</v>
      </c>
      <c r="X2537" s="9">
        <v>4.9785423036339198E-2</v>
      </c>
      <c r="Y2537" s="9">
        <v>0</v>
      </c>
      <c r="Z2537" s="9">
        <v>0</v>
      </c>
      <c r="AA2537" s="10">
        <v>2.6301527082602735E-2</v>
      </c>
      <c r="AB2537" s="9">
        <v>0.88199999809999996</v>
      </c>
      <c r="AC2537" s="9" t="e">
        <v>#N/A</v>
      </c>
      <c r="AD2537" s="10">
        <v>2.572585648086001E-2</v>
      </c>
      <c r="AE2537" s="10">
        <v>9.475075660541199E-2</v>
      </c>
      <c r="AF2537" s="9">
        <v>1.1540583102315153E-2</v>
      </c>
      <c r="AG2537" s="9" t="e">
        <v>#N/A</v>
      </c>
    </row>
    <row r="2538" spans="3:33">
      <c r="C2538" t="s">
        <v>356</v>
      </c>
      <c r="D2538">
        <v>1999</v>
      </c>
      <c r="E2538" s="9">
        <v>0.50159030837004404</v>
      </c>
      <c r="F2538" s="9">
        <v>0.22827599989995359</v>
      </c>
      <c r="G2538" s="9">
        <v>0.77400000000000002</v>
      </c>
      <c r="H2538" s="9">
        <v>0.25</v>
      </c>
      <c r="I2538" s="9">
        <v>0.59</v>
      </c>
      <c r="J2538" s="9">
        <v>0.78200000000000003</v>
      </c>
      <c r="K2538" s="10">
        <v>0.39683333333333337</v>
      </c>
      <c r="L2538" s="9">
        <v>0.67159999999999997</v>
      </c>
      <c r="M2538" s="9">
        <v>0.9952061361457335</v>
      </c>
      <c r="N2538" s="10">
        <v>0.02</v>
      </c>
      <c r="O2538" s="10">
        <v>1</v>
      </c>
      <c r="P2538" s="9">
        <v>0.69000000000000006</v>
      </c>
      <c r="Q2538" s="10">
        <v>0.78249999999999997</v>
      </c>
      <c r="R2538" s="9">
        <v>0.99</v>
      </c>
      <c r="S2538" s="9">
        <v>0.74507707317073191</v>
      </c>
      <c r="T2538" s="11">
        <v>0.77392218800000001</v>
      </c>
      <c r="U2538" s="9">
        <v>0.29674641767832877</v>
      </c>
      <c r="V2538" s="10">
        <v>1</v>
      </c>
      <c r="W2538" s="9">
        <v>1.0012375942229652E-2</v>
      </c>
      <c r="X2538" s="9">
        <v>4.9785423036339198E-2</v>
      </c>
      <c r="Y2538" s="9">
        <v>0</v>
      </c>
      <c r="Z2538" s="9">
        <v>0</v>
      </c>
      <c r="AA2538" s="10">
        <v>2.6301527082602735E-2</v>
      </c>
      <c r="AB2538" s="9">
        <v>0.88199999809999996</v>
      </c>
      <c r="AC2538" s="9" t="e">
        <v>#N/A</v>
      </c>
      <c r="AD2538" s="10">
        <v>1.4820376812354041E-2</v>
      </c>
      <c r="AE2538" s="10">
        <v>0.111657881210802</v>
      </c>
      <c r="AF2538" s="9">
        <v>1.1781011911348801E-2</v>
      </c>
      <c r="AG2538" s="9" t="e">
        <v>#N/A</v>
      </c>
    </row>
    <row r="2539" spans="3:33">
      <c r="C2539" t="s">
        <v>356</v>
      </c>
      <c r="D2539">
        <v>2000</v>
      </c>
      <c r="E2539" s="9">
        <v>0.50159030837004404</v>
      </c>
      <c r="F2539" s="9">
        <v>0.2238</v>
      </c>
      <c r="G2539" s="9">
        <v>0.77</v>
      </c>
      <c r="H2539" s="9">
        <v>0.25</v>
      </c>
      <c r="I2539" s="9">
        <v>0.59</v>
      </c>
      <c r="J2539" s="9">
        <v>0.78</v>
      </c>
      <c r="K2539" s="10">
        <v>0.39683333333333337</v>
      </c>
      <c r="L2539" s="9">
        <v>0.66799999999999993</v>
      </c>
      <c r="M2539" s="9">
        <v>0.9952061361457335</v>
      </c>
      <c r="N2539" s="10">
        <v>0.02</v>
      </c>
      <c r="O2539" s="10">
        <v>1</v>
      </c>
      <c r="P2539" s="9">
        <v>0.75714285714285712</v>
      </c>
      <c r="Q2539" s="10">
        <v>0.78249999999999997</v>
      </c>
      <c r="R2539" s="9">
        <v>0.99039999999999995</v>
      </c>
      <c r="S2539" s="9">
        <v>0.73316829268292805</v>
      </c>
      <c r="T2539" s="11">
        <v>0.77392218800000001</v>
      </c>
      <c r="U2539" s="9">
        <v>0.29674641767832877</v>
      </c>
      <c r="V2539" s="10">
        <v>1</v>
      </c>
      <c r="W2539" s="9">
        <v>1.0012375942229652E-2</v>
      </c>
      <c r="X2539" s="9">
        <v>4.9785423036339198E-2</v>
      </c>
      <c r="Y2539" s="9">
        <v>0</v>
      </c>
      <c r="Z2539" s="9">
        <v>0</v>
      </c>
      <c r="AA2539" s="10">
        <v>2.6301527082602735E-2</v>
      </c>
      <c r="AB2539" s="9">
        <v>0.88199999809999996</v>
      </c>
      <c r="AC2539" s="9" t="e">
        <v>#N/A</v>
      </c>
      <c r="AD2539" s="10">
        <v>3.9148971438479844E-3</v>
      </c>
      <c r="AE2539" s="10">
        <v>0.12856500581619201</v>
      </c>
      <c r="AF2539" s="9">
        <v>1.2021440720382446E-2</v>
      </c>
      <c r="AG2539" s="9" t="e">
        <v>#N/A</v>
      </c>
    </row>
    <row r="2540" spans="3:33">
      <c r="C2540" t="s">
        <v>356</v>
      </c>
      <c r="D2540">
        <v>2001</v>
      </c>
      <c r="E2540" s="9">
        <v>0.50159030837004404</v>
      </c>
      <c r="F2540" s="9">
        <v>0.22392000000000001</v>
      </c>
      <c r="G2540" s="9">
        <v>0.76</v>
      </c>
      <c r="H2540" s="9">
        <v>0.25</v>
      </c>
      <c r="I2540" s="9">
        <v>0.59</v>
      </c>
      <c r="J2540" s="9">
        <v>0.78</v>
      </c>
      <c r="K2540" s="10">
        <v>0.39683333333333337</v>
      </c>
      <c r="L2540" s="9">
        <v>0.66400000000000003</v>
      </c>
      <c r="M2540" s="9">
        <v>0.99521531100478466</v>
      </c>
      <c r="N2540" s="10">
        <v>0.02</v>
      </c>
      <c r="O2540" s="10">
        <v>1</v>
      </c>
      <c r="P2540" s="9">
        <v>0.8242857142857144</v>
      </c>
      <c r="Q2540" s="10">
        <v>0.78249999999999997</v>
      </c>
      <c r="R2540" s="9">
        <v>0.99080000000000001</v>
      </c>
      <c r="S2540" s="9">
        <v>0.72426536585365997</v>
      </c>
      <c r="T2540" s="11">
        <v>0.77392218800000001</v>
      </c>
      <c r="U2540" s="9">
        <v>0.29674641767832877</v>
      </c>
      <c r="V2540" s="10">
        <v>1</v>
      </c>
      <c r="W2540" s="9">
        <v>1.0012375942229652E-2</v>
      </c>
      <c r="X2540" s="9">
        <v>4.9785423036339198E-2</v>
      </c>
      <c r="Y2540" s="9">
        <v>0</v>
      </c>
      <c r="Z2540" s="9">
        <v>0</v>
      </c>
      <c r="AA2540" s="10">
        <v>2.6301527082602735E-2</v>
      </c>
      <c r="AB2540" s="9">
        <v>0.88199999809999996</v>
      </c>
      <c r="AC2540" s="9" t="e">
        <v>#N/A</v>
      </c>
      <c r="AD2540" s="10">
        <v>1.8401925561892973E-2</v>
      </c>
      <c r="AE2540" s="10">
        <v>0.16335932143937598</v>
      </c>
      <c r="AF2540" s="9">
        <v>1.244135219758489E-2</v>
      </c>
      <c r="AG2540" s="9" t="e">
        <v>#N/A</v>
      </c>
    </row>
    <row r="2541" spans="3:33">
      <c r="C2541" t="s">
        <v>356</v>
      </c>
      <c r="D2541">
        <v>2002</v>
      </c>
      <c r="E2541" s="9">
        <v>0.50159030837004404</v>
      </c>
      <c r="F2541" s="9">
        <v>0.22403999999999999</v>
      </c>
      <c r="G2541" s="9">
        <v>0.75</v>
      </c>
      <c r="H2541" s="9">
        <v>0.25</v>
      </c>
      <c r="I2541" s="9">
        <v>0.59</v>
      </c>
      <c r="J2541" s="9">
        <v>0.78</v>
      </c>
      <c r="K2541" s="10">
        <v>0.39683333333333337</v>
      </c>
      <c r="L2541" s="9">
        <v>0.66</v>
      </c>
      <c r="M2541" s="9">
        <v>0.99562499999999998</v>
      </c>
      <c r="N2541" s="10">
        <v>0.02</v>
      </c>
      <c r="O2541" s="10">
        <v>1</v>
      </c>
      <c r="P2541" s="9">
        <v>0.89142857142857146</v>
      </c>
      <c r="Q2541" s="10">
        <v>0.78249999999999997</v>
      </c>
      <c r="R2541" s="9">
        <v>0.99119999999999997</v>
      </c>
      <c r="S2541" s="9">
        <v>0.71796780487805001</v>
      </c>
      <c r="T2541" s="11">
        <v>0.77392218800000001</v>
      </c>
      <c r="U2541" s="9">
        <v>0.29674641767832877</v>
      </c>
      <c r="V2541" s="10">
        <v>1</v>
      </c>
      <c r="W2541" s="9">
        <v>1.0012375942229652E-2</v>
      </c>
      <c r="X2541" s="9">
        <v>4.9785423036339198E-2</v>
      </c>
      <c r="Y2541" s="9">
        <v>0</v>
      </c>
      <c r="Z2541" s="9">
        <v>0</v>
      </c>
      <c r="AA2541" s="10">
        <v>2.6301527082602735E-2</v>
      </c>
      <c r="AB2541" s="9">
        <v>0.8843599980852499</v>
      </c>
      <c r="AC2541" s="9" t="e">
        <v>#N/A</v>
      </c>
      <c r="AD2541" s="10">
        <v>3.2888953979937963E-2</v>
      </c>
      <c r="AE2541" s="10">
        <v>0.19815363706256001</v>
      </c>
      <c r="AF2541" s="9">
        <v>1.4273359673391224E-2</v>
      </c>
      <c r="AG2541" s="9" t="e">
        <v>#N/A</v>
      </c>
    </row>
    <row r="2542" spans="3:33">
      <c r="C2542" t="s">
        <v>356</v>
      </c>
      <c r="D2542">
        <v>2003</v>
      </c>
      <c r="E2542" s="9">
        <v>0.50159030837004404</v>
      </c>
      <c r="F2542" s="9">
        <v>0.22416</v>
      </c>
      <c r="G2542" s="9">
        <v>0.74</v>
      </c>
      <c r="H2542" s="9">
        <v>0.25</v>
      </c>
      <c r="I2542" s="9">
        <v>0.59</v>
      </c>
      <c r="J2542" s="9">
        <v>0.78</v>
      </c>
      <c r="K2542" s="10">
        <v>0.39683333333333337</v>
      </c>
      <c r="L2542" s="9">
        <v>0.65599999999999992</v>
      </c>
      <c r="M2542" s="9">
        <v>0.99528000000000005</v>
      </c>
      <c r="N2542" s="10">
        <v>0.02</v>
      </c>
      <c r="O2542" s="10">
        <v>1</v>
      </c>
      <c r="P2542" s="9">
        <v>0.95857142857142852</v>
      </c>
      <c r="Q2542" s="10">
        <v>0.78249999999999997</v>
      </c>
      <c r="R2542" s="9">
        <v>0.99160000000000004</v>
      </c>
      <c r="S2542" s="9">
        <v>0.71370634146341594</v>
      </c>
      <c r="T2542" s="11">
        <v>0.77392218800000001</v>
      </c>
      <c r="U2542" s="9">
        <v>0.29674641767832877</v>
      </c>
      <c r="V2542" s="10">
        <v>1</v>
      </c>
      <c r="W2542" s="9">
        <v>1.0012375942229652E-2</v>
      </c>
      <c r="X2542" s="9">
        <v>4.9785423036339198E-2</v>
      </c>
      <c r="Y2542" s="9">
        <v>0</v>
      </c>
      <c r="Z2542" s="9">
        <v>0</v>
      </c>
      <c r="AA2542" s="10">
        <v>2.6301527082602735E-2</v>
      </c>
      <c r="AB2542" s="9">
        <v>0.88671999807049984</v>
      </c>
      <c r="AC2542" s="9" t="e">
        <v>#N/A</v>
      </c>
      <c r="AD2542" s="10">
        <v>2.8427312686303986E-2</v>
      </c>
      <c r="AE2542" s="10">
        <v>0.18307450202157599</v>
      </c>
      <c r="AF2542" s="9">
        <v>2.786651870659889E-2</v>
      </c>
      <c r="AG2542" s="9" t="e">
        <v>#N/A</v>
      </c>
    </row>
    <row r="2543" spans="3:33">
      <c r="C2543" t="s">
        <v>356</v>
      </c>
      <c r="D2543">
        <v>2004</v>
      </c>
      <c r="E2543" s="9">
        <v>0.50159030837004404</v>
      </c>
      <c r="F2543" s="9">
        <v>0.22428000000000001</v>
      </c>
      <c r="G2543" s="9">
        <v>0.73</v>
      </c>
      <c r="H2543" s="9">
        <v>0.25</v>
      </c>
      <c r="I2543" s="9">
        <v>0.59</v>
      </c>
      <c r="J2543" s="9">
        <v>0.78</v>
      </c>
      <c r="K2543" s="10">
        <v>0.39683333333333337</v>
      </c>
      <c r="L2543" s="9">
        <v>0.65200000000000002</v>
      </c>
      <c r="M2543" s="9">
        <v>0.99522222222222223</v>
      </c>
      <c r="N2543" s="10">
        <v>0.02</v>
      </c>
      <c r="O2543" s="10">
        <v>1</v>
      </c>
      <c r="P2543" s="9">
        <v>1</v>
      </c>
      <c r="Q2543" s="10">
        <v>0.78249999999999997</v>
      </c>
      <c r="R2543" s="9">
        <v>0.99199999999999999</v>
      </c>
      <c r="S2543" s="9">
        <v>0.71115170731707389</v>
      </c>
      <c r="T2543" s="11">
        <v>0.77392218800000001</v>
      </c>
      <c r="U2543" s="9">
        <v>0.29674641767832877</v>
      </c>
      <c r="V2543" s="10">
        <v>1</v>
      </c>
      <c r="W2543" s="9">
        <v>1.0012375942229652E-2</v>
      </c>
      <c r="X2543" s="9">
        <v>4.9785423036339198E-2</v>
      </c>
      <c r="Y2543" s="9">
        <v>0</v>
      </c>
      <c r="Z2543" s="9">
        <v>0</v>
      </c>
      <c r="AA2543" s="10">
        <v>2.6301527082602735E-2</v>
      </c>
      <c r="AB2543" s="9">
        <v>0.88907999805574967</v>
      </c>
      <c r="AC2543" s="9" t="e">
        <v>#N/A</v>
      </c>
      <c r="AD2543" s="10">
        <v>0</v>
      </c>
      <c r="AE2543" s="10">
        <v>0.147378595115844</v>
      </c>
      <c r="AF2543" s="9">
        <v>6.8052632014484221E-2</v>
      </c>
      <c r="AG2543" s="9" t="e">
        <v>#N/A</v>
      </c>
    </row>
    <row r="2544" spans="3:33">
      <c r="C2544" t="s">
        <v>356</v>
      </c>
      <c r="D2544">
        <v>2005</v>
      </c>
      <c r="E2544" s="9">
        <v>0.50159030837004404</v>
      </c>
      <c r="F2544" s="9">
        <v>0.22440000000000002</v>
      </c>
      <c r="G2544" s="9">
        <v>0.72</v>
      </c>
      <c r="H2544" s="9">
        <v>0.25</v>
      </c>
      <c r="I2544" s="9">
        <v>0.59</v>
      </c>
      <c r="J2544" s="9">
        <v>0.78</v>
      </c>
      <c r="K2544" s="10">
        <v>0.39683333333333337</v>
      </c>
      <c r="L2544" s="9">
        <v>0.64800000000000002</v>
      </c>
      <c r="M2544" s="9">
        <v>0.99492222222222215</v>
      </c>
      <c r="N2544" s="10">
        <v>0.02</v>
      </c>
      <c r="O2544" s="10">
        <v>1</v>
      </c>
      <c r="P2544" s="9">
        <v>1</v>
      </c>
      <c r="Q2544" s="10">
        <v>0.78249999999999997</v>
      </c>
      <c r="R2544" s="9">
        <v>0.99239999999999995</v>
      </c>
      <c r="S2544" s="9">
        <v>0.70964585365853794</v>
      </c>
      <c r="T2544" s="11">
        <v>0.77392218800000001</v>
      </c>
      <c r="U2544" s="9">
        <v>0.29674641767832877</v>
      </c>
      <c r="V2544" s="10">
        <v>1</v>
      </c>
      <c r="W2544" s="9">
        <v>1.0012375942229652E-2</v>
      </c>
      <c r="X2544" s="9">
        <v>4.9785423036339198E-2</v>
      </c>
      <c r="Y2544" s="9">
        <v>0</v>
      </c>
      <c r="Z2544" s="9">
        <v>0</v>
      </c>
      <c r="AA2544" s="10">
        <v>2.6301527082602735E-2</v>
      </c>
      <c r="AB2544" s="9">
        <v>0.89143999804099949</v>
      </c>
      <c r="AC2544" s="9" t="e">
        <v>#N/A</v>
      </c>
      <c r="AD2544" s="10">
        <v>0</v>
      </c>
      <c r="AE2544" s="10">
        <v>0.12133558911716799</v>
      </c>
      <c r="AF2544" s="9">
        <v>6.6501718464256662E-2</v>
      </c>
      <c r="AG2544" s="9" t="e">
        <v>#N/A</v>
      </c>
    </row>
    <row r="2545" spans="3:33">
      <c r="C2545" t="s">
        <v>356</v>
      </c>
      <c r="D2545">
        <v>2006</v>
      </c>
      <c r="E2545" s="9">
        <v>0.50159030837004404</v>
      </c>
      <c r="F2545" s="9">
        <v>0.22888799989968539</v>
      </c>
      <c r="G2545" s="9">
        <v>0.71333333333333337</v>
      </c>
      <c r="H2545" s="9">
        <v>0.25</v>
      </c>
      <c r="I2545" s="9">
        <v>0.59</v>
      </c>
      <c r="J2545" s="9">
        <v>0.77666666666666662</v>
      </c>
      <c r="K2545" s="10">
        <v>0.39683333333333337</v>
      </c>
      <c r="L2545" s="9">
        <v>0.64359999999999995</v>
      </c>
      <c r="M2545" s="9">
        <v>0.99398684210526311</v>
      </c>
      <c r="N2545" s="10">
        <v>0.02</v>
      </c>
      <c r="O2545" s="10">
        <v>1</v>
      </c>
      <c r="P2545" s="9">
        <v>1</v>
      </c>
      <c r="Q2545" s="10">
        <v>0.78249999999999997</v>
      </c>
      <c r="R2545" s="9">
        <v>0.99280000000000002</v>
      </c>
      <c r="S2545" s="9">
        <v>0.70834097560975806</v>
      </c>
      <c r="T2545" s="11">
        <v>0.77392218800000001</v>
      </c>
      <c r="U2545" s="9">
        <v>0.29674641767832877</v>
      </c>
      <c r="V2545" s="10">
        <v>1</v>
      </c>
      <c r="W2545" s="9">
        <v>1.0012375942229652E-2</v>
      </c>
      <c r="X2545" s="9">
        <v>4.9785423036339198E-2</v>
      </c>
      <c r="Y2545" s="9">
        <v>0</v>
      </c>
      <c r="Z2545" s="9">
        <v>0</v>
      </c>
      <c r="AA2545" s="10">
        <v>2.6301527082602735E-2</v>
      </c>
      <c r="AB2545" s="9">
        <v>0.89379999802624943</v>
      </c>
      <c r="AC2545" s="9" t="e">
        <v>#N/A</v>
      </c>
      <c r="AD2545" s="10">
        <v>0</v>
      </c>
      <c r="AE2545" s="10">
        <v>0.135188481377086</v>
      </c>
      <c r="AF2545" s="9">
        <v>7.1527068846988548E-2</v>
      </c>
      <c r="AG2545" s="9" t="e">
        <v>#N/A</v>
      </c>
    </row>
    <row r="2546" spans="3:33">
      <c r="C2546" t="s">
        <v>356</v>
      </c>
      <c r="D2546">
        <v>2007</v>
      </c>
      <c r="E2546" s="9">
        <v>0.50159030837004404</v>
      </c>
      <c r="F2546" s="9">
        <v>0.23337599979937079</v>
      </c>
      <c r="G2546" s="9">
        <v>0.70666666666666667</v>
      </c>
      <c r="H2546" s="9">
        <v>0.25</v>
      </c>
      <c r="I2546" s="9">
        <v>0.59</v>
      </c>
      <c r="J2546" s="9">
        <v>0.77333333333333332</v>
      </c>
      <c r="K2546" s="10">
        <v>0.39683333333333337</v>
      </c>
      <c r="L2546" s="9">
        <v>0.63919999999999999</v>
      </c>
      <c r="M2546" s="9">
        <v>1</v>
      </c>
      <c r="N2546" s="10">
        <v>0.02</v>
      </c>
      <c r="O2546" s="10">
        <v>1</v>
      </c>
      <c r="P2546" s="9">
        <v>1</v>
      </c>
      <c r="Q2546" s="10">
        <v>0.78249999999999997</v>
      </c>
      <c r="R2546" s="9">
        <v>0.99280000000000002</v>
      </c>
      <c r="S2546" s="9">
        <v>0.706428780487806</v>
      </c>
      <c r="T2546" s="11">
        <v>0.77392218800000001</v>
      </c>
      <c r="U2546" s="9">
        <v>0.29674641767832877</v>
      </c>
      <c r="V2546" s="10">
        <v>1</v>
      </c>
      <c r="W2546" s="9">
        <v>1.0012375942229652E-2</v>
      </c>
      <c r="X2546" s="9">
        <v>4.9785423036339198E-2</v>
      </c>
      <c r="Y2546" s="9">
        <v>0</v>
      </c>
      <c r="Z2546" s="9">
        <v>0</v>
      </c>
      <c r="AA2546" s="10">
        <v>2.6301527082602735E-2</v>
      </c>
      <c r="AB2546" s="9">
        <v>0.89615999801149937</v>
      </c>
      <c r="AC2546" s="9" t="e">
        <v>#N/A</v>
      </c>
      <c r="AD2546" s="10">
        <v>0</v>
      </c>
      <c r="AE2546" s="10">
        <v>0.12031625698061599</v>
      </c>
      <c r="AF2546" s="9">
        <v>7.6342559293452669E-2</v>
      </c>
      <c r="AG2546" s="9" t="e">
        <v>#N/A</v>
      </c>
    </row>
    <row r="2547" spans="3:33">
      <c r="C2547" t="s">
        <v>356</v>
      </c>
      <c r="D2547">
        <v>2008</v>
      </c>
      <c r="E2547" s="9">
        <v>0.50159030837004404</v>
      </c>
      <c r="F2547" s="9">
        <v>0.23786399969905617</v>
      </c>
      <c r="G2547" s="9">
        <v>0.7</v>
      </c>
      <c r="H2547" s="9">
        <v>0.25</v>
      </c>
      <c r="I2547" s="9">
        <v>0.59</v>
      </c>
      <c r="J2547" s="9">
        <v>0.77</v>
      </c>
      <c r="K2547" s="10">
        <v>0.39683333333333337</v>
      </c>
      <c r="L2547" s="9">
        <v>0.63479999999999992</v>
      </c>
      <c r="M2547" s="9">
        <v>1</v>
      </c>
      <c r="N2547" s="10">
        <v>0.02</v>
      </c>
      <c r="O2547" s="10">
        <v>1</v>
      </c>
      <c r="P2547" s="9">
        <v>1</v>
      </c>
      <c r="Q2547" s="10">
        <v>0.78249999999999997</v>
      </c>
      <c r="R2547" s="9">
        <v>0.99280000000000002</v>
      </c>
      <c r="S2547" s="9">
        <v>0.70329121951219609</v>
      </c>
      <c r="T2547" s="11">
        <v>0.77392218800000001</v>
      </c>
      <c r="U2547" s="9">
        <v>0.29674641767832877</v>
      </c>
      <c r="V2547" s="10">
        <v>1</v>
      </c>
      <c r="W2547" s="9">
        <v>1.0012375942229652E-2</v>
      </c>
      <c r="X2547" s="9">
        <v>4.9785423036339198E-2</v>
      </c>
      <c r="Y2547" s="9">
        <v>0</v>
      </c>
      <c r="Z2547" s="9">
        <v>0</v>
      </c>
      <c r="AA2547" s="10">
        <v>2.6301527082602735E-2</v>
      </c>
      <c r="AB2547" s="9">
        <v>0.8985199979967492</v>
      </c>
      <c r="AC2547" s="9" t="e">
        <v>#N/A</v>
      </c>
      <c r="AD2547" s="10">
        <v>0</v>
      </c>
      <c r="AE2547" s="10">
        <v>0.12568900074334199</v>
      </c>
      <c r="AF2547" s="9">
        <v>7.8046294373146002E-2</v>
      </c>
      <c r="AG2547" s="9" t="e">
        <v>#N/A</v>
      </c>
    </row>
    <row r="2548" spans="3:33">
      <c r="C2548" t="s">
        <v>356</v>
      </c>
      <c r="D2548">
        <v>2009</v>
      </c>
      <c r="E2548" s="9">
        <v>0.50159030837004404</v>
      </c>
      <c r="F2548" s="9">
        <v>0.24235199959874154</v>
      </c>
      <c r="G2548" s="9">
        <v>0.70599999986588957</v>
      </c>
      <c r="H2548" s="9">
        <v>0.25</v>
      </c>
      <c r="I2548" s="9">
        <v>0.59</v>
      </c>
      <c r="J2548" s="9">
        <v>0.77459999989718198</v>
      </c>
      <c r="K2548" s="10">
        <v>0.39683333333333337</v>
      </c>
      <c r="L2548" s="9">
        <v>0.63039999999999996</v>
      </c>
      <c r="M2548" s="9">
        <v>1</v>
      </c>
      <c r="N2548" s="10">
        <v>0.02</v>
      </c>
      <c r="O2548" s="10">
        <v>1</v>
      </c>
      <c r="P2548" s="9">
        <v>1</v>
      </c>
      <c r="Q2548" s="10">
        <v>0.78249999999999997</v>
      </c>
      <c r="R2548" s="9">
        <v>0.99280000000000002</v>
      </c>
      <c r="S2548" s="9">
        <v>0.72322539467638869</v>
      </c>
      <c r="T2548" s="11">
        <v>0.77392218800000001</v>
      </c>
      <c r="U2548" s="9">
        <v>0.29674641767832877</v>
      </c>
      <c r="V2548" s="10">
        <v>1</v>
      </c>
      <c r="W2548" s="9">
        <v>1.0012375942229652E-2</v>
      </c>
      <c r="X2548" s="9">
        <v>4.9785423036339198E-2</v>
      </c>
      <c r="Y2548" s="9">
        <v>0</v>
      </c>
      <c r="Z2548" s="9">
        <v>0</v>
      </c>
      <c r="AA2548" s="10">
        <v>2.6301527082602735E-2</v>
      </c>
      <c r="AB2548" s="9">
        <v>0.90087999798199914</v>
      </c>
      <c r="AC2548" s="9" t="e">
        <v>#N/A</v>
      </c>
      <c r="AD2548" s="10">
        <v>0</v>
      </c>
      <c r="AE2548" s="10">
        <v>0.10152585476101202</v>
      </c>
      <c r="AF2548" s="9">
        <v>7.7982322611871116E-2</v>
      </c>
      <c r="AG2548" s="9" t="e">
        <v>#N/A</v>
      </c>
    </row>
    <row r="2549" spans="3:33">
      <c r="C2549" t="s">
        <v>356</v>
      </c>
      <c r="D2549">
        <v>2010</v>
      </c>
      <c r="E2549" s="9">
        <v>0.50159030837004404</v>
      </c>
      <c r="F2549" s="9">
        <v>0.24683999949842694</v>
      </c>
      <c r="G2549" s="9">
        <v>0.71199999973177908</v>
      </c>
      <c r="H2549" s="9">
        <v>0.25</v>
      </c>
      <c r="I2549" s="9">
        <v>0.59</v>
      </c>
      <c r="J2549" s="9">
        <v>0.77919999979436394</v>
      </c>
      <c r="K2549" s="10">
        <v>0.39683333333333337</v>
      </c>
      <c r="L2549" s="9">
        <v>0.63670399985909454</v>
      </c>
      <c r="M2549" s="9">
        <v>1</v>
      </c>
      <c r="N2549" s="10">
        <v>0.02</v>
      </c>
      <c r="O2549" s="10">
        <v>1</v>
      </c>
      <c r="P2549" s="9">
        <v>1</v>
      </c>
      <c r="Q2549" s="10">
        <v>0.78249999999999997</v>
      </c>
      <c r="R2549" s="9">
        <v>0.99280000000000002</v>
      </c>
      <c r="S2549" s="9">
        <v>0.74315956984058118</v>
      </c>
      <c r="T2549" s="11">
        <v>0.77392218800000001</v>
      </c>
      <c r="U2549" s="9">
        <v>0.29674641767832877</v>
      </c>
      <c r="V2549" s="10">
        <v>1</v>
      </c>
      <c r="W2549" s="9">
        <v>1.0012375942229652E-2</v>
      </c>
      <c r="X2549" s="9">
        <v>4.9785423036339198E-2</v>
      </c>
      <c r="Y2549" s="9">
        <v>0</v>
      </c>
      <c r="Z2549" s="9">
        <v>0</v>
      </c>
      <c r="AA2549" s="10">
        <v>2.6301527082602735E-2</v>
      </c>
      <c r="AB2549" s="9">
        <v>0.90323999796724896</v>
      </c>
      <c r="AC2549" s="9" t="e">
        <v>#N/A</v>
      </c>
      <c r="AD2549" s="10">
        <v>0</v>
      </c>
      <c r="AE2549" s="10">
        <v>0.10551059612433597</v>
      </c>
      <c r="AF2549" s="9">
        <v>7.72024994031828E-2</v>
      </c>
      <c r="AG2549" s="9" t="e">
        <v>#N/A</v>
      </c>
    </row>
    <row r="2550" spans="3:33">
      <c r="C2550" t="s">
        <v>358</v>
      </c>
      <c r="D2550">
        <v>1995</v>
      </c>
      <c r="E2550" s="9">
        <v>0.6071823549257761</v>
      </c>
      <c r="F2550" s="9">
        <v>0.2576</v>
      </c>
      <c r="G2550" s="9">
        <v>0.16000000000000003</v>
      </c>
      <c r="H2550" s="9">
        <v>0.35</v>
      </c>
      <c r="I2550" s="9">
        <v>6.933333333333333E-2</v>
      </c>
      <c r="J2550" s="9">
        <v>0.29000000000000004</v>
      </c>
      <c r="K2550" s="10">
        <v>0.62974999999999992</v>
      </c>
      <c r="L2550" s="9">
        <v>0.45500000000000002</v>
      </c>
      <c r="M2550" s="9">
        <v>0.86162772462765458</v>
      </c>
      <c r="N2550" s="10">
        <v>0.5</v>
      </c>
      <c r="O2550" s="10">
        <v>0.19</v>
      </c>
      <c r="P2550" s="9">
        <v>0.13999999999999999</v>
      </c>
      <c r="Q2550" s="10">
        <v>0.40749999999999997</v>
      </c>
      <c r="R2550" s="9">
        <v>0.76472799999999996</v>
      </c>
      <c r="S2550" s="9">
        <v>0.49026195121951399</v>
      </c>
      <c r="T2550" s="11">
        <v>1</v>
      </c>
      <c r="U2550" s="9">
        <v>7.1126301999999998E-4</v>
      </c>
      <c r="V2550" s="10">
        <v>0.21533736225</v>
      </c>
      <c r="W2550" s="9">
        <v>1.4127374470356338E-3</v>
      </c>
      <c r="X2550" s="9">
        <v>1.04820979531015E-2</v>
      </c>
      <c r="Y2550" s="9">
        <v>0.25</v>
      </c>
      <c r="Z2550" s="9">
        <v>0</v>
      </c>
      <c r="AA2550" s="10">
        <v>1.8526600080693637E-2</v>
      </c>
      <c r="AB2550" s="9">
        <v>0.80693999246393411</v>
      </c>
      <c r="AC2550" s="9">
        <v>0.60699999999999998</v>
      </c>
      <c r="AD2550" s="10">
        <v>0.23763579036350269</v>
      </c>
      <c r="AE2550" s="10">
        <v>0.67415177883318678</v>
      </c>
      <c r="AF2550" s="9">
        <v>1.5195410134060445E-2</v>
      </c>
      <c r="AG2550" s="9" t="e">
        <v>#N/A</v>
      </c>
    </row>
    <row r="2551" spans="3:33">
      <c r="C2551" t="s">
        <v>358</v>
      </c>
      <c r="D2551">
        <v>1996</v>
      </c>
      <c r="E2551" s="9">
        <v>0.6071823549257761</v>
      </c>
      <c r="F2551" s="9">
        <v>0.25600000000000001</v>
      </c>
      <c r="G2551" s="9">
        <v>0.15599999999999992</v>
      </c>
      <c r="H2551" s="9">
        <v>0.35</v>
      </c>
      <c r="I2551" s="9">
        <v>6.933333333333333E-2</v>
      </c>
      <c r="J2551" s="9">
        <v>0.28599999999999992</v>
      </c>
      <c r="K2551" s="10">
        <v>0.62974999999999992</v>
      </c>
      <c r="L2551" s="9">
        <v>0.45020000000000004</v>
      </c>
      <c r="M2551" s="9">
        <v>0.86661725070962603</v>
      </c>
      <c r="N2551" s="10">
        <v>0.5</v>
      </c>
      <c r="O2551" s="10">
        <v>0.2</v>
      </c>
      <c r="P2551" s="9">
        <v>0.1525</v>
      </c>
      <c r="Q2551" s="10">
        <v>0.40749999999999997</v>
      </c>
      <c r="R2551" s="9">
        <v>0.76589155555555555</v>
      </c>
      <c r="S2551" s="9">
        <v>0.50371317073170796</v>
      </c>
      <c r="T2551" s="11">
        <v>1</v>
      </c>
      <c r="U2551" s="9">
        <v>7.8726556999999999E-4</v>
      </c>
      <c r="V2551" s="10">
        <v>0.22711336755</v>
      </c>
      <c r="W2551" s="9">
        <v>1.4127374470356338E-3</v>
      </c>
      <c r="X2551" s="9">
        <v>1.04820979531015E-2</v>
      </c>
      <c r="Y2551" s="9">
        <v>0.25</v>
      </c>
      <c r="Z2551" s="9">
        <v>0</v>
      </c>
      <c r="AA2551" s="10">
        <v>1.8526600080693637E-2</v>
      </c>
      <c r="AB2551" s="9">
        <v>0.80299999239999997</v>
      </c>
      <c r="AC2551" s="9">
        <v>0.625</v>
      </c>
      <c r="AD2551" s="10">
        <v>0.23228141886039003</v>
      </c>
      <c r="AE2551" s="10">
        <v>0.67770589668749603</v>
      </c>
      <c r="AF2551" s="9">
        <v>2.6472058787863333E-2</v>
      </c>
      <c r="AG2551" s="9" t="e">
        <v>#N/A</v>
      </c>
    </row>
    <row r="2552" spans="3:33">
      <c r="C2552" t="s">
        <v>358</v>
      </c>
      <c r="D2552">
        <v>1997</v>
      </c>
      <c r="E2552" s="9">
        <v>0.6071823549257761</v>
      </c>
      <c r="F2552" s="9">
        <v>0.25440000000000002</v>
      </c>
      <c r="G2552" s="9">
        <v>0.15200000000000002</v>
      </c>
      <c r="H2552" s="9">
        <v>0.35</v>
      </c>
      <c r="I2552" s="9">
        <v>6.933333333333333E-2</v>
      </c>
      <c r="J2552" s="9">
        <v>0.28200000000000003</v>
      </c>
      <c r="K2552" s="10">
        <v>0.62974999999999992</v>
      </c>
      <c r="L2552" s="9">
        <v>0.44540000000000002</v>
      </c>
      <c r="M2552" s="9">
        <v>0.87151174057849734</v>
      </c>
      <c r="N2552" s="10">
        <v>0.5</v>
      </c>
      <c r="O2552" s="10">
        <v>0.13</v>
      </c>
      <c r="P2552" s="9">
        <v>0.16499999999999998</v>
      </c>
      <c r="Q2552" s="10">
        <v>0.40749999999999997</v>
      </c>
      <c r="R2552" s="9">
        <v>0.76705511111111113</v>
      </c>
      <c r="S2552" s="9">
        <v>0.52067804878048807</v>
      </c>
      <c r="T2552" s="11">
        <v>1</v>
      </c>
      <c r="U2552" s="9">
        <v>7.8826880999999997E-4</v>
      </c>
      <c r="V2552" s="10">
        <v>0.23888937285</v>
      </c>
      <c r="W2552" s="9">
        <v>1.4127374470356338E-3</v>
      </c>
      <c r="X2552" s="9">
        <v>1.04820979531015E-2</v>
      </c>
      <c r="Y2552" s="9">
        <v>0.25</v>
      </c>
      <c r="Z2552" s="9">
        <v>0</v>
      </c>
      <c r="AA2552" s="10">
        <v>1.8526600080693637E-2</v>
      </c>
      <c r="AB2552" s="9">
        <v>0.80299999239999997</v>
      </c>
      <c r="AC2552" s="9">
        <v>0.63200000000000001</v>
      </c>
      <c r="AD2552" s="10">
        <v>0.27985977077604102</v>
      </c>
      <c r="AE2552" s="10">
        <v>0.67334791504256797</v>
      </c>
      <c r="AF2552" s="9">
        <v>4.9845986849231215E-2</v>
      </c>
      <c r="AG2552" s="9" t="e">
        <v>#N/A</v>
      </c>
    </row>
    <row r="2553" spans="3:33">
      <c r="C2553" t="s">
        <v>358</v>
      </c>
      <c r="D2553">
        <v>1998</v>
      </c>
      <c r="E2553" s="9">
        <v>0.6071823549257761</v>
      </c>
      <c r="F2553" s="9">
        <v>0.25280000000000002</v>
      </c>
      <c r="G2553" s="9">
        <v>0.14800000000000002</v>
      </c>
      <c r="H2553" s="9">
        <v>0.35</v>
      </c>
      <c r="I2553" s="9">
        <v>6.933333333333333E-2</v>
      </c>
      <c r="J2553" s="9">
        <v>0.27800000000000002</v>
      </c>
      <c r="K2553" s="10">
        <v>0.62974999999999992</v>
      </c>
      <c r="L2553" s="9">
        <v>0.44060000000000005</v>
      </c>
      <c r="M2553" s="9">
        <v>0.87552489327446081</v>
      </c>
      <c r="N2553" s="10">
        <v>0.5</v>
      </c>
      <c r="O2553" s="10">
        <v>0.11</v>
      </c>
      <c r="P2553" s="9">
        <v>0.17749999999999999</v>
      </c>
      <c r="Q2553" s="10">
        <v>0.40749999999999997</v>
      </c>
      <c r="R2553" s="9">
        <v>0.76821866666666661</v>
      </c>
      <c r="S2553" s="9">
        <v>0.54043707317073197</v>
      </c>
      <c r="T2553" s="11">
        <v>1</v>
      </c>
      <c r="U2553" s="9">
        <v>1.7157362000000001E-3</v>
      </c>
      <c r="V2553" s="10">
        <v>0.25066537815000001</v>
      </c>
      <c r="W2553" s="9">
        <v>1.4127374470356338E-3</v>
      </c>
      <c r="X2553" s="9">
        <v>1.04820979531015E-2</v>
      </c>
      <c r="Y2553" s="9">
        <v>0.25</v>
      </c>
      <c r="Z2553" s="9">
        <v>0</v>
      </c>
      <c r="AA2553" s="10">
        <v>1.8526600080693637E-2</v>
      </c>
      <c r="AB2553" s="9">
        <v>0.80299999239999997</v>
      </c>
      <c r="AC2553" s="9">
        <v>0.64300000000000002</v>
      </c>
      <c r="AD2553" s="10">
        <v>0.32743812269169198</v>
      </c>
      <c r="AE2553" s="10">
        <v>0.66898993339764001</v>
      </c>
      <c r="AF2553" s="9">
        <v>8.8491786381551446E-2</v>
      </c>
      <c r="AG2553" s="9" t="e">
        <v>#N/A</v>
      </c>
    </row>
    <row r="2554" spans="3:33">
      <c r="C2554" t="s">
        <v>358</v>
      </c>
      <c r="D2554">
        <v>1999</v>
      </c>
      <c r="E2554" s="9">
        <v>0.6071823549257761</v>
      </c>
      <c r="F2554" s="9">
        <v>0.25120000000000003</v>
      </c>
      <c r="G2554" s="9">
        <v>0.14400000000000002</v>
      </c>
      <c r="H2554" s="9">
        <v>0.35</v>
      </c>
      <c r="I2554" s="9">
        <v>6.933333333333333E-2</v>
      </c>
      <c r="J2554" s="9">
        <v>0.27400000000000002</v>
      </c>
      <c r="K2554" s="10">
        <v>0.62974999999999992</v>
      </c>
      <c r="L2554" s="9">
        <v>0.43579999999999997</v>
      </c>
      <c r="M2554" s="9">
        <v>0.87968469689775353</v>
      </c>
      <c r="N2554" s="10">
        <v>0.5</v>
      </c>
      <c r="O2554" s="10">
        <v>0.13</v>
      </c>
      <c r="P2554" s="9">
        <v>0.19</v>
      </c>
      <c r="Q2554" s="10">
        <v>0.40749999999999997</v>
      </c>
      <c r="R2554" s="9">
        <v>0.76938222222222219</v>
      </c>
      <c r="S2554" s="9">
        <v>0.56205219512195193</v>
      </c>
      <c r="T2554" s="11">
        <v>1</v>
      </c>
      <c r="U2554" s="9">
        <v>1.2068103500000001E-3</v>
      </c>
      <c r="V2554" s="10">
        <v>0.26244138345000001</v>
      </c>
      <c r="W2554" s="9">
        <v>1.4127374470356338E-3</v>
      </c>
      <c r="X2554" s="9">
        <v>1.04820979531015E-2</v>
      </c>
      <c r="Y2554" s="9">
        <v>0.25</v>
      </c>
      <c r="Z2554" s="9">
        <v>0</v>
      </c>
      <c r="AA2554" s="10">
        <v>1.8526600080693637E-2</v>
      </c>
      <c r="AB2554" s="9">
        <v>0.7970000076</v>
      </c>
      <c r="AC2554" s="9">
        <v>0.63300000000000001</v>
      </c>
      <c r="AD2554" s="10">
        <v>0.37900743551823002</v>
      </c>
      <c r="AE2554" s="10">
        <v>0.65387619008332698</v>
      </c>
      <c r="AF2554" s="9">
        <v>0.13429581747631777</v>
      </c>
      <c r="AG2554" s="9" t="e">
        <v>#N/A</v>
      </c>
    </row>
    <row r="2555" spans="3:33">
      <c r="C2555" t="s">
        <v>358</v>
      </c>
      <c r="D2555">
        <v>2000</v>
      </c>
      <c r="E2555" s="9">
        <v>0.6071823549257761</v>
      </c>
      <c r="F2555" s="9">
        <v>0.24960000000000002</v>
      </c>
      <c r="G2555" s="9">
        <v>0.14000000000000001</v>
      </c>
      <c r="H2555" s="9">
        <v>0.35</v>
      </c>
      <c r="I2555" s="9">
        <v>6.933333333333333E-2</v>
      </c>
      <c r="J2555" s="9">
        <v>0.27</v>
      </c>
      <c r="K2555" s="10">
        <v>0.62974999999999992</v>
      </c>
      <c r="L2555" s="9">
        <v>0.43099999999999999</v>
      </c>
      <c r="M2555" s="9">
        <v>0.8807692220790726</v>
      </c>
      <c r="N2555" s="10">
        <v>0.5</v>
      </c>
      <c r="O2555" s="10">
        <v>0.14000000000000001</v>
      </c>
      <c r="P2555" s="9">
        <v>0.215</v>
      </c>
      <c r="Q2555" s="10">
        <v>0.40749999999999997</v>
      </c>
      <c r="R2555" s="9">
        <v>0.77054577777777777</v>
      </c>
      <c r="S2555" s="9">
        <v>0.58428731707317194</v>
      </c>
      <c r="T2555" s="11">
        <v>1</v>
      </c>
      <c r="U2555" s="9">
        <v>3.0463398200000001E-3</v>
      </c>
      <c r="V2555" s="10">
        <v>0.27421738875000001</v>
      </c>
      <c r="W2555" s="9">
        <v>1.4127374470356338E-3</v>
      </c>
      <c r="X2555" s="9">
        <v>1.04820979531015E-2</v>
      </c>
      <c r="Y2555" s="9">
        <v>0.25</v>
      </c>
      <c r="Z2555" s="9">
        <v>0</v>
      </c>
      <c r="AA2555" s="10">
        <v>1.8526600080693637E-2</v>
      </c>
      <c r="AB2555" s="9">
        <v>0.7970000076</v>
      </c>
      <c r="AC2555" s="9">
        <v>0.63700000000000001</v>
      </c>
      <c r="AD2555" s="10">
        <v>0.43057674834476795</v>
      </c>
      <c r="AE2555" s="10">
        <v>0.63876244676901395</v>
      </c>
      <c r="AF2555" s="9">
        <v>0.21058080808080779</v>
      </c>
      <c r="AG2555" s="9" t="e">
        <v>#N/A</v>
      </c>
    </row>
    <row r="2556" spans="3:33">
      <c r="C2556" t="s">
        <v>358</v>
      </c>
      <c r="D2556">
        <v>2001</v>
      </c>
      <c r="E2556" s="9">
        <v>0.6071823549257761</v>
      </c>
      <c r="F2556" s="9">
        <v>0.25459199988842013</v>
      </c>
      <c r="G2556" s="9">
        <v>0.13400000000000001</v>
      </c>
      <c r="H2556" s="9">
        <v>0.35</v>
      </c>
      <c r="I2556" s="9">
        <v>6.933333333333333E-2</v>
      </c>
      <c r="J2556" s="9">
        <v>0.2659999999999999</v>
      </c>
      <c r="K2556" s="10">
        <v>0.62974999999999992</v>
      </c>
      <c r="L2556" s="9">
        <v>0.42619999999999997</v>
      </c>
      <c r="M2556" s="9">
        <v>0.8815402517001667</v>
      </c>
      <c r="N2556" s="10">
        <v>0.5</v>
      </c>
      <c r="O2556" s="10">
        <v>0.1</v>
      </c>
      <c r="P2556" s="9">
        <v>0.24</v>
      </c>
      <c r="Q2556" s="10">
        <v>0.40749999999999997</v>
      </c>
      <c r="R2556" s="9">
        <v>0.77170933333333336</v>
      </c>
      <c r="S2556" s="9">
        <v>0.60582731707317194</v>
      </c>
      <c r="T2556" s="11">
        <v>1</v>
      </c>
      <c r="U2556" s="9">
        <v>2.0482983200000001E-3</v>
      </c>
      <c r="V2556" s="10">
        <v>0.27396192515000001</v>
      </c>
      <c r="W2556" s="9">
        <v>1.4127374470356338E-3</v>
      </c>
      <c r="X2556" s="9">
        <v>1.04820979531015E-2</v>
      </c>
      <c r="Y2556" s="9">
        <v>0.25</v>
      </c>
      <c r="Z2556" s="9">
        <v>0</v>
      </c>
      <c r="AA2556" s="10">
        <v>1.8526600080693637E-2</v>
      </c>
      <c r="AB2556" s="9">
        <v>0.82700000760000003</v>
      </c>
      <c r="AC2556" s="9">
        <v>0.63800000000000001</v>
      </c>
      <c r="AD2556" s="10">
        <v>0.445942300914553</v>
      </c>
      <c r="AE2556" s="10">
        <v>0.63131519931298796</v>
      </c>
      <c r="AF2556" s="9">
        <v>0.26688099484249</v>
      </c>
      <c r="AG2556" s="9" t="e">
        <v>#N/A</v>
      </c>
    </row>
    <row r="2557" spans="3:33">
      <c r="C2557" t="s">
        <v>358</v>
      </c>
      <c r="D2557">
        <v>2002</v>
      </c>
      <c r="E2557" s="9">
        <v>0.6071823549257761</v>
      </c>
      <c r="F2557" s="9">
        <v>0.25958399977684021</v>
      </c>
      <c r="G2557" s="9">
        <v>0.128</v>
      </c>
      <c r="H2557" s="9">
        <v>0.35</v>
      </c>
      <c r="I2557" s="9">
        <v>6.933333333333333E-2</v>
      </c>
      <c r="J2557" s="9">
        <v>0.26200000000000001</v>
      </c>
      <c r="K2557" s="10">
        <v>0.62974999999999992</v>
      </c>
      <c r="L2557" s="9">
        <v>0.4214</v>
      </c>
      <c r="M2557" s="9">
        <v>0.88231128132126069</v>
      </c>
      <c r="N2557" s="10">
        <v>0.5</v>
      </c>
      <c r="O2557" s="10">
        <v>0.22</v>
      </c>
      <c r="P2557" s="9">
        <v>0.26500000000000001</v>
      </c>
      <c r="Q2557" s="10">
        <v>0.40749999999999997</v>
      </c>
      <c r="R2557" s="9">
        <v>0.77287288888888894</v>
      </c>
      <c r="S2557" s="9">
        <v>0.625497073170732</v>
      </c>
      <c r="T2557" s="11">
        <v>1</v>
      </c>
      <c r="U2557" s="9">
        <v>3.8077370400000001E-3</v>
      </c>
      <c r="V2557" s="10">
        <v>0.27370646155</v>
      </c>
      <c r="W2557" s="9">
        <v>1.4127374470356338E-3</v>
      </c>
      <c r="X2557" s="9">
        <v>1.04820979531015E-2</v>
      </c>
      <c r="Y2557" s="9">
        <v>0.25</v>
      </c>
      <c r="Z2557" s="9">
        <v>0</v>
      </c>
      <c r="AA2557" s="10">
        <v>1.8526600080693637E-2</v>
      </c>
      <c r="AB2557" s="9">
        <v>0.83046000737066294</v>
      </c>
      <c r="AC2557" s="9">
        <v>0.64</v>
      </c>
      <c r="AD2557" s="10">
        <v>0.461307853484338</v>
      </c>
      <c r="AE2557" s="10">
        <v>0.62386795185696209</v>
      </c>
      <c r="AF2557" s="9">
        <v>0.33435852704092778</v>
      </c>
      <c r="AG2557" s="9" t="e">
        <v>#N/A</v>
      </c>
    </row>
    <row r="2558" spans="3:33">
      <c r="C2558" t="s">
        <v>358</v>
      </c>
      <c r="D2558">
        <v>2003</v>
      </c>
      <c r="E2558" s="9">
        <v>0.6071823549257761</v>
      </c>
      <c r="F2558" s="9">
        <v>0.26457599966526035</v>
      </c>
      <c r="G2558" s="9">
        <v>0.122</v>
      </c>
      <c r="H2558" s="9">
        <v>0.35</v>
      </c>
      <c r="I2558" s="9">
        <v>6.933333333333333E-2</v>
      </c>
      <c r="J2558" s="9">
        <v>0.25800000000000001</v>
      </c>
      <c r="K2558" s="10">
        <v>0.62974999999999992</v>
      </c>
      <c r="L2558" s="9">
        <v>0.41659999999999997</v>
      </c>
      <c r="M2558" s="9">
        <v>0.8930764364310213</v>
      </c>
      <c r="N2558" s="10">
        <v>0.5</v>
      </c>
      <c r="O2558" s="10">
        <v>0.18</v>
      </c>
      <c r="P2558" s="9">
        <v>0.28999999999999998</v>
      </c>
      <c r="Q2558" s="10">
        <v>0.40749999999999997</v>
      </c>
      <c r="R2558" s="9">
        <v>0.77403644444444442</v>
      </c>
      <c r="S2558" s="9">
        <v>0.64230146341463601</v>
      </c>
      <c r="T2558" s="11">
        <v>1</v>
      </c>
      <c r="U2558" s="9">
        <v>3.5398522999999997E-3</v>
      </c>
      <c r="V2558" s="10">
        <v>0.27345099795</v>
      </c>
      <c r="W2558" s="9">
        <v>1.4127374470356338E-3</v>
      </c>
      <c r="X2558" s="9">
        <v>1.04820979531015E-2</v>
      </c>
      <c r="Y2558" s="9">
        <v>0.25</v>
      </c>
      <c r="Z2558" s="9">
        <v>0</v>
      </c>
      <c r="AA2558" s="10">
        <v>1.8526600080693637E-2</v>
      </c>
      <c r="AB2558" s="9">
        <v>0.83392000714132597</v>
      </c>
      <c r="AC2558" s="9">
        <v>0.67099999999999993</v>
      </c>
      <c r="AD2558" s="10">
        <v>0.46263341675550596</v>
      </c>
      <c r="AE2558" s="10">
        <v>0.64767497173762401</v>
      </c>
      <c r="AF2558" s="9">
        <v>0.40621763947045336</v>
      </c>
      <c r="AG2558" s="9" t="e">
        <v>#N/A</v>
      </c>
    </row>
    <row r="2559" spans="3:33">
      <c r="C2559" t="s">
        <v>358</v>
      </c>
      <c r="D2559">
        <v>2004</v>
      </c>
      <c r="E2559" s="9">
        <v>0.6071823549257761</v>
      </c>
      <c r="F2559" s="9">
        <v>0.26956799955368038</v>
      </c>
      <c r="G2559" s="9">
        <v>0.11599999999999999</v>
      </c>
      <c r="H2559" s="9">
        <v>0.35</v>
      </c>
      <c r="I2559" s="9">
        <v>6.933333333333333E-2</v>
      </c>
      <c r="J2559" s="9">
        <v>0.254</v>
      </c>
      <c r="K2559" s="10">
        <v>0.62974999999999992</v>
      </c>
      <c r="L2559" s="9">
        <v>0.4118</v>
      </c>
      <c r="M2559" s="9">
        <v>0.88759353741504421</v>
      </c>
      <c r="N2559" s="10">
        <v>0.5</v>
      </c>
      <c r="O2559" s="10">
        <v>0.21</v>
      </c>
      <c r="P2559" s="9">
        <v>0.29579999987035988</v>
      </c>
      <c r="Q2559" s="10">
        <v>0.40749999999999997</v>
      </c>
      <c r="R2559" s="9">
        <v>0.7752</v>
      </c>
      <c r="S2559" s="9">
        <v>0.655522439024392</v>
      </c>
      <c r="T2559" s="11">
        <v>1</v>
      </c>
      <c r="U2559" s="9">
        <v>4.93982134E-3</v>
      </c>
      <c r="V2559" s="10">
        <v>0.27319553434999999</v>
      </c>
      <c r="W2559" s="9">
        <v>1.4127374470356338E-3</v>
      </c>
      <c r="X2559" s="9">
        <v>1.04820979531015E-2</v>
      </c>
      <c r="Y2559" s="9">
        <v>0.25</v>
      </c>
      <c r="Z2559" s="9">
        <v>0</v>
      </c>
      <c r="AA2559" s="10">
        <v>1.8526600080693637E-2</v>
      </c>
      <c r="AB2559" s="9">
        <v>0.83738000691198899</v>
      </c>
      <c r="AC2559" s="9">
        <v>0.66299999999999992</v>
      </c>
      <c r="AD2559" s="10">
        <v>0.506658354861798</v>
      </c>
      <c r="AE2559" s="10">
        <v>0.64084592175018995</v>
      </c>
      <c r="AF2559" s="9">
        <v>0.4961868224842344</v>
      </c>
      <c r="AG2559" s="9" t="e">
        <v>#N/A</v>
      </c>
    </row>
    <row r="2560" spans="3:33">
      <c r="C2560" t="s">
        <v>358</v>
      </c>
      <c r="D2560">
        <v>2005</v>
      </c>
      <c r="E2560" s="9">
        <v>0.6071823549257761</v>
      </c>
      <c r="F2560" s="9">
        <v>0.27455999944210052</v>
      </c>
      <c r="G2560" s="9">
        <v>0.10999999999999999</v>
      </c>
      <c r="H2560" s="9">
        <v>0.35</v>
      </c>
      <c r="I2560" s="9">
        <v>6.933333333333333E-2</v>
      </c>
      <c r="J2560" s="9">
        <v>0.25</v>
      </c>
      <c r="K2560" s="10">
        <v>0.62974999999999992</v>
      </c>
      <c r="L2560" s="9">
        <v>0.40700000000000003</v>
      </c>
      <c r="M2560" s="9">
        <v>0.92929863945583335</v>
      </c>
      <c r="N2560" s="10">
        <v>0.5</v>
      </c>
      <c r="O2560" s="10">
        <v>0.18</v>
      </c>
      <c r="P2560" s="9">
        <v>0.30159999974071983</v>
      </c>
      <c r="Q2560" s="10">
        <v>0.40749999999999997</v>
      </c>
      <c r="R2560" s="9">
        <v>0.7752</v>
      </c>
      <c r="S2560" s="9">
        <v>0.6646609756097559</v>
      </c>
      <c r="T2560" s="11">
        <v>1</v>
      </c>
      <c r="U2560" s="9">
        <v>4.8963520700000002E-3</v>
      </c>
      <c r="V2560" s="10">
        <v>0.27294007074999999</v>
      </c>
      <c r="W2560" s="9">
        <v>1.4127374470356338E-3</v>
      </c>
      <c r="X2560" s="9">
        <v>1.04820979531015E-2</v>
      </c>
      <c r="Y2560" s="9">
        <v>0.25</v>
      </c>
      <c r="Z2560" s="9">
        <v>0</v>
      </c>
      <c r="AA2560" s="10">
        <v>1.8526600080693637E-2</v>
      </c>
      <c r="AB2560" s="9">
        <v>0.84084000668265191</v>
      </c>
      <c r="AC2560" s="9">
        <v>0.629</v>
      </c>
      <c r="AD2560" s="10">
        <v>0.50763135968627859</v>
      </c>
      <c r="AE2560" s="10">
        <v>0.64271507367938407</v>
      </c>
      <c r="AF2560" s="9">
        <v>0.79946001826645885</v>
      </c>
      <c r="AG2560" s="9" t="e">
        <v>#N/A</v>
      </c>
    </row>
    <row r="2561" spans="3:33">
      <c r="C2561" t="s">
        <v>358</v>
      </c>
      <c r="D2561">
        <v>2006</v>
      </c>
      <c r="E2561" s="9">
        <v>0.6071823549257761</v>
      </c>
      <c r="F2561" s="9">
        <v>0.27955199933052066</v>
      </c>
      <c r="G2561" s="9">
        <v>0.10333333333333328</v>
      </c>
      <c r="H2561" s="9">
        <v>0.35</v>
      </c>
      <c r="I2561" s="9">
        <v>6.933333333333333E-2</v>
      </c>
      <c r="J2561" s="9">
        <v>0.24333333333333329</v>
      </c>
      <c r="K2561" s="10">
        <v>0.62974999999999992</v>
      </c>
      <c r="L2561" s="9">
        <v>0.4022</v>
      </c>
      <c r="M2561" s="9">
        <v>0.90971977011500005</v>
      </c>
      <c r="N2561" s="10">
        <v>0.5</v>
      </c>
      <c r="O2561" s="10">
        <v>0.22</v>
      </c>
      <c r="P2561" s="9">
        <v>0.30739999961107972</v>
      </c>
      <c r="Q2561" s="10">
        <v>0.40749999999999997</v>
      </c>
      <c r="R2561" s="9">
        <v>0.7752</v>
      </c>
      <c r="S2561" s="9">
        <v>0.66966585365853804</v>
      </c>
      <c r="T2561" s="11">
        <v>1</v>
      </c>
      <c r="U2561" s="9">
        <v>6.7236920600000005E-3</v>
      </c>
      <c r="V2561" s="10">
        <v>0.26454861483333331</v>
      </c>
      <c r="W2561" s="9">
        <v>1.4127374470356338E-3</v>
      </c>
      <c r="X2561" s="9">
        <v>1.04820979531015E-2</v>
      </c>
      <c r="Y2561" s="9">
        <v>0.25</v>
      </c>
      <c r="Z2561" s="9">
        <v>0</v>
      </c>
      <c r="AA2561" s="10">
        <v>1.8526600080693637E-2</v>
      </c>
      <c r="AB2561" s="9">
        <v>0.84430000645331493</v>
      </c>
      <c r="AC2561" s="9">
        <v>0.63700000000000001</v>
      </c>
      <c r="AD2561" s="10">
        <v>0.53964543106413598</v>
      </c>
      <c r="AE2561" s="10">
        <v>0.65121352750549599</v>
      </c>
      <c r="AF2561" s="9">
        <v>0.92327708922611562</v>
      </c>
      <c r="AG2561" s="9" t="e">
        <v>#N/A</v>
      </c>
    </row>
    <row r="2562" spans="3:33">
      <c r="C2562" t="s">
        <v>358</v>
      </c>
      <c r="D2562">
        <v>2007</v>
      </c>
      <c r="E2562" s="9">
        <v>0.6071823549257761</v>
      </c>
      <c r="F2562" s="9">
        <v>0.28454399921894075</v>
      </c>
      <c r="G2562" s="9">
        <v>9.6666666666666679E-2</v>
      </c>
      <c r="H2562" s="9">
        <v>0.35</v>
      </c>
      <c r="I2562" s="9">
        <v>6.933333333333333E-2</v>
      </c>
      <c r="J2562" s="9">
        <v>0.23666666666666669</v>
      </c>
      <c r="K2562" s="10">
        <v>0.62974999999999992</v>
      </c>
      <c r="L2562" s="9">
        <v>0.39740000000000003</v>
      </c>
      <c r="M2562" s="9">
        <v>0.91162367816099998</v>
      </c>
      <c r="N2562" s="10">
        <v>0.5</v>
      </c>
      <c r="O2562" s="10">
        <v>0.25</v>
      </c>
      <c r="P2562" s="9">
        <v>0.31319999948143956</v>
      </c>
      <c r="Q2562" s="10">
        <v>0.40749999999999997</v>
      </c>
      <c r="R2562" s="9">
        <v>0.7752</v>
      </c>
      <c r="S2562" s="9">
        <v>0.67133463414634209</v>
      </c>
      <c r="T2562" s="11">
        <v>1</v>
      </c>
      <c r="U2562" s="9">
        <v>7.5937630199999998E-3</v>
      </c>
      <c r="V2562" s="10">
        <v>0.25615715891666668</v>
      </c>
      <c r="W2562" s="9">
        <v>1.4127374470356338E-3</v>
      </c>
      <c r="X2562" s="9">
        <v>1.04820979531015E-2</v>
      </c>
      <c r="Y2562" s="9">
        <v>0.25</v>
      </c>
      <c r="Z2562" s="9">
        <v>0</v>
      </c>
      <c r="AA2562" s="10">
        <v>1.8526600080693637E-2</v>
      </c>
      <c r="AB2562" s="9">
        <v>0.84776000622397785</v>
      </c>
      <c r="AC2562" s="9">
        <v>0.63500000000000001</v>
      </c>
      <c r="AD2562" s="10">
        <v>0.55599011141358201</v>
      </c>
      <c r="AE2562" s="10">
        <v>0.63709734850108402</v>
      </c>
      <c r="AF2562" s="9">
        <v>0.97394627405662892</v>
      </c>
      <c r="AG2562" s="9" t="e">
        <v>#N/A</v>
      </c>
    </row>
    <row r="2563" spans="3:33">
      <c r="C2563" t="s">
        <v>358</v>
      </c>
      <c r="D2563">
        <v>2008</v>
      </c>
      <c r="E2563" s="9">
        <v>0.6071823549257761</v>
      </c>
      <c r="F2563" s="9">
        <v>0.28953599910736083</v>
      </c>
      <c r="G2563" s="9">
        <v>8.9999999999999969E-2</v>
      </c>
      <c r="H2563" s="9">
        <v>0.35</v>
      </c>
      <c r="I2563" s="9">
        <v>6.933333333333333E-2</v>
      </c>
      <c r="J2563" s="9">
        <v>0.22999999999999998</v>
      </c>
      <c r="K2563" s="10">
        <v>0.62974999999999992</v>
      </c>
      <c r="L2563" s="9">
        <v>0.3926</v>
      </c>
      <c r="M2563" s="9">
        <v>0.91717804597700003</v>
      </c>
      <c r="N2563" s="10">
        <v>0.5</v>
      </c>
      <c r="O2563" s="10">
        <v>0.25499999988824129</v>
      </c>
      <c r="P2563" s="9">
        <v>0.31899999935179946</v>
      </c>
      <c r="Q2563" s="10">
        <v>0.40749999999999997</v>
      </c>
      <c r="R2563" s="9">
        <v>0.7752</v>
      </c>
      <c r="S2563" s="9">
        <v>0.67045512195122003</v>
      </c>
      <c r="T2563" s="11">
        <v>1</v>
      </c>
      <c r="U2563" s="9">
        <v>1.1928398579999999E-2</v>
      </c>
      <c r="V2563" s="10">
        <v>0.247765703</v>
      </c>
      <c r="W2563" s="9">
        <v>1.4127374470356338E-3</v>
      </c>
      <c r="X2563" s="9">
        <v>1.04820979531015E-2</v>
      </c>
      <c r="Y2563" s="9">
        <v>0.25</v>
      </c>
      <c r="Z2563" s="9">
        <v>0</v>
      </c>
      <c r="AA2563" s="10">
        <v>1.8526600080693637E-2</v>
      </c>
      <c r="AB2563" s="9">
        <v>0.85122000599464087</v>
      </c>
      <c r="AC2563" s="9">
        <v>0.63400000000000001</v>
      </c>
      <c r="AD2563" s="10">
        <v>0.533206355531744</v>
      </c>
      <c r="AE2563" s="10">
        <v>0.63259139093246197</v>
      </c>
      <c r="AF2563" s="9">
        <v>1</v>
      </c>
      <c r="AG2563" s="9" t="e">
        <v>#N/A</v>
      </c>
    </row>
    <row r="2564" spans="3:33">
      <c r="C2564" t="s">
        <v>358</v>
      </c>
      <c r="D2564">
        <v>2009</v>
      </c>
      <c r="E2564" s="9">
        <v>0.6071823549257761</v>
      </c>
      <c r="F2564" s="9">
        <v>0.29452799899578092</v>
      </c>
      <c r="G2564" s="9">
        <v>0.10819999959319826</v>
      </c>
      <c r="H2564" s="9">
        <v>0.35</v>
      </c>
      <c r="I2564" s="9">
        <v>6.933333333333333E-2</v>
      </c>
      <c r="J2564" s="9">
        <v>0.24539999965578319</v>
      </c>
      <c r="K2564" s="10">
        <v>0.62974999999999992</v>
      </c>
      <c r="L2564" s="9">
        <v>0.38780000000000003</v>
      </c>
      <c r="M2564" s="9">
        <v>0.91717804597700003</v>
      </c>
      <c r="N2564" s="10">
        <v>0.5</v>
      </c>
      <c r="O2564" s="10">
        <v>0.25999999977648258</v>
      </c>
      <c r="P2564" s="9">
        <v>0.32479999922215941</v>
      </c>
      <c r="Q2564" s="10">
        <v>0.40749999999999997</v>
      </c>
      <c r="R2564" s="9">
        <v>0.7752</v>
      </c>
      <c r="S2564" s="9">
        <v>0.69104601905195318</v>
      </c>
      <c r="T2564" s="11">
        <v>1</v>
      </c>
      <c r="U2564" s="9">
        <v>1.9032421390000002E-2</v>
      </c>
      <c r="V2564" s="10">
        <v>0.2527210169492401</v>
      </c>
      <c r="W2564" s="9">
        <v>1.4127374470356338E-3</v>
      </c>
      <c r="X2564" s="9">
        <v>1.04820979531015E-2</v>
      </c>
      <c r="Y2564" s="9">
        <v>0.25</v>
      </c>
      <c r="Z2564" s="9">
        <v>0</v>
      </c>
      <c r="AA2564" s="10">
        <v>1.8526600080693637E-2</v>
      </c>
      <c r="AB2564" s="9">
        <v>0.8546800057653039</v>
      </c>
      <c r="AC2564" s="9">
        <v>0.63800000000000001</v>
      </c>
      <c r="AD2564" s="10">
        <v>0.503854167074131</v>
      </c>
      <c r="AE2564" s="10">
        <v>0.61294862993826604</v>
      </c>
      <c r="AF2564" s="9">
        <v>1</v>
      </c>
      <c r="AG2564" s="9" t="e">
        <v>#N/A</v>
      </c>
    </row>
    <row r="2565" spans="3:33">
      <c r="C2565" t="s">
        <v>358</v>
      </c>
      <c r="D2565">
        <v>2010</v>
      </c>
      <c r="E2565" s="9">
        <v>0.6071823549257761</v>
      </c>
      <c r="F2565" s="9">
        <v>0.29951999888420106</v>
      </c>
      <c r="G2565" s="9">
        <v>0.12639999918639655</v>
      </c>
      <c r="H2565" s="9">
        <v>0.35</v>
      </c>
      <c r="I2565" s="9">
        <v>6.933333333333333E-2</v>
      </c>
      <c r="J2565" s="9">
        <v>0.26079999931156639</v>
      </c>
      <c r="K2565" s="10">
        <v>0.62974999999999992</v>
      </c>
      <c r="L2565" s="9">
        <v>0.39167799991331997</v>
      </c>
      <c r="M2565" s="9">
        <v>0.91717804597700003</v>
      </c>
      <c r="N2565" s="10">
        <v>0.5</v>
      </c>
      <c r="O2565" s="10">
        <v>0.26499999966472387</v>
      </c>
      <c r="P2565" s="9">
        <v>0.3305999990925193</v>
      </c>
      <c r="Q2565" s="10">
        <v>0.40749999999999997</v>
      </c>
      <c r="R2565" s="9">
        <v>0.7752</v>
      </c>
      <c r="S2565" s="9">
        <v>0.71163691615268632</v>
      </c>
      <c r="T2565" s="11">
        <v>1</v>
      </c>
      <c r="U2565" s="9">
        <v>1.9222745599645923E-2</v>
      </c>
      <c r="V2565" s="10">
        <v>0.25767633089848019</v>
      </c>
      <c r="W2565" s="9">
        <v>1.4127374470356338E-3</v>
      </c>
      <c r="X2565" s="9">
        <v>1.04820979531015E-2</v>
      </c>
      <c r="Y2565" s="9">
        <v>0.25</v>
      </c>
      <c r="Z2565" s="9">
        <v>0</v>
      </c>
      <c r="AA2565" s="10">
        <v>1.8526600080693637E-2</v>
      </c>
      <c r="AB2565" s="9">
        <v>0.85814000553596681</v>
      </c>
      <c r="AC2565" s="9">
        <v>0.628</v>
      </c>
      <c r="AD2565" s="10">
        <v>0.50381562540425118</v>
      </c>
      <c r="AE2565" s="10">
        <v>0.61181914366412937</v>
      </c>
      <c r="AF2565" s="9">
        <v>1</v>
      </c>
      <c r="AG2565" s="9" t="e">
        <v>#N/A</v>
      </c>
    </row>
    <row r="2566" spans="3:33">
      <c r="C2566" t="s">
        <v>360</v>
      </c>
      <c r="D2566">
        <v>1995</v>
      </c>
      <c r="E2566" s="9">
        <v>0.95494868735083527</v>
      </c>
      <c r="F2566" s="9">
        <v>0.36101999926641581</v>
      </c>
      <c r="G2566" s="9">
        <v>0</v>
      </c>
      <c r="H2566" s="9">
        <v>0.5</v>
      </c>
      <c r="I2566" s="9">
        <v>0</v>
      </c>
      <c r="J2566" s="9">
        <v>0</v>
      </c>
      <c r="K2566" s="10">
        <v>0.29008333333333336</v>
      </c>
      <c r="L2566" s="9">
        <v>0.24100000000000002</v>
      </c>
      <c r="M2566" s="9">
        <v>0.20087601178742687</v>
      </c>
      <c r="N2566" s="10">
        <v>0.32</v>
      </c>
      <c r="O2566" s="10">
        <v>0.43</v>
      </c>
      <c r="P2566" s="9">
        <v>0</v>
      </c>
      <c r="Q2566" s="10">
        <v>6.7499999999999991E-2</v>
      </c>
      <c r="R2566" s="9">
        <v>0.43279999999999996</v>
      </c>
      <c r="S2566" s="9">
        <v>0.1403853658536599</v>
      </c>
      <c r="T2566" s="11">
        <v>0.12060301599999999</v>
      </c>
      <c r="U2566" s="9">
        <v>0</v>
      </c>
      <c r="V2566" s="10">
        <v>1.4093847499999999E-3</v>
      </c>
      <c r="W2566" s="9">
        <v>1.3060807626335526E-2</v>
      </c>
      <c r="X2566" s="9">
        <v>7.7373712561670305E-2</v>
      </c>
      <c r="Y2566" s="9">
        <v>0</v>
      </c>
      <c r="Z2566" s="9">
        <v>0.79</v>
      </c>
      <c r="AA2566" s="10">
        <v>1.803679506192633E-2</v>
      </c>
      <c r="AB2566" s="9">
        <v>1.0000000000000009E-2</v>
      </c>
      <c r="AC2566" s="9">
        <v>0.628</v>
      </c>
      <c r="AD2566" s="10">
        <v>0.53681013892605045</v>
      </c>
      <c r="AE2566" s="10">
        <v>0.72538033536954016</v>
      </c>
      <c r="AF2566" s="9">
        <v>2.6657272704191777E-2</v>
      </c>
      <c r="AG2566" s="9">
        <v>0.65841957142857144</v>
      </c>
    </row>
    <row r="2567" spans="3:33">
      <c r="C2567" t="s">
        <v>360</v>
      </c>
      <c r="D2567">
        <v>1996</v>
      </c>
      <c r="E2567" s="9">
        <v>0.95494868735083527</v>
      </c>
      <c r="F2567" s="9">
        <v>0.35445599941313266</v>
      </c>
      <c r="G2567" s="9">
        <v>0</v>
      </c>
      <c r="H2567" s="9">
        <v>0.5</v>
      </c>
      <c r="I2567" s="9">
        <v>0</v>
      </c>
      <c r="J2567" s="9">
        <v>0</v>
      </c>
      <c r="K2567" s="10">
        <v>0.29008333333333336</v>
      </c>
      <c r="L2567" s="9">
        <v>0.2402</v>
      </c>
      <c r="M2567" s="9">
        <v>0.20268015947879436</v>
      </c>
      <c r="N2567" s="10">
        <v>0.32</v>
      </c>
      <c r="O2567" s="10">
        <v>0.28000000000000003</v>
      </c>
      <c r="P2567" s="9">
        <v>0</v>
      </c>
      <c r="Q2567" s="10">
        <v>6.7499999999999991E-2</v>
      </c>
      <c r="R2567" s="9">
        <v>0.43279999999999996</v>
      </c>
      <c r="S2567" s="9">
        <v>0.13759024390244012</v>
      </c>
      <c r="T2567" s="11">
        <v>0.12060301599999999</v>
      </c>
      <c r="U2567" s="9">
        <v>0</v>
      </c>
      <c r="V2567" s="10">
        <v>1.46611415E-3</v>
      </c>
      <c r="W2567" s="9">
        <v>1.3060807626335526E-2</v>
      </c>
      <c r="X2567" s="9">
        <v>7.7373712561670305E-2</v>
      </c>
      <c r="Y2567" s="9">
        <v>0</v>
      </c>
      <c r="Z2567" s="9">
        <v>0.79</v>
      </c>
      <c r="AA2567" s="10">
        <v>1.803679506192633E-2</v>
      </c>
      <c r="AB2567" s="9">
        <v>1.0000000000000009E-2</v>
      </c>
      <c r="AC2567" s="9">
        <v>0.59599999999999997</v>
      </c>
      <c r="AD2567" s="10">
        <v>0.53756136623393802</v>
      </c>
      <c r="AE2567" s="10">
        <v>0.72997993394564398</v>
      </c>
      <c r="AF2567" s="9">
        <v>8.4368610653403661E-2</v>
      </c>
      <c r="AG2567" s="9">
        <v>0.69011442857142857</v>
      </c>
    </row>
    <row r="2568" spans="3:33">
      <c r="C2568" t="s">
        <v>360</v>
      </c>
      <c r="D2568">
        <v>1997</v>
      </c>
      <c r="E2568" s="9">
        <v>0.95494868735083527</v>
      </c>
      <c r="F2568" s="9">
        <v>0.34789199955984951</v>
      </c>
      <c r="G2568" s="9">
        <v>0</v>
      </c>
      <c r="H2568" s="9">
        <v>0.5</v>
      </c>
      <c r="I2568" s="9">
        <v>0</v>
      </c>
      <c r="J2568" s="9">
        <v>0</v>
      </c>
      <c r="K2568" s="10">
        <v>0.29008333333333336</v>
      </c>
      <c r="L2568" s="9">
        <v>0.2394</v>
      </c>
      <c r="M2568" s="9">
        <v>0.19297503808085592</v>
      </c>
      <c r="N2568" s="10">
        <v>0.32</v>
      </c>
      <c r="O2568" s="10">
        <v>0.27</v>
      </c>
      <c r="P2568" s="9">
        <v>0</v>
      </c>
      <c r="Q2568" s="10">
        <v>6.7499999999999991E-2</v>
      </c>
      <c r="R2568" s="9">
        <v>0.43279999999999996</v>
      </c>
      <c r="S2568" s="9">
        <v>0.12791707317073187</v>
      </c>
      <c r="T2568" s="11">
        <v>0.12060301599999999</v>
      </c>
      <c r="U2568" s="9">
        <v>0</v>
      </c>
      <c r="V2568" s="10">
        <v>1.5228435499999998E-3</v>
      </c>
      <c r="W2568" s="9">
        <v>1.3060807626335526E-2</v>
      </c>
      <c r="X2568" s="9">
        <v>7.7373712561670305E-2</v>
      </c>
      <c r="Y2568" s="9">
        <v>0</v>
      </c>
      <c r="Z2568" s="9">
        <v>0.79</v>
      </c>
      <c r="AA2568" s="10">
        <v>1.803679506192633E-2</v>
      </c>
      <c r="AB2568" s="9">
        <v>1.0000000000000009E-2</v>
      </c>
      <c r="AC2568" s="9">
        <v>0.59599999999999997</v>
      </c>
      <c r="AD2568" s="10">
        <v>0.55353336832484701</v>
      </c>
      <c r="AE2568" s="10">
        <v>0.74411420740053602</v>
      </c>
      <c r="AF2568" s="9">
        <v>0.12176275875697888</v>
      </c>
      <c r="AG2568" s="9">
        <v>0.7380592857142857</v>
      </c>
    </row>
    <row r="2569" spans="3:33">
      <c r="C2569" t="s">
        <v>360</v>
      </c>
      <c r="D2569">
        <v>1998</v>
      </c>
      <c r="E2569" s="9">
        <v>0.95494868735083527</v>
      </c>
      <c r="F2569" s="9">
        <v>0.34132799970656635</v>
      </c>
      <c r="G2569" s="9">
        <v>0</v>
      </c>
      <c r="H2569" s="9">
        <v>0.5</v>
      </c>
      <c r="I2569" s="9">
        <v>0</v>
      </c>
      <c r="J2569" s="9">
        <v>0</v>
      </c>
      <c r="K2569" s="10">
        <v>0.29008333333333336</v>
      </c>
      <c r="L2569" s="9">
        <v>0.23860000000000001</v>
      </c>
      <c r="M2569" s="9">
        <v>0.17264843389621842</v>
      </c>
      <c r="N2569" s="10">
        <v>0.32</v>
      </c>
      <c r="O2569" s="10">
        <v>0.26</v>
      </c>
      <c r="P2569" s="9">
        <v>0</v>
      </c>
      <c r="Q2569" s="10">
        <v>6.7499999999999991E-2</v>
      </c>
      <c r="R2569" s="9">
        <v>0.43279999999999996</v>
      </c>
      <c r="S2569" s="9">
        <v>0.12630731707317211</v>
      </c>
      <c r="T2569" s="11">
        <v>0.12060301599999999</v>
      </c>
      <c r="U2569" s="9">
        <v>0</v>
      </c>
      <c r="V2569" s="10">
        <v>1.5795729499999999E-3</v>
      </c>
      <c r="W2569" s="9">
        <v>1.3060807626335526E-2</v>
      </c>
      <c r="X2569" s="9">
        <v>7.7373712561670305E-2</v>
      </c>
      <c r="Y2569" s="9">
        <v>0</v>
      </c>
      <c r="Z2569" s="9">
        <v>0.79</v>
      </c>
      <c r="AA2569" s="10">
        <v>1.803679506192633E-2</v>
      </c>
      <c r="AB2569" s="9">
        <v>1.0000000000000009E-2</v>
      </c>
      <c r="AC2569" s="9">
        <v>0.626</v>
      </c>
      <c r="AD2569" s="10">
        <v>0.569505370415756</v>
      </c>
      <c r="AE2569" s="10">
        <v>0.75824848085542806</v>
      </c>
      <c r="AF2569" s="9">
        <v>0.1800734510261689</v>
      </c>
      <c r="AG2569" s="9">
        <v>0.77651857142857139</v>
      </c>
    </row>
    <row r="2570" spans="3:33">
      <c r="C2570" t="s">
        <v>360</v>
      </c>
      <c r="D2570">
        <v>1999</v>
      </c>
      <c r="E2570" s="9">
        <v>0.95494868735083527</v>
      </c>
      <c r="F2570" s="9">
        <v>0.33476399985328315</v>
      </c>
      <c r="G2570" s="9">
        <v>0</v>
      </c>
      <c r="H2570" s="9">
        <v>0.5</v>
      </c>
      <c r="I2570" s="9">
        <v>0</v>
      </c>
      <c r="J2570" s="9">
        <v>0</v>
      </c>
      <c r="K2570" s="10">
        <v>0.29008333333333336</v>
      </c>
      <c r="L2570" s="9">
        <v>0.23780000000000001</v>
      </c>
      <c r="M2570" s="9">
        <v>0.16011007869606741</v>
      </c>
      <c r="N2570" s="10">
        <v>0.32</v>
      </c>
      <c r="O2570" s="10">
        <v>0.28999999999999998</v>
      </c>
      <c r="P2570" s="9">
        <v>0</v>
      </c>
      <c r="Q2570" s="10">
        <v>6.7499999999999991E-2</v>
      </c>
      <c r="R2570" s="9">
        <v>0.43279999999999996</v>
      </c>
      <c r="S2570" s="9">
        <v>0.12639999999999985</v>
      </c>
      <c r="T2570" s="11">
        <v>0.12060301599999999</v>
      </c>
      <c r="U2570" s="9">
        <v>0</v>
      </c>
      <c r="V2570" s="10">
        <v>1.63630235E-3</v>
      </c>
      <c r="W2570" s="9">
        <v>1.3060807626335526E-2</v>
      </c>
      <c r="X2570" s="9">
        <v>7.7373712561670305E-2</v>
      </c>
      <c r="Y2570" s="9">
        <v>0</v>
      </c>
      <c r="Z2570" s="9">
        <v>0.79</v>
      </c>
      <c r="AA2570" s="10">
        <v>1.803679506192633E-2</v>
      </c>
      <c r="AB2570" s="9">
        <v>1.0000000000000009E-2</v>
      </c>
      <c r="AC2570" s="9">
        <v>0.65099999999999991</v>
      </c>
      <c r="AD2570" s="10">
        <v>0.60286202128048105</v>
      </c>
      <c r="AE2570" s="10">
        <v>0.75505568234356402</v>
      </c>
      <c r="AF2570" s="9">
        <v>0.41753950512924887</v>
      </c>
      <c r="AG2570" s="9">
        <v>0.81042785714285714</v>
      </c>
    </row>
    <row r="2571" spans="3:33">
      <c r="C2571" t="s">
        <v>360</v>
      </c>
      <c r="D2571">
        <v>2000</v>
      </c>
      <c r="E2571" s="9">
        <v>0.95494868735083527</v>
      </c>
      <c r="F2571" s="9">
        <v>0.32819999999999999</v>
      </c>
      <c r="G2571" s="9">
        <v>0</v>
      </c>
      <c r="H2571" s="9">
        <v>0.5</v>
      </c>
      <c r="I2571" s="9">
        <v>0</v>
      </c>
      <c r="J2571" s="9">
        <v>0</v>
      </c>
      <c r="K2571" s="10">
        <v>0.29008333333333336</v>
      </c>
      <c r="L2571" s="9">
        <v>0.23699999999999999</v>
      </c>
      <c r="M2571" s="9">
        <v>0.15195701740370282</v>
      </c>
      <c r="N2571" s="10">
        <v>0.32</v>
      </c>
      <c r="O2571" s="10">
        <v>0.27</v>
      </c>
      <c r="P2571" s="9">
        <v>0</v>
      </c>
      <c r="Q2571" s="10">
        <v>6.7499999999999991E-2</v>
      </c>
      <c r="R2571" s="9">
        <v>0.43279999999999996</v>
      </c>
      <c r="S2571" s="9">
        <v>0.12068292682926995</v>
      </c>
      <c r="T2571" s="11">
        <v>0.12060301599999999</v>
      </c>
      <c r="U2571" s="9">
        <v>0</v>
      </c>
      <c r="V2571" s="10">
        <v>1.69303175E-3</v>
      </c>
      <c r="W2571" s="9">
        <v>1.3060807626335526E-2</v>
      </c>
      <c r="X2571" s="9">
        <v>7.7373712561670305E-2</v>
      </c>
      <c r="Y2571" s="9">
        <v>0</v>
      </c>
      <c r="Z2571" s="9">
        <v>0.79</v>
      </c>
      <c r="AA2571" s="10">
        <v>1.803679506192633E-2</v>
      </c>
      <c r="AB2571" s="9">
        <v>1.0000000000000009E-2</v>
      </c>
      <c r="AC2571" s="9">
        <v>0.65900000000000003</v>
      </c>
      <c r="AD2571" s="10">
        <v>0.636218672145206</v>
      </c>
      <c r="AE2571" s="10">
        <v>0.75186288383169997</v>
      </c>
      <c r="AF2571" s="9">
        <v>0.6696233229792411</v>
      </c>
      <c r="AG2571" s="9">
        <v>0.84753742857142866</v>
      </c>
    </row>
    <row r="2572" spans="3:33">
      <c r="C2572" t="s">
        <v>360</v>
      </c>
      <c r="D2572">
        <v>2001</v>
      </c>
      <c r="E2572" s="9">
        <v>0.95494868735083527</v>
      </c>
      <c r="F2572" s="9">
        <v>0.32090000000000002</v>
      </c>
      <c r="G2572" s="9">
        <v>0</v>
      </c>
      <c r="H2572" s="9">
        <v>0.5</v>
      </c>
      <c r="I2572" s="9">
        <v>0</v>
      </c>
      <c r="J2572" s="9">
        <v>0</v>
      </c>
      <c r="K2572" s="10">
        <v>0.29008333333333336</v>
      </c>
      <c r="L2572" s="9">
        <v>0.23620000000000002</v>
      </c>
      <c r="M2572" s="9">
        <v>0.13337632167841051</v>
      </c>
      <c r="N2572" s="10">
        <v>0.32</v>
      </c>
      <c r="O2572" s="10">
        <v>0.31</v>
      </c>
      <c r="P2572" s="9">
        <v>0</v>
      </c>
      <c r="Q2572" s="10">
        <v>6.7499999999999991E-2</v>
      </c>
      <c r="R2572" s="9">
        <v>0.43279999999999996</v>
      </c>
      <c r="S2572" s="9">
        <v>0.11965853658536585</v>
      </c>
      <c r="T2572" s="11">
        <v>0.12060301599999999</v>
      </c>
      <c r="U2572" s="9">
        <v>0</v>
      </c>
      <c r="V2572" s="10">
        <v>1.7615153000000001E-3</v>
      </c>
      <c r="W2572" s="9">
        <v>1.3060807626335526E-2</v>
      </c>
      <c r="X2572" s="9">
        <v>7.7373712561670305E-2</v>
      </c>
      <c r="Y2572" s="9">
        <v>0</v>
      </c>
      <c r="Z2572" s="9">
        <v>0.79</v>
      </c>
      <c r="AA2572" s="10">
        <v>1.803679506192633E-2</v>
      </c>
      <c r="AB2572" s="9">
        <v>1.0000000000000009E-2</v>
      </c>
      <c r="AC2572" s="9">
        <v>0.68099999999999994</v>
      </c>
      <c r="AD2572" s="10">
        <v>0.62786940836262795</v>
      </c>
      <c r="AE2572" s="10">
        <v>0.75070667617681797</v>
      </c>
      <c r="AF2572" s="9">
        <v>0.80919559800760776</v>
      </c>
      <c r="AG2572" s="9">
        <v>0.86889628571428579</v>
      </c>
    </row>
    <row r="2573" spans="3:33">
      <c r="C2573" t="s">
        <v>360</v>
      </c>
      <c r="D2573">
        <v>2002</v>
      </c>
      <c r="E2573" s="9">
        <v>0.95494868735083527</v>
      </c>
      <c r="F2573" s="9">
        <v>0.31359999999999999</v>
      </c>
      <c r="G2573" s="9">
        <v>0</v>
      </c>
      <c r="H2573" s="9">
        <v>0.5</v>
      </c>
      <c r="I2573" s="9">
        <v>0</v>
      </c>
      <c r="J2573" s="9">
        <v>0</v>
      </c>
      <c r="K2573" s="10">
        <v>0.29008333333333336</v>
      </c>
      <c r="L2573" s="9">
        <v>0.2354</v>
      </c>
      <c r="M2573" s="9">
        <v>0.11676440460694681</v>
      </c>
      <c r="N2573" s="10">
        <v>0.32</v>
      </c>
      <c r="O2573" s="10">
        <v>0.46</v>
      </c>
      <c r="P2573" s="9">
        <v>0</v>
      </c>
      <c r="Q2573" s="10">
        <v>6.7499999999999991E-2</v>
      </c>
      <c r="R2573" s="9">
        <v>0.43279999999999996</v>
      </c>
      <c r="S2573" s="9">
        <v>0.11678048780487815</v>
      </c>
      <c r="T2573" s="11">
        <v>0.12060301599999999</v>
      </c>
      <c r="U2573" s="9">
        <v>0</v>
      </c>
      <c r="V2573" s="10">
        <v>1.8299988500000001E-3</v>
      </c>
      <c r="W2573" s="9">
        <v>1.3060807626335526E-2</v>
      </c>
      <c r="X2573" s="9">
        <v>7.7373712561670305E-2</v>
      </c>
      <c r="Y2573" s="9">
        <v>0</v>
      </c>
      <c r="Z2573" s="9">
        <v>0.79</v>
      </c>
      <c r="AA2573" s="10">
        <v>1.803679506192633E-2</v>
      </c>
      <c r="AB2573" s="9">
        <v>1.0000000000000009E-2</v>
      </c>
      <c r="AC2573" s="9">
        <v>0.68799999999999994</v>
      </c>
      <c r="AD2573" s="10">
        <v>0.61952014458005</v>
      </c>
      <c r="AE2573" s="10">
        <v>0.74955046852193596</v>
      </c>
      <c r="AF2573" s="9">
        <v>0.90179375785230442</v>
      </c>
      <c r="AG2573" s="9">
        <v>0.88863071428571427</v>
      </c>
    </row>
    <row r="2574" spans="3:33">
      <c r="C2574" t="s">
        <v>360</v>
      </c>
      <c r="D2574">
        <v>2003</v>
      </c>
      <c r="E2574" s="9">
        <v>0.95494868735083527</v>
      </c>
      <c r="F2574" s="9">
        <v>0.30630000000000002</v>
      </c>
      <c r="G2574" s="9">
        <v>0</v>
      </c>
      <c r="H2574" s="9">
        <v>0.5</v>
      </c>
      <c r="I2574" s="9">
        <v>0</v>
      </c>
      <c r="J2574" s="9">
        <v>0</v>
      </c>
      <c r="K2574" s="10">
        <v>0.29008333333333336</v>
      </c>
      <c r="L2574" s="9">
        <v>0.2346</v>
      </c>
      <c r="M2574" s="9">
        <v>9.7834381646867974E-2</v>
      </c>
      <c r="N2574" s="10">
        <v>0.32</v>
      </c>
      <c r="O2574" s="10">
        <v>0.32</v>
      </c>
      <c r="P2574" s="9">
        <v>0</v>
      </c>
      <c r="Q2574" s="10">
        <v>6.7499999999999991E-2</v>
      </c>
      <c r="R2574" s="9">
        <v>0.43279999999999996</v>
      </c>
      <c r="S2574" s="9">
        <v>0.10887804878048801</v>
      </c>
      <c r="T2574" s="11">
        <v>0.12060301599999999</v>
      </c>
      <c r="U2574" s="9">
        <v>0</v>
      </c>
      <c r="V2574" s="10">
        <v>1.8984824000000001E-3</v>
      </c>
      <c r="W2574" s="9">
        <v>1.3060807626335526E-2</v>
      </c>
      <c r="X2574" s="9">
        <v>7.7373712561670305E-2</v>
      </c>
      <c r="Y2574" s="9">
        <v>0</v>
      </c>
      <c r="Z2574" s="9">
        <v>0.79</v>
      </c>
      <c r="AA2574" s="10">
        <v>1.803679506192633E-2</v>
      </c>
      <c r="AB2574" s="9">
        <v>1.0000000000000009E-2</v>
      </c>
      <c r="AC2574" s="9">
        <v>0.68799999999999994</v>
      </c>
      <c r="AD2574" s="10">
        <v>0.58697181395647802</v>
      </c>
      <c r="AE2574" s="10">
        <v>0.747400456881544</v>
      </c>
      <c r="AF2574" s="9">
        <v>0.98454636474134438</v>
      </c>
      <c r="AG2574" s="9">
        <v>0.91363899999999998</v>
      </c>
    </row>
    <row r="2575" spans="3:33">
      <c r="C2575" t="s">
        <v>360</v>
      </c>
      <c r="D2575">
        <v>2004</v>
      </c>
      <c r="E2575" s="9">
        <v>0.95494868735083527</v>
      </c>
      <c r="F2575" s="9">
        <v>0.29900000000000004</v>
      </c>
      <c r="G2575" s="9">
        <v>0</v>
      </c>
      <c r="H2575" s="9">
        <v>0.5</v>
      </c>
      <c r="I2575" s="9">
        <v>0</v>
      </c>
      <c r="J2575" s="9">
        <v>0</v>
      </c>
      <c r="K2575" s="10">
        <v>0.29008333333333336</v>
      </c>
      <c r="L2575" s="9">
        <v>0.23379999999999998</v>
      </c>
      <c r="M2575" s="9">
        <v>0.12262848607265298</v>
      </c>
      <c r="N2575" s="10">
        <v>0.32</v>
      </c>
      <c r="O2575" s="10">
        <v>0.31</v>
      </c>
      <c r="P2575" s="9">
        <v>0</v>
      </c>
      <c r="Q2575" s="10">
        <v>6.7499999999999991E-2</v>
      </c>
      <c r="R2575" s="9">
        <v>0.42366000000000004</v>
      </c>
      <c r="S2575" s="9">
        <v>9.812682926829408E-2</v>
      </c>
      <c r="T2575" s="11">
        <v>0.12060301599999999</v>
      </c>
      <c r="U2575" s="9">
        <v>0</v>
      </c>
      <c r="V2575" s="10">
        <v>1.9669659499999999E-3</v>
      </c>
      <c r="W2575" s="9">
        <v>1.3060807626335526E-2</v>
      </c>
      <c r="X2575" s="9">
        <v>7.7373712561670305E-2</v>
      </c>
      <c r="Y2575" s="9">
        <v>0</v>
      </c>
      <c r="Z2575" s="9">
        <v>0.79</v>
      </c>
      <c r="AA2575" s="10">
        <v>1.803679506192633E-2</v>
      </c>
      <c r="AB2575" s="9">
        <v>2.9799999557435508E-2</v>
      </c>
      <c r="AC2575" s="9">
        <v>0.68900000000000006</v>
      </c>
      <c r="AD2575" s="10">
        <v>0.57845386810921995</v>
      </c>
      <c r="AE2575" s="10">
        <v>0.760863713966212</v>
      </c>
      <c r="AF2575" s="9">
        <v>1</v>
      </c>
      <c r="AG2575" s="9">
        <v>0.93563742857142851</v>
      </c>
    </row>
    <row r="2576" spans="3:33">
      <c r="C2576" t="s">
        <v>360</v>
      </c>
      <c r="D2576">
        <v>2005</v>
      </c>
      <c r="E2576" s="9">
        <v>0.95494868735083527</v>
      </c>
      <c r="F2576" s="9">
        <v>0.29170000000000001</v>
      </c>
      <c r="G2576" s="9">
        <v>0</v>
      </c>
      <c r="H2576" s="9">
        <v>0.5</v>
      </c>
      <c r="I2576" s="9">
        <v>0</v>
      </c>
      <c r="J2576" s="9">
        <v>0</v>
      </c>
      <c r="K2576" s="10">
        <v>0.29008333333333336</v>
      </c>
      <c r="L2576" s="9">
        <v>0.23300000000000001</v>
      </c>
      <c r="M2576" s="9">
        <v>0.15182009221513315</v>
      </c>
      <c r="N2576" s="10">
        <v>0.32</v>
      </c>
      <c r="O2576" s="10">
        <v>0.52</v>
      </c>
      <c r="P2576" s="9">
        <v>0</v>
      </c>
      <c r="Q2576" s="10">
        <v>6.7499999999999991E-2</v>
      </c>
      <c r="R2576" s="9">
        <v>0.41452</v>
      </c>
      <c r="S2576" s="9">
        <v>9.5229268292684188E-2</v>
      </c>
      <c r="T2576" s="11">
        <v>0.12060301599999999</v>
      </c>
      <c r="U2576" s="9">
        <v>0</v>
      </c>
      <c r="V2576" s="10">
        <v>2.0354495000000001E-3</v>
      </c>
      <c r="W2576" s="9">
        <v>1.3060807626335526E-2</v>
      </c>
      <c r="X2576" s="9">
        <v>7.7373712561670305E-2</v>
      </c>
      <c r="Y2576" s="9">
        <v>0</v>
      </c>
      <c r="Z2576" s="9">
        <v>0.79</v>
      </c>
      <c r="AA2576" s="10">
        <v>1.803679506192633E-2</v>
      </c>
      <c r="AB2576" s="9">
        <v>4.9599999114871007E-2</v>
      </c>
      <c r="AC2576" s="9">
        <v>0.67</v>
      </c>
      <c r="AD2576" s="10">
        <v>0.59594633116380202</v>
      </c>
      <c r="AE2576" s="10">
        <v>0.72198228654329399</v>
      </c>
      <c r="AF2576" s="9">
        <v>1</v>
      </c>
      <c r="AG2576" s="9">
        <v>0.94358542857142846</v>
      </c>
    </row>
    <row r="2577" spans="3:33">
      <c r="C2577" t="s">
        <v>360</v>
      </c>
      <c r="D2577">
        <v>2006</v>
      </c>
      <c r="E2577" s="9">
        <v>0.95494868735083527</v>
      </c>
      <c r="F2577" s="9">
        <v>0.23336000000000001</v>
      </c>
      <c r="G2577" s="9">
        <v>0</v>
      </c>
      <c r="H2577" s="9">
        <v>0.5</v>
      </c>
      <c r="I2577" s="9">
        <v>0</v>
      </c>
      <c r="J2577" s="9">
        <v>0</v>
      </c>
      <c r="K2577" s="10">
        <v>0.29008333333333336</v>
      </c>
      <c r="L2577" s="9">
        <v>0.2316</v>
      </c>
      <c r="M2577" s="9">
        <v>0.13986126182930692</v>
      </c>
      <c r="N2577" s="10">
        <v>0.32</v>
      </c>
      <c r="O2577" s="10">
        <v>0.42</v>
      </c>
      <c r="P2577" s="9">
        <v>0</v>
      </c>
      <c r="Q2577" s="10">
        <v>6.7499999999999991E-2</v>
      </c>
      <c r="R2577" s="9">
        <v>0.40537999999999996</v>
      </c>
      <c r="S2577" s="9">
        <v>8.0224390243903931E-2</v>
      </c>
      <c r="T2577" s="11">
        <v>0.12060301599999999</v>
      </c>
      <c r="U2577" s="9">
        <v>0</v>
      </c>
      <c r="V2577" s="10">
        <v>2.0868650000000002E-3</v>
      </c>
      <c r="W2577" s="9">
        <v>1.3060807626335526E-2</v>
      </c>
      <c r="X2577" s="9">
        <v>7.7373712561670305E-2</v>
      </c>
      <c r="Y2577" s="9">
        <v>0</v>
      </c>
      <c r="Z2577" s="9">
        <v>0.79</v>
      </c>
      <c r="AA2577" s="10">
        <v>1.803679506192633E-2</v>
      </c>
      <c r="AB2577" s="9">
        <v>6.9399998672306507E-2</v>
      </c>
      <c r="AC2577" s="9">
        <v>0.68200000000000005</v>
      </c>
      <c r="AD2577" s="10">
        <v>0.51825899608779225</v>
      </c>
      <c r="AE2577" s="10">
        <v>0.71095258646842996</v>
      </c>
      <c r="AF2577" s="9">
        <v>1</v>
      </c>
      <c r="AG2577" s="9">
        <v>0.95803299999999991</v>
      </c>
    </row>
    <row r="2578" spans="3:33">
      <c r="C2578" t="s">
        <v>360</v>
      </c>
      <c r="D2578">
        <v>2007</v>
      </c>
      <c r="E2578" s="9">
        <v>0.95494868735083527</v>
      </c>
      <c r="F2578" s="9">
        <v>0.17502000000000004</v>
      </c>
      <c r="G2578" s="9">
        <v>0</v>
      </c>
      <c r="H2578" s="9">
        <v>0.5</v>
      </c>
      <c r="I2578" s="9">
        <v>0</v>
      </c>
      <c r="J2578" s="9">
        <v>0</v>
      </c>
      <c r="K2578" s="10">
        <v>0.29008333333333336</v>
      </c>
      <c r="L2578" s="9">
        <v>0.23019999999999999</v>
      </c>
      <c r="M2578" s="9">
        <v>9.6691222930226584E-2</v>
      </c>
      <c r="N2578" s="10">
        <v>0.32</v>
      </c>
      <c r="O2578" s="10">
        <v>0.37</v>
      </c>
      <c r="P2578" s="9">
        <v>0</v>
      </c>
      <c r="Q2578" s="10">
        <v>6.7499999999999991E-2</v>
      </c>
      <c r="R2578" s="9">
        <v>0.4285066666666667</v>
      </c>
      <c r="S2578" s="9">
        <v>8.0702439024389894E-2</v>
      </c>
      <c r="T2578" s="11">
        <v>0.12060301599999999</v>
      </c>
      <c r="U2578" s="9">
        <v>0</v>
      </c>
      <c r="V2578" s="10">
        <v>2.1382805E-3</v>
      </c>
      <c r="W2578" s="9">
        <v>1.3060807626335526E-2</v>
      </c>
      <c r="X2578" s="9">
        <v>7.7373712561670305E-2</v>
      </c>
      <c r="Y2578" s="9">
        <v>0</v>
      </c>
      <c r="Z2578" s="9">
        <v>0.79</v>
      </c>
      <c r="AA2578" s="10">
        <v>1.803679506192633E-2</v>
      </c>
      <c r="AB2578" s="9">
        <v>8.9199998229742006E-2</v>
      </c>
      <c r="AC2578" s="9">
        <v>0.69200000000000006</v>
      </c>
      <c r="AD2578" s="10">
        <v>0.49744798947140617</v>
      </c>
      <c r="AE2578" s="10">
        <v>0.71981860994184599</v>
      </c>
      <c r="AF2578" s="9">
        <v>1</v>
      </c>
      <c r="AG2578" s="9">
        <v>0.97834728571428564</v>
      </c>
    </row>
    <row r="2579" spans="3:33">
      <c r="C2579" t="s">
        <v>360</v>
      </c>
      <c r="D2579">
        <v>2008</v>
      </c>
      <c r="E2579" s="9">
        <v>0.95494868735083527</v>
      </c>
      <c r="F2579" s="9">
        <v>0.11668000000000001</v>
      </c>
      <c r="G2579" s="9">
        <v>0</v>
      </c>
      <c r="H2579" s="9">
        <v>0.5</v>
      </c>
      <c r="I2579" s="9">
        <v>0</v>
      </c>
      <c r="J2579" s="9">
        <v>0</v>
      </c>
      <c r="K2579" s="10">
        <v>0.29008333333333336</v>
      </c>
      <c r="L2579" s="9">
        <v>0.2288</v>
      </c>
      <c r="M2579" s="9">
        <v>0.17344451897348079</v>
      </c>
      <c r="N2579" s="10">
        <v>0.32</v>
      </c>
      <c r="O2579" s="10">
        <v>0.3773999998345971</v>
      </c>
      <c r="P2579" s="9">
        <v>0</v>
      </c>
      <c r="Q2579" s="10">
        <v>6.7499999999999991E-2</v>
      </c>
      <c r="R2579" s="9">
        <v>0.46973333333333334</v>
      </c>
      <c r="S2579" s="9">
        <v>7.8239024390244105E-2</v>
      </c>
      <c r="T2579" s="11">
        <v>0.12060301599999999</v>
      </c>
      <c r="U2579" s="9">
        <v>0</v>
      </c>
      <c r="V2579" s="10">
        <v>2.1896960000000001E-3</v>
      </c>
      <c r="W2579" s="9">
        <v>1.3060807626335526E-2</v>
      </c>
      <c r="X2579" s="9">
        <v>7.7373712561670305E-2</v>
      </c>
      <c r="Y2579" s="9">
        <v>0</v>
      </c>
      <c r="Z2579" s="9">
        <v>0.79</v>
      </c>
      <c r="AA2579" s="10">
        <v>1.803679506192633E-2</v>
      </c>
      <c r="AB2579" s="9">
        <v>0.10899999778717762</v>
      </c>
      <c r="AC2579" s="9">
        <v>0.69099999999999995</v>
      </c>
      <c r="AD2579" s="10">
        <v>0.48359950466250778</v>
      </c>
      <c r="AE2579" s="10">
        <v>0.732696764110502</v>
      </c>
      <c r="AF2579" s="9">
        <v>1</v>
      </c>
      <c r="AG2579" s="9">
        <v>1</v>
      </c>
    </row>
    <row r="2580" spans="3:33">
      <c r="C2580" t="s">
        <v>360</v>
      </c>
      <c r="D2580">
        <v>2009</v>
      </c>
      <c r="E2580" s="9">
        <v>0.95494868735083527</v>
      </c>
      <c r="F2580" s="9">
        <v>5.8340000000000003E-2</v>
      </c>
      <c r="G2580" s="9">
        <v>1.9999999552965164E-2</v>
      </c>
      <c r="H2580" s="9">
        <v>0.5</v>
      </c>
      <c r="I2580" s="9">
        <v>0</v>
      </c>
      <c r="J2580" s="9">
        <v>1.9999999552965164E-2</v>
      </c>
      <c r="K2580" s="10">
        <v>0.29008333333333336</v>
      </c>
      <c r="L2580" s="9">
        <v>0.22739999999999999</v>
      </c>
      <c r="M2580" s="9">
        <v>0.70410359282007362</v>
      </c>
      <c r="N2580" s="10">
        <v>0.32</v>
      </c>
      <c r="O2580" s="10">
        <v>0.3847999996691942</v>
      </c>
      <c r="P2580" s="9">
        <v>0</v>
      </c>
      <c r="Q2580" s="10">
        <v>6.7499999999999991E-2</v>
      </c>
      <c r="R2580" s="9">
        <v>0.49719999999999998</v>
      </c>
      <c r="S2580" s="9">
        <v>0.11067424317745544</v>
      </c>
      <c r="T2580" s="11">
        <v>0.12060301599999999</v>
      </c>
      <c r="U2580" s="9">
        <v>0</v>
      </c>
      <c r="V2580" s="10">
        <v>2.23348991902113E-3</v>
      </c>
      <c r="W2580" s="9">
        <v>1.3060807626335526E-2</v>
      </c>
      <c r="X2580" s="9">
        <v>7.7373712561670305E-2</v>
      </c>
      <c r="Y2580" s="9">
        <v>0</v>
      </c>
      <c r="Z2580" s="9">
        <v>0.79</v>
      </c>
      <c r="AA2580" s="10">
        <v>1.803679506192633E-2</v>
      </c>
      <c r="AB2580" s="9">
        <v>0.12879999734461312</v>
      </c>
      <c r="AC2580" s="9">
        <v>0.70099999999999996</v>
      </c>
      <c r="AD2580" s="10">
        <v>0.46403981076747203</v>
      </c>
      <c r="AE2580" s="10">
        <v>0.73745352439516798</v>
      </c>
      <c r="AF2580" s="9">
        <v>1</v>
      </c>
      <c r="AG2580" s="9">
        <v>0.98814338045074968</v>
      </c>
    </row>
    <row r="2581" spans="3:33">
      <c r="C2581" t="s">
        <v>360</v>
      </c>
      <c r="D2581">
        <v>2010</v>
      </c>
      <c r="E2581" s="9">
        <v>0.95494868735083527</v>
      </c>
      <c r="F2581" s="9">
        <v>0</v>
      </c>
      <c r="G2581" s="9">
        <v>3.9999999105930328E-2</v>
      </c>
      <c r="H2581" s="9">
        <v>0.5</v>
      </c>
      <c r="I2581" s="9">
        <v>0</v>
      </c>
      <c r="J2581" s="9">
        <v>3.9999999105930328E-2</v>
      </c>
      <c r="K2581" s="10">
        <v>0.29008333333333336</v>
      </c>
      <c r="L2581" s="9">
        <v>0.22967399994917212</v>
      </c>
      <c r="M2581" s="9">
        <v>0.70410359282007362</v>
      </c>
      <c r="N2581" s="10">
        <v>0.32</v>
      </c>
      <c r="O2581" s="10">
        <v>0.39219999950379131</v>
      </c>
      <c r="P2581" s="9">
        <v>0</v>
      </c>
      <c r="Q2581" s="10">
        <v>6.7499999999999991E-2</v>
      </c>
      <c r="R2581" s="9">
        <v>0.49719999999999998</v>
      </c>
      <c r="S2581" s="9">
        <v>0.1431094619646669</v>
      </c>
      <c r="T2581" s="11">
        <v>0.12060301599999999</v>
      </c>
      <c r="U2581" s="9">
        <v>0</v>
      </c>
      <c r="V2581" s="10">
        <v>2.2772838380422595E-3</v>
      </c>
      <c r="W2581" s="9">
        <v>1.3060807626335526E-2</v>
      </c>
      <c r="X2581" s="9">
        <v>7.7373712561670305E-2</v>
      </c>
      <c r="Y2581" s="9">
        <v>0</v>
      </c>
      <c r="Z2581" s="9">
        <v>0.79</v>
      </c>
      <c r="AA2581" s="10">
        <v>1.803679506192633E-2</v>
      </c>
      <c r="AB2581" s="9">
        <v>0.14859999690204861</v>
      </c>
      <c r="AC2581" s="9">
        <v>0.69599999999999995</v>
      </c>
      <c r="AD2581" s="10">
        <v>0.46439941265175955</v>
      </c>
      <c r="AE2581" s="10">
        <v>0.73507898920429127</v>
      </c>
      <c r="AF2581" s="9">
        <v>1</v>
      </c>
      <c r="AG2581" s="9">
        <v>0.96797718947292766</v>
      </c>
    </row>
    <row r="2582" spans="3:33">
      <c r="C2582" t="s">
        <v>362</v>
      </c>
      <c r="D2582">
        <v>1995</v>
      </c>
      <c r="E2582" s="9">
        <v>7.758574057037719E-2</v>
      </c>
      <c r="F2582" s="9">
        <v>0.27103999944925311</v>
      </c>
      <c r="G2582" s="9">
        <v>0.27</v>
      </c>
      <c r="H2582" s="9">
        <v>0.15000000000000002</v>
      </c>
      <c r="I2582" s="9">
        <v>2.8000000000000001E-2</v>
      </c>
      <c r="J2582" s="9">
        <v>0.24</v>
      </c>
      <c r="K2582" s="10">
        <v>0.4453333333333333</v>
      </c>
      <c r="L2582" s="9">
        <v>0.83599999999999997</v>
      </c>
      <c r="M2582" s="9">
        <v>0.5</v>
      </c>
      <c r="N2582" s="10">
        <v>0.36</v>
      </c>
      <c r="O2582" s="10">
        <v>0.39</v>
      </c>
      <c r="P2582" s="9">
        <v>0.3</v>
      </c>
      <c r="Q2582" s="10">
        <v>7.4999999999999997E-2</v>
      </c>
      <c r="R2582" s="9">
        <v>0.90800000000000003</v>
      </c>
      <c r="S2582" s="9">
        <v>0.30955756097560994</v>
      </c>
      <c r="T2582" s="11">
        <v>0.16898395799999999</v>
      </c>
      <c r="U2582" s="9">
        <v>7.5169377999999992E-4</v>
      </c>
      <c r="V2582" s="10">
        <v>4.313188875E-2</v>
      </c>
      <c r="W2582" s="9">
        <v>8.2579139883161373E-2</v>
      </c>
      <c r="X2582" s="9">
        <v>0.117909652069053</v>
      </c>
      <c r="Y2582" s="9">
        <v>0.2340000000000001</v>
      </c>
      <c r="Z2582" s="9">
        <v>0.69</v>
      </c>
      <c r="AA2582" s="10">
        <v>0.37134457682190936</v>
      </c>
      <c r="AB2582" s="9">
        <v>0.26177602878985728</v>
      </c>
      <c r="AC2582" s="9">
        <v>0.60599999999999998</v>
      </c>
      <c r="AD2582" s="10">
        <v>9.0918889924828855E-2</v>
      </c>
      <c r="AE2582" s="10">
        <v>0.45269384569944399</v>
      </c>
      <c r="AF2582" s="9">
        <v>3.1535832079129999E-3</v>
      </c>
      <c r="AG2582" s="9" t="e">
        <v>#N/A</v>
      </c>
    </row>
    <row r="2583" spans="3:33">
      <c r="C2583" t="s">
        <v>362</v>
      </c>
      <c r="D2583">
        <v>1996</v>
      </c>
      <c r="E2583" s="9">
        <v>7.758574057037719E-2</v>
      </c>
      <c r="F2583" s="9">
        <v>0.26611199955940246</v>
      </c>
      <c r="G2583" s="9">
        <v>0.25599999999999989</v>
      </c>
      <c r="H2583" s="9">
        <v>0.15000000000000002</v>
      </c>
      <c r="I2583" s="9">
        <v>2.8000000000000001E-2</v>
      </c>
      <c r="J2583" s="9">
        <v>0.22799999999999998</v>
      </c>
      <c r="K2583" s="10">
        <v>0.4453333333333333</v>
      </c>
      <c r="L2583" s="9">
        <v>0.83739999999999992</v>
      </c>
      <c r="M2583" s="9">
        <v>0.5</v>
      </c>
      <c r="N2583" s="10">
        <v>0.36</v>
      </c>
      <c r="O2583" s="10">
        <v>0.44</v>
      </c>
      <c r="P2583" s="9">
        <v>0.3</v>
      </c>
      <c r="Q2583" s="10">
        <v>7.4999999999999997E-2</v>
      </c>
      <c r="R2583" s="9">
        <v>0.90800000000000003</v>
      </c>
      <c r="S2583" s="9">
        <v>0.31051658536585391</v>
      </c>
      <c r="T2583" s="11">
        <v>0.16898395799999999</v>
      </c>
      <c r="U2583" s="9">
        <v>2.24040434E-3</v>
      </c>
      <c r="V2583" s="10">
        <v>4.1234918449999998E-2</v>
      </c>
      <c r="W2583" s="9">
        <v>8.2579139883161373E-2</v>
      </c>
      <c r="X2583" s="9">
        <v>0.117909652069053</v>
      </c>
      <c r="Y2583" s="9">
        <v>0.2340000000000001</v>
      </c>
      <c r="Z2583" s="9">
        <v>0.69</v>
      </c>
      <c r="AA2583" s="10">
        <v>0.37134457682190936</v>
      </c>
      <c r="AB2583" s="9">
        <v>0.24460802990559183</v>
      </c>
      <c r="AC2583" s="9">
        <v>0.625</v>
      </c>
      <c r="AD2583" s="10">
        <v>8.2570296032076038E-2</v>
      </c>
      <c r="AE2583" s="10">
        <v>0.45172841400104397</v>
      </c>
      <c r="AF2583" s="9">
        <v>4.3281737887090003E-3</v>
      </c>
      <c r="AG2583" s="9" t="e">
        <v>#N/A</v>
      </c>
    </row>
    <row r="2584" spans="3:33">
      <c r="C2584" t="s">
        <v>362</v>
      </c>
      <c r="D2584">
        <v>1997</v>
      </c>
      <c r="E2584" s="9">
        <v>7.758574057037719E-2</v>
      </c>
      <c r="F2584" s="9">
        <v>0.26118399966955186</v>
      </c>
      <c r="G2584" s="9">
        <v>0.24199999999999999</v>
      </c>
      <c r="H2584" s="9">
        <v>0.15000000000000002</v>
      </c>
      <c r="I2584" s="9">
        <v>2.8000000000000001E-2</v>
      </c>
      <c r="J2584" s="9">
        <v>0.21599999999999997</v>
      </c>
      <c r="K2584" s="10">
        <v>0.4453333333333333</v>
      </c>
      <c r="L2584" s="9">
        <v>0.83879999999999999</v>
      </c>
      <c r="M2584" s="9">
        <v>0.5</v>
      </c>
      <c r="N2584" s="10">
        <v>0.36</v>
      </c>
      <c r="O2584" s="10">
        <v>0.45</v>
      </c>
      <c r="P2584" s="9">
        <v>0.3</v>
      </c>
      <c r="Q2584" s="10">
        <v>7.4999999999999997E-2</v>
      </c>
      <c r="R2584" s="9">
        <v>0.90592000000000006</v>
      </c>
      <c r="S2584" s="9">
        <v>0.30830585365853802</v>
      </c>
      <c r="T2584" s="11">
        <v>0.16898395799999999</v>
      </c>
      <c r="U2584" s="9">
        <v>2.0201586930000001E-2</v>
      </c>
      <c r="V2584" s="10">
        <v>3.9337948149999996E-2</v>
      </c>
      <c r="W2584" s="9">
        <v>8.2579139883161373E-2</v>
      </c>
      <c r="X2584" s="9">
        <v>0.117909652069053</v>
      </c>
      <c r="Y2584" s="9">
        <v>0.2340000000000001</v>
      </c>
      <c r="Z2584" s="9">
        <v>0.69</v>
      </c>
      <c r="AA2584" s="10">
        <v>0.37134457682190936</v>
      </c>
      <c r="AB2584" s="9">
        <v>0.22744003102132671</v>
      </c>
      <c r="AC2584" s="9">
        <v>0.65500000000000003</v>
      </c>
      <c r="AD2584" s="10">
        <v>0.15370953895144202</v>
      </c>
      <c r="AE2584" s="10">
        <v>0.46125572293150902</v>
      </c>
      <c r="AF2584" s="9">
        <v>6.9477478418912223E-3</v>
      </c>
      <c r="AG2584" s="9" t="e">
        <v>#N/A</v>
      </c>
    </row>
    <row r="2585" spans="3:33">
      <c r="C2585" t="s">
        <v>362</v>
      </c>
      <c r="D2585">
        <v>1998</v>
      </c>
      <c r="E2585" s="9">
        <v>7.758574057037719E-2</v>
      </c>
      <c r="F2585" s="9">
        <v>0.25625599977970126</v>
      </c>
      <c r="G2585" s="9">
        <v>0.22799999999999998</v>
      </c>
      <c r="H2585" s="9">
        <v>0.15000000000000002</v>
      </c>
      <c r="I2585" s="9">
        <v>2.8000000000000001E-2</v>
      </c>
      <c r="J2585" s="9">
        <v>0.20400000000000007</v>
      </c>
      <c r="K2585" s="10">
        <v>0.4453333333333333</v>
      </c>
      <c r="L2585" s="9">
        <v>0.84019999999999995</v>
      </c>
      <c r="M2585" s="9">
        <v>0.5</v>
      </c>
      <c r="N2585" s="10">
        <v>0.36</v>
      </c>
      <c r="O2585" s="10">
        <v>0.43</v>
      </c>
      <c r="P2585" s="9">
        <v>0.3</v>
      </c>
      <c r="Q2585" s="10">
        <v>7.4999999999999997E-2</v>
      </c>
      <c r="R2585" s="9">
        <v>0.90264</v>
      </c>
      <c r="S2585" s="9">
        <v>0.30211999999999994</v>
      </c>
      <c r="T2585" s="11">
        <v>0.16898395799999999</v>
      </c>
      <c r="U2585" s="9">
        <v>1.3112464530000001E-2</v>
      </c>
      <c r="V2585" s="10">
        <v>3.7440977850000001E-2</v>
      </c>
      <c r="W2585" s="9">
        <v>8.2579139883161373E-2</v>
      </c>
      <c r="X2585" s="9">
        <v>0.117909652069053</v>
      </c>
      <c r="Y2585" s="9">
        <v>0.2340000000000001</v>
      </c>
      <c r="Z2585" s="9">
        <v>0.69</v>
      </c>
      <c r="AA2585" s="10">
        <v>0.37134457682190936</v>
      </c>
      <c r="AB2585" s="9">
        <v>0.21027203213706125</v>
      </c>
      <c r="AC2585" s="9">
        <v>0.64599999999999991</v>
      </c>
      <c r="AD2585" s="10">
        <v>0.22484878187080798</v>
      </c>
      <c r="AE2585" s="10">
        <v>0.47078303186197401</v>
      </c>
      <c r="AF2585" s="9">
        <v>1.0463447372368111E-2</v>
      </c>
      <c r="AG2585" s="9" t="e">
        <v>#N/A</v>
      </c>
    </row>
    <row r="2586" spans="3:33">
      <c r="C2586" t="s">
        <v>362</v>
      </c>
      <c r="D2586">
        <v>1999</v>
      </c>
      <c r="E2586" s="9">
        <v>7.758574057037719E-2</v>
      </c>
      <c r="F2586" s="9">
        <v>0.25132799988985061</v>
      </c>
      <c r="G2586" s="9">
        <v>0.21400000000000008</v>
      </c>
      <c r="H2586" s="9">
        <v>0.15000000000000002</v>
      </c>
      <c r="I2586" s="9">
        <v>2.8000000000000001E-2</v>
      </c>
      <c r="J2586" s="9">
        <v>0.19200000000000006</v>
      </c>
      <c r="K2586" s="10">
        <v>0.4453333333333333</v>
      </c>
      <c r="L2586" s="9">
        <v>0.84160000000000001</v>
      </c>
      <c r="M2586" s="9">
        <v>0.5</v>
      </c>
      <c r="N2586" s="10">
        <v>0.36</v>
      </c>
      <c r="O2586" s="10">
        <v>0.39</v>
      </c>
      <c r="P2586" s="9">
        <v>0.3</v>
      </c>
      <c r="Q2586" s="10">
        <v>7.4999999999999997E-2</v>
      </c>
      <c r="R2586" s="9">
        <v>0.90047999999999995</v>
      </c>
      <c r="S2586" s="9">
        <v>0.29203463414634201</v>
      </c>
      <c r="T2586" s="11">
        <v>0.16898395799999999</v>
      </c>
      <c r="U2586" s="9">
        <v>1.9846597E-3</v>
      </c>
      <c r="V2586" s="10">
        <v>3.5544007549999999E-2</v>
      </c>
      <c r="W2586" s="9">
        <v>8.2579139883161373E-2</v>
      </c>
      <c r="X2586" s="9">
        <v>0.117909652069053</v>
      </c>
      <c r="Y2586" s="9">
        <v>0.2340000000000001</v>
      </c>
      <c r="Z2586" s="9">
        <v>0.69</v>
      </c>
      <c r="AA2586" s="10">
        <v>0.37134457682190936</v>
      </c>
      <c r="AB2586" s="9">
        <v>0.1931040332527959</v>
      </c>
      <c r="AC2586" s="9">
        <v>0.64</v>
      </c>
      <c r="AD2586" s="10">
        <v>0.20483270464010098</v>
      </c>
      <c r="AE2586" s="10">
        <v>0.45640463367904405</v>
      </c>
      <c r="AF2586" s="9">
        <v>1.5322485773992445E-2</v>
      </c>
      <c r="AG2586" s="9" t="e">
        <v>#N/A</v>
      </c>
    </row>
    <row r="2587" spans="3:33">
      <c r="C2587" t="s">
        <v>362</v>
      </c>
      <c r="D2587">
        <v>2000</v>
      </c>
      <c r="E2587" s="9">
        <v>7.758574057037719E-2</v>
      </c>
      <c r="F2587" s="9">
        <v>0.24640000000000001</v>
      </c>
      <c r="G2587" s="9">
        <v>0.19999999999999996</v>
      </c>
      <c r="H2587" s="9">
        <v>0.15000000000000002</v>
      </c>
      <c r="I2587" s="9">
        <v>2.8000000000000001E-2</v>
      </c>
      <c r="J2587" s="9">
        <v>0.18000000000000005</v>
      </c>
      <c r="K2587" s="10">
        <v>0.4453333333333333</v>
      </c>
      <c r="L2587" s="9">
        <v>0.84299999999999997</v>
      </c>
      <c r="M2587" s="9">
        <v>0.5</v>
      </c>
      <c r="N2587" s="10">
        <v>0.36</v>
      </c>
      <c r="O2587" s="10">
        <v>0.36</v>
      </c>
      <c r="P2587" s="9">
        <v>0.3</v>
      </c>
      <c r="Q2587" s="10">
        <v>7.4999999999999997E-2</v>
      </c>
      <c r="R2587" s="9">
        <v>0.89656000000000002</v>
      </c>
      <c r="S2587" s="9">
        <v>0.27900487804878193</v>
      </c>
      <c r="T2587" s="11">
        <v>0.16898395799999999</v>
      </c>
      <c r="U2587" s="9">
        <v>2.7578964200000002E-3</v>
      </c>
      <c r="V2587" s="10">
        <v>3.3647037249999998E-2</v>
      </c>
      <c r="W2587" s="9">
        <v>8.2579139883161373E-2</v>
      </c>
      <c r="X2587" s="9">
        <v>0.117909652069053</v>
      </c>
      <c r="Y2587" s="9">
        <v>0.2340000000000001</v>
      </c>
      <c r="Z2587" s="9">
        <v>0.69</v>
      </c>
      <c r="AA2587" s="10">
        <v>0.37134457682190936</v>
      </c>
      <c r="AB2587" s="9">
        <v>0.17593603436853056</v>
      </c>
      <c r="AC2587" s="9">
        <v>0.63200000000000001</v>
      </c>
      <c r="AD2587" s="10">
        <v>0.184816627409394</v>
      </c>
      <c r="AE2587" s="10">
        <v>0.44202623549611397</v>
      </c>
      <c r="AF2587" s="9">
        <v>2.5542887897660776E-2</v>
      </c>
      <c r="AG2587" s="9" t="e">
        <v>#N/A</v>
      </c>
    </row>
    <row r="2588" spans="3:33">
      <c r="C2588" t="s">
        <v>362</v>
      </c>
      <c r="D2588">
        <v>2001</v>
      </c>
      <c r="E2588" s="9">
        <v>7.758574057037719E-2</v>
      </c>
      <c r="F2588" s="9">
        <v>0.24618000000000001</v>
      </c>
      <c r="G2588" s="9">
        <v>0.18799999999999994</v>
      </c>
      <c r="H2588" s="9">
        <v>0.15000000000000002</v>
      </c>
      <c r="I2588" s="9">
        <v>2.8000000000000001E-2</v>
      </c>
      <c r="J2588" s="9">
        <v>0.16799999999999993</v>
      </c>
      <c r="K2588" s="10">
        <v>0.4453333333333333</v>
      </c>
      <c r="L2588" s="9">
        <v>0.84420000000000006</v>
      </c>
      <c r="M2588" s="9">
        <v>0.5</v>
      </c>
      <c r="N2588" s="10">
        <v>0.36</v>
      </c>
      <c r="O2588" s="10">
        <v>0.31</v>
      </c>
      <c r="P2588" s="9">
        <v>0.3</v>
      </c>
      <c r="Q2588" s="10">
        <v>7.4999999999999997E-2</v>
      </c>
      <c r="R2588" s="9">
        <v>0.89504000000000006</v>
      </c>
      <c r="S2588" s="9">
        <v>0.26470536585366</v>
      </c>
      <c r="T2588" s="11">
        <v>0.16898395799999999</v>
      </c>
      <c r="U2588" s="9">
        <v>2.2172548929999997E-2</v>
      </c>
      <c r="V2588" s="10">
        <v>3.2203162149999999E-2</v>
      </c>
      <c r="W2588" s="9">
        <v>8.2579139883161373E-2</v>
      </c>
      <c r="X2588" s="9">
        <v>0.117909652069053</v>
      </c>
      <c r="Y2588" s="9">
        <v>0.2340000000000001</v>
      </c>
      <c r="Z2588" s="9">
        <v>0.69</v>
      </c>
      <c r="AA2588" s="10">
        <v>0.37134457682190936</v>
      </c>
      <c r="AB2588" s="9">
        <v>0.15876803548426532</v>
      </c>
      <c r="AC2588" s="9">
        <v>0.66</v>
      </c>
      <c r="AD2588" s="10">
        <v>0.25877567385660499</v>
      </c>
      <c r="AE2588" s="10">
        <v>0.45655074535556101</v>
      </c>
      <c r="AF2588" s="9">
        <v>3.9466226880175884E-2</v>
      </c>
      <c r="AG2588" s="9" t="e">
        <v>#N/A</v>
      </c>
    </row>
    <row r="2589" spans="3:33">
      <c r="C2589" t="s">
        <v>362</v>
      </c>
      <c r="D2589">
        <v>2002</v>
      </c>
      <c r="E2589" s="9">
        <v>7.758574057037719E-2</v>
      </c>
      <c r="F2589" s="9">
        <v>0.24596000000000001</v>
      </c>
      <c r="G2589" s="9">
        <v>0.17599999999999993</v>
      </c>
      <c r="H2589" s="9">
        <v>0.15000000000000002</v>
      </c>
      <c r="I2589" s="9">
        <v>2.8000000000000001E-2</v>
      </c>
      <c r="J2589" s="9">
        <v>0.15599999999999992</v>
      </c>
      <c r="K2589" s="10">
        <v>0.4453333333333333</v>
      </c>
      <c r="L2589" s="9">
        <v>0.84540000000000004</v>
      </c>
      <c r="M2589" s="9">
        <v>0.5</v>
      </c>
      <c r="N2589" s="10">
        <v>0.36</v>
      </c>
      <c r="O2589" s="10">
        <v>0.43</v>
      </c>
      <c r="P2589" s="9">
        <v>0.3</v>
      </c>
      <c r="Q2589" s="10">
        <v>7.4999999999999997E-2</v>
      </c>
      <c r="R2589" s="9">
        <v>0.89229333333333338</v>
      </c>
      <c r="S2589" s="9">
        <v>0.25111414634146401</v>
      </c>
      <c r="T2589" s="11">
        <v>0.16898395799999999</v>
      </c>
      <c r="U2589" s="9">
        <v>1.43515569E-2</v>
      </c>
      <c r="V2589" s="10">
        <v>3.075928705E-2</v>
      </c>
      <c r="W2589" s="9">
        <v>8.2579139883161373E-2</v>
      </c>
      <c r="X2589" s="9">
        <v>0.117909652069053</v>
      </c>
      <c r="Y2589" s="9">
        <v>0.2340000000000001</v>
      </c>
      <c r="Z2589" s="9">
        <v>0.69</v>
      </c>
      <c r="AA2589" s="10">
        <v>0.37134457682190936</v>
      </c>
      <c r="AB2589" s="9">
        <v>0.14160003659999998</v>
      </c>
      <c r="AC2589" s="9">
        <v>0.64</v>
      </c>
      <c r="AD2589" s="10">
        <v>0.33273472030381601</v>
      </c>
      <c r="AE2589" s="10">
        <v>0.47107525521500798</v>
      </c>
      <c r="AF2589" s="9">
        <v>5.4695429534497228E-2</v>
      </c>
      <c r="AG2589" s="9" t="e">
        <v>#N/A</v>
      </c>
    </row>
    <row r="2590" spans="3:33">
      <c r="C2590" t="s">
        <v>362</v>
      </c>
      <c r="D2590">
        <v>2003</v>
      </c>
      <c r="E2590" s="9">
        <v>7.758574057037719E-2</v>
      </c>
      <c r="F2590" s="9">
        <v>0.24574000000000001</v>
      </c>
      <c r="G2590" s="9">
        <v>0.16400000000000003</v>
      </c>
      <c r="H2590" s="9">
        <v>0.15000000000000002</v>
      </c>
      <c r="I2590" s="9">
        <v>2.8000000000000001E-2</v>
      </c>
      <c r="J2590" s="9">
        <v>0.14400000000000002</v>
      </c>
      <c r="K2590" s="10">
        <v>0.4453333333333333</v>
      </c>
      <c r="L2590" s="9">
        <v>0.84660000000000002</v>
      </c>
      <c r="M2590" s="9">
        <v>0.56802631578950002</v>
      </c>
      <c r="N2590" s="10">
        <v>0.36</v>
      </c>
      <c r="O2590" s="10">
        <v>0.38</v>
      </c>
      <c r="P2590" s="9">
        <v>0.3</v>
      </c>
      <c r="Q2590" s="10">
        <v>7.4999999999999997E-2</v>
      </c>
      <c r="R2590" s="9">
        <v>0.88954666666666671</v>
      </c>
      <c r="S2590" s="9">
        <v>0.23974975609756199</v>
      </c>
      <c r="T2590" s="11">
        <v>0.16898395799999999</v>
      </c>
      <c r="U2590" s="9">
        <v>1.737558006E-2</v>
      </c>
      <c r="V2590" s="10">
        <v>2.9315411949999998E-2</v>
      </c>
      <c r="W2590" s="9">
        <v>8.2579139883161373E-2</v>
      </c>
      <c r="X2590" s="9">
        <v>0.117909652069053</v>
      </c>
      <c r="Y2590" s="9">
        <v>0.2340000000000001</v>
      </c>
      <c r="Z2590" s="9">
        <v>0.69</v>
      </c>
      <c r="AA2590" s="10">
        <v>0.37134457682190936</v>
      </c>
      <c r="AB2590" s="9">
        <v>0.18999999999999995</v>
      </c>
      <c r="AC2590" s="9">
        <v>0.625</v>
      </c>
      <c r="AD2590" s="10">
        <v>0.32278792653769794</v>
      </c>
      <c r="AE2590" s="10">
        <v>0.47191496242190401</v>
      </c>
      <c r="AF2590" s="9">
        <v>8.0750302798495557E-2</v>
      </c>
      <c r="AG2590" s="9" t="e">
        <v>#N/A</v>
      </c>
    </row>
    <row r="2591" spans="3:33">
      <c r="C2591" t="s">
        <v>362</v>
      </c>
      <c r="D2591">
        <v>2004</v>
      </c>
      <c r="E2591" s="9">
        <v>7.758574057037719E-2</v>
      </c>
      <c r="F2591" s="9">
        <v>0.24551999999999999</v>
      </c>
      <c r="G2591" s="9">
        <v>0.15200000000000002</v>
      </c>
      <c r="H2591" s="9">
        <v>0.15000000000000002</v>
      </c>
      <c r="I2591" s="9">
        <v>2.8000000000000001E-2</v>
      </c>
      <c r="J2591" s="9">
        <v>0.13200000000000001</v>
      </c>
      <c r="K2591" s="10">
        <v>0.4453333333333333</v>
      </c>
      <c r="L2591" s="9">
        <v>0.8478</v>
      </c>
      <c r="M2591" s="9">
        <v>0.52164999999999995</v>
      </c>
      <c r="N2591" s="10">
        <v>0.36</v>
      </c>
      <c r="O2591" s="10">
        <v>0.44</v>
      </c>
      <c r="P2591" s="9">
        <v>0.3</v>
      </c>
      <c r="Q2591" s="10">
        <v>7.4999999999999997E-2</v>
      </c>
      <c r="R2591" s="9">
        <v>0.88680000000000003</v>
      </c>
      <c r="S2591" s="9">
        <v>0.23119170731707417</v>
      </c>
      <c r="T2591" s="11">
        <v>0.16898395799999999</v>
      </c>
      <c r="U2591" s="9">
        <v>1.2607086949999999E-2</v>
      </c>
      <c r="V2591" s="10">
        <v>2.787153685E-2</v>
      </c>
      <c r="W2591" s="9">
        <v>8.2579139883161373E-2</v>
      </c>
      <c r="X2591" s="9">
        <v>0.117909652069053</v>
      </c>
      <c r="Y2591" s="9">
        <v>0.2340000000000001</v>
      </c>
      <c r="Z2591" s="9">
        <v>0.69</v>
      </c>
      <c r="AA2591" s="10">
        <v>0.37134457682190936</v>
      </c>
      <c r="AB2591" s="9">
        <v>0.20619999963790181</v>
      </c>
      <c r="AC2591" s="9">
        <v>0.61599999999999999</v>
      </c>
      <c r="AD2591" s="10">
        <v>0.28101360391132801</v>
      </c>
      <c r="AE2591" s="10">
        <v>0.46759715488949205</v>
      </c>
      <c r="AF2591" s="9">
        <v>0.12623791091471667</v>
      </c>
      <c r="AG2591" s="9" t="e">
        <v>#N/A</v>
      </c>
    </row>
    <row r="2592" spans="3:33">
      <c r="C2592" t="s">
        <v>362</v>
      </c>
      <c r="D2592">
        <v>2005</v>
      </c>
      <c r="E2592" s="9">
        <v>7.758574057037719E-2</v>
      </c>
      <c r="F2592" s="9">
        <v>0.24530000000000002</v>
      </c>
      <c r="G2592" s="9">
        <v>0.14000000000000001</v>
      </c>
      <c r="H2592" s="9">
        <v>0.15000000000000002</v>
      </c>
      <c r="I2592" s="9">
        <v>2.8000000000000001E-2</v>
      </c>
      <c r="J2592" s="9">
        <v>0.12</v>
      </c>
      <c r="K2592" s="10">
        <v>0.4453333333333333</v>
      </c>
      <c r="L2592" s="9">
        <v>0.84900000000000009</v>
      </c>
      <c r="M2592" s="9">
        <v>0.5745136363636667</v>
      </c>
      <c r="N2592" s="10">
        <v>0.36</v>
      </c>
      <c r="O2592" s="10">
        <v>0.4</v>
      </c>
      <c r="P2592" s="9">
        <v>0.3</v>
      </c>
      <c r="Q2592" s="10">
        <v>7.4999999999999997E-2</v>
      </c>
      <c r="R2592" s="9">
        <v>0.8887733333333333</v>
      </c>
      <c r="S2592" s="9">
        <v>0.22549170731707391</v>
      </c>
      <c r="T2592" s="11">
        <v>0.16898395799999999</v>
      </c>
      <c r="U2592" s="9">
        <v>1.196617644E-2</v>
      </c>
      <c r="V2592" s="10">
        <v>2.6427661750000001E-2</v>
      </c>
      <c r="W2592" s="9">
        <v>8.2579139883161373E-2</v>
      </c>
      <c r="X2592" s="9">
        <v>0.117909652069053</v>
      </c>
      <c r="Y2592" s="9">
        <v>0.2340000000000001</v>
      </c>
      <c r="Z2592" s="9">
        <v>0.69</v>
      </c>
      <c r="AA2592" s="10">
        <v>0.37134457682190936</v>
      </c>
      <c r="AB2592" s="9">
        <v>0.22239999927580356</v>
      </c>
      <c r="AC2592" s="9">
        <v>0.61</v>
      </c>
      <c r="AD2592" s="10">
        <v>0.23392153730186802</v>
      </c>
      <c r="AE2592" s="10">
        <v>0.4583857129551</v>
      </c>
      <c r="AF2592" s="9">
        <v>0.18991791516959333</v>
      </c>
      <c r="AG2592" s="9" t="e">
        <v>#N/A</v>
      </c>
    </row>
    <row r="2593" spans="3:33">
      <c r="C2593" t="s">
        <v>362</v>
      </c>
      <c r="D2593">
        <v>2006</v>
      </c>
      <c r="E2593" s="9">
        <v>7.758574057037719E-2</v>
      </c>
      <c r="F2593" s="9">
        <v>0.25020599989034237</v>
      </c>
      <c r="G2593" s="9">
        <v>0.12666666666666671</v>
      </c>
      <c r="H2593" s="9">
        <v>0.15000000000000002</v>
      </c>
      <c r="I2593" s="9">
        <v>2.8000000000000001E-2</v>
      </c>
      <c r="J2593" s="9">
        <v>0.10999999999999999</v>
      </c>
      <c r="K2593" s="10">
        <v>0.4453333333333333</v>
      </c>
      <c r="L2593" s="9">
        <v>0.84900000000000009</v>
      </c>
      <c r="M2593" s="9">
        <v>0.53873333333333329</v>
      </c>
      <c r="N2593" s="10">
        <v>0.36</v>
      </c>
      <c r="O2593" s="10">
        <v>0.39</v>
      </c>
      <c r="P2593" s="9">
        <v>0.3</v>
      </c>
      <c r="Q2593" s="10">
        <v>7.4999999999999997E-2</v>
      </c>
      <c r="R2593" s="9">
        <v>0.88610666666666671</v>
      </c>
      <c r="S2593" s="9">
        <v>0.22209317073170809</v>
      </c>
      <c r="T2593" s="11">
        <v>0.16898395799999999</v>
      </c>
      <c r="U2593" s="9">
        <v>1.1364457509999999E-2</v>
      </c>
      <c r="V2593" s="10">
        <v>2.5164962000000003E-2</v>
      </c>
      <c r="W2593" s="9">
        <v>8.2579139883161373E-2</v>
      </c>
      <c r="X2593" s="9">
        <v>0.117909652069053</v>
      </c>
      <c r="Y2593" s="9">
        <v>0.2340000000000001</v>
      </c>
      <c r="Z2593" s="9">
        <v>0.69</v>
      </c>
      <c r="AA2593" s="10">
        <v>0.37134457682190936</v>
      </c>
      <c r="AB2593" s="9">
        <v>0.23859999891370531</v>
      </c>
      <c r="AC2593" s="9">
        <v>0.58700000000000008</v>
      </c>
      <c r="AD2593" s="10">
        <v>0.18657892996453401</v>
      </c>
      <c r="AE2593" s="10">
        <v>0.45478478801820599</v>
      </c>
      <c r="AF2593" s="9">
        <v>0.3024180048498667</v>
      </c>
      <c r="AG2593" s="9" t="e">
        <v>#N/A</v>
      </c>
    </row>
    <row r="2594" spans="3:33">
      <c r="C2594" t="s">
        <v>362</v>
      </c>
      <c r="D2594">
        <v>2007</v>
      </c>
      <c r="E2594" s="9">
        <v>7.758574057037719E-2</v>
      </c>
      <c r="F2594" s="9">
        <v>0.25511199978068472</v>
      </c>
      <c r="G2594" s="9">
        <v>0.11333333333333329</v>
      </c>
      <c r="H2594" s="9">
        <v>0.15000000000000002</v>
      </c>
      <c r="I2594" s="9">
        <v>2.8000000000000001E-2</v>
      </c>
      <c r="J2594" s="9">
        <v>9.9999999999999978E-2</v>
      </c>
      <c r="K2594" s="10">
        <v>0.4453333333333333</v>
      </c>
      <c r="L2594" s="9">
        <v>0.84900000000000009</v>
      </c>
      <c r="M2594" s="9">
        <v>0.51613833333333337</v>
      </c>
      <c r="N2594" s="10">
        <v>0.36</v>
      </c>
      <c r="O2594" s="10">
        <v>0.38</v>
      </c>
      <c r="P2594" s="9">
        <v>0.3</v>
      </c>
      <c r="Q2594" s="10">
        <v>7.4999999999999997E-2</v>
      </c>
      <c r="R2594" s="9">
        <v>0.88344</v>
      </c>
      <c r="S2594" s="9">
        <v>0.21975024390243991</v>
      </c>
      <c r="T2594" s="11">
        <v>0.16898395799999999</v>
      </c>
      <c r="U2594" s="9">
        <v>1.6461081860000001E-2</v>
      </c>
      <c r="V2594" s="10">
        <v>2.390226225E-2</v>
      </c>
      <c r="W2594" s="9">
        <v>8.2579139883161373E-2</v>
      </c>
      <c r="X2594" s="9">
        <v>0.117909652069053</v>
      </c>
      <c r="Y2594" s="9">
        <v>0.2340000000000001</v>
      </c>
      <c r="Z2594" s="9">
        <v>0.69</v>
      </c>
      <c r="AA2594" s="10">
        <v>0.37134457682190936</v>
      </c>
      <c r="AB2594" s="9">
        <v>0.25479999855160718</v>
      </c>
      <c r="AC2594" s="9">
        <v>0.59399999999999997</v>
      </c>
      <c r="AD2594" s="10">
        <v>0.108177383475866</v>
      </c>
      <c r="AE2594" s="10">
        <v>0.41690708473614002</v>
      </c>
      <c r="AF2594" s="9">
        <v>0.44330551390971223</v>
      </c>
      <c r="AG2594" s="9" t="e">
        <v>#N/A</v>
      </c>
    </row>
    <row r="2595" spans="3:33">
      <c r="C2595" t="s">
        <v>362</v>
      </c>
      <c r="D2595">
        <v>2008</v>
      </c>
      <c r="E2595" s="9">
        <v>7.758574057037719E-2</v>
      </c>
      <c r="F2595" s="9">
        <v>0.26001799967102707</v>
      </c>
      <c r="G2595" s="9">
        <v>9.9999999999999978E-2</v>
      </c>
      <c r="H2595" s="9">
        <v>0.15000000000000002</v>
      </c>
      <c r="I2595" s="9">
        <v>2.8000000000000001E-2</v>
      </c>
      <c r="J2595" s="9">
        <v>8.9999999999999969E-2</v>
      </c>
      <c r="K2595" s="10">
        <v>0.4453333333333333</v>
      </c>
      <c r="L2595" s="9">
        <v>0.84900000000000009</v>
      </c>
      <c r="M2595" s="9">
        <v>0.52618133333333339</v>
      </c>
      <c r="N2595" s="10">
        <v>0.36</v>
      </c>
      <c r="O2595" s="10">
        <v>0.38759999983012677</v>
      </c>
      <c r="P2595" s="9">
        <v>0.3</v>
      </c>
      <c r="Q2595" s="10">
        <v>7.4999999999999997E-2</v>
      </c>
      <c r="R2595" s="9">
        <v>0.88344</v>
      </c>
      <c r="S2595" s="9">
        <v>0.21745756097561009</v>
      </c>
      <c r="T2595" s="11">
        <v>0.16898395799999999</v>
      </c>
      <c r="U2595" s="9">
        <v>1.8402716699999998E-2</v>
      </c>
      <c r="V2595" s="10">
        <v>2.2639562500000002E-2</v>
      </c>
      <c r="W2595" s="9">
        <v>8.2579139883161373E-2</v>
      </c>
      <c r="X2595" s="9">
        <v>0.117909652069053</v>
      </c>
      <c r="Y2595" s="9">
        <v>0.2340000000000001</v>
      </c>
      <c r="Z2595" s="9">
        <v>0.69</v>
      </c>
      <c r="AA2595" s="10">
        <v>0.37134457682190936</v>
      </c>
      <c r="AB2595" s="9">
        <v>0.27099999818950893</v>
      </c>
      <c r="AC2595" s="9">
        <v>0.58399999999999996</v>
      </c>
      <c r="AD2595" s="10">
        <v>0.10384191320357998</v>
      </c>
      <c r="AE2595" s="10">
        <v>0.41845855059450604</v>
      </c>
      <c r="AF2595" s="9">
        <v>0.61092046752657225</v>
      </c>
      <c r="AG2595" s="9" t="e">
        <v>#N/A</v>
      </c>
    </row>
    <row r="2596" spans="3:33">
      <c r="C2596" t="s">
        <v>362</v>
      </c>
      <c r="D2596">
        <v>2009</v>
      </c>
      <c r="E2596" s="9">
        <v>7.758574057037719E-2</v>
      </c>
      <c r="F2596" s="9">
        <v>0.26492399956136942</v>
      </c>
      <c r="G2596" s="9">
        <v>0.1179999995976686</v>
      </c>
      <c r="H2596" s="9">
        <v>0.15000000000000002</v>
      </c>
      <c r="I2596" s="9">
        <v>2.8000000000000001E-2</v>
      </c>
      <c r="J2596" s="9">
        <v>0.10819999959319826</v>
      </c>
      <c r="K2596" s="10">
        <v>0.4453333333333333</v>
      </c>
      <c r="L2596" s="9">
        <v>0.84900000000000009</v>
      </c>
      <c r="M2596" s="9">
        <v>0.52618133333333339</v>
      </c>
      <c r="N2596" s="10">
        <v>0.36</v>
      </c>
      <c r="O2596" s="10">
        <v>0.39519999966025354</v>
      </c>
      <c r="P2596" s="9">
        <v>0.3</v>
      </c>
      <c r="Q2596" s="10">
        <v>7.4999999999999997E-2</v>
      </c>
      <c r="R2596" s="9">
        <v>0.88344</v>
      </c>
      <c r="S2596" s="9">
        <v>0.24710840909334986</v>
      </c>
      <c r="T2596" s="11">
        <v>0.16898395799999999</v>
      </c>
      <c r="U2596" s="9">
        <v>1.9524016509999999E-2</v>
      </c>
      <c r="V2596" s="10">
        <v>2.3092353739879327E-2</v>
      </c>
      <c r="W2596" s="9">
        <v>8.2579139883161373E-2</v>
      </c>
      <c r="X2596" s="9">
        <v>0.117909652069053</v>
      </c>
      <c r="Y2596" s="9">
        <v>0.2340000000000001</v>
      </c>
      <c r="Z2596" s="9">
        <v>0.69</v>
      </c>
      <c r="AA2596" s="10">
        <v>0.37134457682190936</v>
      </c>
      <c r="AB2596" s="9">
        <v>0.28719999782741068</v>
      </c>
      <c r="AC2596" s="9">
        <v>0.56000000000000005</v>
      </c>
      <c r="AD2596" s="10">
        <v>0.23434461151733399</v>
      </c>
      <c r="AE2596" s="10">
        <v>0.39982762928179805</v>
      </c>
      <c r="AF2596" s="9">
        <v>0.77137012598976551</v>
      </c>
      <c r="AG2596" s="9" t="e">
        <v>#N/A</v>
      </c>
    </row>
    <row r="2597" spans="3:33">
      <c r="C2597" t="s">
        <v>362</v>
      </c>
      <c r="D2597">
        <v>2010</v>
      </c>
      <c r="E2597" s="9">
        <v>7.758574057037719E-2</v>
      </c>
      <c r="F2597" s="9">
        <v>0.26982999945171182</v>
      </c>
      <c r="G2597" s="9">
        <v>0.13599999919533734</v>
      </c>
      <c r="H2597" s="9">
        <v>0.15000000000000002</v>
      </c>
      <c r="I2597" s="9">
        <v>2.8000000000000001E-2</v>
      </c>
      <c r="J2597" s="9">
        <v>0.12639999918639655</v>
      </c>
      <c r="K2597" s="10">
        <v>0.4453333333333333</v>
      </c>
      <c r="L2597" s="9">
        <v>0.85748999981023377</v>
      </c>
      <c r="M2597" s="9">
        <v>0.52618133333333339</v>
      </c>
      <c r="N2597" s="10">
        <v>0.36</v>
      </c>
      <c r="O2597" s="10">
        <v>0.40279999949038031</v>
      </c>
      <c r="P2597" s="9">
        <v>0.3</v>
      </c>
      <c r="Q2597" s="10">
        <v>7.4999999999999997E-2</v>
      </c>
      <c r="R2597" s="9">
        <v>0.88344</v>
      </c>
      <c r="S2597" s="9">
        <v>0.2767592572110894</v>
      </c>
      <c r="T2597" s="11">
        <v>0.16898395799999999</v>
      </c>
      <c r="U2597" s="9">
        <v>1.9719256670736041E-2</v>
      </c>
      <c r="V2597" s="10">
        <v>2.3545144979758657E-2</v>
      </c>
      <c r="W2597" s="9">
        <v>8.2579139883161373E-2</v>
      </c>
      <c r="X2597" s="9">
        <v>0.117909652069053</v>
      </c>
      <c r="Y2597" s="9">
        <v>0.2340000000000001</v>
      </c>
      <c r="Z2597" s="9">
        <v>0.69</v>
      </c>
      <c r="AA2597" s="10">
        <v>0.37134457682190936</v>
      </c>
      <c r="AB2597" s="9">
        <v>0.30339999746531243</v>
      </c>
      <c r="AC2597" s="9">
        <v>0.54600000000000004</v>
      </c>
      <c r="AD2597" s="10">
        <v>0.23700116534278201</v>
      </c>
      <c r="AE2597" s="10">
        <v>0.40082935296658972</v>
      </c>
      <c r="AF2597" s="9">
        <v>0.76365642490228258</v>
      </c>
      <c r="AG2597" s="9" t="e">
        <v>#N/A</v>
      </c>
    </row>
    <row r="2598" spans="3:33">
      <c r="C2598" t="s">
        <v>364</v>
      </c>
      <c r="D2598">
        <v>1995</v>
      </c>
      <c r="E2598" s="9">
        <v>1</v>
      </c>
      <c r="F2598" s="9">
        <v>0.27600000000000002</v>
      </c>
      <c r="G2598" s="9">
        <v>0.37</v>
      </c>
      <c r="H2598" s="9">
        <v>0.375</v>
      </c>
      <c r="I2598" s="9">
        <v>0.17</v>
      </c>
      <c r="J2598" s="9">
        <v>0.66999999999999993</v>
      </c>
      <c r="K2598" s="10">
        <v>0.94450000000000001</v>
      </c>
      <c r="L2598" s="9">
        <v>0.68700000000000006</v>
      </c>
      <c r="M2598" s="9">
        <v>0.97628006293024483</v>
      </c>
      <c r="N2598" s="10">
        <v>0.06</v>
      </c>
      <c r="O2598" s="10">
        <v>0.08</v>
      </c>
      <c r="P2598" s="9">
        <v>1</v>
      </c>
      <c r="Q2598" s="10">
        <v>0.78249999999999997</v>
      </c>
      <c r="R2598" s="9">
        <v>0.94640000000000002</v>
      </c>
      <c r="S2598" s="9">
        <v>0.61135414634146401</v>
      </c>
      <c r="T2598" s="11">
        <v>0.53023909999999996</v>
      </c>
      <c r="U2598" s="9">
        <v>3.1726013800000004E-3</v>
      </c>
      <c r="V2598" s="10">
        <v>1</v>
      </c>
      <c r="W2598" s="9">
        <v>1.3117162498819748E-3</v>
      </c>
      <c r="X2598" s="9">
        <v>5.5283365736773201E-3</v>
      </c>
      <c r="Y2598" s="9">
        <v>0.68599999999999994</v>
      </c>
      <c r="Z2598" s="9">
        <v>0</v>
      </c>
      <c r="AA2598" s="10">
        <v>7.575757575757576E-3</v>
      </c>
      <c r="AB2598" s="9">
        <v>0.63799999239999994</v>
      </c>
      <c r="AC2598" s="9">
        <v>0.39399999999999996</v>
      </c>
      <c r="AD2598" s="10">
        <v>0</v>
      </c>
      <c r="AE2598" s="10">
        <v>0.11756724389832404</v>
      </c>
      <c r="AF2598" s="9">
        <v>7.5690382067158105E-5</v>
      </c>
      <c r="AG2598" s="9">
        <v>5.6934780025971257E-2</v>
      </c>
    </row>
    <row r="2599" spans="3:33">
      <c r="C2599" t="s">
        <v>364</v>
      </c>
      <c r="D2599">
        <v>1996</v>
      </c>
      <c r="E2599" s="9">
        <v>1</v>
      </c>
      <c r="F2599" s="9">
        <v>0.33596000000000004</v>
      </c>
      <c r="G2599" s="9">
        <v>0.374</v>
      </c>
      <c r="H2599" s="9">
        <v>0.375</v>
      </c>
      <c r="I2599" s="9">
        <v>0.17</v>
      </c>
      <c r="J2599" s="9">
        <v>0.66799999999999993</v>
      </c>
      <c r="K2599" s="10">
        <v>0.94450000000000001</v>
      </c>
      <c r="L2599" s="9">
        <v>0.6774</v>
      </c>
      <c r="M2599" s="9">
        <v>0.97643779570759737</v>
      </c>
      <c r="N2599" s="10">
        <v>0.06</v>
      </c>
      <c r="O2599" s="10">
        <v>0.09</v>
      </c>
      <c r="P2599" s="9">
        <v>1</v>
      </c>
      <c r="Q2599" s="10">
        <v>0.78249999999999997</v>
      </c>
      <c r="R2599" s="9">
        <v>0.94640000000000002</v>
      </c>
      <c r="S2599" s="9">
        <v>0.60416195121951399</v>
      </c>
      <c r="T2599" s="11">
        <v>0.53023909999999996</v>
      </c>
      <c r="U2599" s="9">
        <v>1.6554722639999998E-2</v>
      </c>
      <c r="V2599" s="10">
        <v>1</v>
      </c>
      <c r="W2599" s="9">
        <v>1.3117162498819748E-3</v>
      </c>
      <c r="X2599" s="9">
        <v>5.5283365736773201E-3</v>
      </c>
      <c r="Y2599" s="9">
        <v>0.68599999999999994</v>
      </c>
      <c r="Z2599" s="9">
        <v>0</v>
      </c>
      <c r="AA2599" s="10">
        <v>7.575757575757576E-3</v>
      </c>
      <c r="AB2599" s="9">
        <v>0.63700000759999997</v>
      </c>
      <c r="AC2599" s="9">
        <v>0.39200000000000002</v>
      </c>
      <c r="AD2599" s="10">
        <v>0</v>
      </c>
      <c r="AE2599" s="10">
        <v>0.10976249395180999</v>
      </c>
      <c r="AF2599" s="9">
        <v>7.7235083706766672E-5</v>
      </c>
      <c r="AG2599" s="9">
        <v>5.8096714285714286E-2</v>
      </c>
    </row>
    <row r="2600" spans="3:33">
      <c r="C2600" t="s">
        <v>364</v>
      </c>
      <c r="D2600">
        <v>1997</v>
      </c>
      <c r="E2600" s="9">
        <v>1</v>
      </c>
      <c r="F2600" s="9">
        <v>0.39591999999999999</v>
      </c>
      <c r="G2600" s="9">
        <v>0.378</v>
      </c>
      <c r="H2600" s="9">
        <v>0.375</v>
      </c>
      <c r="I2600" s="9">
        <v>0.17</v>
      </c>
      <c r="J2600" s="9">
        <v>0.66600000000000004</v>
      </c>
      <c r="K2600" s="10">
        <v>0.94450000000000001</v>
      </c>
      <c r="L2600" s="9">
        <v>0.66780000000000006</v>
      </c>
      <c r="M2600" s="9">
        <v>0.97636140184038189</v>
      </c>
      <c r="N2600" s="10">
        <v>0.06</v>
      </c>
      <c r="O2600" s="10">
        <v>0.11</v>
      </c>
      <c r="P2600" s="9">
        <v>1</v>
      </c>
      <c r="Q2600" s="10">
        <v>0.78249999999999997</v>
      </c>
      <c r="R2600" s="9">
        <v>0.94640000000000002</v>
      </c>
      <c r="S2600" s="9">
        <v>0.59732878048780602</v>
      </c>
      <c r="T2600" s="11">
        <v>0.53023909999999996</v>
      </c>
      <c r="U2600" s="9">
        <v>1.6894908609999999E-2</v>
      </c>
      <c r="V2600" s="10">
        <v>1</v>
      </c>
      <c r="W2600" s="9">
        <v>1.3117162498819748E-3</v>
      </c>
      <c r="X2600" s="9">
        <v>5.5283365736773201E-3</v>
      </c>
      <c r="Y2600" s="9">
        <v>0.68599999999999994</v>
      </c>
      <c r="Z2600" s="9">
        <v>0</v>
      </c>
      <c r="AA2600" s="10">
        <v>7.575757575757576E-3</v>
      </c>
      <c r="AB2600" s="9">
        <v>0.63700000759999997</v>
      </c>
      <c r="AC2600" s="9">
        <v>0.39899999999999997</v>
      </c>
      <c r="AD2600" s="10">
        <v>3.8800632049207008E-2</v>
      </c>
      <c r="AE2600" s="10">
        <v>0.12965364593961698</v>
      </c>
      <c r="AF2600" s="9">
        <v>1.3002533550505554E-4</v>
      </c>
      <c r="AG2600" s="9">
        <v>6.7184952380952387E-2</v>
      </c>
    </row>
    <row r="2601" spans="3:33">
      <c r="C2601" t="s">
        <v>364</v>
      </c>
      <c r="D2601">
        <v>1998</v>
      </c>
      <c r="E2601" s="9">
        <v>1</v>
      </c>
      <c r="F2601" s="9">
        <v>0.45588000000000001</v>
      </c>
      <c r="G2601" s="9">
        <v>0.38200000000000001</v>
      </c>
      <c r="H2601" s="9">
        <v>0.375</v>
      </c>
      <c r="I2601" s="9">
        <v>0.17</v>
      </c>
      <c r="J2601" s="9">
        <v>0.66399999999999992</v>
      </c>
      <c r="K2601" s="10">
        <v>0.94450000000000001</v>
      </c>
      <c r="L2601" s="9">
        <v>0.6581999999999999</v>
      </c>
      <c r="M2601" s="9">
        <v>0.97627304842672724</v>
      </c>
      <c r="N2601" s="10">
        <v>0.06</v>
      </c>
      <c r="O2601" s="10">
        <v>0.12</v>
      </c>
      <c r="P2601" s="9">
        <v>1</v>
      </c>
      <c r="Q2601" s="10">
        <v>0.78249999999999997</v>
      </c>
      <c r="R2601" s="9">
        <v>0.94640000000000002</v>
      </c>
      <c r="S2601" s="9">
        <v>0.59085414634146405</v>
      </c>
      <c r="T2601" s="11">
        <v>0.53023909999999996</v>
      </c>
      <c r="U2601" s="9">
        <v>9.199264510000001E-3</v>
      </c>
      <c r="V2601" s="10">
        <v>1</v>
      </c>
      <c r="W2601" s="9">
        <v>1.3117162498819748E-3</v>
      </c>
      <c r="X2601" s="9">
        <v>5.5283365736773201E-3</v>
      </c>
      <c r="Y2601" s="9">
        <v>0.68599999999999994</v>
      </c>
      <c r="Z2601" s="9">
        <v>0</v>
      </c>
      <c r="AA2601" s="10">
        <v>7.575757575757576E-3</v>
      </c>
      <c r="AB2601" s="9">
        <v>0.63700000759999997</v>
      </c>
      <c r="AC2601" s="9">
        <v>0.38299999999999995</v>
      </c>
      <c r="AD2601" s="10">
        <v>8.9585510696864018E-2</v>
      </c>
      <c r="AE2601" s="10">
        <v>0.14954479792742398</v>
      </c>
      <c r="AF2601" s="9">
        <v>2.8696951994954445E-4</v>
      </c>
      <c r="AG2601" s="9">
        <v>7.6273190476190481E-2</v>
      </c>
    </row>
    <row r="2602" spans="3:33">
      <c r="C2602" t="s">
        <v>364</v>
      </c>
      <c r="D2602">
        <v>1999</v>
      </c>
      <c r="E2602" s="9">
        <v>1</v>
      </c>
      <c r="F2602" s="9">
        <v>0.51583999999999997</v>
      </c>
      <c r="G2602" s="9">
        <v>0.38600000000000001</v>
      </c>
      <c r="H2602" s="9">
        <v>0.375</v>
      </c>
      <c r="I2602" s="9">
        <v>0.17</v>
      </c>
      <c r="J2602" s="9">
        <v>0.66200000000000003</v>
      </c>
      <c r="K2602" s="10">
        <v>0.94450000000000001</v>
      </c>
      <c r="L2602" s="9">
        <v>0.64859999999999995</v>
      </c>
      <c r="M2602" s="9">
        <v>0.97620039885407772</v>
      </c>
      <c r="N2602" s="10">
        <v>0.06</v>
      </c>
      <c r="O2602" s="10">
        <v>0.14000000000000001</v>
      </c>
      <c r="P2602" s="9">
        <v>1</v>
      </c>
      <c r="Q2602" s="10">
        <v>0.78249999999999997</v>
      </c>
      <c r="R2602" s="9">
        <v>0.94640000000000002</v>
      </c>
      <c r="S2602" s="9">
        <v>0.58474780487805011</v>
      </c>
      <c r="T2602" s="11">
        <v>0.53023909999999996</v>
      </c>
      <c r="U2602" s="9">
        <v>2.0686358679999999E-2</v>
      </c>
      <c r="V2602" s="10">
        <v>0.98572449735000001</v>
      </c>
      <c r="W2602" s="9">
        <v>1.3117162498819748E-3</v>
      </c>
      <c r="X2602" s="9">
        <v>5.5283365736773201E-3</v>
      </c>
      <c r="Y2602" s="9">
        <v>0.68599999999999994</v>
      </c>
      <c r="Z2602" s="9">
        <v>0</v>
      </c>
      <c r="AA2602" s="10">
        <v>7.575757575757576E-3</v>
      </c>
      <c r="AB2602" s="9">
        <v>0.63700000759999997</v>
      </c>
      <c r="AC2602" s="9">
        <v>0.39600000000000002</v>
      </c>
      <c r="AD2602" s="10">
        <v>5.6318555491851011E-2</v>
      </c>
      <c r="AE2602" s="10">
        <v>0.16188503795957701</v>
      </c>
      <c r="AF2602" s="9">
        <v>4.2344277713525556E-4</v>
      </c>
      <c r="AG2602" s="9">
        <v>8.5361428571428574E-2</v>
      </c>
    </row>
    <row r="2603" spans="3:33">
      <c r="C2603" t="s">
        <v>364</v>
      </c>
      <c r="D2603">
        <v>2000</v>
      </c>
      <c r="E2603" s="9">
        <v>1</v>
      </c>
      <c r="F2603" s="9">
        <v>0.57579999999999998</v>
      </c>
      <c r="G2603" s="9">
        <v>0.39</v>
      </c>
      <c r="H2603" s="9">
        <v>0.375</v>
      </c>
      <c r="I2603" s="9">
        <v>0.17</v>
      </c>
      <c r="J2603" s="9">
        <v>0.65999999999999992</v>
      </c>
      <c r="K2603" s="10">
        <v>0.94450000000000001</v>
      </c>
      <c r="L2603" s="9">
        <v>0.63900000000000001</v>
      </c>
      <c r="M2603" s="9">
        <v>0.97563607436155142</v>
      </c>
      <c r="N2603" s="10">
        <v>0.06</v>
      </c>
      <c r="O2603" s="10">
        <v>0.26</v>
      </c>
      <c r="P2603" s="9">
        <v>1</v>
      </c>
      <c r="Q2603" s="10">
        <v>0.78249999999999997</v>
      </c>
      <c r="R2603" s="9">
        <v>0.94640000000000002</v>
      </c>
      <c r="S2603" s="9">
        <v>0.57904878048780595</v>
      </c>
      <c r="T2603" s="11">
        <v>0.53023909999999996</v>
      </c>
      <c r="U2603" s="9">
        <v>4.3865482150000003E-2</v>
      </c>
      <c r="V2603" s="10">
        <v>0.96249663424999998</v>
      </c>
      <c r="W2603" s="9">
        <v>1.3117162498819748E-3</v>
      </c>
      <c r="X2603" s="9">
        <v>5.5283365736773201E-3</v>
      </c>
      <c r="Y2603" s="9">
        <v>0.68599999999999994</v>
      </c>
      <c r="Z2603" s="9">
        <v>0</v>
      </c>
      <c r="AA2603" s="10">
        <v>7.575757575757576E-3</v>
      </c>
      <c r="AB2603" s="9">
        <v>0.63700000759999997</v>
      </c>
      <c r="AC2603" s="9">
        <v>0.47200000000000003</v>
      </c>
      <c r="AD2603" s="10">
        <v>2.3051600286837993E-2</v>
      </c>
      <c r="AE2603" s="10">
        <v>0.17422527799173002</v>
      </c>
      <c r="AF2603" s="9">
        <v>7.3216758883174436E-4</v>
      </c>
      <c r="AG2603" s="9">
        <v>8.4700999999999999E-2</v>
      </c>
    </row>
    <row r="2604" spans="3:33">
      <c r="C2604" t="s">
        <v>364</v>
      </c>
      <c r="D2604">
        <v>2001</v>
      </c>
      <c r="E2604" s="9">
        <v>1</v>
      </c>
      <c r="F2604" s="9">
        <v>0.58731599974259729</v>
      </c>
      <c r="G2604" s="9">
        <v>0.39400000000000002</v>
      </c>
      <c r="H2604" s="9">
        <v>0.375</v>
      </c>
      <c r="I2604" s="9">
        <v>0.17</v>
      </c>
      <c r="J2604" s="9">
        <v>0.65999999999999992</v>
      </c>
      <c r="K2604" s="10">
        <v>0.94450000000000001</v>
      </c>
      <c r="L2604" s="9">
        <v>0.62960000000000005</v>
      </c>
      <c r="M2604" s="9">
        <v>0.97530659345196746</v>
      </c>
      <c r="N2604" s="10">
        <v>0.06</v>
      </c>
      <c r="O2604" s="10">
        <v>0.22</v>
      </c>
      <c r="P2604" s="9">
        <v>1</v>
      </c>
      <c r="Q2604" s="10">
        <v>0.78249999999999997</v>
      </c>
      <c r="R2604" s="9">
        <v>0.94640000000000002</v>
      </c>
      <c r="S2604" s="9">
        <v>0.57375707317073199</v>
      </c>
      <c r="T2604" s="11">
        <v>0.53023909999999996</v>
      </c>
      <c r="U2604" s="9">
        <v>4.467393326E-2</v>
      </c>
      <c r="V2604" s="10">
        <v>0.94093113195</v>
      </c>
      <c r="W2604" s="9">
        <v>1.3117162498819748E-3</v>
      </c>
      <c r="X2604" s="9">
        <v>5.5283365736773201E-3</v>
      </c>
      <c r="Y2604" s="9">
        <v>0.68599999999999994</v>
      </c>
      <c r="Z2604" s="9">
        <v>0</v>
      </c>
      <c r="AA2604" s="10">
        <v>7.575757575757576E-3</v>
      </c>
      <c r="AB2604" s="9">
        <v>0.63700000759999997</v>
      </c>
      <c r="AC2604" s="9">
        <v>0.46256000021100052</v>
      </c>
      <c r="AD2604" s="10">
        <v>5.9489420570830023E-2</v>
      </c>
      <c r="AE2604" s="10">
        <v>0.189027683617259</v>
      </c>
      <c r="AF2604" s="9">
        <v>3.2350388495156666E-3</v>
      </c>
      <c r="AG2604" s="9">
        <v>8.3006980037864303E-2</v>
      </c>
    </row>
    <row r="2605" spans="3:33">
      <c r="C2605" t="s">
        <v>364</v>
      </c>
      <c r="D2605">
        <v>2002</v>
      </c>
      <c r="E2605" s="9">
        <v>1</v>
      </c>
      <c r="F2605" s="9">
        <v>0.59883199948519472</v>
      </c>
      <c r="G2605" s="9">
        <v>0.39800000000000002</v>
      </c>
      <c r="H2605" s="9">
        <v>0.375</v>
      </c>
      <c r="I2605" s="9">
        <v>0.17</v>
      </c>
      <c r="J2605" s="9">
        <v>0.65999999999999992</v>
      </c>
      <c r="K2605" s="10">
        <v>0.94450000000000001</v>
      </c>
      <c r="L2605" s="9">
        <v>0.62020000000000008</v>
      </c>
      <c r="M2605" s="9">
        <v>0.9750094529709894</v>
      </c>
      <c r="N2605" s="10">
        <v>0.06</v>
      </c>
      <c r="O2605" s="10">
        <v>0.26</v>
      </c>
      <c r="P2605" s="9">
        <v>1</v>
      </c>
      <c r="Q2605" s="10">
        <v>0.78249999999999997</v>
      </c>
      <c r="R2605" s="9">
        <v>0.94640000000000002</v>
      </c>
      <c r="S2605" s="9">
        <v>0.56877317073170808</v>
      </c>
      <c r="T2605" s="11">
        <v>0.53023909999999996</v>
      </c>
      <c r="U2605" s="9">
        <v>3.4922483050000001E-2</v>
      </c>
      <c r="V2605" s="10">
        <v>0.9193656296499999</v>
      </c>
      <c r="W2605" s="9">
        <v>1.3117162498819748E-3</v>
      </c>
      <c r="X2605" s="9">
        <v>5.5283365736773201E-3</v>
      </c>
      <c r="Y2605" s="9">
        <v>0.68599999999999994</v>
      </c>
      <c r="Z2605" s="9">
        <v>0</v>
      </c>
      <c r="AA2605" s="10">
        <v>7.575757575757576E-3</v>
      </c>
      <c r="AB2605" s="9">
        <v>0.64426000728572641</v>
      </c>
      <c r="AC2605" s="9">
        <v>0.4531200004220009</v>
      </c>
      <c r="AD2605" s="10">
        <v>9.592724085482196E-2</v>
      </c>
      <c r="AE2605" s="10">
        <v>0.203830089242788</v>
      </c>
      <c r="AF2605" s="9">
        <v>5.8224072935806667E-3</v>
      </c>
      <c r="AG2605" s="9">
        <v>8.1312960075728594E-2</v>
      </c>
    </row>
    <row r="2606" spans="3:33">
      <c r="C2606" t="s">
        <v>364</v>
      </c>
      <c r="D2606">
        <v>2003</v>
      </c>
      <c r="E2606" s="9">
        <v>1</v>
      </c>
      <c r="F2606" s="9">
        <v>0.61034799922779204</v>
      </c>
      <c r="G2606" s="9">
        <v>0.40200000000000002</v>
      </c>
      <c r="H2606" s="9">
        <v>0.375</v>
      </c>
      <c r="I2606" s="9">
        <v>0.17</v>
      </c>
      <c r="J2606" s="9">
        <v>0.65999999999999992</v>
      </c>
      <c r="K2606" s="10">
        <v>0.94450000000000001</v>
      </c>
      <c r="L2606" s="9">
        <v>0.61080000000000001</v>
      </c>
      <c r="M2606" s="9">
        <v>0.97532332183949522</v>
      </c>
      <c r="N2606" s="10">
        <v>0.06</v>
      </c>
      <c r="O2606" s="10">
        <v>0.17</v>
      </c>
      <c r="P2606" s="9">
        <v>1</v>
      </c>
      <c r="Q2606" s="10">
        <v>0.78249999999999997</v>
      </c>
      <c r="R2606" s="9">
        <v>0.94640000000000002</v>
      </c>
      <c r="S2606" s="9">
        <v>0.56395707317073196</v>
      </c>
      <c r="T2606" s="11">
        <v>0.53023909999999996</v>
      </c>
      <c r="U2606" s="9">
        <v>3.919980654E-2</v>
      </c>
      <c r="V2606" s="10">
        <v>0.89780012734999992</v>
      </c>
      <c r="W2606" s="9">
        <v>1.3117162498819748E-3</v>
      </c>
      <c r="X2606" s="9">
        <v>5.5283365736773201E-3</v>
      </c>
      <c r="Y2606" s="9">
        <v>0.68599999999999994</v>
      </c>
      <c r="Z2606" s="9">
        <v>0</v>
      </c>
      <c r="AA2606" s="10">
        <v>7.575757575757576E-3</v>
      </c>
      <c r="AB2606" s="9">
        <v>0.65152000697145274</v>
      </c>
      <c r="AC2606" s="9">
        <v>0.44368000063300139</v>
      </c>
      <c r="AD2606" s="10">
        <v>7.6414973502038033E-2</v>
      </c>
      <c r="AE2606" s="10">
        <v>0.19728439636094</v>
      </c>
      <c r="AF2606" s="9">
        <v>1.5772225081507E-2</v>
      </c>
      <c r="AG2606" s="9">
        <v>7.9618940113592898E-2</v>
      </c>
    </row>
    <row r="2607" spans="3:33">
      <c r="C2607" t="s">
        <v>364</v>
      </c>
      <c r="D2607">
        <v>2004</v>
      </c>
      <c r="E2607" s="9">
        <v>1</v>
      </c>
      <c r="F2607" s="9">
        <v>0.62186399897038935</v>
      </c>
      <c r="G2607" s="9">
        <v>0.40600000000000003</v>
      </c>
      <c r="H2607" s="9">
        <v>0.375</v>
      </c>
      <c r="I2607" s="9">
        <v>0.17</v>
      </c>
      <c r="J2607" s="9">
        <v>0.65999999999999992</v>
      </c>
      <c r="K2607" s="10">
        <v>0.94450000000000001</v>
      </c>
      <c r="L2607" s="9">
        <v>0.60140000000000005</v>
      </c>
      <c r="M2607" s="9">
        <v>0.97082595584018849</v>
      </c>
      <c r="N2607" s="10">
        <v>0.06</v>
      </c>
      <c r="O2607" s="10">
        <v>0.28999999999999998</v>
      </c>
      <c r="P2607" s="9">
        <v>1</v>
      </c>
      <c r="Q2607" s="10">
        <v>0.78249999999999997</v>
      </c>
      <c r="R2607" s="9">
        <v>0.94640000000000002</v>
      </c>
      <c r="S2607" s="9">
        <v>0.55916975609756192</v>
      </c>
      <c r="T2607" s="11">
        <v>0.53023909999999996</v>
      </c>
      <c r="U2607" s="9">
        <v>4.9863384259999997E-2</v>
      </c>
      <c r="V2607" s="10">
        <v>0.87623462504999994</v>
      </c>
      <c r="W2607" s="9">
        <v>1.3117162498819748E-3</v>
      </c>
      <c r="X2607" s="9">
        <v>5.5283365736773201E-3</v>
      </c>
      <c r="Y2607" s="9">
        <v>0.68599999999999994</v>
      </c>
      <c r="Z2607" s="9">
        <v>0</v>
      </c>
      <c r="AA2607" s="10">
        <v>7.575757575757576E-3</v>
      </c>
      <c r="AB2607" s="9">
        <v>0.65878000665717906</v>
      </c>
      <c r="AC2607" s="9">
        <v>0.43424000084400177</v>
      </c>
      <c r="AD2607" s="10">
        <v>0.13872508481601403</v>
      </c>
      <c r="AE2607" s="10">
        <v>0.17971330381420997</v>
      </c>
      <c r="AF2607" s="9">
        <v>3.0740676458119669E-2</v>
      </c>
      <c r="AG2607" s="9">
        <v>7.7924920151457203E-2</v>
      </c>
    </row>
    <row r="2608" spans="3:33">
      <c r="C2608" t="s">
        <v>364</v>
      </c>
      <c r="D2608">
        <v>2005</v>
      </c>
      <c r="E2608" s="9">
        <v>1</v>
      </c>
      <c r="F2608" s="9">
        <v>0.63337999871298667</v>
      </c>
      <c r="G2608" s="9">
        <v>0.41000000000000003</v>
      </c>
      <c r="H2608" s="9">
        <v>0.375</v>
      </c>
      <c r="I2608" s="9">
        <v>0.17</v>
      </c>
      <c r="J2608" s="9">
        <v>0.65999999999999992</v>
      </c>
      <c r="K2608" s="10">
        <v>0.94450000000000001</v>
      </c>
      <c r="L2608" s="9">
        <v>0.59200000000000008</v>
      </c>
      <c r="M2608" s="9">
        <v>0.97497427229118772</v>
      </c>
      <c r="N2608" s="10">
        <v>0.06</v>
      </c>
      <c r="O2608" s="10">
        <v>0.38</v>
      </c>
      <c r="P2608" s="9">
        <v>1</v>
      </c>
      <c r="Q2608" s="10">
        <v>0.78249999999999997</v>
      </c>
      <c r="R2608" s="9">
        <v>0.94321600000000005</v>
      </c>
      <c r="S2608" s="9">
        <v>0.55424146341463598</v>
      </c>
      <c r="T2608" s="11">
        <v>0.53023909999999996</v>
      </c>
      <c r="U2608" s="9">
        <v>6.8238357230000005E-2</v>
      </c>
      <c r="V2608" s="10">
        <v>0.85466912274999995</v>
      </c>
      <c r="W2608" s="9">
        <v>1.3117162498819748E-3</v>
      </c>
      <c r="X2608" s="9">
        <v>5.5283365736773201E-3</v>
      </c>
      <c r="Y2608" s="9">
        <v>0.68599999999999994</v>
      </c>
      <c r="Z2608" s="9">
        <v>0</v>
      </c>
      <c r="AA2608" s="10">
        <v>7.575757575757576E-3</v>
      </c>
      <c r="AB2608" s="9">
        <v>0.6660400063429055</v>
      </c>
      <c r="AC2608" s="9">
        <v>0.42480000105500226</v>
      </c>
      <c r="AD2608" s="10">
        <v>7.9994627354973952E-2</v>
      </c>
      <c r="AE2608" s="10">
        <v>0.16906143694618597</v>
      </c>
      <c r="AF2608" s="9">
        <v>5.2483840820496556E-2</v>
      </c>
      <c r="AG2608" s="9">
        <v>7.6230900189321479E-2</v>
      </c>
    </row>
    <row r="2609" spans="3:33">
      <c r="C2609" t="s">
        <v>364</v>
      </c>
      <c r="D2609">
        <v>2006</v>
      </c>
      <c r="E2609" s="9">
        <v>1</v>
      </c>
      <c r="F2609" s="9">
        <v>0.64489599845558399</v>
      </c>
      <c r="G2609" s="9">
        <v>0.41666666666666663</v>
      </c>
      <c r="H2609" s="9">
        <v>0.375</v>
      </c>
      <c r="I2609" s="9">
        <v>0.17</v>
      </c>
      <c r="J2609" s="9">
        <v>0.65999999999999992</v>
      </c>
      <c r="K2609" s="10">
        <v>0.94450000000000001</v>
      </c>
      <c r="L2609" s="9">
        <v>0.58320000000000005</v>
      </c>
      <c r="M2609" s="9">
        <v>0.97594030239504137</v>
      </c>
      <c r="N2609" s="10">
        <v>0.06</v>
      </c>
      <c r="O2609" s="10">
        <v>0.32</v>
      </c>
      <c r="P2609" s="9">
        <v>0.94000000000000006</v>
      </c>
      <c r="Q2609" s="10">
        <v>0.78249999999999997</v>
      </c>
      <c r="R2609" s="9">
        <v>0.94003199999999998</v>
      </c>
      <c r="S2609" s="9">
        <v>0.54896390243902604</v>
      </c>
      <c r="T2609" s="11">
        <v>0.53023909999999996</v>
      </c>
      <c r="U2609" s="9">
        <v>8.7275122809999994E-2</v>
      </c>
      <c r="V2609" s="10">
        <v>0.8303249779166666</v>
      </c>
      <c r="W2609" s="9">
        <v>1.3117162498819748E-3</v>
      </c>
      <c r="X2609" s="9">
        <v>5.5283365736773201E-3</v>
      </c>
      <c r="Y2609" s="9">
        <v>0.68599999999999994</v>
      </c>
      <c r="Z2609" s="9">
        <v>0</v>
      </c>
      <c r="AA2609" s="10">
        <v>7.575757575757576E-3</v>
      </c>
      <c r="AB2609" s="9">
        <v>0.67330000602863183</v>
      </c>
      <c r="AC2609" s="9">
        <v>0.4153600012660027</v>
      </c>
      <c r="AD2609" s="10">
        <v>7.7504082829674026E-2</v>
      </c>
      <c r="AE2609" s="10">
        <v>0.163420930099374</v>
      </c>
      <c r="AF2609" s="9">
        <v>0.13158340856044778</v>
      </c>
      <c r="AG2609" s="9">
        <v>7.4536880227185784E-2</v>
      </c>
    </row>
    <row r="2610" spans="3:33">
      <c r="C2610" t="s">
        <v>364</v>
      </c>
      <c r="D2610">
        <v>2007</v>
      </c>
      <c r="E2610" s="9">
        <v>1</v>
      </c>
      <c r="F2610" s="9">
        <v>0.65641199819818141</v>
      </c>
      <c r="G2610" s="9">
        <v>0.42333333333333334</v>
      </c>
      <c r="H2610" s="9">
        <v>0.375</v>
      </c>
      <c r="I2610" s="9">
        <v>0.17</v>
      </c>
      <c r="J2610" s="9">
        <v>0.65999999999999992</v>
      </c>
      <c r="K2610" s="10">
        <v>0.94450000000000001</v>
      </c>
      <c r="L2610" s="9">
        <v>0.57440000000000002</v>
      </c>
      <c r="M2610" s="9">
        <v>0.97391930458945331</v>
      </c>
      <c r="N2610" s="10">
        <v>0.06</v>
      </c>
      <c r="O2610" s="10">
        <v>0.23</v>
      </c>
      <c r="P2610" s="9">
        <v>0.95879999957978723</v>
      </c>
      <c r="Q2610" s="10">
        <v>0.78249999999999997</v>
      </c>
      <c r="R2610" s="9">
        <v>0.94120000000000004</v>
      </c>
      <c r="S2610" s="9">
        <v>0.54324731707317198</v>
      </c>
      <c r="T2610" s="11">
        <v>0.53023909999999996</v>
      </c>
      <c r="U2610" s="9">
        <v>5.9663501630000004E-2</v>
      </c>
      <c r="V2610" s="10">
        <v>0.80598083308333335</v>
      </c>
      <c r="W2610" s="9">
        <v>1.3117162498819748E-3</v>
      </c>
      <c r="X2610" s="9">
        <v>5.5283365736773201E-3</v>
      </c>
      <c r="Y2610" s="9">
        <v>0.68599999999999994</v>
      </c>
      <c r="Z2610" s="9">
        <v>0</v>
      </c>
      <c r="AA2610" s="10">
        <v>7.575757575757576E-3</v>
      </c>
      <c r="AB2610" s="9">
        <v>0.68056000571435815</v>
      </c>
      <c r="AC2610" s="9">
        <v>0.40592000147700313</v>
      </c>
      <c r="AD2610" s="10">
        <v>3.3453655465492019E-2</v>
      </c>
      <c r="AE2610" s="10">
        <v>0.16735043492039198</v>
      </c>
      <c r="AF2610" s="9">
        <v>0.22583959449973667</v>
      </c>
      <c r="AG2610" s="9">
        <v>7.2842860265050088E-2</v>
      </c>
    </row>
    <row r="2611" spans="3:33">
      <c r="C2611" t="s">
        <v>364</v>
      </c>
      <c r="D2611">
        <v>2008</v>
      </c>
      <c r="E2611" s="9">
        <v>1</v>
      </c>
      <c r="F2611" s="9">
        <v>0.66792799794077884</v>
      </c>
      <c r="G2611" s="9">
        <v>0.43000000000000005</v>
      </c>
      <c r="H2611" s="9">
        <v>0.375</v>
      </c>
      <c r="I2611" s="9">
        <v>0.17</v>
      </c>
      <c r="J2611" s="9">
        <v>0.65999999999999992</v>
      </c>
      <c r="K2611" s="10">
        <v>0.94450000000000001</v>
      </c>
      <c r="L2611" s="9">
        <v>0.56559999999999999</v>
      </c>
      <c r="M2611" s="9">
        <v>0.96933762270556179</v>
      </c>
      <c r="N2611" s="10">
        <v>0.06</v>
      </c>
      <c r="O2611" s="10">
        <v>0.234599999897182</v>
      </c>
      <c r="P2611" s="9">
        <v>0.97759999915957463</v>
      </c>
      <c r="Q2611" s="10">
        <v>0.78249999999999997</v>
      </c>
      <c r="R2611" s="9">
        <v>0.94399999999999995</v>
      </c>
      <c r="S2611" s="9">
        <v>0.53704292682927002</v>
      </c>
      <c r="T2611" s="11">
        <v>0.53023909999999996</v>
      </c>
      <c r="U2611" s="9">
        <v>4.2611063170000005E-2</v>
      </c>
      <c r="V2611" s="10">
        <v>0.78163668824999999</v>
      </c>
      <c r="W2611" s="9">
        <v>1.3117162498819748E-3</v>
      </c>
      <c r="X2611" s="9">
        <v>5.5283365736773201E-3</v>
      </c>
      <c r="Y2611" s="9">
        <v>0.68599999999999994</v>
      </c>
      <c r="Z2611" s="9">
        <v>0</v>
      </c>
      <c r="AA2611" s="10">
        <v>7.575757575757576E-3</v>
      </c>
      <c r="AB2611" s="9">
        <v>0.68782000540008448</v>
      </c>
      <c r="AC2611" s="9">
        <v>0.39648000168800357</v>
      </c>
      <c r="AD2611" s="10">
        <v>1.4013445400644021E-2</v>
      </c>
      <c r="AE2611" s="10">
        <v>0.17008284074255201</v>
      </c>
      <c r="AF2611" s="9">
        <v>0.32223913380779001</v>
      </c>
      <c r="AG2611" s="9">
        <v>7.1148840302914393E-2</v>
      </c>
    </row>
    <row r="2612" spans="3:33">
      <c r="C2612" t="s">
        <v>364</v>
      </c>
      <c r="D2612">
        <v>2009</v>
      </c>
      <c r="E2612" s="9">
        <v>1</v>
      </c>
      <c r="F2612" s="9">
        <v>0.67944399768337604</v>
      </c>
      <c r="G2612" s="9">
        <v>0.44139999974519017</v>
      </c>
      <c r="H2612" s="9">
        <v>0.375</v>
      </c>
      <c r="I2612" s="9">
        <v>0.17</v>
      </c>
      <c r="J2612" s="9">
        <v>0.66679999984800808</v>
      </c>
      <c r="K2612" s="10">
        <v>0.94450000000000001</v>
      </c>
      <c r="L2612" s="9">
        <v>0.55679999999999996</v>
      </c>
      <c r="M2612" s="9">
        <v>0.98148871620895217</v>
      </c>
      <c r="N2612" s="10">
        <v>0.06</v>
      </c>
      <c r="O2612" s="10">
        <v>0.23919999979436399</v>
      </c>
      <c r="P2612" s="9">
        <v>0.99639999873936191</v>
      </c>
      <c r="Q2612" s="10">
        <v>0.78249999999999997</v>
      </c>
      <c r="R2612" s="9">
        <v>0.94399999999999995</v>
      </c>
      <c r="S2612" s="9">
        <v>0.56030206777280234</v>
      </c>
      <c r="T2612" s="11">
        <v>0.53023909999999996</v>
      </c>
      <c r="U2612" s="9">
        <v>3.1510926279999997E-2</v>
      </c>
      <c r="V2612" s="10">
        <v>0.79726942166558112</v>
      </c>
      <c r="W2612" s="9">
        <v>1.3117162498819748E-3</v>
      </c>
      <c r="X2612" s="9">
        <v>5.5283365736773201E-3</v>
      </c>
      <c r="Y2612" s="9">
        <v>0.68599999999999994</v>
      </c>
      <c r="Z2612" s="9">
        <v>0</v>
      </c>
      <c r="AA2612" s="10">
        <v>7.575757575757576E-3</v>
      </c>
      <c r="AB2612" s="9">
        <v>0.6950800050858108</v>
      </c>
      <c r="AC2612" s="9">
        <v>0.387040001899004</v>
      </c>
      <c r="AD2612" s="10">
        <v>0</v>
      </c>
      <c r="AE2612" s="10">
        <v>0.18281399854272201</v>
      </c>
      <c r="AF2612" s="9">
        <v>0.40320193946191557</v>
      </c>
      <c r="AG2612" s="9">
        <v>6.9454820340778683E-2</v>
      </c>
    </row>
    <row r="2613" spans="3:33">
      <c r="C2613" t="s">
        <v>364</v>
      </c>
      <c r="D2613">
        <v>2010</v>
      </c>
      <c r="E2613" s="9">
        <v>1</v>
      </c>
      <c r="F2613" s="9">
        <v>0.69095999742597347</v>
      </c>
      <c r="G2613" s="9">
        <v>0.4527999994903803</v>
      </c>
      <c r="H2613" s="9">
        <v>0.375</v>
      </c>
      <c r="I2613" s="9">
        <v>0.17</v>
      </c>
      <c r="J2613" s="9">
        <v>0.67359999969601625</v>
      </c>
      <c r="K2613" s="10">
        <v>0.94450000000000001</v>
      </c>
      <c r="L2613" s="9">
        <v>0.56236799987554553</v>
      </c>
      <c r="M2613" s="9">
        <v>0.98148871620895217</v>
      </c>
      <c r="N2613" s="10">
        <v>0.06</v>
      </c>
      <c r="O2613" s="10">
        <v>0.24379999969154598</v>
      </c>
      <c r="P2613" s="9">
        <v>1</v>
      </c>
      <c r="Q2613" s="10">
        <v>0.78249999999999997</v>
      </c>
      <c r="R2613" s="9">
        <v>0.94399999999999995</v>
      </c>
      <c r="S2613" s="9">
        <v>0.58356120871633466</v>
      </c>
      <c r="T2613" s="11">
        <v>0.53023909999999996</v>
      </c>
      <c r="U2613" s="9">
        <v>3.1826035535756754E-2</v>
      </c>
      <c r="V2613" s="10">
        <v>0.81290215508116237</v>
      </c>
      <c r="W2613" s="9">
        <v>1.3117162498819748E-3</v>
      </c>
      <c r="X2613" s="9">
        <v>5.5283365736773201E-3</v>
      </c>
      <c r="Y2613" s="9">
        <v>0.68599999999999994</v>
      </c>
      <c r="Z2613" s="9">
        <v>0</v>
      </c>
      <c r="AA2613" s="10">
        <v>7.575757575757576E-3</v>
      </c>
      <c r="AB2613" s="9">
        <v>0.70234000477153724</v>
      </c>
      <c r="AC2613" s="9">
        <v>0.37760000211000444</v>
      </c>
      <c r="AD2613" s="10">
        <v>0</v>
      </c>
      <c r="AE2613" s="10">
        <v>0.1859858584863982</v>
      </c>
      <c r="AF2613" s="9">
        <v>0.39916992015741909</v>
      </c>
      <c r="AG2613" s="9">
        <v>6.7760800378642974E-2</v>
      </c>
    </row>
    <row r="2614" spans="3:33">
      <c r="C2614" t="s">
        <v>366</v>
      </c>
      <c r="D2614">
        <v>1995</v>
      </c>
      <c r="E2614" s="9">
        <v>0.54557938972162734</v>
      </c>
      <c r="F2614" s="9">
        <v>5.4920000000000004E-3</v>
      </c>
      <c r="G2614" s="9">
        <v>8.9999999999999969E-2</v>
      </c>
      <c r="H2614" s="9">
        <v>0.32499999999999996</v>
      </c>
      <c r="I2614" s="9">
        <v>2.8666666666666667E-2</v>
      </c>
      <c r="J2614" s="9">
        <v>0.18000000000000005</v>
      </c>
      <c r="K2614" s="10">
        <v>0.52233333333333332</v>
      </c>
      <c r="L2614" s="9">
        <v>0.29799999999999999</v>
      </c>
      <c r="M2614" s="9">
        <v>0.75751072124752628</v>
      </c>
      <c r="N2614" s="10">
        <v>0.28000000000000003</v>
      </c>
      <c r="O2614" s="10">
        <v>0.28000000000000003</v>
      </c>
      <c r="P2614" s="9">
        <v>0.23099999953061343</v>
      </c>
      <c r="Q2614" s="10">
        <v>0.3175</v>
      </c>
      <c r="R2614" s="9">
        <v>0.8992</v>
      </c>
      <c r="S2614" s="9">
        <v>0.34086878048780589</v>
      </c>
      <c r="T2614" s="11">
        <v>0.32642486999999998</v>
      </c>
      <c r="U2614" s="9">
        <v>0.22714653479999999</v>
      </c>
      <c r="V2614" s="10">
        <v>2.9512639E-2</v>
      </c>
      <c r="W2614" s="9">
        <v>5.3078200158802706E-2</v>
      </c>
      <c r="X2614" s="9">
        <v>0.76156668254306104</v>
      </c>
      <c r="Y2614" s="9">
        <v>0.21400000000000008</v>
      </c>
      <c r="Z2614" s="9">
        <v>0.75</v>
      </c>
      <c r="AA2614" s="10">
        <v>0</v>
      </c>
      <c r="AB2614" s="9">
        <v>0.74</v>
      </c>
      <c r="AC2614" s="9">
        <v>0.35966000016406185</v>
      </c>
      <c r="AD2614" s="10">
        <v>0.60172348163876566</v>
      </c>
      <c r="AE2614" s="10">
        <v>0.54001306605159638</v>
      </c>
      <c r="AF2614" s="9">
        <v>4.3007528994391114E-3</v>
      </c>
      <c r="AG2614" s="9">
        <v>0.17596300000000001</v>
      </c>
    </row>
    <row r="2615" spans="3:33">
      <c r="C2615" t="s">
        <v>366</v>
      </c>
      <c r="D2615">
        <v>1996</v>
      </c>
      <c r="E2615" s="9">
        <v>0.54557938972162734</v>
      </c>
      <c r="F2615" s="9">
        <v>5.4920000000000004E-3</v>
      </c>
      <c r="G2615" s="9">
        <v>8.9999999999999969E-2</v>
      </c>
      <c r="H2615" s="9">
        <v>0.32499999999999996</v>
      </c>
      <c r="I2615" s="9">
        <v>2.8666666666666667E-2</v>
      </c>
      <c r="J2615" s="9">
        <v>0.17799999999999994</v>
      </c>
      <c r="K2615" s="10">
        <v>0.52233333333333332</v>
      </c>
      <c r="L2615" s="9">
        <v>0.29420000000000002</v>
      </c>
      <c r="M2615" s="9">
        <v>0.75917738791419276</v>
      </c>
      <c r="N2615" s="10">
        <v>0.28000000000000003</v>
      </c>
      <c r="O2615" s="10">
        <v>0.21</v>
      </c>
      <c r="P2615" s="9">
        <v>0.22679999962449077</v>
      </c>
      <c r="Q2615" s="10">
        <v>0.3175</v>
      </c>
      <c r="R2615" s="9">
        <v>0.8992</v>
      </c>
      <c r="S2615" s="9">
        <v>0.3391331707317079</v>
      </c>
      <c r="T2615" s="11">
        <v>0.32642486999999998</v>
      </c>
      <c r="U2615" s="9">
        <v>0.18726591760000003</v>
      </c>
      <c r="V2615" s="10">
        <v>4.01926768E-2</v>
      </c>
      <c r="W2615" s="9">
        <v>5.3078200158802706E-2</v>
      </c>
      <c r="X2615" s="9">
        <v>0.76156668254306104</v>
      </c>
      <c r="Y2615" s="9">
        <v>0.21400000000000008</v>
      </c>
      <c r="Z2615" s="9">
        <v>0.75</v>
      </c>
      <c r="AA2615" s="10">
        <v>0</v>
      </c>
      <c r="AB2615" s="9">
        <v>0.74</v>
      </c>
      <c r="AC2615" s="9">
        <v>0.36700000000000005</v>
      </c>
      <c r="AD2615" s="10">
        <v>0.603799471012616</v>
      </c>
      <c r="AE2615" s="10">
        <v>0.54082965921769799</v>
      </c>
      <c r="AF2615" s="9">
        <v>6.0750668043614443E-3</v>
      </c>
      <c r="AG2615" s="9">
        <v>0.17596300000000001</v>
      </c>
    </row>
    <row r="2616" spans="3:33">
      <c r="C2616" t="s">
        <v>366</v>
      </c>
      <c r="D2616">
        <v>1997</v>
      </c>
      <c r="E2616" s="9">
        <v>0.54557938972162734</v>
      </c>
      <c r="F2616" s="9">
        <v>5.4920000000000004E-3</v>
      </c>
      <c r="G2616" s="9">
        <v>8.9999999999999969E-2</v>
      </c>
      <c r="H2616" s="9">
        <v>0.32499999999999996</v>
      </c>
      <c r="I2616" s="9">
        <v>2.8666666666666667E-2</v>
      </c>
      <c r="J2616" s="9">
        <v>0.17599999999999993</v>
      </c>
      <c r="K2616" s="10">
        <v>0.52233333333333332</v>
      </c>
      <c r="L2616" s="9">
        <v>0.29039999999999999</v>
      </c>
      <c r="M2616" s="9">
        <v>0.7608440545808598</v>
      </c>
      <c r="N2616" s="10">
        <v>0.28000000000000003</v>
      </c>
      <c r="O2616" s="10">
        <v>0.33</v>
      </c>
      <c r="P2616" s="9">
        <v>0.22259999971836808</v>
      </c>
      <c r="Q2616" s="10">
        <v>0.3175</v>
      </c>
      <c r="R2616" s="9">
        <v>0.8992</v>
      </c>
      <c r="S2616" s="9">
        <v>0.33784292682926997</v>
      </c>
      <c r="T2616" s="11">
        <v>0.32642486999999998</v>
      </c>
      <c r="U2616" s="9">
        <v>0.201067739</v>
      </c>
      <c r="V2616" s="10">
        <v>5.0872714600000001E-2</v>
      </c>
      <c r="W2616" s="9">
        <v>5.3078200158802706E-2</v>
      </c>
      <c r="X2616" s="9">
        <v>0.76156668254306104</v>
      </c>
      <c r="Y2616" s="9">
        <v>0.21400000000000008</v>
      </c>
      <c r="Z2616" s="9">
        <v>0.75</v>
      </c>
      <c r="AA2616" s="10">
        <v>0</v>
      </c>
      <c r="AB2616" s="9">
        <v>0.74</v>
      </c>
      <c r="AC2616" s="9">
        <v>0.35899999999999999</v>
      </c>
      <c r="AD2616" s="10">
        <v>0.58473467450975503</v>
      </c>
      <c r="AE2616" s="10">
        <v>0.49880944541632399</v>
      </c>
      <c r="AF2616" s="9">
        <v>5.5999859132330005E-3</v>
      </c>
      <c r="AG2616" s="9">
        <v>0.17596300000000001</v>
      </c>
    </row>
    <row r="2617" spans="3:33">
      <c r="C2617" t="s">
        <v>366</v>
      </c>
      <c r="D2617">
        <v>1998</v>
      </c>
      <c r="E2617" s="9">
        <v>0.54557938972162734</v>
      </c>
      <c r="F2617" s="9">
        <v>5.4920000000000004E-3</v>
      </c>
      <c r="G2617" s="9">
        <v>8.9999999999999969E-2</v>
      </c>
      <c r="H2617" s="9">
        <v>0.32499999999999996</v>
      </c>
      <c r="I2617" s="9">
        <v>2.8666666666666667E-2</v>
      </c>
      <c r="J2617" s="9">
        <v>0.17400000000000004</v>
      </c>
      <c r="K2617" s="10">
        <v>0.52233333333333332</v>
      </c>
      <c r="L2617" s="9">
        <v>0.28660000000000002</v>
      </c>
      <c r="M2617" s="9">
        <v>0.76251072124752639</v>
      </c>
      <c r="N2617" s="10">
        <v>0.28000000000000003</v>
      </c>
      <c r="O2617" s="10">
        <v>0.35</v>
      </c>
      <c r="P2617" s="9">
        <v>0.21839999981224537</v>
      </c>
      <c r="Q2617" s="10">
        <v>0.3175</v>
      </c>
      <c r="R2617" s="9">
        <v>0.8992</v>
      </c>
      <c r="S2617" s="9">
        <v>0.33702780487804995</v>
      </c>
      <c r="T2617" s="11">
        <v>0.32642486999999998</v>
      </c>
      <c r="U2617" s="9">
        <v>0.21516613900000001</v>
      </c>
      <c r="V2617" s="10">
        <v>6.1552752399999994E-2</v>
      </c>
      <c r="W2617" s="9">
        <v>5.3078200158802706E-2</v>
      </c>
      <c r="X2617" s="9">
        <v>0.76156668254306104</v>
      </c>
      <c r="Y2617" s="9">
        <v>0.21400000000000008</v>
      </c>
      <c r="Z2617" s="9">
        <v>0.75</v>
      </c>
      <c r="AA2617" s="10">
        <v>0</v>
      </c>
      <c r="AB2617" s="9">
        <v>0.74</v>
      </c>
      <c r="AC2617" s="9">
        <v>0.39899999999999997</v>
      </c>
      <c r="AD2617" s="10">
        <v>0.56566987800689394</v>
      </c>
      <c r="AE2617" s="10">
        <v>0.45678923161495</v>
      </c>
      <c r="AF2617" s="9">
        <v>1.4692649199364334E-2</v>
      </c>
      <c r="AG2617" s="9">
        <v>0.17596300000000001</v>
      </c>
    </row>
    <row r="2618" spans="3:33">
      <c r="C2618" t="s">
        <v>366</v>
      </c>
      <c r="D2618">
        <v>1999</v>
      </c>
      <c r="E2618" s="9">
        <v>0.54557938972162734</v>
      </c>
      <c r="F2618" s="9">
        <v>5.4920000000000004E-3</v>
      </c>
      <c r="G2618" s="9">
        <v>8.9999999999999969E-2</v>
      </c>
      <c r="H2618" s="9">
        <v>0.32499999999999996</v>
      </c>
      <c r="I2618" s="9">
        <v>2.8666666666666667E-2</v>
      </c>
      <c r="J2618" s="9">
        <v>0.17200000000000004</v>
      </c>
      <c r="K2618" s="10">
        <v>0.52233333333333332</v>
      </c>
      <c r="L2618" s="9">
        <v>0.2828</v>
      </c>
      <c r="M2618" s="9">
        <v>0.76417738791419287</v>
      </c>
      <c r="N2618" s="10">
        <v>0.28000000000000003</v>
      </c>
      <c r="O2618" s="10">
        <v>0.33</v>
      </c>
      <c r="P2618" s="9">
        <v>0.21419999990612268</v>
      </c>
      <c r="Q2618" s="10">
        <v>0.3175</v>
      </c>
      <c r="R2618" s="9">
        <v>0.8992</v>
      </c>
      <c r="S2618" s="9">
        <v>0.33656731707317189</v>
      </c>
      <c r="T2618" s="11">
        <v>0.32642486999999998</v>
      </c>
      <c r="U2618" s="9">
        <v>0.180878553</v>
      </c>
      <c r="V2618" s="10">
        <v>7.2232790199999994E-2</v>
      </c>
      <c r="W2618" s="9">
        <v>5.3078200158802706E-2</v>
      </c>
      <c r="X2618" s="9">
        <v>0.76156668254306104</v>
      </c>
      <c r="Y2618" s="9">
        <v>0.21400000000000008</v>
      </c>
      <c r="Z2618" s="9">
        <v>0.75</v>
      </c>
      <c r="AA2618" s="10">
        <v>0</v>
      </c>
      <c r="AB2618" s="9">
        <v>0.74</v>
      </c>
      <c r="AC2618" s="9">
        <v>0.40100000000000002</v>
      </c>
      <c r="AD2618" s="10">
        <v>0.55733789190353</v>
      </c>
      <c r="AE2618" s="10">
        <v>0.49771735093203401</v>
      </c>
      <c r="AF2618" s="9">
        <v>4.2210427422788112E-2</v>
      </c>
      <c r="AG2618" s="9">
        <v>0.17596300000000001</v>
      </c>
    </row>
    <row r="2619" spans="3:33">
      <c r="C2619" t="s">
        <v>366</v>
      </c>
      <c r="D2619">
        <v>2000</v>
      </c>
      <c r="E2619" s="9">
        <v>0.54557938972162734</v>
      </c>
      <c r="F2619" s="9">
        <v>5.4920000000000004E-3</v>
      </c>
      <c r="G2619" s="9">
        <v>8.9999999999999969E-2</v>
      </c>
      <c r="H2619" s="9">
        <v>0.32499999999999996</v>
      </c>
      <c r="I2619" s="9">
        <v>2.8666666666666667E-2</v>
      </c>
      <c r="J2619" s="9">
        <v>0.17000000000000004</v>
      </c>
      <c r="K2619" s="10">
        <v>0.52233333333333332</v>
      </c>
      <c r="L2619" s="9">
        <v>0.27899999999999997</v>
      </c>
      <c r="M2619" s="9">
        <v>0.7658440545808598</v>
      </c>
      <c r="N2619" s="10">
        <v>0.28000000000000003</v>
      </c>
      <c r="O2619" s="10">
        <v>0.35</v>
      </c>
      <c r="P2619" s="9">
        <v>0.21000000000000002</v>
      </c>
      <c r="Q2619" s="10">
        <v>0.3175</v>
      </c>
      <c r="R2619" s="9">
        <v>0.8992</v>
      </c>
      <c r="S2619" s="9">
        <v>0.33630926829268393</v>
      </c>
      <c r="T2619" s="11">
        <v>0.32642486999999998</v>
      </c>
      <c r="U2619" s="9">
        <v>0.1088592194</v>
      </c>
      <c r="V2619" s="10">
        <v>8.2912827999999994E-2</v>
      </c>
      <c r="W2619" s="9">
        <v>5.3078200158802706E-2</v>
      </c>
      <c r="X2619" s="9">
        <v>0.76156668254306104</v>
      </c>
      <c r="Y2619" s="9">
        <v>0.21400000000000008</v>
      </c>
      <c r="Z2619" s="9">
        <v>0.75</v>
      </c>
      <c r="AA2619" s="10">
        <v>0</v>
      </c>
      <c r="AB2619" s="9">
        <v>0.74</v>
      </c>
      <c r="AC2619" s="9">
        <v>0.45799999999999996</v>
      </c>
      <c r="AD2619" s="10">
        <v>0.54900590580016595</v>
      </c>
      <c r="AE2619" s="10">
        <v>0.53864547024911802</v>
      </c>
      <c r="AF2619" s="9">
        <v>9.7629706373568229E-2</v>
      </c>
      <c r="AG2619" s="9">
        <v>0.17596300000000001</v>
      </c>
    </row>
    <row r="2620" spans="3:33">
      <c r="C2620" t="s">
        <v>366</v>
      </c>
      <c r="D2620">
        <v>2001</v>
      </c>
      <c r="E2620" s="9">
        <v>0.54557938972162734</v>
      </c>
      <c r="F2620" s="9">
        <v>5.4920000000000004E-3</v>
      </c>
      <c r="G2620" s="9">
        <v>8.4999999999999964E-2</v>
      </c>
      <c r="H2620" s="9">
        <v>0.32499999999999996</v>
      </c>
      <c r="I2620" s="9">
        <v>2.8666666666666667E-2</v>
      </c>
      <c r="J2620" s="9">
        <v>0.12</v>
      </c>
      <c r="K2620" s="10">
        <v>0.52233333333333332</v>
      </c>
      <c r="L2620" s="9">
        <v>0.27539999999999998</v>
      </c>
      <c r="M2620" s="9">
        <v>0.76751072124752628</v>
      </c>
      <c r="N2620" s="10">
        <v>0.28000000000000003</v>
      </c>
      <c r="O2620" s="10">
        <v>0.34</v>
      </c>
      <c r="P2620" s="9">
        <v>0.18833333333333335</v>
      </c>
      <c r="Q2620" s="10">
        <v>0.3175</v>
      </c>
      <c r="R2620" s="9">
        <v>0.8992</v>
      </c>
      <c r="S2620" s="9">
        <v>0.33599219512195189</v>
      </c>
      <c r="T2620" s="11">
        <v>0.32642486999999998</v>
      </c>
      <c r="U2620" s="9">
        <v>0.13249962780000002</v>
      </c>
      <c r="V2620" s="10">
        <v>7.9353733449999991E-2</v>
      </c>
      <c r="W2620" s="9">
        <v>5.3078200158802706E-2</v>
      </c>
      <c r="X2620" s="9">
        <v>0.76156668254306104</v>
      </c>
      <c r="Y2620" s="9">
        <v>0.21400000000000008</v>
      </c>
      <c r="Z2620" s="9">
        <v>0.75</v>
      </c>
      <c r="AA2620" s="10">
        <v>0</v>
      </c>
      <c r="AB2620" s="9">
        <v>0.74</v>
      </c>
      <c r="AC2620" s="9">
        <v>0.44299999999999995</v>
      </c>
      <c r="AD2620" s="10">
        <v>0.56633028500977001</v>
      </c>
      <c r="AE2620" s="10">
        <v>0.55414862210518701</v>
      </c>
      <c r="AF2620" s="9">
        <v>0.20401515902981665</v>
      </c>
      <c r="AG2620" s="9">
        <v>0.17596300000000001</v>
      </c>
    </row>
    <row r="2621" spans="3:33">
      <c r="C2621" t="s">
        <v>366</v>
      </c>
      <c r="D2621">
        <v>2002</v>
      </c>
      <c r="E2621" s="9">
        <v>0.54557938972162734</v>
      </c>
      <c r="F2621" s="9">
        <v>5.4920000000000004E-3</v>
      </c>
      <c r="G2621" s="9">
        <v>7.999999999999996E-2</v>
      </c>
      <c r="H2621" s="9">
        <v>0.32499999999999996</v>
      </c>
      <c r="I2621" s="9">
        <v>2.8666666666666667E-2</v>
      </c>
      <c r="J2621" s="9">
        <v>6.9999999999999951E-2</v>
      </c>
      <c r="K2621" s="10">
        <v>0.52233333333333332</v>
      </c>
      <c r="L2621" s="9">
        <v>0.27179999999999999</v>
      </c>
      <c r="M2621" s="9">
        <v>0.74859259259255539</v>
      </c>
      <c r="N2621" s="10">
        <v>0.28000000000000003</v>
      </c>
      <c r="O2621" s="10">
        <v>0.37</v>
      </c>
      <c r="P2621" s="9">
        <v>0.16666666666666669</v>
      </c>
      <c r="Q2621" s="10">
        <v>0.3175</v>
      </c>
      <c r="R2621" s="9">
        <v>0.8992</v>
      </c>
      <c r="S2621" s="9">
        <v>0.33536341463414798</v>
      </c>
      <c r="T2621" s="11">
        <v>0.32642486999999998</v>
      </c>
      <c r="U2621" s="9">
        <v>7.1823204419999995E-2</v>
      </c>
      <c r="V2621" s="10">
        <v>7.5794638899999989E-2</v>
      </c>
      <c r="W2621" s="9">
        <v>5.3078200158802706E-2</v>
      </c>
      <c r="X2621" s="9">
        <v>0.76156668254306104</v>
      </c>
      <c r="Y2621" s="9">
        <v>0.21400000000000008</v>
      </c>
      <c r="Z2621" s="9">
        <v>0.75</v>
      </c>
      <c r="AA2621" s="10">
        <v>0</v>
      </c>
      <c r="AB2621" s="9">
        <v>0.74</v>
      </c>
      <c r="AC2621" s="9">
        <v>0.48</v>
      </c>
      <c r="AD2621" s="10">
        <v>0.58365466421937406</v>
      </c>
      <c r="AE2621" s="10">
        <v>0.56965177396125599</v>
      </c>
      <c r="AF2621" s="9">
        <v>0.25053337439414441</v>
      </c>
      <c r="AG2621" s="9">
        <v>0.17596300000000001</v>
      </c>
    </row>
    <row r="2622" spans="3:33">
      <c r="C2622" t="s">
        <v>366</v>
      </c>
      <c r="D2622">
        <v>2003</v>
      </c>
      <c r="E2622" s="9">
        <v>0.54557938972162734</v>
      </c>
      <c r="F2622" s="9">
        <v>5.4920000000000004E-3</v>
      </c>
      <c r="G2622" s="9">
        <v>7.999999999999996E-2</v>
      </c>
      <c r="H2622" s="9">
        <v>0.32499999999999996</v>
      </c>
      <c r="I2622" s="9">
        <v>2.8666666666666667E-2</v>
      </c>
      <c r="J2622" s="9">
        <v>6.4999999999999947E-2</v>
      </c>
      <c r="K2622" s="10">
        <v>0.52233333333333332</v>
      </c>
      <c r="L2622" s="9">
        <v>0.26819999999999999</v>
      </c>
      <c r="M2622" s="9">
        <v>0.73996969696977244</v>
      </c>
      <c r="N2622" s="10">
        <v>0.28000000000000003</v>
      </c>
      <c r="O2622" s="10">
        <v>0.36</v>
      </c>
      <c r="P2622" s="9">
        <v>0.14500000000000002</v>
      </c>
      <c r="Q2622" s="10">
        <v>0.3175</v>
      </c>
      <c r="R2622" s="9">
        <v>0.8992</v>
      </c>
      <c r="S2622" s="9">
        <v>0.33421073170731797</v>
      </c>
      <c r="T2622" s="11">
        <v>0.32642486999999998</v>
      </c>
      <c r="U2622" s="9">
        <v>6.8493150680000003E-2</v>
      </c>
      <c r="V2622" s="10">
        <v>7.223554435E-2</v>
      </c>
      <c r="W2622" s="9">
        <v>5.3078200158802706E-2</v>
      </c>
      <c r="X2622" s="9">
        <v>0.76156668254306104</v>
      </c>
      <c r="Y2622" s="9">
        <v>0.21400000000000008</v>
      </c>
      <c r="Z2622" s="9">
        <v>0.75</v>
      </c>
      <c r="AA2622" s="10">
        <v>0</v>
      </c>
      <c r="AB2622" s="9">
        <v>0.73750000000000004</v>
      </c>
      <c r="AC2622" s="9">
        <v>0.46899999999999997</v>
      </c>
      <c r="AD2622" s="10">
        <v>0.59998199026321597</v>
      </c>
      <c r="AE2622" s="10">
        <v>0.57661895711992395</v>
      </c>
      <c r="AF2622" s="9">
        <v>0.38425258036955889</v>
      </c>
      <c r="AG2622" s="9">
        <v>0.17596300000000001</v>
      </c>
    </row>
    <row r="2623" spans="3:33">
      <c r="C2623" t="s">
        <v>366</v>
      </c>
      <c r="D2623">
        <v>2004</v>
      </c>
      <c r="E2623" s="9">
        <v>0.54557938972162734</v>
      </c>
      <c r="F2623" s="9">
        <v>5.4920000000000004E-3</v>
      </c>
      <c r="G2623" s="9">
        <v>7.999999999999996E-2</v>
      </c>
      <c r="H2623" s="9">
        <v>0.32499999999999996</v>
      </c>
      <c r="I2623" s="9">
        <v>2.8666666666666667E-2</v>
      </c>
      <c r="J2623" s="9">
        <v>6.0000000000000053E-2</v>
      </c>
      <c r="K2623" s="10">
        <v>0.52233333333333332</v>
      </c>
      <c r="L2623" s="9">
        <v>0.2646</v>
      </c>
      <c r="M2623" s="9">
        <v>0.67172955974835524</v>
      </c>
      <c r="N2623" s="10">
        <v>0.28000000000000003</v>
      </c>
      <c r="O2623" s="10">
        <v>0.36</v>
      </c>
      <c r="P2623" s="9">
        <v>0.12333333333333334</v>
      </c>
      <c r="Q2623" s="10">
        <v>0.3175</v>
      </c>
      <c r="R2623" s="9">
        <v>0.8992</v>
      </c>
      <c r="S2623" s="9">
        <v>0.33242341463414793</v>
      </c>
      <c r="T2623" s="11">
        <v>0.32642486999999998</v>
      </c>
      <c r="U2623" s="9">
        <v>8.2437275990000003E-2</v>
      </c>
      <c r="V2623" s="10">
        <v>6.8676449799999997E-2</v>
      </c>
      <c r="W2623" s="9">
        <v>5.3078200158802706E-2</v>
      </c>
      <c r="X2623" s="9">
        <v>0.76156668254306104</v>
      </c>
      <c r="Y2623" s="9">
        <v>0.21400000000000008</v>
      </c>
      <c r="Z2623" s="9">
        <v>0.75</v>
      </c>
      <c r="AA2623" s="10">
        <v>0</v>
      </c>
      <c r="AB2623" s="9">
        <v>0.74274999988265333</v>
      </c>
      <c r="AC2623" s="9">
        <v>0.47899999999999998</v>
      </c>
      <c r="AD2623" s="10">
        <v>0.55874358345811004</v>
      </c>
      <c r="AE2623" s="10">
        <v>0.52701984323715001</v>
      </c>
      <c r="AF2623" s="9">
        <v>0.47892534067499892</v>
      </c>
      <c r="AG2623" s="9">
        <v>0.17596300000000001</v>
      </c>
    </row>
    <row r="2624" spans="3:33">
      <c r="C2624" t="s">
        <v>366</v>
      </c>
      <c r="D2624">
        <v>2005</v>
      </c>
      <c r="E2624" s="9">
        <v>0.54557938972162734</v>
      </c>
      <c r="F2624" s="9">
        <v>5.4920000000000004E-3</v>
      </c>
      <c r="G2624" s="9">
        <v>7.999999999999996E-2</v>
      </c>
      <c r="H2624" s="9">
        <v>0.32499999999999996</v>
      </c>
      <c r="I2624" s="9">
        <v>2.8666666666666667E-2</v>
      </c>
      <c r="J2624" s="9">
        <v>0.16000000000000003</v>
      </c>
      <c r="K2624" s="10">
        <v>0.52233333333333332</v>
      </c>
      <c r="L2624" s="9">
        <v>0.26100000000000001</v>
      </c>
      <c r="M2624" s="9">
        <v>0.73404761904757831</v>
      </c>
      <c r="N2624" s="10">
        <v>0.28000000000000003</v>
      </c>
      <c r="O2624" s="10">
        <v>0.38</v>
      </c>
      <c r="P2624" s="9">
        <v>0.10166666666666666</v>
      </c>
      <c r="Q2624" s="10">
        <v>0.3175</v>
      </c>
      <c r="R2624" s="9">
        <v>0.8992</v>
      </c>
      <c r="S2624" s="9">
        <v>0.32997073170731794</v>
      </c>
      <c r="T2624" s="11">
        <v>0.32642486999999998</v>
      </c>
      <c r="U2624" s="9">
        <v>6.4759036140000004E-2</v>
      </c>
      <c r="V2624" s="10">
        <v>6.5117355249999995E-2</v>
      </c>
      <c r="W2624" s="9">
        <v>5.3078200158802706E-2</v>
      </c>
      <c r="X2624" s="9">
        <v>0.76156668254306104</v>
      </c>
      <c r="Y2624" s="9">
        <v>0.21400000000000008</v>
      </c>
      <c r="Z2624" s="9">
        <v>0.75</v>
      </c>
      <c r="AA2624" s="10">
        <v>0</v>
      </c>
      <c r="AB2624" s="9">
        <v>0.74799999976530673</v>
      </c>
      <c r="AC2624" s="9">
        <v>0.51900000000000002</v>
      </c>
      <c r="AD2624" s="10">
        <v>0.54528419927260996</v>
      </c>
      <c r="AE2624" s="10">
        <v>0.51910115337132001</v>
      </c>
      <c r="AF2624" s="9">
        <v>0.51754945883916004</v>
      </c>
      <c r="AG2624" s="9">
        <v>0.17596300000000001</v>
      </c>
    </row>
    <row r="2625" spans="3:33">
      <c r="C2625" t="s">
        <v>366</v>
      </c>
      <c r="D2625">
        <v>2006</v>
      </c>
      <c r="E2625" s="9">
        <v>0.54557938972162734</v>
      </c>
      <c r="F2625" s="9">
        <v>5.4920000000000004E-3</v>
      </c>
      <c r="G2625" s="9">
        <v>7.6666666666666661E-2</v>
      </c>
      <c r="H2625" s="9">
        <v>0.32499999999999996</v>
      </c>
      <c r="I2625" s="9">
        <v>2.8666666666666667E-2</v>
      </c>
      <c r="J2625" s="9">
        <v>0.16000000000000003</v>
      </c>
      <c r="K2625" s="10">
        <v>0.52233333333333332</v>
      </c>
      <c r="L2625" s="9">
        <v>0.2576</v>
      </c>
      <c r="M2625" s="9">
        <v>0.59213768115934062</v>
      </c>
      <c r="N2625" s="10">
        <v>0.28000000000000003</v>
      </c>
      <c r="O2625" s="10">
        <v>0.39</v>
      </c>
      <c r="P2625" s="9">
        <v>0.08</v>
      </c>
      <c r="Q2625" s="10">
        <v>0.3175</v>
      </c>
      <c r="R2625" s="9">
        <v>0.8992</v>
      </c>
      <c r="S2625" s="9">
        <v>0.32689317073170798</v>
      </c>
      <c r="T2625" s="11">
        <v>0.32642486999999998</v>
      </c>
      <c r="U2625" s="9">
        <v>8.2840490259999996E-2</v>
      </c>
      <c r="V2625" s="10">
        <v>6.4102996166666662E-2</v>
      </c>
      <c r="W2625" s="9">
        <v>5.3078200158802706E-2</v>
      </c>
      <c r="X2625" s="9">
        <v>0.76156668254306104</v>
      </c>
      <c r="Y2625" s="9">
        <v>0.21400000000000008</v>
      </c>
      <c r="Z2625" s="9">
        <v>0.75</v>
      </c>
      <c r="AA2625" s="10">
        <v>0</v>
      </c>
      <c r="AB2625" s="9">
        <v>0.75324999964796002</v>
      </c>
      <c r="AC2625" s="9">
        <v>0.55100000000000005</v>
      </c>
      <c r="AD2625" s="10">
        <v>0.4990669868635928</v>
      </c>
      <c r="AE2625" s="10">
        <v>0.57521174556087806</v>
      </c>
      <c r="AF2625" s="9">
        <v>0.70367606975804775</v>
      </c>
      <c r="AG2625" s="9">
        <v>0.17596300000000001</v>
      </c>
    </row>
    <row r="2626" spans="3:33">
      <c r="C2626" t="s">
        <v>366</v>
      </c>
      <c r="D2626">
        <v>2007</v>
      </c>
      <c r="E2626" s="9">
        <v>0.54557938972162734</v>
      </c>
      <c r="F2626" s="9">
        <v>5.4920000000000004E-3</v>
      </c>
      <c r="G2626" s="9">
        <v>7.333333333333325E-2</v>
      </c>
      <c r="H2626" s="9">
        <v>0.32499999999999996</v>
      </c>
      <c r="I2626" s="9">
        <v>2.8666666666666667E-2</v>
      </c>
      <c r="J2626" s="9">
        <v>0.16000000000000003</v>
      </c>
      <c r="K2626" s="10">
        <v>0.52233333333333332</v>
      </c>
      <c r="L2626" s="9">
        <v>0.25420000000000004</v>
      </c>
      <c r="M2626" s="9">
        <v>0.65474637681158698</v>
      </c>
      <c r="N2626" s="10">
        <v>0.28000000000000003</v>
      </c>
      <c r="O2626" s="10">
        <v>0.26</v>
      </c>
      <c r="P2626" s="9">
        <v>8.159999996423721E-2</v>
      </c>
      <c r="Q2626" s="10">
        <v>0.3175</v>
      </c>
      <c r="R2626" s="9">
        <v>0.8992</v>
      </c>
      <c r="S2626" s="9">
        <v>0.32337219512195192</v>
      </c>
      <c r="T2626" s="11">
        <v>0.32642486999999998</v>
      </c>
      <c r="U2626" s="9">
        <v>1.9042887870000001E-2</v>
      </c>
      <c r="V2626" s="10">
        <v>6.3088637083333329E-2</v>
      </c>
      <c r="W2626" s="9">
        <v>5.3078200158802706E-2</v>
      </c>
      <c r="X2626" s="9">
        <v>0.76156668254306104</v>
      </c>
      <c r="Y2626" s="9">
        <v>0.21400000000000008</v>
      </c>
      <c r="Z2626" s="9">
        <v>0.75</v>
      </c>
      <c r="AA2626" s="10">
        <v>0</v>
      </c>
      <c r="AB2626" s="9">
        <v>0.75849999953061342</v>
      </c>
      <c r="AC2626" s="9">
        <v>0.54799999999999993</v>
      </c>
      <c r="AD2626" s="10">
        <v>0.49592125082636801</v>
      </c>
      <c r="AE2626" s="10">
        <v>0.60205618630348801</v>
      </c>
      <c r="AF2626" s="9">
        <v>0.82729300584721999</v>
      </c>
      <c r="AG2626" s="9">
        <v>0.17596300000000001</v>
      </c>
    </row>
    <row r="2627" spans="3:33">
      <c r="C2627" t="s">
        <v>366</v>
      </c>
      <c r="D2627">
        <v>2008</v>
      </c>
      <c r="E2627" s="9">
        <v>0.54557938972162734</v>
      </c>
      <c r="F2627" s="9">
        <v>5.4920000000000004E-3</v>
      </c>
      <c r="G2627" s="9">
        <v>6.9999999999999951E-2</v>
      </c>
      <c r="H2627" s="9">
        <v>0.32499999999999996</v>
      </c>
      <c r="I2627" s="9">
        <v>2.8666666666666667E-2</v>
      </c>
      <c r="J2627" s="9">
        <v>0.16000000000000003</v>
      </c>
      <c r="K2627" s="10">
        <v>0.52233333333333332</v>
      </c>
      <c r="L2627" s="9">
        <v>0.25079999999999997</v>
      </c>
      <c r="M2627" s="9">
        <v>0.39663265306122453</v>
      </c>
      <c r="N2627" s="10">
        <v>0.28000000000000003</v>
      </c>
      <c r="O2627" s="10">
        <v>0.26519999988377096</v>
      </c>
      <c r="P2627" s="9">
        <v>8.3199999928474433E-2</v>
      </c>
      <c r="Q2627" s="10">
        <v>0.3175</v>
      </c>
      <c r="R2627" s="9">
        <v>0.8992</v>
      </c>
      <c r="S2627" s="9">
        <v>0.319569756097562</v>
      </c>
      <c r="T2627" s="11">
        <v>0.32642486999999998</v>
      </c>
      <c r="U2627" s="9">
        <v>2.842506933E-2</v>
      </c>
      <c r="V2627" s="10">
        <v>6.2074277999999997E-2</v>
      </c>
      <c r="W2627" s="9">
        <v>5.3078200158802706E-2</v>
      </c>
      <c r="X2627" s="9">
        <v>0.76156668254306104</v>
      </c>
      <c r="Y2627" s="9">
        <v>0.21400000000000008</v>
      </c>
      <c r="Z2627" s="9">
        <v>0.75</v>
      </c>
      <c r="AA2627" s="10">
        <v>0</v>
      </c>
      <c r="AB2627" s="9">
        <v>0.76374999941326682</v>
      </c>
      <c r="AC2627" s="9">
        <v>0.54299999999999993</v>
      </c>
      <c r="AD2627" s="10">
        <v>0.52293814186909393</v>
      </c>
      <c r="AE2627" s="10">
        <v>0.61190839581465795</v>
      </c>
      <c r="AF2627" s="9">
        <v>0.89730282848832998</v>
      </c>
      <c r="AG2627" s="9">
        <v>0.17596300000000001</v>
      </c>
    </row>
    <row r="2628" spans="3:33">
      <c r="C2628" t="s">
        <v>366</v>
      </c>
      <c r="D2628">
        <v>2009</v>
      </c>
      <c r="E2628" s="9">
        <v>0.54557938972162734</v>
      </c>
      <c r="F2628" s="9">
        <v>5.4920000000000004E-3</v>
      </c>
      <c r="G2628" s="9">
        <v>8.8599999584257572E-2</v>
      </c>
      <c r="H2628" s="9">
        <v>0.32499999999999996</v>
      </c>
      <c r="I2628" s="9">
        <v>2.8666666666666667E-2</v>
      </c>
      <c r="J2628" s="9">
        <v>0.17679999962449078</v>
      </c>
      <c r="K2628" s="10">
        <v>0.52233333333333332</v>
      </c>
      <c r="L2628" s="9">
        <v>0.24739999999999998</v>
      </c>
      <c r="M2628" s="9">
        <v>0.5</v>
      </c>
      <c r="N2628" s="10">
        <v>0.28000000000000003</v>
      </c>
      <c r="O2628" s="10">
        <v>0.27039999976754187</v>
      </c>
      <c r="P2628" s="9">
        <v>8.4799999892711656E-2</v>
      </c>
      <c r="Q2628" s="10">
        <v>0.3175</v>
      </c>
      <c r="R2628" s="9">
        <v>0.8992</v>
      </c>
      <c r="S2628" s="9">
        <v>0.34717836035851035</v>
      </c>
      <c r="T2628" s="11">
        <v>0.32642486999999998</v>
      </c>
      <c r="U2628" s="9">
        <v>3.266753654E-2</v>
      </c>
      <c r="V2628" s="10">
        <v>6.331576353225063E-2</v>
      </c>
      <c r="W2628" s="9">
        <v>5.3078200158802706E-2</v>
      </c>
      <c r="X2628" s="9">
        <v>0.76156668254306104</v>
      </c>
      <c r="Y2628" s="9">
        <v>0.21400000000000008</v>
      </c>
      <c r="Z2628" s="9">
        <v>0.75</v>
      </c>
      <c r="AA2628" s="10">
        <v>0</v>
      </c>
      <c r="AB2628" s="9">
        <v>0.76899999929592011</v>
      </c>
      <c r="AC2628" s="9">
        <v>0.54100000000000004</v>
      </c>
      <c r="AD2628" s="10">
        <v>0.53550811889870598</v>
      </c>
      <c r="AE2628" s="10">
        <v>0.58223066778397192</v>
      </c>
      <c r="AF2628" s="9">
        <v>1</v>
      </c>
      <c r="AG2628" s="9">
        <v>0.17596300000000001</v>
      </c>
    </row>
    <row r="2629" spans="3:33">
      <c r="C2629" t="s">
        <v>366</v>
      </c>
      <c r="D2629">
        <v>2010</v>
      </c>
      <c r="E2629" s="9">
        <v>0.54557938972162734</v>
      </c>
      <c r="F2629" s="9">
        <v>5.4920000000000004E-3</v>
      </c>
      <c r="G2629" s="9">
        <v>0.10719999916851519</v>
      </c>
      <c r="H2629" s="9">
        <v>0.32499999999999996</v>
      </c>
      <c r="I2629" s="9">
        <v>2.8666666666666667E-2</v>
      </c>
      <c r="J2629" s="9">
        <v>0.19359999924898152</v>
      </c>
      <c r="K2629" s="10">
        <v>0.52233333333333332</v>
      </c>
      <c r="L2629" s="9">
        <v>0.24987399994470177</v>
      </c>
      <c r="M2629" s="9">
        <v>0.5</v>
      </c>
      <c r="N2629" s="10">
        <v>0.28000000000000003</v>
      </c>
      <c r="O2629" s="10">
        <v>0.27559999965131282</v>
      </c>
      <c r="P2629" s="9">
        <v>8.6399999856948864E-2</v>
      </c>
      <c r="Q2629" s="10">
        <v>0.3175</v>
      </c>
      <c r="R2629" s="9">
        <v>0.8992</v>
      </c>
      <c r="S2629" s="9">
        <v>0.37478696461945871</v>
      </c>
      <c r="T2629" s="11">
        <v>0.32642486999999998</v>
      </c>
      <c r="U2629" s="9">
        <v>3.2994211898098237E-2</v>
      </c>
      <c r="V2629" s="10">
        <v>6.4557249064501263E-2</v>
      </c>
      <c r="W2629" s="9">
        <v>5.3078200158802706E-2</v>
      </c>
      <c r="X2629" s="9">
        <v>0.76156668254306104</v>
      </c>
      <c r="Y2629" s="9">
        <v>0.21400000000000008</v>
      </c>
      <c r="Z2629" s="9">
        <v>0.75</v>
      </c>
      <c r="AA2629" s="10">
        <v>0</v>
      </c>
      <c r="AB2629" s="9">
        <v>0.77424999917857351</v>
      </c>
      <c r="AC2629" s="9">
        <v>0.52500000000000002</v>
      </c>
      <c r="AD2629" s="10">
        <v>0.53515303771765566</v>
      </c>
      <c r="AE2629" s="10">
        <v>0.58140836112451222</v>
      </c>
      <c r="AF2629" s="9">
        <v>1</v>
      </c>
      <c r="AG2629" s="9">
        <v>0.17596300000000001</v>
      </c>
    </row>
    <row r="2630" spans="3:33">
      <c r="C2630" t="s">
        <v>368</v>
      </c>
      <c r="D2630">
        <v>1995</v>
      </c>
      <c r="E2630" s="9">
        <v>8.0657869040781163E-2</v>
      </c>
      <c r="F2630" s="9">
        <v>0.23100000000000001</v>
      </c>
      <c r="G2630" s="9">
        <v>0.47</v>
      </c>
      <c r="H2630" s="9">
        <v>0.30000000000000004</v>
      </c>
      <c r="I2630" s="9">
        <v>0.16800000000000001</v>
      </c>
      <c r="J2630" s="9">
        <v>0.52</v>
      </c>
      <c r="K2630" s="10">
        <v>0.69216666666666671</v>
      </c>
      <c r="L2630" s="9">
        <v>0.77</v>
      </c>
      <c r="M2630" s="9">
        <v>0.91505617977528098</v>
      </c>
      <c r="N2630" s="10">
        <v>0.1</v>
      </c>
      <c r="O2630" s="10">
        <v>0.43</v>
      </c>
      <c r="P2630" s="9">
        <v>0.22000000000000003</v>
      </c>
      <c r="Q2630" s="10">
        <v>0.40749999999999997</v>
      </c>
      <c r="R2630" s="9">
        <v>0.74784000000000006</v>
      </c>
      <c r="S2630" s="9">
        <v>0.51746926829268403</v>
      </c>
      <c r="T2630" s="11">
        <v>1</v>
      </c>
      <c r="U2630" s="9">
        <v>1.9337176140000002E-2</v>
      </c>
      <c r="V2630" s="10">
        <v>0.29268511000000003</v>
      </c>
      <c r="W2630" s="9">
        <v>0</v>
      </c>
      <c r="X2630" s="9">
        <v>0</v>
      </c>
      <c r="Y2630" s="9">
        <v>0.70300000000000007</v>
      </c>
      <c r="Z2630" s="9">
        <v>0.7</v>
      </c>
      <c r="AA2630" s="10">
        <v>8.7209302325581384E-2</v>
      </c>
      <c r="AB2630" s="9">
        <v>0.70010000229999991</v>
      </c>
      <c r="AC2630" s="9">
        <v>0.63300000000000001</v>
      </c>
      <c r="AD2630" s="10">
        <v>0.5011874237736349</v>
      </c>
      <c r="AE2630" s="10">
        <v>0.28723029217309171</v>
      </c>
      <c r="AF2630" s="9">
        <v>4.7174228544969816E-3</v>
      </c>
      <c r="AG2630" s="9">
        <v>8.6670920039535637E-2</v>
      </c>
    </row>
    <row r="2631" spans="3:33">
      <c r="C2631" t="s">
        <v>368</v>
      </c>
      <c r="D2631">
        <v>1996</v>
      </c>
      <c r="E2631" s="9">
        <v>8.0657869040781163E-2</v>
      </c>
      <c r="F2631" s="9">
        <v>0.23100000000000001</v>
      </c>
      <c r="G2631" s="9">
        <v>0.46599999999999997</v>
      </c>
      <c r="H2631" s="9">
        <v>0.30000000000000004</v>
      </c>
      <c r="I2631" s="9">
        <v>0.16800000000000001</v>
      </c>
      <c r="J2631" s="9">
        <v>0.51800000000000002</v>
      </c>
      <c r="K2631" s="10">
        <v>0.69216666666666671</v>
      </c>
      <c r="L2631" s="9">
        <v>0.76939999999999997</v>
      </c>
      <c r="M2631" s="9">
        <v>0.91615168539325853</v>
      </c>
      <c r="N2631" s="10">
        <v>0.1</v>
      </c>
      <c r="O2631" s="10">
        <v>0.38</v>
      </c>
      <c r="P2631" s="9">
        <v>0.22000000000000003</v>
      </c>
      <c r="Q2631" s="10">
        <v>0.40749999999999997</v>
      </c>
      <c r="R2631" s="9">
        <v>0.74784000000000006</v>
      </c>
      <c r="S2631" s="9">
        <v>0.54115365853658604</v>
      </c>
      <c r="T2631" s="11">
        <v>1</v>
      </c>
      <c r="U2631" s="9">
        <v>1.6150717849999999E-2</v>
      </c>
      <c r="V2631" s="10">
        <v>0.30137076045</v>
      </c>
      <c r="W2631" s="9">
        <v>0</v>
      </c>
      <c r="X2631" s="9">
        <v>0</v>
      </c>
      <c r="Y2631" s="9">
        <v>0.70300000000000007</v>
      </c>
      <c r="Z2631" s="9">
        <v>0.7</v>
      </c>
      <c r="AA2631" s="10">
        <v>8.7209302325581384E-2</v>
      </c>
      <c r="AB2631" s="9">
        <v>0.70010000229999991</v>
      </c>
      <c r="AC2631" s="9">
        <v>0.58599999999999997</v>
      </c>
      <c r="AD2631" s="10">
        <v>0.50121165691131964</v>
      </c>
      <c r="AE2631" s="10">
        <v>0.28288805333688599</v>
      </c>
      <c r="AF2631" s="9">
        <v>4.8177935511421735E-3</v>
      </c>
      <c r="AG2631" s="9">
        <v>8.8439714285714288E-2</v>
      </c>
    </row>
    <row r="2632" spans="3:33">
      <c r="C2632" t="s">
        <v>368</v>
      </c>
      <c r="D2632">
        <v>1997</v>
      </c>
      <c r="E2632" s="9">
        <v>8.0657869040781163E-2</v>
      </c>
      <c r="F2632" s="9">
        <v>0.23100000000000001</v>
      </c>
      <c r="G2632" s="9">
        <v>0.46200000000000008</v>
      </c>
      <c r="H2632" s="9">
        <v>0.30000000000000004</v>
      </c>
      <c r="I2632" s="9">
        <v>0.16800000000000001</v>
      </c>
      <c r="J2632" s="9">
        <v>0.51600000000000001</v>
      </c>
      <c r="K2632" s="10">
        <v>0.69216666666666671</v>
      </c>
      <c r="L2632" s="9">
        <v>0.76879999999999993</v>
      </c>
      <c r="M2632" s="9">
        <v>0.91238764044943799</v>
      </c>
      <c r="N2632" s="10">
        <v>0.1</v>
      </c>
      <c r="O2632" s="10">
        <v>0.4</v>
      </c>
      <c r="P2632" s="9">
        <v>0.22000000000000003</v>
      </c>
      <c r="Q2632" s="10">
        <v>0.40749999999999997</v>
      </c>
      <c r="R2632" s="9">
        <v>0.74784000000000006</v>
      </c>
      <c r="S2632" s="9">
        <v>0.57175463414634198</v>
      </c>
      <c r="T2632" s="11">
        <v>1</v>
      </c>
      <c r="U2632" s="9">
        <v>1.4797100800000001E-2</v>
      </c>
      <c r="V2632" s="10">
        <v>0.31005641090000002</v>
      </c>
      <c r="W2632" s="9">
        <v>0</v>
      </c>
      <c r="X2632" s="9">
        <v>0</v>
      </c>
      <c r="Y2632" s="9">
        <v>0.70300000000000007</v>
      </c>
      <c r="Z2632" s="9">
        <v>0.7</v>
      </c>
      <c r="AA2632" s="10">
        <v>8.7209302325581384E-2</v>
      </c>
      <c r="AB2632" s="9">
        <v>0.70010000229999991</v>
      </c>
      <c r="AC2632" s="9">
        <v>0.59399999999999997</v>
      </c>
      <c r="AD2632" s="10">
        <v>0.4939657107979859</v>
      </c>
      <c r="AE2632" s="10">
        <v>0.26794434908255599</v>
      </c>
      <c r="AF2632" s="9">
        <v>4.9181642477873645E-3</v>
      </c>
      <c r="AG2632" s="9">
        <v>8.1543428571428572E-2</v>
      </c>
    </row>
    <row r="2633" spans="3:33">
      <c r="C2633" t="s">
        <v>368</v>
      </c>
      <c r="D2633">
        <v>1998</v>
      </c>
      <c r="E2633" s="9">
        <v>8.0657869040781163E-2</v>
      </c>
      <c r="F2633" s="9">
        <v>0.23100000000000001</v>
      </c>
      <c r="G2633" s="9">
        <v>0.45799999999999996</v>
      </c>
      <c r="H2633" s="9">
        <v>0.30000000000000004</v>
      </c>
      <c r="I2633" s="9">
        <v>0.16800000000000001</v>
      </c>
      <c r="J2633" s="9">
        <v>0.51400000000000001</v>
      </c>
      <c r="K2633" s="10">
        <v>0.69216666666666671</v>
      </c>
      <c r="L2633" s="9">
        <v>0.76819999999999988</v>
      </c>
      <c r="M2633" s="9">
        <v>0.91797752808988753</v>
      </c>
      <c r="N2633" s="10">
        <v>0.1</v>
      </c>
      <c r="O2633" s="10">
        <v>0.33</v>
      </c>
      <c r="P2633" s="9">
        <v>0.22000000000000003</v>
      </c>
      <c r="Q2633" s="10">
        <v>0.40749999999999997</v>
      </c>
      <c r="R2633" s="9">
        <v>0.74784000000000006</v>
      </c>
      <c r="S2633" s="9">
        <v>0.60766097560975596</v>
      </c>
      <c r="T2633" s="11">
        <v>1</v>
      </c>
      <c r="U2633" s="9">
        <v>0.1875</v>
      </c>
      <c r="V2633" s="10">
        <v>0.31874206134999999</v>
      </c>
      <c r="W2633" s="9">
        <v>0</v>
      </c>
      <c r="X2633" s="9">
        <v>0</v>
      </c>
      <c r="Y2633" s="9">
        <v>0.70300000000000007</v>
      </c>
      <c r="Z2633" s="9">
        <v>0.7</v>
      </c>
      <c r="AA2633" s="10">
        <v>8.7209302325581384E-2</v>
      </c>
      <c r="AB2633" s="9">
        <v>0.70010000229999991</v>
      </c>
      <c r="AC2633" s="9">
        <v>0.62</v>
      </c>
      <c r="AD2633" s="10">
        <v>0.48671976468465222</v>
      </c>
      <c r="AE2633" s="10">
        <v>0.25300064482822598</v>
      </c>
      <c r="AF2633" s="9">
        <v>5.0185349444325554E-3</v>
      </c>
      <c r="AG2633" s="9">
        <v>7.4647142857142856E-2</v>
      </c>
    </row>
    <row r="2634" spans="3:33">
      <c r="C2634" t="s">
        <v>368</v>
      </c>
      <c r="D2634">
        <v>1999</v>
      </c>
      <c r="E2634" s="9">
        <v>8.0657869040781163E-2</v>
      </c>
      <c r="F2634" s="9">
        <v>0.23100000000000001</v>
      </c>
      <c r="G2634" s="9">
        <v>0.45399999999999996</v>
      </c>
      <c r="H2634" s="9">
        <v>0.30000000000000004</v>
      </c>
      <c r="I2634" s="9">
        <v>0.16800000000000001</v>
      </c>
      <c r="J2634" s="9">
        <v>0.51200000000000001</v>
      </c>
      <c r="K2634" s="10">
        <v>0.69216666666666671</v>
      </c>
      <c r="L2634" s="9">
        <v>0.76760000000000006</v>
      </c>
      <c r="M2634" s="9">
        <v>0.89311797752808997</v>
      </c>
      <c r="N2634" s="10">
        <v>0.1</v>
      </c>
      <c r="O2634" s="10">
        <v>0.48</v>
      </c>
      <c r="P2634" s="9">
        <v>0.22000000000000003</v>
      </c>
      <c r="Q2634" s="10">
        <v>0.40749999999999997</v>
      </c>
      <c r="R2634" s="9">
        <v>0.74784000000000006</v>
      </c>
      <c r="S2634" s="9">
        <v>0.646913658536586</v>
      </c>
      <c r="T2634" s="11">
        <v>1</v>
      </c>
      <c r="U2634" s="9">
        <v>0.10261194030000001</v>
      </c>
      <c r="V2634" s="10">
        <v>0.32742771180000002</v>
      </c>
      <c r="W2634" s="9">
        <v>0</v>
      </c>
      <c r="X2634" s="9">
        <v>0</v>
      </c>
      <c r="Y2634" s="9">
        <v>0.70300000000000007</v>
      </c>
      <c r="Z2634" s="9">
        <v>0.7</v>
      </c>
      <c r="AA2634" s="10">
        <v>8.7209302325581384E-2</v>
      </c>
      <c r="AB2634" s="9">
        <v>0.70010000229999991</v>
      </c>
      <c r="AC2634" s="9">
        <v>0.621</v>
      </c>
      <c r="AD2634" s="10">
        <v>0.4842090091963035</v>
      </c>
      <c r="AE2634" s="10">
        <v>0.23000604539289798</v>
      </c>
      <c r="AF2634" s="9">
        <v>1.464454754205911E-2</v>
      </c>
      <c r="AG2634" s="9">
        <v>6.775085714285714E-2</v>
      </c>
    </row>
    <row r="2635" spans="3:33">
      <c r="C2635" t="s">
        <v>368</v>
      </c>
      <c r="D2635">
        <v>2000</v>
      </c>
      <c r="E2635" s="9">
        <v>8.0657869040781163E-2</v>
      </c>
      <c r="F2635" s="9">
        <v>0.23100000000000001</v>
      </c>
      <c r="G2635" s="9">
        <v>0.44999999999999996</v>
      </c>
      <c r="H2635" s="9">
        <v>0.30000000000000004</v>
      </c>
      <c r="I2635" s="9">
        <v>0.16800000000000001</v>
      </c>
      <c r="J2635" s="9">
        <v>0.51</v>
      </c>
      <c r="K2635" s="10">
        <v>0.69216666666666671</v>
      </c>
      <c r="L2635" s="9">
        <v>0.76700000000000002</v>
      </c>
      <c r="M2635" s="9">
        <v>0.89008426966292153</v>
      </c>
      <c r="N2635" s="10">
        <v>0.1</v>
      </c>
      <c r="O2635" s="10">
        <v>0.5</v>
      </c>
      <c r="P2635" s="9">
        <v>0.22000000000000003</v>
      </c>
      <c r="Q2635" s="10">
        <v>0.40749999999999997</v>
      </c>
      <c r="R2635" s="9">
        <v>0.74784000000000006</v>
      </c>
      <c r="S2635" s="9">
        <v>0.68653463414634208</v>
      </c>
      <c r="T2635" s="11">
        <v>1</v>
      </c>
      <c r="U2635" s="9">
        <v>5.4514480409999996E-2</v>
      </c>
      <c r="V2635" s="10">
        <v>0.33611336224999999</v>
      </c>
      <c r="W2635" s="9">
        <v>0</v>
      </c>
      <c r="X2635" s="9">
        <v>0</v>
      </c>
      <c r="Y2635" s="9">
        <v>0.70300000000000007</v>
      </c>
      <c r="Z2635" s="9">
        <v>0.7</v>
      </c>
      <c r="AA2635" s="10">
        <v>8.7209302325581384E-2</v>
      </c>
      <c r="AB2635" s="9">
        <v>0.70010000229999991</v>
      </c>
      <c r="AC2635" s="9">
        <v>0.626</v>
      </c>
      <c r="AD2635" s="10">
        <v>0.48169825370795483</v>
      </c>
      <c r="AE2635" s="10">
        <v>0.20701144595756998</v>
      </c>
      <c r="AF2635" s="9">
        <v>3.3960365166544666E-2</v>
      </c>
      <c r="AG2635" s="9">
        <v>6.3059000000000004E-2</v>
      </c>
    </row>
    <row r="2636" spans="3:33">
      <c r="C2636" t="s">
        <v>368</v>
      </c>
      <c r="D2636">
        <v>2001</v>
      </c>
      <c r="E2636" s="9">
        <v>8.0657869040781163E-2</v>
      </c>
      <c r="F2636" s="9">
        <v>0.23100000000000001</v>
      </c>
      <c r="G2636" s="9">
        <v>0.43200000000000005</v>
      </c>
      <c r="H2636" s="9">
        <v>0.30000000000000004</v>
      </c>
      <c r="I2636" s="9">
        <v>0.16800000000000001</v>
      </c>
      <c r="J2636" s="9">
        <v>0.502</v>
      </c>
      <c r="K2636" s="10">
        <v>0.69216666666666671</v>
      </c>
      <c r="L2636" s="9">
        <v>0.76540000000000008</v>
      </c>
      <c r="M2636" s="9">
        <v>0.96089887640449445</v>
      </c>
      <c r="N2636" s="10">
        <v>0.1</v>
      </c>
      <c r="O2636" s="10">
        <v>0.61</v>
      </c>
      <c r="P2636" s="9">
        <v>0.22000000000000003</v>
      </c>
      <c r="Q2636" s="10">
        <v>0.40749999999999997</v>
      </c>
      <c r="R2636" s="9">
        <v>0.73448000000000002</v>
      </c>
      <c r="S2636" s="9">
        <v>0.72329804878048809</v>
      </c>
      <c r="T2636" s="11">
        <v>1</v>
      </c>
      <c r="U2636" s="9">
        <v>1.6180087980000001E-2</v>
      </c>
      <c r="V2636" s="10">
        <v>0.34298468035000002</v>
      </c>
      <c r="W2636" s="9">
        <v>0</v>
      </c>
      <c r="X2636" s="9">
        <v>0</v>
      </c>
      <c r="Y2636" s="9">
        <v>0.70300000000000007</v>
      </c>
      <c r="Z2636" s="9">
        <v>0.7</v>
      </c>
      <c r="AA2636" s="10">
        <v>8.7209302325581384E-2</v>
      </c>
      <c r="AB2636" s="9">
        <v>0.70010000229999991</v>
      </c>
      <c r="AC2636" s="9">
        <v>0.63600000000000001</v>
      </c>
      <c r="AD2636" s="10">
        <v>0.51558334365095848</v>
      </c>
      <c r="AE2636" s="10">
        <v>0.21771797585615199</v>
      </c>
      <c r="AF2636" s="9">
        <v>5.5942422837853327E-2</v>
      </c>
      <c r="AG2636" s="9">
        <v>6.0993857142857141E-2</v>
      </c>
    </row>
    <row r="2637" spans="3:33">
      <c r="C2637" t="s">
        <v>368</v>
      </c>
      <c r="D2637">
        <v>2002</v>
      </c>
      <c r="E2637" s="9">
        <v>8.0657869040781163E-2</v>
      </c>
      <c r="F2637" s="9">
        <v>0.23100000000000001</v>
      </c>
      <c r="G2637" s="9">
        <v>0.41400000000000003</v>
      </c>
      <c r="H2637" s="9">
        <v>0.30000000000000004</v>
      </c>
      <c r="I2637" s="9">
        <v>0.16800000000000001</v>
      </c>
      <c r="J2637" s="9">
        <v>0.49399999999999999</v>
      </c>
      <c r="K2637" s="10">
        <v>0.69216666666666671</v>
      </c>
      <c r="L2637" s="9">
        <v>0.76379999999999992</v>
      </c>
      <c r="M2637" s="9">
        <v>0.95941011235955054</v>
      </c>
      <c r="N2637" s="10">
        <v>0.1</v>
      </c>
      <c r="O2637" s="10">
        <v>0.79</v>
      </c>
      <c r="P2637" s="9">
        <v>0.22000000000000003</v>
      </c>
      <c r="Q2637" s="10">
        <v>0.40749999999999997</v>
      </c>
      <c r="R2637" s="9">
        <v>0.73528000000000004</v>
      </c>
      <c r="S2637" s="9">
        <v>0.7546112195121959</v>
      </c>
      <c r="T2637" s="11">
        <v>1</v>
      </c>
      <c r="U2637" s="9">
        <v>1.7597653259999999E-2</v>
      </c>
      <c r="V2637" s="10">
        <v>0.34985599844999998</v>
      </c>
      <c r="W2637" s="9">
        <v>0</v>
      </c>
      <c r="X2637" s="9">
        <v>0</v>
      </c>
      <c r="Y2637" s="9">
        <v>0.70300000000000007</v>
      </c>
      <c r="Z2637" s="9">
        <v>0.7</v>
      </c>
      <c r="AA2637" s="10">
        <v>8.7209302325581384E-2</v>
      </c>
      <c r="AB2637" s="9">
        <v>0.70010000229999991</v>
      </c>
      <c r="AC2637" s="9">
        <v>0.60899999999999999</v>
      </c>
      <c r="AD2637" s="10">
        <v>0.54946843359396202</v>
      </c>
      <c r="AE2637" s="10">
        <v>0.228424505754734</v>
      </c>
      <c r="AF2637" s="9">
        <v>6.8612143824775887E-2</v>
      </c>
      <c r="AG2637" s="9">
        <v>6.4359285714285716E-2</v>
      </c>
    </row>
    <row r="2638" spans="3:33">
      <c r="C2638" t="s">
        <v>368</v>
      </c>
      <c r="D2638">
        <v>2003</v>
      </c>
      <c r="E2638" s="9">
        <v>8.0657869040781163E-2</v>
      </c>
      <c r="F2638" s="9">
        <v>0.23100000000000001</v>
      </c>
      <c r="G2638" s="9">
        <v>0.39600000000000002</v>
      </c>
      <c r="H2638" s="9">
        <v>0.30000000000000004</v>
      </c>
      <c r="I2638" s="9">
        <v>0.16800000000000001</v>
      </c>
      <c r="J2638" s="9">
        <v>0.48599999999999999</v>
      </c>
      <c r="K2638" s="10">
        <v>0.69216666666666671</v>
      </c>
      <c r="L2638" s="9">
        <v>0.76219999999999999</v>
      </c>
      <c r="M2638" s="9">
        <v>0.95789325842696627</v>
      </c>
      <c r="N2638" s="10">
        <v>0.1</v>
      </c>
      <c r="O2638" s="10">
        <v>0.83</v>
      </c>
      <c r="P2638" s="9">
        <v>0.22000000000000003</v>
      </c>
      <c r="Q2638" s="10">
        <v>0.40749999999999997</v>
      </c>
      <c r="R2638" s="9">
        <v>0.73608000000000007</v>
      </c>
      <c r="S2638" s="9">
        <v>0.77856292682927009</v>
      </c>
      <c r="T2638" s="11">
        <v>1</v>
      </c>
      <c r="U2638" s="9">
        <v>2.5907493490000003E-2</v>
      </c>
      <c r="V2638" s="10">
        <v>0.35672731655000001</v>
      </c>
      <c r="W2638" s="9">
        <v>0</v>
      </c>
      <c r="X2638" s="9">
        <v>0</v>
      </c>
      <c r="Y2638" s="9">
        <v>0.70300000000000007</v>
      </c>
      <c r="Z2638" s="9">
        <v>0.7</v>
      </c>
      <c r="AA2638" s="10">
        <v>8.7209302325581384E-2</v>
      </c>
      <c r="AB2638" s="9">
        <v>0.70010000229999991</v>
      </c>
      <c r="AC2638" s="9">
        <v>0.59599999999999997</v>
      </c>
      <c r="AD2638" s="10">
        <v>0.50285340364798548</v>
      </c>
      <c r="AE2638" s="10">
        <v>0.209478495744362</v>
      </c>
      <c r="AF2638" s="9">
        <v>8.5247439217071438E-2</v>
      </c>
      <c r="AG2638" s="9">
        <v>6.4611285714285704E-2</v>
      </c>
    </row>
    <row r="2639" spans="3:33">
      <c r="C2639" t="s">
        <v>368</v>
      </c>
      <c r="D2639">
        <v>2004</v>
      </c>
      <c r="E2639" s="9">
        <v>8.0657869040781163E-2</v>
      </c>
      <c r="F2639" s="9">
        <v>0.23100000000000001</v>
      </c>
      <c r="G2639" s="9">
        <v>0.378</v>
      </c>
      <c r="H2639" s="9">
        <v>0.30000000000000004</v>
      </c>
      <c r="I2639" s="9">
        <v>0.16800000000000001</v>
      </c>
      <c r="J2639" s="9">
        <v>0.47799999999999998</v>
      </c>
      <c r="K2639" s="10">
        <v>0.69216666666666671</v>
      </c>
      <c r="L2639" s="9">
        <v>0.76060000000000005</v>
      </c>
      <c r="M2639" s="9">
        <v>0.95789325842696627</v>
      </c>
      <c r="N2639" s="10">
        <v>0.1</v>
      </c>
      <c r="O2639" s="10">
        <v>0.81</v>
      </c>
      <c r="P2639" s="9">
        <v>0.22000000000000003</v>
      </c>
      <c r="Q2639" s="10">
        <v>0.40749999999999997</v>
      </c>
      <c r="R2639" s="9">
        <v>0.73520000000000008</v>
      </c>
      <c r="S2639" s="9">
        <v>0.79410829268292804</v>
      </c>
      <c r="T2639" s="11">
        <v>1</v>
      </c>
      <c r="U2639" s="9">
        <v>6.5112258030000009E-2</v>
      </c>
      <c r="V2639" s="10">
        <v>0.36359863464999997</v>
      </c>
      <c r="W2639" s="9">
        <v>0</v>
      </c>
      <c r="X2639" s="9">
        <v>0</v>
      </c>
      <c r="Y2639" s="9">
        <v>0.70300000000000007</v>
      </c>
      <c r="Z2639" s="9">
        <v>0.7</v>
      </c>
      <c r="AA2639" s="10">
        <v>8.7209302325581384E-2</v>
      </c>
      <c r="AB2639" s="9">
        <v>0.70010000229999991</v>
      </c>
      <c r="AC2639" s="9">
        <v>0.58599999999999997</v>
      </c>
      <c r="AD2639" s="10">
        <v>0.52916126746570202</v>
      </c>
      <c r="AE2639" s="10">
        <v>0.22447189444481599</v>
      </c>
      <c r="AF2639" s="9">
        <v>0.14449362210134556</v>
      </c>
      <c r="AG2639" s="9">
        <v>7.7172571428571424E-2</v>
      </c>
    </row>
    <row r="2640" spans="3:33">
      <c r="C2640" t="s">
        <v>368</v>
      </c>
      <c r="D2640">
        <v>2005</v>
      </c>
      <c r="E2640" s="9">
        <v>8.0657869040781163E-2</v>
      </c>
      <c r="F2640" s="9">
        <v>0.23100000000000001</v>
      </c>
      <c r="G2640" s="9">
        <v>0.36</v>
      </c>
      <c r="H2640" s="9">
        <v>0.30000000000000004</v>
      </c>
      <c r="I2640" s="9">
        <v>0.16800000000000001</v>
      </c>
      <c r="J2640" s="9">
        <v>0.47</v>
      </c>
      <c r="K2640" s="10">
        <v>0.69216666666666671</v>
      </c>
      <c r="L2640" s="9">
        <v>0.75900000000000001</v>
      </c>
      <c r="M2640" s="9">
        <v>0.9572471910112359</v>
      </c>
      <c r="N2640" s="10">
        <v>0.1</v>
      </c>
      <c r="O2640" s="10">
        <v>0.9</v>
      </c>
      <c r="P2640" s="9">
        <v>0.22000000000000003</v>
      </c>
      <c r="Q2640" s="10">
        <v>0.40749999999999997</v>
      </c>
      <c r="R2640" s="9">
        <v>0.73520000000000008</v>
      </c>
      <c r="S2640" s="9">
        <v>0.80101414634146395</v>
      </c>
      <c r="T2640" s="11">
        <v>1</v>
      </c>
      <c r="U2640" s="9">
        <v>2.8923672460000001E-2</v>
      </c>
      <c r="V2640" s="10">
        <v>0.37046995275</v>
      </c>
      <c r="W2640" s="9">
        <v>0</v>
      </c>
      <c r="X2640" s="9">
        <v>0</v>
      </c>
      <c r="Y2640" s="9">
        <v>0.70300000000000007</v>
      </c>
      <c r="Z2640" s="9">
        <v>0.7</v>
      </c>
      <c r="AA2640" s="10">
        <v>8.7209302325581384E-2</v>
      </c>
      <c r="AB2640" s="9">
        <v>0.70010000229999991</v>
      </c>
      <c r="AC2640" s="9">
        <v>0.59399999999999997</v>
      </c>
      <c r="AD2640" s="10">
        <v>0.47344016530974997</v>
      </c>
      <c r="AE2640" s="10">
        <v>0.21612352982802002</v>
      </c>
      <c r="AF2640" s="9">
        <v>0.19763451251965219</v>
      </c>
      <c r="AG2640" s="9">
        <v>6.7034999999999997E-2</v>
      </c>
    </row>
    <row r="2641" spans="3:33">
      <c r="C2641" t="s">
        <v>368</v>
      </c>
      <c r="D2641">
        <v>2006</v>
      </c>
      <c r="E2641" s="9">
        <v>8.0657869040781163E-2</v>
      </c>
      <c r="F2641" s="9">
        <v>0.23100000000000001</v>
      </c>
      <c r="G2641" s="9">
        <v>0.34333333333333327</v>
      </c>
      <c r="H2641" s="9">
        <v>0.30000000000000004</v>
      </c>
      <c r="I2641" s="9">
        <v>0.16800000000000001</v>
      </c>
      <c r="J2641" s="9">
        <v>0.46333333333333337</v>
      </c>
      <c r="K2641" s="10">
        <v>0.69216666666666671</v>
      </c>
      <c r="L2641" s="9">
        <v>0.75620000000000009</v>
      </c>
      <c r="M2641" s="9">
        <v>0.9572471910112359</v>
      </c>
      <c r="N2641" s="10">
        <v>0.1</v>
      </c>
      <c r="O2641" s="10">
        <v>0.68</v>
      </c>
      <c r="P2641" s="9">
        <v>0.22000000000000003</v>
      </c>
      <c r="Q2641" s="10">
        <v>0.40749999999999997</v>
      </c>
      <c r="R2641" s="9">
        <v>0.73520000000000008</v>
      </c>
      <c r="S2641" s="9">
        <v>0.80014341463414795</v>
      </c>
      <c r="T2641" s="11">
        <v>1</v>
      </c>
      <c r="U2641" s="9">
        <v>0.12470792619999999</v>
      </c>
      <c r="V2641" s="10">
        <v>0.35740303875000001</v>
      </c>
      <c r="W2641" s="9">
        <v>0</v>
      </c>
      <c r="X2641" s="9">
        <v>0</v>
      </c>
      <c r="Y2641" s="9">
        <v>0.70300000000000007</v>
      </c>
      <c r="Z2641" s="9">
        <v>0.7</v>
      </c>
      <c r="AA2641" s="10">
        <v>8.7209302325581384E-2</v>
      </c>
      <c r="AB2641" s="9">
        <v>0.70010000229999991</v>
      </c>
      <c r="AC2641" s="9">
        <v>0.61399999999999999</v>
      </c>
      <c r="AD2641" s="10">
        <v>0.45712172452973399</v>
      </c>
      <c r="AE2641" s="10">
        <v>0.25971814956140599</v>
      </c>
      <c r="AF2641" s="9">
        <v>0.24436953052116778</v>
      </c>
      <c r="AG2641" s="9">
        <v>6.2673857142857142E-2</v>
      </c>
    </row>
    <row r="2642" spans="3:33">
      <c r="C2642" t="s">
        <v>368</v>
      </c>
      <c r="D2642">
        <v>2007</v>
      </c>
      <c r="E2642" s="9">
        <v>8.0657869040781163E-2</v>
      </c>
      <c r="F2642" s="9">
        <v>0.23100000000000001</v>
      </c>
      <c r="G2642" s="9">
        <v>0.32666666666666666</v>
      </c>
      <c r="H2642" s="9">
        <v>0.30000000000000004</v>
      </c>
      <c r="I2642" s="9">
        <v>0.16800000000000001</v>
      </c>
      <c r="J2642" s="9">
        <v>0.45666666666666667</v>
      </c>
      <c r="K2642" s="10">
        <v>0.69216666666666671</v>
      </c>
      <c r="L2642" s="9">
        <v>0.75340000000000007</v>
      </c>
      <c r="M2642" s="9">
        <v>0.9564606741573034</v>
      </c>
      <c r="N2642" s="10">
        <v>0.1</v>
      </c>
      <c r="O2642" s="10">
        <v>0.82</v>
      </c>
      <c r="P2642" s="9">
        <v>0.22000000000000003</v>
      </c>
      <c r="Q2642" s="10">
        <v>0.40749999999999997</v>
      </c>
      <c r="R2642" s="9">
        <v>0.73520000000000008</v>
      </c>
      <c r="S2642" s="9">
        <v>0.79395756097560999</v>
      </c>
      <c r="T2642" s="11">
        <v>1</v>
      </c>
      <c r="U2642" s="9">
        <v>7.9016652440000001E-2</v>
      </c>
      <c r="V2642" s="10">
        <v>0.34433612474999997</v>
      </c>
      <c r="W2642" s="9">
        <v>0</v>
      </c>
      <c r="X2642" s="9">
        <v>0</v>
      </c>
      <c r="Y2642" s="9">
        <v>0.70300000000000007</v>
      </c>
      <c r="Z2642" s="9">
        <v>0.7</v>
      </c>
      <c r="AA2642" s="10">
        <v>8.7209302325581384E-2</v>
      </c>
      <c r="AB2642" s="9">
        <v>0.70010000229999991</v>
      </c>
      <c r="AC2642" s="9">
        <v>0.60099999999999998</v>
      </c>
      <c r="AD2642" s="10">
        <v>0.51449051239850718</v>
      </c>
      <c r="AE2642" s="10">
        <v>0.24140681554677398</v>
      </c>
      <c r="AF2642" s="9">
        <v>0.36670365548539002</v>
      </c>
      <c r="AG2642" s="9">
        <v>6.1420380028017404E-2</v>
      </c>
    </row>
    <row r="2643" spans="3:33">
      <c r="C2643" t="s">
        <v>368</v>
      </c>
      <c r="D2643">
        <v>2008</v>
      </c>
      <c r="E2643" s="9">
        <v>8.0657869040781163E-2</v>
      </c>
      <c r="F2643" s="9">
        <v>0.23100000000000001</v>
      </c>
      <c r="G2643" s="9">
        <v>0.31000000000000005</v>
      </c>
      <c r="H2643" s="9">
        <v>0.30000000000000004</v>
      </c>
      <c r="I2643" s="9">
        <v>0.16800000000000001</v>
      </c>
      <c r="J2643" s="9">
        <v>0.44999999999999996</v>
      </c>
      <c r="K2643" s="10">
        <v>0.69216666666666671</v>
      </c>
      <c r="L2643" s="9">
        <v>0.75060000000000004</v>
      </c>
      <c r="M2643" s="9">
        <v>1</v>
      </c>
      <c r="N2643" s="10">
        <v>0.1</v>
      </c>
      <c r="O2643" s="10">
        <v>0.83639999963343137</v>
      </c>
      <c r="P2643" s="9">
        <v>0.22000000000000003</v>
      </c>
      <c r="Q2643" s="10">
        <v>0.40749999999999997</v>
      </c>
      <c r="R2643" s="9">
        <v>0.73520000000000008</v>
      </c>
      <c r="S2643" s="9">
        <v>0.78469609756097602</v>
      </c>
      <c r="T2643" s="11">
        <v>1</v>
      </c>
      <c r="U2643" s="9">
        <v>0.11071291430000001</v>
      </c>
      <c r="V2643" s="10">
        <v>0.33126921074999999</v>
      </c>
      <c r="W2643" s="9">
        <v>0</v>
      </c>
      <c r="X2643" s="9">
        <v>0</v>
      </c>
      <c r="Y2643" s="9">
        <v>0.70300000000000007</v>
      </c>
      <c r="Z2643" s="9">
        <v>0.7</v>
      </c>
      <c r="AA2643" s="10">
        <v>8.7209302325581384E-2</v>
      </c>
      <c r="AB2643" s="9">
        <v>0.70010000229999991</v>
      </c>
      <c r="AC2643" s="9">
        <v>0.58399999999999996</v>
      </c>
      <c r="AD2643" s="10">
        <v>0.49291728173285676</v>
      </c>
      <c r="AE2643" s="10">
        <v>0.2485824060797</v>
      </c>
      <c r="AF2643" s="9">
        <v>0.50582055706927886</v>
      </c>
      <c r="AG2643" s="9">
        <v>6.0166902913177646E-2</v>
      </c>
    </row>
    <row r="2644" spans="3:33">
      <c r="C2644" t="s">
        <v>368</v>
      </c>
      <c r="D2644">
        <v>2009</v>
      </c>
      <c r="E2644" s="9">
        <v>8.0657869040781163E-2</v>
      </c>
      <c r="F2644" s="9">
        <v>0.23100000000000001</v>
      </c>
      <c r="G2644" s="9">
        <v>0.32379999969154594</v>
      </c>
      <c r="H2644" s="9">
        <v>0.30000000000000004</v>
      </c>
      <c r="I2644" s="9">
        <v>0.16800000000000001</v>
      </c>
      <c r="J2644" s="9">
        <v>0.46099999975413086</v>
      </c>
      <c r="K2644" s="10">
        <v>0.69216666666666671</v>
      </c>
      <c r="L2644" s="9">
        <v>0.74780000000000002</v>
      </c>
      <c r="M2644" s="9">
        <v>1</v>
      </c>
      <c r="N2644" s="10">
        <v>0.1</v>
      </c>
      <c r="O2644" s="10">
        <v>0.85279999926686278</v>
      </c>
      <c r="P2644" s="9">
        <v>0.22000000000000003</v>
      </c>
      <c r="Q2644" s="10">
        <v>0.40749999999999997</v>
      </c>
      <c r="R2644" s="9">
        <v>0.73520000000000008</v>
      </c>
      <c r="S2644" s="9">
        <v>0.8030021752005837</v>
      </c>
      <c r="T2644" s="11">
        <v>1</v>
      </c>
      <c r="U2644" s="9">
        <v>0.1221108223</v>
      </c>
      <c r="V2644" s="10">
        <v>0.33789459481691109</v>
      </c>
      <c r="W2644" s="9">
        <v>0</v>
      </c>
      <c r="X2644" s="9">
        <v>0</v>
      </c>
      <c r="Y2644" s="9">
        <v>0.70300000000000007</v>
      </c>
      <c r="Z2644" s="9">
        <v>0.7</v>
      </c>
      <c r="AA2644" s="10">
        <v>8.7209302325581384E-2</v>
      </c>
      <c r="AB2644" s="9">
        <v>0.70010000229999991</v>
      </c>
      <c r="AC2644" s="9">
        <v>0.59099999999999997</v>
      </c>
      <c r="AD2644" s="10">
        <v>0.50472365485017801</v>
      </c>
      <c r="AE2644" s="10">
        <v>0.257583663599594</v>
      </c>
      <c r="AF2644" s="9">
        <v>0.61512933094183109</v>
      </c>
      <c r="AG2644" s="9">
        <v>5.8913425798337901E-2</v>
      </c>
    </row>
    <row r="2645" spans="3:33">
      <c r="C2645" t="s">
        <v>368</v>
      </c>
      <c r="D2645">
        <v>2010</v>
      </c>
      <c r="E2645" s="9">
        <v>8.0657869040781163E-2</v>
      </c>
      <c r="F2645" s="9">
        <v>0.23100000000000001</v>
      </c>
      <c r="G2645" s="9">
        <v>0.33759999938309193</v>
      </c>
      <c r="H2645" s="9">
        <v>0.30000000000000004</v>
      </c>
      <c r="I2645" s="9">
        <v>0.16800000000000001</v>
      </c>
      <c r="J2645" s="9">
        <v>0.47199999950826166</v>
      </c>
      <c r="K2645" s="10">
        <v>0.69216666666666671</v>
      </c>
      <c r="L2645" s="9">
        <v>0.75527799983285382</v>
      </c>
      <c r="M2645" s="9">
        <v>1</v>
      </c>
      <c r="N2645" s="10">
        <v>0.1</v>
      </c>
      <c r="O2645" s="10">
        <v>0.8691999989002942</v>
      </c>
      <c r="P2645" s="9">
        <v>0.22000000000000003</v>
      </c>
      <c r="Q2645" s="10">
        <v>0.40749999999999997</v>
      </c>
      <c r="R2645" s="9">
        <v>0.73520000000000008</v>
      </c>
      <c r="S2645" s="9">
        <v>0.82130825284019149</v>
      </c>
      <c r="T2645" s="11">
        <v>1</v>
      </c>
      <c r="U2645" s="9">
        <v>0.12333193049570611</v>
      </c>
      <c r="V2645" s="10">
        <v>0.34451997888382224</v>
      </c>
      <c r="W2645" s="9">
        <v>0</v>
      </c>
      <c r="X2645" s="9">
        <v>0</v>
      </c>
      <c r="Y2645" s="9">
        <v>0.70300000000000007</v>
      </c>
      <c r="Z2645" s="9">
        <v>0.7</v>
      </c>
      <c r="AA2645" s="10">
        <v>8.7209302325581384E-2</v>
      </c>
      <c r="AB2645" s="9">
        <v>0.70010000229999991</v>
      </c>
      <c r="AC2645" s="9">
        <v>0.57399999999999995</v>
      </c>
      <c r="AD2645" s="10">
        <v>0.50467641830273202</v>
      </c>
      <c r="AE2645" s="10">
        <v>0.26000782690941382</v>
      </c>
      <c r="AF2645" s="9">
        <v>0.60897803776990489</v>
      </c>
      <c r="AG2645" s="9">
        <v>5.7659948683498156E-2</v>
      </c>
    </row>
    <row r="2646" spans="3:33">
      <c r="C2646" t="s">
        <v>370</v>
      </c>
      <c r="D2646">
        <v>1995</v>
      </c>
      <c r="E2646" s="9">
        <v>1</v>
      </c>
      <c r="F2646" s="9">
        <v>1.6994999965466558E-2</v>
      </c>
      <c r="G2646" s="9">
        <v>0</v>
      </c>
      <c r="H2646" s="9">
        <v>0.64999999999999991</v>
      </c>
      <c r="I2646" s="9">
        <v>0</v>
      </c>
      <c r="J2646" s="9">
        <v>0</v>
      </c>
      <c r="K2646" s="10">
        <v>1.5499999999999995E-2</v>
      </c>
      <c r="L2646" s="9">
        <v>0.16200000000000001</v>
      </c>
      <c r="M2646" s="9">
        <v>0.53263233722934633</v>
      </c>
      <c r="N2646" s="10">
        <v>0.52</v>
      </c>
      <c r="O2646" s="10">
        <v>0.06</v>
      </c>
      <c r="P2646" s="9">
        <v>0</v>
      </c>
      <c r="Q2646" s="10">
        <v>6.7499999999999991E-2</v>
      </c>
      <c r="R2646" s="9">
        <v>0.30000000000000004</v>
      </c>
      <c r="S2646" s="9">
        <v>0.12519024390243993</v>
      </c>
      <c r="T2646" s="11">
        <v>9.7560975999999994E-2</v>
      </c>
      <c r="U2646" s="9">
        <v>0</v>
      </c>
      <c r="V2646" s="10">
        <v>2.42571525E-3</v>
      </c>
      <c r="W2646" s="9">
        <v>1.8779315698323262E-2</v>
      </c>
      <c r="X2646" s="9">
        <v>7.1766598898714201E-2</v>
      </c>
      <c r="Y2646" s="9">
        <v>0</v>
      </c>
      <c r="Z2646" s="9">
        <v>0.66</v>
      </c>
      <c r="AA2646" s="10">
        <v>0</v>
      </c>
      <c r="AB2646" s="9">
        <v>0.73825600014563153</v>
      </c>
      <c r="AC2646" s="9">
        <v>0.61399999999999999</v>
      </c>
      <c r="AD2646" s="10">
        <v>0.73150780477162536</v>
      </c>
      <c r="AE2646" s="10">
        <v>0.77898455802112976</v>
      </c>
      <c r="AF2646" s="9">
        <v>0.25264535286050444</v>
      </c>
      <c r="AG2646" s="9">
        <v>0.60715385714285719</v>
      </c>
    </row>
    <row r="2647" spans="3:33">
      <c r="C2647" t="s">
        <v>370</v>
      </c>
      <c r="D2647">
        <v>1996</v>
      </c>
      <c r="E2647" s="9">
        <v>1</v>
      </c>
      <c r="F2647" s="9">
        <v>1.6685999972373248E-2</v>
      </c>
      <c r="G2647" s="9">
        <v>0</v>
      </c>
      <c r="H2647" s="9">
        <v>0.64999999999999991</v>
      </c>
      <c r="I2647" s="9">
        <v>0</v>
      </c>
      <c r="J2647" s="9">
        <v>0</v>
      </c>
      <c r="K2647" s="10">
        <v>1.5499999999999995E-2</v>
      </c>
      <c r="L2647" s="9">
        <v>0.16159999999999999</v>
      </c>
      <c r="M2647" s="9">
        <v>0.53757705312342041</v>
      </c>
      <c r="N2647" s="10">
        <v>0.52</v>
      </c>
      <c r="O2647" s="10">
        <v>7.0000000000000007E-2</v>
      </c>
      <c r="P2647" s="9">
        <v>0</v>
      </c>
      <c r="Q2647" s="10">
        <v>6.7499999999999991E-2</v>
      </c>
      <c r="R2647" s="9">
        <v>0.30000000000000004</v>
      </c>
      <c r="S2647" s="9">
        <v>0.1208195121951241</v>
      </c>
      <c r="T2647" s="11">
        <v>9.7560975999999994E-2</v>
      </c>
      <c r="U2647" s="9">
        <v>0</v>
      </c>
      <c r="V2647" s="10">
        <v>2.3863811500000002E-3</v>
      </c>
      <c r="W2647" s="9">
        <v>1.8779315698323262E-2</v>
      </c>
      <c r="X2647" s="9">
        <v>7.1766598898714201E-2</v>
      </c>
      <c r="Y2647" s="9">
        <v>0</v>
      </c>
      <c r="Z2647" s="9">
        <v>0.66</v>
      </c>
      <c r="AA2647" s="10">
        <v>0</v>
      </c>
      <c r="AB2647" s="9">
        <v>0.73202400031492765</v>
      </c>
      <c r="AC2647" s="9">
        <v>0.61799999999999999</v>
      </c>
      <c r="AD2647" s="10">
        <v>0.73623245374083801</v>
      </c>
      <c r="AE2647" s="10">
        <v>0.78467812029986594</v>
      </c>
      <c r="AF2647" s="9">
        <v>0.31311646374407887</v>
      </c>
      <c r="AG2647" s="9">
        <v>0.65701285714285718</v>
      </c>
    </row>
    <row r="2648" spans="3:33">
      <c r="C2648" t="s">
        <v>370</v>
      </c>
      <c r="D2648">
        <v>1997</v>
      </c>
      <c r="E2648" s="9">
        <v>1</v>
      </c>
      <c r="F2648" s="9">
        <v>1.6376999979279935E-2</v>
      </c>
      <c r="G2648" s="9">
        <v>0</v>
      </c>
      <c r="H2648" s="9">
        <v>0.64999999999999991</v>
      </c>
      <c r="I2648" s="9">
        <v>0</v>
      </c>
      <c r="J2648" s="9">
        <v>0</v>
      </c>
      <c r="K2648" s="10">
        <v>1.5499999999999995E-2</v>
      </c>
      <c r="L2648" s="9">
        <v>0.16120000000000001</v>
      </c>
      <c r="M2648" s="9">
        <v>0.5363282569741129</v>
      </c>
      <c r="N2648" s="10">
        <v>0.52</v>
      </c>
      <c r="O2648" s="10">
        <v>7.0000000000000007E-2</v>
      </c>
      <c r="P2648" s="9">
        <v>0</v>
      </c>
      <c r="Q2648" s="10">
        <v>6.7499999999999991E-2</v>
      </c>
      <c r="R2648" s="9">
        <v>0.30000000000000004</v>
      </c>
      <c r="S2648" s="9">
        <v>0.11604878048780587</v>
      </c>
      <c r="T2648" s="11">
        <v>9.7560975999999994E-2</v>
      </c>
      <c r="U2648" s="9">
        <v>0</v>
      </c>
      <c r="V2648" s="10">
        <v>2.3470470499999999E-3</v>
      </c>
      <c r="W2648" s="9">
        <v>1.8779315698323262E-2</v>
      </c>
      <c r="X2648" s="9">
        <v>7.1766598898714201E-2</v>
      </c>
      <c r="Y2648" s="9">
        <v>0</v>
      </c>
      <c r="Z2648" s="9">
        <v>0.66</v>
      </c>
      <c r="AA2648" s="10">
        <v>0</v>
      </c>
      <c r="AB2648" s="9">
        <v>0.72579200048422376</v>
      </c>
      <c r="AC2648" s="9">
        <v>0.63300000000000001</v>
      </c>
      <c r="AD2648" s="10">
        <v>0.75060732738349201</v>
      </c>
      <c r="AE2648" s="10">
        <v>0.80007616767643908</v>
      </c>
      <c r="AF2648" s="9">
        <v>0.39789097443273669</v>
      </c>
      <c r="AG2648" s="9">
        <v>0.70807371428571431</v>
      </c>
    </row>
    <row r="2649" spans="3:33">
      <c r="C2649" t="s">
        <v>370</v>
      </c>
      <c r="D2649">
        <v>1998</v>
      </c>
      <c r="E2649" s="9">
        <v>1</v>
      </c>
      <c r="F2649" s="9">
        <v>1.6067999986186621E-2</v>
      </c>
      <c r="G2649" s="9">
        <v>0</v>
      </c>
      <c r="H2649" s="9">
        <v>0.64999999999999991</v>
      </c>
      <c r="I2649" s="9">
        <v>0</v>
      </c>
      <c r="J2649" s="9">
        <v>0</v>
      </c>
      <c r="K2649" s="10">
        <v>1.5499999999999995E-2</v>
      </c>
      <c r="L2649" s="9">
        <v>0.16079999999999997</v>
      </c>
      <c r="M2649" s="9">
        <v>0.53484517048748492</v>
      </c>
      <c r="N2649" s="10">
        <v>0.52</v>
      </c>
      <c r="O2649" s="10">
        <v>0.09</v>
      </c>
      <c r="P2649" s="9">
        <v>0</v>
      </c>
      <c r="Q2649" s="10">
        <v>6.7499999999999991E-2</v>
      </c>
      <c r="R2649" s="9">
        <v>0.30000000000000004</v>
      </c>
      <c r="S2649" s="9">
        <v>0.11313658536585391</v>
      </c>
      <c r="T2649" s="11">
        <v>9.7560975999999994E-2</v>
      </c>
      <c r="U2649" s="9">
        <v>0</v>
      </c>
      <c r="V2649" s="10">
        <v>2.3077129500000001E-3</v>
      </c>
      <c r="W2649" s="9">
        <v>1.8779315698323262E-2</v>
      </c>
      <c r="X2649" s="9">
        <v>7.1766598898714201E-2</v>
      </c>
      <c r="Y2649" s="9">
        <v>0</v>
      </c>
      <c r="Z2649" s="9">
        <v>0.66</v>
      </c>
      <c r="AA2649" s="10">
        <v>0</v>
      </c>
      <c r="AB2649" s="9">
        <v>0.71956000065351977</v>
      </c>
      <c r="AC2649" s="9">
        <v>0.64</v>
      </c>
      <c r="AD2649" s="10">
        <v>0.764982201026146</v>
      </c>
      <c r="AE2649" s="10">
        <v>0.8154742150530121</v>
      </c>
      <c r="AF2649" s="9">
        <v>0.51577707986574006</v>
      </c>
      <c r="AG2649" s="9">
        <v>0.74106814285714284</v>
      </c>
    </row>
    <row r="2650" spans="3:33">
      <c r="C2650" t="s">
        <v>370</v>
      </c>
      <c r="D2650">
        <v>1999</v>
      </c>
      <c r="E2650" s="9">
        <v>1</v>
      </c>
      <c r="F2650" s="9">
        <v>1.5758999993093312E-2</v>
      </c>
      <c r="G2650" s="9">
        <v>0</v>
      </c>
      <c r="H2650" s="9">
        <v>0.64999999999999991</v>
      </c>
      <c r="I2650" s="9">
        <v>0</v>
      </c>
      <c r="J2650" s="9">
        <v>0</v>
      </c>
      <c r="K2650" s="10">
        <v>1.5499999999999995E-2</v>
      </c>
      <c r="L2650" s="9">
        <v>0.16039999999999999</v>
      </c>
      <c r="M2650" s="9">
        <v>0.53121474621113229</v>
      </c>
      <c r="N2650" s="10">
        <v>0.52</v>
      </c>
      <c r="O2650" s="10">
        <v>0.1</v>
      </c>
      <c r="P2650" s="9">
        <v>0</v>
      </c>
      <c r="Q2650" s="10">
        <v>6.7499999999999991E-2</v>
      </c>
      <c r="R2650" s="9">
        <v>0.30000000000000004</v>
      </c>
      <c r="S2650" s="9">
        <v>0.11138048780487797</v>
      </c>
      <c r="T2650" s="11">
        <v>9.7560975999999994E-2</v>
      </c>
      <c r="U2650" s="9">
        <v>0</v>
      </c>
      <c r="V2650" s="10">
        <v>2.2683788499999998E-3</v>
      </c>
      <c r="W2650" s="9">
        <v>1.8779315698323262E-2</v>
      </c>
      <c r="X2650" s="9">
        <v>7.1766598898714201E-2</v>
      </c>
      <c r="Y2650" s="9">
        <v>0</v>
      </c>
      <c r="Z2650" s="9">
        <v>0.66</v>
      </c>
      <c r="AA2650" s="10">
        <v>0</v>
      </c>
      <c r="AB2650" s="9">
        <v>0.71332800082281578</v>
      </c>
      <c r="AC2650" s="9">
        <v>0.64200000000000002</v>
      </c>
      <c r="AD2650" s="10">
        <v>0.76182519261575909</v>
      </c>
      <c r="AE2650" s="10">
        <v>0.819014925601801</v>
      </c>
      <c r="AF2650" s="9">
        <v>0.64302792642937556</v>
      </c>
      <c r="AG2650" s="9">
        <v>0.90781599999999996</v>
      </c>
    </row>
    <row r="2651" spans="3:33">
      <c r="C2651" t="s">
        <v>370</v>
      </c>
      <c r="D2651">
        <v>2000</v>
      </c>
      <c r="E2651" s="9">
        <v>1</v>
      </c>
      <c r="F2651" s="9">
        <v>1.5449999999999998E-2</v>
      </c>
      <c r="G2651" s="9">
        <v>0</v>
      </c>
      <c r="H2651" s="9">
        <v>0.64999999999999991</v>
      </c>
      <c r="I2651" s="9">
        <v>0</v>
      </c>
      <c r="J2651" s="9">
        <v>0</v>
      </c>
      <c r="K2651" s="10">
        <v>1.5499999999999995E-2</v>
      </c>
      <c r="L2651" s="9">
        <v>0.16</v>
      </c>
      <c r="M2651" s="9">
        <v>0.53940939873521432</v>
      </c>
      <c r="N2651" s="10">
        <v>0.52</v>
      </c>
      <c r="O2651" s="10">
        <v>0.08</v>
      </c>
      <c r="P2651" s="9">
        <v>0</v>
      </c>
      <c r="Q2651" s="10">
        <v>6.7499999999999991E-2</v>
      </c>
      <c r="R2651" s="9">
        <v>0.30000000000000004</v>
      </c>
      <c r="S2651" s="9">
        <v>0.10703414634146413</v>
      </c>
      <c r="T2651" s="11">
        <v>9.7560975999999994E-2</v>
      </c>
      <c r="U2651" s="9">
        <v>0</v>
      </c>
      <c r="V2651" s="10">
        <v>2.2290447499999999E-3</v>
      </c>
      <c r="W2651" s="9">
        <v>1.8779315698323262E-2</v>
      </c>
      <c r="X2651" s="9">
        <v>7.1766598898714201E-2</v>
      </c>
      <c r="Y2651" s="9">
        <v>0</v>
      </c>
      <c r="Z2651" s="9">
        <v>0.66</v>
      </c>
      <c r="AA2651" s="10">
        <v>0</v>
      </c>
      <c r="AB2651" s="9">
        <v>0.70709600099211189</v>
      </c>
      <c r="AC2651" s="9">
        <v>0.65099999999999991</v>
      </c>
      <c r="AD2651" s="10">
        <v>0.75866818420537196</v>
      </c>
      <c r="AE2651" s="10">
        <v>0.82255563615059002</v>
      </c>
      <c r="AF2651" s="9">
        <v>0.79832374938925899</v>
      </c>
      <c r="AG2651" s="9">
        <v>0.95981128571428576</v>
      </c>
    </row>
    <row r="2652" spans="3:33">
      <c r="C2652" t="s">
        <v>370</v>
      </c>
      <c r="D2652">
        <v>2001</v>
      </c>
      <c r="E2652" s="9">
        <v>1</v>
      </c>
      <c r="F2652" s="9">
        <v>1.5365999999999999E-2</v>
      </c>
      <c r="G2652" s="9">
        <v>0</v>
      </c>
      <c r="H2652" s="9">
        <v>0.64999999999999991</v>
      </c>
      <c r="I2652" s="9">
        <v>0</v>
      </c>
      <c r="J2652" s="9">
        <v>0</v>
      </c>
      <c r="K2652" s="10">
        <v>1.5499999999999995E-2</v>
      </c>
      <c r="L2652" s="9">
        <v>0.15939999999999999</v>
      </c>
      <c r="M2652" s="9">
        <v>0.54009219430774635</v>
      </c>
      <c r="N2652" s="10">
        <v>0.52</v>
      </c>
      <c r="O2652" s="10">
        <v>0.11</v>
      </c>
      <c r="P2652" s="9">
        <v>0</v>
      </c>
      <c r="Q2652" s="10">
        <v>6.7499999999999991E-2</v>
      </c>
      <c r="R2652" s="9">
        <v>0.30000000000000004</v>
      </c>
      <c r="S2652" s="9">
        <v>0.104902439024392</v>
      </c>
      <c r="T2652" s="11">
        <v>9.7560975999999994E-2</v>
      </c>
      <c r="U2652" s="9">
        <v>0</v>
      </c>
      <c r="V2652" s="10">
        <v>2.1416358000000001E-3</v>
      </c>
      <c r="W2652" s="9">
        <v>1.8779315698323262E-2</v>
      </c>
      <c r="X2652" s="9">
        <v>7.1766598898714201E-2</v>
      </c>
      <c r="Y2652" s="9">
        <v>0</v>
      </c>
      <c r="Z2652" s="9">
        <v>0.66</v>
      </c>
      <c r="AA2652" s="10">
        <v>0</v>
      </c>
      <c r="AB2652" s="9">
        <v>0.7008640011614079</v>
      </c>
      <c r="AC2652" s="9">
        <v>0.66599999999999993</v>
      </c>
      <c r="AD2652" s="10">
        <v>0.76142719993902896</v>
      </c>
      <c r="AE2652" s="10">
        <v>0.81378413378435199</v>
      </c>
      <c r="AF2652" s="9">
        <v>0.8967343777328034</v>
      </c>
      <c r="AG2652" s="9">
        <v>1</v>
      </c>
    </row>
    <row r="2653" spans="3:33">
      <c r="C2653" t="s">
        <v>370</v>
      </c>
      <c r="D2653">
        <v>2002</v>
      </c>
      <c r="E2653" s="9">
        <v>1</v>
      </c>
      <c r="F2653" s="9">
        <v>1.5282E-2</v>
      </c>
      <c r="G2653" s="9">
        <v>0</v>
      </c>
      <c r="H2653" s="9">
        <v>0.64999999999999991</v>
      </c>
      <c r="I2653" s="9">
        <v>0</v>
      </c>
      <c r="J2653" s="9">
        <v>0</v>
      </c>
      <c r="K2653" s="10">
        <v>1.5499999999999995E-2</v>
      </c>
      <c r="L2653" s="9">
        <v>0.1588</v>
      </c>
      <c r="M2653" s="9">
        <v>0.54055410285138128</v>
      </c>
      <c r="N2653" s="10">
        <v>0.52</v>
      </c>
      <c r="O2653" s="10">
        <v>0.12</v>
      </c>
      <c r="P2653" s="9">
        <v>0</v>
      </c>
      <c r="Q2653" s="10">
        <v>6.7499999999999991E-2</v>
      </c>
      <c r="R2653" s="9">
        <v>0.30000000000000004</v>
      </c>
      <c r="S2653" s="9">
        <v>0.10307317073170796</v>
      </c>
      <c r="T2653" s="11">
        <v>9.7560975999999994E-2</v>
      </c>
      <c r="U2653" s="9">
        <v>0</v>
      </c>
      <c r="V2653" s="10">
        <v>2.0542268500000002E-3</v>
      </c>
      <c r="W2653" s="9">
        <v>1.8779315698323262E-2</v>
      </c>
      <c r="X2653" s="9">
        <v>7.1766598898714201E-2</v>
      </c>
      <c r="Y2653" s="9">
        <v>0</v>
      </c>
      <c r="Z2653" s="9">
        <v>0.66</v>
      </c>
      <c r="AA2653" s="10">
        <v>0</v>
      </c>
      <c r="AB2653" s="9">
        <v>0.69463200133070391</v>
      </c>
      <c r="AC2653" s="9">
        <v>0.70799999999999996</v>
      </c>
      <c r="AD2653" s="10">
        <v>0.76418621567268608</v>
      </c>
      <c r="AE2653" s="10">
        <v>0.80501263141811408</v>
      </c>
      <c r="AF2653" s="9">
        <v>0.98971562328801232</v>
      </c>
      <c r="AG2653" s="9">
        <v>1</v>
      </c>
    </row>
    <row r="2654" spans="3:33">
      <c r="C2654" t="s">
        <v>370</v>
      </c>
      <c r="D2654">
        <v>2003</v>
      </c>
      <c r="E2654" s="9">
        <v>1</v>
      </c>
      <c r="F2654" s="9">
        <v>1.5197999999999998E-2</v>
      </c>
      <c r="G2654" s="9">
        <v>0</v>
      </c>
      <c r="H2654" s="9">
        <v>0.64999999999999991</v>
      </c>
      <c r="I2654" s="9">
        <v>0</v>
      </c>
      <c r="J2654" s="9">
        <v>0</v>
      </c>
      <c r="K2654" s="10">
        <v>1.5499999999999995E-2</v>
      </c>
      <c r="L2654" s="9">
        <v>0.15820000000000001</v>
      </c>
      <c r="M2654" s="9">
        <v>0.500016254063543</v>
      </c>
      <c r="N2654" s="10">
        <v>0.52</v>
      </c>
      <c r="O2654" s="10">
        <v>0.1</v>
      </c>
      <c r="P2654" s="9">
        <v>0</v>
      </c>
      <c r="Q2654" s="10">
        <v>6.7499999999999991E-2</v>
      </c>
      <c r="R2654" s="9">
        <v>0.2935040000000001</v>
      </c>
      <c r="S2654" s="9">
        <v>9.7702439024392018E-2</v>
      </c>
      <c r="T2654" s="11">
        <v>9.7560975999999994E-2</v>
      </c>
      <c r="U2654" s="9">
        <v>0</v>
      </c>
      <c r="V2654" s="10">
        <v>1.9668178999999999E-3</v>
      </c>
      <c r="W2654" s="9">
        <v>1.8779315698323262E-2</v>
      </c>
      <c r="X2654" s="9">
        <v>7.1766598898714201E-2</v>
      </c>
      <c r="Y2654" s="9">
        <v>0</v>
      </c>
      <c r="Z2654" s="9">
        <v>0.66</v>
      </c>
      <c r="AA2654" s="10">
        <v>0</v>
      </c>
      <c r="AB2654" s="9">
        <v>0.68840000150000002</v>
      </c>
      <c r="AC2654" s="9">
        <v>0.7</v>
      </c>
      <c r="AD2654" s="10">
        <v>0.77059341045330798</v>
      </c>
      <c r="AE2654" s="10">
        <v>0.808068729963628</v>
      </c>
      <c r="AF2654" s="9">
        <v>1</v>
      </c>
      <c r="AG2654" s="9">
        <v>1</v>
      </c>
    </row>
    <row r="2655" spans="3:33">
      <c r="C2655" t="s">
        <v>370</v>
      </c>
      <c r="D2655">
        <v>2004</v>
      </c>
      <c r="E2655" s="9">
        <v>1</v>
      </c>
      <c r="F2655" s="9">
        <v>1.5113999999999999E-2</v>
      </c>
      <c r="G2655" s="9">
        <v>0</v>
      </c>
      <c r="H2655" s="9">
        <v>0.64999999999999991</v>
      </c>
      <c r="I2655" s="9">
        <v>0</v>
      </c>
      <c r="J2655" s="9">
        <v>0</v>
      </c>
      <c r="K2655" s="10">
        <v>1.5499999999999995E-2</v>
      </c>
      <c r="L2655" s="9">
        <v>0.15759999999999999</v>
      </c>
      <c r="M2655" s="9">
        <v>0.51663905622493578</v>
      </c>
      <c r="N2655" s="10">
        <v>0.52</v>
      </c>
      <c r="O2655" s="10">
        <v>0.11</v>
      </c>
      <c r="P2655" s="9">
        <v>0</v>
      </c>
      <c r="Q2655" s="10">
        <v>6.7499999999999991E-2</v>
      </c>
      <c r="R2655" s="9">
        <v>0.28700800000000004</v>
      </c>
      <c r="S2655" s="9">
        <v>9.0048780487805957E-2</v>
      </c>
      <c r="T2655" s="11">
        <v>9.7560975999999994E-2</v>
      </c>
      <c r="U2655" s="9">
        <v>0</v>
      </c>
      <c r="V2655" s="10">
        <v>1.8794089500000001E-3</v>
      </c>
      <c r="W2655" s="9">
        <v>1.8779315698323262E-2</v>
      </c>
      <c r="X2655" s="9">
        <v>7.1766598898714201E-2</v>
      </c>
      <c r="Y2655" s="9">
        <v>0</v>
      </c>
      <c r="Z2655" s="9">
        <v>0.66</v>
      </c>
      <c r="AA2655" s="10">
        <v>0</v>
      </c>
      <c r="AB2655" s="9">
        <v>0.69489999769999999</v>
      </c>
      <c r="AC2655" s="9">
        <v>0.70099999999999996</v>
      </c>
      <c r="AD2655" s="10">
        <v>0.76596829286482193</v>
      </c>
      <c r="AE2655" s="10">
        <v>0.85150381062092606</v>
      </c>
      <c r="AF2655" s="9">
        <v>1</v>
      </c>
      <c r="AG2655" s="9">
        <v>1</v>
      </c>
    </row>
    <row r="2656" spans="3:33">
      <c r="C2656" t="s">
        <v>370</v>
      </c>
      <c r="D2656">
        <v>2005</v>
      </c>
      <c r="E2656" s="9">
        <v>1</v>
      </c>
      <c r="F2656" s="9">
        <v>1.5029999999999998E-2</v>
      </c>
      <c r="G2656" s="9">
        <v>0</v>
      </c>
      <c r="H2656" s="9">
        <v>0.64999999999999991</v>
      </c>
      <c r="I2656" s="9">
        <v>0</v>
      </c>
      <c r="J2656" s="9">
        <v>0</v>
      </c>
      <c r="K2656" s="10">
        <v>1.5499999999999995E-2</v>
      </c>
      <c r="L2656" s="9">
        <v>0.157</v>
      </c>
      <c r="M2656" s="9">
        <v>0.55521343726801686</v>
      </c>
      <c r="N2656" s="10">
        <v>0.52</v>
      </c>
      <c r="O2656" s="10">
        <v>0.13</v>
      </c>
      <c r="P2656" s="9">
        <v>0</v>
      </c>
      <c r="Q2656" s="10">
        <v>6.7499999999999991E-2</v>
      </c>
      <c r="R2656" s="9">
        <v>0.26878400000000002</v>
      </c>
      <c r="S2656" s="9">
        <v>8.7175609756098171E-2</v>
      </c>
      <c r="T2656" s="11">
        <v>9.7560975999999994E-2</v>
      </c>
      <c r="U2656" s="9">
        <v>0</v>
      </c>
      <c r="V2656" s="10">
        <v>1.792E-3</v>
      </c>
      <c r="W2656" s="9">
        <v>1.8779315698323262E-2</v>
      </c>
      <c r="X2656" s="9">
        <v>7.1766598898714201E-2</v>
      </c>
      <c r="Y2656" s="9">
        <v>0</v>
      </c>
      <c r="Z2656" s="9">
        <v>0.66</v>
      </c>
      <c r="AA2656" s="10">
        <v>0</v>
      </c>
      <c r="AB2656" s="9">
        <v>0.68520000459999997</v>
      </c>
      <c r="AC2656" s="9">
        <v>0.69799999999999995</v>
      </c>
      <c r="AD2656" s="10">
        <v>0.74765273102684193</v>
      </c>
      <c r="AE2656" s="10">
        <v>0.81630543450594006</v>
      </c>
      <c r="AF2656" s="9">
        <v>1</v>
      </c>
      <c r="AG2656" s="9">
        <v>1</v>
      </c>
    </row>
    <row r="2657" spans="3:33">
      <c r="C2657" t="s">
        <v>370</v>
      </c>
      <c r="D2657">
        <v>2006</v>
      </c>
      <c r="E2657" s="9">
        <v>1</v>
      </c>
      <c r="F2657" s="9">
        <v>1.5330599993281064E-2</v>
      </c>
      <c r="G2657" s="9">
        <v>0</v>
      </c>
      <c r="H2657" s="9">
        <v>0.64999999999999991</v>
      </c>
      <c r="I2657" s="9">
        <v>0</v>
      </c>
      <c r="J2657" s="9">
        <v>0</v>
      </c>
      <c r="K2657" s="10">
        <v>1.5499999999999995E-2</v>
      </c>
      <c r="L2657" s="9">
        <v>0.15620000000000001</v>
      </c>
      <c r="M2657" s="9">
        <v>0.82728844461216666</v>
      </c>
      <c r="N2657" s="10">
        <v>0.52</v>
      </c>
      <c r="O2657" s="10">
        <v>0.16</v>
      </c>
      <c r="P2657" s="9">
        <v>0</v>
      </c>
      <c r="Q2657" s="10">
        <v>6.7499999999999991E-2</v>
      </c>
      <c r="R2657" s="9">
        <v>0.25056</v>
      </c>
      <c r="S2657" s="9">
        <v>8.2541463414634086E-2</v>
      </c>
      <c r="T2657" s="11">
        <v>9.7560975999999994E-2</v>
      </c>
      <c r="U2657" s="9">
        <v>0</v>
      </c>
      <c r="V2657" s="10">
        <v>1.9239614166666667E-3</v>
      </c>
      <c r="W2657" s="9">
        <v>1.8779315698323262E-2</v>
      </c>
      <c r="X2657" s="9">
        <v>7.1766598898714201E-2</v>
      </c>
      <c r="Y2657" s="9">
        <v>0</v>
      </c>
      <c r="Z2657" s="9">
        <v>0.66</v>
      </c>
      <c r="AA2657" s="10">
        <v>0</v>
      </c>
      <c r="AB2657" s="9">
        <v>0.68345327119999999</v>
      </c>
      <c r="AC2657" s="9">
        <v>0.70900000000000007</v>
      </c>
      <c r="AD2657" s="10">
        <v>0.75012740175044001</v>
      </c>
      <c r="AE2657" s="10">
        <v>0.79814651090914202</v>
      </c>
      <c r="AF2657" s="9">
        <v>1</v>
      </c>
      <c r="AG2657" s="9">
        <v>1</v>
      </c>
    </row>
    <row r="2658" spans="3:33">
      <c r="C2658" t="s">
        <v>370</v>
      </c>
      <c r="D2658">
        <v>2007</v>
      </c>
      <c r="E2658" s="9">
        <v>1</v>
      </c>
      <c r="F2658" s="9">
        <v>1.5631199986562132E-2</v>
      </c>
      <c r="G2658" s="9">
        <v>0</v>
      </c>
      <c r="H2658" s="9">
        <v>0.64999999999999991</v>
      </c>
      <c r="I2658" s="9">
        <v>0</v>
      </c>
      <c r="J2658" s="9">
        <v>0</v>
      </c>
      <c r="K2658" s="10">
        <v>1.5499999999999995E-2</v>
      </c>
      <c r="L2658" s="9">
        <v>0.15539999999999998</v>
      </c>
      <c r="M2658" s="9">
        <v>0.85094038145766671</v>
      </c>
      <c r="N2658" s="10">
        <v>0.52</v>
      </c>
      <c r="O2658" s="10">
        <v>0.14000000000000001</v>
      </c>
      <c r="P2658" s="9">
        <v>0</v>
      </c>
      <c r="Q2658" s="10">
        <v>6.7499999999999991E-2</v>
      </c>
      <c r="R2658" s="9">
        <v>0.25056</v>
      </c>
      <c r="S2658" s="9">
        <v>7.9892682926829939E-2</v>
      </c>
      <c r="T2658" s="11">
        <v>9.7560975999999994E-2</v>
      </c>
      <c r="U2658" s="9">
        <v>0</v>
      </c>
      <c r="V2658" s="10">
        <v>2.0559228333333333E-3</v>
      </c>
      <c r="W2658" s="9">
        <v>1.8779315698323262E-2</v>
      </c>
      <c r="X2658" s="9">
        <v>7.1766598898714201E-2</v>
      </c>
      <c r="Y2658" s="9">
        <v>0</v>
      </c>
      <c r="Z2658" s="9">
        <v>0.66</v>
      </c>
      <c r="AA2658" s="10">
        <v>0</v>
      </c>
      <c r="AB2658" s="9">
        <v>0.68337294660000003</v>
      </c>
      <c r="AC2658" s="9">
        <v>0.69299999999999995</v>
      </c>
      <c r="AD2658" s="10">
        <v>0.74809025818371</v>
      </c>
      <c r="AE2658" s="10">
        <v>0.79815793796687795</v>
      </c>
      <c r="AF2658" s="9">
        <v>1</v>
      </c>
      <c r="AG2658" s="9">
        <v>1</v>
      </c>
    </row>
    <row r="2659" spans="3:33">
      <c r="C2659" t="s">
        <v>370</v>
      </c>
      <c r="D2659">
        <v>2008</v>
      </c>
      <c r="E2659" s="9">
        <v>1</v>
      </c>
      <c r="F2659" s="9">
        <v>1.5931799979843196E-2</v>
      </c>
      <c r="G2659" s="9">
        <v>0</v>
      </c>
      <c r="H2659" s="9">
        <v>0.64999999999999991</v>
      </c>
      <c r="I2659" s="9">
        <v>0</v>
      </c>
      <c r="J2659" s="9">
        <v>0</v>
      </c>
      <c r="K2659" s="10">
        <v>1.5499999999999995E-2</v>
      </c>
      <c r="L2659" s="9">
        <v>0.15460000000000002</v>
      </c>
      <c r="M2659" s="9">
        <v>0.76312135059666675</v>
      </c>
      <c r="N2659" s="10">
        <v>0.52</v>
      </c>
      <c r="O2659" s="10">
        <v>0.14279999993741513</v>
      </c>
      <c r="P2659" s="9">
        <v>0</v>
      </c>
      <c r="Q2659" s="10">
        <v>6.7499999999999991E-2</v>
      </c>
      <c r="R2659" s="9">
        <v>0.25056</v>
      </c>
      <c r="S2659" s="9">
        <v>7.5256585365854112E-2</v>
      </c>
      <c r="T2659" s="11">
        <v>9.7560975999999994E-2</v>
      </c>
      <c r="U2659" s="9">
        <v>0</v>
      </c>
      <c r="V2659" s="10">
        <v>2.1878842500000001E-3</v>
      </c>
      <c r="W2659" s="9">
        <v>1.8779315698323262E-2</v>
      </c>
      <c r="X2659" s="9">
        <v>7.1766598898714201E-2</v>
      </c>
      <c r="Y2659" s="9">
        <v>0</v>
      </c>
      <c r="Z2659" s="9">
        <v>0.66</v>
      </c>
      <c r="AA2659" s="10">
        <v>0</v>
      </c>
      <c r="AB2659" s="9">
        <v>0.76429999999999998</v>
      </c>
      <c r="AC2659" s="9">
        <v>0.70799999999999996</v>
      </c>
      <c r="AD2659" s="10">
        <v>0.72916645244421996</v>
      </c>
      <c r="AE2659" s="10">
        <v>0.80689064340831806</v>
      </c>
      <c r="AF2659" s="9">
        <v>1</v>
      </c>
      <c r="AG2659" s="9">
        <v>1</v>
      </c>
    </row>
    <row r="2660" spans="3:33">
      <c r="C2660" t="s">
        <v>370</v>
      </c>
      <c r="D2660">
        <v>2009</v>
      </c>
      <c r="E2660" s="9">
        <v>1</v>
      </c>
      <c r="F2660" s="9">
        <v>1.6232399973124267E-2</v>
      </c>
      <c r="G2660" s="9">
        <v>1.9999999552965164E-2</v>
      </c>
      <c r="H2660" s="9">
        <v>0.64999999999999991</v>
      </c>
      <c r="I2660" s="9">
        <v>0</v>
      </c>
      <c r="J2660" s="9">
        <v>1.9999999552965164E-2</v>
      </c>
      <c r="K2660" s="10">
        <v>1.5499999999999995E-2</v>
      </c>
      <c r="L2660" s="9">
        <v>0.15380000000000002</v>
      </c>
      <c r="M2660" s="9">
        <v>0.76312135059666675</v>
      </c>
      <c r="N2660" s="10">
        <v>0.52</v>
      </c>
      <c r="O2660" s="10">
        <v>0.14559999987483027</v>
      </c>
      <c r="P2660" s="9">
        <v>0</v>
      </c>
      <c r="Q2660" s="10">
        <v>6.7499999999999991E-2</v>
      </c>
      <c r="R2660" s="9">
        <v>0.25056</v>
      </c>
      <c r="S2660" s="9">
        <v>0.1077514529322201</v>
      </c>
      <c r="T2660" s="11">
        <v>9.7560975999999994E-2</v>
      </c>
      <c r="U2660" s="9">
        <v>0</v>
      </c>
      <c r="V2660" s="10">
        <v>2.2316419340219396E-3</v>
      </c>
      <c r="W2660" s="9">
        <v>1.8779315698323262E-2</v>
      </c>
      <c r="X2660" s="9">
        <v>7.1766598898714201E-2</v>
      </c>
      <c r="Y2660" s="9">
        <v>0</v>
      </c>
      <c r="Z2660" s="9">
        <v>0.66</v>
      </c>
      <c r="AA2660" s="10">
        <v>0</v>
      </c>
      <c r="AB2660" s="9">
        <v>0.76901399989463393</v>
      </c>
      <c r="AC2660" s="9">
        <v>0.70499999999999996</v>
      </c>
      <c r="AD2660" s="10">
        <v>0.72006008597055804</v>
      </c>
      <c r="AE2660" s="10">
        <v>0.81113337405294605</v>
      </c>
      <c r="AF2660" s="9">
        <v>1</v>
      </c>
      <c r="AG2660" s="9">
        <v>0.99474648045376146</v>
      </c>
    </row>
    <row r="2661" spans="3:33">
      <c r="C2661" t="s">
        <v>370</v>
      </c>
      <c r="D2661">
        <v>2010</v>
      </c>
      <c r="E2661" s="9">
        <v>1</v>
      </c>
      <c r="F2661" s="9">
        <v>1.653299996640533E-2</v>
      </c>
      <c r="G2661" s="9">
        <v>3.9999999105930328E-2</v>
      </c>
      <c r="H2661" s="9">
        <v>0.64999999999999991</v>
      </c>
      <c r="I2661" s="9">
        <v>0</v>
      </c>
      <c r="J2661" s="9">
        <v>3.9999999105930328E-2</v>
      </c>
      <c r="K2661" s="10">
        <v>1.5499999999999995E-2</v>
      </c>
      <c r="L2661" s="9">
        <v>0.15533799996562303</v>
      </c>
      <c r="M2661" s="9">
        <v>0.76312135059666675</v>
      </c>
      <c r="N2661" s="10">
        <v>0.52</v>
      </c>
      <c r="O2661" s="10">
        <v>0.14839999981224539</v>
      </c>
      <c r="P2661" s="9">
        <v>0</v>
      </c>
      <c r="Q2661" s="10">
        <v>6.7499999999999991E-2</v>
      </c>
      <c r="R2661" s="9">
        <v>0.25056</v>
      </c>
      <c r="S2661" s="9">
        <v>0.1402463204985861</v>
      </c>
      <c r="T2661" s="11">
        <v>9.7560975999999994E-2</v>
      </c>
      <c r="U2661" s="9">
        <v>0</v>
      </c>
      <c r="V2661" s="10">
        <v>2.2753996180438791E-3</v>
      </c>
      <c r="W2661" s="9">
        <v>1.8779315698323262E-2</v>
      </c>
      <c r="X2661" s="9">
        <v>7.1766598898714201E-2</v>
      </c>
      <c r="Y2661" s="9">
        <v>0</v>
      </c>
      <c r="Z2661" s="9">
        <v>0.66</v>
      </c>
      <c r="AA2661" s="10">
        <v>0</v>
      </c>
      <c r="AB2661" s="9">
        <v>0.77372799978926776</v>
      </c>
      <c r="AC2661" s="9">
        <v>0.72400000000000009</v>
      </c>
      <c r="AD2661" s="10">
        <v>0.71785948516003972</v>
      </c>
      <c r="AE2661" s="10">
        <v>0.80802204038196024</v>
      </c>
      <c r="AF2661" s="9">
        <v>1</v>
      </c>
      <c r="AG2661" s="9">
        <v>0.97444553233609443</v>
      </c>
    </row>
    <row r="2662" spans="3:33">
      <c r="C2662" t="s">
        <v>372</v>
      </c>
      <c r="D2662">
        <v>1995</v>
      </c>
      <c r="E2662" s="9">
        <v>0.37857357954545451</v>
      </c>
      <c r="F2662" s="9">
        <v>4.8860000000000001E-2</v>
      </c>
      <c r="G2662" s="9">
        <v>0</v>
      </c>
      <c r="H2662" s="9">
        <v>0.55000000000000004</v>
      </c>
      <c r="I2662" s="9">
        <v>0</v>
      </c>
      <c r="J2662" s="9">
        <v>0</v>
      </c>
      <c r="K2662" s="10">
        <v>0.23600000000000002</v>
      </c>
      <c r="L2662" s="9">
        <v>0.26400000000000001</v>
      </c>
      <c r="M2662" s="9">
        <v>0.17354930725350004</v>
      </c>
      <c r="N2662" s="10">
        <v>0.16</v>
      </c>
      <c r="O2662" s="10">
        <v>0.37</v>
      </c>
      <c r="P2662" s="9">
        <v>0</v>
      </c>
      <c r="Q2662" s="10">
        <v>6.7499999999999991E-2</v>
      </c>
      <c r="R2662" s="9">
        <v>0.27</v>
      </c>
      <c r="S2662" s="9">
        <v>0.13165853658536608</v>
      </c>
      <c r="T2662" s="11">
        <v>9.1891892000000003E-2</v>
      </c>
      <c r="U2662" s="9">
        <v>0</v>
      </c>
      <c r="V2662" s="10">
        <v>3.0786462499999999E-3</v>
      </c>
      <c r="W2662" s="9">
        <v>0</v>
      </c>
      <c r="X2662" s="9">
        <v>0</v>
      </c>
      <c r="Y2662" s="9">
        <v>0</v>
      </c>
      <c r="Z2662" s="9">
        <v>0.78</v>
      </c>
      <c r="AA2662" s="10">
        <v>0.1125</v>
      </c>
      <c r="AB2662" s="9">
        <v>0.15999999642372131</v>
      </c>
      <c r="AC2662" s="9">
        <v>0.75264000034332268</v>
      </c>
      <c r="AD2662" s="10">
        <v>0.73355577878367162</v>
      </c>
      <c r="AE2662" s="10">
        <v>0.77238171823137625</v>
      </c>
      <c r="AF2662" s="9">
        <v>7.0565576228124219E-2</v>
      </c>
      <c r="AG2662" s="9">
        <v>0.4517087142857143</v>
      </c>
    </row>
    <row r="2663" spans="3:33">
      <c r="C2663" t="s">
        <v>372</v>
      </c>
      <c r="D2663">
        <v>1996</v>
      </c>
      <c r="E2663" s="9">
        <v>0.37857357954545451</v>
      </c>
      <c r="F2663" s="9">
        <v>4.8860000000000001E-2</v>
      </c>
      <c r="G2663" s="9">
        <v>0</v>
      </c>
      <c r="H2663" s="9">
        <v>0.55000000000000004</v>
      </c>
      <c r="I2663" s="9">
        <v>0</v>
      </c>
      <c r="J2663" s="9">
        <v>0</v>
      </c>
      <c r="K2663" s="10">
        <v>0.23600000000000002</v>
      </c>
      <c r="L2663" s="9">
        <v>0.2646</v>
      </c>
      <c r="M2663" s="9">
        <v>0.17354930725350004</v>
      </c>
      <c r="N2663" s="10">
        <v>0.16</v>
      </c>
      <c r="O2663" s="10">
        <v>0.31</v>
      </c>
      <c r="P2663" s="9">
        <v>0</v>
      </c>
      <c r="Q2663" s="10">
        <v>6.7499999999999991E-2</v>
      </c>
      <c r="R2663" s="9">
        <v>0.27</v>
      </c>
      <c r="S2663" s="9">
        <v>0.12207804878048789</v>
      </c>
      <c r="T2663" s="11">
        <v>9.1891892000000003E-2</v>
      </c>
      <c r="U2663" s="9">
        <v>0</v>
      </c>
      <c r="V2663" s="10">
        <v>2.9921544499999998E-3</v>
      </c>
      <c r="W2663" s="9">
        <v>0</v>
      </c>
      <c r="X2663" s="9">
        <v>0</v>
      </c>
      <c r="Y2663" s="9">
        <v>0</v>
      </c>
      <c r="Z2663" s="9">
        <v>0.78</v>
      </c>
      <c r="AA2663" s="10">
        <v>0.1125</v>
      </c>
      <c r="AB2663" s="9">
        <v>0.13999999687075615</v>
      </c>
      <c r="AC2663" s="9">
        <v>0.76800000000000002</v>
      </c>
      <c r="AD2663" s="10">
        <v>0.73832222313993201</v>
      </c>
      <c r="AE2663" s="10">
        <v>0.77794052868074204</v>
      </c>
      <c r="AF2663" s="9">
        <v>0.10409213709044077</v>
      </c>
      <c r="AG2663" s="9">
        <v>0.46325071428571424</v>
      </c>
    </row>
    <row r="2664" spans="3:33">
      <c r="C2664" t="s">
        <v>372</v>
      </c>
      <c r="D2664">
        <v>1997</v>
      </c>
      <c r="E2664" s="9">
        <v>0.37857357954545451</v>
      </c>
      <c r="F2664" s="9">
        <v>4.8860000000000001E-2</v>
      </c>
      <c r="G2664" s="9">
        <v>0</v>
      </c>
      <c r="H2664" s="9">
        <v>0.55000000000000004</v>
      </c>
      <c r="I2664" s="9">
        <v>0</v>
      </c>
      <c r="J2664" s="9">
        <v>0</v>
      </c>
      <c r="K2664" s="10">
        <v>0.23600000000000002</v>
      </c>
      <c r="L2664" s="9">
        <v>0.26519999999999999</v>
      </c>
      <c r="M2664" s="9">
        <v>0.17354930725350004</v>
      </c>
      <c r="N2664" s="10">
        <v>0.16</v>
      </c>
      <c r="O2664" s="10">
        <v>0.33</v>
      </c>
      <c r="P2664" s="9">
        <v>0</v>
      </c>
      <c r="Q2664" s="10">
        <v>6.7499999999999991E-2</v>
      </c>
      <c r="R2664" s="9">
        <v>0.27</v>
      </c>
      <c r="S2664" s="9">
        <v>0.1184097560975621</v>
      </c>
      <c r="T2664" s="11">
        <v>9.1891892000000003E-2</v>
      </c>
      <c r="U2664" s="9">
        <v>0</v>
      </c>
      <c r="V2664" s="10">
        <v>2.9056626499999998E-3</v>
      </c>
      <c r="W2664" s="9">
        <v>0</v>
      </c>
      <c r="X2664" s="9">
        <v>0</v>
      </c>
      <c r="Y2664" s="9">
        <v>0</v>
      </c>
      <c r="Z2664" s="9">
        <v>0.78</v>
      </c>
      <c r="AA2664" s="10">
        <v>0.1125</v>
      </c>
      <c r="AB2664" s="9">
        <v>0.11999999731779099</v>
      </c>
      <c r="AC2664" s="9">
        <v>0.78599999999999992</v>
      </c>
      <c r="AD2664" s="10">
        <v>0.75200797185243007</v>
      </c>
      <c r="AE2664" s="10">
        <v>0.78242837503969409</v>
      </c>
      <c r="AF2664" s="9">
        <v>0.16371629671432111</v>
      </c>
      <c r="AG2664" s="9">
        <v>0.48343328571428562</v>
      </c>
    </row>
    <row r="2665" spans="3:33">
      <c r="C2665" t="s">
        <v>372</v>
      </c>
      <c r="D2665">
        <v>1998</v>
      </c>
      <c r="E2665" s="9">
        <v>0.37857357954545451</v>
      </c>
      <c r="F2665" s="9">
        <v>4.8860000000000001E-2</v>
      </c>
      <c r="G2665" s="9">
        <v>0</v>
      </c>
      <c r="H2665" s="9">
        <v>0.55000000000000004</v>
      </c>
      <c r="I2665" s="9">
        <v>0</v>
      </c>
      <c r="J2665" s="9">
        <v>0</v>
      </c>
      <c r="K2665" s="10">
        <v>0.23600000000000002</v>
      </c>
      <c r="L2665" s="9">
        <v>0.26579999999999998</v>
      </c>
      <c r="M2665" s="9">
        <v>0.17354930725350004</v>
      </c>
      <c r="N2665" s="10">
        <v>0.16</v>
      </c>
      <c r="O2665" s="10">
        <v>0.33</v>
      </c>
      <c r="P2665" s="9">
        <v>0</v>
      </c>
      <c r="Q2665" s="10">
        <v>6.7499999999999991E-2</v>
      </c>
      <c r="R2665" s="9">
        <v>0.27</v>
      </c>
      <c r="S2665" s="9">
        <v>0.11350731707317208</v>
      </c>
      <c r="T2665" s="11">
        <v>9.1891892000000003E-2</v>
      </c>
      <c r="U2665" s="9">
        <v>0</v>
      </c>
      <c r="V2665" s="10">
        <v>2.8191708499999998E-3</v>
      </c>
      <c r="W2665" s="9">
        <v>0</v>
      </c>
      <c r="X2665" s="9">
        <v>0</v>
      </c>
      <c r="Y2665" s="9">
        <v>0</v>
      </c>
      <c r="Z2665" s="9">
        <v>0.78</v>
      </c>
      <c r="AA2665" s="10">
        <v>0.1125</v>
      </c>
      <c r="AB2665" s="9">
        <v>9.9999997764825821E-2</v>
      </c>
      <c r="AC2665" s="9">
        <v>0.79</v>
      </c>
      <c r="AD2665" s="10">
        <v>0.76569372056492802</v>
      </c>
      <c r="AE2665" s="10">
        <v>0.78691622139864603</v>
      </c>
      <c r="AF2665" s="9">
        <v>0.26544225660259446</v>
      </c>
      <c r="AG2665" s="9">
        <v>0.50361585714285717</v>
      </c>
    </row>
    <row r="2666" spans="3:33">
      <c r="C2666" t="s">
        <v>372</v>
      </c>
      <c r="D2666">
        <v>1999</v>
      </c>
      <c r="E2666" s="9">
        <v>0.37857357954545451</v>
      </c>
      <c r="F2666" s="9">
        <v>4.8860000000000001E-2</v>
      </c>
      <c r="G2666" s="9">
        <v>0</v>
      </c>
      <c r="H2666" s="9">
        <v>0.55000000000000004</v>
      </c>
      <c r="I2666" s="9">
        <v>0</v>
      </c>
      <c r="J2666" s="9">
        <v>0</v>
      </c>
      <c r="K2666" s="10">
        <v>0.23600000000000002</v>
      </c>
      <c r="L2666" s="9">
        <v>0.26640000000000003</v>
      </c>
      <c r="M2666" s="9">
        <v>0.17354930725350004</v>
      </c>
      <c r="N2666" s="10">
        <v>0.16</v>
      </c>
      <c r="O2666" s="10">
        <v>0.37</v>
      </c>
      <c r="P2666" s="9">
        <v>0</v>
      </c>
      <c r="Q2666" s="10">
        <v>6.7499999999999991E-2</v>
      </c>
      <c r="R2666" s="9">
        <v>0.27</v>
      </c>
      <c r="S2666" s="9">
        <v>0.1085951219512199</v>
      </c>
      <c r="T2666" s="11">
        <v>9.1891892000000003E-2</v>
      </c>
      <c r="U2666" s="9">
        <v>0</v>
      </c>
      <c r="V2666" s="10">
        <v>2.7326790499999998E-3</v>
      </c>
      <c r="W2666" s="9">
        <v>0</v>
      </c>
      <c r="X2666" s="9">
        <v>0</v>
      </c>
      <c r="Y2666" s="9">
        <v>0</v>
      </c>
      <c r="Z2666" s="9">
        <v>0.78</v>
      </c>
      <c r="AA2666" s="10">
        <v>0.1125</v>
      </c>
      <c r="AB2666" s="9">
        <v>7.9999998211860657E-2</v>
      </c>
      <c r="AC2666" s="9">
        <v>0.79099999999999993</v>
      </c>
      <c r="AD2666" s="10">
        <v>0.77149355330205904</v>
      </c>
      <c r="AE2666" s="10">
        <v>0.78857417479915004</v>
      </c>
      <c r="AF2666" s="9">
        <v>0.47580283224400888</v>
      </c>
      <c r="AG2666" s="9">
        <v>0.5280138571428572</v>
      </c>
    </row>
    <row r="2667" spans="3:33">
      <c r="C2667" t="s">
        <v>372</v>
      </c>
      <c r="D2667">
        <v>2000</v>
      </c>
      <c r="E2667" s="9">
        <v>0.37857357954545451</v>
      </c>
      <c r="F2667" s="9">
        <v>4.8860000000000001E-2</v>
      </c>
      <c r="G2667" s="9">
        <v>0</v>
      </c>
      <c r="H2667" s="9">
        <v>0.55000000000000004</v>
      </c>
      <c r="I2667" s="9">
        <v>0</v>
      </c>
      <c r="J2667" s="9">
        <v>0</v>
      </c>
      <c r="K2667" s="10">
        <v>0.23600000000000002</v>
      </c>
      <c r="L2667" s="9">
        <v>0.26700000000000002</v>
      </c>
      <c r="M2667" s="9">
        <v>0.17354930725350004</v>
      </c>
      <c r="N2667" s="10">
        <v>0.16</v>
      </c>
      <c r="O2667" s="10">
        <v>0.41</v>
      </c>
      <c r="P2667" s="9">
        <v>0</v>
      </c>
      <c r="Q2667" s="10">
        <v>6.7499999999999991E-2</v>
      </c>
      <c r="R2667" s="9">
        <v>0.27</v>
      </c>
      <c r="S2667" s="9">
        <v>0.10638048780487797</v>
      </c>
      <c r="T2667" s="11">
        <v>9.1891892000000003E-2</v>
      </c>
      <c r="U2667" s="9">
        <v>0</v>
      </c>
      <c r="V2667" s="10">
        <v>2.6461872499999998E-3</v>
      </c>
      <c r="W2667" s="9">
        <v>0</v>
      </c>
      <c r="X2667" s="9">
        <v>0</v>
      </c>
      <c r="Y2667" s="9">
        <v>0</v>
      </c>
      <c r="Z2667" s="9">
        <v>0.78</v>
      </c>
      <c r="AA2667" s="10">
        <v>0.1125</v>
      </c>
      <c r="AB2667" s="9">
        <v>5.9999998658895493E-2</v>
      </c>
      <c r="AC2667" s="9">
        <v>0.76800000000000002</v>
      </c>
      <c r="AD2667" s="10">
        <v>0.77729338603918996</v>
      </c>
      <c r="AE2667" s="10">
        <v>0.79023212819965405</v>
      </c>
      <c r="AF2667" s="9">
        <v>0.71739290022624114</v>
      </c>
      <c r="AG2667" s="9">
        <v>0.53829285714285713</v>
      </c>
    </row>
    <row r="2668" spans="3:33">
      <c r="C2668" t="s">
        <v>372</v>
      </c>
      <c r="D2668">
        <v>2001</v>
      </c>
      <c r="E2668" s="9">
        <v>0.37857357954545451</v>
      </c>
      <c r="F2668" s="9">
        <v>4.8860000000000001E-2</v>
      </c>
      <c r="G2668" s="9">
        <v>0</v>
      </c>
      <c r="H2668" s="9">
        <v>0.55000000000000004</v>
      </c>
      <c r="I2668" s="9">
        <v>0</v>
      </c>
      <c r="J2668" s="9">
        <v>0</v>
      </c>
      <c r="K2668" s="10">
        <v>0.23600000000000002</v>
      </c>
      <c r="L2668" s="9">
        <v>0.26700000000000002</v>
      </c>
      <c r="M2668" s="9">
        <v>0.17354930725350004</v>
      </c>
      <c r="N2668" s="10">
        <v>0.16</v>
      </c>
      <c r="O2668" s="10">
        <v>0.41</v>
      </c>
      <c r="P2668" s="9">
        <v>0</v>
      </c>
      <c r="Q2668" s="10">
        <v>6.7499999999999991E-2</v>
      </c>
      <c r="R2668" s="9">
        <v>0.24535000000000007</v>
      </c>
      <c r="S2668" s="9">
        <v>9.8170731707317938E-2</v>
      </c>
      <c r="T2668" s="11">
        <v>9.1891892000000003E-2</v>
      </c>
      <c r="U2668" s="9">
        <v>0</v>
      </c>
      <c r="V2668" s="10">
        <v>2.6618244499999996E-3</v>
      </c>
      <c r="W2668" s="9">
        <v>0</v>
      </c>
      <c r="X2668" s="9">
        <v>0</v>
      </c>
      <c r="Y2668" s="9">
        <v>0</v>
      </c>
      <c r="Z2668" s="9">
        <v>0.78</v>
      </c>
      <c r="AA2668" s="10">
        <v>0.1125</v>
      </c>
      <c r="AB2668" s="9">
        <v>3.9999999105930328E-2</v>
      </c>
      <c r="AC2668" s="9">
        <v>0.76</v>
      </c>
      <c r="AD2668" s="10">
        <v>0.77799570986720901</v>
      </c>
      <c r="AE2668" s="10">
        <v>0.78766287561360404</v>
      </c>
      <c r="AF2668" s="9">
        <v>0.81080853390491114</v>
      </c>
      <c r="AG2668" s="9">
        <v>0.56423599999999996</v>
      </c>
    </row>
    <row r="2669" spans="3:33">
      <c r="C2669" t="s">
        <v>372</v>
      </c>
      <c r="D2669">
        <v>2002</v>
      </c>
      <c r="E2669" s="9">
        <v>0.37857357954545451</v>
      </c>
      <c r="F2669" s="9">
        <v>4.8860000000000001E-2</v>
      </c>
      <c r="G2669" s="9">
        <v>0</v>
      </c>
      <c r="H2669" s="9">
        <v>0.55000000000000004</v>
      </c>
      <c r="I2669" s="9">
        <v>0</v>
      </c>
      <c r="J2669" s="9">
        <v>0</v>
      </c>
      <c r="K2669" s="10">
        <v>0.23600000000000002</v>
      </c>
      <c r="L2669" s="9">
        <v>0.26700000000000002</v>
      </c>
      <c r="M2669" s="9">
        <v>0.17354930725350004</v>
      </c>
      <c r="N2669" s="10">
        <v>0.16</v>
      </c>
      <c r="O2669" s="10">
        <v>0.45</v>
      </c>
      <c r="P2669" s="9">
        <v>0</v>
      </c>
      <c r="Q2669" s="10">
        <v>6.7499999999999991E-2</v>
      </c>
      <c r="R2669" s="9">
        <v>0.22070000000000012</v>
      </c>
      <c r="S2669" s="9">
        <v>9.4078048780488088E-2</v>
      </c>
      <c r="T2669" s="11">
        <v>9.1891892000000003E-2</v>
      </c>
      <c r="U2669" s="9">
        <v>0</v>
      </c>
      <c r="V2669" s="10">
        <v>2.6774616499999999E-3</v>
      </c>
      <c r="W2669" s="9">
        <v>0</v>
      </c>
      <c r="X2669" s="9">
        <v>0</v>
      </c>
      <c r="Y2669" s="9">
        <v>0</v>
      </c>
      <c r="Z2669" s="9">
        <v>0.78</v>
      </c>
      <c r="AA2669" s="10">
        <v>0.1125</v>
      </c>
      <c r="AB2669" s="9">
        <v>1.9999999552965164E-2</v>
      </c>
      <c r="AC2669" s="9">
        <v>0.79299999999999993</v>
      </c>
      <c r="AD2669" s="10">
        <v>0.77869803369522805</v>
      </c>
      <c r="AE2669" s="10">
        <v>0.78509362302755403</v>
      </c>
      <c r="AF2669" s="9">
        <v>0.87493987147244112</v>
      </c>
      <c r="AG2669" s="9">
        <v>0.58453971428571427</v>
      </c>
    </row>
    <row r="2670" spans="3:33">
      <c r="C2670" t="s">
        <v>372</v>
      </c>
      <c r="D2670">
        <v>2003</v>
      </c>
      <c r="E2670" s="9">
        <v>0.37857357954545451</v>
      </c>
      <c r="F2670" s="9">
        <v>4.8860000000000001E-2</v>
      </c>
      <c r="G2670" s="9">
        <v>0</v>
      </c>
      <c r="H2670" s="9">
        <v>0.55000000000000004</v>
      </c>
      <c r="I2670" s="9">
        <v>0</v>
      </c>
      <c r="J2670" s="9">
        <v>0</v>
      </c>
      <c r="K2670" s="10">
        <v>0.23600000000000002</v>
      </c>
      <c r="L2670" s="9">
        <v>0.26700000000000002</v>
      </c>
      <c r="M2670" s="9">
        <v>0.16029967159283331</v>
      </c>
      <c r="N2670" s="10">
        <v>0.16</v>
      </c>
      <c r="O2670" s="10">
        <v>0.54</v>
      </c>
      <c r="P2670" s="9">
        <v>0</v>
      </c>
      <c r="Q2670" s="10">
        <v>6.7499999999999991E-2</v>
      </c>
      <c r="R2670" s="9">
        <v>0.18555399999999989</v>
      </c>
      <c r="S2670" s="9">
        <v>9.0243902439025914E-2</v>
      </c>
      <c r="T2670" s="11">
        <v>9.1891892000000003E-2</v>
      </c>
      <c r="U2670" s="9">
        <v>0</v>
      </c>
      <c r="V2670" s="10">
        <v>2.6930988499999997E-3</v>
      </c>
      <c r="W2670" s="9">
        <v>0</v>
      </c>
      <c r="X2670" s="9">
        <v>0</v>
      </c>
      <c r="Y2670" s="9">
        <v>0</v>
      </c>
      <c r="Z2670" s="9">
        <v>0.78</v>
      </c>
      <c r="AA2670" s="10">
        <v>0.1125</v>
      </c>
      <c r="AB2670" s="9">
        <v>0</v>
      </c>
      <c r="AC2670" s="9">
        <v>0.79</v>
      </c>
      <c r="AD2670" s="10">
        <v>0.75095333222485405</v>
      </c>
      <c r="AE2670" s="10">
        <v>0.79116165979047393</v>
      </c>
      <c r="AF2670" s="9">
        <v>0.93700866180476228</v>
      </c>
      <c r="AG2670" s="9">
        <v>0.62964657142857139</v>
      </c>
    </row>
    <row r="2671" spans="3:33">
      <c r="C2671" t="s">
        <v>372</v>
      </c>
      <c r="D2671">
        <v>2004</v>
      </c>
      <c r="E2671" s="9">
        <v>0.37857357954545451</v>
      </c>
      <c r="F2671" s="9">
        <v>4.8860000000000001E-2</v>
      </c>
      <c r="G2671" s="9">
        <v>0</v>
      </c>
      <c r="H2671" s="9">
        <v>0.55000000000000004</v>
      </c>
      <c r="I2671" s="9">
        <v>0</v>
      </c>
      <c r="J2671" s="9">
        <v>0</v>
      </c>
      <c r="K2671" s="10">
        <v>0.23600000000000002</v>
      </c>
      <c r="L2671" s="9">
        <v>0.26700000000000002</v>
      </c>
      <c r="M2671" s="9">
        <v>0.14112416381133341</v>
      </c>
      <c r="N2671" s="10">
        <v>0.16</v>
      </c>
      <c r="O2671" s="10">
        <v>0.46</v>
      </c>
      <c r="P2671" s="9">
        <v>0</v>
      </c>
      <c r="Q2671" s="10">
        <v>6.7499999999999991E-2</v>
      </c>
      <c r="R2671" s="9">
        <v>0.15040799999999988</v>
      </c>
      <c r="S2671" s="9">
        <v>7.8243902439024016E-2</v>
      </c>
      <c r="T2671" s="11">
        <v>9.1891892000000003E-2</v>
      </c>
      <c r="U2671" s="9">
        <v>0</v>
      </c>
      <c r="V2671" s="10">
        <v>2.70873605E-3</v>
      </c>
      <c r="W2671" s="9">
        <v>0</v>
      </c>
      <c r="X2671" s="9">
        <v>0</v>
      </c>
      <c r="Y2671" s="9">
        <v>0</v>
      </c>
      <c r="Z2671" s="9">
        <v>0.78</v>
      </c>
      <c r="AA2671" s="10">
        <v>0.1125</v>
      </c>
      <c r="AB2671" s="9">
        <v>0</v>
      </c>
      <c r="AC2671" s="9">
        <v>0.79500000000000004</v>
      </c>
      <c r="AD2671" s="10">
        <v>0.74415390090557199</v>
      </c>
      <c r="AE2671" s="10">
        <v>0.8428971522906501</v>
      </c>
      <c r="AF2671" s="9">
        <v>0.94348499756633342</v>
      </c>
      <c r="AG2671" s="9">
        <v>0.64993771428571434</v>
      </c>
    </row>
    <row r="2672" spans="3:33">
      <c r="C2672" t="s">
        <v>372</v>
      </c>
      <c r="D2672">
        <v>2005</v>
      </c>
      <c r="E2672" s="9">
        <v>0.37857357954545451</v>
      </c>
      <c r="F2672" s="9">
        <v>4.8860000000000001E-2</v>
      </c>
      <c r="G2672" s="9">
        <v>0</v>
      </c>
      <c r="H2672" s="9">
        <v>0.55000000000000004</v>
      </c>
      <c r="I2672" s="9">
        <v>0</v>
      </c>
      <c r="J2672" s="9">
        <v>0</v>
      </c>
      <c r="K2672" s="10">
        <v>0.23600000000000002</v>
      </c>
      <c r="L2672" s="9">
        <v>0.26700000000000002</v>
      </c>
      <c r="M2672" s="9">
        <v>0.12238398173066667</v>
      </c>
      <c r="N2672" s="10">
        <v>0.16</v>
      </c>
      <c r="O2672" s="10">
        <v>0.42</v>
      </c>
      <c r="P2672" s="9">
        <v>0</v>
      </c>
      <c r="Q2672" s="10">
        <v>6.7499999999999991E-2</v>
      </c>
      <c r="R2672" s="9">
        <v>0.12390199999999996</v>
      </c>
      <c r="S2672" s="9">
        <v>7.4273170731708027E-2</v>
      </c>
      <c r="T2672" s="11">
        <v>9.1891892000000003E-2</v>
      </c>
      <c r="U2672" s="9">
        <v>0</v>
      </c>
      <c r="V2672" s="10">
        <v>2.7243732499999999E-3</v>
      </c>
      <c r="W2672" s="9">
        <v>0</v>
      </c>
      <c r="X2672" s="9">
        <v>0</v>
      </c>
      <c r="Y2672" s="9">
        <v>0</v>
      </c>
      <c r="Z2672" s="9">
        <v>0.78</v>
      </c>
      <c r="AA2672" s="10">
        <v>0.1125</v>
      </c>
      <c r="AB2672" s="9">
        <v>0</v>
      </c>
      <c r="AC2672" s="9">
        <v>0.79299999999999993</v>
      </c>
      <c r="AD2672" s="10">
        <v>0.72841994218981199</v>
      </c>
      <c r="AE2672" s="10">
        <v>0.82119038517323406</v>
      </c>
      <c r="AF2672" s="9">
        <v>1</v>
      </c>
      <c r="AG2672" s="9">
        <v>0.64901557142857136</v>
      </c>
    </row>
    <row r="2673" spans="3:33">
      <c r="C2673" t="s">
        <v>372</v>
      </c>
      <c r="D2673">
        <v>2006</v>
      </c>
      <c r="E2673" s="9">
        <v>0.37857357954545451</v>
      </c>
      <c r="F2673" s="9">
        <v>4.8860000000000001E-2</v>
      </c>
      <c r="G2673" s="9">
        <v>0</v>
      </c>
      <c r="H2673" s="9">
        <v>0.55000000000000004</v>
      </c>
      <c r="I2673" s="9">
        <v>0</v>
      </c>
      <c r="J2673" s="9">
        <v>0</v>
      </c>
      <c r="K2673" s="10">
        <v>0.23600000000000002</v>
      </c>
      <c r="L2673" s="9">
        <v>0.26640000000000003</v>
      </c>
      <c r="M2673" s="9">
        <v>0.12114476469633328</v>
      </c>
      <c r="N2673" s="10">
        <v>0.16</v>
      </c>
      <c r="O2673" s="10">
        <v>0.47</v>
      </c>
      <c r="P2673" s="9">
        <v>0</v>
      </c>
      <c r="Q2673" s="10">
        <v>6.7499999999999991E-2</v>
      </c>
      <c r="R2673" s="9">
        <v>9.3588000000000005E-2</v>
      </c>
      <c r="S2673" s="9">
        <v>6.6721951219514075E-2</v>
      </c>
      <c r="T2673" s="11">
        <v>9.1891892000000003E-2</v>
      </c>
      <c r="U2673" s="9">
        <v>0</v>
      </c>
      <c r="V2673" s="10">
        <v>2.9120075E-3</v>
      </c>
      <c r="W2673" s="9">
        <v>0</v>
      </c>
      <c r="X2673" s="9">
        <v>0</v>
      </c>
      <c r="Y2673" s="9">
        <v>0</v>
      </c>
      <c r="Z2673" s="9">
        <v>0.78</v>
      </c>
      <c r="AA2673" s="10">
        <v>0.1125</v>
      </c>
      <c r="AB2673" s="9">
        <v>0</v>
      </c>
      <c r="AC2673" s="9">
        <v>0.78900000000000003</v>
      </c>
      <c r="AD2673" s="10">
        <v>0.74780955607574595</v>
      </c>
      <c r="AE2673" s="10">
        <v>0.81271781792613196</v>
      </c>
      <c r="AF2673" s="9">
        <v>1</v>
      </c>
      <c r="AG2673" s="9">
        <v>0.65551899999999996</v>
      </c>
    </row>
    <row r="2674" spans="3:33">
      <c r="C2674" t="s">
        <v>372</v>
      </c>
      <c r="D2674">
        <v>2007</v>
      </c>
      <c r="E2674" s="9">
        <v>0.37857357954545451</v>
      </c>
      <c r="F2674" s="9">
        <v>4.8860000000000001E-2</v>
      </c>
      <c r="G2674" s="9">
        <v>0</v>
      </c>
      <c r="H2674" s="9">
        <v>0.55000000000000004</v>
      </c>
      <c r="I2674" s="9">
        <v>0</v>
      </c>
      <c r="J2674" s="9">
        <v>0</v>
      </c>
      <c r="K2674" s="10">
        <v>0.23600000000000002</v>
      </c>
      <c r="L2674" s="9">
        <v>0.26579999999999998</v>
      </c>
      <c r="M2674" s="9">
        <v>0.11900627700333333</v>
      </c>
      <c r="N2674" s="10">
        <v>0.16</v>
      </c>
      <c r="O2674" s="10">
        <v>0.54</v>
      </c>
      <c r="P2674" s="9">
        <v>0</v>
      </c>
      <c r="Q2674" s="10">
        <v>6.7499999999999991E-2</v>
      </c>
      <c r="R2674" s="9">
        <v>6.7274000000000056E-2</v>
      </c>
      <c r="S2674" s="9">
        <v>6.2790243902439924E-2</v>
      </c>
      <c r="T2674" s="11">
        <v>9.1891892000000003E-2</v>
      </c>
      <c r="U2674" s="9">
        <v>0</v>
      </c>
      <c r="V2674" s="10">
        <v>3.0996417499999998E-3</v>
      </c>
      <c r="W2674" s="9">
        <v>0</v>
      </c>
      <c r="X2674" s="9">
        <v>0</v>
      </c>
      <c r="Y2674" s="9">
        <v>0</v>
      </c>
      <c r="Z2674" s="9">
        <v>0.78</v>
      </c>
      <c r="AA2674" s="10">
        <v>0.1125</v>
      </c>
      <c r="AB2674" s="9">
        <v>0</v>
      </c>
      <c r="AC2674" s="9">
        <v>0.78</v>
      </c>
      <c r="AD2674" s="10">
        <v>0.73970769141807402</v>
      </c>
      <c r="AE2674" s="10">
        <v>0.80157834266243211</v>
      </c>
      <c r="AF2674" s="9">
        <v>1</v>
      </c>
      <c r="AG2674" s="9">
        <v>0.67421028571428565</v>
      </c>
    </row>
    <row r="2675" spans="3:33">
      <c r="C2675" t="s">
        <v>372</v>
      </c>
      <c r="D2675">
        <v>2008</v>
      </c>
      <c r="E2675" s="9">
        <v>0.37857357954545451</v>
      </c>
      <c r="F2675" s="9">
        <v>4.8860000000000001E-2</v>
      </c>
      <c r="G2675" s="9">
        <v>0</v>
      </c>
      <c r="H2675" s="9">
        <v>0.55000000000000004</v>
      </c>
      <c r="I2675" s="9">
        <v>0</v>
      </c>
      <c r="J2675" s="9">
        <v>0</v>
      </c>
      <c r="K2675" s="10">
        <v>0.23600000000000002</v>
      </c>
      <c r="L2675" s="9">
        <v>0.26519999999999999</v>
      </c>
      <c r="M2675" s="9">
        <v>0.622814107274</v>
      </c>
      <c r="N2675" s="10">
        <v>0.16</v>
      </c>
      <c r="O2675" s="10">
        <v>0.55079999975860128</v>
      </c>
      <c r="P2675" s="9">
        <v>0</v>
      </c>
      <c r="Q2675" s="10">
        <v>6.7499999999999991E-2</v>
      </c>
      <c r="R2675" s="9">
        <v>4.0959999999999996E-2</v>
      </c>
      <c r="S2675" s="9">
        <v>5.6765853658538146E-2</v>
      </c>
      <c r="T2675" s="11">
        <v>9.1891892000000003E-2</v>
      </c>
      <c r="U2675" s="9">
        <v>0</v>
      </c>
      <c r="V2675" s="10">
        <v>3.287276E-3</v>
      </c>
      <c r="W2675" s="9">
        <v>0</v>
      </c>
      <c r="X2675" s="9">
        <v>0</v>
      </c>
      <c r="Y2675" s="9">
        <v>0</v>
      </c>
      <c r="Z2675" s="9">
        <v>0.78</v>
      </c>
      <c r="AA2675" s="10">
        <v>0.1125</v>
      </c>
      <c r="AB2675" s="9">
        <v>0</v>
      </c>
      <c r="AC2675" s="9">
        <v>0.79500000000000004</v>
      </c>
      <c r="AD2675" s="10">
        <v>0.73998759226881605</v>
      </c>
      <c r="AE2675" s="10">
        <v>0.81190435932167004</v>
      </c>
      <c r="AF2675" s="9">
        <v>1</v>
      </c>
      <c r="AG2675" s="9">
        <v>0.70567814285714281</v>
      </c>
    </row>
    <row r="2676" spans="3:33">
      <c r="C2676" t="s">
        <v>372</v>
      </c>
      <c r="D2676">
        <v>2009</v>
      </c>
      <c r="E2676" s="9">
        <v>0.37857357954545451</v>
      </c>
      <c r="F2676" s="9">
        <v>4.8860000000000001E-2</v>
      </c>
      <c r="G2676" s="9">
        <v>1.9999999552965164E-2</v>
      </c>
      <c r="H2676" s="9">
        <v>0.55000000000000004</v>
      </c>
      <c r="I2676" s="9">
        <v>0</v>
      </c>
      <c r="J2676" s="9">
        <v>1.9999999552965164E-2</v>
      </c>
      <c r="K2676" s="10">
        <v>0.23600000000000002</v>
      </c>
      <c r="L2676" s="9">
        <v>0.2646</v>
      </c>
      <c r="M2676" s="9">
        <v>0.622814107274</v>
      </c>
      <c r="N2676" s="10">
        <v>0.16</v>
      </c>
      <c r="O2676" s="10">
        <v>0.56159999951720241</v>
      </c>
      <c r="P2676" s="9">
        <v>0</v>
      </c>
      <c r="Q2676" s="10">
        <v>6.7499999999999991E-2</v>
      </c>
      <c r="R2676" s="9">
        <v>3.5999999999999921E-2</v>
      </c>
      <c r="S2676" s="9">
        <v>8.963053585078451E-2</v>
      </c>
      <c r="T2676" s="11">
        <v>9.1891892000000003E-2</v>
      </c>
      <c r="U2676" s="9">
        <v>0</v>
      </c>
      <c r="V2676" s="10">
        <v>3.3530215185304732E-3</v>
      </c>
      <c r="W2676" s="9">
        <v>0</v>
      </c>
      <c r="X2676" s="9">
        <v>0</v>
      </c>
      <c r="Y2676" s="9">
        <v>0</v>
      </c>
      <c r="Z2676" s="9">
        <v>0.78</v>
      </c>
      <c r="AA2676" s="10">
        <v>0.1125</v>
      </c>
      <c r="AB2676" s="9">
        <v>1.9999999552965164E-2</v>
      </c>
      <c r="AC2676" s="9">
        <v>0.79400000000000004</v>
      </c>
      <c r="AD2676" s="10">
        <v>0.74272965699655802</v>
      </c>
      <c r="AE2676" s="10">
        <v>0.81193843201733995</v>
      </c>
      <c r="AF2676" s="9">
        <v>1</v>
      </c>
      <c r="AG2676" s="9">
        <v>0.69156458031546275</v>
      </c>
    </row>
    <row r="2677" spans="3:33">
      <c r="C2677" t="s">
        <v>372</v>
      </c>
      <c r="D2677">
        <v>2010</v>
      </c>
      <c r="E2677" s="9">
        <v>0.37857357954545451</v>
      </c>
      <c r="F2677" s="9">
        <v>4.8860000000000001E-2</v>
      </c>
      <c r="G2677" s="9">
        <v>3.9999999105930328E-2</v>
      </c>
      <c r="H2677" s="9">
        <v>0.55000000000000004</v>
      </c>
      <c r="I2677" s="9">
        <v>0</v>
      </c>
      <c r="J2677" s="9">
        <v>3.9999999105930328E-2</v>
      </c>
      <c r="K2677" s="10">
        <v>0.23600000000000002</v>
      </c>
      <c r="L2677" s="9">
        <v>0.26724599994085729</v>
      </c>
      <c r="M2677" s="9">
        <v>0.622814107274</v>
      </c>
      <c r="N2677" s="10">
        <v>0.16</v>
      </c>
      <c r="O2677" s="10">
        <v>0.57239999927580365</v>
      </c>
      <c r="P2677" s="9">
        <v>0</v>
      </c>
      <c r="Q2677" s="10">
        <v>6.7499999999999991E-2</v>
      </c>
      <c r="R2677" s="9">
        <v>3.5999999999999921E-2</v>
      </c>
      <c r="S2677" s="9">
        <v>0.12249521804303076</v>
      </c>
      <c r="T2677" s="11">
        <v>9.1891892000000003E-2</v>
      </c>
      <c r="U2677" s="9">
        <v>0</v>
      </c>
      <c r="V2677" s="10">
        <v>3.4187670370609464E-3</v>
      </c>
      <c r="W2677" s="9">
        <v>0</v>
      </c>
      <c r="X2677" s="9">
        <v>0</v>
      </c>
      <c r="Y2677" s="9">
        <v>0</v>
      </c>
      <c r="Z2677" s="9">
        <v>0.78</v>
      </c>
      <c r="AA2677" s="10">
        <v>0.1125</v>
      </c>
      <c r="AB2677" s="9">
        <v>3.9999999105930328E-2</v>
      </c>
      <c r="AC2677" s="9">
        <v>0.81099999999999994</v>
      </c>
      <c r="AD2677" s="10">
        <v>0.74030236048084674</v>
      </c>
      <c r="AE2677" s="10">
        <v>0.80881904776689029</v>
      </c>
      <c r="AF2677" s="9">
        <v>1</v>
      </c>
      <c r="AG2677" s="9">
        <v>0.67745101777378258</v>
      </c>
    </row>
    <row r="2678" spans="3:33">
      <c r="C2678" t="s">
        <v>443</v>
      </c>
      <c r="D2678">
        <v>1995</v>
      </c>
      <c r="E2678" s="9">
        <v>0.86647558139534886</v>
      </c>
      <c r="F2678" s="9">
        <v>0.8589</v>
      </c>
      <c r="G2678" s="9">
        <v>0.14000000000000001</v>
      </c>
      <c r="H2678" s="9">
        <v>0.57499999999999996</v>
      </c>
      <c r="I2678" s="9">
        <v>3.5999999999999997E-2</v>
      </c>
      <c r="J2678" s="9">
        <v>0.16000000000000003</v>
      </c>
      <c r="K2678" s="10">
        <v>0.54108333333333336</v>
      </c>
      <c r="L2678" s="9">
        <v>0.499</v>
      </c>
      <c r="M2678" s="9">
        <v>0.60805063360346445</v>
      </c>
      <c r="N2678" s="10">
        <v>0.14000000000000001</v>
      </c>
      <c r="O2678" s="10">
        <v>0.1</v>
      </c>
      <c r="P2678" s="9">
        <v>0.37</v>
      </c>
      <c r="Q2678" s="10">
        <v>7.4999999999999997E-2</v>
      </c>
      <c r="R2678" s="9">
        <v>0.83807999999999994</v>
      </c>
      <c r="S2678" s="9">
        <v>0.29016048780487802</v>
      </c>
      <c r="T2678" s="11">
        <v>0.15555555600000001</v>
      </c>
      <c r="U2678" s="9">
        <v>1.87301587E-3</v>
      </c>
      <c r="V2678" s="10">
        <v>8.9456051750000001E-2</v>
      </c>
      <c r="W2678" s="9">
        <v>5.3849077602487064E-4</v>
      </c>
      <c r="X2678" s="9">
        <v>6.1777839027265602E-3</v>
      </c>
      <c r="Y2678" s="9">
        <v>7.2999999999999954E-2</v>
      </c>
      <c r="Z2678" s="9">
        <v>0</v>
      </c>
      <c r="AA2678" s="10">
        <v>0</v>
      </c>
      <c r="AB2678" s="9">
        <v>0.21375999665260326</v>
      </c>
      <c r="AC2678" s="9">
        <v>0.4145400001890957</v>
      </c>
      <c r="AD2678" s="10">
        <v>0.34005774962618346</v>
      </c>
      <c r="AE2678" s="10">
        <v>0.18457138162974046</v>
      </c>
      <c r="AF2678" s="9">
        <v>2.5411516775265027E-4</v>
      </c>
      <c r="AG2678" s="9">
        <v>0.21103642857142857</v>
      </c>
    </row>
    <row r="2679" spans="3:33">
      <c r="C2679" t="s">
        <v>443</v>
      </c>
      <c r="D2679">
        <v>1996</v>
      </c>
      <c r="E2679" s="9">
        <v>0.86647558139534886</v>
      </c>
      <c r="F2679" s="9">
        <v>0.88188</v>
      </c>
      <c r="G2679" s="9">
        <v>0.13800000000000001</v>
      </c>
      <c r="H2679" s="9">
        <v>0.57499999999999996</v>
      </c>
      <c r="I2679" s="9">
        <v>3.5999999999999997E-2</v>
      </c>
      <c r="J2679" s="9">
        <v>0.15000000000000002</v>
      </c>
      <c r="K2679" s="10">
        <v>0.54108333333333336</v>
      </c>
      <c r="L2679" s="9">
        <v>0.496</v>
      </c>
      <c r="M2679" s="9">
        <v>0.60469974338978039</v>
      </c>
      <c r="N2679" s="10">
        <v>0.14000000000000001</v>
      </c>
      <c r="O2679" s="10">
        <v>7.0000000000000007E-2</v>
      </c>
      <c r="P2679" s="9">
        <v>0.32200000000000006</v>
      </c>
      <c r="Q2679" s="10">
        <v>7.4999999999999997E-2</v>
      </c>
      <c r="R2679" s="9">
        <v>0.83807999999999994</v>
      </c>
      <c r="S2679" s="9">
        <v>0.281784390243904</v>
      </c>
      <c r="T2679" s="11">
        <v>0.15555555600000001</v>
      </c>
      <c r="U2679" s="9">
        <v>1.2368421099999999E-3</v>
      </c>
      <c r="V2679" s="10">
        <v>8.3334686150000004E-2</v>
      </c>
      <c r="W2679" s="9">
        <v>5.3849077602487064E-4</v>
      </c>
      <c r="X2679" s="9">
        <v>6.1777839027265602E-3</v>
      </c>
      <c r="Y2679" s="9">
        <v>7.2999999999999954E-2</v>
      </c>
      <c r="Z2679" s="9">
        <v>0</v>
      </c>
      <c r="AA2679" s="10">
        <v>0</v>
      </c>
      <c r="AB2679" s="9">
        <v>0.19503999707102782</v>
      </c>
      <c r="AC2679" s="9">
        <v>0.42299999999999999</v>
      </c>
      <c r="AD2679" s="10">
        <v>0.336793622141982</v>
      </c>
      <c r="AE2679" s="10">
        <v>0.17813406303431201</v>
      </c>
      <c r="AF2679" s="9">
        <v>2.5963941039566823E-4</v>
      </c>
      <c r="AG2679" s="9">
        <v>0.21103642857142857</v>
      </c>
    </row>
    <row r="2680" spans="3:33">
      <c r="C2680" t="s">
        <v>443</v>
      </c>
      <c r="D2680">
        <v>1997</v>
      </c>
      <c r="E2680" s="9">
        <v>0.86647558139534886</v>
      </c>
      <c r="F2680" s="9">
        <v>0.90486</v>
      </c>
      <c r="G2680" s="9">
        <v>0.1359999999999999</v>
      </c>
      <c r="H2680" s="9">
        <v>0.57499999999999996</v>
      </c>
      <c r="I2680" s="9">
        <v>3.5999999999999997E-2</v>
      </c>
      <c r="J2680" s="9">
        <v>0.14000000000000001</v>
      </c>
      <c r="K2680" s="10">
        <v>0.54108333333333336</v>
      </c>
      <c r="L2680" s="9">
        <v>0.49299999999999999</v>
      </c>
      <c r="M2680" s="9">
        <v>0.60427030689266237</v>
      </c>
      <c r="N2680" s="10">
        <v>0.14000000000000001</v>
      </c>
      <c r="O2680" s="10">
        <v>0.16</v>
      </c>
      <c r="P2680" s="9">
        <v>0.27400000000000002</v>
      </c>
      <c r="Q2680" s="10">
        <v>7.4999999999999997E-2</v>
      </c>
      <c r="R2680" s="9">
        <v>0.83807999999999994</v>
      </c>
      <c r="S2680" s="9">
        <v>0.27382731707317187</v>
      </c>
      <c r="T2680" s="11">
        <v>0.15555555600000001</v>
      </c>
      <c r="U2680" s="9">
        <v>3.03797468E-3</v>
      </c>
      <c r="V2680" s="10">
        <v>7.7213320549999992E-2</v>
      </c>
      <c r="W2680" s="9">
        <v>5.3849077602487064E-4</v>
      </c>
      <c r="X2680" s="9">
        <v>6.1777839027265602E-3</v>
      </c>
      <c r="Y2680" s="9">
        <v>7.2999999999999954E-2</v>
      </c>
      <c r="Z2680" s="9">
        <v>0</v>
      </c>
      <c r="AA2680" s="10">
        <v>0</v>
      </c>
      <c r="AB2680" s="9">
        <v>0.17631999748945248</v>
      </c>
      <c r="AC2680" s="9">
        <v>0.43</v>
      </c>
      <c r="AD2680" s="10">
        <v>0.38807761568404497</v>
      </c>
      <c r="AE2680" s="10">
        <v>0.19217689290242901</v>
      </c>
      <c r="AF2680" s="9">
        <v>2.6516365303868623E-4</v>
      </c>
      <c r="AG2680" s="9">
        <v>0.21103642857142857</v>
      </c>
    </row>
    <row r="2681" spans="3:33">
      <c r="C2681" t="s">
        <v>443</v>
      </c>
      <c r="D2681">
        <v>1998</v>
      </c>
      <c r="E2681" s="9">
        <v>0.86647558139534886</v>
      </c>
      <c r="F2681" s="9">
        <v>0.92783999999999989</v>
      </c>
      <c r="G2681" s="9">
        <v>0.13400000000000001</v>
      </c>
      <c r="H2681" s="9">
        <v>0.57499999999999996</v>
      </c>
      <c r="I2681" s="9">
        <v>3.5999999999999997E-2</v>
      </c>
      <c r="J2681" s="9">
        <v>0.13</v>
      </c>
      <c r="K2681" s="10">
        <v>0.54108333333333336</v>
      </c>
      <c r="L2681" s="9">
        <v>0.49</v>
      </c>
      <c r="M2681" s="9">
        <v>0.58992378817177227</v>
      </c>
      <c r="N2681" s="10">
        <v>0.14000000000000001</v>
      </c>
      <c r="O2681" s="10">
        <v>0.13</v>
      </c>
      <c r="P2681" s="9">
        <v>0.22600000000000003</v>
      </c>
      <c r="Q2681" s="10">
        <v>7.4999999999999997E-2</v>
      </c>
      <c r="R2681" s="9">
        <v>0.83807999999999994</v>
      </c>
      <c r="S2681" s="9">
        <v>0.26636878048780599</v>
      </c>
      <c r="T2681" s="11">
        <v>0.15555555600000001</v>
      </c>
      <c r="U2681" s="9">
        <v>2.4197530899999998E-3</v>
      </c>
      <c r="V2681" s="10">
        <v>7.1091954949999994E-2</v>
      </c>
      <c r="W2681" s="9">
        <v>5.3849077602487064E-4</v>
      </c>
      <c r="X2681" s="9">
        <v>6.1777839027265602E-3</v>
      </c>
      <c r="Y2681" s="9">
        <v>7.2999999999999954E-2</v>
      </c>
      <c r="Z2681" s="9">
        <v>0</v>
      </c>
      <c r="AA2681" s="10">
        <v>0</v>
      </c>
      <c r="AB2681" s="9">
        <v>0.15759999790787704</v>
      </c>
      <c r="AC2681" s="9">
        <v>0.42200000000000004</v>
      </c>
      <c r="AD2681" s="10">
        <v>0.43936160922610801</v>
      </c>
      <c r="AE2681" s="10">
        <v>0.20621972277054601</v>
      </c>
      <c r="AF2681" s="9">
        <v>2.7068789568170424E-4</v>
      </c>
      <c r="AG2681" s="9">
        <v>0.21103642857142857</v>
      </c>
    </row>
    <row r="2682" spans="3:33">
      <c r="C2682" t="s">
        <v>443</v>
      </c>
      <c r="D2682">
        <v>1999</v>
      </c>
      <c r="E2682" s="9">
        <v>0.86647558139534886</v>
      </c>
      <c r="F2682" s="9">
        <v>0.95081999999999989</v>
      </c>
      <c r="G2682" s="9">
        <v>0.13200000000000001</v>
      </c>
      <c r="H2682" s="9">
        <v>0.57499999999999996</v>
      </c>
      <c r="I2682" s="9">
        <v>3.5999999999999997E-2</v>
      </c>
      <c r="J2682" s="9">
        <v>0.12</v>
      </c>
      <c r="K2682" s="10">
        <v>0.54108333333333336</v>
      </c>
      <c r="L2682" s="9">
        <v>0.48700000000000004</v>
      </c>
      <c r="M2682" s="9">
        <v>0.58728546562331974</v>
      </c>
      <c r="N2682" s="10">
        <v>0.14000000000000001</v>
      </c>
      <c r="O2682" s="10">
        <v>0.27</v>
      </c>
      <c r="P2682" s="9">
        <v>0.17800000000000002</v>
      </c>
      <c r="Q2682" s="10">
        <v>7.4999999999999997E-2</v>
      </c>
      <c r="R2682" s="9">
        <v>0.83807999999999994</v>
      </c>
      <c r="S2682" s="9">
        <v>0.25943951219512196</v>
      </c>
      <c r="T2682" s="11">
        <v>0.15555555600000001</v>
      </c>
      <c r="U2682" s="9">
        <v>1.5116279099999998E-3</v>
      </c>
      <c r="V2682" s="10">
        <v>6.4970589349999996E-2</v>
      </c>
      <c r="W2682" s="9">
        <v>5.3849077602487064E-4</v>
      </c>
      <c r="X2682" s="9">
        <v>6.1777839027265602E-3</v>
      </c>
      <c r="Y2682" s="9">
        <v>7.2999999999999954E-2</v>
      </c>
      <c r="Z2682" s="9">
        <v>0</v>
      </c>
      <c r="AA2682" s="10">
        <v>0</v>
      </c>
      <c r="AB2682" s="9">
        <v>0.1388799983263016</v>
      </c>
      <c r="AC2682" s="9">
        <v>0.39</v>
      </c>
      <c r="AD2682" s="10">
        <v>0.404585795248256</v>
      </c>
      <c r="AE2682" s="10">
        <v>0.19994621955068803</v>
      </c>
      <c r="AF2682" s="9">
        <v>2.7621213832472225E-4</v>
      </c>
      <c r="AG2682" s="9">
        <v>0.21103642857142857</v>
      </c>
    </row>
    <row r="2683" spans="3:33">
      <c r="C2683" t="s">
        <v>443</v>
      </c>
      <c r="D2683">
        <v>2000</v>
      </c>
      <c r="E2683" s="9">
        <v>0.86647558139534886</v>
      </c>
      <c r="F2683" s="9">
        <v>0.9738</v>
      </c>
      <c r="G2683" s="9">
        <v>0.13</v>
      </c>
      <c r="H2683" s="9">
        <v>0.57499999999999996</v>
      </c>
      <c r="I2683" s="9">
        <v>3.5999999999999997E-2</v>
      </c>
      <c r="J2683" s="9">
        <v>0.10999999999999999</v>
      </c>
      <c r="K2683" s="10">
        <v>0.54108333333333336</v>
      </c>
      <c r="L2683" s="9">
        <v>0.48399999999999999</v>
      </c>
      <c r="M2683" s="9">
        <v>0.58151036984982984</v>
      </c>
      <c r="N2683" s="10">
        <v>0.14000000000000001</v>
      </c>
      <c r="O2683" s="10">
        <v>0.32</v>
      </c>
      <c r="P2683" s="9">
        <v>0.13</v>
      </c>
      <c r="Q2683" s="10">
        <v>7.4999999999999997E-2</v>
      </c>
      <c r="R2683" s="9">
        <v>0.83576000000000006</v>
      </c>
      <c r="S2683" s="9">
        <v>0.25304926829268393</v>
      </c>
      <c r="T2683" s="11">
        <v>0.15555555600000001</v>
      </c>
      <c r="U2683" s="9">
        <v>1.3258427000000001E-3</v>
      </c>
      <c r="V2683" s="10">
        <v>5.8849223749999999E-2</v>
      </c>
      <c r="W2683" s="9">
        <v>5.3849077602487064E-4</v>
      </c>
      <c r="X2683" s="9">
        <v>6.1777839027265602E-3</v>
      </c>
      <c r="Y2683" s="9">
        <v>7.2999999999999954E-2</v>
      </c>
      <c r="Z2683" s="9">
        <v>0</v>
      </c>
      <c r="AA2683" s="10">
        <v>0</v>
      </c>
      <c r="AB2683" s="9">
        <v>0.12015999874472627</v>
      </c>
      <c r="AC2683" s="9">
        <v>0.37200000000000005</v>
      </c>
      <c r="AD2683" s="10">
        <v>0.36980998127040399</v>
      </c>
      <c r="AE2683" s="10">
        <v>0.19367271633083</v>
      </c>
      <c r="AF2683" s="9">
        <v>2.0188731122703332E-3</v>
      </c>
      <c r="AG2683" s="9">
        <v>0.21103642857142857</v>
      </c>
    </row>
    <row r="2684" spans="3:33">
      <c r="C2684" t="s">
        <v>443</v>
      </c>
      <c r="D2684">
        <v>2001</v>
      </c>
      <c r="E2684" s="9">
        <v>0.86647558139534886</v>
      </c>
      <c r="F2684" s="9">
        <v>0.97855999999999999</v>
      </c>
      <c r="G2684" s="9">
        <v>0.12599999999999989</v>
      </c>
      <c r="H2684" s="9">
        <v>0.57499999999999996</v>
      </c>
      <c r="I2684" s="9">
        <v>3.5999999999999997E-2</v>
      </c>
      <c r="J2684" s="9">
        <v>0.10199999999999998</v>
      </c>
      <c r="K2684" s="10">
        <v>0.54108333333333336</v>
      </c>
      <c r="L2684" s="9">
        <v>0.48080000000000001</v>
      </c>
      <c r="M2684" s="9">
        <v>0.58076888476776922</v>
      </c>
      <c r="N2684" s="10">
        <v>0.14000000000000001</v>
      </c>
      <c r="O2684" s="10">
        <v>0.11</v>
      </c>
      <c r="P2684" s="9">
        <v>0.13833333333333334</v>
      </c>
      <c r="Q2684" s="10">
        <v>7.4999999999999997E-2</v>
      </c>
      <c r="R2684" s="9">
        <v>0.83200000000000007</v>
      </c>
      <c r="S2684" s="9">
        <v>0.24720926829268397</v>
      </c>
      <c r="T2684" s="11">
        <v>0.15555555600000001</v>
      </c>
      <c r="U2684" s="9">
        <v>1.9795741E-3</v>
      </c>
      <c r="V2684" s="10">
        <v>5.656700445E-2</v>
      </c>
      <c r="W2684" s="9">
        <v>5.3849077602487064E-4</v>
      </c>
      <c r="X2684" s="9">
        <v>6.1777839027265602E-3</v>
      </c>
      <c r="Y2684" s="9">
        <v>7.2999999999999954E-2</v>
      </c>
      <c r="Z2684" s="9">
        <v>0</v>
      </c>
      <c r="AA2684" s="10">
        <v>0</v>
      </c>
      <c r="AB2684" s="9">
        <v>0.10143999916315083</v>
      </c>
      <c r="AC2684" s="9">
        <v>0.36599999999999999</v>
      </c>
      <c r="AD2684" s="10">
        <v>0.41219023485700096</v>
      </c>
      <c r="AE2684" s="10">
        <v>0.18915659365165499</v>
      </c>
      <c r="AF2684" s="9">
        <v>1.3102190000268443E-2</v>
      </c>
      <c r="AG2684" s="9">
        <v>0.21103642857142857</v>
      </c>
    </row>
    <row r="2685" spans="3:33">
      <c r="C2685" t="s">
        <v>443</v>
      </c>
      <c r="D2685">
        <v>2002</v>
      </c>
      <c r="E2685" s="9">
        <v>0.86647558139534886</v>
      </c>
      <c r="F2685" s="9">
        <v>0.98331999999999997</v>
      </c>
      <c r="G2685" s="9">
        <v>0.122</v>
      </c>
      <c r="H2685" s="9">
        <v>0.57499999999999996</v>
      </c>
      <c r="I2685" s="9">
        <v>3.5999999999999997E-2</v>
      </c>
      <c r="J2685" s="9">
        <v>9.4000000000000083E-2</v>
      </c>
      <c r="K2685" s="10">
        <v>0.54108333333333336</v>
      </c>
      <c r="L2685" s="9">
        <v>0.47759999999999997</v>
      </c>
      <c r="M2685" s="9">
        <v>0.57619856775940526</v>
      </c>
      <c r="N2685" s="10">
        <v>0.14000000000000001</v>
      </c>
      <c r="O2685" s="10">
        <v>0.22</v>
      </c>
      <c r="P2685" s="9">
        <v>0.14666666666666667</v>
      </c>
      <c r="Q2685" s="10">
        <v>7.4999999999999997E-2</v>
      </c>
      <c r="R2685" s="9">
        <v>0.82855999999999996</v>
      </c>
      <c r="S2685" s="9">
        <v>0.24181999999999992</v>
      </c>
      <c r="T2685" s="11">
        <v>0.15555555600000001</v>
      </c>
      <c r="U2685" s="9">
        <v>4.25757445E-3</v>
      </c>
      <c r="V2685" s="10">
        <v>5.4284785150000001E-2</v>
      </c>
      <c r="W2685" s="9">
        <v>5.3849077602487064E-4</v>
      </c>
      <c r="X2685" s="9">
        <v>6.1777839027265602E-3</v>
      </c>
      <c r="Y2685" s="9">
        <v>7.2999999999999954E-2</v>
      </c>
      <c r="Z2685" s="9">
        <v>0</v>
      </c>
      <c r="AA2685" s="10">
        <v>0</v>
      </c>
      <c r="AB2685" s="9">
        <v>8.2719999581575498E-2</v>
      </c>
      <c r="AC2685" s="9">
        <v>0.36299999999999999</v>
      </c>
      <c r="AD2685" s="10">
        <v>0.45457048844359804</v>
      </c>
      <c r="AE2685" s="10">
        <v>0.18464047097247999</v>
      </c>
      <c r="AF2685" s="9">
        <v>2.5486770394126557E-2</v>
      </c>
      <c r="AG2685" s="9">
        <v>0.21103642857142857</v>
      </c>
    </row>
    <row r="2686" spans="3:33">
      <c r="C2686" t="s">
        <v>443</v>
      </c>
      <c r="D2686">
        <v>2003</v>
      </c>
      <c r="E2686" s="9">
        <v>0.86647558139534886</v>
      </c>
      <c r="F2686" s="9">
        <v>0.98808000000000007</v>
      </c>
      <c r="G2686" s="9">
        <v>0.11799999999999999</v>
      </c>
      <c r="H2686" s="9">
        <v>0.57499999999999996</v>
      </c>
      <c r="I2686" s="9">
        <v>3.5999999999999997E-2</v>
      </c>
      <c r="J2686" s="9">
        <v>8.5999999999999965E-2</v>
      </c>
      <c r="K2686" s="10">
        <v>0.54108333333333336</v>
      </c>
      <c r="L2686" s="9">
        <v>0.47439999999999999</v>
      </c>
      <c r="M2686" s="9">
        <v>0.56449673759483954</v>
      </c>
      <c r="N2686" s="10">
        <v>0.14000000000000001</v>
      </c>
      <c r="O2686" s="10">
        <v>0.23</v>
      </c>
      <c r="P2686" s="9">
        <v>0.155</v>
      </c>
      <c r="Q2686" s="10">
        <v>7.4999999999999997E-2</v>
      </c>
      <c r="R2686" s="9">
        <v>0.83399999999999996</v>
      </c>
      <c r="S2686" s="9">
        <v>0.23681268292683</v>
      </c>
      <c r="T2686" s="11">
        <v>0.15555555600000001</v>
      </c>
      <c r="U2686" s="9">
        <v>5.8775361699999994E-3</v>
      </c>
      <c r="V2686" s="10">
        <v>5.2002565850000002E-2</v>
      </c>
      <c r="W2686" s="9">
        <v>5.3849077602487064E-4</v>
      </c>
      <c r="X2686" s="9">
        <v>6.1777839027265602E-3</v>
      </c>
      <c r="Y2686" s="9">
        <v>7.2999999999999954E-2</v>
      </c>
      <c r="Z2686" s="9">
        <v>0</v>
      </c>
      <c r="AA2686" s="10">
        <v>0</v>
      </c>
      <c r="AB2686" s="9">
        <v>6.4000000000000057E-2</v>
      </c>
      <c r="AC2686" s="9">
        <v>0.41299999999999998</v>
      </c>
      <c r="AD2686" s="10">
        <v>0.44863125249989599</v>
      </c>
      <c r="AE2686" s="10">
        <v>0.18516610113204202</v>
      </c>
      <c r="AF2686" s="9">
        <v>7.3344217615227442E-2</v>
      </c>
      <c r="AG2686" s="9">
        <v>0.21103642857142857</v>
      </c>
    </row>
    <row r="2687" spans="3:33">
      <c r="C2687" t="s">
        <v>443</v>
      </c>
      <c r="D2687">
        <v>2004</v>
      </c>
      <c r="E2687" s="9">
        <v>0.86647558139534886</v>
      </c>
      <c r="F2687" s="9">
        <v>0.99284000000000006</v>
      </c>
      <c r="G2687" s="9">
        <v>0.1140000000000001</v>
      </c>
      <c r="H2687" s="9">
        <v>0.57499999999999996</v>
      </c>
      <c r="I2687" s="9">
        <v>3.5999999999999997E-2</v>
      </c>
      <c r="J2687" s="9">
        <v>7.7999999999999958E-2</v>
      </c>
      <c r="K2687" s="10">
        <v>0.54108333333333336</v>
      </c>
      <c r="L2687" s="9">
        <v>0.47119999999999995</v>
      </c>
      <c r="M2687" s="9">
        <v>0.56111515511156151</v>
      </c>
      <c r="N2687" s="10">
        <v>0.14000000000000001</v>
      </c>
      <c r="O2687" s="10">
        <v>0.3</v>
      </c>
      <c r="P2687" s="9">
        <v>0.16333333333333333</v>
      </c>
      <c r="Q2687" s="10">
        <v>7.4999999999999997E-2</v>
      </c>
      <c r="R2687" s="9">
        <v>0.83031999999999995</v>
      </c>
      <c r="S2687" s="9">
        <v>0.23211658536585389</v>
      </c>
      <c r="T2687" s="11">
        <v>0.15555555600000001</v>
      </c>
      <c r="U2687" s="9">
        <v>3.1019228399999997E-3</v>
      </c>
      <c r="V2687" s="10">
        <v>4.9720346550000002E-2</v>
      </c>
      <c r="W2687" s="9">
        <v>5.3849077602487064E-4</v>
      </c>
      <c r="X2687" s="9">
        <v>6.1777839027265602E-3</v>
      </c>
      <c r="Y2687" s="9">
        <v>7.2999999999999954E-2</v>
      </c>
      <c r="Z2687" s="9">
        <v>0</v>
      </c>
      <c r="AA2687" s="10">
        <v>0</v>
      </c>
      <c r="AB2687" s="9">
        <v>5.4200000000000026E-2</v>
      </c>
      <c r="AC2687" s="9">
        <v>0.40600000000000003</v>
      </c>
      <c r="AD2687" s="10">
        <v>0.370955617913592</v>
      </c>
      <c r="AE2687" s="10">
        <v>0.19531335634384001</v>
      </c>
      <c r="AF2687" s="9">
        <v>0.14081193059513222</v>
      </c>
      <c r="AG2687" s="9">
        <v>0.21103642857142857</v>
      </c>
    </row>
    <row r="2688" spans="3:33">
      <c r="C2688" t="s">
        <v>443</v>
      </c>
      <c r="D2688">
        <v>2005</v>
      </c>
      <c r="E2688" s="9">
        <v>0.86647558139534886</v>
      </c>
      <c r="F2688" s="9">
        <v>0.99760000000000004</v>
      </c>
      <c r="G2688" s="9">
        <v>0.10999999999999999</v>
      </c>
      <c r="H2688" s="9">
        <v>0.57499999999999996</v>
      </c>
      <c r="I2688" s="9">
        <v>3.5999999999999997E-2</v>
      </c>
      <c r="J2688" s="9">
        <v>6.9999999999999951E-2</v>
      </c>
      <c r="K2688" s="10">
        <v>0.54108333333333336</v>
      </c>
      <c r="L2688" s="9">
        <v>0.46799999999999997</v>
      </c>
      <c r="M2688" s="9">
        <v>0.53866624642869032</v>
      </c>
      <c r="N2688" s="10">
        <v>0.14000000000000001</v>
      </c>
      <c r="O2688" s="10">
        <v>0.42</v>
      </c>
      <c r="P2688" s="9">
        <v>0.17166666666666669</v>
      </c>
      <c r="Q2688" s="10">
        <v>7.4999999999999997E-2</v>
      </c>
      <c r="R2688" s="9">
        <v>0.86596000000000006</v>
      </c>
      <c r="S2688" s="9">
        <v>0.22768243902439</v>
      </c>
      <c r="T2688" s="11">
        <v>0.15555555600000001</v>
      </c>
      <c r="U2688" s="9">
        <v>4.7972762299999996E-3</v>
      </c>
      <c r="V2688" s="10">
        <v>4.7438127250000003E-2</v>
      </c>
      <c r="W2688" s="9">
        <v>5.3849077602487064E-4</v>
      </c>
      <c r="X2688" s="9">
        <v>6.1777839027265602E-3</v>
      </c>
      <c r="Y2688" s="9">
        <v>7.2999999999999954E-2</v>
      </c>
      <c r="Z2688" s="9">
        <v>0</v>
      </c>
      <c r="AA2688" s="10">
        <v>0</v>
      </c>
      <c r="AB2688" s="9">
        <v>4.8499999999999988E-2</v>
      </c>
      <c r="AC2688" s="9">
        <v>0.46299999999999997</v>
      </c>
      <c r="AD2688" s="10">
        <v>0.32290843721207796</v>
      </c>
      <c r="AE2688" s="10">
        <v>0.198187586981252</v>
      </c>
      <c r="AF2688" s="9">
        <v>0.17141885642053001</v>
      </c>
      <c r="AG2688" s="9">
        <v>0.21103642857142857</v>
      </c>
    </row>
    <row r="2689" spans="3:33">
      <c r="C2689" t="s">
        <v>443</v>
      </c>
      <c r="D2689">
        <v>2006</v>
      </c>
      <c r="E2689" s="9">
        <v>0.86647558139534886</v>
      </c>
      <c r="F2689" s="9">
        <v>1</v>
      </c>
      <c r="G2689" s="9">
        <v>0.10999999999999999</v>
      </c>
      <c r="H2689" s="9">
        <v>0.57499999999999996</v>
      </c>
      <c r="I2689" s="9">
        <v>3.5999999999999997E-2</v>
      </c>
      <c r="J2689" s="9">
        <v>6.0000000000000053E-2</v>
      </c>
      <c r="K2689" s="10">
        <v>0.54108333333333336</v>
      </c>
      <c r="L2689" s="9">
        <v>0.46460000000000001</v>
      </c>
      <c r="M2689" s="9">
        <v>0.54146330419432664</v>
      </c>
      <c r="N2689" s="10">
        <v>0.14000000000000001</v>
      </c>
      <c r="O2689" s="10">
        <v>0.32</v>
      </c>
      <c r="P2689" s="9">
        <v>0.18</v>
      </c>
      <c r="Q2689" s="10">
        <v>7.4999999999999997E-2</v>
      </c>
      <c r="R2689" s="9">
        <v>0.90159999999999996</v>
      </c>
      <c r="S2689" s="9">
        <v>0.22345902439024401</v>
      </c>
      <c r="T2689" s="11">
        <v>0.15555555600000001</v>
      </c>
      <c r="U2689" s="9">
        <v>1.1418693840000001E-2</v>
      </c>
      <c r="V2689" s="10">
        <v>4.5255800333333339E-2</v>
      </c>
      <c r="W2689" s="9">
        <v>5.3849077602487064E-4</v>
      </c>
      <c r="X2689" s="9">
        <v>6.1777839027265602E-3</v>
      </c>
      <c r="Y2689" s="9">
        <v>7.2999999999999954E-2</v>
      </c>
      <c r="Z2689" s="9">
        <v>0</v>
      </c>
      <c r="AA2689" s="10">
        <v>0</v>
      </c>
      <c r="AB2689" s="9">
        <v>4.2499999999999982E-2</v>
      </c>
      <c r="AC2689" s="9">
        <v>0.51200000000000001</v>
      </c>
      <c r="AD2689" s="10">
        <v>0.37678261242376399</v>
      </c>
      <c r="AE2689" s="10">
        <v>0.14898334015198</v>
      </c>
      <c r="AF2689" s="9">
        <v>0.26507430655256892</v>
      </c>
      <c r="AG2689" s="9">
        <v>0.21103642857142857</v>
      </c>
    </row>
    <row r="2690" spans="3:33">
      <c r="C2690" t="s">
        <v>443</v>
      </c>
      <c r="D2690">
        <v>2007</v>
      </c>
      <c r="E2690" s="9">
        <v>0.86647558139534886</v>
      </c>
      <c r="F2690" s="9">
        <v>1</v>
      </c>
      <c r="G2690" s="9">
        <v>0.10999999999999999</v>
      </c>
      <c r="H2690" s="9">
        <v>0.57499999999999996</v>
      </c>
      <c r="I2690" s="9">
        <v>3.5999999999999997E-2</v>
      </c>
      <c r="J2690" s="9">
        <v>5.0000000000000044E-2</v>
      </c>
      <c r="K2690" s="10">
        <v>0.54108333333333336</v>
      </c>
      <c r="L2690" s="9">
        <v>0.4612</v>
      </c>
      <c r="M2690" s="9">
        <v>0.55021523264875882</v>
      </c>
      <c r="N2690" s="10">
        <v>0.14000000000000001</v>
      </c>
      <c r="O2690" s="10">
        <v>0.27</v>
      </c>
      <c r="P2690" s="9">
        <v>0.18359999991953374</v>
      </c>
      <c r="Q2690" s="10">
        <v>7.4999999999999997E-2</v>
      </c>
      <c r="R2690" s="9">
        <v>0.81640000000000001</v>
      </c>
      <c r="S2690" s="9">
        <v>0.21940634146341609</v>
      </c>
      <c r="T2690" s="11">
        <v>0.15555555600000001</v>
      </c>
      <c r="U2690" s="9">
        <v>3.51240698E-3</v>
      </c>
      <c r="V2690" s="10">
        <v>4.3073473416666667E-2</v>
      </c>
      <c r="W2690" s="9">
        <v>5.3849077602487064E-4</v>
      </c>
      <c r="X2690" s="9">
        <v>6.1777839027265602E-3</v>
      </c>
      <c r="Y2690" s="9">
        <v>7.2999999999999954E-2</v>
      </c>
      <c r="Z2690" s="9">
        <v>0</v>
      </c>
      <c r="AA2690" s="10">
        <v>0</v>
      </c>
      <c r="AB2690" s="9">
        <v>7.0199999999999929E-2</v>
      </c>
      <c r="AC2690" s="9">
        <v>0.48299999999999998</v>
      </c>
      <c r="AD2690" s="10">
        <v>0.38369300610705803</v>
      </c>
      <c r="AE2690" s="10">
        <v>0.14683607197339602</v>
      </c>
      <c r="AF2690" s="9">
        <v>0.34494493085947331</v>
      </c>
      <c r="AG2690" s="9">
        <v>0.21103642857142857</v>
      </c>
    </row>
    <row r="2691" spans="3:33">
      <c r="C2691" t="s">
        <v>443</v>
      </c>
      <c r="D2691">
        <v>2008</v>
      </c>
      <c r="E2691" s="9">
        <v>0.86647558139534886</v>
      </c>
      <c r="F2691" s="9">
        <v>1</v>
      </c>
      <c r="G2691" s="9">
        <v>0.10999999999999999</v>
      </c>
      <c r="H2691" s="9">
        <v>0.57499999999999996</v>
      </c>
      <c r="I2691" s="9">
        <v>3.5999999999999997E-2</v>
      </c>
      <c r="J2691" s="9">
        <v>4.0000000000000036E-2</v>
      </c>
      <c r="K2691" s="10">
        <v>0.54108333333333336</v>
      </c>
      <c r="L2691" s="9">
        <v>0.45779999999999998</v>
      </c>
      <c r="M2691" s="9">
        <v>0.54128487889852406</v>
      </c>
      <c r="N2691" s="10">
        <v>0.14000000000000001</v>
      </c>
      <c r="O2691" s="10">
        <v>0.27539999987930064</v>
      </c>
      <c r="P2691" s="9">
        <v>0.18719999983906749</v>
      </c>
      <c r="Q2691" s="10">
        <v>7.4999999999999997E-2</v>
      </c>
      <c r="R2691" s="9">
        <v>0.80559999999999998</v>
      </c>
      <c r="S2691" s="9">
        <v>0.21549365853658597</v>
      </c>
      <c r="T2691" s="11">
        <v>0.15555555600000001</v>
      </c>
      <c r="U2691" s="9">
        <v>5.3237281299999993E-3</v>
      </c>
      <c r="V2691" s="10">
        <v>4.0891146500000003E-2</v>
      </c>
      <c r="W2691" s="9">
        <v>5.3849077602487064E-4</v>
      </c>
      <c r="X2691" s="9">
        <v>6.1777839027265602E-3</v>
      </c>
      <c r="Y2691" s="9">
        <v>7.2999999999999954E-2</v>
      </c>
      <c r="Z2691" s="9">
        <v>0</v>
      </c>
      <c r="AA2691" s="10">
        <v>0</v>
      </c>
      <c r="AB2691" s="9">
        <v>8.9700000000000002E-2</v>
      </c>
      <c r="AC2691" s="9">
        <v>0.47200000000000003</v>
      </c>
      <c r="AD2691" s="10">
        <v>0.390186654080242</v>
      </c>
      <c r="AE2691" s="10">
        <v>0.15468206556648001</v>
      </c>
      <c r="AF2691" s="9">
        <v>0.38093703578176669</v>
      </c>
      <c r="AG2691" s="9">
        <v>0.21103642857142857</v>
      </c>
    </row>
    <row r="2692" spans="3:33">
      <c r="C2692" t="s">
        <v>443</v>
      </c>
      <c r="D2692">
        <v>2009</v>
      </c>
      <c r="E2692" s="9">
        <v>0.86647558139534886</v>
      </c>
      <c r="F2692" s="9">
        <v>1</v>
      </c>
      <c r="G2692" s="9">
        <v>0.12779999960213895</v>
      </c>
      <c r="H2692" s="9">
        <v>0.57499999999999996</v>
      </c>
      <c r="I2692" s="9">
        <v>3.5999999999999997E-2</v>
      </c>
      <c r="J2692" s="9">
        <v>5.919999957084654E-2</v>
      </c>
      <c r="K2692" s="10">
        <v>0.54108333333333336</v>
      </c>
      <c r="L2692" s="9">
        <v>0.45439999999999997</v>
      </c>
      <c r="M2692" s="9">
        <v>0.7557820081518124</v>
      </c>
      <c r="N2692" s="10">
        <v>0.14000000000000001</v>
      </c>
      <c r="O2692" s="10">
        <v>0.2807999997586012</v>
      </c>
      <c r="P2692" s="9">
        <v>0.19079999975860121</v>
      </c>
      <c r="Q2692" s="10">
        <v>7.4999999999999997E-2</v>
      </c>
      <c r="R2692" s="9">
        <v>0.80559999999999998</v>
      </c>
      <c r="S2692" s="9">
        <v>0.24518378470222846</v>
      </c>
      <c r="T2692" s="11">
        <v>0.15555555600000001</v>
      </c>
      <c r="U2692" s="9">
        <v>1.0152496470000001E-2</v>
      </c>
      <c r="V2692" s="10">
        <v>4.170896941172024E-2</v>
      </c>
      <c r="W2692" s="9">
        <v>5.3849077602487064E-4</v>
      </c>
      <c r="X2692" s="9">
        <v>6.1777839027265602E-3</v>
      </c>
      <c r="Y2692" s="9">
        <v>7.2999999999999954E-2</v>
      </c>
      <c r="Z2692" s="9">
        <v>0</v>
      </c>
      <c r="AA2692" s="10">
        <v>0</v>
      </c>
      <c r="AB2692" s="9">
        <v>0.10790599959306424</v>
      </c>
      <c r="AC2692" s="9">
        <v>0.51300000000000001</v>
      </c>
      <c r="AD2692" s="10">
        <v>0.36336620468155401</v>
      </c>
      <c r="AE2692" s="10">
        <v>0.17349556299623797</v>
      </c>
      <c r="AF2692" s="9">
        <v>0.51082773627478895</v>
      </c>
      <c r="AG2692" s="9">
        <v>0.21103642857142857</v>
      </c>
    </row>
    <row r="2693" spans="3:33">
      <c r="C2693" t="s">
        <v>443</v>
      </c>
      <c r="D2693">
        <v>2010</v>
      </c>
      <c r="E2693" s="9">
        <v>0.86647558139534886</v>
      </c>
      <c r="F2693" s="9">
        <v>1</v>
      </c>
      <c r="G2693" s="9">
        <v>0.14559999920427802</v>
      </c>
      <c r="H2693" s="9">
        <v>0.57499999999999996</v>
      </c>
      <c r="I2693" s="9">
        <v>3.5999999999999997E-2</v>
      </c>
      <c r="J2693" s="9">
        <v>7.8399999141693155E-2</v>
      </c>
      <c r="K2693" s="10">
        <v>0.54108333333333336</v>
      </c>
      <c r="L2693" s="9">
        <v>0.45894399989843365</v>
      </c>
      <c r="M2693" s="9">
        <v>0.7557820081518124</v>
      </c>
      <c r="N2693" s="10">
        <v>0.14000000000000001</v>
      </c>
      <c r="O2693" s="10">
        <v>0.28619999963790183</v>
      </c>
      <c r="P2693" s="9">
        <v>0.19439999967813493</v>
      </c>
      <c r="Q2693" s="10">
        <v>7.4999999999999997E-2</v>
      </c>
      <c r="R2693" s="9">
        <v>0.80559999999999998</v>
      </c>
      <c r="S2693" s="9">
        <v>0.27487391086787061</v>
      </c>
      <c r="T2693" s="11">
        <v>0.15555555600000001</v>
      </c>
      <c r="U2693" s="9">
        <v>1.0254021432430739E-2</v>
      </c>
      <c r="V2693" s="10">
        <v>4.252679232344047E-2</v>
      </c>
      <c r="W2693" s="9">
        <v>5.3849077602487064E-4</v>
      </c>
      <c r="X2693" s="9">
        <v>6.1777839027265602E-3</v>
      </c>
      <c r="Y2693" s="9">
        <v>7.2999999999999954E-2</v>
      </c>
      <c r="Z2693" s="9">
        <v>0</v>
      </c>
      <c r="AA2693" s="10">
        <v>0</v>
      </c>
      <c r="AB2693" s="9">
        <v>0.12611199918612837</v>
      </c>
      <c r="AC2693" s="9">
        <v>0.49399999999999999</v>
      </c>
      <c r="AD2693" s="10">
        <v>0.36473254260419841</v>
      </c>
      <c r="AE2693" s="10">
        <v>0.17676060729329618</v>
      </c>
      <c r="AF2693" s="9">
        <v>0.50571945902621995</v>
      </c>
      <c r="AG2693" s="9">
        <v>0.21103642857142857</v>
      </c>
    </row>
    <row r="2694" spans="3:33">
      <c r="C2694" t="s">
        <v>376</v>
      </c>
      <c r="D2694">
        <v>1995</v>
      </c>
      <c r="E2694" s="9">
        <v>0.28319159999999999</v>
      </c>
      <c r="F2694" s="9">
        <v>0.74280000000000002</v>
      </c>
      <c r="G2694" s="9">
        <v>0.42000000000000004</v>
      </c>
      <c r="H2694" s="9">
        <v>0.77499999999999991</v>
      </c>
      <c r="I2694" s="9">
        <v>0.36733333333333335</v>
      </c>
      <c r="J2694" s="9">
        <v>0.10999999999999999</v>
      </c>
      <c r="K2694" s="10">
        <v>0.2485</v>
      </c>
      <c r="L2694" s="9">
        <v>0.71099999999999997</v>
      </c>
      <c r="M2694" s="9">
        <v>0.65851096377329099</v>
      </c>
      <c r="N2694" s="10">
        <v>0.38</v>
      </c>
      <c r="O2694" s="10">
        <v>0.56000000000000005</v>
      </c>
      <c r="P2694" s="9">
        <v>0.43199999839067466</v>
      </c>
      <c r="Q2694" s="10">
        <v>7.4999999999999997E-2</v>
      </c>
      <c r="R2694" s="9">
        <v>0.63640000000000008</v>
      </c>
      <c r="S2694" s="9">
        <v>0.45245999999999997</v>
      </c>
      <c r="T2694" s="11">
        <v>0.46356275400000002</v>
      </c>
      <c r="U2694" s="9">
        <v>0.1731676774</v>
      </c>
      <c r="V2694" s="10">
        <v>0.21170892799999999</v>
      </c>
      <c r="W2694" s="9">
        <v>0</v>
      </c>
      <c r="X2694" s="9">
        <v>0</v>
      </c>
      <c r="Y2694" s="9">
        <v>0</v>
      </c>
      <c r="Z2694" s="9">
        <v>0.99</v>
      </c>
      <c r="AA2694" s="10">
        <v>0.12860817376393255</v>
      </c>
      <c r="AB2694" s="9">
        <v>0.17300003050000001</v>
      </c>
      <c r="AC2694" s="9">
        <v>0.38634000055119394</v>
      </c>
      <c r="AD2694" s="10">
        <v>0</v>
      </c>
      <c r="AE2694" s="10">
        <v>0.15819104489686162</v>
      </c>
      <c r="AF2694" s="9">
        <v>5.7457468901628777E-5</v>
      </c>
      <c r="AG2694" s="9">
        <v>0.29368985714285711</v>
      </c>
    </row>
    <row r="2695" spans="3:33">
      <c r="C2695" t="s">
        <v>376</v>
      </c>
      <c r="D2695">
        <v>1996</v>
      </c>
      <c r="E2695" s="9">
        <v>0.28319159999999999</v>
      </c>
      <c r="F2695" s="9">
        <v>0.74391999999999991</v>
      </c>
      <c r="G2695" s="9">
        <v>0.41600000000000004</v>
      </c>
      <c r="H2695" s="9">
        <v>0.77499999999999991</v>
      </c>
      <c r="I2695" s="9">
        <v>0.36733333333333335</v>
      </c>
      <c r="J2695" s="9">
        <v>0.10799999999999998</v>
      </c>
      <c r="K2695" s="10">
        <v>0.2485</v>
      </c>
      <c r="L2695" s="9">
        <v>0.71579999999999999</v>
      </c>
      <c r="M2695" s="9">
        <v>0.65972156182963704</v>
      </c>
      <c r="N2695" s="10">
        <v>0.38</v>
      </c>
      <c r="O2695" s="10">
        <v>0.27</v>
      </c>
      <c r="P2695" s="9">
        <v>0.42479999855160716</v>
      </c>
      <c r="Q2695" s="10">
        <v>7.4999999999999997E-2</v>
      </c>
      <c r="R2695" s="9">
        <v>0.63640000000000008</v>
      </c>
      <c r="S2695" s="9">
        <v>0.44876000000000005</v>
      </c>
      <c r="T2695" s="11">
        <v>0.46356275400000002</v>
      </c>
      <c r="U2695" s="9">
        <v>2.3184059110000002E-2</v>
      </c>
      <c r="V2695" s="10">
        <v>0.19443323855</v>
      </c>
      <c r="W2695" s="9">
        <v>0</v>
      </c>
      <c r="X2695" s="9">
        <v>0</v>
      </c>
      <c r="Y2695" s="9">
        <v>0</v>
      </c>
      <c r="Z2695" s="9">
        <v>0.99</v>
      </c>
      <c r="AA2695" s="10">
        <v>0.12860817376393255</v>
      </c>
      <c r="AB2695" s="9">
        <v>0.17300003050000001</v>
      </c>
      <c r="AC2695" s="9">
        <v>0.39456000036746269</v>
      </c>
      <c r="AD2695" s="10">
        <v>0</v>
      </c>
      <c r="AE2695" s="10">
        <v>0.15121535209467402</v>
      </c>
      <c r="AF2695" s="9">
        <v>5.86544994758755E-5</v>
      </c>
      <c r="AG2695" s="9">
        <v>0.2689212857142857</v>
      </c>
    </row>
    <row r="2696" spans="3:33">
      <c r="C2696" t="s">
        <v>376</v>
      </c>
      <c r="D2696">
        <v>1997</v>
      </c>
      <c r="E2696" s="9">
        <v>0.28319159999999999</v>
      </c>
      <c r="F2696" s="9">
        <v>0.74504000000000004</v>
      </c>
      <c r="G2696" s="9">
        <v>0.41200000000000003</v>
      </c>
      <c r="H2696" s="9">
        <v>0.77499999999999991</v>
      </c>
      <c r="I2696" s="9">
        <v>0.36733333333333335</v>
      </c>
      <c r="J2696" s="9">
        <v>0.10599999999999998</v>
      </c>
      <c r="K2696" s="10">
        <v>0.2485</v>
      </c>
      <c r="L2696" s="9">
        <v>0.72060000000000002</v>
      </c>
      <c r="M2696" s="9">
        <v>0.6685131771194025</v>
      </c>
      <c r="N2696" s="10">
        <v>0.38</v>
      </c>
      <c r="O2696" s="10">
        <v>0.34</v>
      </c>
      <c r="P2696" s="9">
        <v>0.41759999871253967</v>
      </c>
      <c r="Q2696" s="10">
        <v>7.4999999999999997E-2</v>
      </c>
      <c r="R2696" s="9">
        <v>0.63640000000000008</v>
      </c>
      <c r="S2696" s="9">
        <v>0.44373365853658597</v>
      </c>
      <c r="T2696" s="11">
        <v>0.46356275400000002</v>
      </c>
      <c r="U2696" s="9">
        <v>1.6669057559999999E-2</v>
      </c>
      <c r="V2696" s="10">
        <v>0.17715754910000001</v>
      </c>
      <c r="W2696" s="9">
        <v>0</v>
      </c>
      <c r="X2696" s="9">
        <v>0</v>
      </c>
      <c r="Y2696" s="9">
        <v>0</v>
      </c>
      <c r="Z2696" s="9">
        <v>0.99</v>
      </c>
      <c r="AA2696" s="10">
        <v>0.12860817376393255</v>
      </c>
      <c r="AB2696" s="9">
        <v>0.17300003050000001</v>
      </c>
      <c r="AC2696" s="9">
        <v>0.40278000018373133</v>
      </c>
      <c r="AD2696" s="10">
        <v>1.6835649779070039E-2</v>
      </c>
      <c r="AE2696" s="10">
        <v>0.15432940146642099</v>
      </c>
      <c r="AF2696" s="9">
        <v>5.9851530050122229E-5</v>
      </c>
      <c r="AG2696" s="9">
        <v>0.24415271428571428</v>
      </c>
    </row>
    <row r="2697" spans="3:33">
      <c r="C2697" t="s">
        <v>376</v>
      </c>
      <c r="D2697">
        <v>1998</v>
      </c>
      <c r="E2697" s="9">
        <v>0.28319159999999999</v>
      </c>
      <c r="F2697" s="9">
        <v>0.74616000000000005</v>
      </c>
      <c r="G2697" s="9">
        <v>0.40799999999999992</v>
      </c>
      <c r="H2697" s="9">
        <v>0.77499999999999991</v>
      </c>
      <c r="I2697" s="9">
        <v>0.36733333333333335</v>
      </c>
      <c r="J2697" s="9">
        <v>0.10400000000000009</v>
      </c>
      <c r="K2697" s="10">
        <v>0.2485</v>
      </c>
      <c r="L2697" s="9">
        <v>0.72540000000000004</v>
      </c>
      <c r="M2697" s="9">
        <v>0.67153576670394199</v>
      </c>
      <c r="N2697" s="10">
        <v>0.38</v>
      </c>
      <c r="O2697" s="10">
        <v>0.43</v>
      </c>
      <c r="P2697" s="9">
        <v>0.41039999887347223</v>
      </c>
      <c r="Q2697" s="10">
        <v>7.4999999999999997E-2</v>
      </c>
      <c r="R2697" s="9">
        <v>0.63640000000000008</v>
      </c>
      <c r="S2697" s="9">
        <v>0.43797463414634197</v>
      </c>
      <c r="T2697" s="11">
        <v>0.46356275400000002</v>
      </c>
      <c r="U2697" s="9">
        <v>1.822765849E-2</v>
      </c>
      <c r="V2697" s="10">
        <v>0.15988185965000001</v>
      </c>
      <c r="W2697" s="9">
        <v>0</v>
      </c>
      <c r="X2697" s="9">
        <v>0</v>
      </c>
      <c r="Y2697" s="9">
        <v>0</v>
      </c>
      <c r="Z2697" s="9">
        <v>0.99</v>
      </c>
      <c r="AA2697" s="10">
        <v>0.12860817376393255</v>
      </c>
      <c r="AB2697" s="9">
        <v>0.17300003050000001</v>
      </c>
      <c r="AC2697" s="9">
        <v>0.41100000000000003</v>
      </c>
      <c r="AD2697" s="10">
        <v>4.8209136717817992E-2</v>
      </c>
      <c r="AE2697" s="10">
        <v>0.15744345083816799</v>
      </c>
      <c r="AF2697" s="9">
        <v>7.7501459241755561E-5</v>
      </c>
      <c r="AG2697" s="9">
        <v>0.21938414285714286</v>
      </c>
    </row>
    <row r="2698" spans="3:33">
      <c r="C2698" t="s">
        <v>376</v>
      </c>
      <c r="D2698">
        <v>1999</v>
      </c>
      <c r="E2698" s="9">
        <v>0.28319159999999999</v>
      </c>
      <c r="F2698" s="9">
        <v>0.74728000000000006</v>
      </c>
      <c r="G2698" s="9">
        <v>0.40400000000000003</v>
      </c>
      <c r="H2698" s="9">
        <v>0.77499999999999991</v>
      </c>
      <c r="I2698" s="9">
        <v>0.36733333333333335</v>
      </c>
      <c r="J2698" s="9">
        <v>0.10199999999999998</v>
      </c>
      <c r="K2698" s="10">
        <v>0.2485</v>
      </c>
      <c r="L2698" s="9">
        <v>0.73019999999999996</v>
      </c>
      <c r="M2698" s="9">
        <v>0.68063015445904407</v>
      </c>
      <c r="N2698" s="10">
        <v>0.38</v>
      </c>
      <c r="O2698" s="10">
        <v>0.36</v>
      </c>
      <c r="P2698" s="9">
        <v>0.40319999903440473</v>
      </c>
      <c r="Q2698" s="10">
        <v>7.4999999999999997E-2</v>
      </c>
      <c r="R2698" s="9">
        <v>0.63640000000000008</v>
      </c>
      <c r="S2698" s="9">
        <v>0.43168243902439196</v>
      </c>
      <c r="T2698" s="11">
        <v>0.46356275400000002</v>
      </c>
      <c r="U2698" s="9">
        <v>0.14038392520000001</v>
      </c>
      <c r="V2698" s="10">
        <v>0.14260617019999999</v>
      </c>
      <c r="W2698" s="9">
        <v>0</v>
      </c>
      <c r="X2698" s="9">
        <v>0</v>
      </c>
      <c r="Y2698" s="9">
        <v>0</v>
      </c>
      <c r="Z2698" s="9">
        <v>0.99</v>
      </c>
      <c r="AA2698" s="10">
        <v>0.12860817376393255</v>
      </c>
      <c r="AB2698" s="9">
        <v>0.17300003050000001</v>
      </c>
      <c r="AC2698" s="9">
        <v>0.41200000000000003</v>
      </c>
      <c r="AD2698" s="10">
        <v>8.8279771241110971E-2</v>
      </c>
      <c r="AE2698" s="10">
        <v>0.18681565532354999</v>
      </c>
      <c r="AF2698" s="9">
        <v>1.1386061729761112E-4</v>
      </c>
      <c r="AG2698" s="9">
        <v>0.19461557142857142</v>
      </c>
    </row>
    <row r="2699" spans="3:33">
      <c r="C2699" t="s">
        <v>376</v>
      </c>
      <c r="D2699">
        <v>2000</v>
      </c>
      <c r="E2699" s="9">
        <v>0.28319159999999999</v>
      </c>
      <c r="F2699" s="9">
        <v>0.74840000000000007</v>
      </c>
      <c r="G2699" s="9">
        <v>0.4</v>
      </c>
      <c r="H2699" s="9">
        <v>0.77499999999999991</v>
      </c>
      <c r="I2699" s="9">
        <v>0.36733333333333335</v>
      </c>
      <c r="J2699" s="9">
        <v>9.9999999999999978E-2</v>
      </c>
      <c r="K2699" s="10">
        <v>0.2485</v>
      </c>
      <c r="L2699" s="9">
        <v>0.73499999999999999</v>
      </c>
      <c r="M2699" s="9">
        <v>0.68972454221414603</v>
      </c>
      <c r="N2699" s="10">
        <v>0.38</v>
      </c>
      <c r="O2699" s="10">
        <v>0.36</v>
      </c>
      <c r="P2699" s="9">
        <v>0.39599999919533729</v>
      </c>
      <c r="Q2699" s="10">
        <v>7.4999999999999997E-2</v>
      </c>
      <c r="R2699" s="9">
        <v>0.63640000000000008</v>
      </c>
      <c r="S2699" s="9">
        <v>0.42496975609756205</v>
      </c>
      <c r="T2699" s="11">
        <v>0.46356275400000002</v>
      </c>
      <c r="U2699" s="9">
        <v>2.2814887490000001E-2</v>
      </c>
      <c r="V2699" s="10">
        <v>0.12533048075</v>
      </c>
      <c r="W2699" s="9">
        <v>0</v>
      </c>
      <c r="X2699" s="9">
        <v>0</v>
      </c>
      <c r="Y2699" s="9">
        <v>0</v>
      </c>
      <c r="Z2699" s="9">
        <v>0.99</v>
      </c>
      <c r="AA2699" s="10">
        <v>0.12860817376393255</v>
      </c>
      <c r="AB2699" s="9">
        <v>0.17300003050000001</v>
      </c>
      <c r="AC2699" s="9">
        <v>0.44799999999999995</v>
      </c>
      <c r="AD2699" s="10">
        <v>0.12835040576440399</v>
      </c>
      <c r="AE2699" s="10">
        <v>0.21618785980893201</v>
      </c>
      <c r="AF2699" s="9">
        <v>2.0879825820493332E-4</v>
      </c>
      <c r="AG2699" s="9">
        <v>0.19967157142857142</v>
      </c>
    </row>
    <row r="2700" spans="3:33">
      <c r="C2700" t="s">
        <v>376</v>
      </c>
      <c r="D2700">
        <v>2001</v>
      </c>
      <c r="E2700" s="9">
        <v>0.28319159999999999</v>
      </c>
      <c r="F2700" s="9">
        <v>0.76336799966543922</v>
      </c>
      <c r="G2700" s="9">
        <v>0.38600000000000001</v>
      </c>
      <c r="H2700" s="9">
        <v>0.77499999999999991</v>
      </c>
      <c r="I2700" s="9">
        <v>0.36733333333333335</v>
      </c>
      <c r="J2700" s="9">
        <v>9.4000000000000083E-2</v>
      </c>
      <c r="K2700" s="10">
        <v>0.2485</v>
      </c>
      <c r="L2700" s="9">
        <v>0.73519999999999996</v>
      </c>
      <c r="M2700" s="9">
        <v>0.6986324660158505</v>
      </c>
      <c r="N2700" s="10">
        <v>0.38</v>
      </c>
      <c r="O2700" s="10">
        <v>0.31</v>
      </c>
      <c r="P2700" s="9">
        <v>0.38879999935626985</v>
      </c>
      <c r="Q2700" s="10">
        <v>7.4999999999999997E-2</v>
      </c>
      <c r="R2700" s="9">
        <v>0.63640000000000008</v>
      </c>
      <c r="S2700" s="9">
        <v>0.41779756097561005</v>
      </c>
      <c r="T2700" s="11">
        <v>0.46356275400000002</v>
      </c>
      <c r="U2700" s="9">
        <v>7.8622574520000002E-2</v>
      </c>
      <c r="V2700" s="10">
        <v>0.1145081233</v>
      </c>
      <c r="W2700" s="9">
        <v>0</v>
      </c>
      <c r="X2700" s="9">
        <v>0</v>
      </c>
      <c r="Y2700" s="9">
        <v>0</v>
      </c>
      <c r="Z2700" s="9">
        <v>0.99</v>
      </c>
      <c r="AA2700" s="10">
        <v>0.12860817376393255</v>
      </c>
      <c r="AB2700" s="9">
        <v>0.17300003050000001</v>
      </c>
      <c r="AC2700" s="9">
        <v>0.46799999999999997</v>
      </c>
      <c r="AD2700" s="10">
        <v>0.176193685177439</v>
      </c>
      <c r="AE2700" s="10">
        <v>0.23330932695202797</v>
      </c>
      <c r="AF2700" s="9">
        <v>2.9011245150183335E-4</v>
      </c>
      <c r="AG2700" s="9">
        <v>0.19068371428571429</v>
      </c>
    </row>
    <row r="2701" spans="3:33">
      <c r="C2701" t="s">
        <v>376</v>
      </c>
      <c r="D2701">
        <v>2002</v>
      </c>
      <c r="E2701" s="9">
        <v>0.28319159999999999</v>
      </c>
      <c r="F2701" s="9">
        <v>0.77833599933087827</v>
      </c>
      <c r="G2701" s="9">
        <v>0.372</v>
      </c>
      <c r="H2701" s="9">
        <v>0.77499999999999991</v>
      </c>
      <c r="I2701" s="9">
        <v>0.36733333333333335</v>
      </c>
      <c r="J2701" s="9">
        <v>8.7999999999999967E-2</v>
      </c>
      <c r="K2701" s="10">
        <v>0.2485</v>
      </c>
      <c r="L2701" s="9">
        <v>0.73540000000000005</v>
      </c>
      <c r="M2701" s="9">
        <v>0.71655516066511149</v>
      </c>
      <c r="N2701" s="10">
        <v>0.38</v>
      </c>
      <c r="O2701" s="10">
        <v>0.4</v>
      </c>
      <c r="P2701" s="9">
        <v>0.38159999951720242</v>
      </c>
      <c r="Q2701" s="10">
        <v>7.4999999999999997E-2</v>
      </c>
      <c r="R2701" s="9">
        <v>0.63640000000000008</v>
      </c>
      <c r="S2701" s="9">
        <v>0.410140487804878</v>
      </c>
      <c r="T2701" s="11">
        <v>0.46356275400000002</v>
      </c>
      <c r="U2701" s="9">
        <v>7.815490449000001E-2</v>
      </c>
      <c r="V2701" s="10">
        <v>0.10368576585</v>
      </c>
      <c r="W2701" s="9">
        <v>0</v>
      </c>
      <c r="X2701" s="9">
        <v>0</v>
      </c>
      <c r="Y2701" s="9">
        <v>0</v>
      </c>
      <c r="Z2701" s="9">
        <v>0.99</v>
      </c>
      <c r="AA2701" s="10">
        <v>0.12860817376393255</v>
      </c>
      <c r="AB2701" s="9">
        <v>0.17300003050000001</v>
      </c>
      <c r="AC2701" s="9">
        <v>0.47299999999999998</v>
      </c>
      <c r="AD2701" s="10">
        <v>0.22403696459047401</v>
      </c>
      <c r="AE2701" s="10">
        <v>0.25043079409512398</v>
      </c>
      <c r="AF2701" s="9">
        <v>2.3241565596228888E-3</v>
      </c>
      <c r="AG2701" s="9">
        <v>0.19985157142857143</v>
      </c>
    </row>
    <row r="2702" spans="3:33">
      <c r="C2702" t="s">
        <v>376</v>
      </c>
      <c r="D2702">
        <v>2003</v>
      </c>
      <c r="E2702" s="9">
        <v>0.28319159999999999</v>
      </c>
      <c r="F2702" s="9">
        <v>0.79330399899631743</v>
      </c>
      <c r="G2702" s="9">
        <v>0.35799999999999998</v>
      </c>
      <c r="H2702" s="9">
        <v>0.77499999999999991</v>
      </c>
      <c r="I2702" s="9">
        <v>0.36733333333333335</v>
      </c>
      <c r="J2702" s="9">
        <v>8.2000000000000073E-2</v>
      </c>
      <c r="K2702" s="10">
        <v>0.2485</v>
      </c>
      <c r="L2702" s="9">
        <v>0.73560000000000003</v>
      </c>
      <c r="M2702" s="9">
        <v>0.70311943821602496</v>
      </c>
      <c r="N2702" s="10">
        <v>0.38</v>
      </c>
      <c r="O2702" s="10">
        <v>0.32</v>
      </c>
      <c r="P2702" s="9">
        <v>0.37439999967813492</v>
      </c>
      <c r="Q2702" s="10">
        <v>7.4999999999999997E-2</v>
      </c>
      <c r="R2702" s="9">
        <v>0.63640000000000008</v>
      </c>
      <c r="S2702" s="9">
        <v>0.40208731707317213</v>
      </c>
      <c r="T2702" s="11">
        <v>0.46356275400000002</v>
      </c>
      <c r="U2702" s="9">
        <v>0.14638081780000001</v>
      </c>
      <c r="V2702" s="10">
        <v>9.28634084E-2</v>
      </c>
      <c r="W2702" s="9">
        <v>0</v>
      </c>
      <c r="X2702" s="9">
        <v>0</v>
      </c>
      <c r="Y2702" s="9">
        <v>0</v>
      </c>
      <c r="Z2702" s="9">
        <v>0.99</v>
      </c>
      <c r="AA2702" s="10">
        <v>0.12860817376393255</v>
      </c>
      <c r="AB2702" s="9">
        <v>0.17300003050000001</v>
      </c>
      <c r="AC2702" s="9">
        <v>0.46500000000000002</v>
      </c>
      <c r="AD2702" s="10">
        <v>0.23005956600161798</v>
      </c>
      <c r="AE2702" s="10">
        <v>0.26017011807205004</v>
      </c>
      <c r="AF2702" s="9">
        <v>8.2936507998713337E-3</v>
      </c>
      <c r="AG2702" s="9">
        <v>0.22004842857142856</v>
      </c>
    </row>
    <row r="2703" spans="3:33">
      <c r="C2703" t="s">
        <v>376</v>
      </c>
      <c r="D2703">
        <v>2004</v>
      </c>
      <c r="E2703" s="9">
        <v>0.28319159999999999</v>
      </c>
      <c r="F2703" s="9">
        <v>0.80827199866175647</v>
      </c>
      <c r="G2703" s="9">
        <v>0.34400000000000008</v>
      </c>
      <c r="H2703" s="9">
        <v>0.77499999999999991</v>
      </c>
      <c r="I2703" s="9">
        <v>0.36733333333333335</v>
      </c>
      <c r="J2703" s="9">
        <v>7.5999999999999956E-2</v>
      </c>
      <c r="K2703" s="10">
        <v>0.2485</v>
      </c>
      <c r="L2703" s="9">
        <v>0.73580000000000001</v>
      </c>
      <c r="M2703" s="9">
        <v>0.59574993984098645</v>
      </c>
      <c r="N2703" s="10">
        <v>0.38</v>
      </c>
      <c r="O2703" s="10">
        <v>0.37</v>
      </c>
      <c r="P2703" s="9">
        <v>0.36719999983906748</v>
      </c>
      <c r="Q2703" s="10">
        <v>7.4999999999999997E-2</v>
      </c>
      <c r="R2703" s="9">
        <v>0.63383999999999996</v>
      </c>
      <c r="S2703" s="9">
        <v>0.39387219512195204</v>
      </c>
      <c r="T2703" s="11">
        <v>0.46356275400000002</v>
      </c>
      <c r="U2703" s="9">
        <v>0.11311146580000001</v>
      </c>
      <c r="V2703" s="10">
        <v>8.204105095E-2</v>
      </c>
      <c r="W2703" s="9">
        <v>0</v>
      </c>
      <c r="X2703" s="9">
        <v>0</v>
      </c>
      <c r="Y2703" s="9">
        <v>0</v>
      </c>
      <c r="Z2703" s="9">
        <v>0.99</v>
      </c>
      <c r="AA2703" s="10">
        <v>0.12860817376393255</v>
      </c>
      <c r="AB2703" s="9">
        <v>0.17300003050000001</v>
      </c>
      <c r="AC2703" s="9">
        <v>0.48700000000000004</v>
      </c>
      <c r="AD2703" s="10">
        <v>0.22061295819424598</v>
      </c>
      <c r="AE2703" s="10">
        <v>0.240834719714838</v>
      </c>
      <c r="AF2703" s="9">
        <v>2.3243972140704776E-2</v>
      </c>
      <c r="AG2703" s="9">
        <v>0.23499142857142857</v>
      </c>
    </row>
    <row r="2704" spans="3:33">
      <c r="C2704" t="s">
        <v>376</v>
      </c>
      <c r="D2704">
        <v>2005</v>
      </c>
      <c r="E2704" s="9">
        <v>0.28319159999999999</v>
      </c>
      <c r="F2704" s="9">
        <v>0.82323999832719563</v>
      </c>
      <c r="G2704" s="9">
        <v>0.32999999999999996</v>
      </c>
      <c r="H2704" s="9">
        <v>0.77499999999999991</v>
      </c>
      <c r="I2704" s="9">
        <v>0.36733333333333335</v>
      </c>
      <c r="J2704" s="9">
        <v>6.9999999999999951E-2</v>
      </c>
      <c r="K2704" s="10">
        <v>0.2485</v>
      </c>
      <c r="L2704" s="9">
        <v>0.73599999999999999</v>
      </c>
      <c r="M2704" s="9">
        <v>0.59362543928471179</v>
      </c>
      <c r="N2704" s="10">
        <v>0.38</v>
      </c>
      <c r="O2704" s="10">
        <v>0.5</v>
      </c>
      <c r="P2704" s="9">
        <v>0.36</v>
      </c>
      <c r="Q2704" s="10">
        <v>7.4999999999999997E-2</v>
      </c>
      <c r="R2704" s="9">
        <v>0.63568000000000002</v>
      </c>
      <c r="S2704" s="9">
        <v>0.38578536585366008</v>
      </c>
      <c r="T2704" s="11">
        <v>0.46356275400000002</v>
      </c>
      <c r="U2704" s="9">
        <v>0.14630491309999999</v>
      </c>
      <c r="V2704" s="10">
        <v>7.1218693499999999E-2</v>
      </c>
      <c r="W2704" s="9">
        <v>0</v>
      </c>
      <c r="X2704" s="9">
        <v>0</v>
      </c>
      <c r="Y2704" s="9">
        <v>0</v>
      </c>
      <c r="Z2704" s="9">
        <v>0.99</v>
      </c>
      <c r="AA2704" s="10">
        <v>0.12860817376393255</v>
      </c>
      <c r="AB2704" s="9">
        <v>0.17300003050000001</v>
      </c>
      <c r="AC2704" s="9">
        <v>0.504</v>
      </c>
      <c r="AD2704" s="10">
        <v>0.21767371337000802</v>
      </c>
      <c r="AE2704" s="10">
        <v>0.268773532018656</v>
      </c>
      <c r="AF2704" s="9">
        <v>4.5052824181336666E-2</v>
      </c>
      <c r="AG2704" s="9">
        <v>0.24803357142857141</v>
      </c>
    </row>
    <row r="2705" spans="3:33">
      <c r="C2705" t="s">
        <v>376</v>
      </c>
      <c r="D2705">
        <v>2006</v>
      </c>
      <c r="E2705" s="9">
        <v>0.28319159999999999</v>
      </c>
      <c r="F2705" s="9">
        <v>0.83820799799263479</v>
      </c>
      <c r="G2705" s="9">
        <v>0.31999999999999995</v>
      </c>
      <c r="H2705" s="9">
        <v>0.77499999999999991</v>
      </c>
      <c r="I2705" s="9">
        <v>0.36733333333333335</v>
      </c>
      <c r="J2705" s="9">
        <v>6.6666666666666763E-2</v>
      </c>
      <c r="K2705" s="10">
        <v>0.2485</v>
      </c>
      <c r="L2705" s="9">
        <v>0.73580000000000001</v>
      </c>
      <c r="M2705" s="9">
        <v>0.63514867452274526</v>
      </c>
      <c r="N2705" s="10">
        <v>0.38</v>
      </c>
      <c r="O2705" s="10">
        <v>0.53</v>
      </c>
      <c r="P2705" s="9">
        <v>0.44500000000000001</v>
      </c>
      <c r="Q2705" s="10">
        <v>7.4999999999999997E-2</v>
      </c>
      <c r="R2705" s="9">
        <v>0.63777600000000001</v>
      </c>
      <c r="S2705" s="9">
        <v>0.37816975609756209</v>
      </c>
      <c r="T2705" s="11">
        <v>0.46356275400000002</v>
      </c>
      <c r="U2705" s="9">
        <v>0.10730846599999999</v>
      </c>
      <c r="V2705" s="10">
        <v>6.703277416666667E-2</v>
      </c>
      <c r="W2705" s="9">
        <v>0</v>
      </c>
      <c r="X2705" s="9">
        <v>0</v>
      </c>
      <c r="Y2705" s="9">
        <v>0</v>
      </c>
      <c r="Z2705" s="9">
        <v>0.99</v>
      </c>
      <c r="AA2705" s="10">
        <v>0.12860817376393255</v>
      </c>
      <c r="AB2705" s="9">
        <v>0.17300003050000001</v>
      </c>
      <c r="AC2705" s="9">
        <v>0.52600000000000002</v>
      </c>
      <c r="AD2705" s="10">
        <v>0.22471516252250398</v>
      </c>
      <c r="AE2705" s="10">
        <v>0.23016377557651002</v>
      </c>
      <c r="AF2705" s="9">
        <v>0.3604743708590511</v>
      </c>
      <c r="AG2705" s="9">
        <v>0.26641328571428574</v>
      </c>
    </row>
    <row r="2706" spans="3:33">
      <c r="C2706" t="s">
        <v>376</v>
      </c>
      <c r="D2706">
        <v>2007</v>
      </c>
      <c r="E2706" s="9">
        <v>0.28319159999999999</v>
      </c>
      <c r="F2706" s="9">
        <v>0.85317599765807384</v>
      </c>
      <c r="G2706" s="9">
        <v>0.31000000000000005</v>
      </c>
      <c r="H2706" s="9">
        <v>0.77499999999999991</v>
      </c>
      <c r="I2706" s="9">
        <v>0.36733333333333335</v>
      </c>
      <c r="J2706" s="9">
        <v>6.3333333333333242E-2</v>
      </c>
      <c r="K2706" s="10">
        <v>0.2485</v>
      </c>
      <c r="L2706" s="9">
        <v>0.73560000000000003</v>
      </c>
      <c r="M2706" s="9">
        <v>0.63917646085366009</v>
      </c>
      <c r="N2706" s="10">
        <v>0.38</v>
      </c>
      <c r="O2706" s="10">
        <v>0.57999999999999996</v>
      </c>
      <c r="P2706" s="9">
        <v>0.53</v>
      </c>
      <c r="Q2706" s="10">
        <v>7.4999999999999997E-2</v>
      </c>
      <c r="R2706" s="9">
        <v>0.63777600000000001</v>
      </c>
      <c r="S2706" s="9">
        <v>0.37121804878048803</v>
      </c>
      <c r="T2706" s="11">
        <v>0.46356275400000002</v>
      </c>
      <c r="U2706" s="9">
        <v>9.7753136850000005E-2</v>
      </c>
      <c r="V2706" s="10">
        <v>6.2846854833333327E-2</v>
      </c>
      <c r="W2706" s="9">
        <v>0</v>
      </c>
      <c r="X2706" s="9">
        <v>0</v>
      </c>
      <c r="Y2706" s="9">
        <v>0</v>
      </c>
      <c r="Z2706" s="9">
        <v>0.99</v>
      </c>
      <c r="AA2706" s="10">
        <v>0.12860817376393255</v>
      </c>
      <c r="AB2706" s="9">
        <v>0.17300003050000001</v>
      </c>
      <c r="AC2706" s="9">
        <v>0.53600000000000003</v>
      </c>
      <c r="AD2706" s="10">
        <v>0.33307436081435399</v>
      </c>
      <c r="AE2706" s="10">
        <v>0.24141142932829801</v>
      </c>
      <c r="AF2706" s="9">
        <v>0.35225384937464443</v>
      </c>
      <c r="AG2706" s="9">
        <v>0.28305928571428574</v>
      </c>
    </row>
    <row r="2707" spans="3:33">
      <c r="C2707" t="s">
        <v>376</v>
      </c>
      <c r="D2707">
        <v>2008</v>
      </c>
      <c r="E2707" s="9">
        <v>0.28319159999999999</v>
      </c>
      <c r="F2707" s="9">
        <v>0.86814399732351299</v>
      </c>
      <c r="G2707" s="9">
        <v>0.30000000000000004</v>
      </c>
      <c r="H2707" s="9">
        <v>0.77499999999999991</v>
      </c>
      <c r="I2707" s="9">
        <v>0.36733333333333335</v>
      </c>
      <c r="J2707" s="9">
        <v>6.0000000000000053E-2</v>
      </c>
      <c r="K2707" s="10">
        <v>0.2485</v>
      </c>
      <c r="L2707" s="9">
        <v>0.73540000000000005</v>
      </c>
      <c r="M2707" s="9">
        <v>0.74172992117587799</v>
      </c>
      <c r="N2707" s="10">
        <v>0.38</v>
      </c>
      <c r="O2707" s="10">
        <v>0.59159999974071975</v>
      </c>
      <c r="P2707" s="9">
        <v>0.54059999976307149</v>
      </c>
      <c r="Q2707" s="10">
        <v>7.4999999999999997E-2</v>
      </c>
      <c r="R2707" s="9">
        <v>0.63777600000000001</v>
      </c>
      <c r="S2707" s="9">
        <v>0.36505951219512212</v>
      </c>
      <c r="T2707" s="11">
        <v>0.46356275400000002</v>
      </c>
      <c r="U2707" s="9">
        <v>0.10491504159999999</v>
      </c>
      <c r="V2707" s="10">
        <v>5.8660935499999997E-2</v>
      </c>
      <c r="W2707" s="9">
        <v>0</v>
      </c>
      <c r="X2707" s="9">
        <v>0</v>
      </c>
      <c r="Y2707" s="9">
        <v>0</v>
      </c>
      <c r="Z2707" s="9">
        <v>0.99</v>
      </c>
      <c r="AA2707" s="10">
        <v>0.12860817376393255</v>
      </c>
      <c r="AB2707" s="9">
        <v>0.17300003050000001</v>
      </c>
      <c r="AC2707" s="9">
        <v>0.54400000000000004</v>
      </c>
      <c r="AD2707" s="10">
        <v>0.33182264008108397</v>
      </c>
      <c r="AE2707" s="10">
        <v>0.22999662701861601</v>
      </c>
      <c r="AF2707" s="9">
        <v>0.59708006600986108</v>
      </c>
      <c r="AG2707" s="9">
        <v>0.28787214285714285</v>
      </c>
    </row>
    <row r="2708" spans="3:33">
      <c r="C2708" t="s">
        <v>376</v>
      </c>
      <c r="D2708">
        <v>2009</v>
      </c>
      <c r="E2708" s="9">
        <v>0.28319159999999999</v>
      </c>
      <c r="F2708" s="9">
        <v>0.88311199698895204</v>
      </c>
      <c r="G2708" s="9">
        <v>0.31399999968707559</v>
      </c>
      <c r="H2708" s="9">
        <v>0.77499999999999991</v>
      </c>
      <c r="I2708" s="9">
        <v>0.36733333333333335</v>
      </c>
      <c r="J2708" s="9">
        <v>7.8799999579787228E-2</v>
      </c>
      <c r="K2708" s="10">
        <v>0.2485</v>
      </c>
      <c r="L2708" s="9">
        <v>0.73519999999999996</v>
      </c>
      <c r="M2708" s="9">
        <v>0.84979902686693498</v>
      </c>
      <c r="N2708" s="10">
        <v>0.38</v>
      </c>
      <c r="O2708" s="10">
        <v>0.60319999948143954</v>
      </c>
      <c r="P2708" s="9">
        <v>0.55119999952614296</v>
      </c>
      <c r="Q2708" s="10">
        <v>7.4999999999999997E-2</v>
      </c>
      <c r="R2708" s="9">
        <v>0.63777600000000001</v>
      </c>
      <c r="S2708" s="9">
        <v>0.39175832135445487</v>
      </c>
      <c r="T2708" s="11">
        <v>0.46356275400000002</v>
      </c>
      <c r="U2708" s="9">
        <v>0.11695572999999999</v>
      </c>
      <c r="V2708" s="10">
        <v>5.9834154183776515E-2</v>
      </c>
      <c r="W2708" s="9">
        <v>0</v>
      </c>
      <c r="X2708" s="9">
        <v>0</v>
      </c>
      <c r="Y2708" s="9">
        <v>0</v>
      </c>
      <c r="Z2708" s="9">
        <v>0.99</v>
      </c>
      <c r="AA2708" s="10">
        <v>0.12860817376393255</v>
      </c>
      <c r="AB2708" s="9">
        <v>0.17300003050000001</v>
      </c>
      <c r="AC2708" s="9">
        <v>0.54600000000000004</v>
      </c>
      <c r="AD2708" s="10">
        <v>0.29962890244586199</v>
      </c>
      <c r="AE2708" s="10">
        <v>0.23499631629257797</v>
      </c>
      <c r="AF2708" s="9">
        <v>0.78312281473773893</v>
      </c>
      <c r="AG2708" s="9">
        <v>0.28219114285714286</v>
      </c>
    </row>
    <row r="2709" spans="3:33">
      <c r="C2709" t="s">
        <v>376</v>
      </c>
      <c r="D2709">
        <v>2010</v>
      </c>
      <c r="E2709" s="9">
        <v>0.28319159999999999</v>
      </c>
      <c r="F2709" s="9">
        <v>0.89807999665439131</v>
      </c>
      <c r="G2709" s="9">
        <v>0.32799999937415125</v>
      </c>
      <c r="H2709" s="9">
        <v>0.77499999999999991</v>
      </c>
      <c r="I2709" s="9">
        <v>0.36733333333333335</v>
      </c>
      <c r="J2709" s="9">
        <v>9.7599999159574513E-2</v>
      </c>
      <c r="K2709" s="10">
        <v>0.2485</v>
      </c>
      <c r="L2709" s="9">
        <v>0.74255199983567</v>
      </c>
      <c r="M2709" s="9">
        <v>0.84979902686693498</v>
      </c>
      <c r="N2709" s="10">
        <v>0.38</v>
      </c>
      <c r="O2709" s="10">
        <v>0.61479999922215933</v>
      </c>
      <c r="P2709" s="9">
        <v>0.56179999928921454</v>
      </c>
      <c r="Q2709" s="10">
        <v>7.4999999999999997E-2</v>
      </c>
      <c r="R2709" s="9">
        <v>0.63777600000000001</v>
      </c>
      <c r="S2709" s="9">
        <v>0.41845713051378741</v>
      </c>
      <c r="T2709" s="11">
        <v>0.46356275400000002</v>
      </c>
      <c r="U2709" s="9">
        <v>0.11812528727385835</v>
      </c>
      <c r="V2709" s="10">
        <v>6.1007372867553034E-2</v>
      </c>
      <c r="W2709" s="9">
        <v>0</v>
      </c>
      <c r="X2709" s="9">
        <v>0</v>
      </c>
      <c r="Y2709" s="9">
        <v>0</v>
      </c>
      <c r="Z2709" s="9">
        <v>0.99</v>
      </c>
      <c r="AA2709" s="10">
        <v>0.12860817376393255</v>
      </c>
      <c r="AB2709" s="9">
        <v>0.17300003050000001</v>
      </c>
      <c r="AC2709" s="9">
        <v>0.53</v>
      </c>
      <c r="AD2709" s="10">
        <v>0.30163261337661695</v>
      </c>
      <c r="AE2709" s="10">
        <v>0.23764635307041929</v>
      </c>
      <c r="AF2709" s="9">
        <v>0.77529158676540311</v>
      </c>
      <c r="AG2709" s="9">
        <v>0.27936923149164605</v>
      </c>
    </row>
    <row r="2710" spans="3:33">
      <c r="C2710" t="s">
        <v>444</v>
      </c>
      <c r="D2710">
        <v>1995</v>
      </c>
      <c r="E2710" s="9">
        <v>0.33765399373531713</v>
      </c>
      <c r="F2710" s="9">
        <v>5.3849999999999995E-2</v>
      </c>
      <c r="G2710" s="9">
        <v>0.45999999999999996</v>
      </c>
      <c r="H2710" s="9">
        <v>0.27500000000000002</v>
      </c>
      <c r="I2710" s="9">
        <v>0.21466666666666667</v>
      </c>
      <c r="J2710" s="9">
        <v>0.76</v>
      </c>
      <c r="K2710" s="10">
        <v>0.50224999999999997</v>
      </c>
      <c r="L2710" s="9">
        <v>0.79500000000000004</v>
      </c>
      <c r="M2710" s="9">
        <v>0.98999197191694444</v>
      </c>
      <c r="N2710" s="10">
        <v>0.24</v>
      </c>
      <c r="O2710" s="10">
        <v>0.05</v>
      </c>
      <c r="P2710" s="9">
        <v>0.79559999965131278</v>
      </c>
      <c r="Q2710" s="10">
        <v>0.40749999999999997</v>
      </c>
      <c r="R2710" s="9">
        <v>0.98360000000000003</v>
      </c>
      <c r="S2710" s="9">
        <v>0.70226731707317191</v>
      </c>
      <c r="T2710" s="11">
        <v>0.94960534399999996</v>
      </c>
      <c r="U2710" s="9">
        <v>9.290315935E-2</v>
      </c>
      <c r="V2710" s="10">
        <v>1</v>
      </c>
      <c r="W2710" s="9">
        <v>3.4233914853065762E-3</v>
      </c>
      <c r="X2710" s="9">
        <v>2.2521697348586101E-2</v>
      </c>
      <c r="Y2710" s="9">
        <v>0.88500000000000001</v>
      </c>
      <c r="Z2710" s="9">
        <v>0.63</v>
      </c>
      <c r="AA2710" s="10">
        <v>2.2013998645292392E-2</v>
      </c>
      <c r="AB2710" s="9">
        <v>0.9275079987337671</v>
      </c>
      <c r="AC2710" s="9">
        <v>0.57299999999999995</v>
      </c>
      <c r="AD2710" s="10">
        <v>0.45472863877783232</v>
      </c>
      <c r="AE2710" s="10">
        <v>0.37274149438990306</v>
      </c>
      <c r="AF2710" s="9">
        <v>1.2975159180086666E-4</v>
      </c>
      <c r="AG2710" s="9">
        <v>7.0045714285714286E-3</v>
      </c>
    </row>
    <row r="2711" spans="3:33">
      <c r="C2711" t="s">
        <v>444</v>
      </c>
      <c r="D2711">
        <v>1996</v>
      </c>
      <c r="E2711" s="9">
        <v>0.33765399373531713</v>
      </c>
      <c r="F2711" s="9">
        <v>5.3849999999999995E-2</v>
      </c>
      <c r="G2711" s="9">
        <v>0.45999999999999996</v>
      </c>
      <c r="H2711" s="9">
        <v>0.27500000000000002</v>
      </c>
      <c r="I2711" s="9">
        <v>0.21466666666666667</v>
      </c>
      <c r="J2711" s="9">
        <v>0.76</v>
      </c>
      <c r="K2711" s="10">
        <v>0.50224999999999997</v>
      </c>
      <c r="L2711" s="9">
        <v>0.79139999999999999</v>
      </c>
      <c r="M2711" s="9">
        <v>0.98946141636138885</v>
      </c>
      <c r="N2711" s="10">
        <v>0.24</v>
      </c>
      <c r="O2711" s="10">
        <v>0.06</v>
      </c>
      <c r="P2711" s="9">
        <v>0.78</v>
      </c>
      <c r="Q2711" s="10">
        <v>0.40749999999999997</v>
      </c>
      <c r="R2711" s="9">
        <v>0.98360000000000003</v>
      </c>
      <c r="S2711" s="9">
        <v>0.702675609756098</v>
      </c>
      <c r="T2711" s="11">
        <v>0.94960534399999996</v>
      </c>
      <c r="U2711" s="9">
        <v>7.7481727850000001E-2</v>
      </c>
      <c r="V2711" s="10">
        <v>1</v>
      </c>
      <c r="W2711" s="9">
        <v>3.4233914853065762E-3</v>
      </c>
      <c r="X2711" s="9">
        <v>2.2521697348586101E-2</v>
      </c>
      <c r="Y2711" s="9">
        <v>0.88500000000000001</v>
      </c>
      <c r="Z2711" s="9">
        <v>0.63</v>
      </c>
      <c r="AA2711" s="10">
        <v>2.2013998645292392E-2</v>
      </c>
      <c r="AB2711" s="9">
        <v>0.92578199874954625</v>
      </c>
      <c r="AC2711" s="9">
        <v>0.57499999999999996</v>
      </c>
      <c r="AD2711" s="10">
        <v>0.45380473346784</v>
      </c>
      <c r="AE2711" s="10">
        <v>0.37014438208974798</v>
      </c>
      <c r="AF2711" s="9">
        <v>3.2580072539577779E-4</v>
      </c>
      <c r="AG2711" s="9">
        <v>7.8748571428571418E-3</v>
      </c>
    </row>
    <row r="2712" spans="3:33">
      <c r="C2712" t="s">
        <v>444</v>
      </c>
      <c r="D2712">
        <v>1997</v>
      </c>
      <c r="E2712" s="9">
        <v>0.33765399373531713</v>
      </c>
      <c r="F2712" s="9">
        <v>5.3849999999999995E-2</v>
      </c>
      <c r="G2712" s="9">
        <v>0.45999999999999996</v>
      </c>
      <c r="H2712" s="9">
        <v>0.27500000000000002</v>
      </c>
      <c r="I2712" s="9">
        <v>0.21466666666666667</v>
      </c>
      <c r="J2712" s="9">
        <v>0.76</v>
      </c>
      <c r="K2712" s="10">
        <v>0.50224999999999997</v>
      </c>
      <c r="L2712" s="9">
        <v>0.78780000000000006</v>
      </c>
      <c r="M2712" s="9">
        <v>0.98834487193804232</v>
      </c>
      <c r="N2712" s="10">
        <v>0.24</v>
      </c>
      <c r="O2712" s="10">
        <v>0.1</v>
      </c>
      <c r="P2712" s="9">
        <v>0.73666666666666658</v>
      </c>
      <c r="Q2712" s="10">
        <v>0.40749999999999997</v>
      </c>
      <c r="R2712" s="9">
        <v>0.98360000000000003</v>
      </c>
      <c r="S2712" s="9">
        <v>0.70132487804878196</v>
      </c>
      <c r="T2712" s="11">
        <v>0.94960534399999996</v>
      </c>
      <c r="U2712" s="9">
        <v>0.14956329509999999</v>
      </c>
      <c r="V2712" s="10">
        <v>1</v>
      </c>
      <c r="W2712" s="9">
        <v>3.4233914853065762E-3</v>
      </c>
      <c r="X2712" s="9">
        <v>2.2521697348586101E-2</v>
      </c>
      <c r="Y2712" s="9">
        <v>0.88500000000000001</v>
      </c>
      <c r="Z2712" s="9">
        <v>0.63</v>
      </c>
      <c r="AA2712" s="10">
        <v>2.2013998645292392E-2</v>
      </c>
      <c r="AB2712" s="9">
        <v>0.9240559987653254</v>
      </c>
      <c r="AC2712" s="9">
        <v>0.59299999999999997</v>
      </c>
      <c r="AD2712" s="10">
        <v>0.46288072192634599</v>
      </c>
      <c r="AE2712" s="10">
        <v>0.38000766700663496</v>
      </c>
      <c r="AF2712" s="9">
        <v>7.0926985219279994E-4</v>
      </c>
      <c r="AG2712" s="9">
        <v>9.1091428571428573E-3</v>
      </c>
    </row>
    <row r="2713" spans="3:33">
      <c r="C2713" t="s">
        <v>444</v>
      </c>
      <c r="D2713">
        <v>1998</v>
      </c>
      <c r="E2713" s="9">
        <v>0.33765399373531713</v>
      </c>
      <c r="F2713" s="9">
        <v>5.3849999999999995E-2</v>
      </c>
      <c r="G2713" s="9">
        <v>0.45999999999999996</v>
      </c>
      <c r="H2713" s="9">
        <v>0.27500000000000002</v>
      </c>
      <c r="I2713" s="9">
        <v>0.21466666666666667</v>
      </c>
      <c r="J2713" s="9">
        <v>0.76</v>
      </c>
      <c r="K2713" s="10">
        <v>0.50224999999999997</v>
      </c>
      <c r="L2713" s="9">
        <v>0.78420000000000001</v>
      </c>
      <c r="M2713" s="9">
        <v>0.98721185331519667</v>
      </c>
      <c r="N2713" s="10">
        <v>0.24</v>
      </c>
      <c r="O2713" s="10">
        <v>0.17</v>
      </c>
      <c r="P2713" s="9">
        <v>0.69333333333333336</v>
      </c>
      <c r="Q2713" s="10">
        <v>0.40749999999999997</v>
      </c>
      <c r="R2713" s="9">
        <v>0.98360000000000003</v>
      </c>
      <c r="S2713" s="9">
        <v>0.69817853658536611</v>
      </c>
      <c r="T2713" s="11">
        <v>0.94960534399999996</v>
      </c>
      <c r="U2713" s="9">
        <v>0.1776484669</v>
      </c>
      <c r="V2713" s="10">
        <v>1</v>
      </c>
      <c r="W2713" s="9">
        <v>3.4233914853065762E-3</v>
      </c>
      <c r="X2713" s="9">
        <v>2.2521697348586101E-2</v>
      </c>
      <c r="Y2713" s="9">
        <v>0.88500000000000001</v>
      </c>
      <c r="Z2713" s="9">
        <v>0.63</v>
      </c>
      <c r="AA2713" s="10">
        <v>2.2013998645292392E-2</v>
      </c>
      <c r="AB2713" s="9">
        <v>0.92232999878110444</v>
      </c>
      <c r="AC2713" s="9">
        <v>0.59599999999999997</v>
      </c>
      <c r="AD2713" s="10">
        <v>0.47195671038485199</v>
      </c>
      <c r="AE2713" s="10">
        <v>0.389870951923522</v>
      </c>
      <c r="AF2713" s="9">
        <v>1.2989707700625556E-3</v>
      </c>
      <c r="AG2713" s="9">
        <v>7.8820000000000001E-3</v>
      </c>
    </row>
    <row r="2714" spans="3:33">
      <c r="C2714" t="s">
        <v>444</v>
      </c>
      <c r="D2714">
        <v>1999</v>
      </c>
      <c r="E2714" s="9">
        <v>0.33765399373531713</v>
      </c>
      <c r="F2714" s="9">
        <v>5.3849999999999995E-2</v>
      </c>
      <c r="G2714" s="9">
        <v>0.45999999999999996</v>
      </c>
      <c r="H2714" s="9">
        <v>0.27500000000000002</v>
      </c>
      <c r="I2714" s="9">
        <v>0.21466666666666667</v>
      </c>
      <c r="J2714" s="9">
        <v>0.76</v>
      </c>
      <c r="K2714" s="10">
        <v>0.50224999999999997</v>
      </c>
      <c r="L2714" s="9">
        <v>0.78060000000000007</v>
      </c>
      <c r="M2714" s="9">
        <v>0.98606800769848868</v>
      </c>
      <c r="N2714" s="10">
        <v>0.24</v>
      </c>
      <c r="O2714" s="10">
        <v>0.06</v>
      </c>
      <c r="P2714" s="9">
        <v>0.65</v>
      </c>
      <c r="Q2714" s="10">
        <v>0.40749999999999997</v>
      </c>
      <c r="R2714" s="9">
        <v>0.98360000000000003</v>
      </c>
      <c r="S2714" s="9">
        <v>0.69315902439024391</v>
      </c>
      <c r="T2714" s="11">
        <v>0.94960534399999996</v>
      </c>
      <c r="U2714" s="9">
        <v>0.31416557310000004</v>
      </c>
      <c r="V2714" s="10">
        <v>1</v>
      </c>
      <c r="W2714" s="9">
        <v>3.4233914853065762E-3</v>
      </c>
      <c r="X2714" s="9">
        <v>2.2521697348586101E-2</v>
      </c>
      <c r="Y2714" s="9">
        <v>0.88500000000000001</v>
      </c>
      <c r="Z2714" s="9">
        <v>0.63</v>
      </c>
      <c r="AA2714" s="10">
        <v>2.2013998645292392E-2</v>
      </c>
      <c r="AB2714" s="9">
        <v>0.92060399879688359</v>
      </c>
      <c r="AC2714" s="9">
        <v>0.6</v>
      </c>
      <c r="AD2714" s="10">
        <v>0.434904570479416</v>
      </c>
      <c r="AE2714" s="10">
        <v>0.403292051550313</v>
      </c>
      <c r="AF2714" s="9">
        <v>1.7012972312918889E-3</v>
      </c>
      <c r="AG2714" s="9">
        <v>9.0448571428571427E-3</v>
      </c>
    </row>
    <row r="2715" spans="3:33">
      <c r="C2715" t="s">
        <v>444</v>
      </c>
      <c r="D2715">
        <v>2000</v>
      </c>
      <c r="E2715" s="9">
        <v>0.33765399373531713</v>
      </c>
      <c r="F2715" s="9">
        <v>5.3849999999999995E-2</v>
      </c>
      <c r="G2715" s="9">
        <v>0.45999999999999996</v>
      </c>
      <c r="H2715" s="9">
        <v>0.27500000000000002</v>
      </c>
      <c r="I2715" s="9">
        <v>0.21466666666666667</v>
      </c>
      <c r="J2715" s="9">
        <v>0.76</v>
      </c>
      <c r="K2715" s="10">
        <v>0.50224999999999997</v>
      </c>
      <c r="L2715" s="9">
        <v>0.77700000000000002</v>
      </c>
      <c r="M2715" s="9">
        <v>0.98491116383613631</v>
      </c>
      <c r="N2715" s="10">
        <v>0.24</v>
      </c>
      <c r="O2715" s="10">
        <v>0.13</v>
      </c>
      <c r="P2715" s="9">
        <v>0.59399999999999997</v>
      </c>
      <c r="Q2715" s="10">
        <v>0.40749999999999997</v>
      </c>
      <c r="R2715" s="9">
        <v>0.98360000000000003</v>
      </c>
      <c r="S2715" s="9">
        <v>0.68616975609756192</v>
      </c>
      <c r="T2715" s="11">
        <v>0.94960534399999996</v>
      </c>
      <c r="U2715" s="9">
        <v>0.27810988040000001</v>
      </c>
      <c r="V2715" s="10">
        <v>1</v>
      </c>
      <c r="W2715" s="9">
        <v>3.4233914853065762E-3</v>
      </c>
      <c r="X2715" s="9">
        <v>2.2521697348586101E-2</v>
      </c>
      <c r="Y2715" s="9">
        <v>0.88500000000000001</v>
      </c>
      <c r="Z2715" s="9">
        <v>0.63</v>
      </c>
      <c r="AA2715" s="10">
        <v>2.2013998645292392E-2</v>
      </c>
      <c r="AB2715" s="9">
        <v>0.91887799881266274</v>
      </c>
      <c r="AC2715" s="9">
        <v>0.56000000000000005</v>
      </c>
      <c r="AD2715" s="10">
        <v>0.39785243057398001</v>
      </c>
      <c r="AE2715" s="10">
        <v>0.416713151177104</v>
      </c>
      <c r="AF2715" s="9">
        <v>3.5978042033010002E-3</v>
      </c>
      <c r="AG2715" s="9">
        <v>9.4796428571428584E-3</v>
      </c>
    </row>
    <row r="2716" spans="3:33">
      <c r="C2716" t="s">
        <v>444</v>
      </c>
      <c r="D2716">
        <v>2001</v>
      </c>
      <c r="E2716" s="9">
        <v>0.33765399373531713</v>
      </c>
      <c r="F2716" s="9">
        <v>5.3849999999999995E-2</v>
      </c>
      <c r="G2716" s="9">
        <v>0.45999999999999996</v>
      </c>
      <c r="H2716" s="9">
        <v>0.27500000000000002</v>
      </c>
      <c r="I2716" s="9">
        <v>0.21466666666666667</v>
      </c>
      <c r="J2716" s="9">
        <v>0.76</v>
      </c>
      <c r="K2716" s="10">
        <v>0.50224999999999997</v>
      </c>
      <c r="L2716" s="9">
        <v>0.77319999999999989</v>
      </c>
      <c r="M2716" s="9">
        <v>0.9839169094949719</v>
      </c>
      <c r="N2716" s="10">
        <v>0.24</v>
      </c>
      <c r="O2716" s="10">
        <v>0.14000000000000001</v>
      </c>
      <c r="P2716" s="9">
        <v>0.53800000000000003</v>
      </c>
      <c r="Q2716" s="10">
        <v>0.40749999999999997</v>
      </c>
      <c r="R2716" s="9">
        <v>0.98360000000000003</v>
      </c>
      <c r="S2716" s="9">
        <v>0.67719512195122</v>
      </c>
      <c r="T2716" s="11">
        <v>0.94960534399999996</v>
      </c>
      <c r="U2716" s="9">
        <v>0.19063829439999999</v>
      </c>
      <c r="V2716" s="10">
        <v>1</v>
      </c>
      <c r="W2716" s="9">
        <v>3.4233914853065762E-3</v>
      </c>
      <c r="X2716" s="9">
        <v>2.2521697348586101E-2</v>
      </c>
      <c r="Y2716" s="9">
        <v>0.88500000000000001</v>
      </c>
      <c r="Z2716" s="9">
        <v>0.63</v>
      </c>
      <c r="AA2716" s="10">
        <v>2.2013998645292392E-2</v>
      </c>
      <c r="AB2716" s="9">
        <v>0.91715199882844178</v>
      </c>
      <c r="AC2716" s="9">
        <v>0.54899999999999993</v>
      </c>
      <c r="AD2716" s="10">
        <v>0.42582887513868306</v>
      </c>
      <c r="AE2716" s="10">
        <v>0.42381514004709897</v>
      </c>
      <c r="AF2716" s="9">
        <v>8.7413934500621109E-3</v>
      </c>
      <c r="AG2716" s="9">
        <v>9.9144285714285723E-3</v>
      </c>
    </row>
    <row r="2717" spans="3:33">
      <c r="C2717" t="s">
        <v>444</v>
      </c>
      <c r="D2717">
        <v>2002</v>
      </c>
      <c r="E2717" s="9">
        <v>0.33765399373531713</v>
      </c>
      <c r="F2717" s="9">
        <v>5.3849999999999995E-2</v>
      </c>
      <c r="G2717" s="9">
        <v>0.45999999999999996</v>
      </c>
      <c r="H2717" s="9">
        <v>0.27500000000000002</v>
      </c>
      <c r="I2717" s="9">
        <v>0.21466666666666667</v>
      </c>
      <c r="J2717" s="9">
        <v>0.76</v>
      </c>
      <c r="K2717" s="10">
        <v>0.50224999999999997</v>
      </c>
      <c r="L2717" s="9">
        <v>0.76939999999999997</v>
      </c>
      <c r="M2717" s="9">
        <v>0.98252032967030223</v>
      </c>
      <c r="N2717" s="10">
        <v>0.24</v>
      </c>
      <c r="O2717" s="10">
        <v>0.11</v>
      </c>
      <c r="P2717" s="9">
        <v>0.48200000000000004</v>
      </c>
      <c r="Q2717" s="10">
        <v>0.40749999999999997</v>
      </c>
      <c r="R2717" s="9">
        <v>0.98360000000000003</v>
      </c>
      <c r="S2717" s="9">
        <v>0.66653756097561001</v>
      </c>
      <c r="T2717" s="11">
        <v>0.94960534399999996</v>
      </c>
      <c r="U2717" s="9">
        <v>0.12257251500000001</v>
      </c>
      <c r="V2717" s="10">
        <v>1</v>
      </c>
      <c r="W2717" s="9">
        <v>3.4233914853065762E-3</v>
      </c>
      <c r="X2717" s="9">
        <v>2.2521697348586101E-2</v>
      </c>
      <c r="Y2717" s="9">
        <v>0.88500000000000001</v>
      </c>
      <c r="Z2717" s="9">
        <v>0.63</v>
      </c>
      <c r="AA2717" s="10">
        <v>2.2013998645292392E-2</v>
      </c>
      <c r="AB2717" s="9">
        <v>0.91542599884422093</v>
      </c>
      <c r="AC2717" s="9">
        <v>0.58299999999999996</v>
      </c>
      <c r="AD2717" s="10">
        <v>0.453805319703386</v>
      </c>
      <c r="AE2717" s="10">
        <v>0.43091712891709399</v>
      </c>
      <c r="AF2717" s="9">
        <v>1.8752315131867998E-2</v>
      </c>
      <c r="AG2717" s="9">
        <v>1.1632285714285715E-2</v>
      </c>
    </row>
    <row r="2718" spans="3:33">
      <c r="C2718" t="s">
        <v>444</v>
      </c>
      <c r="D2718">
        <v>2003</v>
      </c>
      <c r="E2718" s="9">
        <v>0.33765399373531713</v>
      </c>
      <c r="F2718" s="9">
        <v>5.3849999999999995E-2</v>
      </c>
      <c r="G2718" s="9">
        <v>0.45999999999999996</v>
      </c>
      <c r="H2718" s="9">
        <v>0.27500000000000002</v>
      </c>
      <c r="I2718" s="9">
        <v>0.21466666666666667</v>
      </c>
      <c r="J2718" s="9">
        <v>0.76</v>
      </c>
      <c r="K2718" s="10">
        <v>0.50224999999999997</v>
      </c>
      <c r="L2718" s="9">
        <v>0.76560000000000006</v>
      </c>
      <c r="M2718" s="9">
        <v>0.99330341429066671</v>
      </c>
      <c r="N2718" s="10">
        <v>0.24</v>
      </c>
      <c r="O2718" s="10">
        <v>0.16</v>
      </c>
      <c r="P2718" s="9">
        <v>0.42599999999999999</v>
      </c>
      <c r="Q2718" s="10">
        <v>0.40749999999999997</v>
      </c>
      <c r="R2718" s="9">
        <v>0.98514000000000002</v>
      </c>
      <c r="S2718" s="9">
        <v>0.65456926829268403</v>
      </c>
      <c r="T2718" s="11">
        <v>0.94960534399999996</v>
      </c>
      <c r="U2718" s="9">
        <v>0.29796153809999998</v>
      </c>
      <c r="V2718" s="10">
        <v>1</v>
      </c>
      <c r="W2718" s="9">
        <v>3.4233914853065762E-3</v>
      </c>
      <c r="X2718" s="9">
        <v>2.2521697348586101E-2</v>
      </c>
      <c r="Y2718" s="9">
        <v>0.88500000000000001</v>
      </c>
      <c r="Z2718" s="9">
        <v>0.63</v>
      </c>
      <c r="AA2718" s="10">
        <v>2.2013998645292392E-2</v>
      </c>
      <c r="AB2718" s="9">
        <v>0.91369999885999997</v>
      </c>
      <c r="AC2718" s="9">
        <v>0.56899999999999995</v>
      </c>
      <c r="AD2718" s="10">
        <v>0.36994246028272598</v>
      </c>
      <c r="AE2718" s="10">
        <v>0.41912409542112405</v>
      </c>
      <c r="AF2718" s="9">
        <v>5.8429416326355892E-2</v>
      </c>
      <c r="AG2718" s="9">
        <v>1.3259857142857143E-2</v>
      </c>
    </row>
    <row r="2719" spans="3:33">
      <c r="C2719" t="s">
        <v>444</v>
      </c>
      <c r="D2719">
        <v>2004</v>
      </c>
      <c r="E2719" s="9">
        <v>0.33765399373531713</v>
      </c>
      <c r="F2719" s="9">
        <v>5.3849999999999995E-2</v>
      </c>
      <c r="G2719" s="9">
        <v>0.45999999999999996</v>
      </c>
      <c r="H2719" s="9">
        <v>0.27500000000000002</v>
      </c>
      <c r="I2719" s="9">
        <v>0.21466666666666667</v>
      </c>
      <c r="J2719" s="9">
        <v>0.76</v>
      </c>
      <c r="K2719" s="10">
        <v>0.50224999999999997</v>
      </c>
      <c r="L2719" s="9">
        <v>0.76180000000000003</v>
      </c>
      <c r="M2719" s="9">
        <v>0.99118473684216668</v>
      </c>
      <c r="N2719" s="10">
        <v>0.24</v>
      </c>
      <c r="O2719" s="10">
        <v>0.18</v>
      </c>
      <c r="P2719" s="9">
        <v>0.37</v>
      </c>
      <c r="Q2719" s="10">
        <v>0.40749999999999997</v>
      </c>
      <c r="R2719" s="9">
        <v>0.98668</v>
      </c>
      <c r="S2719" s="9">
        <v>0.64164146341463613</v>
      </c>
      <c r="T2719" s="11">
        <v>0.94960534399999996</v>
      </c>
      <c r="U2719" s="9">
        <v>0.30573193599999998</v>
      </c>
      <c r="V2719" s="10">
        <v>1</v>
      </c>
      <c r="W2719" s="9">
        <v>3.4233914853065762E-3</v>
      </c>
      <c r="X2719" s="9">
        <v>2.2521697348586101E-2</v>
      </c>
      <c r="Y2719" s="9">
        <v>0.88500000000000001</v>
      </c>
      <c r="Z2719" s="9">
        <v>0.63</v>
      </c>
      <c r="AA2719" s="10">
        <v>2.2013998645292392E-2</v>
      </c>
      <c r="AB2719" s="9">
        <v>0.91619999908799998</v>
      </c>
      <c r="AC2719" s="9">
        <v>0.60099999999999998</v>
      </c>
      <c r="AD2719" s="10">
        <v>0.40566494034025596</v>
      </c>
      <c r="AE2719" s="10">
        <v>0.40279181330130404</v>
      </c>
      <c r="AF2719" s="9">
        <v>5.6865218340594222E-2</v>
      </c>
      <c r="AG2719" s="9">
        <v>1.7858285714285715E-2</v>
      </c>
    </row>
    <row r="2720" spans="3:33">
      <c r="C2720" t="s">
        <v>444</v>
      </c>
      <c r="D2720">
        <v>2005</v>
      </c>
      <c r="E2720" s="9">
        <v>0.33765399373531713</v>
      </c>
      <c r="F2720" s="9">
        <v>5.3849999999999995E-2</v>
      </c>
      <c r="G2720" s="9">
        <v>0.45999999999999996</v>
      </c>
      <c r="H2720" s="9">
        <v>0.27500000000000002</v>
      </c>
      <c r="I2720" s="9">
        <v>0.21466666666666667</v>
      </c>
      <c r="J2720" s="9">
        <v>0.76</v>
      </c>
      <c r="K2720" s="10">
        <v>0.50224999999999997</v>
      </c>
      <c r="L2720" s="9">
        <v>0.75800000000000001</v>
      </c>
      <c r="M2720" s="9">
        <v>0.98326666666666662</v>
      </c>
      <c r="N2720" s="10">
        <v>0.24</v>
      </c>
      <c r="O2720" s="10">
        <v>0.11</v>
      </c>
      <c r="P2720" s="9">
        <v>0.3773999998345971</v>
      </c>
      <c r="Q2720" s="10">
        <v>0.40749999999999997</v>
      </c>
      <c r="R2720" s="9">
        <v>0.98821999999999999</v>
      </c>
      <c r="S2720" s="9">
        <v>0.62811463414634205</v>
      </c>
      <c r="T2720" s="11">
        <v>0.94960534399999996</v>
      </c>
      <c r="U2720" s="9">
        <v>0.36479473849999999</v>
      </c>
      <c r="V2720" s="10">
        <v>1</v>
      </c>
      <c r="W2720" s="9">
        <v>3.4233914853065762E-3</v>
      </c>
      <c r="X2720" s="9">
        <v>2.2521697348586101E-2</v>
      </c>
      <c r="Y2720" s="9">
        <v>0.88500000000000001</v>
      </c>
      <c r="Z2720" s="9">
        <v>0.63</v>
      </c>
      <c r="AA2720" s="10">
        <v>2.2013998645292392E-2</v>
      </c>
      <c r="AB2720" s="9">
        <v>0.91869999931599999</v>
      </c>
      <c r="AC2720" s="9">
        <v>0.56299999999999994</v>
      </c>
      <c r="AD2720" s="10">
        <v>0.41906142209886799</v>
      </c>
      <c r="AE2720" s="10">
        <v>0.44977111074968601</v>
      </c>
      <c r="AF2720" s="9">
        <v>9.6556908659209656E-2</v>
      </c>
      <c r="AG2720" s="9">
        <v>2.0680714285714288E-2</v>
      </c>
    </row>
    <row r="2721" spans="3:33">
      <c r="C2721" t="s">
        <v>444</v>
      </c>
      <c r="D2721">
        <v>2006</v>
      </c>
      <c r="E2721" s="9">
        <v>0.33765399373531713</v>
      </c>
      <c r="F2721" s="9">
        <v>5.3849999999999995E-2</v>
      </c>
      <c r="G2721" s="9">
        <v>0.45999999999999996</v>
      </c>
      <c r="H2721" s="9">
        <v>0.27500000000000002</v>
      </c>
      <c r="I2721" s="9">
        <v>0.21466666666666667</v>
      </c>
      <c r="J2721" s="9">
        <v>0.76</v>
      </c>
      <c r="K2721" s="10">
        <v>0.50224999999999997</v>
      </c>
      <c r="L2721" s="9">
        <v>0.75360000000000005</v>
      </c>
      <c r="M2721" s="9">
        <v>0.98865298245616662</v>
      </c>
      <c r="N2721" s="10">
        <v>0.24</v>
      </c>
      <c r="O2721" s="10">
        <v>0.17</v>
      </c>
      <c r="P2721" s="9">
        <v>0.38479999966919426</v>
      </c>
      <c r="Q2721" s="10">
        <v>0.40749999999999997</v>
      </c>
      <c r="R2721" s="9">
        <v>0.98975999999999997</v>
      </c>
      <c r="S2721" s="9">
        <v>0.61432780487805005</v>
      </c>
      <c r="T2721" s="11">
        <v>0.94960534399999996</v>
      </c>
      <c r="U2721" s="9">
        <v>0.42691769149999997</v>
      </c>
      <c r="V2721" s="10">
        <v>1</v>
      </c>
      <c r="W2721" s="9">
        <v>3.4233914853065762E-3</v>
      </c>
      <c r="X2721" s="9">
        <v>2.2521697348586101E-2</v>
      </c>
      <c r="Y2721" s="9">
        <v>0.88500000000000001</v>
      </c>
      <c r="Z2721" s="9">
        <v>0.63</v>
      </c>
      <c r="AA2721" s="10">
        <v>2.2013998645292392E-2</v>
      </c>
      <c r="AB2721" s="9">
        <v>0.921199999544</v>
      </c>
      <c r="AC2721" s="9">
        <v>0.58499999999999996</v>
      </c>
      <c r="AD2721" s="10">
        <v>0.46368103134975397</v>
      </c>
      <c r="AE2721" s="10">
        <v>0.46220771883265599</v>
      </c>
      <c r="AF2721" s="9">
        <v>0.15971425443058335</v>
      </c>
      <c r="AG2721" s="9">
        <v>2.0267100009245E-2</v>
      </c>
    </row>
    <row r="2722" spans="3:33">
      <c r="C2722" t="s">
        <v>444</v>
      </c>
      <c r="D2722">
        <v>2007</v>
      </c>
      <c r="E2722" s="9">
        <v>0.33765399373531713</v>
      </c>
      <c r="F2722" s="9">
        <v>5.3849999999999995E-2</v>
      </c>
      <c r="G2722" s="9">
        <v>0.45999999999999996</v>
      </c>
      <c r="H2722" s="9">
        <v>0.27500000000000002</v>
      </c>
      <c r="I2722" s="9">
        <v>0.21466666666666667</v>
      </c>
      <c r="J2722" s="9">
        <v>0.76</v>
      </c>
      <c r="K2722" s="10">
        <v>0.50224999999999997</v>
      </c>
      <c r="L2722" s="9">
        <v>0.74919999999999998</v>
      </c>
      <c r="M2722" s="9">
        <v>0.99117701754383336</v>
      </c>
      <c r="N2722" s="10">
        <v>0.24</v>
      </c>
      <c r="O2722" s="10">
        <v>0.15</v>
      </c>
      <c r="P2722" s="9">
        <v>0.39219999950379136</v>
      </c>
      <c r="Q2722" s="10">
        <v>0.40749999999999997</v>
      </c>
      <c r="R2722" s="9">
        <v>0.98975999999999997</v>
      </c>
      <c r="S2722" s="9">
        <v>0.60054878048780602</v>
      </c>
      <c r="T2722" s="11">
        <v>0.94960534399999996</v>
      </c>
      <c r="U2722" s="9">
        <v>0.47926628389999998</v>
      </c>
      <c r="V2722" s="10">
        <v>1</v>
      </c>
      <c r="W2722" s="9">
        <v>3.4233914853065762E-3</v>
      </c>
      <c r="X2722" s="9">
        <v>2.2521697348586101E-2</v>
      </c>
      <c r="Y2722" s="9">
        <v>0.88500000000000001</v>
      </c>
      <c r="Z2722" s="9">
        <v>0.63</v>
      </c>
      <c r="AA2722" s="10">
        <v>2.2013998645292392E-2</v>
      </c>
      <c r="AB2722" s="9">
        <v>0.92369999977200001</v>
      </c>
      <c r="AC2722" s="9">
        <v>0.56799999999999995</v>
      </c>
      <c r="AD2722" s="10">
        <v>0.46754561948786799</v>
      </c>
      <c r="AE2722" s="10">
        <v>0.47714713181186602</v>
      </c>
      <c r="AF2722" s="9">
        <v>0.22404235061628114</v>
      </c>
      <c r="AG2722" s="9">
        <v>1.9853485732775716E-2</v>
      </c>
    </row>
    <row r="2723" spans="3:33">
      <c r="C2723" t="s">
        <v>444</v>
      </c>
      <c r="D2723">
        <v>2008</v>
      </c>
      <c r="E2723" s="9">
        <v>0.33765399373531713</v>
      </c>
      <c r="F2723" s="9">
        <v>5.3849999999999995E-2</v>
      </c>
      <c r="G2723" s="9">
        <v>0.45999999999999996</v>
      </c>
      <c r="H2723" s="9">
        <v>0.27500000000000002</v>
      </c>
      <c r="I2723" s="9">
        <v>0.21466666666666667</v>
      </c>
      <c r="J2723" s="9">
        <v>0.76</v>
      </c>
      <c r="K2723" s="10">
        <v>0.50224999999999997</v>
      </c>
      <c r="L2723" s="9">
        <v>0.74480000000000002</v>
      </c>
      <c r="M2723" s="9">
        <v>0.99008854166666671</v>
      </c>
      <c r="N2723" s="10">
        <v>0.24</v>
      </c>
      <c r="O2723" s="10">
        <v>0.15299999993294477</v>
      </c>
      <c r="P2723" s="9">
        <v>0.39959999933838841</v>
      </c>
      <c r="Q2723" s="10">
        <v>0.40749999999999997</v>
      </c>
      <c r="R2723" s="9">
        <v>0.98975999999999997</v>
      </c>
      <c r="S2723" s="9">
        <v>0.58706390243902606</v>
      </c>
      <c r="T2723" s="11">
        <v>0.94960534399999996</v>
      </c>
      <c r="U2723" s="9">
        <v>0.59212144060000005</v>
      </c>
      <c r="V2723" s="10">
        <v>1</v>
      </c>
      <c r="W2723" s="9">
        <v>3.4233914853065762E-3</v>
      </c>
      <c r="X2723" s="9">
        <v>2.2521697348586101E-2</v>
      </c>
      <c r="Y2723" s="9">
        <v>0.88500000000000001</v>
      </c>
      <c r="Z2723" s="9">
        <v>0.63</v>
      </c>
      <c r="AA2723" s="10">
        <v>2.2013998645292392E-2</v>
      </c>
      <c r="AB2723" s="9">
        <v>0.92620000000000002</v>
      </c>
      <c r="AC2723" s="9">
        <v>0.56499999999999995</v>
      </c>
      <c r="AD2723" s="10">
        <v>0.48976559100905198</v>
      </c>
      <c r="AE2723" s="10">
        <v>0.47919087078022199</v>
      </c>
      <c r="AF2723" s="9">
        <v>0.34017555822757334</v>
      </c>
      <c r="AG2723" s="9">
        <v>1.9439871456306428E-2</v>
      </c>
    </row>
    <row r="2724" spans="3:33">
      <c r="C2724" t="s">
        <v>444</v>
      </c>
      <c r="D2724">
        <v>2009</v>
      </c>
      <c r="E2724" s="9">
        <v>0.33765399373531713</v>
      </c>
      <c r="F2724" s="9">
        <v>5.3849999999999995E-2</v>
      </c>
      <c r="G2724" s="9">
        <v>0.47079999975860121</v>
      </c>
      <c r="H2724" s="9">
        <v>0.27500000000000002</v>
      </c>
      <c r="I2724" s="9">
        <v>0.21466666666666667</v>
      </c>
      <c r="J2724" s="9">
        <v>0.76479999989271163</v>
      </c>
      <c r="K2724" s="10">
        <v>0.50224999999999997</v>
      </c>
      <c r="L2724" s="9">
        <v>0.74040000000000006</v>
      </c>
      <c r="M2724" s="9">
        <v>0.99008854166666671</v>
      </c>
      <c r="N2724" s="10">
        <v>0.24</v>
      </c>
      <c r="O2724" s="10">
        <v>0.15599999986588953</v>
      </c>
      <c r="P2724" s="9">
        <v>0.40699999917298557</v>
      </c>
      <c r="Q2724" s="10">
        <v>0.40749999999999997</v>
      </c>
      <c r="R2724" s="9">
        <v>0.98975999999999997</v>
      </c>
      <c r="S2724" s="9">
        <v>0.6093226238927244</v>
      </c>
      <c r="T2724" s="11">
        <v>0.94960534399999996</v>
      </c>
      <c r="U2724" s="9">
        <v>0.56469416490000002</v>
      </c>
      <c r="V2724" s="10">
        <v>1</v>
      </c>
      <c r="W2724" s="9">
        <v>3.4233914853065762E-3</v>
      </c>
      <c r="X2724" s="9">
        <v>2.2521697348586101E-2</v>
      </c>
      <c r="Y2724" s="9">
        <v>0.88500000000000001</v>
      </c>
      <c r="Z2724" s="9">
        <v>0.63</v>
      </c>
      <c r="AA2724" s="10">
        <v>2.2013998645292392E-2</v>
      </c>
      <c r="AB2724" s="9">
        <v>0.92767599996700878</v>
      </c>
      <c r="AC2724" s="9">
        <v>0.58299999999999996</v>
      </c>
      <c r="AD2724" s="10">
        <v>0.51658316616662758</v>
      </c>
      <c r="AE2724" s="10">
        <v>0.47181498822633</v>
      </c>
      <c r="AF2724" s="9">
        <v>0.44378054750204776</v>
      </c>
      <c r="AG2724" s="9">
        <v>1.9026257179837143E-2</v>
      </c>
    </row>
    <row r="2725" spans="3:33">
      <c r="C2725" t="s">
        <v>444</v>
      </c>
      <c r="D2725">
        <v>2010</v>
      </c>
      <c r="E2725" s="9">
        <v>0.33765399373531713</v>
      </c>
      <c r="F2725" s="9">
        <v>5.3849999999999995E-2</v>
      </c>
      <c r="G2725" s="9">
        <v>0.48159999951720234</v>
      </c>
      <c r="H2725" s="9">
        <v>0.27500000000000002</v>
      </c>
      <c r="I2725" s="9">
        <v>0.21466666666666667</v>
      </c>
      <c r="J2725" s="9">
        <v>0.76959999978542326</v>
      </c>
      <c r="K2725" s="10">
        <v>0.50224999999999997</v>
      </c>
      <c r="L2725" s="9">
        <v>0.74780399983450774</v>
      </c>
      <c r="M2725" s="9">
        <v>0.99008854166666671</v>
      </c>
      <c r="N2725" s="10">
        <v>0.24</v>
      </c>
      <c r="O2725" s="10">
        <v>0.15899999979883431</v>
      </c>
      <c r="P2725" s="9">
        <v>0.41439999900758268</v>
      </c>
      <c r="Q2725" s="10">
        <v>0.40749999999999997</v>
      </c>
      <c r="R2725" s="9">
        <v>0.98975999999999997</v>
      </c>
      <c r="S2725" s="9">
        <v>0.63158134534642252</v>
      </c>
      <c r="T2725" s="11">
        <v>0.94960534399999996</v>
      </c>
      <c r="U2725" s="9">
        <v>0.57034110642278102</v>
      </c>
      <c r="V2725" s="10">
        <v>1</v>
      </c>
      <c r="W2725" s="9">
        <v>3.4233914853065762E-3</v>
      </c>
      <c r="X2725" s="9">
        <v>2.2521697348586101E-2</v>
      </c>
      <c r="Y2725" s="9">
        <v>0.88500000000000001</v>
      </c>
      <c r="Z2725" s="9">
        <v>0.63</v>
      </c>
      <c r="AA2725" s="10">
        <v>2.2013998645292392E-2</v>
      </c>
      <c r="AB2725" s="9">
        <v>0.92915199993401765</v>
      </c>
      <c r="AC2725" s="9">
        <v>0.58299999999999996</v>
      </c>
      <c r="AD2725" s="10">
        <v>0.51641733450866789</v>
      </c>
      <c r="AE2725" s="10">
        <v>0.47209683833776683</v>
      </c>
      <c r="AF2725" s="9">
        <v>0.43934274212621999</v>
      </c>
      <c r="AG2725" s="9">
        <v>1.8612642903367855E-2</v>
      </c>
    </row>
    <row r="2726" spans="3:33">
      <c r="C2726" t="s">
        <v>380</v>
      </c>
      <c r="D2726">
        <v>1995</v>
      </c>
      <c r="E2726" s="9">
        <v>0.38206340579710146</v>
      </c>
      <c r="F2726" s="9">
        <v>0.13070000000000001</v>
      </c>
      <c r="G2726" s="9">
        <v>6.0000000000000053E-2</v>
      </c>
      <c r="H2726" s="9">
        <v>0.22499999999999998</v>
      </c>
      <c r="I2726" s="9">
        <v>3.9333333333333331E-2</v>
      </c>
      <c r="J2726" s="9">
        <v>0.14000000000000001</v>
      </c>
      <c r="K2726" s="10">
        <v>0.5299166666666667</v>
      </c>
      <c r="L2726" s="9">
        <v>0.69700000000000006</v>
      </c>
      <c r="M2726" s="9">
        <v>0.77160048614130361</v>
      </c>
      <c r="N2726" s="10">
        <v>0.5</v>
      </c>
      <c r="O2726" s="10">
        <v>0.08</v>
      </c>
      <c r="P2726" s="9">
        <v>0.15</v>
      </c>
      <c r="Q2726" s="10">
        <v>7.4999999999999997E-2</v>
      </c>
      <c r="R2726" s="9">
        <v>0.86719999999999997</v>
      </c>
      <c r="S2726" s="9">
        <v>0.33196048780487819</v>
      </c>
      <c r="T2726" s="11">
        <v>0.32762312599999999</v>
      </c>
      <c r="U2726" s="9">
        <v>6.0103821000000006E-4</v>
      </c>
      <c r="V2726" s="10">
        <v>2.7246195500000001E-2</v>
      </c>
      <c r="W2726" s="9">
        <v>6.9209849247744093E-2</v>
      </c>
      <c r="X2726" s="9">
        <v>0.26319040322522902</v>
      </c>
      <c r="Y2726" s="9">
        <v>7.0000000000000062E-3</v>
      </c>
      <c r="Z2726" s="9">
        <v>0.43</v>
      </c>
      <c r="AA2726" s="10">
        <v>8.8081583119653931E-2</v>
      </c>
      <c r="AB2726" s="9">
        <v>2.5999984699999978E-2</v>
      </c>
      <c r="AC2726" s="9">
        <v>0.71299999999999997</v>
      </c>
      <c r="AD2726" s="10">
        <v>0.52600846267772539</v>
      </c>
      <c r="AE2726" s="10">
        <v>0.55713688631588165</v>
      </c>
      <c r="AF2726" s="9">
        <v>2.3977844132517776E-2</v>
      </c>
      <c r="AG2726" s="9">
        <v>0.28713628571428573</v>
      </c>
    </row>
    <row r="2727" spans="3:33">
      <c r="C2727" t="s">
        <v>380</v>
      </c>
      <c r="D2727">
        <v>1996</v>
      </c>
      <c r="E2727" s="9">
        <v>0.38206340579710146</v>
      </c>
      <c r="F2727" s="9">
        <v>0.13070000000000001</v>
      </c>
      <c r="G2727" s="9">
        <v>5.5999999999999939E-2</v>
      </c>
      <c r="H2727" s="9">
        <v>0.22499999999999998</v>
      </c>
      <c r="I2727" s="9">
        <v>3.9333333333333331E-2</v>
      </c>
      <c r="J2727" s="9">
        <v>0.12599999999999989</v>
      </c>
      <c r="K2727" s="10">
        <v>0.5299166666666667</v>
      </c>
      <c r="L2727" s="9">
        <v>0.69540000000000002</v>
      </c>
      <c r="M2727" s="9">
        <v>0.76033966935528252</v>
      </c>
      <c r="N2727" s="10">
        <v>0.5</v>
      </c>
      <c r="O2727" s="10">
        <v>0.08</v>
      </c>
      <c r="P2727" s="9">
        <v>0.13900000000000001</v>
      </c>
      <c r="Q2727" s="10">
        <v>7.4999999999999997E-2</v>
      </c>
      <c r="R2727" s="9">
        <v>0.86580000000000001</v>
      </c>
      <c r="S2727" s="9">
        <v>0.33378195121951193</v>
      </c>
      <c r="T2727" s="11">
        <v>0.32762312599999999</v>
      </c>
      <c r="U2727" s="9">
        <v>1.9448615999999999E-4</v>
      </c>
      <c r="V2727" s="10">
        <v>2.7611693100000001E-2</v>
      </c>
      <c r="W2727" s="9">
        <v>6.9209849247744093E-2</v>
      </c>
      <c r="X2727" s="9">
        <v>0.26319040322522902</v>
      </c>
      <c r="Y2727" s="9">
        <v>7.0000000000000062E-3</v>
      </c>
      <c r="Z2727" s="9">
        <v>0.43</v>
      </c>
      <c r="AA2727" s="10">
        <v>8.8081583119653931E-2</v>
      </c>
      <c r="AB2727" s="9">
        <v>2.5000000000000022E-2</v>
      </c>
      <c r="AC2727" s="9">
        <v>0.71</v>
      </c>
      <c r="AD2727" s="10">
        <v>0.52653924761822601</v>
      </c>
      <c r="AE2727" s="10">
        <v>0.55830294519369195</v>
      </c>
      <c r="AF2727" s="9">
        <v>3.3810003228362667E-2</v>
      </c>
      <c r="AG2727" s="9">
        <v>0.30036914285714283</v>
      </c>
    </row>
    <row r="2728" spans="3:33">
      <c r="C2728" t="s">
        <v>380</v>
      </c>
      <c r="D2728">
        <v>1997</v>
      </c>
      <c r="E2728" s="9">
        <v>0.38206340579710146</v>
      </c>
      <c r="F2728" s="9">
        <v>0.13070000000000001</v>
      </c>
      <c r="G2728" s="9">
        <v>5.2000000000000046E-2</v>
      </c>
      <c r="H2728" s="9">
        <v>0.22499999999999998</v>
      </c>
      <c r="I2728" s="9">
        <v>3.9333333333333331E-2</v>
      </c>
      <c r="J2728" s="9">
        <v>0.11199999999999999</v>
      </c>
      <c r="K2728" s="10">
        <v>0.5299166666666667</v>
      </c>
      <c r="L2728" s="9">
        <v>0.69379999999999997</v>
      </c>
      <c r="M2728" s="9">
        <v>0.74861288570594098</v>
      </c>
      <c r="N2728" s="10">
        <v>0.5</v>
      </c>
      <c r="O2728" s="10">
        <v>7.0000000000000007E-2</v>
      </c>
      <c r="P2728" s="9">
        <v>0.12800000000000003</v>
      </c>
      <c r="Q2728" s="10">
        <v>7.4999999999999997E-2</v>
      </c>
      <c r="R2728" s="9">
        <v>0.86440000000000006</v>
      </c>
      <c r="S2728" s="9">
        <v>0.33507658536585405</v>
      </c>
      <c r="T2728" s="11">
        <v>0.32762312599999999</v>
      </c>
      <c r="U2728" s="9">
        <v>5.0829713000000002E-4</v>
      </c>
      <c r="V2728" s="10">
        <v>2.7977190700000001E-2</v>
      </c>
      <c r="W2728" s="9">
        <v>6.9209849247744093E-2</v>
      </c>
      <c r="X2728" s="9">
        <v>0.26319040322522902</v>
      </c>
      <c r="Y2728" s="9">
        <v>7.0000000000000062E-3</v>
      </c>
      <c r="Z2728" s="9">
        <v>0.43</v>
      </c>
      <c r="AA2728" s="10">
        <v>8.8081583119653931E-2</v>
      </c>
      <c r="AB2728" s="9">
        <v>2.5000000000000022E-2</v>
      </c>
      <c r="AC2728" s="9">
        <v>0.66099999999999992</v>
      </c>
      <c r="AD2728" s="10">
        <v>0.56094168271795197</v>
      </c>
      <c r="AE2728" s="10">
        <v>0.56884196790398101</v>
      </c>
      <c r="AF2728" s="9">
        <v>4.012912353325989E-2</v>
      </c>
      <c r="AG2728" s="9">
        <v>0.33582014285714284</v>
      </c>
    </row>
    <row r="2729" spans="3:33">
      <c r="C2729" t="s">
        <v>380</v>
      </c>
      <c r="D2729">
        <v>1998</v>
      </c>
      <c r="E2729" s="9">
        <v>0.38206340579710146</v>
      </c>
      <c r="F2729" s="9">
        <v>0.13070000000000001</v>
      </c>
      <c r="G2729" s="9">
        <v>4.7999999999999932E-2</v>
      </c>
      <c r="H2729" s="9">
        <v>0.22499999999999998</v>
      </c>
      <c r="I2729" s="9">
        <v>3.9333333333333331E-2</v>
      </c>
      <c r="J2729" s="9">
        <v>9.7999999999999976E-2</v>
      </c>
      <c r="K2729" s="10">
        <v>0.5299166666666667</v>
      </c>
      <c r="L2729" s="9">
        <v>0.69220000000000004</v>
      </c>
      <c r="M2729" s="9">
        <v>0.72727678820060648</v>
      </c>
      <c r="N2729" s="10">
        <v>0.5</v>
      </c>
      <c r="O2729" s="10">
        <v>0.08</v>
      </c>
      <c r="P2729" s="9">
        <v>0.11700000000000002</v>
      </c>
      <c r="Q2729" s="10">
        <v>7.4999999999999997E-2</v>
      </c>
      <c r="R2729" s="9">
        <v>0.86272000000000004</v>
      </c>
      <c r="S2729" s="9">
        <v>0.33597365853658601</v>
      </c>
      <c r="T2729" s="11">
        <v>0.32762312599999999</v>
      </c>
      <c r="U2729" s="9">
        <v>4.7507384999999997E-4</v>
      </c>
      <c r="V2729" s="10">
        <v>2.8342688299999998E-2</v>
      </c>
      <c r="W2729" s="9">
        <v>6.9209849247744093E-2</v>
      </c>
      <c r="X2729" s="9">
        <v>0.26319040322522902</v>
      </c>
      <c r="Y2729" s="9">
        <v>7.0000000000000062E-3</v>
      </c>
      <c r="Z2729" s="9">
        <v>0.43</v>
      </c>
      <c r="AA2729" s="10">
        <v>8.8081583119653931E-2</v>
      </c>
      <c r="AB2729" s="9">
        <v>2.5000000000000022E-2</v>
      </c>
      <c r="AC2729" s="9">
        <v>0.67299999999999993</v>
      </c>
      <c r="AD2729" s="10">
        <v>0.59534411781767793</v>
      </c>
      <c r="AE2729" s="10">
        <v>0.57938099061426995</v>
      </c>
      <c r="AF2729" s="9">
        <v>3.5776003506377996E-2</v>
      </c>
      <c r="AG2729" s="9">
        <v>0.39561028571428575</v>
      </c>
    </row>
    <row r="2730" spans="3:33">
      <c r="C2730" t="s">
        <v>380</v>
      </c>
      <c r="D2730">
        <v>1999</v>
      </c>
      <c r="E2730" s="9">
        <v>0.38206340579710146</v>
      </c>
      <c r="F2730" s="9">
        <v>0.13070000000000001</v>
      </c>
      <c r="G2730" s="9">
        <v>4.4000000000000039E-2</v>
      </c>
      <c r="H2730" s="9">
        <v>0.22499999999999998</v>
      </c>
      <c r="I2730" s="9">
        <v>3.9333333333333331E-2</v>
      </c>
      <c r="J2730" s="9">
        <v>8.4000000000000075E-2</v>
      </c>
      <c r="K2730" s="10">
        <v>0.5299166666666667</v>
      </c>
      <c r="L2730" s="9">
        <v>0.69059999999999999</v>
      </c>
      <c r="M2730" s="9">
        <v>0.70513500108323601</v>
      </c>
      <c r="N2730" s="10">
        <v>0.5</v>
      </c>
      <c r="O2730" s="10">
        <v>0.08</v>
      </c>
      <c r="P2730" s="9">
        <v>0.10600000000000001</v>
      </c>
      <c r="Q2730" s="10">
        <v>7.4999999999999997E-2</v>
      </c>
      <c r="R2730" s="9">
        <v>0.86272000000000004</v>
      </c>
      <c r="S2730" s="9">
        <v>0.33644195121951415</v>
      </c>
      <c r="T2730" s="11">
        <v>0.32762312599999999</v>
      </c>
      <c r="U2730" s="9">
        <v>2.5439791999999997E-4</v>
      </c>
      <c r="V2730" s="10">
        <v>2.8708185899999999E-2</v>
      </c>
      <c r="W2730" s="9">
        <v>6.9209849247744093E-2</v>
      </c>
      <c r="X2730" s="9">
        <v>0.26319040322522902</v>
      </c>
      <c r="Y2730" s="9">
        <v>7.0000000000000062E-3</v>
      </c>
      <c r="Z2730" s="9">
        <v>0.43</v>
      </c>
      <c r="AA2730" s="10">
        <v>8.8081583119653931E-2</v>
      </c>
      <c r="AB2730" s="9">
        <v>2.5000000000000022E-2</v>
      </c>
      <c r="AC2730" s="9">
        <v>0.66900000000000004</v>
      </c>
      <c r="AD2730" s="10">
        <v>0.59074265206308907</v>
      </c>
      <c r="AE2730" s="10">
        <v>0.59071230150624598</v>
      </c>
      <c r="AF2730" s="9">
        <v>4.2044103498074553E-2</v>
      </c>
      <c r="AG2730" s="9">
        <v>0.48745799999999995</v>
      </c>
    </row>
    <row r="2731" spans="3:33">
      <c r="C2731" t="s">
        <v>380</v>
      </c>
      <c r="D2731">
        <v>2000</v>
      </c>
      <c r="E2731" s="9">
        <v>0.38206340579710146</v>
      </c>
      <c r="F2731" s="9">
        <v>0.13070000000000001</v>
      </c>
      <c r="G2731" s="9">
        <v>4.0000000000000036E-2</v>
      </c>
      <c r="H2731" s="9">
        <v>0.22499999999999998</v>
      </c>
      <c r="I2731" s="9">
        <v>3.9333333333333331E-2</v>
      </c>
      <c r="J2731" s="9">
        <v>6.9999999999999951E-2</v>
      </c>
      <c r="K2731" s="10">
        <v>0.5299166666666667</v>
      </c>
      <c r="L2731" s="9">
        <v>0.68900000000000006</v>
      </c>
      <c r="M2731" s="9">
        <v>0.67553165679041405</v>
      </c>
      <c r="N2731" s="10">
        <v>0.5</v>
      </c>
      <c r="O2731" s="10">
        <v>0.08</v>
      </c>
      <c r="P2731" s="9">
        <v>9.5000000000000001E-2</v>
      </c>
      <c r="Q2731" s="10">
        <v>7.4999999999999997E-2</v>
      </c>
      <c r="R2731" s="9">
        <v>0.85719999999999996</v>
      </c>
      <c r="S2731" s="9">
        <v>0.33649804878048795</v>
      </c>
      <c r="T2731" s="11">
        <v>0.32762312599999999</v>
      </c>
      <c r="U2731" s="9">
        <v>4.2931760000000001E-4</v>
      </c>
      <c r="V2731" s="10">
        <v>2.9073683499999999E-2</v>
      </c>
      <c r="W2731" s="9">
        <v>6.9209849247744093E-2</v>
      </c>
      <c r="X2731" s="9">
        <v>0.26319040322522902</v>
      </c>
      <c r="Y2731" s="9">
        <v>7.0000000000000062E-3</v>
      </c>
      <c r="Z2731" s="9">
        <v>0.43</v>
      </c>
      <c r="AA2731" s="10">
        <v>8.8081583119653931E-2</v>
      </c>
      <c r="AB2731" s="9">
        <v>1.5000000000000013E-2</v>
      </c>
      <c r="AC2731" s="9">
        <v>0.66599999999999993</v>
      </c>
      <c r="AD2731" s="10">
        <v>0.58614118630849998</v>
      </c>
      <c r="AE2731" s="10">
        <v>0.60204361239822202</v>
      </c>
      <c r="AF2731" s="9">
        <v>5.4462367874268773E-2</v>
      </c>
      <c r="AG2731" s="9">
        <v>0.52494585714285713</v>
      </c>
    </row>
    <row r="2732" spans="3:33">
      <c r="C2732" t="s">
        <v>380</v>
      </c>
      <c r="D2732">
        <v>2001</v>
      </c>
      <c r="E2732" s="9">
        <v>0.38206340579710146</v>
      </c>
      <c r="F2732" s="9">
        <v>0.13070000000000001</v>
      </c>
      <c r="G2732" s="9">
        <v>3.5999999999999921E-2</v>
      </c>
      <c r="H2732" s="9">
        <v>0.22499999999999998</v>
      </c>
      <c r="I2732" s="9">
        <v>3.9333333333333331E-2</v>
      </c>
      <c r="J2732" s="9">
        <v>6.4000000000000057E-2</v>
      </c>
      <c r="K2732" s="10">
        <v>0.5299166666666667</v>
      </c>
      <c r="L2732" s="9">
        <v>0.68659999999999999</v>
      </c>
      <c r="M2732" s="9">
        <v>0.63810194338817405</v>
      </c>
      <c r="N2732" s="10">
        <v>0.5</v>
      </c>
      <c r="O2732" s="10">
        <v>0.08</v>
      </c>
      <c r="P2732" s="9">
        <v>8.4000000000000005E-2</v>
      </c>
      <c r="Q2732" s="10">
        <v>7.4999999999999997E-2</v>
      </c>
      <c r="R2732" s="9">
        <v>0.89151999999999998</v>
      </c>
      <c r="S2732" s="9">
        <v>0.33616731707317205</v>
      </c>
      <c r="T2732" s="11">
        <v>0.32762312599999999</v>
      </c>
      <c r="U2732" s="9">
        <v>1.09990558E-3</v>
      </c>
      <c r="V2732" s="10">
        <v>2.772911435E-2</v>
      </c>
      <c r="W2732" s="9">
        <v>6.9209849247744093E-2</v>
      </c>
      <c r="X2732" s="9">
        <v>0.26319040322522902</v>
      </c>
      <c r="Y2732" s="9">
        <v>7.0000000000000062E-3</v>
      </c>
      <c r="Z2732" s="9">
        <v>0.43</v>
      </c>
      <c r="AA2732" s="10">
        <v>8.8081583119653931E-2</v>
      </c>
      <c r="AB2732" s="9">
        <v>3.4699999559670736E-2</v>
      </c>
      <c r="AC2732" s="9">
        <v>0.68900000000000006</v>
      </c>
      <c r="AD2732" s="10">
        <v>0.59260126859961304</v>
      </c>
      <c r="AE2732" s="10">
        <v>0.58491190076638899</v>
      </c>
      <c r="AF2732" s="9">
        <v>0.13317543559793221</v>
      </c>
      <c r="AG2732" s="9">
        <v>0.58818542857142864</v>
      </c>
    </row>
    <row r="2733" spans="3:33">
      <c r="C2733" t="s">
        <v>380</v>
      </c>
      <c r="D2733">
        <v>2002</v>
      </c>
      <c r="E2733" s="9">
        <v>0.38206340579710146</v>
      </c>
      <c r="F2733" s="9">
        <v>0.13070000000000001</v>
      </c>
      <c r="G2733" s="9">
        <v>3.2000000000000028E-2</v>
      </c>
      <c r="H2733" s="9">
        <v>0.22499999999999998</v>
      </c>
      <c r="I2733" s="9">
        <v>3.9333333333333331E-2</v>
      </c>
      <c r="J2733" s="9">
        <v>5.799999999999994E-2</v>
      </c>
      <c r="K2733" s="10">
        <v>0.5299166666666667</v>
      </c>
      <c r="L2733" s="9">
        <v>0.68420000000000003</v>
      </c>
      <c r="M2733" s="9">
        <v>0.58902473628352003</v>
      </c>
      <c r="N2733" s="10">
        <v>0.5</v>
      </c>
      <c r="O2733" s="10">
        <v>0.08</v>
      </c>
      <c r="P2733" s="9">
        <v>7.3000000000000009E-2</v>
      </c>
      <c r="Q2733" s="10">
        <v>7.4999999999999997E-2</v>
      </c>
      <c r="R2733" s="9">
        <v>0.92111999999999994</v>
      </c>
      <c r="S2733" s="9">
        <v>0.33548195121951208</v>
      </c>
      <c r="T2733" s="11">
        <v>0.32762312599999999</v>
      </c>
      <c r="U2733" s="9">
        <v>2.8152632999999998E-3</v>
      </c>
      <c r="V2733" s="10">
        <v>2.6384545199999998E-2</v>
      </c>
      <c r="W2733" s="9">
        <v>6.9209849247744093E-2</v>
      </c>
      <c r="X2733" s="9">
        <v>0.26319040322522902</v>
      </c>
      <c r="Y2733" s="9">
        <v>7.0000000000000062E-3</v>
      </c>
      <c r="Z2733" s="9">
        <v>0.43</v>
      </c>
      <c r="AA2733" s="10">
        <v>8.8081583119653931E-2</v>
      </c>
      <c r="AB2733" s="9">
        <v>5.4399999119341347E-2</v>
      </c>
      <c r="AC2733" s="9">
        <v>0.69099999999999995</v>
      </c>
      <c r="AD2733" s="10">
        <v>0.59906135089072599</v>
      </c>
      <c r="AE2733" s="10">
        <v>0.56778018913455597</v>
      </c>
      <c r="AF2733" s="9">
        <v>0.17732520681436667</v>
      </c>
      <c r="AG2733" s="9">
        <v>0.60546571428571427</v>
      </c>
    </row>
    <row r="2734" spans="3:33">
      <c r="C2734" t="s">
        <v>380</v>
      </c>
      <c r="D2734">
        <v>2003</v>
      </c>
      <c r="E2734" s="9">
        <v>0.38206340579710146</v>
      </c>
      <c r="F2734" s="9">
        <v>0.13070000000000001</v>
      </c>
      <c r="G2734" s="9">
        <v>2.8000000000000025E-2</v>
      </c>
      <c r="H2734" s="9">
        <v>0.22499999999999998</v>
      </c>
      <c r="I2734" s="9">
        <v>3.9333333333333331E-2</v>
      </c>
      <c r="J2734" s="9">
        <v>5.2000000000000046E-2</v>
      </c>
      <c r="K2734" s="10">
        <v>0.5299166666666667</v>
      </c>
      <c r="L2734" s="9">
        <v>0.68180000000000007</v>
      </c>
      <c r="M2734" s="9">
        <v>0.75136600877199999</v>
      </c>
      <c r="N2734" s="10">
        <v>0.5</v>
      </c>
      <c r="O2734" s="10">
        <v>0.08</v>
      </c>
      <c r="P2734" s="9">
        <v>6.2000000000000013E-2</v>
      </c>
      <c r="Q2734" s="10">
        <v>7.4999999999999997E-2</v>
      </c>
      <c r="R2734" s="9">
        <v>0.91823999999999995</v>
      </c>
      <c r="S2734" s="9">
        <v>0.33446536585366005</v>
      </c>
      <c r="T2734" s="11">
        <v>0.32762312599999999</v>
      </c>
      <c r="U2734" s="9">
        <v>2.5570693700000002E-3</v>
      </c>
      <c r="V2734" s="10">
        <v>2.5039976049999999E-2</v>
      </c>
      <c r="W2734" s="9">
        <v>6.9209849247744093E-2</v>
      </c>
      <c r="X2734" s="9">
        <v>0.26319040322522902</v>
      </c>
      <c r="Y2734" s="9">
        <v>7.0000000000000062E-3</v>
      </c>
      <c r="Z2734" s="9">
        <v>0.43</v>
      </c>
      <c r="AA2734" s="10">
        <v>8.8081583119653931E-2</v>
      </c>
      <c r="AB2734" s="9">
        <v>7.4099998679012069E-2</v>
      </c>
      <c r="AC2734" s="9">
        <v>0.65799999999999992</v>
      </c>
      <c r="AD2734" s="10">
        <v>0.51248244004966204</v>
      </c>
      <c r="AE2734" s="10">
        <v>0.55169780641086597</v>
      </c>
      <c r="AF2734" s="9">
        <v>0.37589044514309111</v>
      </c>
      <c r="AG2734" s="9">
        <v>0.61230071428571431</v>
      </c>
    </row>
    <row r="2735" spans="3:33">
      <c r="C2735" t="s">
        <v>380</v>
      </c>
      <c r="D2735">
        <v>2004</v>
      </c>
      <c r="E2735" s="9">
        <v>0.38206340579710146</v>
      </c>
      <c r="F2735" s="9">
        <v>0.13070000000000001</v>
      </c>
      <c r="G2735" s="9">
        <v>2.4000000000000021E-2</v>
      </c>
      <c r="H2735" s="9">
        <v>0.22499999999999998</v>
      </c>
      <c r="I2735" s="9">
        <v>3.9333333333333331E-2</v>
      </c>
      <c r="J2735" s="9">
        <v>4.599999999999993E-2</v>
      </c>
      <c r="K2735" s="10">
        <v>0.5299166666666667</v>
      </c>
      <c r="L2735" s="9">
        <v>0.6794</v>
      </c>
      <c r="M2735" s="9">
        <v>0.78050789473683335</v>
      </c>
      <c r="N2735" s="10">
        <v>0.5</v>
      </c>
      <c r="O2735" s="10">
        <v>0.1</v>
      </c>
      <c r="P2735" s="9">
        <v>5.1000000000000004E-2</v>
      </c>
      <c r="Q2735" s="10">
        <v>7.4999999999999997E-2</v>
      </c>
      <c r="R2735" s="9">
        <v>0.91535999999999995</v>
      </c>
      <c r="S2735" s="9">
        <v>0.3330936585365859</v>
      </c>
      <c r="T2735" s="11">
        <v>0.32762312599999999</v>
      </c>
      <c r="U2735" s="9">
        <v>2.49349275E-3</v>
      </c>
      <c r="V2735" s="10">
        <v>2.36954069E-2</v>
      </c>
      <c r="W2735" s="9">
        <v>6.9209849247744093E-2</v>
      </c>
      <c r="X2735" s="9">
        <v>0.26319040322522902</v>
      </c>
      <c r="Y2735" s="9">
        <v>7.0000000000000062E-3</v>
      </c>
      <c r="Z2735" s="9">
        <v>0.43</v>
      </c>
      <c r="AA2735" s="10">
        <v>8.8081583119653931E-2</v>
      </c>
      <c r="AB2735" s="9">
        <v>9.3799998238682791E-2</v>
      </c>
      <c r="AC2735" s="9">
        <v>0.63700000000000001</v>
      </c>
      <c r="AD2735" s="10">
        <v>0.426548035351074</v>
      </c>
      <c r="AE2735" s="10">
        <v>0.52505361259602401</v>
      </c>
      <c r="AF2735" s="9">
        <v>0.46601348225286449</v>
      </c>
      <c r="AG2735" s="9">
        <v>0.61324814285714291</v>
      </c>
    </row>
    <row r="2736" spans="3:33">
      <c r="C2736" t="s">
        <v>380</v>
      </c>
      <c r="D2736">
        <v>2005</v>
      </c>
      <c r="E2736" s="9">
        <v>0.38206340579710146</v>
      </c>
      <c r="F2736" s="9">
        <v>0.13070000000000001</v>
      </c>
      <c r="G2736" s="9">
        <v>2.0000000000000018E-2</v>
      </c>
      <c r="H2736" s="9">
        <v>0.22499999999999998</v>
      </c>
      <c r="I2736" s="9">
        <v>3.9333333333333331E-2</v>
      </c>
      <c r="J2736" s="9">
        <v>4.0000000000000036E-2</v>
      </c>
      <c r="K2736" s="10">
        <v>0.5299166666666667</v>
      </c>
      <c r="L2736" s="9">
        <v>0.67700000000000005</v>
      </c>
      <c r="M2736" s="9">
        <v>0.81212182017550005</v>
      </c>
      <c r="N2736" s="10">
        <v>0.5</v>
      </c>
      <c r="O2736" s="10">
        <v>0.11</v>
      </c>
      <c r="P2736" s="9">
        <v>0.04</v>
      </c>
      <c r="Q2736" s="10">
        <v>7.4999999999999997E-2</v>
      </c>
      <c r="R2736" s="9">
        <v>0.91535999999999995</v>
      </c>
      <c r="S2736" s="9">
        <v>0.33131512195122015</v>
      </c>
      <c r="T2736" s="11">
        <v>0.32762312599999999</v>
      </c>
      <c r="U2736" s="9">
        <v>3.1450865799999999E-3</v>
      </c>
      <c r="V2736" s="10">
        <v>2.2350837750000001E-2</v>
      </c>
      <c r="W2736" s="9">
        <v>6.9209849247744093E-2</v>
      </c>
      <c r="X2736" s="9">
        <v>0.26319040322522902</v>
      </c>
      <c r="Y2736" s="9">
        <v>7.0000000000000062E-3</v>
      </c>
      <c r="Z2736" s="9">
        <v>0.43</v>
      </c>
      <c r="AA2736" s="10">
        <v>8.8081583119653931E-2</v>
      </c>
      <c r="AB2736" s="9">
        <v>0.1134999977983534</v>
      </c>
      <c r="AC2736" s="9">
        <v>0.625</v>
      </c>
      <c r="AD2736" s="10">
        <v>0.39124327898450201</v>
      </c>
      <c r="AE2736" s="10">
        <v>0.506150835502998</v>
      </c>
      <c r="AF2736" s="9">
        <v>0.52461598968477563</v>
      </c>
      <c r="AG2736" s="9">
        <v>0.63079342857142862</v>
      </c>
    </row>
    <row r="2737" spans="3:33">
      <c r="C2737" t="s">
        <v>380</v>
      </c>
      <c r="D2737">
        <v>2006</v>
      </c>
      <c r="E2737" s="9">
        <v>0.38206340579710146</v>
      </c>
      <c r="F2737" s="9">
        <v>0.13070000000000001</v>
      </c>
      <c r="G2737" s="9">
        <v>2.0000000000000018E-2</v>
      </c>
      <c r="H2737" s="9">
        <v>0.22499999999999998</v>
      </c>
      <c r="I2737" s="9">
        <v>3.9333333333333331E-2</v>
      </c>
      <c r="J2737" s="9">
        <v>4.0000000000000036E-2</v>
      </c>
      <c r="K2737" s="10">
        <v>0.5299166666666667</v>
      </c>
      <c r="L2737" s="9">
        <v>0.67359999999999998</v>
      </c>
      <c r="M2737" s="9">
        <v>0.8029122807018334</v>
      </c>
      <c r="N2737" s="10">
        <v>0.5</v>
      </c>
      <c r="O2737" s="10">
        <v>0.11</v>
      </c>
      <c r="P2737" s="9">
        <v>4.0799999982118605E-2</v>
      </c>
      <c r="Q2737" s="10">
        <v>7.4999999999999997E-2</v>
      </c>
      <c r="R2737" s="9">
        <v>0.91535999999999995</v>
      </c>
      <c r="S2737" s="9">
        <v>0.32901951219512204</v>
      </c>
      <c r="T2737" s="11">
        <v>0.32762312599999999</v>
      </c>
      <c r="U2737" s="9">
        <v>2.8725217600000003E-3</v>
      </c>
      <c r="V2737" s="10">
        <v>2.1918050250000001E-2</v>
      </c>
      <c r="W2737" s="9">
        <v>6.9209849247744093E-2</v>
      </c>
      <c r="X2737" s="9">
        <v>0.26319040322522902</v>
      </c>
      <c r="Y2737" s="9">
        <v>7.0000000000000062E-3</v>
      </c>
      <c r="Z2737" s="9">
        <v>0.43</v>
      </c>
      <c r="AA2737" s="10">
        <v>8.8081583119653931E-2</v>
      </c>
      <c r="AB2737" s="9">
        <v>0.13319999735802412</v>
      </c>
      <c r="AC2737" s="9">
        <v>0.63300000000000001</v>
      </c>
      <c r="AD2737" s="10">
        <v>0.315683130652258</v>
      </c>
      <c r="AE2737" s="10">
        <v>0.38983125875182401</v>
      </c>
      <c r="AF2737" s="9">
        <v>0.68035366526098773</v>
      </c>
      <c r="AG2737" s="9">
        <v>0.61740971428571423</v>
      </c>
    </row>
    <row r="2738" spans="3:33">
      <c r="C2738" t="s">
        <v>380</v>
      </c>
      <c r="D2738">
        <v>2007</v>
      </c>
      <c r="E2738" s="9">
        <v>0.38206340579710146</v>
      </c>
      <c r="F2738" s="9">
        <v>0.13070000000000001</v>
      </c>
      <c r="G2738" s="9">
        <v>2.0000000000000018E-2</v>
      </c>
      <c r="H2738" s="9">
        <v>0.22499999999999998</v>
      </c>
      <c r="I2738" s="9">
        <v>3.9333333333333331E-2</v>
      </c>
      <c r="J2738" s="9">
        <v>4.0000000000000036E-2</v>
      </c>
      <c r="K2738" s="10">
        <v>0.5299166666666667</v>
      </c>
      <c r="L2738" s="9">
        <v>0.67019999999999991</v>
      </c>
      <c r="M2738" s="9">
        <v>0.77105449561399997</v>
      </c>
      <c r="N2738" s="10">
        <v>0.5</v>
      </c>
      <c r="O2738" s="10">
        <v>0.12</v>
      </c>
      <c r="P2738" s="9">
        <v>4.1599999964237216E-2</v>
      </c>
      <c r="Q2738" s="10">
        <v>7.4999999999999997E-2</v>
      </c>
      <c r="R2738" s="9">
        <v>0.91535999999999995</v>
      </c>
      <c r="S2738" s="9">
        <v>0.32618487804878216</v>
      </c>
      <c r="T2738" s="11">
        <v>0.32762312599999999</v>
      </c>
      <c r="U2738" s="9">
        <v>2.7847263500000003E-3</v>
      </c>
      <c r="V2738" s="10">
        <v>2.1485262750000001E-2</v>
      </c>
      <c r="W2738" s="9">
        <v>6.9209849247744093E-2</v>
      </c>
      <c r="X2738" s="9">
        <v>0.26319040322522902</v>
      </c>
      <c r="Y2738" s="9">
        <v>7.0000000000000062E-3</v>
      </c>
      <c r="Z2738" s="9">
        <v>0.43</v>
      </c>
      <c r="AA2738" s="10">
        <v>8.8081583119653931E-2</v>
      </c>
      <c r="AB2738" s="9">
        <v>0.15289999691769485</v>
      </c>
      <c r="AC2738" s="9">
        <v>0.63500000000000001</v>
      </c>
      <c r="AD2738" s="10">
        <v>0.30078232914876002</v>
      </c>
      <c r="AE2738" s="10">
        <v>0.37767122347008197</v>
      </c>
      <c r="AF2738" s="9">
        <v>0.87920950227201888</v>
      </c>
      <c r="AG2738" s="9">
        <v>0.65730285714285719</v>
      </c>
    </row>
    <row r="2739" spans="3:33">
      <c r="C2739" t="s">
        <v>380</v>
      </c>
      <c r="D2739">
        <v>2008</v>
      </c>
      <c r="E2739" s="9">
        <v>0.38206340579710146</v>
      </c>
      <c r="F2739" s="9">
        <v>0.13070000000000001</v>
      </c>
      <c r="G2739" s="9">
        <v>2.0000000000000018E-2</v>
      </c>
      <c r="H2739" s="9">
        <v>0.22499999999999998</v>
      </c>
      <c r="I2739" s="9">
        <v>3.9333333333333331E-2</v>
      </c>
      <c r="J2739" s="9">
        <v>4.0000000000000036E-2</v>
      </c>
      <c r="K2739" s="10">
        <v>0.5299166666666667</v>
      </c>
      <c r="L2739" s="9">
        <v>0.66680000000000006</v>
      </c>
      <c r="M2739" s="9">
        <v>0.78186491228066668</v>
      </c>
      <c r="N2739" s="10">
        <v>0.5</v>
      </c>
      <c r="O2739" s="10">
        <v>0.12239999994635582</v>
      </c>
      <c r="P2739" s="9">
        <v>4.2399999946355821E-2</v>
      </c>
      <c r="Q2739" s="10">
        <v>7.4999999999999997E-2</v>
      </c>
      <c r="R2739" s="9">
        <v>0.91535999999999995</v>
      </c>
      <c r="S2739" s="9">
        <v>0.32279756097561008</v>
      </c>
      <c r="T2739" s="11">
        <v>0.32762312599999999</v>
      </c>
      <c r="U2739" s="9">
        <v>2.6961275800000003E-3</v>
      </c>
      <c r="V2739" s="10">
        <v>2.1052475250000001E-2</v>
      </c>
      <c r="W2739" s="9">
        <v>6.9209849247744093E-2</v>
      </c>
      <c r="X2739" s="9">
        <v>0.26319040322522902</v>
      </c>
      <c r="Y2739" s="9">
        <v>7.0000000000000062E-3</v>
      </c>
      <c r="Z2739" s="9">
        <v>0.43</v>
      </c>
      <c r="AA2739" s="10">
        <v>8.8081583119653931E-2</v>
      </c>
      <c r="AB2739" s="9">
        <v>0.17259999647736546</v>
      </c>
      <c r="AC2739" s="9">
        <v>0.623</v>
      </c>
      <c r="AD2739" s="10">
        <v>0.28154642288373599</v>
      </c>
      <c r="AE2739" s="10">
        <v>0.39738295179900601</v>
      </c>
      <c r="AF2739" s="9">
        <v>1</v>
      </c>
      <c r="AG2739" s="9">
        <v>0.63796399999999998</v>
      </c>
    </row>
    <row r="2740" spans="3:33">
      <c r="C2740" t="s">
        <v>380</v>
      </c>
      <c r="D2740">
        <v>2009</v>
      </c>
      <c r="E2740" s="9">
        <v>0.38206340579710146</v>
      </c>
      <c r="F2740" s="9">
        <v>0.13070000000000001</v>
      </c>
      <c r="G2740" s="9">
        <v>3.9599999561905852E-2</v>
      </c>
      <c r="H2740" s="9">
        <v>0.22499999999999998</v>
      </c>
      <c r="I2740" s="9">
        <v>3.9333333333333331E-2</v>
      </c>
      <c r="J2740" s="9">
        <v>5.919999957084654E-2</v>
      </c>
      <c r="K2740" s="10">
        <v>0.5299166666666667</v>
      </c>
      <c r="L2740" s="9">
        <v>0.66339999999999999</v>
      </c>
      <c r="M2740" s="9">
        <v>0.78186491228066668</v>
      </c>
      <c r="N2740" s="10">
        <v>0.5</v>
      </c>
      <c r="O2740" s="10">
        <v>0.12479999989271164</v>
      </c>
      <c r="P2740" s="9">
        <v>4.3199999928474432E-2</v>
      </c>
      <c r="Q2740" s="10">
        <v>7.4999999999999997E-2</v>
      </c>
      <c r="R2740" s="9">
        <v>0.91535999999999995</v>
      </c>
      <c r="S2740" s="9">
        <v>0.35034160914044032</v>
      </c>
      <c r="T2740" s="11">
        <v>0.32762312599999999</v>
      </c>
      <c r="U2740" s="9">
        <v>5.3641322900000003E-3</v>
      </c>
      <c r="V2740" s="10">
        <v>2.1473524745588814E-2</v>
      </c>
      <c r="W2740" s="9">
        <v>6.9209849247744093E-2</v>
      </c>
      <c r="X2740" s="9">
        <v>0.26319040322522902</v>
      </c>
      <c r="Y2740" s="9">
        <v>7.0000000000000062E-3</v>
      </c>
      <c r="Z2740" s="9">
        <v>0.43</v>
      </c>
      <c r="AA2740" s="10">
        <v>8.8081583119653931E-2</v>
      </c>
      <c r="AB2740" s="9">
        <v>0.19229999603703618</v>
      </c>
      <c r="AC2740" s="9">
        <v>0.63</v>
      </c>
      <c r="AD2740" s="10">
        <v>0.278963936098228</v>
      </c>
      <c r="AE2740" s="10">
        <v>0.41933452613809796</v>
      </c>
      <c r="AF2740" s="9">
        <v>1</v>
      </c>
      <c r="AG2740" s="9">
        <v>0.63719614285714288</v>
      </c>
    </row>
    <row r="2741" spans="3:33">
      <c r="C2741" t="s">
        <v>380</v>
      </c>
      <c r="D2741">
        <v>2010</v>
      </c>
      <c r="E2741" s="9">
        <v>0.38206340579710146</v>
      </c>
      <c r="F2741" s="9">
        <v>0.13070000000000001</v>
      </c>
      <c r="G2741" s="9">
        <v>5.9199999123811686E-2</v>
      </c>
      <c r="H2741" s="9">
        <v>0.22499999999999998</v>
      </c>
      <c r="I2741" s="9">
        <v>3.9333333333333331E-2</v>
      </c>
      <c r="J2741" s="9">
        <v>7.8399999141693155E-2</v>
      </c>
      <c r="K2741" s="10">
        <v>0.5299166666666667</v>
      </c>
      <c r="L2741" s="9">
        <v>0.67003399985171852</v>
      </c>
      <c r="M2741" s="9">
        <v>0.78186491228066668</v>
      </c>
      <c r="N2741" s="10">
        <v>0.5</v>
      </c>
      <c r="O2741" s="10">
        <v>0.12719999983906746</v>
      </c>
      <c r="P2741" s="9">
        <v>4.3999999910593036E-2</v>
      </c>
      <c r="Q2741" s="10">
        <v>7.4999999999999997E-2</v>
      </c>
      <c r="R2741" s="9">
        <v>0.91535999999999995</v>
      </c>
      <c r="S2741" s="9">
        <v>0.37788565730527068</v>
      </c>
      <c r="T2741" s="11">
        <v>0.32762312599999999</v>
      </c>
      <c r="U2741" s="9">
        <v>5.4177736117010222E-3</v>
      </c>
      <c r="V2741" s="10">
        <v>2.1894574241177623E-2</v>
      </c>
      <c r="W2741" s="9">
        <v>6.9209849247744093E-2</v>
      </c>
      <c r="X2741" s="9">
        <v>0.26319040322522902</v>
      </c>
      <c r="Y2741" s="9">
        <v>7.0000000000000062E-3</v>
      </c>
      <c r="Z2741" s="9">
        <v>0.43</v>
      </c>
      <c r="AA2741" s="10">
        <v>8.8081583119653931E-2</v>
      </c>
      <c r="AB2741" s="9">
        <v>0.2119999955967069</v>
      </c>
      <c r="AC2741" s="9">
        <v>0.6409999999999999</v>
      </c>
      <c r="AD2741" s="10">
        <v>0.28117429668784027</v>
      </c>
      <c r="AE2741" s="10">
        <v>0.4201411808586869</v>
      </c>
      <c r="AF2741" s="9">
        <v>1</v>
      </c>
      <c r="AG2741" s="9">
        <v>0.63082418157099585</v>
      </c>
    </row>
    <row r="2742" spans="3:33">
      <c r="C2742" t="s">
        <v>382</v>
      </c>
      <c r="D2742">
        <v>1995</v>
      </c>
      <c r="E2742" s="9">
        <v>0.5</v>
      </c>
      <c r="F2742" s="9">
        <v>0.5</v>
      </c>
      <c r="G2742" s="9">
        <v>0.31000000000000005</v>
      </c>
      <c r="H2742" s="9">
        <v>0.17500000000000004</v>
      </c>
      <c r="I2742" s="9">
        <v>9.9333333333333329E-2</v>
      </c>
      <c r="J2742" s="9">
        <v>0.5</v>
      </c>
      <c r="K2742" s="10">
        <v>0.5299166666666667</v>
      </c>
      <c r="L2742" s="9">
        <v>0.77500000000000002</v>
      </c>
      <c r="M2742" s="9">
        <v>1</v>
      </c>
      <c r="N2742" s="10">
        <v>0.04</v>
      </c>
      <c r="O2742" s="10">
        <v>0.19</v>
      </c>
      <c r="P2742" s="9">
        <v>1</v>
      </c>
      <c r="Q2742" s="10">
        <v>0.44999999999999996</v>
      </c>
      <c r="R2742" s="9">
        <v>0.90439999999999998</v>
      </c>
      <c r="S2742" s="9">
        <v>0.37788565730527068</v>
      </c>
      <c r="T2742" s="11">
        <v>0.84170616200000004</v>
      </c>
      <c r="U2742" s="9">
        <v>0</v>
      </c>
      <c r="V2742" s="10">
        <v>0.86963733325000003</v>
      </c>
      <c r="W2742" s="9">
        <v>0.75</v>
      </c>
      <c r="X2742" s="9">
        <v>3.4949750731594703E-2</v>
      </c>
      <c r="Y2742" s="9">
        <v>0.78</v>
      </c>
      <c r="Z2742" s="9">
        <v>0.5</v>
      </c>
      <c r="AA2742" s="10">
        <v>8.8081583119653931E-2</v>
      </c>
      <c r="AB2742" s="9">
        <v>0.5</v>
      </c>
      <c r="AC2742" s="9">
        <v>0.36360000316053631</v>
      </c>
      <c r="AD2742" s="10">
        <v>0.55354321082567581</v>
      </c>
      <c r="AE2742" s="10">
        <v>0.51300203392546229</v>
      </c>
      <c r="AF2742" s="9" t="e">
        <v>#N/A</v>
      </c>
      <c r="AG2742" s="9" t="e">
        <v>#N/A</v>
      </c>
    </row>
    <row r="2743" spans="3:33">
      <c r="C2743" t="s">
        <v>382</v>
      </c>
      <c r="D2743">
        <v>1996</v>
      </c>
      <c r="E2743" s="9">
        <v>0.5</v>
      </c>
      <c r="F2743" s="9">
        <v>0.5</v>
      </c>
      <c r="G2743" s="9">
        <v>0.31000000000000005</v>
      </c>
      <c r="H2743" s="9">
        <v>0.17500000000000004</v>
      </c>
      <c r="I2743" s="9">
        <v>9.9333333333333329E-2</v>
      </c>
      <c r="J2743" s="9">
        <v>0.5</v>
      </c>
      <c r="K2743" s="10">
        <v>0.5299166666666667</v>
      </c>
      <c r="L2743" s="9">
        <v>0.77139999999999997</v>
      </c>
      <c r="M2743" s="9">
        <v>1</v>
      </c>
      <c r="N2743" s="10">
        <v>0.04</v>
      </c>
      <c r="O2743" s="10">
        <v>0.2</v>
      </c>
      <c r="P2743" s="9">
        <v>1</v>
      </c>
      <c r="Q2743" s="10">
        <v>0.44999999999999996</v>
      </c>
      <c r="R2743" s="9">
        <v>0.90439999999999998</v>
      </c>
      <c r="S2743" s="9">
        <v>0.37788565730527068</v>
      </c>
      <c r="T2743" s="11">
        <v>0.84170616200000004</v>
      </c>
      <c r="U2743" s="9">
        <v>0</v>
      </c>
      <c r="V2743" s="10">
        <v>0.88605676475000006</v>
      </c>
      <c r="W2743" s="9">
        <v>0.75</v>
      </c>
      <c r="X2743" s="9">
        <v>3.4949750731594703E-2</v>
      </c>
      <c r="Y2743" s="9">
        <v>0.78</v>
      </c>
      <c r="Z2743" s="9">
        <v>0.5</v>
      </c>
      <c r="AA2743" s="10">
        <v>8.8081583119653931E-2</v>
      </c>
      <c r="AB2743" s="9">
        <v>0.5</v>
      </c>
      <c r="AC2743" s="9">
        <v>0.37370000293478367</v>
      </c>
      <c r="AD2743" s="10">
        <v>0.55473305992558508</v>
      </c>
      <c r="AE2743" s="10">
        <v>0.5132909680055191</v>
      </c>
      <c r="AF2743" s="9" t="e">
        <v>#N/A</v>
      </c>
      <c r="AG2743" s="9" t="e">
        <v>#N/A</v>
      </c>
    </row>
    <row r="2744" spans="3:33">
      <c r="C2744" t="s">
        <v>382</v>
      </c>
      <c r="D2744">
        <v>1997</v>
      </c>
      <c r="E2744" s="9">
        <v>0.5</v>
      </c>
      <c r="F2744" s="9">
        <v>0.5</v>
      </c>
      <c r="G2744" s="9">
        <v>0.31000000000000005</v>
      </c>
      <c r="H2744" s="9">
        <v>0.17500000000000004</v>
      </c>
      <c r="I2744" s="9">
        <v>9.9333333333333329E-2</v>
      </c>
      <c r="J2744" s="9">
        <v>0.5</v>
      </c>
      <c r="K2744" s="10">
        <v>0.5299166666666667</v>
      </c>
      <c r="L2744" s="9">
        <v>0.76780000000000004</v>
      </c>
      <c r="M2744" s="9">
        <v>1</v>
      </c>
      <c r="N2744" s="10">
        <v>0.04</v>
      </c>
      <c r="O2744" s="10">
        <v>0.23</v>
      </c>
      <c r="P2744" s="9">
        <v>1</v>
      </c>
      <c r="Q2744" s="10">
        <v>0.44999999999999996</v>
      </c>
      <c r="R2744" s="9">
        <v>0.90439999999999998</v>
      </c>
      <c r="S2744" s="9">
        <v>0.37788565730527068</v>
      </c>
      <c r="T2744" s="11">
        <v>0.84170616200000004</v>
      </c>
      <c r="U2744" s="9">
        <v>0.4161586793</v>
      </c>
      <c r="V2744" s="10">
        <v>0.90247619625000008</v>
      </c>
      <c r="W2744" s="9">
        <v>0.75</v>
      </c>
      <c r="X2744" s="9">
        <v>3.4949750731594703E-2</v>
      </c>
      <c r="Y2744" s="9">
        <v>0.78</v>
      </c>
      <c r="Z2744" s="9">
        <v>0.5</v>
      </c>
      <c r="AA2744" s="10">
        <v>8.8081583119653931E-2</v>
      </c>
      <c r="AB2744" s="9">
        <v>0.5</v>
      </c>
      <c r="AC2744" s="9">
        <v>0.38380000270903109</v>
      </c>
      <c r="AD2744" s="10">
        <v>0.55592290902549435</v>
      </c>
      <c r="AE2744" s="10">
        <v>0.5135799020855758</v>
      </c>
      <c r="AF2744" s="9" t="e">
        <v>#N/A</v>
      </c>
      <c r="AG2744" s="9" t="e">
        <v>#N/A</v>
      </c>
    </row>
    <row r="2745" spans="3:33">
      <c r="C2745" t="s">
        <v>382</v>
      </c>
      <c r="D2745">
        <v>1998</v>
      </c>
      <c r="E2745" s="9">
        <v>0.5</v>
      </c>
      <c r="F2745" s="9">
        <v>0.5</v>
      </c>
      <c r="G2745" s="9">
        <v>0.31000000000000005</v>
      </c>
      <c r="H2745" s="9">
        <v>0.17500000000000004</v>
      </c>
      <c r="I2745" s="9">
        <v>9.9333333333333329E-2</v>
      </c>
      <c r="J2745" s="9">
        <v>0.5</v>
      </c>
      <c r="K2745" s="10">
        <v>0.5299166666666667</v>
      </c>
      <c r="L2745" s="9">
        <v>0.76419999999999999</v>
      </c>
      <c r="M2745" s="9">
        <v>1</v>
      </c>
      <c r="N2745" s="10">
        <v>0.04</v>
      </c>
      <c r="O2745" s="10">
        <v>0.34</v>
      </c>
      <c r="P2745" s="9">
        <v>1</v>
      </c>
      <c r="Q2745" s="10">
        <v>0.44999999999999996</v>
      </c>
      <c r="R2745" s="9">
        <v>0.90439999999999998</v>
      </c>
      <c r="S2745" s="9">
        <v>0.37788565730527068</v>
      </c>
      <c r="T2745" s="11">
        <v>0.84170616200000004</v>
      </c>
      <c r="U2745" s="9">
        <v>0.93783193970000001</v>
      </c>
      <c r="V2745" s="10">
        <v>0.91889562775</v>
      </c>
      <c r="W2745" s="9">
        <v>0.75</v>
      </c>
      <c r="X2745" s="9">
        <v>3.4949750731594703E-2</v>
      </c>
      <c r="Y2745" s="9">
        <v>0.78</v>
      </c>
      <c r="Z2745" s="9">
        <v>0.5</v>
      </c>
      <c r="AA2745" s="10">
        <v>8.8081583119653931E-2</v>
      </c>
      <c r="AB2745" s="9">
        <v>0.5</v>
      </c>
      <c r="AC2745" s="9">
        <v>0.3939000024832785</v>
      </c>
      <c r="AD2745" s="10">
        <v>0.55711275812540351</v>
      </c>
      <c r="AE2745" s="10">
        <v>0.5138688361656325</v>
      </c>
      <c r="AF2745" s="9" t="e">
        <v>#N/A</v>
      </c>
      <c r="AG2745" s="9" t="e">
        <v>#N/A</v>
      </c>
    </row>
    <row r="2746" spans="3:33">
      <c r="C2746" t="s">
        <v>382</v>
      </c>
      <c r="D2746">
        <v>1999</v>
      </c>
      <c r="E2746" s="9">
        <v>0.5</v>
      </c>
      <c r="F2746" s="9">
        <v>0.5</v>
      </c>
      <c r="G2746" s="9">
        <v>0.31000000000000005</v>
      </c>
      <c r="H2746" s="9">
        <v>0.17500000000000004</v>
      </c>
      <c r="I2746" s="9">
        <v>9.9333333333333329E-2</v>
      </c>
      <c r="J2746" s="9">
        <v>0.5</v>
      </c>
      <c r="K2746" s="10">
        <v>0.5299166666666667</v>
      </c>
      <c r="L2746" s="9">
        <v>0.76060000000000005</v>
      </c>
      <c r="M2746" s="9">
        <v>1</v>
      </c>
      <c r="N2746" s="10">
        <v>0.04</v>
      </c>
      <c r="O2746" s="10">
        <v>0.28999999999999998</v>
      </c>
      <c r="P2746" s="9">
        <v>1</v>
      </c>
      <c r="Q2746" s="10">
        <v>0.44999999999999996</v>
      </c>
      <c r="R2746" s="9">
        <v>0.90439999999999998</v>
      </c>
      <c r="S2746" s="9">
        <v>0.37788565730527068</v>
      </c>
      <c r="T2746" s="11">
        <v>0.84170616200000004</v>
      </c>
      <c r="U2746" s="9">
        <v>0.47539074399999998</v>
      </c>
      <c r="V2746" s="10">
        <v>0.93531505925000002</v>
      </c>
      <c r="W2746" s="9">
        <v>0.75</v>
      </c>
      <c r="X2746" s="9">
        <v>3.4949750731594703E-2</v>
      </c>
      <c r="Y2746" s="9">
        <v>0.78</v>
      </c>
      <c r="Z2746" s="9">
        <v>0.5</v>
      </c>
      <c r="AA2746" s="10">
        <v>8.8081583119653931E-2</v>
      </c>
      <c r="AB2746" s="9">
        <v>0.5</v>
      </c>
      <c r="AC2746" s="9">
        <v>0.40400000225752591</v>
      </c>
      <c r="AD2746" s="10">
        <v>0.55830260722531277</v>
      </c>
      <c r="AE2746" s="10">
        <v>0.51415777024568921</v>
      </c>
      <c r="AF2746" s="9" t="e">
        <v>#N/A</v>
      </c>
      <c r="AG2746" s="9" t="e">
        <v>#N/A</v>
      </c>
    </row>
    <row r="2747" spans="3:33">
      <c r="C2747" t="s">
        <v>382</v>
      </c>
      <c r="D2747">
        <v>2000</v>
      </c>
      <c r="E2747" s="9">
        <v>0.5</v>
      </c>
      <c r="F2747" s="9">
        <v>0.5</v>
      </c>
      <c r="G2747" s="9">
        <v>0.31000000000000005</v>
      </c>
      <c r="H2747" s="9">
        <v>0.17500000000000004</v>
      </c>
      <c r="I2747" s="9">
        <v>9.9333333333333329E-2</v>
      </c>
      <c r="J2747" s="9">
        <v>0.5</v>
      </c>
      <c r="K2747" s="10">
        <v>0.5299166666666667</v>
      </c>
      <c r="L2747" s="9">
        <v>0.75700000000000001</v>
      </c>
      <c r="M2747" s="9">
        <v>1</v>
      </c>
      <c r="N2747" s="10">
        <v>0.04</v>
      </c>
      <c r="O2747" s="10">
        <v>0.32</v>
      </c>
      <c r="P2747" s="9">
        <v>1</v>
      </c>
      <c r="Q2747" s="10">
        <v>0.44999999999999996</v>
      </c>
      <c r="R2747" s="9">
        <v>0.90439999999999998</v>
      </c>
      <c r="S2747" s="9">
        <v>0.37788565730527068</v>
      </c>
      <c r="T2747" s="11">
        <v>0.84170616200000004</v>
      </c>
      <c r="U2747" s="9">
        <v>0.55648661909999997</v>
      </c>
      <c r="V2747" s="10">
        <v>0.95173449075000005</v>
      </c>
      <c r="W2747" s="9">
        <v>0.75</v>
      </c>
      <c r="X2747" s="9">
        <v>3.4949750731594703E-2</v>
      </c>
      <c r="Y2747" s="9">
        <v>0.78</v>
      </c>
      <c r="Z2747" s="9">
        <v>0.5</v>
      </c>
      <c r="AA2747" s="10">
        <v>8.8081583119653931E-2</v>
      </c>
      <c r="AB2747" s="9">
        <v>0.5</v>
      </c>
      <c r="AC2747" s="9">
        <v>0.41410000203177333</v>
      </c>
      <c r="AD2747" s="10">
        <v>0.55949245632522193</v>
      </c>
      <c r="AE2747" s="10">
        <v>0.51444670432574602</v>
      </c>
      <c r="AF2747" s="9" t="e">
        <v>#N/A</v>
      </c>
      <c r="AG2747" s="9" t="e">
        <v>#N/A</v>
      </c>
    </row>
    <row r="2748" spans="3:33">
      <c r="C2748" t="s">
        <v>382</v>
      </c>
      <c r="D2748">
        <v>2001</v>
      </c>
      <c r="E2748" s="9">
        <v>0.5</v>
      </c>
      <c r="F2748" s="9">
        <v>0.5</v>
      </c>
      <c r="G2748" s="9">
        <v>0.31000000000000005</v>
      </c>
      <c r="H2748" s="9">
        <v>0.17500000000000004</v>
      </c>
      <c r="I2748" s="9">
        <v>9.9333333333333329E-2</v>
      </c>
      <c r="J2748" s="9">
        <v>0.5</v>
      </c>
      <c r="K2748" s="10">
        <v>0.5299166666666667</v>
      </c>
      <c r="L2748" s="9">
        <v>0.75340000000000007</v>
      </c>
      <c r="M2748" s="9">
        <v>1</v>
      </c>
      <c r="N2748" s="10">
        <v>0.04</v>
      </c>
      <c r="O2748" s="10">
        <v>0.32</v>
      </c>
      <c r="P2748" s="9">
        <v>1</v>
      </c>
      <c r="Q2748" s="10">
        <v>0.44999999999999996</v>
      </c>
      <c r="R2748" s="9">
        <v>0.90439999999999998</v>
      </c>
      <c r="S2748" s="9">
        <v>0.37788565730527068</v>
      </c>
      <c r="T2748" s="11">
        <v>0.84170616200000004</v>
      </c>
      <c r="U2748" s="9">
        <v>0.54539408049999993</v>
      </c>
      <c r="V2748" s="10">
        <v>0.89163088889999997</v>
      </c>
      <c r="W2748" s="9">
        <v>0.75</v>
      </c>
      <c r="X2748" s="9">
        <v>3.4949750731594703E-2</v>
      </c>
      <c r="Y2748" s="9">
        <v>0.78</v>
      </c>
      <c r="Z2748" s="9">
        <v>0.5</v>
      </c>
      <c r="AA2748" s="10">
        <v>8.8081583119653931E-2</v>
      </c>
      <c r="AB2748" s="9">
        <v>0.5</v>
      </c>
      <c r="AC2748" s="9">
        <v>0.42420000180602074</v>
      </c>
      <c r="AD2748" s="10">
        <v>0.47321794351867297</v>
      </c>
      <c r="AE2748" s="10">
        <v>0.53544712025710706</v>
      </c>
      <c r="AF2748" s="9" t="e">
        <v>#N/A</v>
      </c>
      <c r="AG2748" s="9" t="e">
        <v>#N/A</v>
      </c>
    </row>
    <row r="2749" spans="3:33">
      <c r="C2749" t="s">
        <v>382</v>
      </c>
      <c r="D2749">
        <v>2002</v>
      </c>
      <c r="E2749" s="9">
        <v>0.5</v>
      </c>
      <c r="F2749" s="9">
        <v>0.5</v>
      </c>
      <c r="G2749" s="9">
        <v>0.31000000000000005</v>
      </c>
      <c r="H2749" s="9">
        <v>0.17500000000000004</v>
      </c>
      <c r="I2749" s="9">
        <v>9.9333333333333329E-2</v>
      </c>
      <c r="J2749" s="9">
        <v>0.5</v>
      </c>
      <c r="K2749" s="10">
        <v>0.5299166666666667</v>
      </c>
      <c r="L2749" s="9">
        <v>0.74980000000000002</v>
      </c>
      <c r="M2749" s="9">
        <v>1</v>
      </c>
      <c r="N2749" s="10">
        <v>0.04</v>
      </c>
      <c r="O2749" s="10">
        <v>0.28000000000000003</v>
      </c>
      <c r="P2749" s="9">
        <v>1</v>
      </c>
      <c r="Q2749" s="10">
        <v>0.44999999999999996</v>
      </c>
      <c r="R2749" s="9">
        <v>0.90439999999999998</v>
      </c>
      <c r="S2749" s="9">
        <v>0.37788565730527068</v>
      </c>
      <c r="T2749" s="11">
        <v>0.84170616200000004</v>
      </c>
      <c r="U2749" s="9">
        <v>0.46274627459999995</v>
      </c>
      <c r="V2749" s="10">
        <v>0.83152728705000001</v>
      </c>
      <c r="W2749" s="9">
        <v>0.75</v>
      </c>
      <c r="X2749" s="9">
        <v>3.4949750731594703E-2</v>
      </c>
      <c r="Y2749" s="9">
        <v>0.78</v>
      </c>
      <c r="Z2749" s="9">
        <v>0.5</v>
      </c>
      <c r="AA2749" s="10">
        <v>8.8081583119653931E-2</v>
      </c>
      <c r="AB2749" s="9">
        <v>0.5</v>
      </c>
      <c r="AC2749" s="9">
        <v>0.43430000158026816</v>
      </c>
      <c r="AD2749" s="10">
        <v>0.386943430712124</v>
      </c>
      <c r="AE2749" s="10">
        <v>0.55644753618846798</v>
      </c>
      <c r="AF2749" s="9" t="e">
        <v>#N/A</v>
      </c>
      <c r="AG2749" s="9" t="e">
        <v>#N/A</v>
      </c>
    </row>
    <row r="2750" spans="3:33">
      <c r="C2750" t="s">
        <v>382</v>
      </c>
      <c r="D2750">
        <v>2003</v>
      </c>
      <c r="E2750" s="9">
        <v>0.5</v>
      </c>
      <c r="F2750" s="9">
        <v>0.5</v>
      </c>
      <c r="G2750" s="9">
        <v>0.31000000000000005</v>
      </c>
      <c r="H2750" s="9">
        <v>0.17500000000000004</v>
      </c>
      <c r="I2750" s="9">
        <v>9.9333333333333329E-2</v>
      </c>
      <c r="J2750" s="9">
        <v>0.5</v>
      </c>
      <c r="K2750" s="10">
        <v>0.5299166666666667</v>
      </c>
      <c r="L2750" s="9">
        <v>0.74620000000000009</v>
      </c>
      <c r="M2750" s="9">
        <v>1</v>
      </c>
      <c r="N2750" s="10">
        <v>0.04</v>
      </c>
      <c r="O2750" s="10">
        <v>0.26</v>
      </c>
      <c r="P2750" s="9">
        <v>1</v>
      </c>
      <c r="Q2750" s="10">
        <v>0.44999999999999996</v>
      </c>
      <c r="R2750" s="9">
        <v>0.90439999999999998</v>
      </c>
      <c r="S2750" s="9">
        <v>0.37788565730527068</v>
      </c>
      <c r="T2750" s="11">
        <v>0.84170616200000004</v>
      </c>
      <c r="U2750" s="9">
        <v>0.47328571869999997</v>
      </c>
      <c r="V2750" s="10">
        <v>0.77142368520000004</v>
      </c>
      <c r="W2750" s="9">
        <v>0.75</v>
      </c>
      <c r="X2750" s="9">
        <v>3.4949750731594703E-2</v>
      </c>
      <c r="Y2750" s="9">
        <v>0.78</v>
      </c>
      <c r="Z2750" s="9">
        <v>0.5</v>
      </c>
      <c r="AA2750" s="10">
        <v>8.8081583119653931E-2</v>
      </c>
      <c r="AB2750" s="9">
        <v>0.5</v>
      </c>
      <c r="AC2750" s="9">
        <v>0.44440000135451557</v>
      </c>
      <c r="AD2750" s="10">
        <v>0.45353189985552794</v>
      </c>
      <c r="AE2750" s="10">
        <v>0.53841229430344006</v>
      </c>
      <c r="AF2750" s="9" t="e">
        <v>#N/A</v>
      </c>
      <c r="AG2750" s="9" t="e">
        <v>#N/A</v>
      </c>
    </row>
    <row r="2751" spans="3:33">
      <c r="C2751" t="s">
        <v>382</v>
      </c>
      <c r="D2751">
        <v>2004</v>
      </c>
      <c r="E2751" s="9">
        <v>0.5</v>
      </c>
      <c r="F2751" s="9">
        <v>0.5</v>
      </c>
      <c r="G2751" s="9">
        <v>0.31000000000000005</v>
      </c>
      <c r="H2751" s="9">
        <v>0.17500000000000004</v>
      </c>
      <c r="I2751" s="9">
        <v>9.9333333333333329E-2</v>
      </c>
      <c r="J2751" s="9">
        <v>0.5</v>
      </c>
      <c r="K2751" s="10">
        <v>0.5299166666666667</v>
      </c>
      <c r="L2751" s="9">
        <v>0.74260000000000004</v>
      </c>
      <c r="M2751" s="9">
        <v>1</v>
      </c>
      <c r="N2751" s="10">
        <v>0.04</v>
      </c>
      <c r="O2751" s="10">
        <v>0.36</v>
      </c>
      <c r="P2751" s="9">
        <v>1</v>
      </c>
      <c r="Q2751" s="10">
        <v>0.44999999999999996</v>
      </c>
      <c r="R2751" s="9">
        <v>0.90439999999999998</v>
      </c>
      <c r="S2751" s="9">
        <v>0.37788565730527068</v>
      </c>
      <c r="T2751" s="11">
        <v>0.84170616200000004</v>
      </c>
      <c r="U2751" s="9">
        <v>0.43689595930000003</v>
      </c>
      <c r="V2751" s="10">
        <v>0.71132008334999997</v>
      </c>
      <c r="W2751" s="9">
        <v>0.75</v>
      </c>
      <c r="X2751" s="9">
        <v>3.4949750731594703E-2</v>
      </c>
      <c r="Y2751" s="9">
        <v>0.78</v>
      </c>
      <c r="Z2751" s="9">
        <v>0.5</v>
      </c>
      <c r="AA2751" s="10">
        <v>8.8081583119653931E-2</v>
      </c>
      <c r="AB2751" s="9">
        <v>0.5</v>
      </c>
      <c r="AC2751" s="9">
        <v>0.45450000112876299</v>
      </c>
      <c r="AD2751" s="10">
        <v>0.43228889331722398</v>
      </c>
      <c r="AE2751" s="10">
        <v>0.51510307711263459</v>
      </c>
      <c r="AF2751" s="9" t="e">
        <v>#N/A</v>
      </c>
      <c r="AG2751" s="9" t="e">
        <v>#N/A</v>
      </c>
    </row>
    <row r="2752" spans="3:33">
      <c r="C2752" t="s">
        <v>382</v>
      </c>
      <c r="D2752">
        <v>2005</v>
      </c>
      <c r="E2752" s="9">
        <v>0.5</v>
      </c>
      <c r="F2752" s="9">
        <v>0.5</v>
      </c>
      <c r="G2752" s="9">
        <v>0.31000000000000005</v>
      </c>
      <c r="H2752" s="9">
        <v>0.17500000000000004</v>
      </c>
      <c r="I2752" s="9">
        <v>9.9333333333333329E-2</v>
      </c>
      <c r="J2752" s="9">
        <v>0.5</v>
      </c>
      <c r="K2752" s="10">
        <v>0.5299166666666667</v>
      </c>
      <c r="L2752" s="9">
        <v>0.7390000000000001</v>
      </c>
      <c r="M2752" s="9">
        <v>1</v>
      </c>
      <c r="N2752" s="10">
        <v>0.04</v>
      </c>
      <c r="O2752" s="10">
        <v>0.31</v>
      </c>
      <c r="P2752" s="9">
        <v>1</v>
      </c>
      <c r="Q2752" s="10">
        <v>0.44999999999999996</v>
      </c>
      <c r="R2752" s="9">
        <v>0.90439999999999998</v>
      </c>
      <c r="S2752" s="9">
        <v>0.37788565730527068</v>
      </c>
      <c r="T2752" s="11">
        <v>0.84170616200000004</v>
      </c>
      <c r="U2752" s="9">
        <v>0.4814650426</v>
      </c>
      <c r="V2752" s="10">
        <v>0.6512164815</v>
      </c>
      <c r="W2752" s="9">
        <v>0.75</v>
      </c>
      <c r="X2752" s="9">
        <v>3.4949750731594703E-2</v>
      </c>
      <c r="Y2752" s="9">
        <v>0.78</v>
      </c>
      <c r="Z2752" s="9">
        <v>0.5</v>
      </c>
      <c r="AA2752" s="10">
        <v>8.8081583119653931E-2</v>
      </c>
      <c r="AB2752" s="9">
        <v>0.5</v>
      </c>
      <c r="AC2752" s="9">
        <v>0.46460000090301035</v>
      </c>
      <c r="AD2752" s="10">
        <v>0.36517123492227599</v>
      </c>
      <c r="AE2752" s="10">
        <v>0.46288441718767198</v>
      </c>
      <c r="AF2752" s="9" t="e">
        <v>#N/A</v>
      </c>
      <c r="AG2752" s="9" t="e">
        <v>#N/A</v>
      </c>
    </row>
    <row r="2753" spans="3:33">
      <c r="C2753" t="s">
        <v>382</v>
      </c>
      <c r="D2753">
        <v>2006</v>
      </c>
      <c r="E2753" s="9">
        <v>0.5</v>
      </c>
      <c r="F2753" s="9">
        <v>0.5</v>
      </c>
      <c r="G2753" s="9">
        <v>0.31000000000000005</v>
      </c>
      <c r="H2753" s="9">
        <v>0.17500000000000004</v>
      </c>
      <c r="I2753" s="9">
        <v>9.9333333333333329E-2</v>
      </c>
      <c r="J2753" s="9">
        <v>0.5</v>
      </c>
      <c r="K2753" s="10">
        <v>0.5299166666666667</v>
      </c>
      <c r="L2753" s="9">
        <v>0.73499999999999999</v>
      </c>
      <c r="M2753" s="9">
        <v>1</v>
      </c>
      <c r="N2753" s="10">
        <v>0.04</v>
      </c>
      <c r="O2753" s="10">
        <v>0.34</v>
      </c>
      <c r="P2753" s="9">
        <v>1</v>
      </c>
      <c r="Q2753" s="10">
        <v>0.44999999999999996</v>
      </c>
      <c r="R2753" s="9">
        <v>0.90439999999999998</v>
      </c>
      <c r="S2753" s="9">
        <v>0.37788565730527068</v>
      </c>
      <c r="T2753" s="11">
        <v>0.84170616200000004</v>
      </c>
      <c r="U2753" s="9">
        <v>0.41582113200000004</v>
      </c>
      <c r="V2753" s="10">
        <v>0.62234803758333335</v>
      </c>
      <c r="W2753" s="9">
        <v>0.75</v>
      </c>
      <c r="X2753" s="9">
        <v>3.4949750731594703E-2</v>
      </c>
      <c r="Y2753" s="9">
        <v>0.78</v>
      </c>
      <c r="Z2753" s="9">
        <v>0.5</v>
      </c>
      <c r="AA2753" s="10">
        <v>8.8081583119653931E-2</v>
      </c>
      <c r="AB2753" s="9">
        <v>0.5</v>
      </c>
      <c r="AC2753" s="9">
        <v>0.47470000067725776</v>
      </c>
      <c r="AD2753" s="10">
        <v>0.26754562485778</v>
      </c>
      <c r="AE2753" s="10">
        <v>0.47753674060049606</v>
      </c>
      <c r="AF2753" s="9" t="e">
        <v>#N/A</v>
      </c>
      <c r="AG2753" s="9" t="e">
        <v>#N/A</v>
      </c>
    </row>
    <row r="2754" spans="3:33">
      <c r="C2754" t="s">
        <v>382</v>
      </c>
      <c r="D2754">
        <v>2007</v>
      </c>
      <c r="E2754" s="9">
        <v>0.5</v>
      </c>
      <c r="F2754" s="9">
        <v>0.5</v>
      </c>
      <c r="G2754" s="9">
        <v>0.31000000000000005</v>
      </c>
      <c r="H2754" s="9">
        <v>0.17500000000000004</v>
      </c>
      <c r="I2754" s="9">
        <v>9.9333333333333329E-2</v>
      </c>
      <c r="J2754" s="9">
        <v>0.5</v>
      </c>
      <c r="K2754" s="10">
        <v>0.5299166666666667</v>
      </c>
      <c r="L2754" s="9">
        <v>0.73099999999999998</v>
      </c>
      <c r="M2754" s="9">
        <v>1</v>
      </c>
      <c r="N2754" s="10">
        <v>0.04</v>
      </c>
      <c r="O2754" s="10">
        <v>0.33</v>
      </c>
      <c r="P2754" s="9">
        <v>1</v>
      </c>
      <c r="Q2754" s="10">
        <v>0.44999999999999996</v>
      </c>
      <c r="R2754" s="9">
        <v>0.90439999999999998</v>
      </c>
      <c r="S2754" s="9">
        <v>0.37788565730527068</v>
      </c>
      <c r="T2754" s="11">
        <v>0.84170616200000004</v>
      </c>
      <c r="U2754" s="9">
        <v>0.32639367389999996</v>
      </c>
      <c r="V2754" s="10">
        <v>0.59347959366666669</v>
      </c>
      <c r="W2754" s="9">
        <v>0.75</v>
      </c>
      <c r="X2754" s="9">
        <v>3.4949750731594703E-2</v>
      </c>
      <c r="Y2754" s="9">
        <v>0.78</v>
      </c>
      <c r="Z2754" s="9">
        <v>0.5</v>
      </c>
      <c r="AA2754" s="10">
        <v>8.8081583119653931E-2</v>
      </c>
      <c r="AB2754" s="9">
        <v>0.5</v>
      </c>
      <c r="AC2754" s="9">
        <v>0.48480000045150518</v>
      </c>
      <c r="AD2754" s="10">
        <v>0.28055629727687598</v>
      </c>
      <c r="AE2754" s="10">
        <v>0.51295938232063887</v>
      </c>
      <c r="AF2754" s="9" t="e">
        <v>#N/A</v>
      </c>
      <c r="AG2754" s="9" t="e">
        <v>#N/A</v>
      </c>
    </row>
    <row r="2755" spans="3:33">
      <c r="C2755" t="s">
        <v>382</v>
      </c>
      <c r="D2755">
        <v>2008</v>
      </c>
      <c r="E2755" s="9">
        <v>0.5</v>
      </c>
      <c r="F2755" s="9">
        <v>0.5</v>
      </c>
      <c r="G2755" s="9">
        <v>0.31000000000000005</v>
      </c>
      <c r="H2755" s="9">
        <v>0.17500000000000004</v>
      </c>
      <c r="I2755" s="9">
        <v>9.9333333333333329E-2</v>
      </c>
      <c r="J2755" s="9">
        <v>0.5</v>
      </c>
      <c r="K2755" s="10">
        <v>0.5299166666666667</v>
      </c>
      <c r="L2755" s="9">
        <v>0.72699999999999998</v>
      </c>
      <c r="M2755" s="9">
        <v>1</v>
      </c>
      <c r="N2755" s="10">
        <v>0.04</v>
      </c>
      <c r="O2755" s="10">
        <v>0.33659999985247852</v>
      </c>
      <c r="P2755" s="9">
        <v>1</v>
      </c>
      <c r="Q2755" s="10">
        <v>0.44999999999999996</v>
      </c>
      <c r="R2755" s="9">
        <v>0.90439999999999998</v>
      </c>
      <c r="S2755" s="9">
        <v>0.37788565730527068</v>
      </c>
      <c r="T2755" s="11">
        <v>0.84170616200000004</v>
      </c>
      <c r="U2755" s="9">
        <v>0.21832689229999999</v>
      </c>
      <c r="V2755" s="10">
        <v>0.56461114975000004</v>
      </c>
      <c r="W2755" s="9">
        <v>0.75</v>
      </c>
      <c r="X2755" s="9">
        <v>3.4949750731594703E-2</v>
      </c>
      <c r="Y2755" s="9">
        <v>0.78</v>
      </c>
      <c r="Z2755" s="9">
        <v>0.5</v>
      </c>
      <c r="AA2755" s="10">
        <v>8.8081583119653931E-2</v>
      </c>
      <c r="AB2755" s="9">
        <v>0.5</v>
      </c>
      <c r="AC2755" s="9">
        <v>0.49490000022575259</v>
      </c>
      <c r="AD2755" s="10">
        <v>0.33887938379443</v>
      </c>
      <c r="AE2755" s="10">
        <v>0.54369224296626206</v>
      </c>
      <c r="AF2755" s="9" t="e">
        <v>#N/A</v>
      </c>
      <c r="AG2755" s="9" t="e">
        <v>#N/A</v>
      </c>
    </row>
    <row r="2756" spans="3:33">
      <c r="C2756" t="s">
        <v>382</v>
      </c>
      <c r="D2756">
        <v>2009</v>
      </c>
      <c r="E2756" s="9">
        <v>0.5</v>
      </c>
      <c r="F2756" s="9">
        <v>0.5</v>
      </c>
      <c r="G2756" s="9">
        <v>0.31000000000000005</v>
      </c>
      <c r="H2756" s="9">
        <v>0.17500000000000004</v>
      </c>
      <c r="I2756" s="9">
        <v>9.9333333333333329E-2</v>
      </c>
      <c r="J2756" s="9">
        <v>0.5</v>
      </c>
      <c r="K2756" s="10">
        <v>0.5299166666666667</v>
      </c>
      <c r="L2756" s="9">
        <v>0.72299999999999998</v>
      </c>
      <c r="M2756" s="9">
        <v>1</v>
      </c>
      <c r="N2756" s="10">
        <v>0.04</v>
      </c>
      <c r="O2756" s="10">
        <v>0.34319999970495702</v>
      </c>
      <c r="P2756" s="9">
        <v>1</v>
      </c>
      <c r="Q2756" s="10">
        <v>0.44999999999999996</v>
      </c>
      <c r="R2756" s="9">
        <v>0.90439999999999998</v>
      </c>
      <c r="S2756" s="9">
        <v>0.37788565730527068</v>
      </c>
      <c r="T2756" s="11">
        <v>0.84170616200000004</v>
      </c>
      <c r="U2756" s="9">
        <v>0</v>
      </c>
      <c r="V2756" s="10">
        <v>0.57590337249259926</v>
      </c>
      <c r="W2756" s="9">
        <v>0.75</v>
      </c>
      <c r="X2756" s="9">
        <v>3.4949750731594703E-2</v>
      </c>
      <c r="Y2756" s="9">
        <v>0.78</v>
      </c>
      <c r="Z2756" s="9">
        <v>0.5</v>
      </c>
      <c r="AA2756" s="10">
        <v>8.8081583119653931E-2</v>
      </c>
      <c r="AB2756" s="9">
        <v>0.5</v>
      </c>
      <c r="AC2756" s="9">
        <v>0.505</v>
      </c>
      <c r="AD2756" s="10">
        <v>0.40335071159151398</v>
      </c>
      <c r="AE2756" s="10">
        <v>0.51768201315763984</v>
      </c>
      <c r="AF2756" s="9" t="e">
        <v>#N/A</v>
      </c>
      <c r="AG2756" s="9" t="e">
        <v>#N/A</v>
      </c>
    </row>
    <row r="2757" spans="3:33">
      <c r="C2757" t="s">
        <v>382</v>
      </c>
      <c r="D2757">
        <v>2010</v>
      </c>
      <c r="E2757" s="9">
        <v>0.5</v>
      </c>
      <c r="F2757" s="9">
        <v>0.5</v>
      </c>
      <c r="G2757" s="9">
        <v>0.31000000000000005</v>
      </c>
      <c r="H2757" s="9">
        <v>0.17500000000000004</v>
      </c>
      <c r="I2757" s="9">
        <v>9.9333333333333329E-2</v>
      </c>
      <c r="J2757" s="9">
        <v>0.5</v>
      </c>
      <c r="K2757" s="10">
        <v>0.5299166666666667</v>
      </c>
      <c r="L2757" s="9">
        <v>0.73022999983839698</v>
      </c>
      <c r="M2757" s="9">
        <v>1</v>
      </c>
      <c r="N2757" s="10">
        <v>0.04</v>
      </c>
      <c r="O2757" s="10">
        <v>0.34979999955743551</v>
      </c>
      <c r="P2757" s="9">
        <v>1</v>
      </c>
      <c r="Q2757" s="10">
        <v>0.44999999999999996</v>
      </c>
      <c r="R2757" s="9">
        <v>0.90439999999999998</v>
      </c>
      <c r="S2757" s="9">
        <v>0.37788565730527068</v>
      </c>
      <c r="T2757" s="11">
        <v>0.84170616200000004</v>
      </c>
      <c r="U2757" s="9">
        <v>0</v>
      </c>
      <c r="V2757" s="10">
        <v>0.58719559523519838</v>
      </c>
      <c r="W2757" s="9">
        <v>0.75</v>
      </c>
      <c r="X2757" s="9">
        <v>3.4949750731594703E-2</v>
      </c>
      <c r="Y2757" s="9">
        <v>0.78</v>
      </c>
      <c r="Z2757" s="9">
        <v>0.5</v>
      </c>
      <c r="AA2757" s="10">
        <v>8.8081583119653931E-2</v>
      </c>
      <c r="AB2757" s="9">
        <v>0.5</v>
      </c>
      <c r="AC2757" s="9">
        <v>0.45799999999999996</v>
      </c>
      <c r="AD2757" s="10">
        <v>0.40431720445399605</v>
      </c>
      <c r="AE2757" s="10">
        <v>0.51750519303001563</v>
      </c>
      <c r="AF2757" s="9" t="e">
        <v>#N/A</v>
      </c>
      <c r="AG2757" s="9" t="e">
        <v>#N/A</v>
      </c>
    </row>
    <row r="2758" spans="3:33">
      <c r="C2758" t="s">
        <v>384</v>
      </c>
      <c r="D2758">
        <v>1995</v>
      </c>
      <c r="E2758" s="9">
        <v>0.97807481159420295</v>
      </c>
      <c r="F2758" s="9">
        <v>1.15E-2</v>
      </c>
      <c r="G2758" s="9">
        <v>0.48</v>
      </c>
      <c r="H2758" s="9">
        <v>0.30000000000000004</v>
      </c>
      <c r="I2758" s="9">
        <v>0.27933333333333332</v>
      </c>
      <c r="J2758" s="9">
        <v>0.87</v>
      </c>
      <c r="K2758" s="10">
        <v>0.62008333333333332</v>
      </c>
      <c r="L2758" s="9">
        <v>0.66799999999999993</v>
      </c>
      <c r="M2758" s="9">
        <v>0.99164944766381813</v>
      </c>
      <c r="N2758" s="10">
        <v>1</v>
      </c>
      <c r="O2758" s="10">
        <v>0.1</v>
      </c>
      <c r="P2758" s="9">
        <v>0.40799999982118607</v>
      </c>
      <c r="Q2758" s="10">
        <v>0.20749999999999999</v>
      </c>
      <c r="R2758" s="9">
        <v>0.98119999999999996</v>
      </c>
      <c r="S2758" s="9">
        <v>0.52598487804878202</v>
      </c>
      <c r="T2758" s="11">
        <v>0.89816124399999997</v>
      </c>
      <c r="U2758" s="9">
        <v>5.3154284900000003E-3</v>
      </c>
      <c r="V2758" s="10">
        <v>0.78201286950000004</v>
      </c>
      <c r="W2758" s="9">
        <v>9.1709478619887708E-3</v>
      </c>
      <c r="X2758" s="9">
        <v>0.11909779706789</v>
      </c>
      <c r="Y2758" s="9">
        <v>0.8</v>
      </c>
      <c r="Z2758" s="9">
        <v>0.78</v>
      </c>
      <c r="AA2758" s="10">
        <v>0.11031439602868176</v>
      </c>
      <c r="AB2758" s="9">
        <v>0.68399999620000007</v>
      </c>
      <c r="AC2758" s="9">
        <v>0.44344000086188318</v>
      </c>
      <c r="AD2758" s="10">
        <v>0.39549104874747787</v>
      </c>
      <c r="AE2758" s="10">
        <v>0.29673339009433219</v>
      </c>
      <c r="AF2758" s="9">
        <v>6.7452021082738535E-4</v>
      </c>
      <c r="AG2758" s="9">
        <v>3.9639571428571434E-2</v>
      </c>
    </row>
    <row r="2759" spans="3:33">
      <c r="C2759" t="s">
        <v>384</v>
      </c>
      <c r="D2759">
        <v>1996</v>
      </c>
      <c r="E2759" s="9">
        <v>0.97807481159420295</v>
      </c>
      <c r="F2759" s="9">
        <v>1.15E-2</v>
      </c>
      <c r="G2759" s="9">
        <v>0.47399999999999998</v>
      </c>
      <c r="H2759" s="9">
        <v>0.30000000000000004</v>
      </c>
      <c r="I2759" s="9">
        <v>0.27933333333333332</v>
      </c>
      <c r="J2759" s="9">
        <v>0.872</v>
      </c>
      <c r="K2759" s="10">
        <v>0.62008333333333332</v>
      </c>
      <c r="L2759" s="9">
        <v>0.66139999999999999</v>
      </c>
      <c r="M2759" s="9">
        <v>0.99166219469939132</v>
      </c>
      <c r="N2759" s="10">
        <v>1</v>
      </c>
      <c r="O2759" s="10">
        <v>0.14000000000000001</v>
      </c>
      <c r="P2759" s="9">
        <v>0.4</v>
      </c>
      <c r="Q2759" s="10">
        <v>0.20749999999999999</v>
      </c>
      <c r="R2759" s="9">
        <v>0.98119999999999996</v>
      </c>
      <c r="S2759" s="9">
        <v>0.52183707317073202</v>
      </c>
      <c r="T2759" s="11">
        <v>0.89816124399999997</v>
      </c>
      <c r="U2759" s="9">
        <v>1.6826265279999999E-2</v>
      </c>
      <c r="V2759" s="10">
        <v>0.73983414260000002</v>
      </c>
      <c r="W2759" s="9">
        <v>9.1709478619887708E-3</v>
      </c>
      <c r="X2759" s="9">
        <v>0.11909779706789</v>
      </c>
      <c r="Y2759" s="9">
        <v>0.8</v>
      </c>
      <c r="Z2759" s="9">
        <v>0.78</v>
      </c>
      <c r="AA2759" s="10">
        <v>0.11031439602868176</v>
      </c>
      <c r="AB2759" s="9">
        <v>0.68399999620000007</v>
      </c>
      <c r="AC2759" s="9">
        <v>0.45308000064641241</v>
      </c>
      <c r="AD2759" s="10">
        <v>0.393358213056276</v>
      </c>
      <c r="AE2759" s="10">
        <v>0.29258509202760596</v>
      </c>
      <c r="AF2759" s="9">
        <v>6.8857271489243706E-4</v>
      </c>
      <c r="AG2759" s="9">
        <v>3.9766285714285719E-2</v>
      </c>
    </row>
    <row r="2760" spans="3:33">
      <c r="C2760" t="s">
        <v>384</v>
      </c>
      <c r="D2760">
        <v>1997</v>
      </c>
      <c r="E2760" s="9">
        <v>0.97807481159420295</v>
      </c>
      <c r="F2760" s="9">
        <v>1.15E-2</v>
      </c>
      <c r="G2760" s="9">
        <v>0.46799999999999997</v>
      </c>
      <c r="H2760" s="9">
        <v>0.30000000000000004</v>
      </c>
      <c r="I2760" s="9">
        <v>0.27933333333333332</v>
      </c>
      <c r="J2760" s="9">
        <v>0.874</v>
      </c>
      <c r="K2760" s="10">
        <v>0.62008333333333332</v>
      </c>
      <c r="L2760" s="9">
        <v>0.65480000000000005</v>
      </c>
      <c r="M2760" s="9">
        <v>0.99167095566225749</v>
      </c>
      <c r="N2760" s="10">
        <v>1</v>
      </c>
      <c r="O2760" s="10">
        <v>0.14000000000000001</v>
      </c>
      <c r="P2760" s="9">
        <v>0.53499999999999992</v>
      </c>
      <c r="Q2760" s="10">
        <v>0.20749999999999999</v>
      </c>
      <c r="R2760" s="9">
        <v>0.98119999999999996</v>
      </c>
      <c r="S2760" s="9">
        <v>0.51779317073170805</v>
      </c>
      <c r="T2760" s="11">
        <v>0.89816124399999997</v>
      </c>
      <c r="U2760" s="9">
        <v>5.8891559520000004E-2</v>
      </c>
      <c r="V2760" s="10">
        <v>0.6976554157</v>
      </c>
      <c r="W2760" s="9">
        <v>9.1709478619887708E-3</v>
      </c>
      <c r="X2760" s="9">
        <v>0.11909779706789</v>
      </c>
      <c r="Y2760" s="9">
        <v>0.8</v>
      </c>
      <c r="Z2760" s="9">
        <v>0.78</v>
      </c>
      <c r="AA2760" s="10">
        <v>0.11031439602868176</v>
      </c>
      <c r="AB2760" s="9">
        <v>0.68399999620000007</v>
      </c>
      <c r="AC2760" s="9">
        <v>0.46272000043094158</v>
      </c>
      <c r="AD2760" s="10">
        <v>0.37550420779750299</v>
      </c>
      <c r="AE2760" s="10">
        <v>0.27842825234652502</v>
      </c>
      <c r="AF2760" s="9">
        <v>7.0262521895748898E-4</v>
      </c>
      <c r="AG2760" s="9">
        <v>4.2325571428571428E-2</v>
      </c>
    </row>
    <row r="2761" spans="3:33">
      <c r="C2761" t="s">
        <v>384</v>
      </c>
      <c r="D2761">
        <v>1998</v>
      </c>
      <c r="E2761" s="9">
        <v>0.97807481159420295</v>
      </c>
      <c r="F2761" s="9">
        <v>1.15E-2</v>
      </c>
      <c r="G2761" s="9">
        <v>0.46200000000000008</v>
      </c>
      <c r="H2761" s="9">
        <v>0.30000000000000004</v>
      </c>
      <c r="I2761" s="9">
        <v>0.27933333333333332</v>
      </c>
      <c r="J2761" s="9">
        <v>0.876</v>
      </c>
      <c r="K2761" s="10">
        <v>0.62008333333333332</v>
      </c>
      <c r="L2761" s="9">
        <v>0.64819999999999989</v>
      </c>
      <c r="M2761" s="9">
        <v>0.99167665437826558</v>
      </c>
      <c r="N2761" s="10">
        <v>1</v>
      </c>
      <c r="O2761" s="10">
        <v>0.22</v>
      </c>
      <c r="P2761" s="9">
        <v>0.67</v>
      </c>
      <c r="Q2761" s="10">
        <v>0.20749999999999999</v>
      </c>
      <c r="R2761" s="9">
        <v>0.98119999999999996</v>
      </c>
      <c r="S2761" s="9">
        <v>0.51388341463414799</v>
      </c>
      <c r="T2761" s="11">
        <v>0.89816124399999997</v>
      </c>
      <c r="U2761" s="9">
        <v>5.6612446910000003E-2</v>
      </c>
      <c r="V2761" s="10">
        <v>0.65547668879999998</v>
      </c>
      <c r="W2761" s="9">
        <v>9.1709478619887708E-3</v>
      </c>
      <c r="X2761" s="9">
        <v>0.11909779706789</v>
      </c>
      <c r="Y2761" s="9">
        <v>0.8</v>
      </c>
      <c r="Z2761" s="9">
        <v>0.78</v>
      </c>
      <c r="AA2761" s="10">
        <v>0.11031439602868176</v>
      </c>
      <c r="AB2761" s="9">
        <v>0.68399999620000007</v>
      </c>
      <c r="AC2761" s="9">
        <v>0.47236000021547087</v>
      </c>
      <c r="AD2761" s="10">
        <v>0.35765020253872998</v>
      </c>
      <c r="AE2761" s="10">
        <v>0.26427141266544402</v>
      </c>
      <c r="AF2761" s="9">
        <v>1.69768852916E-3</v>
      </c>
      <c r="AG2761" s="9">
        <v>4.4884857142857143E-2</v>
      </c>
    </row>
    <row r="2762" spans="3:33">
      <c r="C2762" t="s">
        <v>384</v>
      </c>
      <c r="D2762">
        <v>1999</v>
      </c>
      <c r="E2762" s="9">
        <v>0.97807481159420295</v>
      </c>
      <c r="F2762" s="9">
        <v>1.15E-2</v>
      </c>
      <c r="G2762" s="9">
        <v>0.45599999999999996</v>
      </c>
      <c r="H2762" s="9">
        <v>0.30000000000000004</v>
      </c>
      <c r="I2762" s="9">
        <v>0.27933333333333332</v>
      </c>
      <c r="J2762" s="9">
        <v>0.878</v>
      </c>
      <c r="K2762" s="10">
        <v>0.62008333333333332</v>
      </c>
      <c r="L2762" s="9">
        <v>0.64159999999999995</v>
      </c>
      <c r="M2762" s="9">
        <v>0.99168326693219921</v>
      </c>
      <c r="N2762" s="10">
        <v>1</v>
      </c>
      <c r="O2762" s="10">
        <v>0.17</v>
      </c>
      <c r="P2762" s="9">
        <v>0.67125000000000001</v>
      </c>
      <c r="Q2762" s="10">
        <v>0.20749999999999999</v>
      </c>
      <c r="R2762" s="9">
        <v>0.98119999999999996</v>
      </c>
      <c r="S2762" s="9">
        <v>0.50996829268292798</v>
      </c>
      <c r="T2762" s="11">
        <v>0.89816124399999997</v>
      </c>
      <c r="U2762" s="9">
        <v>7.0536216969999996E-2</v>
      </c>
      <c r="V2762" s="10">
        <v>0.61329796189999997</v>
      </c>
      <c r="W2762" s="9">
        <v>9.1709478619887708E-3</v>
      </c>
      <c r="X2762" s="9">
        <v>0.11909779706789</v>
      </c>
      <c r="Y2762" s="9">
        <v>0.8</v>
      </c>
      <c r="Z2762" s="9">
        <v>0.78</v>
      </c>
      <c r="AA2762" s="10">
        <v>0.11031439602868176</v>
      </c>
      <c r="AB2762" s="9">
        <v>0.68399999620000007</v>
      </c>
      <c r="AC2762" s="9">
        <v>0.48200000000000004</v>
      </c>
      <c r="AD2762" s="10">
        <v>0.411675202163304</v>
      </c>
      <c r="AE2762" s="10">
        <v>0.25713838511267101</v>
      </c>
      <c r="AF2762" s="9">
        <v>3.7171020344290004E-3</v>
      </c>
      <c r="AG2762" s="9">
        <v>4.7650035714285714E-2</v>
      </c>
    </row>
    <row r="2763" spans="3:33">
      <c r="C2763" t="s">
        <v>384</v>
      </c>
      <c r="D2763">
        <v>2000</v>
      </c>
      <c r="E2763" s="9">
        <v>0.97807481159420295</v>
      </c>
      <c r="F2763" s="9">
        <v>1.15E-2</v>
      </c>
      <c r="G2763" s="9">
        <v>0.44999999999999996</v>
      </c>
      <c r="H2763" s="9">
        <v>0.30000000000000004</v>
      </c>
      <c r="I2763" s="9">
        <v>0.27933333333333332</v>
      </c>
      <c r="J2763" s="9">
        <v>0.88</v>
      </c>
      <c r="K2763" s="10">
        <v>0.62008333333333332</v>
      </c>
      <c r="L2763" s="9">
        <v>0.63500000000000001</v>
      </c>
      <c r="M2763" s="9">
        <v>0.99168326693219921</v>
      </c>
      <c r="N2763" s="10">
        <v>1</v>
      </c>
      <c r="O2763" s="10">
        <v>0.12</v>
      </c>
      <c r="P2763" s="9">
        <v>0.67249999999999999</v>
      </c>
      <c r="Q2763" s="10">
        <v>0.20749999999999999</v>
      </c>
      <c r="R2763" s="9">
        <v>0.98119999999999996</v>
      </c>
      <c r="S2763" s="9">
        <v>0.50581804878048797</v>
      </c>
      <c r="T2763" s="11">
        <v>0.89816124399999997</v>
      </c>
      <c r="U2763" s="9">
        <v>6.5790287180000004E-2</v>
      </c>
      <c r="V2763" s="10">
        <v>0.57111923499999995</v>
      </c>
      <c r="W2763" s="9">
        <v>9.1709478619887708E-3</v>
      </c>
      <c r="X2763" s="9">
        <v>0.11909779706789</v>
      </c>
      <c r="Y2763" s="9">
        <v>0.8</v>
      </c>
      <c r="Z2763" s="9">
        <v>0.78</v>
      </c>
      <c r="AA2763" s="10">
        <v>0.11031439602868176</v>
      </c>
      <c r="AB2763" s="9">
        <v>0.68399999620000007</v>
      </c>
      <c r="AC2763" s="9">
        <v>0.46399999999999997</v>
      </c>
      <c r="AD2763" s="10">
        <v>0.46570020178787797</v>
      </c>
      <c r="AE2763" s="10">
        <v>0.250005357559898</v>
      </c>
      <c r="AF2763" s="9">
        <v>1.0587080281025112E-2</v>
      </c>
      <c r="AG2763" s="9">
        <v>5.0415214285714285E-2</v>
      </c>
    </row>
    <row r="2764" spans="3:33">
      <c r="C2764" t="s">
        <v>384</v>
      </c>
      <c r="D2764">
        <v>2001</v>
      </c>
      <c r="E2764" s="9">
        <v>0.97807481159420295</v>
      </c>
      <c r="F2764" s="9">
        <v>1.15E-2</v>
      </c>
      <c r="G2764" s="9">
        <v>0.44399999999999995</v>
      </c>
      <c r="H2764" s="9">
        <v>0.30000000000000004</v>
      </c>
      <c r="I2764" s="9">
        <v>0.27933333333333332</v>
      </c>
      <c r="J2764" s="9">
        <v>0.88</v>
      </c>
      <c r="K2764" s="10">
        <v>0.62008333333333332</v>
      </c>
      <c r="L2764" s="9">
        <v>0.62819999999999998</v>
      </c>
      <c r="M2764" s="9">
        <v>0.99168326693219921</v>
      </c>
      <c r="N2764" s="10">
        <v>1</v>
      </c>
      <c r="O2764" s="10">
        <v>0.21</v>
      </c>
      <c r="P2764" s="9">
        <v>0.67374999999999996</v>
      </c>
      <c r="Q2764" s="10">
        <v>0.20749999999999999</v>
      </c>
      <c r="R2764" s="9">
        <v>0.98119999999999996</v>
      </c>
      <c r="S2764" s="9">
        <v>0.50107365853658603</v>
      </c>
      <c r="T2764" s="11">
        <v>0.89816124399999997</v>
      </c>
      <c r="U2764" s="9">
        <v>8.842529415E-2</v>
      </c>
      <c r="V2764" s="10">
        <v>0.54491083374999993</v>
      </c>
      <c r="W2764" s="9">
        <v>9.1709478619887708E-3</v>
      </c>
      <c r="X2764" s="9">
        <v>0.11909779706789</v>
      </c>
      <c r="Y2764" s="9">
        <v>0.8</v>
      </c>
      <c r="Z2764" s="9">
        <v>0.78</v>
      </c>
      <c r="AA2764" s="10">
        <v>0.11031439602868176</v>
      </c>
      <c r="AB2764" s="9">
        <v>0.68399999620000007</v>
      </c>
      <c r="AC2764" s="9">
        <v>0.45299999999999996</v>
      </c>
      <c r="AD2764" s="10">
        <v>0.48372877568944067</v>
      </c>
      <c r="AE2764" s="10">
        <v>0.23225741582239001</v>
      </c>
      <c r="AF2764" s="9">
        <v>1.9533279228206E-2</v>
      </c>
      <c r="AG2764" s="9">
        <v>5.3180392857142857E-2</v>
      </c>
    </row>
    <row r="2765" spans="3:33">
      <c r="C2765" t="s">
        <v>384</v>
      </c>
      <c r="D2765">
        <v>2002</v>
      </c>
      <c r="E2765" s="9">
        <v>0.97807481159420295</v>
      </c>
      <c r="F2765" s="9">
        <v>1.15E-2</v>
      </c>
      <c r="G2765" s="9">
        <v>0.43799999999999994</v>
      </c>
      <c r="H2765" s="9">
        <v>0.30000000000000004</v>
      </c>
      <c r="I2765" s="9">
        <v>0.27933333333333332</v>
      </c>
      <c r="J2765" s="9">
        <v>0.88</v>
      </c>
      <c r="K2765" s="10">
        <v>0.62008333333333332</v>
      </c>
      <c r="L2765" s="9">
        <v>0.62139999999999995</v>
      </c>
      <c r="M2765" s="9">
        <v>0.99166733067721913</v>
      </c>
      <c r="N2765" s="10">
        <v>1</v>
      </c>
      <c r="O2765" s="10">
        <v>0.25</v>
      </c>
      <c r="P2765" s="9">
        <v>0.67500000000000004</v>
      </c>
      <c r="Q2765" s="10">
        <v>0.20749999999999999</v>
      </c>
      <c r="R2765" s="9">
        <v>0.98119999999999996</v>
      </c>
      <c r="S2765" s="9">
        <v>0.49553658536585399</v>
      </c>
      <c r="T2765" s="11">
        <v>0.89816124399999997</v>
      </c>
      <c r="U2765" s="9">
        <v>9.3906443569999998E-2</v>
      </c>
      <c r="V2765" s="10">
        <v>0.51870243250000003</v>
      </c>
      <c r="W2765" s="9">
        <v>9.1709478619887708E-3</v>
      </c>
      <c r="X2765" s="9">
        <v>0.11909779706789</v>
      </c>
      <c r="Y2765" s="9">
        <v>0.8</v>
      </c>
      <c r="Z2765" s="9">
        <v>0.78</v>
      </c>
      <c r="AA2765" s="10">
        <v>0.11031439602868176</v>
      </c>
      <c r="AB2765" s="9">
        <v>0.70166666349999995</v>
      </c>
      <c r="AC2765" s="9">
        <v>0.45200000000000001</v>
      </c>
      <c r="AD2765" s="10">
        <v>0.50175734959100349</v>
      </c>
      <c r="AE2765" s="10">
        <v>0.214509474084882</v>
      </c>
      <c r="AF2765" s="9">
        <v>3.3041782193753227E-2</v>
      </c>
      <c r="AG2765" s="9">
        <v>5.5945571428571428E-2</v>
      </c>
    </row>
    <row r="2766" spans="3:33">
      <c r="C2766" t="s">
        <v>384</v>
      </c>
      <c r="D2766">
        <v>2003</v>
      </c>
      <c r="E2766" s="9">
        <v>0.97807481159420295</v>
      </c>
      <c r="F2766" s="9">
        <v>1.15E-2</v>
      </c>
      <c r="G2766" s="9">
        <v>0.43200000000000005</v>
      </c>
      <c r="H2766" s="9">
        <v>0.30000000000000004</v>
      </c>
      <c r="I2766" s="9">
        <v>0.27933333333333332</v>
      </c>
      <c r="J2766" s="9">
        <v>0.88</v>
      </c>
      <c r="K2766" s="10">
        <v>0.62008333333333332</v>
      </c>
      <c r="L2766" s="9">
        <v>0.61460000000000004</v>
      </c>
      <c r="M2766" s="9">
        <v>0.9881268260291507</v>
      </c>
      <c r="N2766" s="10">
        <v>1</v>
      </c>
      <c r="O2766" s="10">
        <v>0.21</v>
      </c>
      <c r="P2766" s="9">
        <v>0.67625000000000002</v>
      </c>
      <c r="Q2766" s="10">
        <v>0.20749999999999999</v>
      </c>
      <c r="R2766" s="9">
        <v>0.98119999999999996</v>
      </c>
      <c r="S2766" s="9">
        <v>0.48909804878048802</v>
      </c>
      <c r="T2766" s="11">
        <v>0.89816124399999997</v>
      </c>
      <c r="U2766" s="9">
        <v>4.4593433769999996E-2</v>
      </c>
      <c r="V2766" s="10">
        <v>0.49249403124999996</v>
      </c>
      <c r="W2766" s="9">
        <v>9.1709478619887708E-3</v>
      </c>
      <c r="X2766" s="9">
        <v>0.11909779706789</v>
      </c>
      <c r="Y2766" s="9">
        <v>0.8</v>
      </c>
      <c r="Z2766" s="9">
        <v>0.78</v>
      </c>
      <c r="AA2766" s="10">
        <v>0.11031439602868176</v>
      </c>
      <c r="AB2766" s="9">
        <v>0.71933333080000006</v>
      </c>
      <c r="AC2766" s="9">
        <v>0.46799999999999997</v>
      </c>
      <c r="AD2766" s="10">
        <v>0.43383410053013804</v>
      </c>
      <c r="AE2766" s="10">
        <v>0.22559508051796401</v>
      </c>
      <c r="AF2766" s="9">
        <v>4.7503673782146226E-2</v>
      </c>
      <c r="AG2766" s="9">
        <v>5.8710749999999999E-2</v>
      </c>
    </row>
    <row r="2767" spans="3:33">
      <c r="C2767" t="s">
        <v>384</v>
      </c>
      <c r="D2767">
        <v>2004</v>
      </c>
      <c r="E2767" s="9">
        <v>0.97807481159420295</v>
      </c>
      <c r="F2767" s="9">
        <v>1.15E-2</v>
      </c>
      <c r="G2767" s="9">
        <v>0.42600000000000005</v>
      </c>
      <c r="H2767" s="9">
        <v>0.30000000000000004</v>
      </c>
      <c r="I2767" s="9">
        <v>0.27933333333333332</v>
      </c>
      <c r="J2767" s="9">
        <v>0.88</v>
      </c>
      <c r="K2767" s="10">
        <v>0.62008333333333332</v>
      </c>
      <c r="L2767" s="9">
        <v>0.60780000000000001</v>
      </c>
      <c r="M2767" s="9">
        <v>0.99454866666666664</v>
      </c>
      <c r="N2767" s="10">
        <v>1</v>
      </c>
      <c r="O2767" s="10">
        <v>0.23</v>
      </c>
      <c r="P2767" s="9">
        <v>0.67749999999999999</v>
      </c>
      <c r="Q2767" s="10">
        <v>0.20749999999999999</v>
      </c>
      <c r="R2767" s="9">
        <v>0.98119999999999996</v>
      </c>
      <c r="S2767" s="9">
        <v>0.48183999999999994</v>
      </c>
      <c r="T2767" s="11">
        <v>0.89816124399999997</v>
      </c>
      <c r="U2767" s="9">
        <v>0.18356598960000001</v>
      </c>
      <c r="V2767" s="10">
        <v>0.46628563000000001</v>
      </c>
      <c r="W2767" s="9">
        <v>9.1709478619887708E-3</v>
      </c>
      <c r="X2767" s="9">
        <v>0.11909779706789</v>
      </c>
      <c r="Y2767" s="9">
        <v>0.8</v>
      </c>
      <c r="Z2767" s="9">
        <v>0.78</v>
      </c>
      <c r="AA2767" s="10">
        <v>0.11031439602868176</v>
      </c>
      <c r="AB2767" s="9">
        <v>0.73699999809999994</v>
      </c>
      <c r="AC2767" s="9">
        <v>0.47</v>
      </c>
      <c r="AD2767" s="10">
        <v>0.42655147854489195</v>
      </c>
      <c r="AE2767" s="10">
        <v>0.24527415465519198</v>
      </c>
      <c r="AF2767" s="9">
        <v>6.3237754790735554E-2</v>
      </c>
      <c r="AG2767" s="9">
        <v>6.1475928571428563E-2</v>
      </c>
    </row>
    <row r="2768" spans="3:33">
      <c r="C2768" t="s">
        <v>384</v>
      </c>
      <c r="D2768">
        <v>2005</v>
      </c>
      <c r="E2768" s="9">
        <v>0.97807481159420295</v>
      </c>
      <c r="F2768" s="9">
        <v>1.15E-2</v>
      </c>
      <c r="G2768" s="9">
        <v>0.42000000000000004</v>
      </c>
      <c r="H2768" s="9">
        <v>0.30000000000000004</v>
      </c>
      <c r="I2768" s="9">
        <v>0.27933333333333332</v>
      </c>
      <c r="J2768" s="9">
        <v>0.88</v>
      </c>
      <c r="K2768" s="10">
        <v>0.62008333333333332</v>
      </c>
      <c r="L2768" s="9">
        <v>0.60099999999999998</v>
      </c>
      <c r="M2768" s="9">
        <v>0.98617135207495377</v>
      </c>
      <c r="N2768" s="10">
        <v>1</v>
      </c>
      <c r="O2768" s="10">
        <v>0.2</v>
      </c>
      <c r="P2768" s="9">
        <v>0.67874999999999996</v>
      </c>
      <c r="Q2768" s="10">
        <v>0.20749999999999999</v>
      </c>
      <c r="R2768" s="9">
        <v>0.98226666666666662</v>
      </c>
      <c r="S2768" s="9">
        <v>0.47396341463414804</v>
      </c>
      <c r="T2768" s="11">
        <v>0.89816124399999997</v>
      </c>
      <c r="U2768" s="9">
        <v>0.20933453730000001</v>
      </c>
      <c r="V2768" s="10">
        <v>0.44007722874999999</v>
      </c>
      <c r="W2768" s="9">
        <v>9.1709478619887708E-3</v>
      </c>
      <c r="X2768" s="9">
        <v>0.11909779706789</v>
      </c>
      <c r="Y2768" s="9">
        <v>0.8</v>
      </c>
      <c r="Z2768" s="9">
        <v>0.78</v>
      </c>
      <c r="AA2768" s="10">
        <v>0.11031439602868176</v>
      </c>
      <c r="AB2768" s="9">
        <v>0.75466666540000005</v>
      </c>
      <c r="AC2768" s="9">
        <v>0.48200000000000004</v>
      </c>
      <c r="AD2768" s="10">
        <v>0.18007873079682798</v>
      </c>
      <c r="AE2768" s="10">
        <v>0.22503250643785599</v>
      </c>
      <c r="AF2768" s="9">
        <v>8.0408917548942443E-2</v>
      </c>
      <c r="AG2768" s="9">
        <v>6.4241107142857148E-2</v>
      </c>
    </row>
    <row r="2769" spans="3:33">
      <c r="C2769" t="s">
        <v>384</v>
      </c>
      <c r="D2769">
        <v>2006</v>
      </c>
      <c r="E2769" s="9">
        <v>0.97807481159420295</v>
      </c>
      <c r="F2769" s="9">
        <v>1.15E-2</v>
      </c>
      <c r="G2769" s="9">
        <v>0.41333333333333333</v>
      </c>
      <c r="H2769" s="9">
        <v>0.30000000000000004</v>
      </c>
      <c r="I2769" s="9">
        <v>0.27933333333333332</v>
      </c>
      <c r="J2769" s="9">
        <v>0.88</v>
      </c>
      <c r="K2769" s="10">
        <v>0.62008333333333332</v>
      </c>
      <c r="L2769" s="9">
        <v>0.59399999999999997</v>
      </c>
      <c r="M2769" s="9">
        <v>0.99194918699184964</v>
      </c>
      <c r="N2769" s="10">
        <v>1</v>
      </c>
      <c r="O2769" s="10">
        <v>0.19</v>
      </c>
      <c r="P2769" s="9">
        <v>0.67999999999999994</v>
      </c>
      <c r="Q2769" s="10">
        <v>0.20749999999999999</v>
      </c>
      <c r="R2769" s="9">
        <v>0.98333333333333328</v>
      </c>
      <c r="S2769" s="9">
        <v>0.46576975609756199</v>
      </c>
      <c r="T2769" s="11">
        <v>0.89816124399999997</v>
      </c>
      <c r="U2769" s="9">
        <v>0.11512724000000001</v>
      </c>
      <c r="V2769" s="10">
        <v>0.41846345566666665</v>
      </c>
      <c r="W2769" s="9">
        <v>9.1709478619887708E-3</v>
      </c>
      <c r="X2769" s="9">
        <v>0.11909779706789</v>
      </c>
      <c r="Y2769" s="9">
        <v>0.8</v>
      </c>
      <c r="Z2769" s="9">
        <v>0.78</v>
      </c>
      <c r="AA2769" s="10">
        <v>0.11031439602868176</v>
      </c>
      <c r="AB2769" s="9">
        <v>0.77233333269999993</v>
      </c>
      <c r="AC2769" s="9">
        <v>0.47299999999999998</v>
      </c>
      <c r="AD2769" s="10">
        <v>0.36353448096907404</v>
      </c>
      <c r="AE2769" s="10">
        <v>0.22706321887457398</v>
      </c>
      <c r="AF2769" s="9">
        <v>0.12801946243000334</v>
      </c>
      <c r="AG2769" s="9">
        <v>6.7006285714285713E-2</v>
      </c>
    </row>
    <row r="2770" spans="3:33">
      <c r="C2770" t="s">
        <v>384</v>
      </c>
      <c r="D2770">
        <v>2007</v>
      </c>
      <c r="E2770" s="9">
        <v>0.97807481159420295</v>
      </c>
      <c r="F2770" s="9">
        <v>1.15E-2</v>
      </c>
      <c r="G2770" s="9">
        <v>0.40666666666666662</v>
      </c>
      <c r="H2770" s="9">
        <v>0.30000000000000004</v>
      </c>
      <c r="I2770" s="9">
        <v>0.27933333333333332</v>
      </c>
      <c r="J2770" s="9">
        <v>0.88</v>
      </c>
      <c r="K2770" s="10">
        <v>0.62008333333333332</v>
      </c>
      <c r="L2770" s="9">
        <v>0.58700000000000008</v>
      </c>
      <c r="M2770" s="9">
        <v>0.98990582655821546</v>
      </c>
      <c r="N2770" s="10">
        <v>1</v>
      </c>
      <c r="O2770" s="10">
        <v>0.17</v>
      </c>
      <c r="P2770" s="9">
        <v>0.5</v>
      </c>
      <c r="Q2770" s="10">
        <v>0.20749999999999999</v>
      </c>
      <c r="R2770" s="9">
        <v>0.98440000000000005</v>
      </c>
      <c r="S2770" s="9">
        <v>0.45763853658536602</v>
      </c>
      <c r="T2770" s="11">
        <v>0.89816124399999997</v>
      </c>
      <c r="U2770" s="9">
        <v>0.1013205631</v>
      </c>
      <c r="V2770" s="10">
        <v>0.39684968258333336</v>
      </c>
      <c r="W2770" s="9">
        <v>9.1709478619887708E-3</v>
      </c>
      <c r="X2770" s="9">
        <v>0.11909779706789</v>
      </c>
      <c r="Y2770" s="9">
        <v>0.8</v>
      </c>
      <c r="Z2770" s="9">
        <v>0.78</v>
      </c>
      <c r="AA2770" s="10">
        <v>0.11031439602868176</v>
      </c>
      <c r="AB2770" s="9">
        <v>0.79</v>
      </c>
      <c r="AC2770" s="9">
        <v>0.49700000000000005</v>
      </c>
      <c r="AD2770" s="10">
        <v>0.411092250918008</v>
      </c>
      <c r="AE2770" s="10">
        <v>0.25757265270985796</v>
      </c>
      <c r="AF2770" s="9">
        <v>0.20991631080838333</v>
      </c>
      <c r="AG2770" s="9">
        <v>7.5633428571428574E-2</v>
      </c>
    </row>
    <row r="2771" spans="3:33">
      <c r="C2771" t="s">
        <v>384</v>
      </c>
      <c r="D2771">
        <v>2008</v>
      </c>
      <c r="E2771" s="9">
        <v>0.97807481159420295</v>
      </c>
      <c r="F2771" s="9">
        <v>1.15E-2</v>
      </c>
      <c r="G2771" s="9">
        <v>0.4</v>
      </c>
      <c r="H2771" s="9">
        <v>0.30000000000000004</v>
      </c>
      <c r="I2771" s="9">
        <v>0.27933333333333332</v>
      </c>
      <c r="J2771" s="9">
        <v>0.88</v>
      </c>
      <c r="K2771" s="10">
        <v>0.62008333333333332</v>
      </c>
      <c r="L2771" s="9">
        <v>0.57999999999999996</v>
      </c>
      <c r="M2771" s="9">
        <v>0.99164363143638212</v>
      </c>
      <c r="N2771" s="10">
        <v>1</v>
      </c>
      <c r="O2771" s="10">
        <v>0.17339999992400409</v>
      </c>
      <c r="P2771" s="9">
        <v>0.32</v>
      </c>
      <c r="Q2771" s="10">
        <v>0.20749999999999999</v>
      </c>
      <c r="R2771" s="9">
        <v>0.98495999999999995</v>
      </c>
      <c r="S2771" s="9">
        <v>0.44985073170731793</v>
      </c>
      <c r="T2771" s="11">
        <v>0.89816124399999997</v>
      </c>
      <c r="U2771" s="9">
        <v>0.14100439889999999</v>
      </c>
      <c r="V2771" s="10">
        <v>0.37523590950000002</v>
      </c>
      <c r="W2771" s="9">
        <v>9.1709478619887708E-3</v>
      </c>
      <c r="X2771" s="9">
        <v>0.11909779706789</v>
      </c>
      <c r="Y2771" s="9">
        <v>0.8</v>
      </c>
      <c r="Z2771" s="9">
        <v>0.78</v>
      </c>
      <c r="AA2771" s="10">
        <v>0.11031439602868176</v>
      </c>
      <c r="AB2771" s="9">
        <v>0.79419999990612267</v>
      </c>
      <c r="AC2771" s="9">
        <v>0.48899999999999999</v>
      </c>
      <c r="AD2771" s="10">
        <v>0.44848006011038599</v>
      </c>
      <c r="AE2771" s="10">
        <v>0.27659241017436803</v>
      </c>
      <c r="AF2771" s="9">
        <v>0.26657665754963111</v>
      </c>
      <c r="AG2771" s="9">
        <v>7.4120760033810781E-2</v>
      </c>
    </row>
    <row r="2772" spans="3:33">
      <c r="C2772" t="s">
        <v>384</v>
      </c>
      <c r="D2772">
        <v>2009</v>
      </c>
      <c r="E2772" s="9">
        <v>0.97807481159420295</v>
      </c>
      <c r="F2772" s="9">
        <v>1.15E-2</v>
      </c>
      <c r="G2772" s="9">
        <v>0.41199999973177914</v>
      </c>
      <c r="H2772" s="9">
        <v>0.30000000000000004</v>
      </c>
      <c r="I2772" s="9">
        <v>0.27933333333333332</v>
      </c>
      <c r="J2772" s="9">
        <v>0.88239999994635587</v>
      </c>
      <c r="K2772" s="10">
        <v>0.62008333333333332</v>
      </c>
      <c r="L2772" s="9">
        <v>0.57299999999999995</v>
      </c>
      <c r="M2772" s="9">
        <v>0.99190582655833337</v>
      </c>
      <c r="N2772" s="10">
        <v>1</v>
      </c>
      <c r="O2772" s="10">
        <v>0.17679999984800818</v>
      </c>
      <c r="P2772" s="9">
        <v>0.32639999985694884</v>
      </c>
      <c r="Q2772" s="10">
        <v>0.20749999999999999</v>
      </c>
      <c r="R2772" s="9">
        <v>0.98495999999999995</v>
      </c>
      <c r="S2772" s="9">
        <v>0.47485371651431141</v>
      </c>
      <c r="T2772" s="11">
        <v>0.89816124399999997</v>
      </c>
      <c r="U2772" s="9">
        <v>0.1741107741</v>
      </c>
      <c r="V2772" s="10">
        <v>0.38274062752225646</v>
      </c>
      <c r="W2772" s="9">
        <v>9.1709478619887708E-3</v>
      </c>
      <c r="X2772" s="9">
        <v>0.11909779706789</v>
      </c>
      <c r="Y2772" s="9">
        <v>0.8</v>
      </c>
      <c r="Z2772" s="9">
        <v>0.78</v>
      </c>
      <c r="AA2772" s="10">
        <v>0.11031439602868176</v>
      </c>
      <c r="AB2772" s="9">
        <v>0.79839999981224541</v>
      </c>
      <c r="AC2772" s="9">
        <v>0.48700000000000004</v>
      </c>
      <c r="AD2772" s="10">
        <v>0.45732513877686004</v>
      </c>
      <c r="AE2772" s="10">
        <v>0.29271007071706401</v>
      </c>
      <c r="AF2772" s="9">
        <v>0.36720248050627996</v>
      </c>
      <c r="AG2772" s="9">
        <v>7.2608091496192989E-2</v>
      </c>
    </row>
    <row r="2773" spans="3:33">
      <c r="C2773" t="s">
        <v>384</v>
      </c>
      <c r="D2773">
        <v>2010</v>
      </c>
      <c r="E2773" s="9">
        <v>0.97807481159420295</v>
      </c>
      <c r="F2773" s="9">
        <v>1.15E-2</v>
      </c>
      <c r="G2773" s="9">
        <v>0.42399999946355815</v>
      </c>
      <c r="H2773" s="9">
        <v>0.30000000000000004</v>
      </c>
      <c r="I2773" s="9">
        <v>0.27933333333333332</v>
      </c>
      <c r="J2773" s="9">
        <v>0.88479999989271163</v>
      </c>
      <c r="K2773" s="10">
        <v>0.62008333333333332</v>
      </c>
      <c r="L2773" s="9">
        <v>0.57872999987192453</v>
      </c>
      <c r="M2773" s="9">
        <v>0.99190582655833337</v>
      </c>
      <c r="N2773" s="10">
        <v>1</v>
      </c>
      <c r="O2773" s="10">
        <v>0.18019999977201226</v>
      </c>
      <c r="P2773" s="9">
        <v>0.33279999971389773</v>
      </c>
      <c r="Q2773" s="10">
        <v>0.20749999999999999</v>
      </c>
      <c r="R2773" s="9">
        <v>0.98495999999999995</v>
      </c>
      <c r="S2773" s="9">
        <v>0.49985670132130466</v>
      </c>
      <c r="T2773" s="11">
        <v>0.89816124399999997</v>
      </c>
      <c r="U2773" s="9">
        <v>0.17585188180208319</v>
      </c>
      <c r="V2773" s="10">
        <v>0.39024534554451296</v>
      </c>
      <c r="W2773" s="9">
        <v>9.1709478619887708E-3</v>
      </c>
      <c r="X2773" s="9">
        <v>0.11909779706789</v>
      </c>
      <c r="Y2773" s="9">
        <v>0.8</v>
      </c>
      <c r="Z2773" s="9">
        <v>0.78</v>
      </c>
      <c r="AA2773" s="10">
        <v>0.11031439602868176</v>
      </c>
      <c r="AB2773" s="9">
        <v>0.80259999971836804</v>
      </c>
      <c r="AC2773" s="9">
        <v>0.47100000000000003</v>
      </c>
      <c r="AD2773" s="10">
        <v>0.4577518873795528</v>
      </c>
      <c r="AE2773" s="10">
        <v>0.29478296996356046</v>
      </c>
      <c r="AF2773" s="9">
        <v>0.36353045578329329</v>
      </c>
      <c r="AG2773" s="9">
        <v>7.1095422958575183E-2</v>
      </c>
    </row>
    <row r="2774" spans="3:33">
      <c r="C2774" t="s">
        <v>386</v>
      </c>
      <c r="D2774">
        <v>1995</v>
      </c>
      <c r="E2774" s="9">
        <v>0.14074945606694558</v>
      </c>
      <c r="F2774" s="9">
        <v>0.5</v>
      </c>
      <c r="G2774" s="9">
        <v>0</v>
      </c>
      <c r="H2774" s="9">
        <v>4.9999999999999989E-2</v>
      </c>
      <c r="I2774" s="9">
        <v>3.6666666666666667E-2</v>
      </c>
      <c r="J2774" s="9">
        <v>4.0000000000000036E-2</v>
      </c>
      <c r="K2774" s="10">
        <v>0.44466666666666665</v>
      </c>
      <c r="L2774" s="9">
        <v>0.77099999999999991</v>
      </c>
      <c r="M2774" s="9">
        <v>0.93281944444450005</v>
      </c>
      <c r="N2774" s="10">
        <v>0.16</v>
      </c>
      <c r="O2774" s="10">
        <v>1</v>
      </c>
      <c r="P2774" s="9">
        <v>0.3</v>
      </c>
      <c r="Q2774" s="10">
        <v>0.76749999999999996</v>
      </c>
      <c r="R2774" s="9">
        <v>0.83679999999999999</v>
      </c>
      <c r="S2774" s="9">
        <v>0.29761463414634193</v>
      </c>
      <c r="T2774" s="11">
        <v>0.39678899000000001</v>
      </c>
      <c r="U2774" s="9">
        <v>2.0297808000000001E-2</v>
      </c>
      <c r="V2774" s="10">
        <v>0.5</v>
      </c>
      <c r="W2774" s="9">
        <v>0.40180280121320683</v>
      </c>
      <c r="X2774" s="9">
        <v>0.42953491524639298</v>
      </c>
      <c r="Y2774" s="9">
        <v>7.7000000000000068E-2</v>
      </c>
      <c r="Z2774" s="9">
        <v>0</v>
      </c>
      <c r="AA2774" s="10">
        <v>0</v>
      </c>
      <c r="AB2774" s="9">
        <v>0.73</v>
      </c>
      <c r="AC2774" s="9">
        <v>0.38952000338584186</v>
      </c>
      <c r="AD2774" s="10">
        <v>0.60990248846459139</v>
      </c>
      <c r="AE2774" s="10">
        <v>0.48182122425231438</v>
      </c>
      <c r="AF2774" s="9">
        <v>3.4230866657082226E-3</v>
      </c>
      <c r="AG2774" s="9">
        <v>4.467270294397005E-2</v>
      </c>
    </row>
    <row r="2775" spans="3:33">
      <c r="C2775" t="s">
        <v>386</v>
      </c>
      <c r="D2775">
        <v>1996</v>
      </c>
      <c r="E2775" s="9">
        <v>0.14074945606694558</v>
      </c>
      <c r="F2775" s="9">
        <v>0.5</v>
      </c>
      <c r="G2775" s="9">
        <v>0</v>
      </c>
      <c r="H2775" s="9">
        <v>4.9999999999999989E-2</v>
      </c>
      <c r="I2775" s="9">
        <v>3.6666666666666667E-2</v>
      </c>
      <c r="J2775" s="9">
        <v>4.0000000000000036E-2</v>
      </c>
      <c r="K2775" s="10">
        <v>0.44466666666666665</v>
      </c>
      <c r="L2775" s="9">
        <v>0.77040000000000008</v>
      </c>
      <c r="M2775" s="9">
        <v>0.93281944444450005</v>
      </c>
      <c r="N2775" s="10">
        <v>0.16</v>
      </c>
      <c r="O2775" s="10">
        <v>1</v>
      </c>
      <c r="P2775" s="9">
        <v>0.3</v>
      </c>
      <c r="Q2775" s="10">
        <v>0.76749999999999996</v>
      </c>
      <c r="R2775" s="9">
        <v>0.83679999999999999</v>
      </c>
      <c r="S2775" s="9">
        <v>0.29522975609756197</v>
      </c>
      <c r="T2775" s="11">
        <v>0.39678899000000001</v>
      </c>
      <c r="U2775" s="9">
        <v>1.8639328980000001E-2</v>
      </c>
      <c r="V2775" s="10">
        <v>0.5</v>
      </c>
      <c r="W2775" s="9">
        <v>0.40180280121320683</v>
      </c>
      <c r="X2775" s="9">
        <v>0.42953491524639298</v>
      </c>
      <c r="Y2775" s="9">
        <v>7.7000000000000068E-2</v>
      </c>
      <c r="Z2775" s="9">
        <v>0</v>
      </c>
      <c r="AA2775" s="10">
        <v>0</v>
      </c>
      <c r="AB2775" s="9">
        <v>0.73</v>
      </c>
      <c r="AC2775" s="9">
        <v>0.40034000314399598</v>
      </c>
      <c r="AD2775" s="10">
        <v>0.61251921431078604</v>
      </c>
      <c r="AE2775" s="10">
        <v>0.48145022883735378</v>
      </c>
      <c r="AF2775" s="9">
        <v>3.4351127672450003E-3</v>
      </c>
      <c r="AG2775" s="9">
        <v>4.5643848636548967E-2</v>
      </c>
    </row>
    <row r="2776" spans="3:33">
      <c r="C2776" t="s">
        <v>386</v>
      </c>
      <c r="D2776">
        <v>1997</v>
      </c>
      <c r="E2776" s="9">
        <v>0.14074945606694558</v>
      </c>
      <c r="F2776" s="9">
        <v>0.5</v>
      </c>
      <c r="G2776" s="9">
        <v>0</v>
      </c>
      <c r="H2776" s="9">
        <v>4.9999999999999989E-2</v>
      </c>
      <c r="I2776" s="9">
        <v>3.6666666666666667E-2</v>
      </c>
      <c r="J2776" s="9">
        <v>4.0000000000000036E-2</v>
      </c>
      <c r="K2776" s="10">
        <v>0.44466666666666665</v>
      </c>
      <c r="L2776" s="9">
        <v>0.76980000000000004</v>
      </c>
      <c r="M2776" s="9">
        <v>0.93177777777783333</v>
      </c>
      <c r="N2776" s="10">
        <v>0.16</v>
      </c>
      <c r="O2776" s="10">
        <v>1</v>
      </c>
      <c r="P2776" s="9">
        <v>0.3</v>
      </c>
      <c r="Q2776" s="10">
        <v>0.76749999999999996</v>
      </c>
      <c r="R2776" s="9">
        <v>0.83679999999999999</v>
      </c>
      <c r="S2776" s="9">
        <v>0.29272634146341603</v>
      </c>
      <c r="T2776" s="11">
        <v>0.39678899000000001</v>
      </c>
      <c r="U2776" s="9">
        <v>7.25730443E-2</v>
      </c>
      <c r="V2776" s="10">
        <v>0.5</v>
      </c>
      <c r="W2776" s="9">
        <v>0.40180280121320683</v>
      </c>
      <c r="X2776" s="9">
        <v>0.42953491524639298</v>
      </c>
      <c r="Y2776" s="9">
        <v>7.7000000000000068E-2</v>
      </c>
      <c r="Z2776" s="9">
        <v>0</v>
      </c>
      <c r="AA2776" s="10">
        <v>0</v>
      </c>
      <c r="AB2776" s="9">
        <v>0.73</v>
      </c>
      <c r="AC2776" s="9">
        <v>0.4111600029021501</v>
      </c>
      <c r="AD2776" s="10">
        <v>0.61513594015698048</v>
      </c>
      <c r="AE2776" s="10">
        <v>0.48396670064778335</v>
      </c>
      <c r="AF2776" s="9">
        <v>1.3623096597972222E-3</v>
      </c>
      <c r="AG2776" s="9">
        <v>4.6614994329127885E-2</v>
      </c>
    </row>
    <row r="2777" spans="3:33">
      <c r="C2777" t="s">
        <v>386</v>
      </c>
      <c r="D2777">
        <v>1998</v>
      </c>
      <c r="E2777" s="9">
        <v>0.14074945606694558</v>
      </c>
      <c r="F2777" s="9">
        <v>0.5</v>
      </c>
      <c r="G2777" s="9">
        <v>0</v>
      </c>
      <c r="H2777" s="9">
        <v>4.9999999999999989E-2</v>
      </c>
      <c r="I2777" s="9">
        <v>3.6666666666666667E-2</v>
      </c>
      <c r="J2777" s="9">
        <v>4.0000000000000036E-2</v>
      </c>
      <c r="K2777" s="10">
        <v>0.44466666666666665</v>
      </c>
      <c r="L2777" s="9">
        <v>0.76919999999999999</v>
      </c>
      <c r="M2777" s="9">
        <v>0.93344444444450003</v>
      </c>
      <c r="N2777" s="10">
        <v>0.16</v>
      </c>
      <c r="O2777" s="10">
        <v>1</v>
      </c>
      <c r="P2777" s="9">
        <v>0.3</v>
      </c>
      <c r="Q2777" s="10">
        <v>0.76749999999999996</v>
      </c>
      <c r="R2777" s="9">
        <v>0.83679999999999999</v>
      </c>
      <c r="S2777" s="9">
        <v>0.2901429268292679</v>
      </c>
      <c r="T2777" s="11">
        <v>0.39678899000000001</v>
      </c>
      <c r="U2777" s="9">
        <v>0.23529411759999999</v>
      </c>
      <c r="V2777" s="10">
        <v>0.5</v>
      </c>
      <c r="W2777" s="9">
        <v>0.40180280121320683</v>
      </c>
      <c r="X2777" s="9">
        <v>0.42953491524639298</v>
      </c>
      <c r="Y2777" s="9">
        <v>7.7000000000000068E-2</v>
      </c>
      <c r="Z2777" s="9">
        <v>0</v>
      </c>
      <c r="AA2777" s="10">
        <v>0</v>
      </c>
      <c r="AB2777" s="9">
        <v>0.73</v>
      </c>
      <c r="AC2777" s="9">
        <v>0.42198000266030433</v>
      </c>
      <c r="AD2777" s="10">
        <v>0.61775266600317513</v>
      </c>
      <c r="AE2777" s="10">
        <v>0.48648317245821299</v>
      </c>
      <c r="AF2777" s="9">
        <v>1.4735920961054445E-3</v>
      </c>
      <c r="AG2777" s="9">
        <v>4.7586140021706802E-2</v>
      </c>
    </row>
    <row r="2778" spans="3:33">
      <c r="C2778" t="s">
        <v>386</v>
      </c>
      <c r="D2778">
        <v>1999</v>
      </c>
      <c r="E2778" s="9">
        <v>0.14074945606694558</v>
      </c>
      <c r="F2778" s="9">
        <v>0.5</v>
      </c>
      <c r="G2778" s="9">
        <v>0</v>
      </c>
      <c r="H2778" s="9">
        <v>4.9999999999999989E-2</v>
      </c>
      <c r="I2778" s="9">
        <v>3.6666666666666667E-2</v>
      </c>
      <c r="J2778" s="9">
        <v>4.0000000000000036E-2</v>
      </c>
      <c r="K2778" s="10">
        <v>0.44466666666666665</v>
      </c>
      <c r="L2778" s="9">
        <v>0.76859999999999995</v>
      </c>
      <c r="M2778" s="9">
        <v>0.93577777777783333</v>
      </c>
      <c r="N2778" s="10">
        <v>0.16</v>
      </c>
      <c r="O2778" s="10">
        <v>1</v>
      </c>
      <c r="P2778" s="9">
        <v>0.3</v>
      </c>
      <c r="Q2778" s="10">
        <v>0.76749999999999996</v>
      </c>
      <c r="R2778" s="9">
        <v>0.83679999999999999</v>
      </c>
      <c r="S2778" s="9">
        <v>0.28749853658536606</v>
      </c>
      <c r="T2778" s="11">
        <v>0.39678899000000001</v>
      </c>
      <c r="U2778" s="9">
        <v>0.24840312279999999</v>
      </c>
      <c r="V2778" s="10">
        <v>0.5</v>
      </c>
      <c r="W2778" s="9">
        <v>0.40180280121320683</v>
      </c>
      <c r="X2778" s="9">
        <v>0.42953491524639298</v>
      </c>
      <c r="Y2778" s="9">
        <v>7.7000000000000068E-2</v>
      </c>
      <c r="Z2778" s="9">
        <v>0</v>
      </c>
      <c r="AA2778" s="10">
        <v>0</v>
      </c>
      <c r="AB2778" s="9">
        <v>0.73</v>
      </c>
      <c r="AC2778" s="9">
        <v>0.43280000241845845</v>
      </c>
      <c r="AD2778" s="10">
        <v>0.62036939184936968</v>
      </c>
      <c r="AE2778" s="10">
        <v>0.489221371360616</v>
      </c>
      <c r="AF2778" s="9">
        <v>1.583504408363111E-3</v>
      </c>
      <c r="AG2778" s="9">
        <v>4.8557285714285713E-2</v>
      </c>
    </row>
    <row r="2779" spans="3:33">
      <c r="C2779" t="s">
        <v>386</v>
      </c>
      <c r="D2779">
        <v>2000</v>
      </c>
      <c r="E2779" s="9">
        <v>0.14074945606694558</v>
      </c>
      <c r="F2779" s="9">
        <v>0.5</v>
      </c>
      <c r="G2779" s="9">
        <v>0</v>
      </c>
      <c r="H2779" s="9">
        <v>4.9999999999999989E-2</v>
      </c>
      <c r="I2779" s="9">
        <v>3.6666666666666667E-2</v>
      </c>
      <c r="J2779" s="9">
        <v>4.0000000000000036E-2</v>
      </c>
      <c r="K2779" s="10">
        <v>0.44466666666666665</v>
      </c>
      <c r="L2779" s="9">
        <v>0.76800000000000002</v>
      </c>
      <c r="M2779" s="9">
        <v>0.93844444444450004</v>
      </c>
      <c r="N2779" s="10">
        <v>0.16</v>
      </c>
      <c r="O2779" s="10">
        <v>1</v>
      </c>
      <c r="P2779" s="9">
        <v>0.3</v>
      </c>
      <c r="Q2779" s="10">
        <v>0.76749999999999996</v>
      </c>
      <c r="R2779" s="9">
        <v>0.83679999999999999</v>
      </c>
      <c r="S2779" s="9">
        <v>0.28478146341463395</v>
      </c>
      <c r="T2779" s="11">
        <v>0.39678899000000001</v>
      </c>
      <c r="U2779" s="9">
        <v>0.2628120894</v>
      </c>
      <c r="V2779" s="10">
        <v>0.5</v>
      </c>
      <c r="W2779" s="9">
        <v>0.40180280121320683</v>
      </c>
      <c r="X2779" s="9">
        <v>0.42953491524639298</v>
      </c>
      <c r="Y2779" s="9">
        <v>7.7000000000000068E-2</v>
      </c>
      <c r="Z2779" s="9">
        <v>0</v>
      </c>
      <c r="AA2779" s="10">
        <v>0</v>
      </c>
      <c r="AB2779" s="9">
        <v>0.73</v>
      </c>
      <c r="AC2779" s="9">
        <v>0.44362000217661263</v>
      </c>
      <c r="AD2779" s="10">
        <v>0.62298611769556422</v>
      </c>
      <c r="AE2779" s="10">
        <v>0.49195957026301895</v>
      </c>
      <c r="AF2779" s="9">
        <v>2.0286650369724444E-3</v>
      </c>
      <c r="AG2779" s="9">
        <v>6.9084142857142858E-2</v>
      </c>
    </row>
    <row r="2780" spans="3:33">
      <c r="C2780" t="s">
        <v>386</v>
      </c>
      <c r="D2780">
        <v>2001</v>
      </c>
      <c r="E2780" s="9">
        <v>0.14074945606694558</v>
      </c>
      <c r="F2780" s="9">
        <v>0.5</v>
      </c>
      <c r="G2780" s="9">
        <v>0</v>
      </c>
      <c r="H2780" s="9">
        <v>4.9999999999999989E-2</v>
      </c>
      <c r="I2780" s="9">
        <v>3.6666666666666667E-2</v>
      </c>
      <c r="J2780" s="9">
        <v>4.0000000000000036E-2</v>
      </c>
      <c r="K2780" s="10">
        <v>0.44466666666666665</v>
      </c>
      <c r="L2780" s="9">
        <v>0.76639999999999997</v>
      </c>
      <c r="M2780" s="9">
        <v>0.94177777777783334</v>
      </c>
      <c r="N2780" s="10">
        <v>0.16</v>
      </c>
      <c r="O2780" s="10">
        <v>1</v>
      </c>
      <c r="P2780" s="9">
        <v>0.3</v>
      </c>
      <c r="Q2780" s="10">
        <v>0.76749999999999996</v>
      </c>
      <c r="R2780" s="9">
        <v>0.83679999999999999</v>
      </c>
      <c r="S2780" s="9">
        <v>0.28201902439024396</v>
      </c>
      <c r="T2780" s="11">
        <v>0.39678899000000001</v>
      </c>
      <c r="U2780" s="9">
        <v>0.34711181770000005</v>
      </c>
      <c r="V2780" s="10">
        <v>0.5</v>
      </c>
      <c r="W2780" s="9">
        <v>0.40180280121320683</v>
      </c>
      <c r="X2780" s="9">
        <v>0.42953491524639298</v>
      </c>
      <c r="Y2780" s="9">
        <v>7.7000000000000068E-2</v>
      </c>
      <c r="Z2780" s="9">
        <v>0</v>
      </c>
      <c r="AA2780" s="10">
        <v>0</v>
      </c>
      <c r="AB2780" s="9">
        <v>0.73</v>
      </c>
      <c r="AC2780" s="9">
        <v>0.45444000193476675</v>
      </c>
      <c r="AD2780" s="10">
        <v>0.62560284354175888</v>
      </c>
      <c r="AE2780" s="10">
        <v>0.49664804741804236</v>
      </c>
      <c r="AF2780" s="9">
        <v>2.6459831509174445E-3</v>
      </c>
      <c r="AG2780" s="9">
        <v>5.9474571428571425E-2</v>
      </c>
    </row>
    <row r="2781" spans="3:33">
      <c r="C2781" t="s">
        <v>386</v>
      </c>
      <c r="D2781">
        <v>2002</v>
      </c>
      <c r="E2781" s="9">
        <v>0.14074945606694558</v>
      </c>
      <c r="F2781" s="9">
        <v>0.5</v>
      </c>
      <c r="G2781" s="9">
        <v>0</v>
      </c>
      <c r="H2781" s="9">
        <v>4.9999999999999989E-2</v>
      </c>
      <c r="I2781" s="9">
        <v>3.6666666666666667E-2</v>
      </c>
      <c r="J2781" s="9">
        <v>4.0000000000000036E-2</v>
      </c>
      <c r="K2781" s="10">
        <v>0.44466666666666665</v>
      </c>
      <c r="L2781" s="9">
        <v>0.76480000000000004</v>
      </c>
      <c r="M2781" s="9">
        <v>0.9211111111111665</v>
      </c>
      <c r="N2781" s="10">
        <v>0.16</v>
      </c>
      <c r="O2781" s="10">
        <v>1</v>
      </c>
      <c r="P2781" s="9">
        <v>0.3</v>
      </c>
      <c r="Q2781" s="10">
        <v>0.76749999999999996</v>
      </c>
      <c r="R2781" s="9">
        <v>0.84070400000000001</v>
      </c>
      <c r="S2781" s="9">
        <v>0.27921756097561001</v>
      </c>
      <c r="T2781" s="11">
        <v>0.39678899000000001</v>
      </c>
      <c r="U2781" s="9">
        <v>0.35508428489999999</v>
      </c>
      <c r="V2781" s="10">
        <v>0.5</v>
      </c>
      <c r="W2781" s="9">
        <v>0.40180280121320683</v>
      </c>
      <c r="X2781" s="9">
        <v>0.42953491524639298</v>
      </c>
      <c r="Y2781" s="9">
        <v>7.7000000000000068E-2</v>
      </c>
      <c r="Z2781" s="9">
        <v>0</v>
      </c>
      <c r="AA2781" s="10">
        <v>0</v>
      </c>
      <c r="AB2781" s="9">
        <v>0.7353999998793006</v>
      </c>
      <c r="AC2781" s="9">
        <v>0.46526000169292092</v>
      </c>
      <c r="AD2781" s="10">
        <v>0.62821956938795342</v>
      </c>
      <c r="AE2781" s="10">
        <v>0.50133652457306588</v>
      </c>
      <c r="AF2781" s="9">
        <v>3.7360441374516662E-2</v>
      </c>
      <c r="AG2781" s="9">
        <v>7.9756428571428575E-2</v>
      </c>
    </row>
    <row r="2782" spans="3:33">
      <c r="C2782" t="s">
        <v>386</v>
      </c>
      <c r="D2782">
        <v>2003</v>
      </c>
      <c r="E2782" s="9">
        <v>0.14074945606694558</v>
      </c>
      <c r="F2782" s="9">
        <v>0.5</v>
      </c>
      <c r="G2782" s="9">
        <v>0</v>
      </c>
      <c r="H2782" s="9">
        <v>4.9999999999999989E-2</v>
      </c>
      <c r="I2782" s="9">
        <v>3.6666666666666667E-2</v>
      </c>
      <c r="J2782" s="9">
        <v>4.0000000000000036E-2</v>
      </c>
      <c r="K2782" s="10">
        <v>0.44466666666666665</v>
      </c>
      <c r="L2782" s="9">
        <v>0.76319999999999988</v>
      </c>
      <c r="M2782" s="9">
        <v>0.42833333333333345</v>
      </c>
      <c r="N2782" s="10">
        <v>0.16</v>
      </c>
      <c r="O2782" s="10">
        <v>1</v>
      </c>
      <c r="P2782" s="9">
        <v>0.3</v>
      </c>
      <c r="Q2782" s="10">
        <v>0.76749999999999996</v>
      </c>
      <c r="R2782" s="9">
        <v>0.84446399999999999</v>
      </c>
      <c r="S2782" s="9">
        <v>0.27640390243902602</v>
      </c>
      <c r="T2782" s="11">
        <v>0.39678899000000001</v>
      </c>
      <c r="U2782" s="9">
        <v>0.3846949328</v>
      </c>
      <c r="V2782" s="10">
        <v>0.5</v>
      </c>
      <c r="W2782" s="9">
        <v>0.40180280121320683</v>
      </c>
      <c r="X2782" s="9">
        <v>0.42953491524639298</v>
      </c>
      <c r="Y2782" s="9">
        <v>7.7000000000000068E-2</v>
      </c>
      <c r="Z2782" s="9">
        <v>0</v>
      </c>
      <c r="AA2782" s="10">
        <v>0</v>
      </c>
      <c r="AB2782" s="9">
        <v>0.74079999975860122</v>
      </c>
      <c r="AC2782" s="9">
        <v>0.4760800014510751</v>
      </c>
      <c r="AD2782" s="10">
        <v>0.63083629523414797</v>
      </c>
      <c r="AE2782" s="10">
        <v>0.46781961071682998</v>
      </c>
      <c r="AF2782" s="9">
        <v>0.12385612783721778</v>
      </c>
      <c r="AG2782" s="9">
        <v>9.0659857142857139E-2</v>
      </c>
    </row>
    <row r="2783" spans="3:33">
      <c r="C2783" t="s">
        <v>386</v>
      </c>
      <c r="D2783">
        <v>2004</v>
      </c>
      <c r="E2783" s="9">
        <v>0.14074945606694558</v>
      </c>
      <c r="F2783" s="9">
        <v>0.5</v>
      </c>
      <c r="G2783" s="9">
        <v>0</v>
      </c>
      <c r="H2783" s="9">
        <v>4.9999999999999989E-2</v>
      </c>
      <c r="I2783" s="9">
        <v>3.6666666666666667E-2</v>
      </c>
      <c r="J2783" s="9">
        <v>4.0000000000000036E-2</v>
      </c>
      <c r="K2783" s="10">
        <v>0.44466666666666665</v>
      </c>
      <c r="L2783" s="9">
        <v>0.76159999999999994</v>
      </c>
      <c r="M2783" s="9">
        <v>0.75555555555550002</v>
      </c>
      <c r="N2783" s="10">
        <v>0.16</v>
      </c>
      <c r="O2783" s="10">
        <v>1</v>
      </c>
      <c r="P2783" s="9">
        <v>0.3</v>
      </c>
      <c r="Q2783" s="10">
        <v>0.76749999999999996</v>
      </c>
      <c r="R2783" s="9">
        <v>0.84822399999999998</v>
      </c>
      <c r="S2783" s="9">
        <v>0.27359463414634211</v>
      </c>
      <c r="T2783" s="11">
        <v>0.39678899000000001</v>
      </c>
      <c r="U2783" s="9">
        <v>0.37881873730000004</v>
      </c>
      <c r="V2783" s="10">
        <v>0.5</v>
      </c>
      <c r="W2783" s="9">
        <v>0.40180280121320683</v>
      </c>
      <c r="X2783" s="9">
        <v>0.42953491524639298</v>
      </c>
      <c r="Y2783" s="9">
        <v>7.7000000000000068E-2</v>
      </c>
      <c r="Z2783" s="9">
        <v>0</v>
      </c>
      <c r="AA2783" s="10">
        <v>0</v>
      </c>
      <c r="AB2783" s="9">
        <v>0.74619999963790185</v>
      </c>
      <c r="AC2783" s="9">
        <v>0.48690000120922927</v>
      </c>
      <c r="AD2783" s="10">
        <v>0.66708632834547199</v>
      </c>
      <c r="AE2783" s="10">
        <v>0.44758253782829804</v>
      </c>
      <c r="AF2783" s="9">
        <v>0.18005258853042999</v>
      </c>
      <c r="AG2783" s="9">
        <v>9.1141142857142851E-2</v>
      </c>
    </row>
    <row r="2784" spans="3:33">
      <c r="C2784" t="s">
        <v>386</v>
      </c>
      <c r="D2784">
        <v>2005</v>
      </c>
      <c r="E2784" s="9">
        <v>0.14074945606694558</v>
      </c>
      <c r="F2784" s="9">
        <v>0.5</v>
      </c>
      <c r="G2784" s="9">
        <v>0</v>
      </c>
      <c r="H2784" s="9">
        <v>4.9999999999999989E-2</v>
      </c>
      <c r="I2784" s="9">
        <v>3.6666666666666667E-2</v>
      </c>
      <c r="J2784" s="9">
        <v>4.0000000000000036E-2</v>
      </c>
      <c r="K2784" s="10">
        <v>0.44466666666666665</v>
      </c>
      <c r="L2784" s="9">
        <v>0.76</v>
      </c>
      <c r="M2784" s="9">
        <v>0.84166666666666667</v>
      </c>
      <c r="N2784" s="10">
        <v>0.16</v>
      </c>
      <c r="O2784" s="10">
        <v>1</v>
      </c>
      <c r="P2784" s="9">
        <v>0.3</v>
      </c>
      <c r="Q2784" s="10">
        <v>0.76749999999999996</v>
      </c>
      <c r="R2784" s="9">
        <v>0.85198399999999996</v>
      </c>
      <c r="S2784" s="9">
        <v>0.27080682926829414</v>
      </c>
      <c r="T2784" s="11">
        <v>0.39678899000000001</v>
      </c>
      <c r="U2784" s="9">
        <v>0.40109616340000004</v>
      </c>
      <c r="V2784" s="10">
        <v>0.5</v>
      </c>
      <c r="W2784" s="9">
        <v>0.40180280121320683</v>
      </c>
      <c r="X2784" s="9">
        <v>0.42953491524639298</v>
      </c>
      <c r="Y2784" s="9">
        <v>7.7000000000000068E-2</v>
      </c>
      <c r="Z2784" s="9">
        <v>0</v>
      </c>
      <c r="AA2784" s="10">
        <v>0</v>
      </c>
      <c r="AB2784" s="9">
        <v>0.75159999951720236</v>
      </c>
      <c r="AC2784" s="9">
        <v>0.49772000096738339</v>
      </c>
      <c r="AD2784" s="10">
        <v>0.65633580808322001</v>
      </c>
      <c r="AE2784" s="10">
        <v>0.48234114353947222</v>
      </c>
      <c r="AF2784" s="9">
        <v>0.32578952591909111</v>
      </c>
      <c r="AG2784" s="9">
        <v>8.9318320040743263E-2</v>
      </c>
    </row>
    <row r="2785" spans="3:33">
      <c r="C2785" t="s">
        <v>386</v>
      </c>
      <c r="D2785">
        <v>2006</v>
      </c>
      <c r="E2785" s="9">
        <v>0.14074945606694558</v>
      </c>
      <c r="F2785" s="9">
        <v>0.5</v>
      </c>
      <c r="G2785" s="9">
        <v>0</v>
      </c>
      <c r="H2785" s="9">
        <v>4.9999999999999989E-2</v>
      </c>
      <c r="I2785" s="9">
        <v>3.6666666666666667E-2</v>
      </c>
      <c r="J2785" s="9">
        <v>4.0000000000000036E-2</v>
      </c>
      <c r="K2785" s="10">
        <v>0.44466666666666665</v>
      </c>
      <c r="L2785" s="9">
        <v>0.75739999999999996</v>
      </c>
      <c r="M2785" s="9">
        <v>0.91844444444450002</v>
      </c>
      <c r="N2785" s="10">
        <v>0.16</v>
      </c>
      <c r="O2785" s="10">
        <v>1</v>
      </c>
      <c r="P2785" s="9">
        <v>0.3</v>
      </c>
      <c r="Q2785" s="10">
        <v>0.76749999999999996</v>
      </c>
      <c r="R2785" s="9">
        <v>0.85574400000000006</v>
      </c>
      <c r="S2785" s="9">
        <v>0.26801804878048818</v>
      </c>
      <c r="T2785" s="11">
        <v>0.39678899000000001</v>
      </c>
      <c r="U2785" s="9">
        <v>0.32630725579999997</v>
      </c>
      <c r="V2785" s="10">
        <v>0.5</v>
      </c>
      <c r="W2785" s="9">
        <v>0.40180280121320683</v>
      </c>
      <c r="X2785" s="9">
        <v>0.42953491524639298</v>
      </c>
      <c r="Y2785" s="9">
        <v>7.7000000000000068E-2</v>
      </c>
      <c r="Z2785" s="9">
        <v>0</v>
      </c>
      <c r="AA2785" s="10">
        <v>0</v>
      </c>
      <c r="AB2785" s="9">
        <v>0.75699999939650298</v>
      </c>
      <c r="AC2785" s="9">
        <v>0.50854000072553751</v>
      </c>
      <c r="AD2785" s="10">
        <v>0.60639378561502999</v>
      </c>
      <c r="AE2785" s="10">
        <v>0.49502928894241938</v>
      </c>
      <c r="AF2785" s="9">
        <v>0.32577198887750669</v>
      </c>
      <c r="AG2785" s="9">
        <v>8.7495497224343674E-2</v>
      </c>
    </row>
    <row r="2786" spans="3:33">
      <c r="C2786" t="s">
        <v>386</v>
      </c>
      <c r="D2786">
        <v>2007</v>
      </c>
      <c r="E2786" s="9">
        <v>0.14074945606694558</v>
      </c>
      <c r="F2786" s="9">
        <v>0.5</v>
      </c>
      <c r="G2786" s="9">
        <v>0</v>
      </c>
      <c r="H2786" s="9">
        <v>4.9999999999999989E-2</v>
      </c>
      <c r="I2786" s="9">
        <v>3.6666666666666667E-2</v>
      </c>
      <c r="J2786" s="9">
        <v>4.0000000000000036E-2</v>
      </c>
      <c r="K2786" s="10">
        <v>0.44466666666666665</v>
      </c>
      <c r="L2786" s="9">
        <v>0.75480000000000003</v>
      </c>
      <c r="M2786" s="9">
        <v>0.98311111111116667</v>
      </c>
      <c r="N2786" s="10">
        <v>0.16</v>
      </c>
      <c r="O2786" s="10">
        <v>1</v>
      </c>
      <c r="P2786" s="9">
        <v>0.3</v>
      </c>
      <c r="Q2786" s="10">
        <v>0.76749999999999996</v>
      </c>
      <c r="R2786" s="9">
        <v>0.85950400000000005</v>
      </c>
      <c r="S2786" s="9">
        <v>0.26523902439024394</v>
      </c>
      <c r="T2786" s="11">
        <v>0.39678899000000001</v>
      </c>
      <c r="U2786" s="9">
        <v>0.16837704290000002</v>
      </c>
      <c r="V2786" s="10">
        <v>0.5</v>
      </c>
      <c r="W2786" s="9">
        <v>0.40180280121320683</v>
      </c>
      <c r="X2786" s="9">
        <v>0.42953491524639298</v>
      </c>
      <c r="Y2786" s="9">
        <v>7.7000000000000068E-2</v>
      </c>
      <c r="Z2786" s="9">
        <v>0</v>
      </c>
      <c r="AA2786" s="10">
        <v>0</v>
      </c>
      <c r="AB2786" s="9">
        <v>0.7623999992758036</v>
      </c>
      <c r="AC2786" s="9">
        <v>0.51936000048369169</v>
      </c>
      <c r="AD2786" s="10">
        <v>0.57614719760488997</v>
      </c>
      <c r="AE2786" s="10">
        <v>0.47638502379829795</v>
      </c>
      <c r="AF2786" s="9">
        <v>0.50156641806652447</v>
      </c>
      <c r="AG2786" s="9">
        <v>8.5672674407944086E-2</v>
      </c>
    </row>
    <row r="2787" spans="3:33">
      <c r="C2787" t="s">
        <v>386</v>
      </c>
      <c r="D2787">
        <v>2008</v>
      </c>
      <c r="E2787" s="9">
        <v>0.14074945606694558</v>
      </c>
      <c r="F2787" s="9">
        <v>0.5</v>
      </c>
      <c r="G2787" s="9">
        <v>0</v>
      </c>
      <c r="H2787" s="9">
        <v>4.9999999999999989E-2</v>
      </c>
      <c r="I2787" s="9">
        <v>3.6666666666666667E-2</v>
      </c>
      <c r="J2787" s="9">
        <v>4.0000000000000036E-2</v>
      </c>
      <c r="K2787" s="10">
        <v>0.44466666666666665</v>
      </c>
      <c r="L2787" s="9">
        <v>0.75219999999999998</v>
      </c>
      <c r="M2787" s="9">
        <v>0.8876666666666666</v>
      </c>
      <c r="N2787" s="10">
        <v>0.16</v>
      </c>
      <c r="O2787" s="10">
        <v>1</v>
      </c>
      <c r="P2787" s="9">
        <v>0.3</v>
      </c>
      <c r="Q2787" s="10">
        <v>0.76749999999999996</v>
      </c>
      <c r="R2787" s="9">
        <v>0.85950400000000005</v>
      </c>
      <c r="S2787" s="9">
        <v>0.26247024390244011</v>
      </c>
      <c r="T2787" s="11">
        <v>0.39678899000000001</v>
      </c>
      <c r="U2787" s="9">
        <v>5.0889679719999997E-2</v>
      </c>
      <c r="V2787" s="10">
        <v>0.5</v>
      </c>
      <c r="W2787" s="9">
        <v>0.40180280121320683</v>
      </c>
      <c r="X2787" s="9">
        <v>0.42953491524639298</v>
      </c>
      <c r="Y2787" s="9">
        <v>7.7000000000000068E-2</v>
      </c>
      <c r="Z2787" s="9">
        <v>0</v>
      </c>
      <c r="AA2787" s="10">
        <v>0</v>
      </c>
      <c r="AB2787" s="9">
        <v>0.76779999915510411</v>
      </c>
      <c r="AC2787" s="9">
        <v>0.53018000024184586</v>
      </c>
      <c r="AD2787" s="10">
        <v>0.57499871706163996</v>
      </c>
      <c r="AE2787" s="10">
        <v>0.4973263201107942</v>
      </c>
      <c r="AF2787" s="9">
        <v>0.54149045053395894</v>
      </c>
      <c r="AG2787" s="9">
        <v>8.3849851591544483E-2</v>
      </c>
    </row>
    <row r="2788" spans="3:33">
      <c r="C2788" t="s">
        <v>386</v>
      </c>
      <c r="D2788">
        <v>2009</v>
      </c>
      <c r="E2788" s="9">
        <v>0.14074945606694558</v>
      </c>
      <c r="F2788" s="9">
        <v>0.5</v>
      </c>
      <c r="G2788" s="9">
        <v>1.9999999552965164E-2</v>
      </c>
      <c r="H2788" s="9">
        <v>4.9999999999999989E-2</v>
      </c>
      <c r="I2788" s="9">
        <v>3.6666666666666667E-2</v>
      </c>
      <c r="J2788" s="9">
        <v>5.919999957084654E-2</v>
      </c>
      <c r="K2788" s="10">
        <v>0.44466666666666665</v>
      </c>
      <c r="L2788" s="9">
        <v>0.74959999999999993</v>
      </c>
      <c r="M2788" s="9">
        <v>0.8876666666666666</v>
      </c>
      <c r="N2788" s="10">
        <v>0.16</v>
      </c>
      <c r="O2788" s="10">
        <v>1</v>
      </c>
      <c r="P2788" s="9">
        <v>0.3</v>
      </c>
      <c r="Q2788" s="10">
        <v>0.76749999999999996</v>
      </c>
      <c r="R2788" s="9">
        <v>0.85950400000000005</v>
      </c>
      <c r="S2788" s="9">
        <v>0.29122083838176538</v>
      </c>
      <c r="T2788" s="11">
        <v>0.39678899000000001</v>
      </c>
      <c r="U2788" s="9">
        <v>4.1825095059999998E-2</v>
      </c>
      <c r="V2788" s="10">
        <v>0.5</v>
      </c>
      <c r="W2788" s="9">
        <v>0.40180280121320683</v>
      </c>
      <c r="X2788" s="9">
        <v>0.42953491524639298</v>
      </c>
      <c r="Y2788" s="9">
        <v>7.7000000000000068E-2</v>
      </c>
      <c r="Z2788" s="9">
        <v>0</v>
      </c>
      <c r="AA2788" s="10">
        <v>0</v>
      </c>
      <c r="AB2788" s="9">
        <v>0.77319999903440473</v>
      </c>
      <c r="AC2788" s="9">
        <v>0.54100000000000004</v>
      </c>
      <c r="AD2788" s="10">
        <v>0.54019167807106194</v>
      </c>
      <c r="AE2788" s="10">
        <v>0.48920645857138856</v>
      </c>
      <c r="AF2788" s="9">
        <v>0.56641904535947785</v>
      </c>
      <c r="AG2788" s="9">
        <v>8.2027028775144908E-2</v>
      </c>
    </row>
    <row r="2789" spans="3:33">
      <c r="C2789" t="s">
        <v>386</v>
      </c>
      <c r="D2789">
        <v>2010</v>
      </c>
      <c r="E2789" s="9">
        <v>0.14074945606694558</v>
      </c>
      <c r="F2789" s="9">
        <v>0.5</v>
      </c>
      <c r="G2789" s="9">
        <v>3.9999999105930328E-2</v>
      </c>
      <c r="H2789" s="9">
        <v>4.9999999999999989E-2</v>
      </c>
      <c r="I2789" s="9">
        <v>3.6666666666666667E-2</v>
      </c>
      <c r="J2789" s="9">
        <v>7.8399999141693155E-2</v>
      </c>
      <c r="K2789" s="10">
        <v>0.44466666666666665</v>
      </c>
      <c r="L2789" s="9">
        <v>0.75709599983245124</v>
      </c>
      <c r="M2789" s="9">
        <v>0.8876666666666666</v>
      </c>
      <c r="N2789" s="10">
        <v>0.16</v>
      </c>
      <c r="O2789" s="10">
        <v>1</v>
      </c>
      <c r="P2789" s="9">
        <v>0.3</v>
      </c>
      <c r="Q2789" s="10">
        <v>0.76749999999999996</v>
      </c>
      <c r="R2789" s="9">
        <v>0.85950400000000005</v>
      </c>
      <c r="S2789" s="9">
        <v>0.31997143286109064</v>
      </c>
      <c r="T2789" s="11">
        <v>0.39678899000000001</v>
      </c>
      <c r="U2789" s="9">
        <v>4.2243346001251361E-2</v>
      </c>
      <c r="V2789" s="10">
        <v>0.5</v>
      </c>
      <c r="W2789" s="9">
        <v>0.40180280121320683</v>
      </c>
      <c r="X2789" s="9">
        <v>0.42953491524639298</v>
      </c>
      <c r="Y2789" s="9">
        <v>7.7000000000000068E-2</v>
      </c>
      <c r="Z2789" s="9">
        <v>0</v>
      </c>
      <c r="AA2789" s="10">
        <v>0</v>
      </c>
      <c r="AB2789" s="9">
        <v>0.77859999891370535</v>
      </c>
      <c r="AC2789" s="9">
        <v>0.53400000000000003</v>
      </c>
      <c r="AD2789" s="10">
        <v>0.53978976129933487</v>
      </c>
      <c r="AE2789" s="10">
        <v>0.48931439398326215</v>
      </c>
      <c r="AF2789" s="9">
        <v>0.56075485503248756</v>
      </c>
      <c r="AG2789" s="9">
        <v>8.0204205958745306E-2</v>
      </c>
    </row>
    <row r="2790" spans="3:33">
      <c r="C2790" t="s">
        <v>445</v>
      </c>
      <c r="D2790">
        <v>1995</v>
      </c>
      <c r="E2790" s="9">
        <v>0.71039423489069853</v>
      </c>
      <c r="F2790" s="9">
        <v>7.7340000000000006E-2</v>
      </c>
      <c r="G2790" s="9">
        <v>9.9999999999999978E-2</v>
      </c>
      <c r="H2790" s="9">
        <v>0.19999999999999996</v>
      </c>
      <c r="I2790" s="9">
        <v>3.3333333333333335E-3</v>
      </c>
      <c r="J2790" s="9">
        <v>7.999999999999996E-2</v>
      </c>
      <c r="K2790" s="10">
        <v>0.71158333333333335</v>
      </c>
      <c r="L2790" s="9">
        <v>0.90400000000000003</v>
      </c>
      <c r="M2790" s="9">
        <v>0</v>
      </c>
      <c r="N2790" s="10">
        <v>0.5</v>
      </c>
      <c r="O2790" s="10">
        <v>1</v>
      </c>
      <c r="P2790" s="9">
        <v>0.05</v>
      </c>
      <c r="Q2790" s="10">
        <v>0.3175</v>
      </c>
      <c r="R2790" s="9">
        <v>0.82199999999999995</v>
      </c>
      <c r="S2790" s="9">
        <v>0.31929951219512187</v>
      </c>
      <c r="T2790" s="11">
        <v>0.24528301799999999</v>
      </c>
      <c r="U2790" s="9">
        <v>6.7251526000000009E-4</v>
      </c>
      <c r="V2790" s="10">
        <v>4.6351718E-2</v>
      </c>
      <c r="W2790" s="9">
        <v>9.2918162989990172E-2</v>
      </c>
      <c r="X2790" s="9">
        <v>0.12578938824183999</v>
      </c>
      <c r="Y2790" s="9">
        <v>1.0000000000000009E-2</v>
      </c>
      <c r="Z2790" s="9">
        <v>0</v>
      </c>
      <c r="AA2790" s="10">
        <v>0.58479532163742687</v>
      </c>
      <c r="AB2790" s="9">
        <v>0.49</v>
      </c>
      <c r="AC2790" s="9">
        <v>0.6781600003093482</v>
      </c>
      <c r="AD2790" s="10">
        <v>0.58947875355535562</v>
      </c>
      <c r="AE2790" s="10">
        <v>0.65794855763388205</v>
      </c>
      <c r="AF2790" s="9">
        <v>5.5818128318786669E-3</v>
      </c>
      <c r="AG2790" s="9">
        <v>7.6698954434788663E-2</v>
      </c>
    </row>
    <row r="2791" spans="3:33">
      <c r="C2791" t="s">
        <v>445</v>
      </c>
      <c r="D2791">
        <v>1996</v>
      </c>
      <c r="E2791" s="9">
        <v>0.71039423489069853</v>
      </c>
      <c r="F2791" s="9">
        <v>7.3934E-2</v>
      </c>
      <c r="G2791" s="9">
        <v>9.7999999999999976E-2</v>
      </c>
      <c r="H2791" s="9">
        <v>0.19999999999999996</v>
      </c>
      <c r="I2791" s="9">
        <v>3.3333333333333335E-3</v>
      </c>
      <c r="J2791" s="9">
        <v>7.999999999999996E-2</v>
      </c>
      <c r="K2791" s="10">
        <v>0.71158333333333335</v>
      </c>
      <c r="L2791" s="9">
        <v>0.90159999999999996</v>
      </c>
      <c r="M2791" s="9">
        <v>0</v>
      </c>
      <c r="N2791" s="10">
        <v>0.5</v>
      </c>
      <c r="O2791" s="10">
        <v>1</v>
      </c>
      <c r="P2791" s="9">
        <v>0.05</v>
      </c>
      <c r="Q2791" s="10">
        <v>0.3175</v>
      </c>
      <c r="R2791" s="9">
        <v>0.82199999999999995</v>
      </c>
      <c r="S2791" s="9">
        <v>0.32100195121951403</v>
      </c>
      <c r="T2791" s="11">
        <v>0.24528301799999999</v>
      </c>
      <c r="U2791" s="9">
        <v>6.6764549000000002E-4</v>
      </c>
      <c r="V2791" s="10">
        <v>4.2138959650000002E-2</v>
      </c>
      <c r="W2791" s="9">
        <v>9.2918162989990172E-2</v>
      </c>
      <c r="X2791" s="9">
        <v>0.12578938824183999</v>
      </c>
      <c r="Y2791" s="9">
        <v>1.0000000000000009E-2</v>
      </c>
      <c r="Z2791" s="9">
        <v>0</v>
      </c>
      <c r="AA2791" s="10">
        <v>0.58479532163742687</v>
      </c>
      <c r="AB2791" s="9">
        <v>0.48900001529999992</v>
      </c>
      <c r="AC2791" s="9">
        <v>0.69200000000000006</v>
      </c>
      <c r="AD2791" s="10">
        <v>0.59130485052504</v>
      </c>
      <c r="AE2791" s="10">
        <v>0.66117199751207401</v>
      </c>
      <c r="AF2791" s="9">
        <v>8.3280660542996675E-3</v>
      </c>
      <c r="AG2791" s="9">
        <v>7.8366322968948632E-2</v>
      </c>
    </row>
    <row r="2792" spans="3:33">
      <c r="C2792" t="s">
        <v>445</v>
      </c>
      <c r="D2792">
        <v>1997</v>
      </c>
      <c r="E2792" s="9">
        <v>0.71039423489069853</v>
      </c>
      <c r="F2792" s="9">
        <v>7.0527999999999993E-2</v>
      </c>
      <c r="G2792" s="9">
        <v>9.5999999999999974E-2</v>
      </c>
      <c r="H2792" s="9">
        <v>0.19999999999999996</v>
      </c>
      <c r="I2792" s="9">
        <v>3.3333333333333335E-3</v>
      </c>
      <c r="J2792" s="9">
        <v>7.999999999999996E-2</v>
      </c>
      <c r="K2792" s="10">
        <v>0.71158333333333335</v>
      </c>
      <c r="L2792" s="9">
        <v>0.8992</v>
      </c>
      <c r="M2792" s="9">
        <v>0</v>
      </c>
      <c r="N2792" s="10">
        <v>0.5</v>
      </c>
      <c r="O2792" s="10">
        <v>1</v>
      </c>
      <c r="P2792" s="9">
        <v>0.05</v>
      </c>
      <c r="Q2792" s="10">
        <v>0.3175</v>
      </c>
      <c r="R2792" s="9">
        <v>0.82199999999999995</v>
      </c>
      <c r="S2792" s="9">
        <v>0.32333121951219601</v>
      </c>
      <c r="T2792" s="11">
        <v>0.24528301799999999</v>
      </c>
      <c r="U2792" s="9">
        <v>4.0215819000000001E-4</v>
      </c>
      <c r="V2792" s="10">
        <v>3.7926201299999997E-2</v>
      </c>
      <c r="W2792" s="9">
        <v>9.2918162989990172E-2</v>
      </c>
      <c r="X2792" s="9">
        <v>0.12578938824183999</v>
      </c>
      <c r="Y2792" s="9">
        <v>1.0000000000000009E-2</v>
      </c>
      <c r="Z2792" s="9">
        <v>0</v>
      </c>
      <c r="AA2792" s="10">
        <v>0.58479532163742687</v>
      </c>
      <c r="AB2792" s="9">
        <v>0.48900001529999992</v>
      </c>
      <c r="AC2792" s="9">
        <v>0.71299999999999997</v>
      </c>
      <c r="AD2792" s="10">
        <v>0.58914720723055602</v>
      </c>
      <c r="AE2792" s="10">
        <v>0.661009968323094</v>
      </c>
      <c r="AF2792" s="9">
        <v>1.4894973059564777E-2</v>
      </c>
      <c r="AG2792" s="9">
        <v>8.0033691503108614E-2</v>
      </c>
    </row>
    <row r="2793" spans="3:33">
      <c r="C2793" t="s">
        <v>445</v>
      </c>
      <c r="D2793">
        <v>1998</v>
      </c>
      <c r="E2793" s="9">
        <v>0.71039423489069853</v>
      </c>
      <c r="F2793" s="9">
        <v>6.7122000000000001E-2</v>
      </c>
      <c r="G2793" s="9">
        <v>9.4000000000000083E-2</v>
      </c>
      <c r="H2793" s="9">
        <v>0.19999999999999996</v>
      </c>
      <c r="I2793" s="9">
        <v>3.3333333333333335E-3</v>
      </c>
      <c r="J2793" s="9">
        <v>7.999999999999996E-2</v>
      </c>
      <c r="K2793" s="10">
        <v>0.71158333333333335</v>
      </c>
      <c r="L2793" s="9">
        <v>0.89680000000000004</v>
      </c>
      <c r="M2793" s="9">
        <v>0</v>
      </c>
      <c r="N2793" s="10">
        <v>0.5</v>
      </c>
      <c r="O2793" s="10">
        <v>1</v>
      </c>
      <c r="P2793" s="9">
        <v>0.05</v>
      </c>
      <c r="Q2793" s="10">
        <v>0.3175</v>
      </c>
      <c r="R2793" s="9">
        <v>0.81545333333333336</v>
      </c>
      <c r="S2793" s="9">
        <v>0.32606634146341607</v>
      </c>
      <c r="T2793" s="11">
        <v>0.24528301799999999</v>
      </c>
      <c r="U2793" s="9">
        <v>6.6964530899999999E-2</v>
      </c>
      <c r="V2793" s="10">
        <v>3.3713442949999999E-2</v>
      </c>
      <c r="W2793" s="9">
        <v>9.2918162989990172E-2</v>
      </c>
      <c r="X2793" s="9">
        <v>0.12578938824183999</v>
      </c>
      <c r="Y2793" s="9">
        <v>1.0000000000000009E-2</v>
      </c>
      <c r="Z2793" s="9">
        <v>0</v>
      </c>
      <c r="AA2793" s="10">
        <v>0.58479532163742687</v>
      </c>
      <c r="AB2793" s="9">
        <v>0.48900001529999992</v>
      </c>
      <c r="AC2793" s="9">
        <v>0.72</v>
      </c>
      <c r="AD2793" s="10">
        <v>0.58698956393607205</v>
      </c>
      <c r="AE2793" s="10">
        <v>0.66084793913411399</v>
      </c>
      <c r="AF2793" s="9">
        <v>2.2756184185736557E-2</v>
      </c>
      <c r="AG2793" s="9">
        <v>8.1701060037268597E-2</v>
      </c>
    </row>
    <row r="2794" spans="3:33">
      <c r="C2794" t="s">
        <v>445</v>
      </c>
      <c r="D2794">
        <v>1999</v>
      </c>
      <c r="E2794" s="9">
        <v>0.71039423489069853</v>
      </c>
      <c r="F2794" s="9">
        <v>6.3715999999999995E-2</v>
      </c>
      <c r="G2794" s="9">
        <v>9.2000000000000082E-2</v>
      </c>
      <c r="H2794" s="9">
        <v>0.19999999999999996</v>
      </c>
      <c r="I2794" s="9">
        <v>3.3333333333333335E-3</v>
      </c>
      <c r="J2794" s="9">
        <v>7.999999999999996E-2</v>
      </c>
      <c r="K2794" s="10">
        <v>0.71158333333333335</v>
      </c>
      <c r="L2794" s="9">
        <v>0.89439999999999997</v>
      </c>
      <c r="M2794" s="9">
        <v>0</v>
      </c>
      <c r="N2794" s="10">
        <v>0.5</v>
      </c>
      <c r="O2794" s="10">
        <v>1</v>
      </c>
      <c r="P2794" s="9">
        <v>0.05</v>
      </c>
      <c r="Q2794" s="10">
        <v>0.3175</v>
      </c>
      <c r="R2794" s="9">
        <v>0.80890666666666666</v>
      </c>
      <c r="S2794" s="9">
        <v>0.32889707317073202</v>
      </c>
      <c r="T2794" s="11">
        <v>0.24528301799999999</v>
      </c>
      <c r="U2794" s="9">
        <v>5.1483396729999999E-2</v>
      </c>
      <c r="V2794" s="10">
        <v>2.95006846E-2</v>
      </c>
      <c r="W2794" s="9">
        <v>9.2918162989990172E-2</v>
      </c>
      <c r="X2794" s="9">
        <v>0.12578938824183999</v>
      </c>
      <c r="Y2794" s="9">
        <v>1.0000000000000009E-2</v>
      </c>
      <c r="Z2794" s="9">
        <v>0</v>
      </c>
      <c r="AA2794" s="10">
        <v>0.58479532163742687</v>
      </c>
      <c r="AB2794" s="9">
        <v>0.48900001529999992</v>
      </c>
      <c r="AC2794" s="9">
        <v>0.72400000000000009</v>
      </c>
      <c r="AD2794" s="10">
        <v>0.55095860918702877</v>
      </c>
      <c r="AE2794" s="10">
        <v>0.6339934895983641</v>
      </c>
      <c r="AF2794" s="9">
        <v>3.3299722655922223E-2</v>
      </c>
      <c r="AG2794" s="9">
        <v>8.3368428571428579E-2</v>
      </c>
    </row>
    <row r="2795" spans="3:33">
      <c r="C2795" t="s">
        <v>445</v>
      </c>
      <c r="D2795">
        <v>2000</v>
      </c>
      <c r="E2795" s="9">
        <v>0.71039423489069853</v>
      </c>
      <c r="F2795" s="9">
        <v>6.0309999999999996E-2</v>
      </c>
      <c r="G2795" s="9">
        <v>8.9999999999999969E-2</v>
      </c>
      <c r="H2795" s="9">
        <v>0.19999999999999996</v>
      </c>
      <c r="I2795" s="9">
        <v>3.3333333333333335E-3</v>
      </c>
      <c r="J2795" s="9">
        <v>7.999999999999996E-2</v>
      </c>
      <c r="K2795" s="10">
        <v>0.71158333333333335</v>
      </c>
      <c r="L2795" s="9">
        <v>0.89200000000000002</v>
      </c>
      <c r="M2795" s="9">
        <v>0</v>
      </c>
      <c r="N2795" s="10">
        <v>0.5</v>
      </c>
      <c r="O2795" s="10">
        <v>1</v>
      </c>
      <c r="P2795" s="9">
        <v>0.05</v>
      </c>
      <c r="Q2795" s="10">
        <v>0.3175</v>
      </c>
      <c r="R2795" s="9">
        <v>0.80235999999999996</v>
      </c>
      <c r="S2795" s="9">
        <v>0.33138439024390409</v>
      </c>
      <c r="T2795" s="11">
        <v>0.24528301799999999</v>
      </c>
      <c r="U2795" s="9">
        <v>6.8315138720000002E-2</v>
      </c>
      <c r="V2795" s="10">
        <v>2.5287926249999999E-2</v>
      </c>
      <c r="W2795" s="9">
        <v>9.2918162989990172E-2</v>
      </c>
      <c r="X2795" s="9">
        <v>0.12578938824183999</v>
      </c>
      <c r="Y2795" s="9">
        <v>1.0000000000000009E-2</v>
      </c>
      <c r="Z2795" s="9">
        <v>0</v>
      </c>
      <c r="AA2795" s="10">
        <v>0.58479532163742687</v>
      </c>
      <c r="AB2795" s="9">
        <v>0.48900001529999992</v>
      </c>
      <c r="AC2795" s="9">
        <v>0.745</v>
      </c>
      <c r="AD2795" s="10">
        <v>0.5149276544379856</v>
      </c>
      <c r="AE2795" s="10">
        <v>0.60713904006261399</v>
      </c>
      <c r="AF2795" s="9">
        <v>0.13886529568716222</v>
      </c>
      <c r="AG2795" s="9">
        <v>8.2167000000000004E-2</v>
      </c>
    </row>
    <row r="2796" spans="3:33">
      <c r="C2796" t="s">
        <v>445</v>
      </c>
      <c r="D2796">
        <v>2001</v>
      </c>
      <c r="E2796" s="9">
        <v>0.71039423489069853</v>
      </c>
      <c r="F2796" s="9">
        <v>6.151619997303933E-2</v>
      </c>
      <c r="G2796" s="9">
        <v>0.16000000000000003</v>
      </c>
      <c r="H2796" s="9">
        <v>0.19999999999999996</v>
      </c>
      <c r="I2796" s="9">
        <v>3.3333333333333335E-3</v>
      </c>
      <c r="J2796" s="9">
        <v>4.0000000000000036E-2</v>
      </c>
      <c r="K2796" s="10">
        <v>0.71158333333333335</v>
      </c>
      <c r="L2796" s="9">
        <v>0.88919999999999999</v>
      </c>
      <c r="M2796" s="9">
        <v>0</v>
      </c>
      <c r="N2796" s="10">
        <v>0.5</v>
      </c>
      <c r="O2796" s="10">
        <v>1</v>
      </c>
      <c r="P2796" s="9">
        <v>0.05</v>
      </c>
      <c r="Q2796" s="10">
        <v>0.3175</v>
      </c>
      <c r="R2796" s="9">
        <v>0.79581333333333337</v>
      </c>
      <c r="S2796" s="9">
        <v>0.33301902439024389</v>
      </c>
      <c r="T2796" s="11">
        <v>0.24528301799999999</v>
      </c>
      <c r="U2796" s="9">
        <v>4.1276289469999998E-2</v>
      </c>
      <c r="V2796" s="10">
        <v>2.4845163599999998E-2</v>
      </c>
      <c r="W2796" s="9">
        <v>9.2918162989990172E-2</v>
      </c>
      <c r="X2796" s="9">
        <v>0.12578938824183999</v>
      </c>
      <c r="Y2796" s="9">
        <v>1.0000000000000009E-2</v>
      </c>
      <c r="Z2796" s="9">
        <v>0</v>
      </c>
      <c r="AA2796" s="10">
        <v>0.58479532163742687</v>
      </c>
      <c r="AB2796" s="9">
        <v>0.48900001529999992</v>
      </c>
      <c r="AC2796" s="9">
        <v>0.71799999999999997</v>
      </c>
      <c r="AD2796" s="10">
        <v>0.49284900015136979</v>
      </c>
      <c r="AE2796" s="10">
        <v>0.60676784785463</v>
      </c>
      <c r="AF2796" s="9">
        <v>0.21889418547416001</v>
      </c>
      <c r="AG2796" s="9">
        <v>8.8764714285714294E-2</v>
      </c>
    </row>
    <row r="2797" spans="3:33">
      <c r="C2797" t="s">
        <v>445</v>
      </c>
      <c r="D2797">
        <v>2002</v>
      </c>
      <c r="E2797" s="9">
        <v>0.71039423489069853</v>
      </c>
      <c r="F2797" s="9">
        <v>6.2722399946078658E-2</v>
      </c>
      <c r="G2797" s="9">
        <v>0.22999999999999998</v>
      </c>
      <c r="H2797" s="9">
        <v>0.19999999999999996</v>
      </c>
      <c r="I2797" s="9">
        <v>3.3333333333333335E-3</v>
      </c>
      <c r="J2797" s="9">
        <v>0</v>
      </c>
      <c r="K2797" s="10">
        <v>0.71158333333333335</v>
      </c>
      <c r="L2797" s="9">
        <v>0.88639999999999997</v>
      </c>
      <c r="M2797" s="9">
        <v>0</v>
      </c>
      <c r="N2797" s="10">
        <v>0.5</v>
      </c>
      <c r="O2797" s="10">
        <v>1</v>
      </c>
      <c r="P2797" s="9">
        <v>0.05</v>
      </c>
      <c r="Q2797" s="10">
        <v>0.3175</v>
      </c>
      <c r="R2797" s="9">
        <v>0.78926666666666667</v>
      </c>
      <c r="S2797" s="9">
        <v>0.33349317073170792</v>
      </c>
      <c r="T2797" s="11">
        <v>0.24528301799999999</v>
      </c>
      <c r="U2797" s="9">
        <v>3.6128026139999998E-2</v>
      </c>
      <c r="V2797" s="10">
        <v>2.440240095E-2</v>
      </c>
      <c r="W2797" s="9">
        <v>9.2918162989990172E-2</v>
      </c>
      <c r="X2797" s="9">
        <v>0.12578938824183999</v>
      </c>
      <c r="Y2797" s="9">
        <v>1.0000000000000009E-2</v>
      </c>
      <c r="Z2797" s="9">
        <v>0</v>
      </c>
      <c r="AA2797" s="10">
        <v>0.58479532163742687</v>
      </c>
      <c r="AB2797" s="9">
        <v>0.49922001476556521</v>
      </c>
      <c r="AC2797" s="9">
        <v>0.70099999999999996</v>
      </c>
      <c r="AD2797" s="10">
        <v>0.47077034586475397</v>
      </c>
      <c r="AE2797" s="10">
        <v>0.60639665564664602</v>
      </c>
      <c r="AF2797" s="9">
        <v>0.22379542986246556</v>
      </c>
      <c r="AG2797" s="9">
        <v>0.12106942857142856</v>
      </c>
    </row>
    <row r="2798" spans="3:33">
      <c r="C2798" t="s">
        <v>445</v>
      </c>
      <c r="D2798">
        <v>2003</v>
      </c>
      <c r="E2798" s="9">
        <v>0.71039423489069853</v>
      </c>
      <c r="F2798" s="9">
        <v>6.3928599919117979E-2</v>
      </c>
      <c r="G2798" s="9">
        <v>0.16000000000000003</v>
      </c>
      <c r="H2798" s="9">
        <v>0.19999999999999996</v>
      </c>
      <c r="I2798" s="9">
        <v>3.3333333333333335E-3</v>
      </c>
      <c r="J2798" s="9">
        <v>0</v>
      </c>
      <c r="K2798" s="10">
        <v>0.71158333333333335</v>
      </c>
      <c r="L2798" s="9">
        <v>0.88359999999999994</v>
      </c>
      <c r="M2798" s="9">
        <v>0</v>
      </c>
      <c r="N2798" s="10">
        <v>0.5</v>
      </c>
      <c r="O2798" s="10">
        <v>1</v>
      </c>
      <c r="P2798" s="9">
        <v>0.05</v>
      </c>
      <c r="Q2798" s="10">
        <v>0.3175</v>
      </c>
      <c r="R2798" s="9">
        <v>0.78271999999999997</v>
      </c>
      <c r="S2798" s="9">
        <v>0.33263804878048797</v>
      </c>
      <c r="T2798" s="11">
        <v>0.24528301799999999</v>
      </c>
      <c r="U2798" s="9">
        <v>2.7571216110000001E-2</v>
      </c>
      <c r="V2798" s="10">
        <v>2.3959638299999999E-2</v>
      </c>
      <c r="W2798" s="9">
        <v>9.2918162989990172E-2</v>
      </c>
      <c r="X2798" s="9">
        <v>0.12578938824183999</v>
      </c>
      <c r="Y2798" s="9">
        <v>1.0000000000000009E-2</v>
      </c>
      <c r="Z2798" s="9">
        <v>0</v>
      </c>
      <c r="AA2798" s="10">
        <v>0.58479532163742687</v>
      </c>
      <c r="AB2798" s="9">
        <v>0.50944001423113039</v>
      </c>
      <c r="AC2798" s="9">
        <v>0.68799999999999994</v>
      </c>
      <c r="AD2798" s="10">
        <v>0.45623061643053403</v>
      </c>
      <c r="AE2798" s="10">
        <v>0.62217197380618594</v>
      </c>
      <c r="AF2798" s="9">
        <v>0.28547891508642109</v>
      </c>
      <c r="AG2798" s="9">
        <v>0.12163857142857142</v>
      </c>
    </row>
    <row r="2799" spans="3:33">
      <c r="C2799" t="s">
        <v>445</v>
      </c>
      <c r="D2799">
        <v>2004</v>
      </c>
      <c r="E2799" s="9">
        <v>0.71039423489069853</v>
      </c>
      <c r="F2799" s="9">
        <v>6.5134799892157313E-2</v>
      </c>
      <c r="G2799" s="9">
        <v>8.9999999999999969E-2</v>
      </c>
      <c r="H2799" s="9">
        <v>0.19999999999999996</v>
      </c>
      <c r="I2799" s="9">
        <v>3.3333333333333335E-3</v>
      </c>
      <c r="J2799" s="9">
        <v>0</v>
      </c>
      <c r="K2799" s="10">
        <v>0.71158333333333335</v>
      </c>
      <c r="L2799" s="9">
        <v>0.88080000000000003</v>
      </c>
      <c r="M2799" s="9">
        <v>0.10398018648021268</v>
      </c>
      <c r="N2799" s="10">
        <v>0.5</v>
      </c>
      <c r="O2799" s="10">
        <v>1</v>
      </c>
      <c r="P2799" s="9">
        <v>0.05</v>
      </c>
      <c r="Q2799" s="10">
        <v>0.3175</v>
      </c>
      <c r="R2799" s="9">
        <v>0.77617333333333338</v>
      </c>
      <c r="S2799" s="9">
        <v>0.33043414634146384</v>
      </c>
      <c r="T2799" s="11">
        <v>0.24528301799999999</v>
      </c>
      <c r="U2799" s="9">
        <v>2.4241676939999998E-2</v>
      </c>
      <c r="V2799" s="10">
        <v>2.3516875650000001E-2</v>
      </c>
      <c r="W2799" s="9">
        <v>9.2918162989990172E-2</v>
      </c>
      <c r="X2799" s="9">
        <v>0.12578938824183999</v>
      </c>
      <c r="Y2799" s="9">
        <v>1.0000000000000009E-2</v>
      </c>
      <c r="Z2799" s="9">
        <v>0</v>
      </c>
      <c r="AA2799" s="10">
        <v>0.58479532163742687</v>
      </c>
      <c r="AB2799" s="9">
        <v>0.51966001369669557</v>
      </c>
      <c r="AC2799" s="9">
        <v>0.71299999999999997</v>
      </c>
      <c r="AD2799" s="10">
        <v>0.49581946035135216</v>
      </c>
      <c r="AE2799" s="10">
        <v>0.61783157073797002</v>
      </c>
      <c r="AF2799" s="9">
        <v>0.55079522403754222</v>
      </c>
      <c r="AG2799" s="9">
        <v>0.16372128571428571</v>
      </c>
    </row>
    <row r="2800" spans="3:33">
      <c r="C2800" t="s">
        <v>445</v>
      </c>
      <c r="D2800">
        <v>2005</v>
      </c>
      <c r="E2800" s="9">
        <v>0.71039423489069853</v>
      </c>
      <c r="F2800" s="9">
        <v>6.6340999865196648E-2</v>
      </c>
      <c r="G2800" s="9">
        <v>6.9999999999999951E-2</v>
      </c>
      <c r="H2800" s="9">
        <v>0.19999999999999996</v>
      </c>
      <c r="I2800" s="9">
        <v>3.3333333333333335E-3</v>
      </c>
      <c r="J2800" s="9">
        <v>7.999999999999996E-2</v>
      </c>
      <c r="K2800" s="10">
        <v>0.71158333333333335</v>
      </c>
      <c r="L2800" s="9">
        <v>0.878</v>
      </c>
      <c r="M2800" s="9">
        <v>0.60466060606060634</v>
      </c>
      <c r="N2800" s="10">
        <v>0.5</v>
      </c>
      <c r="O2800" s="10">
        <v>1</v>
      </c>
      <c r="P2800" s="9">
        <v>0.05</v>
      </c>
      <c r="Q2800" s="10">
        <v>0.3175</v>
      </c>
      <c r="R2800" s="9">
        <v>0.76962666666666668</v>
      </c>
      <c r="S2800" s="9">
        <v>0.32703219512195203</v>
      </c>
      <c r="T2800" s="11">
        <v>0.24528301799999999</v>
      </c>
      <c r="U2800" s="9">
        <v>1.7785416210000002E-2</v>
      </c>
      <c r="V2800" s="10">
        <v>2.3074113E-2</v>
      </c>
      <c r="W2800" s="9">
        <v>9.2918162989990172E-2</v>
      </c>
      <c r="X2800" s="9">
        <v>0.12578938824183999</v>
      </c>
      <c r="Y2800" s="9">
        <v>1.0000000000000009E-2</v>
      </c>
      <c r="Z2800" s="9">
        <v>0</v>
      </c>
      <c r="AA2800" s="10">
        <v>0.58479532163742687</v>
      </c>
      <c r="AB2800" s="9">
        <v>0.52988001316226074</v>
      </c>
      <c r="AC2800" s="9">
        <v>0.71499999999999997</v>
      </c>
      <c r="AD2800" s="10">
        <v>0.4918200919991304</v>
      </c>
      <c r="AE2800" s="10">
        <v>0.62058068447639803</v>
      </c>
      <c r="AF2800" s="9">
        <v>0.77886503662123785</v>
      </c>
      <c r="AG2800" s="9">
        <v>0.16533014285714284</v>
      </c>
    </row>
    <row r="2801" spans="3:33">
      <c r="C2801" t="s">
        <v>445</v>
      </c>
      <c r="D2801">
        <v>2006</v>
      </c>
      <c r="E2801" s="9">
        <v>0.71039423489069853</v>
      </c>
      <c r="F2801" s="9">
        <v>6.7547199838235969E-2</v>
      </c>
      <c r="G2801" s="9">
        <v>6.6666666666666763E-2</v>
      </c>
      <c r="H2801" s="9">
        <v>0.19999999999999996</v>
      </c>
      <c r="I2801" s="9">
        <v>3.3333333333333335E-3</v>
      </c>
      <c r="J2801" s="9">
        <v>7.999999999999996E-2</v>
      </c>
      <c r="K2801" s="10">
        <v>0.71158333333333335</v>
      </c>
      <c r="L2801" s="9">
        <v>0.87459999999999993</v>
      </c>
      <c r="M2801" s="9">
        <v>0.37272727272727302</v>
      </c>
      <c r="N2801" s="10">
        <v>0.5</v>
      </c>
      <c r="O2801" s="10">
        <v>1</v>
      </c>
      <c r="P2801" s="9">
        <v>0.05</v>
      </c>
      <c r="Q2801" s="10">
        <v>0.3175</v>
      </c>
      <c r="R2801" s="9">
        <v>0.76307999999999998</v>
      </c>
      <c r="S2801" s="9">
        <v>0.32272195121951397</v>
      </c>
      <c r="T2801" s="11">
        <v>0.24528301799999999</v>
      </c>
      <c r="U2801" s="9">
        <v>2.091756862E-2</v>
      </c>
      <c r="V2801" s="10">
        <v>2.3247173166666666E-2</v>
      </c>
      <c r="W2801" s="9">
        <v>9.2918162989990172E-2</v>
      </c>
      <c r="X2801" s="9">
        <v>0.12578938824183999</v>
      </c>
      <c r="Y2801" s="9">
        <v>1.0000000000000009E-2</v>
      </c>
      <c r="Z2801" s="9">
        <v>0</v>
      </c>
      <c r="AA2801" s="10">
        <v>0.58479532163742687</v>
      </c>
      <c r="AB2801" s="9">
        <v>0.54010001262782592</v>
      </c>
      <c r="AC2801" s="9">
        <v>0.70400000000000007</v>
      </c>
      <c r="AD2801" s="10">
        <v>0.48098500282787227</v>
      </c>
      <c r="AE2801" s="10">
        <v>0.61702969983981792</v>
      </c>
      <c r="AF2801" s="9">
        <v>1</v>
      </c>
      <c r="AG2801" s="9">
        <v>0.16202354007390832</v>
      </c>
    </row>
    <row r="2802" spans="3:33">
      <c r="C2802" t="s">
        <v>445</v>
      </c>
      <c r="D2802">
        <v>2007</v>
      </c>
      <c r="E2802" s="9">
        <v>0.71039423489069853</v>
      </c>
      <c r="F2802" s="9">
        <v>6.8753399811275304E-2</v>
      </c>
      <c r="G2802" s="9">
        <v>6.3333333333333242E-2</v>
      </c>
      <c r="H2802" s="9">
        <v>0.19999999999999996</v>
      </c>
      <c r="I2802" s="9">
        <v>3.3333333333333335E-3</v>
      </c>
      <c r="J2802" s="9">
        <v>7.999999999999996E-2</v>
      </c>
      <c r="K2802" s="10">
        <v>0.71158333333333335</v>
      </c>
      <c r="L2802" s="9">
        <v>0.87120000000000009</v>
      </c>
      <c r="M2802" s="9">
        <v>0.75679393939393969</v>
      </c>
      <c r="N2802" s="10">
        <v>0.5</v>
      </c>
      <c r="O2802" s="10">
        <v>1</v>
      </c>
      <c r="P2802" s="9">
        <v>0.05</v>
      </c>
      <c r="Q2802" s="10">
        <v>0.3175</v>
      </c>
      <c r="R2802" s="9">
        <v>0.76360000000000006</v>
      </c>
      <c r="S2802" s="9">
        <v>0.3179829268292701</v>
      </c>
      <c r="T2802" s="11">
        <v>0.24528301799999999</v>
      </c>
      <c r="U2802" s="9">
        <v>1.9678993000000001E-3</v>
      </c>
      <c r="V2802" s="10">
        <v>2.3420233333333335E-2</v>
      </c>
      <c r="W2802" s="9">
        <v>9.2918162989990172E-2</v>
      </c>
      <c r="X2802" s="9">
        <v>0.12578938824183999</v>
      </c>
      <c r="Y2802" s="9">
        <v>1.0000000000000009E-2</v>
      </c>
      <c r="Z2802" s="9">
        <v>0</v>
      </c>
      <c r="AA2802" s="10">
        <v>0.58479532163742687</v>
      </c>
      <c r="AB2802" s="9">
        <v>0.55032001209339121</v>
      </c>
      <c r="AC2802" s="9">
        <v>0.70599999999999996</v>
      </c>
      <c r="AD2802" s="10">
        <v>0.49633666038660118</v>
      </c>
      <c r="AE2802" s="10">
        <v>0.62155498930355002</v>
      </c>
      <c r="AF2802" s="9">
        <v>1</v>
      </c>
      <c r="AG2802" s="9">
        <v>0.15871693729067379</v>
      </c>
    </row>
    <row r="2803" spans="3:33">
      <c r="C2803" t="s">
        <v>445</v>
      </c>
      <c r="D2803">
        <v>2008</v>
      </c>
      <c r="E2803" s="9">
        <v>0.71039423489069853</v>
      </c>
      <c r="F2803" s="9">
        <v>6.9959599784314624E-2</v>
      </c>
      <c r="G2803" s="9">
        <v>6.0000000000000053E-2</v>
      </c>
      <c r="H2803" s="9">
        <v>0.19999999999999996</v>
      </c>
      <c r="I2803" s="9">
        <v>3.3333333333333335E-3</v>
      </c>
      <c r="J2803" s="9">
        <v>7.999999999999996E-2</v>
      </c>
      <c r="K2803" s="10">
        <v>0.71158333333333335</v>
      </c>
      <c r="L2803" s="9">
        <v>0.86780000000000002</v>
      </c>
      <c r="M2803" s="9">
        <v>0.37272727272727302</v>
      </c>
      <c r="N2803" s="10">
        <v>0.5</v>
      </c>
      <c r="O2803" s="10">
        <v>1</v>
      </c>
      <c r="P2803" s="9">
        <v>0.05</v>
      </c>
      <c r="Q2803" s="10">
        <v>0.3175</v>
      </c>
      <c r="R2803" s="9">
        <v>0.76360000000000006</v>
      </c>
      <c r="S2803" s="9">
        <v>0.31321463414634199</v>
      </c>
      <c r="T2803" s="11">
        <v>0.24528301799999999</v>
      </c>
      <c r="U2803" s="9">
        <v>2.6277649400000005E-3</v>
      </c>
      <c r="V2803" s="10">
        <v>2.3593293500000001E-2</v>
      </c>
      <c r="W2803" s="9">
        <v>9.2918162989990172E-2</v>
      </c>
      <c r="X2803" s="9">
        <v>0.12578938824183999</v>
      </c>
      <c r="Y2803" s="9">
        <v>1.0000000000000009E-2</v>
      </c>
      <c r="Z2803" s="9">
        <v>0</v>
      </c>
      <c r="AA2803" s="10">
        <v>0.58479532163742687</v>
      </c>
      <c r="AB2803" s="9">
        <v>0.56054001155895639</v>
      </c>
      <c r="AC2803" s="9">
        <v>0.69499999999999995</v>
      </c>
      <c r="AD2803" s="10">
        <v>0.50906696421551545</v>
      </c>
      <c r="AE2803" s="10">
        <v>0.59976895777886008</v>
      </c>
      <c r="AF2803" s="9">
        <v>1</v>
      </c>
      <c r="AG2803" s="9">
        <v>0.15541033450743927</v>
      </c>
    </row>
    <row r="2804" spans="3:33">
      <c r="C2804" t="s">
        <v>445</v>
      </c>
      <c r="D2804">
        <v>2009</v>
      </c>
      <c r="E2804" s="9">
        <v>0.71039423489069853</v>
      </c>
      <c r="F2804" s="9">
        <v>7.1165799757353959E-2</v>
      </c>
      <c r="G2804" s="9">
        <v>7.8799999579787228E-2</v>
      </c>
      <c r="H2804" s="9">
        <v>0.19999999999999996</v>
      </c>
      <c r="I2804" s="9">
        <v>3.3333333333333335E-3</v>
      </c>
      <c r="J2804" s="9">
        <v>9.8399999588727916E-2</v>
      </c>
      <c r="K2804" s="10">
        <v>0.71158333333333335</v>
      </c>
      <c r="L2804" s="9">
        <v>0.86439999999999995</v>
      </c>
      <c r="M2804" s="9">
        <v>0.37272727272727302</v>
      </c>
      <c r="N2804" s="10">
        <v>0.5</v>
      </c>
      <c r="O2804" s="10">
        <v>1</v>
      </c>
      <c r="P2804" s="9">
        <v>0.05</v>
      </c>
      <c r="Q2804" s="10">
        <v>0.3175</v>
      </c>
      <c r="R2804" s="9">
        <v>0.76360000000000006</v>
      </c>
      <c r="S2804" s="9">
        <v>0.34095034084347386</v>
      </c>
      <c r="T2804" s="11">
        <v>0.24528301799999999</v>
      </c>
      <c r="U2804" s="9">
        <v>2.3198225799999999E-3</v>
      </c>
      <c r="V2804" s="10">
        <v>2.4065159359452977E-2</v>
      </c>
      <c r="W2804" s="9">
        <v>9.2918162989990172E-2</v>
      </c>
      <c r="X2804" s="9">
        <v>0.12578938824183999</v>
      </c>
      <c r="Y2804" s="9">
        <v>1.0000000000000009E-2</v>
      </c>
      <c r="Z2804" s="9">
        <v>0</v>
      </c>
      <c r="AA2804" s="10">
        <v>0.58479532163742687</v>
      </c>
      <c r="AB2804" s="9">
        <v>0.57076001102452167</v>
      </c>
      <c r="AC2804" s="9">
        <v>0.68</v>
      </c>
      <c r="AD2804" s="10">
        <v>0.50430678008529339</v>
      </c>
      <c r="AE2804" s="10">
        <v>0.59967677751585202</v>
      </c>
      <c r="AF2804" s="9">
        <v>1</v>
      </c>
      <c r="AG2804" s="9">
        <v>0.15210373172420474</v>
      </c>
    </row>
    <row r="2805" spans="3:33">
      <c r="C2805" t="s">
        <v>445</v>
      </c>
      <c r="D2805">
        <v>2010</v>
      </c>
      <c r="E2805" s="9">
        <v>0.71039423489069853</v>
      </c>
      <c r="F2805" s="9">
        <v>7.237199973039328E-2</v>
      </c>
      <c r="G2805" s="9">
        <v>9.7599999159574513E-2</v>
      </c>
      <c r="H2805" s="9">
        <v>0.19999999999999996</v>
      </c>
      <c r="I2805" s="9">
        <v>3.3333333333333335E-3</v>
      </c>
      <c r="J2805" s="9">
        <v>0.11679999917745587</v>
      </c>
      <c r="K2805" s="10">
        <v>0.71158333333333335</v>
      </c>
      <c r="L2805" s="9">
        <v>0.87304399980679148</v>
      </c>
      <c r="M2805" s="9">
        <v>0.37272727272727302</v>
      </c>
      <c r="N2805" s="10">
        <v>0.5</v>
      </c>
      <c r="O2805" s="10">
        <v>1</v>
      </c>
      <c r="P2805" s="9">
        <v>0.05</v>
      </c>
      <c r="Q2805" s="10">
        <v>0.3175</v>
      </c>
      <c r="R2805" s="9">
        <v>0.76360000000000006</v>
      </c>
      <c r="S2805" s="9">
        <v>0.36868604754060552</v>
      </c>
      <c r="T2805" s="11">
        <v>0.24528301799999999</v>
      </c>
      <c r="U2805" s="9">
        <v>2.3430208052814794E-3</v>
      </c>
      <c r="V2805" s="10">
        <v>2.4537025218905953E-2</v>
      </c>
      <c r="W2805" s="9">
        <v>9.2918162989990172E-2</v>
      </c>
      <c r="X2805" s="9">
        <v>0.12578938824183999</v>
      </c>
      <c r="Y2805" s="9">
        <v>1.0000000000000009E-2</v>
      </c>
      <c r="Z2805" s="9">
        <v>0</v>
      </c>
      <c r="AA2805" s="10">
        <v>0.58479532163742687</v>
      </c>
      <c r="AB2805" s="9">
        <v>0.58098001049008685</v>
      </c>
      <c r="AC2805" s="9">
        <v>0.65700000000000003</v>
      </c>
      <c r="AD2805" s="10">
        <v>0.50426371228540312</v>
      </c>
      <c r="AE2805" s="10">
        <v>0.59868000976297298</v>
      </c>
      <c r="AF2805" s="9">
        <v>1</v>
      </c>
      <c r="AG2805" s="9">
        <v>0.14879712894097022</v>
      </c>
    </row>
    <row r="2806" spans="3:33">
      <c r="C2806" t="s">
        <v>390</v>
      </c>
      <c r="D2806">
        <v>1995</v>
      </c>
      <c r="E2806" s="9">
        <v>0.74961259484066767</v>
      </c>
      <c r="F2806" s="9">
        <v>0.62</v>
      </c>
      <c r="G2806" s="9">
        <v>0.14000000000000001</v>
      </c>
      <c r="H2806" s="9">
        <v>0.47499999999999998</v>
      </c>
      <c r="I2806" s="9">
        <v>4.2666666666666665E-2</v>
      </c>
      <c r="J2806" s="9">
        <v>0.21999999999999997</v>
      </c>
      <c r="K2806" s="10">
        <v>0.66583333333333339</v>
      </c>
      <c r="L2806" s="9">
        <v>0.38500000000000001</v>
      </c>
      <c r="M2806" s="9">
        <v>0.82611734396733572</v>
      </c>
      <c r="N2806" s="10">
        <v>0.28000000000000003</v>
      </c>
      <c r="O2806" s="10">
        <v>0.84</v>
      </c>
      <c r="P2806" s="9">
        <v>4.1599999964237216E-2</v>
      </c>
      <c r="Q2806" s="10">
        <v>7.4999999999999997E-2</v>
      </c>
      <c r="R2806" s="9">
        <v>0.81855999999999995</v>
      </c>
      <c r="S2806" s="9">
        <v>0.27292682926829404</v>
      </c>
      <c r="T2806" s="11">
        <v>0.42204724399999999</v>
      </c>
      <c r="U2806" s="9">
        <v>8.5851448399999995E-3</v>
      </c>
      <c r="V2806" s="10">
        <v>7.7370098499999998E-2</v>
      </c>
      <c r="W2806" s="9">
        <v>3.3031196831601516E-2</v>
      </c>
      <c r="X2806" s="9">
        <v>0.147664530976194</v>
      </c>
      <c r="Y2806" s="9">
        <v>5.0000000000000044E-3</v>
      </c>
      <c r="Z2806" s="9">
        <v>0.18</v>
      </c>
      <c r="AA2806" s="10">
        <v>1.9309989701338827E-2</v>
      </c>
      <c r="AB2806" s="9">
        <v>0.2119999695</v>
      </c>
      <c r="AC2806" s="9">
        <v>0.63400000000000001</v>
      </c>
      <c r="AD2806" s="10">
        <v>0.50895209702316524</v>
      </c>
      <c r="AE2806" s="10">
        <v>0.33081750717062253</v>
      </c>
      <c r="AF2806" s="9">
        <v>3.9507551090024447E-4</v>
      </c>
      <c r="AG2806" s="9">
        <v>0.17614171428571429</v>
      </c>
    </row>
    <row r="2807" spans="3:33">
      <c r="C2807" t="s">
        <v>390</v>
      </c>
      <c r="D2807">
        <v>1996</v>
      </c>
      <c r="E2807" s="9">
        <v>0.74961259484066767</v>
      </c>
      <c r="F2807" s="9">
        <v>0.61948000000000003</v>
      </c>
      <c r="G2807" s="9">
        <v>0.13200000000000001</v>
      </c>
      <c r="H2807" s="9">
        <v>0.47499999999999998</v>
      </c>
      <c r="I2807" s="9">
        <v>4.2666666666666665E-2</v>
      </c>
      <c r="J2807" s="9">
        <v>0.21400000000000008</v>
      </c>
      <c r="K2807" s="10">
        <v>0.66583333333333339</v>
      </c>
      <c r="L2807" s="9">
        <v>0.38119999999999998</v>
      </c>
      <c r="M2807" s="9">
        <v>0.82642561223555477</v>
      </c>
      <c r="N2807" s="10">
        <v>0.28000000000000003</v>
      </c>
      <c r="O2807" s="10">
        <v>0.37</v>
      </c>
      <c r="P2807" s="9">
        <v>4.0799999982118605E-2</v>
      </c>
      <c r="Q2807" s="10">
        <v>7.4999999999999997E-2</v>
      </c>
      <c r="R2807" s="9">
        <v>0.81855999999999995</v>
      </c>
      <c r="S2807" s="9">
        <v>0.26892682926829392</v>
      </c>
      <c r="T2807" s="11">
        <v>0.42204724399999999</v>
      </c>
      <c r="U2807" s="9">
        <v>6.4488716999999999E-3</v>
      </c>
      <c r="V2807" s="10">
        <v>7.0879580799999994E-2</v>
      </c>
      <c r="W2807" s="9">
        <v>3.3031196831601516E-2</v>
      </c>
      <c r="X2807" s="9">
        <v>0.147664530976194</v>
      </c>
      <c r="Y2807" s="9">
        <v>5.0000000000000044E-3</v>
      </c>
      <c r="Z2807" s="9">
        <v>0.18</v>
      </c>
      <c r="AA2807" s="10">
        <v>1.9309989701338827E-2</v>
      </c>
      <c r="AB2807" s="9">
        <v>0.21099998470000003</v>
      </c>
      <c r="AC2807" s="9">
        <v>0.63900000000000001</v>
      </c>
      <c r="AD2807" s="10">
        <v>0.50913479287661401</v>
      </c>
      <c r="AE2807" s="10">
        <v>0.32736480331407802</v>
      </c>
      <c r="AF2807" s="9">
        <v>7.945850860046666E-4</v>
      </c>
      <c r="AG2807" s="9">
        <v>0.1901612857142857</v>
      </c>
    </row>
    <row r="2808" spans="3:33">
      <c r="C2808" t="s">
        <v>390</v>
      </c>
      <c r="D2808">
        <v>1997</v>
      </c>
      <c r="E2808" s="9">
        <v>0.74961259484066767</v>
      </c>
      <c r="F2808" s="9">
        <v>0.61895999999999995</v>
      </c>
      <c r="G2808" s="9">
        <v>0.12400000000000011</v>
      </c>
      <c r="H2808" s="9">
        <v>0.47499999999999998</v>
      </c>
      <c r="I2808" s="9">
        <v>4.2666666666666665E-2</v>
      </c>
      <c r="J2808" s="9">
        <v>0.20799999999999996</v>
      </c>
      <c r="K2808" s="10">
        <v>0.66583333333333339</v>
      </c>
      <c r="L2808" s="9">
        <v>0.37740000000000001</v>
      </c>
      <c r="M2808" s="9">
        <v>0.82668923262219773</v>
      </c>
      <c r="N2808" s="10">
        <v>0.28000000000000003</v>
      </c>
      <c r="O2808" s="10">
        <v>0.6</v>
      </c>
      <c r="P2808" s="9">
        <v>0.04</v>
      </c>
      <c r="Q2808" s="10">
        <v>7.4999999999999997E-2</v>
      </c>
      <c r="R2808" s="9">
        <v>0.81855999999999995</v>
      </c>
      <c r="S2808" s="9">
        <v>0.26195121951219591</v>
      </c>
      <c r="T2808" s="11">
        <v>0.42204724399999999</v>
      </c>
      <c r="U2808" s="9">
        <v>5.9428056900000005E-3</v>
      </c>
      <c r="V2808" s="10">
        <v>6.4389063100000005E-2</v>
      </c>
      <c r="W2808" s="9">
        <v>3.3031196831601516E-2</v>
      </c>
      <c r="X2808" s="9">
        <v>0.147664530976194</v>
      </c>
      <c r="Y2808" s="9">
        <v>5.0000000000000044E-3</v>
      </c>
      <c r="Z2808" s="9">
        <v>0.18</v>
      </c>
      <c r="AA2808" s="10">
        <v>1.9309989701338827E-2</v>
      </c>
      <c r="AB2808" s="9">
        <v>0.21099998470000003</v>
      </c>
      <c r="AC2808" s="9">
        <v>0.63800000000000001</v>
      </c>
      <c r="AD2808" s="10">
        <v>0.52893122797221293</v>
      </c>
      <c r="AE2808" s="10">
        <v>0.33721085710376297</v>
      </c>
      <c r="AF2808" s="9">
        <v>9.2313257370229998E-4</v>
      </c>
      <c r="AG2808" s="9">
        <v>0.20136885714285713</v>
      </c>
    </row>
    <row r="2809" spans="3:33">
      <c r="C2809" t="s">
        <v>390</v>
      </c>
      <c r="D2809">
        <v>1998</v>
      </c>
      <c r="E2809" s="9">
        <v>0.74961259484066767</v>
      </c>
      <c r="F2809" s="9">
        <v>0.61843999999999999</v>
      </c>
      <c r="G2809" s="9">
        <v>0.11599999999999999</v>
      </c>
      <c r="H2809" s="9">
        <v>0.47499999999999998</v>
      </c>
      <c r="I2809" s="9">
        <v>4.2666666666666665E-2</v>
      </c>
      <c r="J2809" s="9">
        <v>0.20200000000000007</v>
      </c>
      <c r="K2809" s="10">
        <v>0.66583333333333339</v>
      </c>
      <c r="L2809" s="9">
        <v>0.37359999999999999</v>
      </c>
      <c r="M2809" s="9">
        <v>0.8276398470649442</v>
      </c>
      <c r="N2809" s="10">
        <v>0.28000000000000003</v>
      </c>
      <c r="O2809" s="10">
        <v>0.6</v>
      </c>
      <c r="P2809" s="9">
        <v>4.6666666666666669E-2</v>
      </c>
      <c r="Q2809" s="10">
        <v>7.4999999999999997E-2</v>
      </c>
      <c r="R2809" s="9">
        <v>0.81855999999999995</v>
      </c>
      <c r="S2809" s="9">
        <v>0.2589756097560979</v>
      </c>
      <c r="T2809" s="11">
        <v>0.42204724399999999</v>
      </c>
      <c r="U2809" s="9">
        <v>5.4296875899999993E-3</v>
      </c>
      <c r="V2809" s="10">
        <v>5.7898545400000001E-2</v>
      </c>
      <c r="W2809" s="9">
        <v>3.3031196831601516E-2</v>
      </c>
      <c r="X2809" s="9">
        <v>0.147664530976194</v>
      </c>
      <c r="Y2809" s="9">
        <v>5.0000000000000044E-3</v>
      </c>
      <c r="Z2809" s="9">
        <v>0.18</v>
      </c>
      <c r="AA2809" s="10">
        <v>1.9309989701338827E-2</v>
      </c>
      <c r="AB2809" s="9">
        <v>0.36299999240000003</v>
      </c>
      <c r="AC2809" s="9">
        <v>0.63900000000000001</v>
      </c>
      <c r="AD2809" s="10">
        <v>0.54872766306781195</v>
      </c>
      <c r="AE2809" s="10">
        <v>0.34705691089344798</v>
      </c>
      <c r="AF2809" s="9">
        <v>4.6426356284605553E-3</v>
      </c>
      <c r="AG2809" s="9">
        <v>0.22104714285714286</v>
      </c>
    </row>
    <row r="2810" spans="3:33">
      <c r="C2810" t="s">
        <v>390</v>
      </c>
      <c r="D2810">
        <v>1999</v>
      </c>
      <c r="E2810" s="9">
        <v>0.74961259484066767</v>
      </c>
      <c r="F2810" s="9">
        <v>0.61792000000000002</v>
      </c>
      <c r="G2810" s="9">
        <v>0.10799999999999998</v>
      </c>
      <c r="H2810" s="9">
        <v>0.47499999999999998</v>
      </c>
      <c r="I2810" s="9">
        <v>4.2666666666666665E-2</v>
      </c>
      <c r="J2810" s="9">
        <v>0.19599999999999995</v>
      </c>
      <c r="K2810" s="10">
        <v>0.66583333333333339</v>
      </c>
      <c r="L2810" s="9">
        <v>0.36979999999999996</v>
      </c>
      <c r="M2810" s="9">
        <v>0.82857644284971421</v>
      </c>
      <c r="N2810" s="10">
        <v>0.28000000000000003</v>
      </c>
      <c r="O2810" s="10">
        <v>0.56999999999999995</v>
      </c>
      <c r="P2810" s="9">
        <v>5.333333333333333E-2</v>
      </c>
      <c r="Q2810" s="10">
        <v>7.4999999999999997E-2</v>
      </c>
      <c r="R2810" s="9">
        <v>0.81855999999999995</v>
      </c>
      <c r="S2810" s="9">
        <v>0.25</v>
      </c>
      <c r="T2810" s="11">
        <v>0.42204724399999999</v>
      </c>
      <c r="U2810" s="9">
        <v>9.8465093099999994E-3</v>
      </c>
      <c r="V2810" s="10">
        <v>5.1408027699999997E-2</v>
      </c>
      <c r="W2810" s="9">
        <v>3.3031196831601516E-2</v>
      </c>
      <c r="X2810" s="9">
        <v>0.147664530976194</v>
      </c>
      <c r="Y2810" s="9">
        <v>5.0000000000000044E-3</v>
      </c>
      <c r="Z2810" s="9">
        <v>0.18</v>
      </c>
      <c r="AA2810" s="10">
        <v>1.9309989701338827E-2</v>
      </c>
      <c r="AB2810" s="9">
        <v>0.36200000760000006</v>
      </c>
      <c r="AC2810" s="9">
        <v>0.61099999999999999</v>
      </c>
      <c r="AD2810" s="10">
        <v>0.55137692688681494</v>
      </c>
      <c r="AE2810" s="10">
        <v>0.35156864367261198</v>
      </c>
      <c r="AF2810" s="9">
        <v>6.493065470000556E-3</v>
      </c>
      <c r="AG2810" s="9">
        <v>0.24744357142857143</v>
      </c>
    </row>
    <row r="2811" spans="3:33">
      <c r="C2811" t="s">
        <v>390</v>
      </c>
      <c r="D2811">
        <v>2000</v>
      </c>
      <c r="E2811" s="9">
        <v>0.74961259484066767</v>
      </c>
      <c r="F2811" s="9">
        <v>0.61740000000000006</v>
      </c>
      <c r="G2811" s="9">
        <v>9.9999999999999978E-2</v>
      </c>
      <c r="H2811" s="9">
        <v>0.47499999999999998</v>
      </c>
      <c r="I2811" s="9">
        <v>4.2666666666666665E-2</v>
      </c>
      <c r="J2811" s="9">
        <v>0.18999999999999995</v>
      </c>
      <c r="K2811" s="10">
        <v>0.66583333333333339</v>
      </c>
      <c r="L2811" s="9">
        <v>0.36599999999999999</v>
      </c>
      <c r="M2811" s="9">
        <v>0.82803709616796572</v>
      </c>
      <c r="N2811" s="10">
        <v>0.28000000000000003</v>
      </c>
      <c r="O2811" s="10">
        <v>0.71</v>
      </c>
      <c r="P2811" s="9">
        <v>0.06</v>
      </c>
      <c r="Q2811" s="10">
        <v>7.4999999999999997E-2</v>
      </c>
      <c r="R2811" s="9">
        <v>0.81855999999999995</v>
      </c>
      <c r="S2811" s="9">
        <v>0.24800000000000211</v>
      </c>
      <c r="T2811" s="11">
        <v>0.42204724399999999</v>
      </c>
      <c r="U2811" s="9">
        <v>8.8227629799999992E-3</v>
      </c>
      <c r="V2811" s="10">
        <v>4.4917510000000001E-2</v>
      </c>
      <c r="W2811" s="9">
        <v>3.3031196831601516E-2</v>
      </c>
      <c r="X2811" s="9">
        <v>0.147664530976194</v>
      </c>
      <c r="Y2811" s="9">
        <v>5.0000000000000044E-3</v>
      </c>
      <c r="Z2811" s="9">
        <v>0.18</v>
      </c>
      <c r="AA2811" s="10">
        <v>1.9309989701338827E-2</v>
      </c>
      <c r="AB2811" s="9">
        <v>0.31599998470000001</v>
      </c>
      <c r="AC2811" s="9">
        <v>0.61299999999999999</v>
      </c>
      <c r="AD2811" s="10">
        <v>0.55402619070581793</v>
      </c>
      <c r="AE2811" s="10">
        <v>0.35608037645177604</v>
      </c>
      <c r="AF2811" s="9">
        <v>1.3844884776029222E-2</v>
      </c>
      <c r="AG2811" s="9">
        <v>0.27582714285714288</v>
      </c>
    </row>
    <row r="2812" spans="3:33">
      <c r="C2812" t="s">
        <v>390</v>
      </c>
      <c r="D2812">
        <v>2001</v>
      </c>
      <c r="E2812" s="9">
        <v>0.74961259484066767</v>
      </c>
      <c r="F2812" s="9">
        <v>0.62974799972400075</v>
      </c>
      <c r="G2812" s="9">
        <v>9.2000000000000082E-2</v>
      </c>
      <c r="H2812" s="9">
        <v>0.47499999999999998</v>
      </c>
      <c r="I2812" s="9">
        <v>4.2666666666666665E-2</v>
      </c>
      <c r="J2812" s="9">
        <v>0.18200000000000005</v>
      </c>
      <c r="K2812" s="10">
        <v>0.66583333333333339</v>
      </c>
      <c r="L2812" s="9">
        <v>0.36219999999999997</v>
      </c>
      <c r="M2812" s="9">
        <v>0.82645529407913576</v>
      </c>
      <c r="N2812" s="10">
        <v>0.28000000000000003</v>
      </c>
      <c r="O2812" s="10">
        <v>0.77</v>
      </c>
      <c r="P2812" s="9">
        <v>5.333333333333333E-2</v>
      </c>
      <c r="Q2812" s="10">
        <v>7.4999999999999997E-2</v>
      </c>
      <c r="R2812" s="9">
        <v>0.81855999999999995</v>
      </c>
      <c r="S2812" s="9">
        <v>0.24302439024390399</v>
      </c>
      <c r="T2812" s="11">
        <v>0.42204724399999999</v>
      </c>
      <c r="U2812" s="9">
        <v>9.55677152E-3</v>
      </c>
      <c r="V2812" s="10">
        <v>4.2500880749999997E-2</v>
      </c>
      <c r="W2812" s="9">
        <v>3.3031196831601516E-2</v>
      </c>
      <c r="X2812" s="9">
        <v>0.147664530976194</v>
      </c>
      <c r="Y2812" s="9">
        <v>5.0000000000000044E-3</v>
      </c>
      <c r="Z2812" s="9">
        <v>0.18</v>
      </c>
      <c r="AA2812" s="10">
        <v>1.9309989701338827E-2</v>
      </c>
      <c r="AB2812" s="9">
        <v>0.34599998470000004</v>
      </c>
      <c r="AC2812" s="9">
        <v>0.60799999999999998</v>
      </c>
      <c r="AD2812" s="10">
        <v>0.53762303519944499</v>
      </c>
      <c r="AE2812" s="10">
        <v>0.333089076917854</v>
      </c>
      <c r="AF2812" s="9">
        <v>4.4704487815635671E-2</v>
      </c>
      <c r="AG2812" s="9">
        <v>0.31065600000000004</v>
      </c>
    </row>
    <row r="2813" spans="3:33">
      <c r="C2813" t="s">
        <v>390</v>
      </c>
      <c r="D2813">
        <v>2002</v>
      </c>
      <c r="E2813" s="9">
        <v>0.74961259484066767</v>
      </c>
      <c r="F2813" s="9">
        <v>0.64209599944800144</v>
      </c>
      <c r="G2813" s="9">
        <v>8.4000000000000075E-2</v>
      </c>
      <c r="H2813" s="9">
        <v>0.47499999999999998</v>
      </c>
      <c r="I2813" s="9">
        <v>4.2666666666666665E-2</v>
      </c>
      <c r="J2813" s="9">
        <v>0.17400000000000004</v>
      </c>
      <c r="K2813" s="10">
        <v>0.66583333333333339</v>
      </c>
      <c r="L2813" s="9">
        <v>0.35840000000000005</v>
      </c>
      <c r="M2813" s="9">
        <v>0.8261623125355162</v>
      </c>
      <c r="N2813" s="10">
        <v>0.28000000000000003</v>
      </c>
      <c r="O2813" s="10">
        <v>0.88</v>
      </c>
      <c r="P2813" s="9">
        <v>4.6666666666666669E-2</v>
      </c>
      <c r="Q2813" s="10">
        <v>7.4999999999999997E-2</v>
      </c>
      <c r="R2813" s="9">
        <v>0.81855999999999995</v>
      </c>
      <c r="S2813" s="9">
        <v>0.24</v>
      </c>
      <c r="T2813" s="11">
        <v>0.42204724399999999</v>
      </c>
      <c r="U2813" s="9">
        <v>1.313898288E-2</v>
      </c>
      <c r="V2813" s="10">
        <v>4.0084251500000001E-2</v>
      </c>
      <c r="W2813" s="9">
        <v>3.3031196831601516E-2</v>
      </c>
      <c r="X2813" s="9">
        <v>0.147664530976194</v>
      </c>
      <c r="Y2813" s="9">
        <v>5.0000000000000044E-3</v>
      </c>
      <c r="Z2813" s="9">
        <v>0.18</v>
      </c>
      <c r="AA2813" s="10">
        <v>1.9309989701338827E-2</v>
      </c>
      <c r="AB2813" s="9">
        <v>0.34466664629999999</v>
      </c>
      <c r="AC2813" s="9">
        <v>0.60199999999999998</v>
      </c>
      <c r="AD2813" s="10">
        <v>0.52121987969307204</v>
      </c>
      <c r="AE2813" s="10">
        <v>0.31009777738393202</v>
      </c>
      <c r="AF2813" s="9">
        <v>6.5237723641510231E-2</v>
      </c>
      <c r="AG2813" s="9">
        <v>0.33230399999999999</v>
      </c>
    </row>
    <row r="2814" spans="3:33">
      <c r="C2814" t="s">
        <v>390</v>
      </c>
      <c r="D2814">
        <v>2003</v>
      </c>
      <c r="E2814" s="9">
        <v>0.74961259484066767</v>
      </c>
      <c r="F2814" s="9">
        <v>0.65444399917200213</v>
      </c>
      <c r="G2814" s="9">
        <v>7.5999999999999956E-2</v>
      </c>
      <c r="H2814" s="9">
        <v>0.47499999999999998</v>
      </c>
      <c r="I2814" s="9">
        <v>4.2666666666666665E-2</v>
      </c>
      <c r="J2814" s="9">
        <v>0.16599999999999993</v>
      </c>
      <c r="K2814" s="10">
        <v>0.66583333333333339</v>
      </c>
      <c r="L2814" s="9">
        <v>0.35460000000000003</v>
      </c>
      <c r="M2814" s="9">
        <v>0.80853310405593171</v>
      </c>
      <c r="N2814" s="10">
        <v>0.28000000000000003</v>
      </c>
      <c r="O2814" s="10">
        <v>0.66</v>
      </c>
      <c r="P2814" s="9">
        <v>0.04</v>
      </c>
      <c r="Q2814" s="10">
        <v>7.4999999999999997E-2</v>
      </c>
      <c r="R2814" s="9">
        <v>0.81855999999999995</v>
      </c>
      <c r="S2814" s="9">
        <v>0.23897560975609788</v>
      </c>
      <c r="T2814" s="11">
        <v>0.42204724399999999</v>
      </c>
      <c r="U2814" s="9">
        <v>2.1038109699999998E-3</v>
      </c>
      <c r="V2814" s="10">
        <v>3.7667622249999998E-2</v>
      </c>
      <c r="W2814" s="9">
        <v>3.3031196831601516E-2</v>
      </c>
      <c r="X2814" s="9">
        <v>0.147664530976194</v>
      </c>
      <c r="Y2814" s="9">
        <v>5.0000000000000044E-3</v>
      </c>
      <c r="Z2814" s="9">
        <v>0.18</v>
      </c>
      <c r="AA2814" s="10">
        <v>1.9309989701338827E-2</v>
      </c>
      <c r="AB2814" s="9">
        <v>0.34333330790000005</v>
      </c>
      <c r="AC2814" s="9">
        <v>0.58099999999999996</v>
      </c>
      <c r="AD2814" s="10">
        <v>0.55643955684506197</v>
      </c>
      <c r="AE2814" s="10">
        <v>0.31693323503300597</v>
      </c>
      <c r="AF2814" s="9">
        <v>0.21652766203468446</v>
      </c>
      <c r="AG2814" s="9">
        <v>0.38100200000000001</v>
      </c>
    </row>
    <row r="2815" spans="3:33">
      <c r="C2815" t="s">
        <v>390</v>
      </c>
      <c r="D2815">
        <v>2004</v>
      </c>
      <c r="E2815" s="9">
        <v>0.74961259484066767</v>
      </c>
      <c r="F2815" s="9">
        <v>0.66679199889600282</v>
      </c>
      <c r="G2815" s="9">
        <v>6.7999999999999949E-2</v>
      </c>
      <c r="H2815" s="9">
        <v>0.47499999999999998</v>
      </c>
      <c r="I2815" s="9">
        <v>4.2666666666666665E-2</v>
      </c>
      <c r="J2815" s="9">
        <v>0.15799999999999992</v>
      </c>
      <c r="K2815" s="10">
        <v>0.66583333333333339</v>
      </c>
      <c r="L2815" s="9">
        <v>0.3508</v>
      </c>
      <c r="M2815" s="9">
        <v>0.80235727357922981</v>
      </c>
      <c r="N2815" s="10">
        <v>0.28000000000000003</v>
      </c>
      <c r="O2815" s="10">
        <v>0.56000000000000005</v>
      </c>
      <c r="P2815" s="9">
        <v>3.333333333333334E-2</v>
      </c>
      <c r="Q2815" s="10">
        <v>7.4999999999999997E-2</v>
      </c>
      <c r="R2815" s="9">
        <v>0.77800000000000002</v>
      </c>
      <c r="S2815" s="9">
        <v>0.23395121951219611</v>
      </c>
      <c r="T2815" s="11">
        <v>0.42204724399999999</v>
      </c>
      <c r="U2815" s="9">
        <v>2.2904172099999999E-3</v>
      </c>
      <c r="V2815" s="10">
        <v>3.5250993000000001E-2</v>
      </c>
      <c r="W2815" s="9">
        <v>3.3031196831601516E-2</v>
      </c>
      <c r="X2815" s="9">
        <v>0.147664530976194</v>
      </c>
      <c r="Y2815" s="9">
        <v>5.0000000000000044E-3</v>
      </c>
      <c r="Z2815" s="9">
        <v>0.18</v>
      </c>
      <c r="AA2815" s="10">
        <v>1.9309989701338827E-2</v>
      </c>
      <c r="AB2815" s="9">
        <v>0.3419999695</v>
      </c>
      <c r="AC2815" s="9">
        <v>0.58399999999999996</v>
      </c>
      <c r="AD2815" s="10">
        <v>0.50995419378132278</v>
      </c>
      <c r="AE2815" s="10">
        <v>0.33645306148757398</v>
      </c>
      <c r="AF2815" s="9">
        <v>0.41790224137391002</v>
      </c>
      <c r="AG2815" s="9">
        <v>0.41648571428571429</v>
      </c>
    </row>
    <row r="2816" spans="3:33">
      <c r="C2816" t="s">
        <v>390</v>
      </c>
      <c r="D2816">
        <v>2005</v>
      </c>
      <c r="E2816" s="9">
        <v>0.74961259484066767</v>
      </c>
      <c r="F2816" s="9">
        <v>0.67913999862000352</v>
      </c>
      <c r="G2816" s="9">
        <v>6.0000000000000053E-2</v>
      </c>
      <c r="H2816" s="9">
        <v>0.47499999999999998</v>
      </c>
      <c r="I2816" s="9">
        <v>4.2666666666666665E-2</v>
      </c>
      <c r="J2816" s="9">
        <v>0.15000000000000002</v>
      </c>
      <c r="K2816" s="10">
        <v>0.66583333333333339</v>
      </c>
      <c r="L2816" s="9">
        <v>0.34700000000000003</v>
      </c>
      <c r="M2816" s="9">
        <v>0.7885812065241723</v>
      </c>
      <c r="N2816" s="10">
        <v>0.28000000000000003</v>
      </c>
      <c r="O2816" s="10">
        <v>0.59</v>
      </c>
      <c r="P2816" s="9">
        <v>2.6666666666666665E-2</v>
      </c>
      <c r="Q2816" s="10">
        <v>7.4999999999999997E-2</v>
      </c>
      <c r="R2816" s="9">
        <v>0.77832000000000001</v>
      </c>
      <c r="S2816" s="9">
        <v>0.22995121951219599</v>
      </c>
      <c r="T2816" s="11">
        <v>0.42204724399999999</v>
      </c>
      <c r="U2816" s="9">
        <v>8.5877062000000004E-4</v>
      </c>
      <c r="V2816" s="10">
        <v>3.2834363749999998E-2</v>
      </c>
      <c r="W2816" s="9">
        <v>3.3031196831601516E-2</v>
      </c>
      <c r="X2816" s="9">
        <v>0.147664530976194</v>
      </c>
      <c r="Y2816" s="9">
        <v>5.0000000000000044E-3</v>
      </c>
      <c r="Z2816" s="9">
        <v>0.18</v>
      </c>
      <c r="AA2816" s="10">
        <v>1.9309989701338827E-2</v>
      </c>
      <c r="AB2816" s="9">
        <v>0.31854997712499999</v>
      </c>
      <c r="AC2816" s="9">
        <v>0.55399999999999994</v>
      </c>
      <c r="AD2816" s="10">
        <v>0.51853333320432804</v>
      </c>
      <c r="AE2816" s="10">
        <v>0.30184630457184997</v>
      </c>
      <c r="AF2816" s="9">
        <v>0.62936661459545118</v>
      </c>
      <c r="AG2816" s="9">
        <v>0.43946942857142857</v>
      </c>
    </row>
    <row r="2817" spans="3:33">
      <c r="C2817" t="s">
        <v>390</v>
      </c>
      <c r="D2817">
        <v>2006</v>
      </c>
      <c r="E2817" s="9">
        <v>0.74961259484066767</v>
      </c>
      <c r="F2817" s="9">
        <v>0.69148799834400421</v>
      </c>
      <c r="G2817" s="9">
        <v>6.0000000000000053E-2</v>
      </c>
      <c r="H2817" s="9">
        <v>0.47499999999999998</v>
      </c>
      <c r="I2817" s="9">
        <v>4.2666666666666665E-2</v>
      </c>
      <c r="J2817" s="9">
        <v>0.15000000000000002</v>
      </c>
      <c r="K2817" s="10">
        <v>0.66583333333333339</v>
      </c>
      <c r="L2817" s="9">
        <v>0.34299999999999997</v>
      </c>
      <c r="M2817" s="9">
        <v>0.75425830591088683</v>
      </c>
      <c r="N2817" s="10">
        <v>0.28000000000000003</v>
      </c>
      <c r="O2817" s="10">
        <v>0.67</v>
      </c>
      <c r="P2817" s="9">
        <v>0.02</v>
      </c>
      <c r="Q2817" s="10">
        <v>7.4999999999999997E-2</v>
      </c>
      <c r="R2817" s="9">
        <v>0.77864</v>
      </c>
      <c r="S2817" s="9">
        <v>0.22199999999999986</v>
      </c>
      <c r="T2817" s="11">
        <v>0.42204724399999999</v>
      </c>
      <c r="U2817" s="9">
        <v>3.1002321599999999E-3</v>
      </c>
      <c r="V2817" s="10">
        <v>3.1575053083333332E-2</v>
      </c>
      <c r="W2817" s="9">
        <v>3.3031196831601516E-2</v>
      </c>
      <c r="X2817" s="9">
        <v>0.147664530976194</v>
      </c>
      <c r="Y2817" s="9">
        <v>5.0000000000000044E-3</v>
      </c>
      <c r="Z2817" s="9">
        <v>0.18</v>
      </c>
      <c r="AA2817" s="10">
        <v>1.9309989701338827E-2</v>
      </c>
      <c r="AB2817" s="9">
        <v>0.29509998474999999</v>
      </c>
      <c r="AC2817" s="9">
        <v>0.57499999999999996</v>
      </c>
      <c r="AD2817" s="10">
        <v>0.56228941657215592</v>
      </c>
      <c r="AE2817" s="10">
        <v>0.252320739910464</v>
      </c>
      <c r="AF2817" s="9">
        <v>0.80513587609390336</v>
      </c>
      <c r="AG2817" s="9">
        <v>0.45413100000000001</v>
      </c>
    </row>
    <row r="2818" spans="3:33">
      <c r="C2818" t="s">
        <v>390</v>
      </c>
      <c r="D2818">
        <v>2007</v>
      </c>
      <c r="E2818" s="9">
        <v>0.74961259484066767</v>
      </c>
      <c r="F2818" s="9">
        <v>0.7038359980680049</v>
      </c>
      <c r="G2818" s="9">
        <v>6.0000000000000053E-2</v>
      </c>
      <c r="H2818" s="9">
        <v>0.47499999999999998</v>
      </c>
      <c r="I2818" s="9">
        <v>4.2666666666666665E-2</v>
      </c>
      <c r="J2818" s="9">
        <v>0.15000000000000002</v>
      </c>
      <c r="K2818" s="10">
        <v>0.66583333333333339</v>
      </c>
      <c r="L2818" s="9">
        <v>0.33899999999999997</v>
      </c>
      <c r="M2818" s="9">
        <v>0.80673265212682699</v>
      </c>
      <c r="N2818" s="10">
        <v>0.28000000000000003</v>
      </c>
      <c r="O2818" s="10">
        <v>0.71</v>
      </c>
      <c r="P2818" s="9">
        <v>2.0399999991059303E-2</v>
      </c>
      <c r="Q2818" s="10">
        <v>7.4999999999999997E-2</v>
      </c>
      <c r="R2818" s="9">
        <v>0.77895999999999999</v>
      </c>
      <c r="S2818" s="9">
        <v>0.21595121951219598</v>
      </c>
      <c r="T2818" s="11">
        <v>0.42204724399999999</v>
      </c>
      <c r="U2818" s="9">
        <v>1.3519234430000001E-2</v>
      </c>
      <c r="V2818" s="10">
        <v>3.0315742416666666E-2</v>
      </c>
      <c r="W2818" s="9">
        <v>3.3031196831601516E-2</v>
      </c>
      <c r="X2818" s="9">
        <v>0.147664530976194</v>
      </c>
      <c r="Y2818" s="9">
        <v>5.0000000000000044E-3</v>
      </c>
      <c r="Z2818" s="9">
        <v>0.18</v>
      </c>
      <c r="AA2818" s="10">
        <v>1.9309989701338827E-2</v>
      </c>
      <c r="AB2818" s="9">
        <v>0.27164999237499998</v>
      </c>
      <c r="AC2818" s="9">
        <v>0.60299999999999998</v>
      </c>
      <c r="AD2818" s="10">
        <v>0.54856292089881398</v>
      </c>
      <c r="AE2818" s="10">
        <v>0.24708500695737601</v>
      </c>
      <c r="AF2818" s="9">
        <v>0.85219366588212786</v>
      </c>
      <c r="AG2818" s="9">
        <v>0.45108771428571426</v>
      </c>
    </row>
    <row r="2819" spans="3:33">
      <c r="C2819" t="s">
        <v>390</v>
      </c>
      <c r="D2819">
        <v>2008</v>
      </c>
      <c r="E2819" s="9">
        <v>0.74961259484066767</v>
      </c>
      <c r="F2819" s="9">
        <v>0.71618399779200559</v>
      </c>
      <c r="G2819" s="9">
        <v>6.0000000000000053E-2</v>
      </c>
      <c r="H2819" s="9">
        <v>0.47499999999999998</v>
      </c>
      <c r="I2819" s="9">
        <v>4.2666666666666665E-2</v>
      </c>
      <c r="J2819" s="9">
        <v>0.15000000000000002</v>
      </c>
      <c r="K2819" s="10">
        <v>0.66583333333333339</v>
      </c>
      <c r="L2819" s="9">
        <v>0.33500000000000002</v>
      </c>
      <c r="M2819" s="9">
        <v>0.79495963208499387</v>
      </c>
      <c r="N2819" s="10">
        <v>0.28000000000000003</v>
      </c>
      <c r="O2819" s="10">
        <v>0.72419999968260518</v>
      </c>
      <c r="P2819" s="9">
        <v>2.0799999982118608E-2</v>
      </c>
      <c r="Q2819" s="10">
        <v>7.4999999999999997E-2</v>
      </c>
      <c r="R2819" s="9">
        <v>0.77927999999999997</v>
      </c>
      <c r="S2819" s="9">
        <v>0.21395121951219609</v>
      </c>
      <c r="T2819" s="11">
        <v>0.42204724399999999</v>
      </c>
      <c r="U2819" s="9">
        <v>5.4690194599999993E-3</v>
      </c>
      <c r="V2819" s="10">
        <v>2.905643175E-2</v>
      </c>
      <c r="W2819" s="9">
        <v>3.3031196831601516E-2</v>
      </c>
      <c r="X2819" s="9">
        <v>0.147664530976194</v>
      </c>
      <c r="Y2819" s="9">
        <v>5.0000000000000044E-3</v>
      </c>
      <c r="Z2819" s="9">
        <v>0.18</v>
      </c>
      <c r="AA2819" s="10">
        <v>1.9309989701338827E-2</v>
      </c>
      <c r="AB2819" s="9">
        <v>0.24819999999999998</v>
      </c>
      <c r="AC2819" s="9">
        <v>0.60099999999999998</v>
      </c>
      <c r="AD2819" s="10">
        <v>0.54120036252682202</v>
      </c>
      <c r="AE2819" s="10">
        <v>0.25123835651256798</v>
      </c>
      <c r="AF2819" s="9">
        <v>0.92545943957086663</v>
      </c>
      <c r="AG2819" s="9">
        <v>0.48142700000000005</v>
      </c>
    </row>
    <row r="2820" spans="3:33">
      <c r="C2820" t="s">
        <v>390</v>
      </c>
      <c r="D2820">
        <v>2009</v>
      </c>
      <c r="E2820" s="9">
        <v>0.74961259484066767</v>
      </c>
      <c r="F2820" s="9">
        <v>0.72853199751600628</v>
      </c>
      <c r="G2820" s="9">
        <v>7.8799999579787228E-2</v>
      </c>
      <c r="H2820" s="9">
        <v>0.47499999999999998</v>
      </c>
      <c r="I2820" s="9">
        <v>4.2666666666666665E-2</v>
      </c>
      <c r="J2820" s="9">
        <v>0.16699999962002043</v>
      </c>
      <c r="K2820" s="10">
        <v>0.66583333333333339</v>
      </c>
      <c r="L2820" s="9">
        <v>0.33100000000000002</v>
      </c>
      <c r="M2820" s="9">
        <v>0.90635577136285883</v>
      </c>
      <c r="N2820" s="10">
        <v>0.28000000000000003</v>
      </c>
      <c r="O2820" s="10">
        <v>0.7383999993652105</v>
      </c>
      <c r="P2820" s="9">
        <v>2.1199999973177914E-2</v>
      </c>
      <c r="Q2820" s="10">
        <v>7.4999999999999997E-2</v>
      </c>
      <c r="R2820" s="9">
        <v>0.77359999999999995</v>
      </c>
      <c r="S2820" s="9">
        <v>0.24367219445763655</v>
      </c>
      <c r="T2820" s="11">
        <v>0.42204724399999999</v>
      </c>
      <c r="U2820" s="9">
        <v>1.201888812E-2</v>
      </c>
      <c r="V2820" s="10">
        <v>2.9637560372010763E-2</v>
      </c>
      <c r="W2820" s="9">
        <v>3.3031196831601516E-2</v>
      </c>
      <c r="X2820" s="9">
        <v>0.147664530976194</v>
      </c>
      <c r="Y2820" s="9">
        <v>5.0000000000000044E-3</v>
      </c>
      <c r="Z2820" s="9">
        <v>0.18</v>
      </c>
      <c r="AA2820" s="10">
        <v>1.9309989701338827E-2</v>
      </c>
      <c r="AB2820" s="9">
        <v>0.2632359996639192</v>
      </c>
      <c r="AC2820" s="9">
        <v>0.57999999999999996</v>
      </c>
      <c r="AD2820" s="10">
        <v>0.54549040320572195</v>
      </c>
      <c r="AE2820" s="10">
        <v>0.24625980245616003</v>
      </c>
      <c r="AF2820" s="9">
        <v>1</v>
      </c>
      <c r="AG2820" s="9">
        <v>0.47179846021521471</v>
      </c>
    </row>
    <row r="2821" spans="3:33">
      <c r="C2821" t="s">
        <v>390</v>
      </c>
      <c r="D2821">
        <v>2010</v>
      </c>
      <c r="E2821" s="9">
        <v>0.74961259484066767</v>
      </c>
      <c r="F2821" s="9">
        <v>0.74087999724000697</v>
      </c>
      <c r="G2821" s="9">
        <v>9.7599999159574513E-2</v>
      </c>
      <c r="H2821" s="9">
        <v>0.47499999999999998</v>
      </c>
      <c r="I2821" s="9">
        <v>4.2666666666666665E-2</v>
      </c>
      <c r="J2821" s="9">
        <v>0.18399999924004073</v>
      </c>
      <c r="K2821" s="10">
        <v>0.66583333333333339</v>
      </c>
      <c r="L2821" s="9">
        <v>0.33430999992601573</v>
      </c>
      <c r="M2821" s="9">
        <v>0.90635577136285883</v>
      </c>
      <c r="N2821" s="10">
        <v>0.28000000000000003</v>
      </c>
      <c r="O2821" s="10">
        <v>0.75259999904781572</v>
      </c>
      <c r="P2821" s="9">
        <v>2.1599999964237216E-2</v>
      </c>
      <c r="Q2821" s="10">
        <v>7.4999999999999997E-2</v>
      </c>
      <c r="R2821" s="9">
        <v>0.77359999999999995</v>
      </c>
      <c r="S2821" s="9">
        <v>0.27339316940307701</v>
      </c>
      <c r="T2821" s="11">
        <v>0.42204724399999999</v>
      </c>
      <c r="U2821" s="9">
        <v>1.2139076998513569E-2</v>
      </c>
      <c r="V2821" s="10">
        <v>3.0218688994021525E-2</v>
      </c>
      <c r="W2821" s="9">
        <v>3.3031196831601516E-2</v>
      </c>
      <c r="X2821" s="9">
        <v>0.147664530976194</v>
      </c>
      <c r="Y2821" s="9">
        <v>5.0000000000000044E-3</v>
      </c>
      <c r="Z2821" s="9">
        <v>0.18</v>
      </c>
      <c r="AA2821" s="10">
        <v>1.9309989701338827E-2</v>
      </c>
      <c r="AB2821" s="9">
        <v>0.27827199932783842</v>
      </c>
      <c r="AC2821" s="9">
        <v>0.58899999999999997</v>
      </c>
      <c r="AD2821" s="10">
        <v>0.54503549918383265</v>
      </c>
      <c r="AE2821" s="10">
        <v>0.24879720437488304</v>
      </c>
      <c r="AF2821" s="9">
        <v>1</v>
      </c>
      <c r="AG2821" s="9">
        <v>0.46216992043042932</v>
      </c>
    </row>
    <row r="2822" spans="3:33">
      <c r="C2822" t="s">
        <v>392</v>
      </c>
      <c r="D2822">
        <v>1995</v>
      </c>
      <c r="E2822" s="9">
        <v>1</v>
      </c>
      <c r="F2822" s="9">
        <v>0.21625999956056474</v>
      </c>
      <c r="G2822" s="9">
        <v>0.10999999999999999</v>
      </c>
      <c r="H2822" s="9">
        <v>0.55000000000000004</v>
      </c>
      <c r="I2822" s="9">
        <v>5.6666666666666664E-2</v>
      </c>
      <c r="J2822" s="9">
        <v>0.15000000000000002</v>
      </c>
      <c r="K2822" s="10">
        <v>0.39133333333333337</v>
      </c>
      <c r="L2822" s="9">
        <v>0.379</v>
      </c>
      <c r="M2822" s="9">
        <v>0.48018212052521669</v>
      </c>
      <c r="N2822" s="10">
        <v>0.38</v>
      </c>
      <c r="O2822" s="10">
        <v>0.08</v>
      </c>
      <c r="P2822" s="9">
        <v>0.33999999999999997</v>
      </c>
      <c r="Q2822" s="10">
        <v>7.4999999999999997E-2</v>
      </c>
      <c r="R2822" s="9">
        <v>0.77479999999999993</v>
      </c>
      <c r="S2822" s="9">
        <v>0.34798682926829405</v>
      </c>
      <c r="T2822" s="11">
        <v>0.15727003000000001</v>
      </c>
      <c r="U2822" s="9">
        <v>1.5267175569999999E-2</v>
      </c>
      <c r="V2822" s="10">
        <v>3.9942263999999998E-2</v>
      </c>
      <c r="W2822" s="9">
        <v>1.1706164787661334E-2</v>
      </c>
      <c r="X2822" s="9">
        <v>3.6734833849850199E-2</v>
      </c>
      <c r="Y2822" s="9">
        <v>0</v>
      </c>
      <c r="Z2822" s="9">
        <v>0.75</v>
      </c>
      <c r="AA2822" s="10">
        <v>2.5336850174759298E-2</v>
      </c>
      <c r="AB2822" s="9">
        <v>0.77</v>
      </c>
      <c r="AC2822" s="9">
        <v>0.58399999999999996</v>
      </c>
      <c r="AD2822" s="10">
        <v>0.15486910830364869</v>
      </c>
      <c r="AE2822" s="10">
        <v>0.41365416547657602</v>
      </c>
      <c r="AF2822" s="9">
        <v>7.9354836843955542E-3</v>
      </c>
      <c r="AG2822" s="9">
        <v>0.26343899999999998</v>
      </c>
    </row>
    <row r="2823" spans="3:33">
      <c r="C2823" t="s">
        <v>392</v>
      </c>
      <c r="D2823">
        <v>1996</v>
      </c>
      <c r="E2823" s="9">
        <v>1</v>
      </c>
      <c r="F2823" s="9">
        <v>0.21232799964845181</v>
      </c>
      <c r="G2823" s="9">
        <v>0.10199999999999998</v>
      </c>
      <c r="H2823" s="9">
        <v>0.55000000000000004</v>
      </c>
      <c r="I2823" s="9">
        <v>5.6666666666666664E-2</v>
      </c>
      <c r="J2823" s="9">
        <v>0.14599999999999991</v>
      </c>
      <c r="K2823" s="10">
        <v>0.39133333333333337</v>
      </c>
      <c r="L2823" s="9">
        <v>0.37380000000000002</v>
      </c>
      <c r="M2823" s="9">
        <v>0.47307363398874214</v>
      </c>
      <c r="N2823" s="10">
        <v>0.38</v>
      </c>
      <c r="O2823" s="10">
        <v>0.11</v>
      </c>
      <c r="P2823" s="9">
        <v>0.27333333333333332</v>
      </c>
      <c r="Q2823" s="10">
        <v>7.4999999999999997E-2</v>
      </c>
      <c r="R2823" s="9">
        <v>0.77479999999999993</v>
      </c>
      <c r="S2823" s="9">
        <v>0.33744439024390405</v>
      </c>
      <c r="T2823" s="11">
        <v>0.15727003000000001</v>
      </c>
      <c r="U2823" s="9">
        <v>1.2748155499999999E-3</v>
      </c>
      <c r="V2823" s="10">
        <v>3.7250520499999995E-2</v>
      </c>
      <c r="W2823" s="9">
        <v>1.1706164787661334E-2</v>
      </c>
      <c r="X2823" s="9">
        <v>3.6734833849850199E-2</v>
      </c>
      <c r="Y2823" s="9">
        <v>0</v>
      </c>
      <c r="Z2823" s="9">
        <v>0.75</v>
      </c>
      <c r="AA2823" s="10">
        <v>2.5336850174759298E-2</v>
      </c>
      <c r="AB2823" s="9">
        <v>0.75</v>
      </c>
      <c r="AC2823" s="9">
        <v>0.56700000000000006</v>
      </c>
      <c r="AD2823" s="10">
        <v>0.147825620878656</v>
      </c>
      <c r="AE2823" s="10">
        <v>0.41189200562853401</v>
      </c>
      <c r="AF2823" s="9">
        <v>1.4389039987022888E-2</v>
      </c>
      <c r="AG2823" s="9">
        <v>0.28729885714285713</v>
      </c>
    </row>
    <row r="2824" spans="3:33">
      <c r="C2824" t="s">
        <v>392</v>
      </c>
      <c r="D2824">
        <v>1997</v>
      </c>
      <c r="E2824" s="9">
        <v>1</v>
      </c>
      <c r="F2824" s="9">
        <v>0.20839599973633885</v>
      </c>
      <c r="G2824" s="9">
        <v>9.4000000000000083E-2</v>
      </c>
      <c r="H2824" s="9">
        <v>0.55000000000000004</v>
      </c>
      <c r="I2824" s="9">
        <v>5.6666666666666664E-2</v>
      </c>
      <c r="J2824" s="9">
        <v>0.14200000000000002</v>
      </c>
      <c r="K2824" s="10">
        <v>0.39133333333333337</v>
      </c>
      <c r="L2824" s="9">
        <v>0.36859999999999998</v>
      </c>
      <c r="M2824" s="9">
        <v>0.45767290254210768</v>
      </c>
      <c r="N2824" s="10">
        <v>0.38</v>
      </c>
      <c r="O2824" s="10">
        <v>0.13</v>
      </c>
      <c r="P2824" s="9">
        <v>0.20666666666666664</v>
      </c>
      <c r="Q2824" s="10">
        <v>7.4999999999999997E-2</v>
      </c>
      <c r="R2824" s="9">
        <v>0.77479999999999993</v>
      </c>
      <c r="S2824" s="9">
        <v>0.32741170731707403</v>
      </c>
      <c r="T2824" s="11">
        <v>0.15727003000000001</v>
      </c>
      <c r="U2824" s="9">
        <v>7.0017121E-4</v>
      </c>
      <c r="V2824" s="10">
        <v>3.4558776999999999E-2</v>
      </c>
      <c r="W2824" s="9">
        <v>1.1706164787661334E-2</v>
      </c>
      <c r="X2824" s="9">
        <v>3.6734833849850199E-2</v>
      </c>
      <c r="Y2824" s="9">
        <v>0</v>
      </c>
      <c r="Z2824" s="9">
        <v>0.75</v>
      </c>
      <c r="AA2824" s="10">
        <v>2.5336850174759298E-2</v>
      </c>
      <c r="AB2824" s="9">
        <v>0.75</v>
      </c>
      <c r="AC2824" s="9">
        <v>0.60799999999999998</v>
      </c>
      <c r="AD2824" s="10">
        <v>0.21077723449659599</v>
      </c>
      <c r="AE2824" s="10">
        <v>0.38832761878500199</v>
      </c>
      <c r="AF2824" s="9">
        <v>2.8242932218094336E-2</v>
      </c>
      <c r="AG2824" s="9">
        <v>0.31115871428571429</v>
      </c>
    </row>
    <row r="2825" spans="3:33">
      <c r="C2825" t="s">
        <v>392</v>
      </c>
      <c r="D2825">
        <v>1998</v>
      </c>
      <c r="E2825" s="9">
        <v>1</v>
      </c>
      <c r="F2825" s="9">
        <v>0.20446399982422592</v>
      </c>
      <c r="G2825" s="9">
        <v>8.5999999999999965E-2</v>
      </c>
      <c r="H2825" s="9">
        <v>0.55000000000000004</v>
      </c>
      <c r="I2825" s="9">
        <v>5.6666666666666664E-2</v>
      </c>
      <c r="J2825" s="9">
        <v>0.13800000000000001</v>
      </c>
      <c r="K2825" s="10">
        <v>0.39133333333333337</v>
      </c>
      <c r="L2825" s="9">
        <v>0.36340000000000006</v>
      </c>
      <c r="M2825" s="9">
        <v>0.45308919838807216</v>
      </c>
      <c r="N2825" s="10">
        <v>0.38</v>
      </c>
      <c r="O2825" s="10">
        <v>0.1</v>
      </c>
      <c r="P2825" s="9">
        <v>0.13999999999999999</v>
      </c>
      <c r="Q2825" s="10">
        <v>7.4999999999999997E-2</v>
      </c>
      <c r="R2825" s="9">
        <v>0.77479999999999993</v>
      </c>
      <c r="S2825" s="9">
        <v>0.31785902439024394</v>
      </c>
      <c r="T2825" s="11">
        <v>0.15727003000000001</v>
      </c>
      <c r="U2825" s="9">
        <v>4.4472652000000003E-4</v>
      </c>
      <c r="V2825" s="10">
        <v>3.1867033500000003E-2</v>
      </c>
      <c r="W2825" s="9">
        <v>1.1706164787661334E-2</v>
      </c>
      <c r="X2825" s="9">
        <v>3.6734833849850199E-2</v>
      </c>
      <c r="Y2825" s="9">
        <v>0</v>
      </c>
      <c r="Z2825" s="9">
        <v>0.75</v>
      </c>
      <c r="AA2825" s="10">
        <v>2.5336850174759298E-2</v>
      </c>
      <c r="AB2825" s="9">
        <v>0.72</v>
      </c>
      <c r="AC2825" s="9">
        <v>0.60899999999999999</v>
      </c>
      <c r="AD2825" s="10">
        <v>0.27372884811453602</v>
      </c>
      <c r="AE2825" s="10">
        <v>0.36476323194146998</v>
      </c>
      <c r="AF2825" s="9">
        <v>6.049628467312522E-2</v>
      </c>
      <c r="AG2825" s="9">
        <v>0.30119842857142859</v>
      </c>
    </row>
    <row r="2826" spans="3:33">
      <c r="C2826" t="s">
        <v>392</v>
      </c>
      <c r="D2826">
        <v>1999</v>
      </c>
      <c r="E2826" s="9">
        <v>1</v>
      </c>
      <c r="F2826" s="9">
        <v>0.20053199991211293</v>
      </c>
      <c r="G2826" s="9">
        <v>7.7999999999999958E-2</v>
      </c>
      <c r="H2826" s="9">
        <v>0.55000000000000004</v>
      </c>
      <c r="I2826" s="9">
        <v>5.6666666666666664E-2</v>
      </c>
      <c r="J2826" s="9">
        <v>0.13400000000000001</v>
      </c>
      <c r="K2826" s="10">
        <v>0.39133333333333337</v>
      </c>
      <c r="L2826" s="9">
        <v>0.35820000000000002</v>
      </c>
      <c r="M2826" s="9">
        <v>0.44735035538774415</v>
      </c>
      <c r="N2826" s="10">
        <v>0.38</v>
      </c>
      <c r="O2826" s="10">
        <v>0.1</v>
      </c>
      <c r="P2826" s="9">
        <v>0.12399999999999997</v>
      </c>
      <c r="Q2826" s="10">
        <v>7.4999999999999997E-2</v>
      </c>
      <c r="R2826" s="9">
        <v>0.77479999999999993</v>
      </c>
      <c r="S2826" s="9">
        <v>0.30884634146341594</v>
      </c>
      <c r="T2826" s="11">
        <v>0.15727003000000001</v>
      </c>
      <c r="U2826" s="9">
        <v>1.5020598E-4</v>
      </c>
      <c r="V2826" s="10">
        <v>2.917529E-2</v>
      </c>
      <c r="W2826" s="9">
        <v>1.1706164787661334E-2</v>
      </c>
      <c r="X2826" s="9">
        <v>3.6734833849850199E-2</v>
      </c>
      <c r="Y2826" s="9">
        <v>0</v>
      </c>
      <c r="Z2826" s="9">
        <v>0.75</v>
      </c>
      <c r="AA2826" s="10">
        <v>2.5336850174759298E-2</v>
      </c>
      <c r="AB2826" s="9">
        <v>0.65999999999999992</v>
      </c>
      <c r="AC2826" s="9">
        <v>0.59200000000000008</v>
      </c>
      <c r="AD2826" s="10">
        <v>0.28679635268946296</v>
      </c>
      <c r="AE2826" s="10">
        <v>0.38438589384605598</v>
      </c>
      <c r="AF2826" s="9">
        <v>0.13789239072516554</v>
      </c>
      <c r="AG2826" s="9">
        <v>0.30891785714285713</v>
      </c>
    </row>
    <row r="2827" spans="3:33">
      <c r="C2827" t="s">
        <v>392</v>
      </c>
      <c r="D2827">
        <v>2000</v>
      </c>
      <c r="E2827" s="9">
        <v>1</v>
      </c>
      <c r="F2827" s="9">
        <v>0.1966</v>
      </c>
      <c r="G2827" s="9">
        <v>6.9999999999999951E-2</v>
      </c>
      <c r="H2827" s="9">
        <v>0.55000000000000004</v>
      </c>
      <c r="I2827" s="9">
        <v>5.6666666666666664E-2</v>
      </c>
      <c r="J2827" s="9">
        <v>0.13</v>
      </c>
      <c r="K2827" s="10">
        <v>0.39133333333333337</v>
      </c>
      <c r="L2827" s="9">
        <v>0.35299999999999998</v>
      </c>
      <c r="M2827" s="9">
        <v>0.44008667873447971</v>
      </c>
      <c r="N2827" s="10">
        <v>0.38</v>
      </c>
      <c r="O2827" s="10">
        <v>0.09</v>
      </c>
      <c r="P2827" s="9">
        <v>0.10799999999999998</v>
      </c>
      <c r="Q2827" s="10">
        <v>7.4999999999999997E-2</v>
      </c>
      <c r="R2827" s="9">
        <v>0.77479999999999993</v>
      </c>
      <c r="S2827" s="9">
        <v>0.30054390243902585</v>
      </c>
      <c r="T2827" s="11">
        <v>0.15727003000000001</v>
      </c>
      <c r="U2827" s="9">
        <v>6.0620756999999999E-4</v>
      </c>
      <c r="V2827" s="10">
        <v>2.64835465E-2</v>
      </c>
      <c r="W2827" s="9">
        <v>1.1706164787661334E-2</v>
      </c>
      <c r="X2827" s="9">
        <v>3.6734833849850199E-2</v>
      </c>
      <c r="Y2827" s="9">
        <v>0</v>
      </c>
      <c r="Z2827" s="9">
        <v>0.75</v>
      </c>
      <c r="AA2827" s="10">
        <v>2.5336850174759298E-2</v>
      </c>
      <c r="AB2827" s="9">
        <v>0.66679999984800808</v>
      </c>
      <c r="AC2827" s="9">
        <v>0.63400000000000001</v>
      </c>
      <c r="AD2827" s="10">
        <v>0.29986385726439002</v>
      </c>
      <c r="AE2827" s="10">
        <v>0.40400855575064198</v>
      </c>
      <c r="AF2827" s="9">
        <v>0.26972794734801891</v>
      </c>
      <c r="AG2827" s="9">
        <v>0.33198371428571427</v>
      </c>
    </row>
    <row r="2828" spans="3:33">
      <c r="C2828" t="s">
        <v>392</v>
      </c>
      <c r="D2828">
        <v>2001</v>
      </c>
      <c r="E2828" s="9">
        <v>1</v>
      </c>
      <c r="F2828" s="9">
        <v>0.19481999999999999</v>
      </c>
      <c r="G2828" s="9">
        <v>6.2000000000000055E-2</v>
      </c>
      <c r="H2828" s="9">
        <v>0.55000000000000004</v>
      </c>
      <c r="I2828" s="9">
        <v>5.6666666666666664E-2</v>
      </c>
      <c r="J2828" s="9">
        <v>0.12599999999999989</v>
      </c>
      <c r="K2828" s="10">
        <v>0.39133333333333337</v>
      </c>
      <c r="L2828" s="9">
        <v>0.3478</v>
      </c>
      <c r="M2828" s="9">
        <v>0.44076012882356763</v>
      </c>
      <c r="N2828" s="10">
        <v>0.38</v>
      </c>
      <c r="O2828" s="10">
        <v>0.04</v>
      </c>
      <c r="P2828" s="9">
        <v>9.1999999999999998E-2</v>
      </c>
      <c r="Q2828" s="10">
        <v>7.4999999999999997E-2</v>
      </c>
      <c r="R2828" s="9">
        <v>0.77479999999999993</v>
      </c>
      <c r="S2828" s="9">
        <v>0.29310097560975601</v>
      </c>
      <c r="T2828" s="11">
        <v>0.15727003000000001</v>
      </c>
      <c r="U2828" s="9">
        <v>2.6621490799999996E-3</v>
      </c>
      <c r="V2828" s="10">
        <v>2.4640332049999998E-2</v>
      </c>
      <c r="W2828" s="9">
        <v>1.1706164787661334E-2</v>
      </c>
      <c r="X2828" s="9">
        <v>3.6734833849850199E-2</v>
      </c>
      <c r="Y2828" s="9">
        <v>0</v>
      </c>
      <c r="Z2828" s="9">
        <v>0.75</v>
      </c>
      <c r="AA2828" s="10">
        <v>2.5336850174759298E-2</v>
      </c>
      <c r="AB2828" s="9">
        <v>0.67359999969601625</v>
      </c>
      <c r="AC2828" s="9">
        <v>0.60599999999999998</v>
      </c>
      <c r="AD2828" s="10">
        <v>0.299793700291484</v>
      </c>
      <c r="AE2828" s="10">
        <v>0.42426892290423701</v>
      </c>
      <c r="AF2828" s="9">
        <v>0.32245454262182222</v>
      </c>
      <c r="AG2828" s="9">
        <v>0.33462585714285714</v>
      </c>
    </row>
    <row r="2829" spans="3:33">
      <c r="C2829" t="s">
        <v>392</v>
      </c>
      <c r="D2829">
        <v>2002</v>
      </c>
      <c r="E2829" s="9">
        <v>1</v>
      </c>
      <c r="F2829" s="9">
        <v>0.19303999999999999</v>
      </c>
      <c r="G2829" s="9">
        <v>5.4000000000000048E-2</v>
      </c>
      <c r="H2829" s="9">
        <v>0.55000000000000004</v>
      </c>
      <c r="I2829" s="9">
        <v>5.6666666666666664E-2</v>
      </c>
      <c r="J2829" s="9">
        <v>0.122</v>
      </c>
      <c r="K2829" s="10">
        <v>0.39133333333333337</v>
      </c>
      <c r="L2829" s="9">
        <v>0.34259999999999996</v>
      </c>
      <c r="M2829" s="9">
        <v>0.44018187165657119</v>
      </c>
      <c r="N2829" s="10">
        <v>0.38</v>
      </c>
      <c r="O2829" s="10">
        <v>0.09</v>
      </c>
      <c r="P2829" s="9">
        <v>7.5999999999999998E-2</v>
      </c>
      <c r="Q2829" s="10">
        <v>7.4999999999999997E-2</v>
      </c>
      <c r="R2829" s="9">
        <v>0.77479999999999993</v>
      </c>
      <c r="S2829" s="9">
        <v>0.28658780487804991</v>
      </c>
      <c r="T2829" s="11">
        <v>0.15727003000000001</v>
      </c>
      <c r="U2829" s="9">
        <v>5.3267989999999998E-5</v>
      </c>
      <c r="V2829" s="10">
        <v>2.27971176E-2</v>
      </c>
      <c r="W2829" s="9">
        <v>1.1706164787661334E-2</v>
      </c>
      <c r="X2829" s="9">
        <v>3.6734833849850199E-2</v>
      </c>
      <c r="Y2829" s="9">
        <v>0</v>
      </c>
      <c r="Z2829" s="9">
        <v>0.75</v>
      </c>
      <c r="AA2829" s="10">
        <v>2.5336850174759298E-2</v>
      </c>
      <c r="AB2829" s="9">
        <v>0.68039999954402441</v>
      </c>
      <c r="AC2829" s="9">
        <v>0.54200000000000004</v>
      </c>
      <c r="AD2829" s="10">
        <v>0.29972354331857798</v>
      </c>
      <c r="AE2829" s="10">
        <v>0.44452929005783198</v>
      </c>
      <c r="AF2829" s="9">
        <v>0.3788783942070289</v>
      </c>
      <c r="AG2829" s="9">
        <v>0.3498587142857143</v>
      </c>
    </row>
    <row r="2830" spans="3:33">
      <c r="C2830" t="s">
        <v>392</v>
      </c>
      <c r="D2830">
        <v>2003</v>
      </c>
      <c r="E2830" s="9">
        <v>1</v>
      </c>
      <c r="F2830" s="9">
        <v>0.19126000000000001</v>
      </c>
      <c r="G2830" s="9">
        <v>4.599999999999993E-2</v>
      </c>
      <c r="H2830" s="9">
        <v>0.55000000000000004</v>
      </c>
      <c r="I2830" s="9">
        <v>5.6666666666666664E-2</v>
      </c>
      <c r="J2830" s="9">
        <v>0.11799999999999999</v>
      </c>
      <c r="K2830" s="10">
        <v>0.39133333333333337</v>
      </c>
      <c r="L2830" s="9">
        <v>0.33740000000000003</v>
      </c>
      <c r="M2830" s="9">
        <v>0.35666048043151999</v>
      </c>
      <c r="N2830" s="10">
        <v>0.38</v>
      </c>
      <c r="O2830" s="10">
        <v>0.13</v>
      </c>
      <c r="P2830" s="9">
        <v>0.06</v>
      </c>
      <c r="Q2830" s="10">
        <v>7.4999999999999997E-2</v>
      </c>
      <c r="R2830" s="9">
        <v>0.77479999999999993</v>
      </c>
      <c r="S2830" s="9">
        <v>0.28099414634146402</v>
      </c>
      <c r="T2830" s="11">
        <v>0.15727003000000001</v>
      </c>
      <c r="U2830" s="9">
        <v>1.7710778899999999E-3</v>
      </c>
      <c r="V2830" s="10">
        <v>2.0953903150000001E-2</v>
      </c>
      <c r="W2830" s="9">
        <v>1.1706164787661334E-2</v>
      </c>
      <c r="X2830" s="9">
        <v>3.6734833849850199E-2</v>
      </c>
      <c r="Y2830" s="9">
        <v>0</v>
      </c>
      <c r="Z2830" s="9">
        <v>0.75</v>
      </c>
      <c r="AA2830" s="10">
        <v>2.5336850174759298E-2</v>
      </c>
      <c r="AB2830" s="9">
        <v>0.68719999939203258</v>
      </c>
      <c r="AC2830" s="9">
        <v>0.51900000000000002</v>
      </c>
      <c r="AD2830" s="10">
        <v>0.349199739529854</v>
      </c>
      <c r="AE2830" s="10">
        <v>0.47357667043961998</v>
      </c>
      <c r="AF2830" s="9">
        <v>0.44694063532116995</v>
      </c>
      <c r="AG2830" s="9">
        <v>0.40253657142857141</v>
      </c>
    </row>
    <row r="2831" spans="3:33">
      <c r="C2831" t="s">
        <v>392</v>
      </c>
      <c r="D2831">
        <v>2004</v>
      </c>
      <c r="E2831" s="9">
        <v>1</v>
      </c>
      <c r="F2831" s="9">
        <v>0.18948000000000001</v>
      </c>
      <c r="G2831" s="9">
        <v>3.7999999999999923E-2</v>
      </c>
      <c r="H2831" s="9">
        <v>0.55000000000000004</v>
      </c>
      <c r="I2831" s="9">
        <v>5.6666666666666664E-2</v>
      </c>
      <c r="J2831" s="9">
        <v>0.1140000000000001</v>
      </c>
      <c r="K2831" s="10">
        <v>0.39133333333333337</v>
      </c>
      <c r="L2831" s="9">
        <v>0.3322</v>
      </c>
      <c r="M2831" s="9">
        <v>0.35274986213699866</v>
      </c>
      <c r="N2831" s="10">
        <v>0.38</v>
      </c>
      <c r="O2831" s="10">
        <v>0.08</v>
      </c>
      <c r="P2831" s="9">
        <v>5.4000000000000006E-2</v>
      </c>
      <c r="Q2831" s="10">
        <v>7.4999999999999997E-2</v>
      </c>
      <c r="R2831" s="9">
        <v>0.76751199999999997</v>
      </c>
      <c r="S2831" s="9">
        <v>0.27621951219512197</v>
      </c>
      <c r="T2831" s="11">
        <v>0.15727003000000001</v>
      </c>
      <c r="U2831" s="9">
        <v>6.6620029999999998E-5</v>
      </c>
      <c r="V2831" s="10">
        <v>1.91106887E-2</v>
      </c>
      <c r="W2831" s="9">
        <v>1.1706164787661334E-2</v>
      </c>
      <c r="X2831" s="9">
        <v>3.6734833849850199E-2</v>
      </c>
      <c r="Y2831" s="9">
        <v>0</v>
      </c>
      <c r="Z2831" s="9">
        <v>0.75</v>
      </c>
      <c r="AA2831" s="10">
        <v>2.5336850174759298E-2</v>
      </c>
      <c r="AB2831" s="9">
        <v>0.69399999924004074</v>
      </c>
      <c r="AC2831" s="9">
        <v>0.52800000000000002</v>
      </c>
      <c r="AD2831" s="10">
        <v>0.34188291376274799</v>
      </c>
      <c r="AE2831" s="10">
        <v>0.48851232118671845</v>
      </c>
      <c r="AF2831" s="9">
        <v>0.54895156232885334</v>
      </c>
      <c r="AG2831" s="9">
        <v>0.41767242857142856</v>
      </c>
    </row>
    <row r="2832" spans="3:33">
      <c r="C2832" t="s">
        <v>392</v>
      </c>
      <c r="D2832">
        <v>2005</v>
      </c>
      <c r="E2832" s="9">
        <v>1</v>
      </c>
      <c r="F2832" s="9">
        <v>0.18770000000000001</v>
      </c>
      <c r="G2832" s="9">
        <v>3.0000000000000027E-2</v>
      </c>
      <c r="H2832" s="9">
        <v>0.55000000000000004</v>
      </c>
      <c r="I2832" s="9">
        <v>5.6666666666666664E-2</v>
      </c>
      <c r="J2832" s="9">
        <v>0.10999999999999999</v>
      </c>
      <c r="K2832" s="10">
        <v>0.39133333333333337</v>
      </c>
      <c r="L2832" s="9">
        <v>0.32700000000000001</v>
      </c>
      <c r="M2832" s="9">
        <v>0.34291841396934997</v>
      </c>
      <c r="N2832" s="10">
        <v>0.38</v>
      </c>
      <c r="O2832" s="10">
        <v>0.02</v>
      </c>
      <c r="P2832" s="9">
        <v>4.8000000000000001E-2</v>
      </c>
      <c r="Q2832" s="10">
        <v>7.4999999999999997E-2</v>
      </c>
      <c r="R2832" s="9">
        <v>0.76881599999999994</v>
      </c>
      <c r="S2832" s="9">
        <v>0.27215414634146418</v>
      </c>
      <c r="T2832" s="11">
        <v>0.15727003000000001</v>
      </c>
      <c r="U2832" s="9">
        <v>1.1312537E-4</v>
      </c>
      <c r="V2832" s="10">
        <v>1.7267474250000001E-2</v>
      </c>
      <c r="W2832" s="9">
        <v>1.1706164787661334E-2</v>
      </c>
      <c r="X2832" s="9">
        <v>3.6734833849850199E-2</v>
      </c>
      <c r="Y2832" s="9">
        <v>0</v>
      </c>
      <c r="Z2832" s="9">
        <v>0.75</v>
      </c>
      <c r="AA2832" s="10">
        <v>2.5336850174759298E-2</v>
      </c>
      <c r="AB2832" s="9">
        <v>0.70079999908804891</v>
      </c>
      <c r="AC2832" s="9">
        <v>0.50600000000000001</v>
      </c>
      <c r="AD2832" s="10">
        <v>0.41075760600178202</v>
      </c>
      <c r="AE2832" s="10">
        <v>0.49054152789162203</v>
      </c>
      <c r="AF2832" s="9">
        <v>0.68083546563155661</v>
      </c>
      <c r="AG2832" s="9">
        <v>0.45002557142857141</v>
      </c>
    </row>
    <row r="2833" spans="3:33">
      <c r="C2833" t="s">
        <v>392</v>
      </c>
      <c r="D2833">
        <v>2006</v>
      </c>
      <c r="E2833" s="9">
        <v>1</v>
      </c>
      <c r="F2833" s="9">
        <v>0.19145399991609158</v>
      </c>
      <c r="G2833" s="9">
        <v>2.3333333333333317E-2</v>
      </c>
      <c r="H2833" s="9">
        <v>0.55000000000000004</v>
      </c>
      <c r="I2833" s="9">
        <v>5.6666666666666664E-2</v>
      </c>
      <c r="J2833" s="9">
        <v>0.10666666666666669</v>
      </c>
      <c r="K2833" s="10">
        <v>0.39133333333333337</v>
      </c>
      <c r="L2833" s="9">
        <v>0.32240000000000002</v>
      </c>
      <c r="M2833" s="9">
        <v>0.32909897077707517</v>
      </c>
      <c r="N2833" s="10">
        <v>0.38</v>
      </c>
      <c r="O2833" s="10">
        <v>0.02</v>
      </c>
      <c r="P2833" s="9">
        <v>4.1999999999999996E-2</v>
      </c>
      <c r="Q2833" s="10">
        <v>7.4999999999999997E-2</v>
      </c>
      <c r="R2833" s="9">
        <v>0.75768000000000002</v>
      </c>
      <c r="S2833" s="9">
        <v>0.268597073170732</v>
      </c>
      <c r="T2833" s="11">
        <v>0.15727003000000001</v>
      </c>
      <c r="U2833" s="9">
        <v>2.4960857000000001E-4</v>
      </c>
      <c r="V2833" s="10">
        <v>1.594859975E-2</v>
      </c>
      <c r="W2833" s="9">
        <v>1.1706164787661334E-2</v>
      </c>
      <c r="X2833" s="9">
        <v>3.6734833849850199E-2</v>
      </c>
      <c r="Y2833" s="9">
        <v>0</v>
      </c>
      <c r="Z2833" s="9">
        <v>0.75</v>
      </c>
      <c r="AA2833" s="10">
        <v>2.5336850174759298E-2</v>
      </c>
      <c r="AB2833" s="9">
        <v>0.70759999893605707</v>
      </c>
      <c r="AC2833" s="9">
        <v>0.56999999999999995</v>
      </c>
      <c r="AD2833" s="10">
        <v>0.39342309416229998</v>
      </c>
      <c r="AE2833" s="10">
        <v>0.472226076778478</v>
      </c>
      <c r="AF2833" s="9">
        <v>0.81170471581748227</v>
      </c>
      <c r="AG2833" s="9">
        <v>0.50400214285714284</v>
      </c>
    </row>
    <row r="2834" spans="3:33">
      <c r="C2834" t="s">
        <v>392</v>
      </c>
      <c r="D2834">
        <v>2007</v>
      </c>
      <c r="E2834" s="9">
        <v>1</v>
      </c>
      <c r="F2834" s="9">
        <v>0.19520799983218309</v>
      </c>
      <c r="G2834" s="9">
        <v>1.6666666666666718E-2</v>
      </c>
      <c r="H2834" s="9">
        <v>0.55000000000000004</v>
      </c>
      <c r="I2834" s="9">
        <v>5.6666666666666664E-2</v>
      </c>
      <c r="J2834" s="9">
        <v>0.10333333333333328</v>
      </c>
      <c r="K2834" s="10">
        <v>0.39133333333333337</v>
      </c>
      <c r="L2834" s="9">
        <v>0.31780000000000003</v>
      </c>
      <c r="M2834" s="9">
        <v>0.33324358138364474</v>
      </c>
      <c r="N2834" s="10">
        <v>0.38</v>
      </c>
      <c r="O2834" s="10">
        <v>0.11</v>
      </c>
      <c r="P2834" s="9">
        <v>3.5999999999999997E-2</v>
      </c>
      <c r="Q2834" s="10">
        <v>7.4999999999999997E-2</v>
      </c>
      <c r="R2834" s="9">
        <v>0.79271999999999998</v>
      </c>
      <c r="S2834" s="9">
        <v>0.26532878048780584</v>
      </c>
      <c r="T2834" s="11">
        <v>0.15727003000000001</v>
      </c>
      <c r="U2834" s="9">
        <v>2.5538268000000001E-4</v>
      </c>
      <c r="V2834" s="10">
        <v>1.4629725250000001E-2</v>
      </c>
      <c r="W2834" s="9">
        <v>1.1706164787661334E-2</v>
      </c>
      <c r="X2834" s="9">
        <v>3.6734833849850199E-2</v>
      </c>
      <c r="Y2834" s="9">
        <v>0</v>
      </c>
      <c r="Z2834" s="9">
        <v>0.75</v>
      </c>
      <c r="AA2834" s="10">
        <v>2.5336850174759298E-2</v>
      </c>
      <c r="AB2834" s="9">
        <v>0.71439999878406524</v>
      </c>
      <c r="AC2834" s="9">
        <v>0.57399999999999995</v>
      </c>
      <c r="AD2834" s="10">
        <v>0.35243572211986002</v>
      </c>
      <c r="AE2834" s="10">
        <v>0.45924439916083204</v>
      </c>
      <c r="AF2834" s="9">
        <v>0.94326691566701326</v>
      </c>
      <c r="AG2834" s="9">
        <v>0.53001914285714291</v>
      </c>
    </row>
    <row r="2835" spans="3:33">
      <c r="C2835" t="s">
        <v>392</v>
      </c>
      <c r="D2835">
        <v>2008</v>
      </c>
      <c r="E2835" s="9">
        <v>1</v>
      </c>
      <c r="F2835" s="9">
        <v>0.19896199974827466</v>
      </c>
      <c r="G2835" s="9">
        <v>1.0000000000000009E-2</v>
      </c>
      <c r="H2835" s="9">
        <v>0.55000000000000004</v>
      </c>
      <c r="I2835" s="9">
        <v>5.6666666666666664E-2</v>
      </c>
      <c r="J2835" s="9">
        <v>9.9999999999999978E-2</v>
      </c>
      <c r="K2835" s="10">
        <v>0.39133333333333337</v>
      </c>
      <c r="L2835" s="9">
        <v>0.31319999999999998</v>
      </c>
      <c r="M2835" s="9">
        <v>0.34127684779415368</v>
      </c>
      <c r="N2835" s="10">
        <v>0.38</v>
      </c>
      <c r="O2835" s="10">
        <v>0.11219999995082616</v>
      </c>
      <c r="P2835" s="9">
        <v>0.03</v>
      </c>
      <c r="Q2835" s="10">
        <v>7.4999999999999997E-2</v>
      </c>
      <c r="R2835" s="9">
        <v>0.80832000000000004</v>
      </c>
      <c r="S2835" s="9">
        <v>0.26216926829268405</v>
      </c>
      <c r="T2835" s="11">
        <v>0.15727003000000001</v>
      </c>
      <c r="U2835" s="9">
        <v>0</v>
      </c>
      <c r="V2835" s="10">
        <v>1.331085075E-2</v>
      </c>
      <c r="W2835" s="9">
        <v>1.1706164787661334E-2</v>
      </c>
      <c r="X2835" s="9">
        <v>3.6734833849850199E-2</v>
      </c>
      <c r="Y2835" s="9">
        <v>0</v>
      </c>
      <c r="Z2835" s="9">
        <v>0.75</v>
      </c>
      <c r="AA2835" s="10">
        <v>2.5336850174759298E-2</v>
      </c>
      <c r="AB2835" s="9">
        <v>0.7211999986320734</v>
      </c>
      <c r="AC2835" s="9">
        <v>0.59899999999999998</v>
      </c>
      <c r="AD2835" s="10">
        <v>0.36331473569645001</v>
      </c>
      <c r="AE2835" s="10">
        <v>0.46748885768263204</v>
      </c>
      <c r="AF2835" s="9">
        <v>0.98949650882281992</v>
      </c>
      <c r="AG2835" s="9">
        <v>0.54808057142857136</v>
      </c>
    </row>
    <row r="2836" spans="3:33">
      <c r="C2836" t="s">
        <v>392</v>
      </c>
      <c r="D2836">
        <v>2009</v>
      </c>
      <c r="E2836" s="9">
        <v>1</v>
      </c>
      <c r="F2836" s="9">
        <v>0.20271599966436621</v>
      </c>
      <c r="G2836" s="9">
        <v>2.9799999557435508E-2</v>
      </c>
      <c r="H2836" s="9">
        <v>0.55000000000000004</v>
      </c>
      <c r="I2836" s="9">
        <v>5.6666666666666664E-2</v>
      </c>
      <c r="J2836" s="9">
        <v>0.1179999995976686</v>
      </c>
      <c r="K2836" s="10">
        <v>0.39133333333333337</v>
      </c>
      <c r="L2836" s="9">
        <v>0.30859999999999999</v>
      </c>
      <c r="M2836" s="9">
        <v>0.71883087731082163</v>
      </c>
      <c r="N2836" s="10">
        <v>0.38</v>
      </c>
      <c r="O2836" s="10">
        <v>0.11439999990165234</v>
      </c>
      <c r="P2836" s="9">
        <v>3.0599999986588956E-2</v>
      </c>
      <c r="Q2836" s="10">
        <v>7.4999999999999997E-2</v>
      </c>
      <c r="R2836" s="9">
        <v>0.80832000000000004</v>
      </c>
      <c r="S2836" s="9">
        <v>0.29092588228407013</v>
      </c>
      <c r="T2836" s="11">
        <v>0.15727003000000001</v>
      </c>
      <c r="U2836" s="9">
        <v>0</v>
      </c>
      <c r="V2836" s="10">
        <v>1.3577067759049585E-2</v>
      </c>
      <c r="W2836" s="9">
        <v>1.1706164787661334E-2</v>
      </c>
      <c r="X2836" s="9">
        <v>3.6734833849850199E-2</v>
      </c>
      <c r="Y2836" s="9">
        <v>0</v>
      </c>
      <c r="Z2836" s="9">
        <v>0.75</v>
      </c>
      <c r="AA2836" s="10">
        <v>2.5336850174759298E-2</v>
      </c>
      <c r="AB2836" s="9">
        <v>0.72799999848008157</v>
      </c>
      <c r="AC2836" s="9">
        <v>0.61599999999999999</v>
      </c>
      <c r="AD2836" s="10">
        <v>0.323518462291152</v>
      </c>
      <c r="AE2836" s="10">
        <v>0.47628983883984805</v>
      </c>
      <c r="AF2836" s="9">
        <v>0.93235851540120884</v>
      </c>
      <c r="AG2836" s="9">
        <v>0.53711896024501105</v>
      </c>
    </row>
    <row r="2837" spans="3:33">
      <c r="C2837" t="s">
        <v>392</v>
      </c>
      <c r="D2837">
        <v>2010</v>
      </c>
      <c r="E2837" s="9">
        <v>1</v>
      </c>
      <c r="F2837" s="9">
        <v>0.20646999958045778</v>
      </c>
      <c r="G2837" s="9">
        <v>4.9599999114871007E-2</v>
      </c>
      <c r="H2837" s="9">
        <v>0.55000000000000004</v>
      </c>
      <c r="I2837" s="9">
        <v>5.6666666666666664E-2</v>
      </c>
      <c r="J2837" s="9">
        <v>0.13599999919533734</v>
      </c>
      <c r="K2837" s="10">
        <v>0.39133333333333337</v>
      </c>
      <c r="L2837" s="9">
        <v>0.31168599993102253</v>
      </c>
      <c r="M2837" s="9">
        <v>0.71883087731082163</v>
      </c>
      <c r="N2837" s="10">
        <v>0.38</v>
      </c>
      <c r="O2837" s="10">
        <v>0.1165999998524785</v>
      </c>
      <c r="P2837" s="9">
        <v>3.1199999973177912E-2</v>
      </c>
      <c r="Q2837" s="10">
        <v>7.4999999999999997E-2</v>
      </c>
      <c r="R2837" s="9">
        <v>0.80832000000000004</v>
      </c>
      <c r="S2837" s="9">
        <v>0.31968249627545586</v>
      </c>
      <c r="T2837" s="11">
        <v>0.15727003000000001</v>
      </c>
      <c r="U2837" s="9">
        <v>0</v>
      </c>
      <c r="V2837" s="10">
        <v>1.3843284768099172E-2</v>
      </c>
      <c r="W2837" s="9">
        <v>1.1706164787661334E-2</v>
      </c>
      <c r="X2837" s="9">
        <v>3.6734833849850199E-2</v>
      </c>
      <c r="Y2837" s="9">
        <v>0</v>
      </c>
      <c r="Z2837" s="9">
        <v>0.75</v>
      </c>
      <c r="AA2837" s="10">
        <v>2.5336850174759298E-2</v>
      </c>
      <c r="AB2837" s="9">
        <v>0.73479999832808973</v>
      </c>
      <c r="AC2837" s="9">
        <v>0.63800000000000001</v>
      </c>
      <c r="AD2837" s="10">
        <v>0.32528327762879378</v>
      </c>
      <c r="AE2837" s="10">
        <v>0.4765269404461499</v>
      </c>
      <c r="AF2837" s="9">
        <v>0.92303493045559515</v>
      </c>
      <c r="AG2837" s="9">
        <v>0.52615734906145073</v>
      </c>
    </row>
    <row r="2838" spans="3:33">
      <c r="C2838" t="s">
        <v>394</v>
      </c>
      <c r="D2838">
        <v>1995</v>
      </c>
      <c r="E2838" s="9">
        <v>0.336379268292683</v>
      </c>
      <c r="F2838" s="9">
        <v>0.96200000000000008</v>
      </c>
      <c r="G2838" s="9">
        <v>0.17000000000000004</v>
      </c>
      <c r="H2838" s="9">
        <v>0.625</v>
      </c>
      <c r="I2838" s="9">
        <v>0.29933333333333334</v>
      </c>
      <c r="J2838" s="9">
        <v>2.0000000000000018E-2</v>
      </c>
      <c r="K2838" s="10">
        <v>0.2485</v>
      </c>
      <c r="L2838" s="9">
        <v>0.54700000000000004</v>
      </c>
      <c r="M2838" s="9">
        <v>1</v>
      </c>
      <c r="N2838" s="10">
        <v>0.12</v>
      </c>
      <c r="O2838" s="10">
        <v>0.2</v>
      </c>
      <c r="P2838" s="9">
        <v>0.1869999996200204</v>
      </c>
      <c r="Q2838" s="10">
        <v>7.4999999999999997E-2</v>
      </c>
      <c r="R2838" s="9">
        <v>0.47760000000000002</v>
      </c>
      <c r="S2838" s="9">
        <v>0.43938536585365995</v>
      </c>
      <c r="T2838" s="11">
        <v>0.26433120999999998</v>
      </c>
      <c r="U2838" s="9">
        <v>8.3478180999999995E-3</v>
      </c>
      <c r="V2838" s="10">
        <v>9.3839727250000005E-2</v>
      </c>
      <c r="W2838" s="9">
        <v>0</v>
      </c>
      <c r="X2838" s="9">
        <v>0</v>
      </c>
      <c r="Y2838" s="9">
        <v>0</v>
      </c>
      <c r="Z2838" s="9">
        <v>0</v>
      </c>
      <c r="AA2838" s="10">
        <v>3.1919647607090416E-3</v>
      </c>
      <c r="AB2838" s="9">
        <v>0.25296002660803096</v>
      </c>
      <c r="AC2838" s="9">
        <v>0.3290000004693866</v>
      </c>
      <c r="AD2838" s="10">
        <v>0.54098056441743569</v>
      </c>
      <c r="AE2838" s="10">
        <v>0.14485982986639309</v>
      </c>
      <c r="AF2838" s="9">
        <v>6.1592677365550385E-4</v>
      </c>
      <c r="AG2838" s="9" t="e">
        <v>#N/A</v>
      </c>
    </row>
    <row r="2839" spans="3:33">
      <c r="C2839" t="s">
        <v>394</v>
      </c>
      <c r="D2839">
        <v>1996</v>
      </c>
      <c r="E2839" s="9">
        <v>0.336379268292683</v>
      </c>
      <c r="F2839" s="9">
        <v>0.97120000000000006</v>
      </c>
      <c r="G2839" s="9">
        <v>0.17000000000000004</v>
      </c>
      <c r="H2839" s="9">
        <v>0.625</v>
      </c>
      <c r="I2839" s="9">
        <v>0.29933333333333334</v>
      </c>
      <c r="J2839" s="9">
        <v>2.0000000000000018E-2</v>
      </c>
      <c r="K2839" s="10">
        <v>0.2485</v>
      </c>
      <c r="L2839" s="9">
        <v>0.54600000000000004</v>
      </c>
      <c r="M2839" s="9">
        <v>1</v>
      </c>
      <c r="N2839" s="10">
        <v>0.12</v>
      </c>
      <c r="O2839" s="10">
        <v>0.4</v>
      </c>
      <c r="P2839" s="9">
        <v>0.18359999969601631</v>
      </c>
      <c r="Q2839" s="10">
        <v>7.4999999999999997E-2</v>
      </c>
      <c r="R2839" s="9">
        <v>0.47760000000000002</v>
      </c>
      <c r="S2839" s="9">
        <v>0.43584487804878191</v>
      </c>
      <c r="T2839" s="11">
        <v>0.26433120999999998</v>
      </c>
      <c r="U2839" s="9">
        <v>2.3703562919999997E-2</v>
      </c>
      <c r="V2839" s="10">
        <v>8.9353072450000001E-2</v>
      </c>
      <c r="W2839" s="9">
        <v>0</v>
      </c>
      <c r="X2839" s="9">
        <v>0</v>
      </c>
      <c r="Y2839" s="9">
        <v>0</v>
      </c>
      <c r="Z2839" s="9">
        <v>0</v>
      </c>
      <c r="AA2839" s="10">
        <v>3.1919647607090416E-3</v>
      </c>
      <c r="AB2839" s="9">
        <v>0.23672002758102328</v>
      </c>
      <c r="AC2839" s="9">
        <v>0.33600000031292437</v>
      </c>
      <c r="AD2839" s="10">
        <v>0.54181690244769598</v>
      </c>
      <c r="AE2839" s="10">
        <v>0.13761207145754401</v>
      </c>
      <c r="AF2839" s="9">
        <v>6.2875858114122963E-4</v>
      </c>
      <c r="AG2839" s="9" t="e">
        <v>#N/A</v>
      </c>
    </row>
    <row r="2840" spans="3:33">
      <c r="C2840" t="s">
        <v>394</v>
      </c>
      <c r="D2840">
        <v>1997</v>
      </c>
      <c r="E2840" s="9">
        <v>0.336379268292683</v>
      </c>
      <c r="F2840" s="9">
        <v>0.98040000000000005</v>
      </c>
      <c r="G2840" s="9">
        <v>0.17000000000000004</v>
      </c>
      <c r="H2840" s="9">
        <v>0.625</v>
      </c>
      <c r="I2840" s="9">
        <v>0.29933333333333334</v>
      </c>
      <c r="J2840" s="9">
        <v>2.0000000000000018E-2</v>
      </c>
      <c r="K2840" s="10">
        <v>0.2485</v>
      </c>
      <c r="L2840" s="9">
        <v>0.54500000000000004</v>
      </c>
      <c r="M2840" s="9">
        <v>1</v>
      </c>
      <c r="N2840" s="10">
        <v>0.12</v>
      </c>
      <c r="O2840" s="10">
        <v>0.21</v>
      </c>
      <c r="P2840" s="9">
        <v>0.18019999977201223</v>
      </c>
      <c r="Q2840" s="10">
        <v>7.4999999999999997E-2</v>
      </c>
      <c r="R2840" s="9">
        <v>0.47760000000000002</v>
      </c>
      <c r="S2840" s="9">
        <v>0.43209024390244</v>
      </c>
      <c r="T2840" s="11">
        <v>0.26433120999999998</v>
      </c>
      <c r="U2840" s="9">
        <v>5.3860573799999999E-3</v>
      </c>
      <c r="V2840" s="10">
        <v>8.4866417649999998E-2</v>
      </c>
      <c r="W2840" s="9">
        <v>0</v>
      </c>
      <c r="X2840" s="9">
        <v>0</v>
      </c>
      <c r="Y2840" s="9">
        <v>0</v>
      </c>
      <c r="Z2840" s="9">
        <v>0</v>
      </c>
      <c r="AA2840" s="10">
        <v>3.1919647607090416E-3</v>
      </c>
      <c r="AB2840" s="9">
        <v>0.22048002855401549</v>
      </c>
      <c r="AC2840" s="9">
        <v>0.3430000001564622</v>
      </c>
      <c r="AD2840" s="10">
        <v>0.53258090837421601</v>
      </c>
      <c r="AE2840" s="10">
        <v>0.15621728294559301</v>
      </c>
      <c r="AF2840" s="9">
        <v>6.4159038862695553E-4</v>
      </c>
      <c r="AG2840" s="9" t="e">
        <v>#N/A</v>
      </c>
    </row>
    <row r="2841" spans="3:33">
      <c r="C2841" t="s">
        <v>394</v>
      </c>
      <c r="D2841">
        <v>1998</v>
      </c>
      <c r="E2841" s="9">
        <v>0.336379268292683</v>
      </c>
      <c r="F2841" s="9">
        <v>0.98959999999999992</v>
      </c>
      <c r="G2841" s="9">
        <v>0.17000000000000004</v>
      </c>
      <c r="H2841" s="9">
        <v>0.625</v>
      </c>
      <c r="I2841" s="9">
        <v>0.29933333333333334</v>
      </c>
      <c r="J2841" s="9">
        <v>2.0000000000000018E-2</v>
      </c>
      <c r="K2841" s="10">
        <v>0.2485</v>
      </c>
      <c r="L2841" s="9">
        <v>0.54400000000000004</v>
      </c>
      <c r="M2841" s="9">
        <v>1</v>
      </c>
      <c r="N2841" s="10">
        <v>0.12</v>
      </c>
      <c r="O2841" s="10">
        <v>0.06</v>
      </c>
      <c r="P2841" s="9">
        <v>0.17679999984800815</v>
      </c>
      <c r="Q2841" s="10">
        <v>7.4999999999999997E-2</v>
      </c>
      <c r="R2841" s="9">
        <v>0.47760000000000002</v>
      </c>
      <c r="S2841" s="9">
        <v>0.42845512195121993</v>
      </c>
      <c r="T2841" s="11">
        <v>0.26433120999999998</v>
      </c>
      <c r="U2841" s="9">
        <v>3.8176699729999999E-2</v>
      </c>
      <c r="V2841" s="10">
        <v>8.0379762850000008E-2</v>
      </c>
      <c r="W2841" s="9">
        <v>0</v>
      </c>
      <c r="X2841" s="9">
        <v>0</v>
      </c>
      <c r="Y2841" s="9">
        <v>0</v>
      </c>
      <c r="Z2841" s="9">
        <v>0</v>
      </c>
      <c r="AA2841" s="10">
        <v>3.1919647607090416E-3</v>
      </c>
      <c r="AB2841" s="9">
        <v>0.2042400295270077</v>
      </c>
      <c r="AC2841" s="9">
        <v>0.35</v>
      </c>
      <c r="AD2841" s="10">
        <v>0.52334491430073604</v>
      </c>
      <c r="AE2841" s="10">
        <v>0.17482249443364201</v>
      </c>
      <c r="AF2841" s="9">
        <v>7.5989100731304454E-4</v>
      </c>
      <c r="AG2841" s="9" t="e">
        <v>#N/A</v>
      </c>
    </row>
    <row r="2842" spans="3:33">
      <c r="C2842" t="s">
        <v>394</v>
      </c>
      <c r="D2842">
        <v>1999</v>
      </c>
      <c r="E2842" s="9">
        <v>0.336379268292683</v>
      </c>
      <c r="F2842" s="9">
        <v>0.99879999999999991</v>
      </c>
      <c r="G2842" s="9">
        <v>0.17000000000000004</v>
      </c>
      <c r="H2842" s="9">
        <v>0.625</v>
      </c>
      <c r="I2842" s="9">
        <v>0.29933333333333334</v>
      </c>
      <c r="J2842" s="9">
        <v>2.0000000000000018E-2</v>
      </c>
      <c r="K2842" s="10">
        <v>0.2485</v>
      </c>
      <c r="L2842" s="9">
        <v>0.54299999999999993</v>
      </c>
      <c r="M2842" s="9">
        <v>1</v>
      </c>
      <c r="N2842" s="10">
        <v>0.12</v>
      </c>
      <c r="O2842" s="10">
        <v>0.04</v>
      </c>
      <c r="P2842" s="9">
        <v>0.17339999992400407</v>
      </c>
      <c r="Q2842" s="10">
        <v>7.4999999999999997E-2</v>
      </c>
      <c r="R2842" s="9">
        <v>0.47760000000000002</v>
      </c>
      <c r="S2842" s="9">
        <v>0.42509073170731793</v>
      </c>
      <c r="T2842" s="11">
        <v>0.26433120999999998</v>
      </c>
      <c r="U2842" s="9">
        <v>8.2532102199999995E-3</v>
      </c>
      <c r="V2842" s="10">
        <v>7.5893108050000005E-2</v>
      </c>
      <c r="W2842" s="9">
        <v>0</v>
      </c>
      <c r="X2842" s="9">
        <v>0</v>
      </c>
      <c r="Y2842" s="9">
        <v>0</v>
      </c>
      <c r="Z2842" s="9">
        <v>0</v>
      </c>
      <c r="AA2842" s="10">
        <v>3.1919647607090416E-3</v>
      </c>
      <c r="AB2842" s="9">
        <v>0.18800003050000003</v>
      </c>
      <c r="AC2842" s="9">
        <v>0.36099999999999999</v>
      </c>
      <c r="AD2842" s="10">
        <v>0.51032575131778024</v>
      </c>
      <c r="AE2842" s="10">
        <v>0.17015927397538003</v>
      </c>
      <c r="AF2842" s="9">
        <v>1.0004615629420667E-3</v>
      </c>
      <c r="AG2842" s="9" t="e">
        <v>#N/A</v>
      </c>
    </row>
    <row r="2843" spans="3:33">
      <c r="C2843" t="s">
        <v>394</v>
      </c>
      <c r="D2843">
        <v>2000</v>
      </c>
      <c r="E2843" s="9">
        <v>0.336379268292683</v>
      </c>
      <c r="F2843" s="9">
        <v>1</v>
      </c>
      <c r="G2843" s="9">
        <v>0.17000000000000004</v>
      </c>
      <c r="H2843" s="9">
        <v>0.625</v>
      </c>
      <c r="I2843" s="9">
        <v>0.29933333333333334</v>
      </c>
      <c r="J2843" s="9">
        <v>2.0000000000000018E-2</v>
      </c>
      <c r="K2843" s="10">
        <v>0.2485</v>
      </c>
      <c r="L2843" s="9">
        <v>0.54200000000000004</v>
      </c>
      <c r="M2843" s="9">
        <v>1</v>
      </c>
      <c r="N2843" s="10">
        <v>0.12</v>
      </c>
      <c r="O2843" s="10">
        <v>0.01</v>
      </c>
      <c r="P2843" s="9">
        <v>0.16999999999999998</v>
      </c>
      <c r="Q2843" s="10">
        <v>7.4999999999999997E-2</v>
      </c>
      <c r="R2843" s="9">
        <v>0.47760000000000002</v>
      </c>
      <c r="S2843" s="9">
        <v>0.42215999999999998</v>
      </c>
      <c r="T2843" s="11">
        <v>0.26433120999999998</v>
      </c>
      <c r="U2843" s="9">
        <v>1.37058931E-2</v>
      </c>
      <c r="V2843" s="10">
        <v>7.1406453250000002E-2</v>
      </c>
      <c r="W2843" s="9">
        <v>0</v>
      </c>
      <c r="X2843" s="9">
        <v>0</v>
      </c>
      <c r="Y2843" s="9">
        <v>0</v>
      </c>
      <c r="Z2843" s="9">
        <v>0</v>
      </c>
      <c r="AA2843" s="10">
        <v>3.1919647607090416E-3</v>
      </c>
      <c r="AB2843" s="9">
        <v>0.18800003050000003</v>
      </c>
      <c r="AC2843" s="9">
        <v>0.376</v>
      </c>
      <c r="AD2843" s="10">
        <v>0.49730658833482461</v>
      </c>
      <c r="AE2843" s="10">
        <v>0.16549605351711799</v>
      </c>
      <c r="AF2843" s="9">
        <v>1.8511414249094444E-3</v>
      </c>
      <c r="AG2843" s="9" t="e">
        <v>#N/A</v>
      </c>
    </row>
    <row r="2844" spans="3:33">
      <c r="C2844" t="s">
        <v>394</v>
      </c>
      <c r="D2844">
        <v>2001</v>
      </c>
      <c r="E2844" s="9">
        <v>0.336379268292683</v>
      </c>
      <c r="F2844" s="9">
        <v>1</v>
      </c>
      <c r="G2844" s="9">
        <v>0.17000000000000004</v>
      </c>
      <c r="H2844" s="9">
        <v>0.625</v>
      </c>
      <c r="I2844" s="9">
        <v>0.29933333333333334</v>
      </c>
      <c r="J2844" s="9">
        <v>2.0000000000000018E-2</v>
      </c>
      <c r="K2844" s="10">
        <v>0.2485</v>
      </c>
      <c r="L2844" s="9">
        <v>0.53900000000000003</v>
      </c>
      <c r="M2844" s="9">
        <v>1</v>
      </c>
      <c r="N2844" s="10">
        <v>0.12</v>
      </c>
      <c r="O2844" s="10">
        <v>0.01</v>
      </c>
      <c r="P2844" s="9">
        <v>0.16799999999999998</v>
      </c>
      <c r="Q2844" s="10">
        <v>7.4999999999999997E-2</v>
      </c>
      <c r="R2844" s="9">
        <v>0.47760000000000002</v>
      </c>
      <c r="S2844" s="9">
        <v>0.41973609756097607</v>
      </c>
      <c r="T2844" s="11">
        <v>0.26433120999999998</v>
      </c>
      <c r="U2844" s="9">
        <v>7.0143941099999997E-3</v>
      </c>
      <c r="V2844" s="10">
        <v>6.8407345600000002E-2</v>
      </c>
      <c r="W2844" s="9">
        <v>0</v>
      </c>
      <c r="X2844" s="9">
        <v>0</v>
      </c>
      <c r="Y2844" s="9">
        <v>0</v>
      </c>
      <c r="Z2844" s="9">
        <v>0</v>
      </c>
      <c r="AA2844" s="10">
        <v>3.1919647607090416E-3</v>
      </c>
      <c r="AB2844" s="9">
        <v>0.18800003050000003</v>
      </c>
      <c r="AC2844" s="9">
        <v>0.41799999999999998</v>
      </c>
      <c r="AD2844" s="10">
        <v>0.45997547729665927</v>
      </c>
      <c r="AE2844" s="10">
        <v>0.13935460595860599</v>
      </c>
      <c r="AF2844" s="9">
        <v>1.988871372804E-3</v>
      </c>
      <c r="AG2844" s="9" t="e">
        <v>#N/A</v>
      </c>
    </row>
    <row r="2845" spans="3:33">
      <c r="C2845" t="s">
        <v>394</v>
      </c>
      <c r="D2845">
        <v>2002</v>
      </c>
      <c r="E2845" s="9">
        <v>0.336379268292683</v>
      </c>
      <c r="F2845" s="9">
        <v>1</v>
      </c>
      <c r="G2845" s="9">
        <v>0.17000000000000004</v>
      </c>
      <c r="H2845" s="9">
        <v>0.625</v>
      </c>
      <c r="I2845" s="9">
        <v>0.29933333333333334</v>
      </c>
      <c r="J2845" s="9">
        <v>2.0000000000000018E-2</v>
      </c>
      <c r="K2845" s="10">
        <v>0.2485</v>
      </c>
      <c r="L2845" s="9">
        <v>0.53600000000000003</v>
      </c>
      <c r="M2845" s="9">
        <v>1</v>
      </c>
      <c r="N2845" s="10">
        <v>0.12</v>
      </c>
      <c r="O2845" s="10">
        <v>0.03</v>
      </c>
      <c r="P2845" s="9">
        <v>0.16599999999999998</v>
      </c>
      <c r="Q2845" s="10">
        <v>7.4999999999999997E-2</v>
      </c>
      <c r="R2845" s="9">
        <v>0.47760000000000002</v>
      </c>
      <c r="S2845" s="9">
        <v>0.41773902439024402</v>
      </c>
      <c r="T2845" s="11">
        <v>0.26433120999999998</v>
      </c>
      <c r="U2845" s="9">
        <v>5.2047015500000003E-3</v>
      </c>
      <c r="V2845" s="10">
        <v>6.5408237950000003E-2</v>
      </c>
      <c r="W2845" s="9">
        <v>0</v>
      </c>
      <c r="X2845" s="9">
        <v>0</v>
      </c>
      <c r="Y2845" s="9">
        <v>0</v>
      </c>
      <c r="Z2845" s="9">
        <v>0</v>
      </c>
      <c r="AA2845" s="10">
        <v>3.1919647607090416E-3</v>
      </c>
      <c r="AB2845" s="9">
        <v>0.2042400295270077</v>
      </c>
      <c r="AC2845" s="9">
        <v>0.43200000000000005</v>
      </c>
      <c r="AD2845" s="10">
        <v>0.42264436625849394</v>
      </c>
      <c r="AE2845" s="10">
        <v>0.11321315840009398</v>
      </c>
      <c r="AF2845" s="9">
        <v>1.9597817206485554E-3</v>
      </c>
      <c r="AG2845" s="9" t="e">
        <v>#N/A</v>
      </c>
    </row>
    <row r="2846" spans="3:33">
      <c r="C2846" t="s">
        <v>394</v>
      </c>
      <c r="D2846">
        <v>2003</v>
      </c>
      <c r="E2846" s="9">
        <v>0.336379268292683</v>
      </c>
      <c r="F2846" s="9">
        <v>1</v>
      </c>
      <c r="G2846" s="9">
        <v>0.17000000000000004</v>
      </c>
      <c r="H2846" s="9">
        <v>0.625</v>
      </c>
      <c r="I2846" s="9">
        <v>0.29933333333333334</v>
      </c>
      <c r="J2846" s="9">
        <v>2.0000000000000018E-2</v>
      </c>
      <c r="K2846" s="10">
        <v>0.2485</v>
      </c>
      <c r="L2846" s="9">
        <v>0.53299999999999992</v>
      </c>
      <c r="M2846" s="9">
        <v>1</v>
      </c>
      <c r="N2846" s="10">
        <v>0.12</v>
      </c>
      <c r="O2846" s="10">
        <v>0.01</v>
      </c>
      <c r="P2846" s="9">
        <v>0.16400000000000001</v>
      </c>
      <c r="Q2846" s="10">
        <v>7.4999999999999997E-2</v>
      </c>
      <c r="R2846" s="9">
        <v>0.53903599999999996</v>
      </c>
      <c r="S2846" s="9">
        <v>0.41599756097561003</v>
      </c>
      <c r="T2846" s="11">
        <v>0.26433120999999998</v>
      </c>
      <c r="U2846" s="9">
        <v>4.4349831499999994E-3</v>
      </c>
      <c r="V2846" s="10">
        <v>6.2409130299999997E-2</v>
      </c>
      <c r="W2846" s="9">
        <v>0</v>
      </c>
      <c r="X2846" s="9">
        <v>0</v>
      </c>
      <c r="Y2846" s="9">
        <v>0</v>
      </c>
      <c r="Z2846" s="9">
        <v>0</v>
      </c>
      <c r="AA2846" s="10">
        <v>3.1919647607090416E-3</v>
      </c>
      <c r="AB2846" s="9">
        <v>0.22048002855401549</v>
      </c>
      <c r="AC2846" s="9">
        <v>0.51300000000000001</v>
      </c>
      <c r="AD2846" s="10">
        <v>0.38278131896494</v>
      </c>
      <c r="AE2846" s="10">
        <v>0.12757305417935999</v>
      </c>
      <c r="AF2846" s="9">
        <v>2.170084910625111E-3</v>
      </c>
      <c r="AG2846" s="9" t="e">
        <v>#N/A</v>
      </c>
    </row>
    <row r="2847" spans="3:33">
      <c r="C2847" t="s">
        <v>394</v>
      </c>
      <c r="D2847">
        <v>2004</v>
      </c>
      <c r="E2847" s="9">
        <v>0.336379268292683</v>
      </c>
      <c r="F2847" s="9">
        <v>1</v>
      </c>
      <c r="G2847" s="9">
        <v>0.17000000000000004</v>
      </c>
      <c r="H2847" s="9">
        <v>0.625</v>
      </c>
      <c r="I2847" s="9">
        <v>0.29933333333333334</v>
      </c>
      <c r="J2847" s="9">
        <v>2.0000000000000018E-2</v>
      </c>
      <c r="K2847" s="10">
        <v>0.2485</v>
      </c>
      <c r="L2847" s="9">
        <v>0.53</v>
      </c>
      <c r="M2847" s="9">
        <v>1</v>
      </c>
      <c r="N2847" s="10">
        <v>0.12</v>
      </c>
      <c r="O2847" s="10">
        <v>0</v>
      </c>
      <c r="P2847" s="9">
        <v>0.16200000000000001</v>
      </c>
      <c r="Q2847" s="10">
        <v>7.4999999999999997E-2</v>
      </c>
      <c r="R2847" s="9">
        <v>0.60047200000000012</v>
      </c>
      <c r="S2847" s="9">
        <v>0.41435024390243991</v>
      </c>
      <c r="T2847" s="11">
        <v>0.26433120999999998</v>
      </c>
      <c r="U2847" s="9">
        <v>3.7851546200000003E-3</v>
      </c>
      <c r="V2847" s="10">
        <v>5.9410022649999998E-2</v>
      </c>
      <c r="W2847" s="9">
        <v>0</v>
      </c>
      <c r="X2847" s="9">
        <v>0</v>
      </c>
      <c r="Y2847" s="9">
        <v>0</v>
      </c>
      <c r="Z2847" s="9">
        <v>0</v>
      </c>
      <c r="AA2847" s="10">
        <v>3.1919647607090416E-3</v>
      </c>
      <c r="AB2847" s="9">
        <v>0.23672002758102328</v>
      </c>
      <c r="AC2847" s="9">
        <v>0.50700000000000001</v>
      </c>
      <c r="AD2847" s="10">
        <v>0.35770514552919197</v>
      </c>
      <c r="AE2847" s="10">
        <v>9.9187891244608029E-2</v>
      </c>
      <c r="AF2847" s="9">
        <v>1.1659908806945556E-2</v>
      </c>
      <c r="AG2847" s="9" t="e">
        <v>#N/A</v>
      </c>
    </row>
    <row r="2848" spans="3:33">
      <c r="C2848" t="s">
        <v>394</v>
      </c>
      <c r="D2848">
        <v>2005</v>
      </c>
      <c r="E2848" s="9">
        <v>0.336379268292683</v>
      </c>
      <c r="F2848" s="9">
        <v>1</v>
      </c>
      <c r="G2848" s="9">
        <v>0.17000000000000004</v>
      </c>
      <c r="H2848" s="9">
        <v>0.625</v>
      </c>
      <c r="I2848" s="9">
        <v>0.29933333333333334</v>
      </c>
      <c r="J2848" s="9">
        <v>2.0000000000000018E-2</v>
      </c>
      <c r="K2848" s="10">
        <v>0.2485</v>
      </c>
      <c r="L2848" s="9">
        <v>0.52700000000000002</v>
      </c>
      <c r="M2848" s="9">
        <v>1</v>
      </c>
      <c r="N2848" s="10">
        <v>0.12</v>
      </c>
      <c r="O2848" s="10">
        <v>0</v>
      </c>
      <c r="P2848" s="9">
        <v>0.16</v>
      </c>
      <c r="Q2848" s="10">
        <v>7.4999999999999997E-2</v>
      </c>
      <c r="R2848" s="9">
        <v>0.60654399999999997</v>
      </c>
      <c r="S2848" s="9">
        <v>0.41254292682926996</v>
      </c>
      <c r="T2848" s="11">
        <v>0.26433120999999998</v>
      </c>
      <c r="U2848" s="9">
        <v>3.5048366699999998E-3</v>
      </c>
      <c r="V2848" s="10">
        <v>5.6410914999999999E-2</v>
      </c>
      <c r="W2848" s="9">
        <v>0</v>
      </c>
      <c r="X2848" s="9">
        <v>0</v>
      </c>
      <c r="Y2848" s="9">
        <v>0</v>
      </c>
      <c r="Z2848" s="9">
        <v>0</v>
      </c>
      <c r="AA2848" s="10">
        <v>3.1919647607090416E-3</v>
      </c>
      <c r="AB2848" s="9">
        <v>0.25296002660803085</v>
      </c>
      <c r="AC2848" s="9">
        <v>0.47600000000000003</v>
      </c>
      <c r="AD2848" s="10">
        <v>0.45444164154163397</v>
      </c>
      <c r="AE2848" s="10">
        <v>0.10206573033250402</v>
      </c>
      <c r="AF2848" s="9">
        <v>2.408882140348222E-2</v>
      </c>
      <c r="AG2848" s="9" t="e">
        <v>#N/A</v>
      </c>
    </row>
    <row r="2849" spans="3:33">
      <c r="C2849" t="s">
        <v>394</v>
      </c>
      <c r="D2849">
        <v>2006</v>
      </c>
      <c r="E2849" s="9">
        <v>0.336379268292683</v>
      </c>
      <c r="F2849" s="9">
        <v>1</v>
      </c>
      <c r="G2849" s="9">
        <v>0.17000000000000004</v>
      </c>
      <c r="H2849" s="9">
        <v>0.625</v>
      </c>
      <c r="I2849" s="9">
        <v>0.29933333333333334</v>
      </c>
      <c r="J2849" s="9">
        <v>2.0000000000000018E-2</v>
      </c>
      <c r="K2849" s="10">
        <v>0.2485</v>
      </c>
      <c r="L2849" s="9">
        <v>0.52259999999999995</v>
      </c>
      <c r="M2849" s="9">
        <v>1</v>
      </c>
      <c r="N2849" s="10">
        <v>0.12</v>
      </c>
      <c r="O2849" s="10">
        <v>0.01</v>
      </c>
      <c r="P2849" s="9">
        <v>0.16319999992847442</v>
      </c>
      <c r="Q2849" s="10">
        <v>7.4999999999999997E-2</v>
      </c>
      <c r="R2849" s="9">
        <v>0.61261600000000005</v>
      </c>
      <c r="S2849" s="9">
        <v>0.410260487804878</v>
      </c>
      <c r="T2849" s="11">
        <v>0.26433120999999998</v>
      </c>
      <c r="U2849" s="9">
        <v>3.3727950399999999E-3</v>
      </c>
      <c r="V2849" s="10">
        <v>5.4283448166666665E-2</v>
      </c>
      <c r="W2849" s="9">
        <v>0</v>
      </c>
      <c r="X2849" s="9">
        <v>0</v>
      </c>
      <c r="Y2849" s="9">
        <v>0</v>
      </c>
      <c r="Z2849" s="9">
        <v>0</v>
      </c>
      <c r="AA2849" s="10">
        <v>3.1919647607090416E-3</v>
      </c>
      <c r="AB2849" s="9">
        <v>0.26920002563503853</v>
      </c>
      <c r="AC2849" s="9">
        <v>0.43799999999999994</v>
      </c>
      <c r="AD2849" s="10">
        <v>0.43783659758085003</v>
      </c>
      <c r="AE2849" s="10">
        <v>0.10297391227155202</v>
      </c>
      <c r="AF2849" s="9">
        <v>4.9069475818811333E-2</v>
      </c>
      <c r="AG2849" s="9" t="e">
        <v>#N/A</v>
      </c>
    </row>
    <row r="2850" spans="3:33">
      <c r="C2850" t="s">
        <v>394</v>
      </c>
      <c r="D2850">
        <v>2007</v>
      </c>
      <c r="E2850" s="9">
        <v>0.336379268292683</v>
      </c>
      <c r="F2850" s="9">
        <v>1</v>
      </c>
      <c r="G2850" s="9">
        <v>0.17000000000000004</v>
      </c>
      <c r="H2850" s="9">
        <v>0.625</v>
      </c>
      <c r="I2850" s="9">
        <v>0.29933333333333334</v>
      </c>
      <c r="J2850" s="9">
        <v>2.0000000000000018E-2</v>
      </c>
      <c r="K2850" s="10">
        <v>0.2485</v>
      </c>
      <c r="L2850" s="9">
        <v>0.51819999999999999</v>
      </c>
      <c r="M2850" s="9">
        <v>1</v>
      </c>
      <c r="N2850" s="10">
        <v>0.12</v>
      </c>
      <c r="O2850" s="10">
        <v>0.06</v>
      </c>
      <c r="P2850" s="9">
        <v>0.16639999985694887</v>
      </c>
      <c r="Q2850" s="10">
        <v>7.4999999999999997E-2</v>
      </c>
      <c r="R2850" s="9">
        <v>0.62416000000000005</v>
      </c>
      <c r="S2850" s="9">
        <v>0.40730878048780594</v>
      </c>
      <c r="T2850" s="11">
        <v>0.26433120999999998</v>
      </c>
      <c r="U2850" s="9">
        <v>2.9646319399999998E-3</v>
      </c>
      <c r="V2850" s="10">
        <v>5.2155981333333337E-2</v>
      </c>
      <c r="W2850" s="9">
        <v>0</v>
      </c>
      <c r="X2850" s="9">
        <v>0</v>
      </c>
      <c r="Y2850" s="9">
        <v>0</v>
      </c>
      <c r="Z2850" s="9">
        <v>0</v>
      </c>
      <c r="AA2850" s="10">
        <v>3.1919647607090416E-3</v>
      </c>
      <c r="AB2850" s="9">
        <v>0.28544002466204632</v>
      </c>
      <c r="AC2850" s="9">
        <v>0.43</v>
      </c>
      <c r="AD2850" s="10">
        <v>0.50787000188585041</v>
      </c>
      <c r="AE2850" s="10">
        <v>7.7393066810764036E-2</v>
      </c>
      <c r="AF2850" s="9">
        <v>8.5200902196007677E-2</v>
      </c>
      <c r="AG2850" s="9" t="e">
        <v>#N/A</v>
      </c>
    </row>
    <row r="2851" spans="3:33">
      <c r="C2851" t="s">
        <v>394</v>
      </c>
      <c r="D2851">
        <v>2008</v>
      </c>
      <c r="E2851" s="9">
        <v>0.336379268292683</v>
      </c>
      <c r="F2851" s="9">
        <v>1</v>
      </c>
      <c r="G2851" s="9">
        <v>0.17000000000000004</v>
      </c>
      <c r="H2851" s="9">
        <v>0.625</v>
      </c>
      <c r="I2851" s="9">
        <v>0.29933333333333334</v>
      </c>
      <c r="J2851" s="9">
        <v>2.0000000000000018E-2</v>
      </c>
      <c r="K2851" s="10">
        <v>0.2485</v>
      </c>
      <c r="L2851" s="9">
        <v>0.51380000000000003</v>
      </c>
      <c r="M2851" s="9">
        <v>1</v>
      </c>
      <c r="N2851" s="10">
        <v>0.12</v>
      </c>
      <c r="O2851" s="10">
        <v>6.1199999973177911E-2</v>
      </c>
      <c r="P2851" s="9">
        <v>0.16959999978542328</v>
      </c>
      <c r="Q2851" s="10">
        <v>7.4999999999999997E-2</v>
      </c>
      <c r="R2851" s="9">
        <v>0.62416000000000005</v>
      </c>
      <c r="S2851" s="9">
        <v>0.40357560975609796</v>
      </c>
      <c r="T2851" s="11">
        <v>0.26433120999999998</v>
      </c>
      <c r="U2851" s="9">
        <v>3.14749145E-3</v>
      </c>
      <c r="V2851" s="10">
        <v>5.0028514500000003E-2</v>
      </c>
      <c r="W2851" s="9">
        <v>0</v>
      </c>
      <c r="X2851" s="9">
        <v>0</v>
      </c>
      <c r="Y2851" s="9">
        <v>0</v>
      </c>
      <c r="Z2851" s="9">
        <v>0</v>
      </c>
      <c r="AA2851" s="10">
        <v>3.1919647607090416E-3</v>
      </c>
      <c r="AB2851" s="9">
        <v>0.301680023689054</v>
      </c>
      <c r="AC2851" s="9">
        <v>0.434</v>
      </c>
      <c r="AD2851" s="10">
        <v>0.55041280307945395</v>
      </c>
      <c r="AE2851" s="10">
        <v>8.1182826672466041E-2</v>
      </c>
      <c r="AF2851" s="9">
        <v>0.25007400992259449</v>
      </c>
      <c r="AG2851" s="9" t="e">
        <v>#N/A</v>
      </c>
    </row>
    <row r="2852" spans="3:33">
      <c r="C2852" t="s">
        <v>394</v>
      </c>
      <c r="D2852">
        <v>2009</v>
      </c>
      <c r="E2852" s="9">
        <v>0.336379268292683</v>
      </c>
      <c r="F2852" s="9">
        <v>1</v>
      </c>
      <c r="G2852" s="9">
        <v>0.17000000000000004</v>
      </c>
      <c r="H2852" s="9">
        <v>0.625</v>
      </c>
      <c r="I2852" s="9">
        <v>0.29933333333333334</v>
      </c>
      <c r="J2852" s="9">
        <v>3.9599999561905852E-2</v>
      </c>
      <c r="K2852" s="10">
        <v>0.2485</v>
      </c>
      <c r="L2852" s="9">
        <v>0.50939999999999996</v>
      </c>
      <c r="M2852" s="9">
        <v>1</v>
      </c>
      <c r="N2852" s="10">
        <v>0.12</v>
      </c>
      <c r="O2852" s="10">
        <v>6.2399999946355818E-2</v>
      </c>
      <c r="P2852" s="9">
        <v>0.17279999971389773</v>
      </c>
      <c r="Q2852" s="10">
        <v>7.4999999999999997E-2</v>
      </c>
      <c r="R2852" s="9">
        <v>0.62416000000000005</v>
      </c>
      <c r="S2852" s="9">
        <v>0.42950409698142922</v>
      </c>
      <c r="T2852" s="11">
        <v>0.26433120999999998</v>
      </c>
      <c r="U2852" s="9">
        <v>6.2367676499999998E-3</v>
      </c>
      <c r="V2852" s="10">
        <v>5.1029084767635513E-2</v>
      </c>
      <c r="W2852" s="9">
        <v>0</v>
      </c>
      <c r="X2852" s="9">
        <v>0</v>
      </c>
      <c r="Y2852" s="9">
        <v>0</v>
      </c>
      <c r="Z2852" s="9">
        <v>0</v>
      </c>
      <c r="AA2852" s="10">
        <v>3.1919647607090416E-3</v>
      </c>
      <c r="AB2852" s="9">
        <v>0.31792002271606179</v>
      </c>
      <c r="AC2852" s="9">
        <v>0.442</v>
      </c>
      <c r="AD2852" s="10">
        <v>0.53623128687529797</v>
      </c>
      <c r="AE2852" s="10">
        <v>8.8350111596700032E-2</v>
      </c>
      <c r="AF2852" s="9">
        <v>0.32616545603834329</v>
      </c>
      <c r="AG2852" s="9" t="e">
        <v>#N/A</v>
      </c>
    </row>
    <row r="2853" spans="3:33">
      <c r="C2853" t="s">
        <v>394</v>
      </c>
      <c r="D2853">
        <v>2010</v>
      </c>
      <c r="E2853" s="9">
        <v>0.336379268292683</v>
      </c>
      <c r="F2853" s="9">
        <v>1</v>
      </c>
      <c r="G2853" s="9">
        <v>0.17000000000000004</v>
      </c>
      <c r="H2853" s="9">
        <v>0.625</v>
      </c>
      <c r="I2853" s="9">
        <v>0.29933333333333334</v>
      </c>
      <c r="J2853" s="9">
        <v>5.9199999123811686E-2</v>
      </c>
      <c r="K2853" s="10">
        <v>0.2485</v>
      </c>
      <c r="L2853" s="9">
        <v>0.5144939998861402</v>
      </c>
      <c r="M2853" s="9">
        <v>1</v>
      </c>
      <c r="N2853" s="10">
        <v>0.12</v>
      </c>
      <c r="O2853" s="10">
        <v>6.3599999919533731E-2</v>
      </c>
      <c r="P2853" s="9">
        <v>0.17599999964237215</v>
      </c>
      <c r="Q2853" s="10">
        <v>7.4999999999999997E-2</v>
      </c>
      <c r="R2853" s="9">
        <v>0.62416000000000005</v>
      </c>
      <c r="S2853" s="9">
        <v>0.45543258420676036</v>
      </c>
      <c r="T2853" s="11">
        <v>0.26433120999999998</v>
      </c>
      <c r="U2853" s="9">
        <v>6.2991353251059734E-3</v>
      </c>
      <c r="V2853" s="10">
        <v>5.2029655035271023E-2</v>
      </c>
      <c r="W2853" s="9">
        <v>0</v>
      </c>
      <c r="X2853" s="9">
        <v>0</v>
      </c>
      <c r="Y2853" s="9">
        <v>0</v>
      </c>
      <c r="Z2853" s="9">
        <v>0</v>
      </c>
      <c r="AA2853" s="10">
        <v>3.1919647607090416E-3</v>
      </c>
      <c r="AB2853" s="9">
        <v>0.33416002174306958</v>
      </c>
      <c r="AC2853" s="9">
        <v>0.42499999999999999</v>
      </c>
      <c r="AD2853" s="10">
        <v>0.53586897401464328</v>
      </c>
      <c r="AE2853" s="10">
        <v>9.2466610388722087E-2</v>
      </c>
      <c r="AF2853" s="9">
        <v>0.32290380155086351</v>
      </c>
      <c r="AG2853" s="9" t="e">
        <v>#N/A</v>
      </c>
    </row>
    <row r="2854" spans="3:33">
      <c r="C2854" t="s">
        <v>396</v>
      </c>
      <c r="D2854">
        <v>1995</v>
      </c>
      <c r="E2854" s="9">
        <v>0.67020999717593899</v>
      </c>
      <c r="F2854" s="9">
        <v>1</v>
      </c>
      <c r="G2854" s="9">
        <v>7.999999999999996E-2</v>
      </c>
      <c r="H2854" s="9">
        <v>7.5000000000000011E-2</v>
      </c>
      <c r="I2854" s="9">
        <v>9.8666666666666666E-2</v>
      </c>
      <c r="J2854" s="9">
        <v>0.18999999999999995</v>
      </c>
      <c r="K2854" s="10">
        <v>0.44466666666666665</v>
      </c>
      <c r="L2854" s="9">
        <v>0.56000000000000005</v>
      </c>
      <c r="M2854" s="9">
        <v>1</v>
      </c>
      <c r="N2854" s="10">
        <v>0.42</v>
      </c>
      <c r="O2854" s="10">
        <v>1</v>
      </c>
      <c r="P2854" s="9">
        <v>0.3</v>
      </c>
      <c r="Q2854" s="10">
        <v>0.76749999999999996</v>
      </c>
      <c r="R2854" s="9">
        <v>0.77415999999999996</v>
      </c>
      <c r="S2854" s="9">
        <v>0.45543258420676036</v>
      </c>
      <c r="T2854" s="11">
        <v>0.398203592</v>
      </c>
      <c r="U2854" s="9">
        <v>5.4751629009999997E-2</v>
      </c>
      <c r="V2854" s="10">
        <v>5.2029655035271023E-2</v>
      </c>
      <c r="W2854" s="9">
        <v>0.75</v>
      </c>
      <c r="X2854" s="9">
        <v>0.99495920975555097</v>
      </c>
      <c r="Y2854" s="9">
        <v>2.0000000000000018E-2</v>
      </c>
      <c r="Z2854" s="9">
        <v>0</v>
      </c>
      <c r="AA2854" s="10">
        <v>3.1919647607090416E-3</v>
      </c>
      <c r="AB2854" s="9">
        <v>0.5</v>
      </c>
      <c r="AC2854" s="9" t="e">
        <v>#N/A</v>
      </c>
      <c r="AD2854" s="10">
        <v>0.70653906788508491</v>
      </c>
      <c r="AE2854" s="10">
        <v>0.79156905135169209</v>
      </c>
      <c r="AF2854" s="9">
        <v>0.13834349625940442</v>
      </c>
      <c r="AG2854" s="9" t="e">
        <v>#N/A</v>
      </c>
    </row>
    <row r="2855" spans="3:33">
      <c r="C2855" t="s">
        <v>396</v>
      </c>
      <c r="D2855">
        <v>1996</v>
      </c>
      <c r="E2855" s="9">
        <v>0.67020999717593899</v>
      </c>
      <c r="F2855" s="9">
        <v>1</v>
      </c>
      <c r="G2855" s="9">
        <v>7.5999999999999956E-2</v>
      </c>
      <c r="H2855" s="9">
        <v>7.5000000000000011E-2</v>
      </c>
      <c r="I2855" s="9">
        <v>9.8666666666666666E-2</v>
      </c>
      <c r="J2855" s="9">
        <v>0.18599999999999994</v>
      </c>
      <c r="K2855" s="10">
        <v>0.44466666666666665</v>
      </c>
      <c r="L2855" s="9">
        <v>0.55600000000000005</v>
      </c>
      <c r="M2855" s="9">
        <v>1</v>
      </c>
      <c r="N2855" s="10">
        <v>0.42</v>
      </c>
      <c r="O2855" s="10">
        <v>1</v>
      </c>
      <c r="P2855" s="9">
        <v>0.3</v>
      </c>
      <c r="Q2855" s="10">
        <v>0.76749999999999996</v>
      </c>
      <c r="R2855" s="9">
        <v>0.77415999999999996</v>
      </c>
      <c r="S2855" s="9">
        <v>0.45543258420676036</v>
      </c>
      <c r="T2855" s="11">
        <v>0.398203592</v>
      </c>
      <c r="U2855" s="9">
        <v>0.25</v>
      </c>
      <c r="V2855" s="10">
        <v>5.2029655035271023E-2</v>
      </c>
      <c r="W2855" s="9">
        <v>0.75</v>
      </c>
      <c r="X2855" s="9">
        <v>0.99495920975555097</v>
      </c>
      <c r="Y2855" s="9">
        <v>2.0000000000000018E-2</v>
      </c>
      <c r="Z2855" s="9">
        <v>0</v>
      </c>
      <c r="AA2855" s="10">
        <v>3.1919647607090416E-3</v>
      </c>
      <c r="AB2855" s="9">
        <v>0.5</v>
      </c>
      <c r="AC2855" s="9" t="e">
        <v>#N/A</v>
      </c>
      <c r="AD2855" s="10">
        <v>0.71145666460863821</v>
      </c>
      <c r="AE2855" s="10">
        <v>0.79751944001907193</v>
      </c>
      <c r="AF2855" s="9">
        <v>0.13834349625940442</v>
      </c>
      <c r="AG2855" s="9" t="e">
        <v>#N/A</v>
      </c>
    </row>
    <row r="2856" spans="3:33">
      <c r="C2856" t="s">
        <v>396</v>
      </c>
      <c r="D2856">
        <v>1997</v>
      </c>
      <c r="E2856" s="9">
        <v>0.67020999717593899</v>
      </c>
      <c r="F2856" s="9">
        <v>1</v>
      </c>
      <c r="G2856" s="9">
        <v>7.2000000000000064E-2</v>
      </c>
      <c r="H2856" s="9">
        <v>7.5000000000000011E-2</v>
      </c>
      <c r="I2856" s="9">
        <v>9.8666666666666666E-2</v>
      </c>
      <c r="J2856" s="9">
        <v>0.18200000000000005</v>
      </c>
      <c r="K2856" s="10">
        <v>0.44466666666666665</v>
      </c>
      <c r="L2856" s="9">
        <v>0.55200000000000005</v>
      </c>
      <c r="M2856" s="9">
        <v>1</v>
      </c>
      <c r="N2856" s="10">
        <v>0.42</v>
      </c>
      <c r="O2856" s="10">
        <v>1</v>
      </c>
      <c r="P2856" s="9">
        <v>0.3</v>
      </c>
      <c r="Q2856" s="10">
        <v>0.76749999999999996</v>
      </c>
      <c r="R2856" s="9">
        <v>0.77415999999999996</v>
      </c>
      <c r="S2856" s="9">
        <v>0.45543258420676036</v>
      </c>
      <c r="T2856" s="11">
        <v>0.398203592</v>
      </c>
      <c r="U2856" s="9">
        <v>0</v>
      </c>
      <c r="V2856" s="10">
        <v>5.2029655035271023E-2</v>
      </c>
      <c r="W2856" s="9">
        <v>0.75</v>
      </c>
      <c r="X2856" s="9">
        <v>0.99495920975555097</v>
      </c>
      <c r="Y2856" s="9">
        <v>2.0000000000000018E-2</v>
      </c>
      <c r="Z2856" s="9">
        <v>0</v>
      </c>
      <c r="AA2856" s="10">
        <v>3.1919647607090416E-3</v>
      </c>
      <c r="AB2856" s="9">
        <v>0.5</v>
      </c>
      <c r="AC2856" s="9" t="e">
        <v>#N/A</v>
      </c>
      <c r="AD2856" s="10">
        <v>0.71637426133219173</v>
      </c>
      <c r="AE2856" s="10">
        <v>0.79131749436069299</v>
      </c>
      <c r="AF2856" s="9">
        <v>0.13834349625940442</v>
      </c>
      <c r="AG2856" s="9" t="e">
        <v>#N/A</v>
      </c>
    </row>
    <row r="2857" spans="3:33">
      <c r="C2857" t="s">
        <v>396</v>
      </c>
      <c r="D2857">
        <v>1998</v>
      </c>
      <c r="E2857" s="9">
        <v>0.67020999717593899</v>
      </c>
      <c r="F2857" s="9">
        <v>1</v>
      </c>
      <c r="G2857" s="9">
        <v>6.7999999999999949E-2</v>
      </c>
      <c r="H2857" s="9">
        <v>7.5000000000000011E-2</v>
      </c>
      <c r="I2857" s="9">
        <v>9.8666666666666666E-2</v>
      </c>
      <c r="J2857" s="9">
        <v>0.17799999999999994</v>
      </c>
      <c r="K2857" s="10">
        <v>0.44466666666666665</v>
      </c>
      <c r="L2857" s="9">
        <v>0.54799999999999993</v>
      </c>
      <c r="M2857" s="9">
        <v>1</v>
      </c>
      <c r="N2857" s="10">
        <v>0.42</v>
      </c>
      <c r="O2857" s="10">
        <v>1</v>
      </c>
      <c r="P2857" s="9">
        <v>0.3</v>
      </c>
      <c r="Q2857" s="10">
        <v>0.76749999999999996</v>
      </c>
      <c r="R2857" s="9">
        <v>0.77415999999999996</v>
      </c>
      <c r="S2857" s="9">
        <v>0.45543258420676036</v>
      </c>
      <c r="T2857" s="11">
        <v>0.398203592</v>
      </c>
      <c r="U2857" s="9">
        <v>4.7058823529999995E-2</v>
      </c>
      <c r="V2857" s="10">
        <v>5.2029655035271023E-2</v>
      </c>
      <c r="W2857" s="9">
        <v>0.75</v>
      </c>
      <c r="X2857" s="9">
        <v>0.99495920975555097</v>
      </c>
      <c r="Y2857" s="9">
        <v>2.0000000000000018E-2</v>
      </c>
      <c r="Z2857" s="9">
        <v>0</v>
      </c>
      <c r="AA2857" s="10">
        <v>3.1919647607090416E-3</v>
      </c>
      <c r="AB2857" s="9">
        <v>0.5</v>
      </c>
      <c r="AC2857" s="9" t="e">
        <v>#N/A</v>
      </c>
      <c r="AD2857" s="10">
        <v>0.72129185805574514</v>
      </c>
      <c r="AE2857" s="10">
        <v>0.78511554870231404</v>
      </c>
      <c r="AF2857" s="9">
        <v>0.13834349625940442</v>
      </c>
      <c r="AG2857" s="9" t="e">
        <v>#N/A</v>
      </c>
    </row>
    <row r="2858" spans="3:33">
      <c r="C2858" t="s">
        <v>396</v>
      </c>
      <c r="D2858">
        <v>1999</v>
      </c>
      <c r="E2858" s="9">
        <v>0.67020999717593899</v>
      </c>
      <c r="F2858" s="9">
        <v>1</v>
      </c>
      <c r="G2858" s="9">
        <v>6.4000000000000057E-2</v>
      </c>
      <c r="H2858" s="9">
        <v>7.5000000000000011E-2</v>
      </c>
      <c r="I2858" s="9">
        <v>9.8666666666666666E-2</v>
      </c>
      <c r="J2858" s="9">
        <v>0.17400000000000004</v>
      </c>
      <c r="K2858" s="10">
        <v>0.44466666666666665</v>
      </c>
      <c r="L2858" s="9">
        <v>0.54400000000000004</v>
      </c>
      <c r="M2858" s="9">
        <v>1</v>
      </c>
      <c r="N2858" s="10">
        <v>0.42</v>
      </c>
      <c r="O2858" s="10">
        <v>1</v>
      </c>
      <c r="P2858" s="9">
        <v>0.3</v>
      </c>
      <c r="Q2858" s="10">
        <v>0.76749999999999996</v>
      </c>
      <c r="R2858" s="9">
        <v>0.77415999999999996</v>
      </c>
      <c r="S2858" s="9">
        <v>0.45543258420676036</v>
      </c>
      <c r="T2858" s="11">
        <v>0.398203592</v>
      </c>
      <c r="U2858" s="9">
        <v>3.6842105260000001E-2</v>
      </c>
      <c r="V2858" s="10">
        <v>5.2029655035271023E-2</v>
      </c>
      <c r="W2858" s="9">
        <v>0.75</v>
      </c>
      <c r="X2858" s="9">
        <v>0.99495920975555097</v>
      </c>
      <c r="Y2858" s="9">
        <v>2.0000000000000018E-2</v>
      </c>
      <c r="Z2858" s="9">
        <v>0</v>
      </c>
      <c r="AA2858" s="10">
        <v>3.1919647607090416E-3</v>
      </c>
      <c r="AB2858" s="9">
        <v>0.5</v>
      </c>
      <c r="AC2858" s="9" t="e">
        <v>#N/A</v>
      </c>
      <c r="AD2858" s="10">
        <v>0.72620945477929844</v>
      </c>
      <c r="AE2858" s="10">
        <v>0.783579575637675</v>
      </c>
      <c r="AF2858" s="9">
        <v>0.13834349625940442</v>
      </c>
      <c r="AG2858" s="9" t="e">
        <v>#N/A</v>
      </c>
    </row>
    <row r="2859" spans="3:33">
      <c r="C2859" t="s">
        <v>396</v>
      </c>
      <c r="D2859">
        <v>2000</v>
      </c>
      <c r="E2859" s="9">
        <v>0.67020999717593899</v>
      </c>
      <c r="F2859" s="9">
        <v>1</v>
      </c>
      <c r="G2859" s="9">
        <v>6.0000000000000053E-2</v>
      </c>
      <c r="H2859" s="9">
        <v>7.5000000000000011E-2</v>
      </c>
      <c r="I2859" s="9">
        <v>9.8666666666666666E-2</v>
      </c>
      <c r="J2859" s="9">
        <v>0.17000000000000004</v>
      </c>
      <c r="K2859" s="10">
        <v>0.44466666666666665</v>
      </c>
      <c r="L2859" s="9">
        <v>0.54</v>
      </c>
      <c r="M2859" s="9">
        <v>1</v>
      </c>
      <c r="N2859" s="10">
        <v>0.42</v>
      </c>
      <c r="O2859" s="10">
        <v>1</v>
      </c>
      <c r="P2859" s="9">
        <v>0.3</v>
      </c>
      <c r="Q2859" s="10">
        <v>0.76749999999999996</v>
      </c>
      <c r="R2859" s="9">
        <v>0.77415999999999996</v>
      </c>
      <c r="S2859" s="9">
        <v>0.45543258420676036</v>
      </c>
      <c r="T2859" s="11">
        <v>0.398203592</v>
      </c>
      <c r="U2859" s="9">
        <v>0.4389312977</v>
      </c>
      <c r="V2859" s="10">
        <v>5.2029655035271023E-2</v>
      </c>
      <c r="W2859" s="9">
        <v>0.75</v>
      </c>
      <c r="X2859" s="9">
        <v>0.99495920975555097</v>
      </c>
      <c r="Y2859" s="9">
        <v>2.0000000000000018E-2</v>
      </c>
      <c r="Z2859" s="9">
        <v>0</v>
      </c>
      <c r="AA2859" s="10">
        <v>3.1919647607090416E-3</v>
      </c>
      <c r="AB2859" s="9">
        <v>0.5</v>
      </c>
      <c r="AC2859" s="9" t="e">
        <v>#N/A</v>
      </c>
      <c r="AD2859" s="10">
        <v>0.73112705150285184</v>
      </c>
      <c r="AE2859" s="10">
        <v>0.78204360257303596</v>
      </c>
      <c r="AF2859" s="9">
        <v>0.13834349625940442</v>
      </c>
      <c r="AG2859" s="9" t="e">
        <v>#N/A</v>
      </c>
    </row>
    <row r="2860" spans="3:33">
      <c r="C2860" t="s">
        <v>396</v>
      </c>
      <c r="D2860">
        <v>2001</v>
      </c>
      <c r="E2860" s="9">
        <v>0.67020999717593899</v>
      </c>
      <c r="F2860" s="9">
        <v>1</v>
      </c>
      <c r="G2860" s="9">
        <v>5.5999999999999939E-2</v>
      </c>
      <c r="H2860" s="9">
        <v>7.5000000000000011E-2</v>
      </c>
      <c r="I2860" s="9">
        <v>9.8666666666666666E-2</v>
      </c>
      <c r="J2860" s="9">
        <v>0.17000000000000004</v>
      </c>
      <c r="K2860" s="10">
        <v>0.44466666666666665</v>
      </c>
      <c r="L2860" s="9">
        <v>0.53579999999999994</v>
      </c>
      <c r="M2860" s="9">
        <v>1</v>
      </c>
      <c r="N2860" s="10">
        <v>0.42</v>
      </c>
      <c r="O2860" s="10">
        <v>1</v>
      </c>
      <c r="P2860" s="9">
        <v>0.3</v>
      </c>
      <c r="Q2860" s="10">
        <v>0.76749999999999996</v>
      </c>
      <c r="R2860" s="9">
        <v>0.77415999999999996</v>
      </c>
      <c r="S2860" s="9">
        <v>0.45543258420676036</v>
      </c>
      <c r="T2860" s="11">
        <v>0.398203592</v>
      </c>
      <c r="U2860" s="9">
        <v>0.91063829789999995</v>
      </c>
      <c r="V2860" s="10">
        <v>5.2029655035271023E-2</v>
      </c>
      <c r="W2860" s="9">
        <v>0.75</v>
      </c>
      <c r="X2860" s="9">
        <v>0.99495920975555097</v>
      </c>
      <c r="Y2860" s="9">
        <v>2.0000000000000018E-2</v>
      </c>
      <c r="Z2860" s="9">
        <v>0</v>
      </c>
      <c r="AA2860" s="10">
        <v>3.1919647607090416E-3</v>
      </c>
      <c r="AB2860" s="9">
        <v>0.5</v>
      </c>
      <c r="AC2860" s="9" t="e">
        <v>#N/A</v>
      </c>
      <c r="AD2860" s="10">
        <v>0.73604464822640525</v>
      </c>
      <c r="AE2860" s="10">
        <v>0.756401833457926</v>
      </c>
      <c r="AF2860" s="9">
        <v>0.13834349625940442</v>
      </c>
      <c r="AG2860" s="9" t="e">
        <v>#N/A</v>
      </c>
    </row>
    <row r="2861" spans="3:33">
      <c r="C2861" t="s">
        <v>396</v>
      </c>
      <c r="D2861">
        <v>2002</v>
      </c>
      <c r="E2861" s="9">
        <v>0.67020999717593899</v>
      </c>
      <c r="F2861" s="9">
        <v>1</v>
      </c>
      <c r="G2861" s="9">
        <v>5.2000000000000046E-2</v>
      </c>
      <c r="H2861" s="9">
        <v>7.5000000000000011E-2</v>
      </c>
      <c r="I2861" s="9">
        <v>9.8666666666666666E-2</v>
      </c>
      <c r="J2861" s="9">
        <v>0.17000000000000004</v>
      </c>
      <c r="K2861" s="10">
        <v>0.44466666666666665</v>
      </c>
      <c r="L2861" s="9">
        <v>0.53159999999999996</v>
      </c>
      <c r="M2861" s="9">
        <v>1</v>
      </c>
      <c r="N2861" s="10">
        <v>0.42</v>
      </c>
      <c r="O2861" s="10">
        <v>1</v>
      </c>
      <c r="P2861" s="9">
        <v>0.3</v>
      </c>
      <c r="Q2861" s="10">
        <v>0.76749999999999996</v>
      </c>
      <c r="R2861" s="9">
        <v>0.77415999999999996</v>
      </c>
      <c r="S2861" s="9">
        <v>0.45543258420676036</v>
      </c>
      <c r="T2861" s="11">
        <v>0.398203592</v>
      </c>
      <c r="U2861" s="9">
        <v>0.95964125560000002</v>
      </c>
      <c r="V2861" s="10">
        <v>5.2029655035271023E-2</v>
      </c>
      <c r="W2861" s="9">
        <v>0.75</v>
      </c>
      <c r="X2861" s="9">
        <v>0.99495920975555097</v>
      </c>
      <c r="Y2861" s="9">
        <v>2.0000000000000018E-2</v>
      </c>
      <c r="Z2861" s="9">
        <v>0</v>
      </c>
      <c r="AA2861" s="10">
        <v>3.1919647607090416E-3</v>
      </c>
      <c r="AB2861" s="9">
        <v>0.5</v>
      </c>
      <c r="AC2861" s="9" t="e">
        <v>#N/A</v>
      </c>
      <c r="AD2861" s="10">
        <v>0.74096224494995866</v>
      </c>
      <c r="AE2861" s="10">
        <v>0.73076006434281593</v>
      </c>
      <c r="AF2861" s="9">
        <v>0.13834349625940442</v>
      </c>
      <c r="AG2861" s="9" t="e">
        <v>#N/A</v>
      </c>
    </row>
    <row r="2862" spans="3:33">
      <c r="C2862" t="s">
        <v>396</v>
      </c>
      <c r="D2862">
        <v>2003</v>
      </c>
      <c r="E2862" s="9">
        <v>0.67020999717593899</v>
      </c>
      <c r="F2862" s="9">
        <v>1</v>
      </c>
      <c r="G2862" s="9">
        <v>4.7999999999999932E-2</v>
      </c>
      <c r="H2862" s="9">
        <v>7.5000000000000011E-2</v>
      </c>
      <c r="I2862" s="9">
        <v>9.8666666666666666E-2</v>
      </c>
      <c r="J2862" s="9">
        <v>0.17000000000000004</v>
      </c>
      <c r="K2862" s="10">
        <v>0.44466666666666665</v>
      </c>
      <c r="L2862" s="9">
        <v>0.52739999999999998</v>
      </c>
      <c r="M2862" s="9">
        <v>1</v>
      </c>
      <c r="N2862" s="10">
        <v>0.42</v>
      </c>
      <c r="O2862" s="10">
        <v>1</v>
      </c>
      <c r="P2862" s="9">
        <v>0.3</v>
      </c>
      <c r="Q2862" s="10">
        <v>0.76749999999999996</v>
      </c>
      <c r="R2862" s="9">
        <v>0.74543999999999999</v>
      </c>
      <c r="S2862" s="9">
        <v>0.45543258420676036</v>
      </c>
      <c r="T2862" s="11">
        <v>0.398203592</v>
      </c>
      <c r="U2862" s="9">
        <v>0.44709897609999999</v>
      </c>
      <c r="V2862" s="10">
        <v>5.2029655035271023E-2</v>
      </c>
      <c r="W2862" s="9">
        <v>0.75</v>
      </c>
      <c r="X2862" s="9">
        <v>0.99495920975555097</v>
      </c>
      <c r="Y2862" s="9">
        <v>2.0000000000000018E-2</v>
      </c>
      <c r="Z2862" s="9">
        <v>0</v>
      </c>
      <c r="AA2862" s="10">
        <v>3.1919647607090416E-3</v>
      </c>
      <c r="AB2862" s="9">
        <v>0.5</v>
      </c>
      <c r="AC2862" s="9" t="e">
        <v>#N/A</v>
      </c>
      <c r="AD2862" s="10">
        <v>0.74587984167351196</v>
      </c>
      <c r="AE2862" s="10">
        <v>0.70859787806080399</v>
      </c>
      <c r="AF2862" s="9">
        <v>0.13834349625940442</v>
      </c>
      <c r="AG2862" s="9" t="e">
        <v>#N/A</v>
      </c>
    </row>
    <row r="2863" spans="3:33">
      <c r="C2863" t="s">
        <v>396</v>
      </c>
      <c r="D2863">
        <v>2004</v>
      </c>
      <c r="E2863" s="9">
        <v>0.67020999717593899</v>
      </c>
      <c r="F2863" s="9">
        <v>1</v>
      </c>
      <c r="G2863" s="9">
        <v>4.4000000000000039E-2</v>
      </c>
      <c r="H2863" s="9">
        <v>7.5000000000000011E-2</v>
      </c>
      <c r="I2863" s="9">
        <v>9.8666666666666666E-2</v>
      </c>
      <c r="J2863" s="9">
        <v>0.17000000000000004</v>
      </c>
      <c r="K2863" s="10">
        <v>0.44466666666666665</v>
      </c>
      <c r="L2863" s="9">
        <v>0.5232</v>
      </c>
      <c r="M2863" s="9">
        <v>1</v>
      </c>
      <c r="N2863" s="10">
        <v>0.42</v>
      </c>
      <c r="O2863" s="10">
        <v>1</v>
      </c>
      <c r="P2863" s="9">
        <v>0.3</v>
      </c>
      <c r="Q2863" s="10">
        <v>0.76749999999999996</v>
      </c>
      <c r="R2863" s="9">
        <v>0.73961600000000005</v>
      </c>
      <c r="S2863" s="9">
        <v>0.45543258420676036</v>
      </c>
      <c r="T2863" s="11">
        <v>0.398203592</v>
      </c>
      <c r="U2863" s="9">
        <v>0.17870722429999999</v>
      </c>
      <c r="V2863" s="10">
        <v>5.2029655035271023E-2</v>
      </c>
      <c r="W2863" s="9">
        <v>0.75</v>
      </c>
      <c r="X2863" s="9">
        <v>0.99495920975555097</v>
      </c>
      <c r="Y2863" s="9">
        <v>2.0000000000000018E-2</v>
      </c>
      <c r="Z2863" s="9">
        <v>0</v>
      </c>
      <c r="AA2863" s="10">
        <v>3.1919647607090416E-3</v>
      </c>
      <c r="AB2863" s="9">
        <v>0.5</v>
      </c>
      <c r="AC2863" s="9" t="e">
        <v>#N/A</v>
      </c>
      <c r="AD2863" s="10">
        <v>0.76228993355130592</v>
      </c>
      <c r="AE2863" s="10">
        <v>0.61188601648208596</v>
      </c>
      <c r="AF2863" s="9">
        <v>0.13834349625940442</v>
      </c>
      <c r="AG2863" s="9" t="e">
        <v>#N/A</v>
      </c>
    </row>
    <row r="2864" spans="3:33">
      <c r="C2864" t="s">
        <v>396</v>
      </c>
      <c r="D2864">
        <v>2005</v>
      </c>
      <c r="E2864" s="9">
        <v>0.67020999717593899</v>
      </c>
      <c r="F2864" s="9">
        <v>1</v>
      </c>
      <c r="G2864" s="9">
        <v>4.0000000000000036E-2</v>
      </c>
      <c r="H2864" s="9">
        <v>7.5000000000000011E-2</v>
      </c>
      <c r="I2864" s="9">
        <v>9.8666666666666666E-2</v>
      </c>
      <c r="J2864" s="9">
        <v>0.17000000000000004</v>
      </c>
      <c r="K2864" s="10">
        <v>0.44466666666666665</v>
      </c>
      <c r="L2864" s="9">
        <v>0.51900000000000002</v>
      </c>
      <c r="M2864" s="9">
        <v>1</v>
      </c>
      <c r="N2864" s="10">
        <v>0.42</v>
      </c>
      <c r="O2864" s="10">
        <v>1</v>
      </c>
      <c r="P2864" s="9">
        <v>0.3</v>
      </c>
      <c r="Q2864" s="10">
        <v>0.76749999999999996</v>
      </c>
      <c r="R2864" s="9">
        <v>0.733792</v>
      </c>
      <c r="S2864" s="9">
        <v>0.45543258420676036</v>
      </c>
      <c r="T2864" s="11">
        <v>0.398203592</v>
      </c>
      <c r="U2864" s="9">
        <v>0.35114503820000004</v>
      </c>
      <c r="V2864" s="10">
        <v>5.2029655035271023E-2</v>
      </c>
      <c r="W2864" s="9">
        <v>0.75</v>
      </c>
      <c r="X2864" s="9">
        <v>0.99495920975555097</v>
      </c>
      <c r="Y2864" s="9">
        <v>2.0000000000000018E-2</v>
      </c>
      <c r="Z2864" s="9">
        <v>0</v>
      </c>
      <c r="AA2864" s="10">
        <v>3.1919647607090416E-3</v>
      </c>
      <c r="AB2864" s="9">
        <v>0.5</v>
      </c>
      <c r="AC2864" s="9" t="e">
        <v>#N/A</v>
      </c>
      <c r="AD2864" s="10">
        <v>0.78148564283990996</v>
      </c>
      <c r="AE2864" s="10">
        <v>0.62854498777567591</v>
      </c>
      <c r="AF2864" s="9">
        <v>0.13834349625940442</v>
      </c>
      <c r="AG2864" s="9" t="e">
        <v>#N/A</v>
      </c>
    </row>
    <row r="2865" spans="3:33">
      <c r="C2865" t="s">
        <v>396</v>
      </c>
      <c r="D2865">
        <v>2006</v>
      </c>
      <c r="E2865" s="9">
        <v>0.67020999717593899</v>
      </c>
      <c r="F2865" s="9">
        <v>1</v>
      </c>
      <c r="G2865" s="9">
        <v>3.6666666666666736E-2</v>
      </c>
      <c r="H2865" s="9">
        <v>7.5000000000000011E-2</v>
      </c>
      <c r="I2865" s="9">
        <v>9.8666666666666666E-2</v>
      </c>
      <c r="J2865" s="9">
        <v>0.16666666666666674</v>
      </c>
      <c r="K2865" s="10">
        <v>0.44466666666666665</v>
      </c>
      <c r="L2865" s="9">
        <v>0.51439999999999997</v>
      </c>
      <c r="M2865" s="9">
        <v>1</v>
      </c>
      <c r="N2865" s="10">
        <v>0.42</v>
      </c>
      <c r="O2865" s="10">
        <v>1</v>
      </c>
      <c r="P2865" s="9">
        <v>0.3</v>
      </c>
      <c r="Q2865" s="10">
        <v>0.76749999999999996</v>
      </c>
      <c r="R2865" s="9">
        <v>0.72796799999999995</v>
      </c>
      <c r="S2865" s="9">
        <v>0.45543258420676036</v>
      </c>
      <c r="T2865" s="11">
        <v>0.398203592</v>
      </c>
      <c r="U2865" s="9">
        <v>0.16574585639999997</v>
      </c>
      <c r="V2865" s="10">
        <v>5.2029655035271023E-2</v>
      </c>
      <c r="W2865" s="9">
        <v>0.75</v>
      </c>
      <c r="X2865" s="9">
        <v>0.99495920975555097</v>
      </c>
      <c r="Y2865" s="9">
        <v>2.0000000000000018E-2</v>
      </c>
      <c r="Z2865" s="9">
        <v>0</v>
      </c>
      <c r="AA2865" s="10">
        <v>3.1919647607090416E-3</v>
      </c>
      <c r="AB2865" s="9">
        <v>0.5</v>
      </c>
      <c r="AC2865" s="9" t="e">
        <v>#N/A</v>
      </c>
      <c r="AD2865" s="10">
        <v>0.77873268680478003</v>
      </c>
      <c r="AE2865" s="10">
        <v>0.65953689065121401</v>
      </c>
      <c r="AF2865" s="9">
        <v>0.13834349625940442</v>
      </c>
      <c r="AG2865" s="9" t="e">
        <v>#N/A</v>
      </c>
    </row>
    <row r="2866" spans="3:33">
      <c r="C2866" t="s">
        <v>396</v>
      </c>
      <c r="D2866">
        <v>2007</v>
      </c>
      <c r="E2866" s="9">
        <v>0.67020999717593899</v>
      </c>
      <c r="F2866" s="9">
        <v>1</v>
      </c>
      <c r="G2866" s="9">
        <v>3.3333333333333326E-2</v>
      </c>
      <c r="H2866" s="9">
        <v>7.5000000000000011E-2</v>
      </c>
      <c r="I2866" s="9">
        <v>9.8666666666666666E-2</v>
      </c>
      <c r="J2866" s="9">
        <v>0.16333333333333333</v>
      </c>
      <c r="K2866" s="10">
        <v>0.44466666666666665</v>
      </c>
      <c r="L2866" s="9">
        <v>0.50979999999999992</v>
      </c>
      <c r="M2866" s="9">
        <v>1</v>
      </c>
      <c r="N2866" s="10">
        <v>0.42</v>
      </c>
      <c r="O2866" s="10">
        <v>1</v>
      </c>
      <c r="P2866" s="9">
        <v>0.3</v>
      </c>
      <c r="Q2866" s="10">
        <v>0.76749999999999996</v>
      </c>
      <c r="R2866" s="9">
        <v>0.72214400000000001</v>
      </c>
      <c r="S2866" s="9">
        <v>0.45543258420676036</v>
      </c>
      <c r="T2866" s="11">
        <v>0.398203592</v>
      </c>
      <c r="U2866" s="9">
        <v>6.1224489799999997E-2</v>
      </c>
      <c r="V2866" s="10">
        <v>5.2029655035271023E-2</v>
      </c>
      <c r="W2866" s="9">
        <v>0.75</v>
      </c>
      <c r="X2866" s="9">
        <v>0.99495920975555097</v>
      </c>
      <c r="Y2866" s="9">
        <v>2.0000000000000018E-2</v>
      </c>
      <c r="Z2866" s="9">
        <v>0</v>
      </c>
      <c r="AA2866" s="10">
        <v>3.1919647607090416E-3</v>
      </c>
      <c r="AB2866" s="9">
        <v>0.5</v>
      </c>
      <c r="AC2866" s="9" t="e">
        <v>#N/A</v>
      </c>
      <c r="AD2866" s="10">
        <v>0.77688557970151795</v>
      </c>
      <c r="AE2866" s="10">
        <v>0.65629093261176397</v>
      </c>
      <c r="AF2866" s="9">
        <v>0.13834349625940442</v>
      </c>
      <c r="AG2866" s="9" t="e">
        <v>#N/A</v>
      </c>
    </row>
    <row r="2867" spans="3:33">
      <c r="C2867" t="s">
        <v>396</v>
      </c>
      <c r="D2867">
        <v>2008</v>
      </c>
      <c r="E2867" s="9">
        <v>0.67020999717593899</v>
      </c>
      <c r="F2867" s="9">
        <v>1</v>
      </c>
      <c r="G2867" s="9">
        <v>3.0000000000000027E-2</v>
      </c>
      <c r="H2867" s="9">
        <v>7.5000000000000011E-2</v>
      </c>
      <c r="I2867" s="9">
        <v>9.8666666666666666E-2</v>
      </c>
      <c r="J2867" s="9">
        <v>0.16000000000000003</v>
      </c>
      <c r="K2867" s="10">
        <v>0.44466666666666665</v>
      </c>
      <c r="L2867" s="9">
        <v>0.50519999999999998</v>
      </c>
      <c r="M2867" s="9">
        <v>1</v>
      </c>
      <c r="N2867" s="10">
        <v>0.42</v>
      </c>
      <c r="O2867" s="10">
        <v>1</v>
      </c>
      <c r="P2867" s="9">
        <v>0.3</v>
      </c>
      <c r="Q2867" s="10">
        <v>0.76749999999999996</v>
      </c>
      <c r="R2867" s="9">
        <v>0.71631999999999996</v>
      </c>
      <c r="S2867" s="9">
        <v>0.45543258420676036</v>
      </c>
      <c r="T2867" s="11">
        <v>0.398203592</v>
      </c>
      <c r="U2867" s="9">
        <v>2.3323615160000002E-2</v>
      </c>
      <c r="V2867" s="10">
        <v>5.2029655035271023E-2</v>
      </c>
      <c r="W2867" s="9">
        <v>0.75</v>
      </c>
      <c r="X2867" s="9">
        <v>0.99495920975555097</v>
      </c>
      <c r="Y2867" s="9">
        <v>2.0000000000000018E-2</v>
      </c>
      <c r="Z2867" s="9">
        <v>0</v>
      </c>
      <c r="AA2867" s="10">
        <v>3.1919647607090416E-3</v>
      </c>
      <c r="AB2867" s="9">
        <v>0.5</v>
      </c>
      <c r="AC2867" s="9" t="e">
        <v>#N/A</v>
      </c>
      <c r="AD2867" s="10">
        <v>0.77595620985522396</v>
      </c>
      <c r="AE2867" s="10">
        <v>0.66475465515991605</v>
      </c>
      <c r="AF2867" s="9">
        <v>0.13834349625940442</v>
      </c>
      <c r="AG2867" s="9" t="e">
        <v>#N/A</v>
      </c>
    </row>
    <row r="2868" spans="3:33">
      <c r="C2868" t="s">
        <v>396</v>
      </c>
      <c r="D2868">
        <v>2009</v>
      </c>
      <c r="E2868" s="9">
        <v>0.67020999717593899</v>
      </c>
      <c r="F2868" s="9">
        <v>1</v>
      </c>
      <c r="G2868" s="9">
        <v>4.9399999566376196E-2</v>
      </c>
      <c r="H2868" s="9">
        <v>7.5000000000000011E-2</v>
      </c>
      <c r="I2868" s="9">
        <v>9.8666666666666666E-2</v>
      </c>
      <c r="J2868" s="9">
        <v>0.17679999962449078</v>
      </c>
      <c r="K2868" s="10">
        <v>0.44466666666666665</v>
      </c>
      <c r="L2868" s="9">
        <v>0.50060000000000004</v>
      </c>
      <c r="M2868" s="9">
        <v>1</v>
      </c>
      <c r="N2868" s="10">
        <v>0.42</v>
      </c>
      <c r="O2868" s="10">
        <v>1</v>
      </c>
      <c r="P2868" s="9">
        <v>0.3</v>
      </c>
      <c r="Q2868" s="10">
        <v>0.76749999999999996</v>
      </c>
      <c r="R2868" s="9">
        <v>0.71631999999999996</v>
      </c>
      <c r="S2868" s="9">
        <v>0.45543258420676036</v>
      </c>
      <c r="T2868" s="11">
        <v>0.398203592</v>
      </c>
      <c r="U2868" s="9">
        <v>0.15989159889999999</v>
      </c>
      <c r="V2868" s="10">
        <v>5.2029655035271023E-2</v>
      </c>
      <c r="W2868" s="9">
        <v>0.75</v>
      </c>
      <c r="X2868" s="9">
        <v>0.99495920975555097</v>
      </c>
      <c r="Y2868" s="9">
        <v>2.0000000000000018E-2</v>
      </c>
      <c r="Z2868" s="9">
        <v>0</v>
      </c>
      <c r="AA2868" s="10">
        <v>3.1919647607090416E-3</v>
      </c>
      <c r="AB2868" s="9">
        <v>0.5</v>
      </c>
      <c r="AC2868" s="9" t="e">
        <v>#N/A</v>
      </c>
      <c r="AD2868" s="10">
        <v>0.78997850158222405</v>
      </c>
      <c r="AE2868" s="10">
        <v>0.66174621424219793</v>
      </c>
      <c r="AF2868" s="9">
        <v>0.13834349625940442</v>
      </c>
      <c r="AG2868" s="9" t="e">
        <v>#N/A</v>
      </c>
    </row>
    <row r="2869" spans="3:33">
      <c r="C2869" t="s">
        <v>396</v>
      </c>
      <c r="D2869">
        <v>2010</v>
      </c>
      <c r="E2869" s="9">
        <v>0.67020999717593899</v>
      </c>
      <c r="F2869" s="9">
        <v>1</v>
      </c>
      <c r="G2869" s="9">
        <v>6.8799999132752365E-2</v>
      </c>
      <c r="H2869" s="9">
        <v>7.5000000000000011E-2</v>
      </c>
      <c r="I2869" s="9">
        <v>9.8666666666666666E-2</v>
      </c>
      <c r="J2869" s="9">
        <v>0.19359999924898152</v>
      </c>
      <c r="K2869" s="10">
        <v>0.44466666666666665</v>
      </c>
      <c r="L2869" s="9">
        <v>0.50560599988810717</v>
      </c>
      <c r="M2869" s="9">
        <v>1</v>
      </c>
      <c r="N2869" s="10">
        <v>0.42</v>
      </c>
      <c r="O2869" s="10">
        <v>1</v>
      </c>
      <c r="P2869" s="9">
        <v>0.3</v>
      </c>
      <c r="Q2869" s="10">
        <v>0.76749999999999996</v>
      </c>
      <c r="R2869" s="9">
        <v>0.71631999999999996</v>
      </c>
      <c r="S2869" s="9">
        <v>0.45543258420676036</v>
      </c>
      <c r="T2869" s="11">
        <v>0.398203592</v>
      </c>
      <c r="U2869" s="9">
        <v>0.16149051485326144</v>
      </c>
      <c r="V2869" s="10">
        <v>5.2029655035271023E-2</v>
      </c>
      <c r="W2869" s="9">
        <v>0.75</v>
      </c>
      <c r="X2869" s="9">
        <v>0.99495920975555097</v>
      </c>
      <c r="Y2869" s="9">
        <v>2.0000000000000018E-2</v>
      </c>
      <c r="Z2869" s="9">
        <v>0</v>
      </c>
      <c r="AA2869" s="10">
        <v>3.1919647607090416E-3</v>
      </c>
      <c r="AB2869" s="9">
        <v>0.5</v>
      </c>
      <c r="AC2869" s="9" t="e">
        <v>#N/A</v>
      </c>
      <c r="AD2869" s="10">
        <v>0.78707871663121698</v>
      </c>
      <c r="AE2869" s="10">
        <v>0.66012875213592914</v>
      </c>
      <c r="AF2869" s="9">
        <v>0.13834349625940442</v>
      </c>
      <c r="AG2869" s="9" t="e">
        <v>#N/A</v>
      </c>
    </row>
    <row r="2870" spans="3:33">
      <c r="C2870" t="s">
        <v>398</v>
      </c>
      <c r="D2870">
        <v>1995</v>
      </c>
      <c r="E2870" s="9">
        <v>0.86128743789921924</v>
      </c>
      <c r="F2870" s="9">
        <v>4.9940000000000002E-3</v>
      </c>
      <c r="G2870" s="9">
        <v>0.5</v>
      </c>
      <c r="H2870" s="9">
        <v>0.27500000000000002</v>
      </c>
      <c r="I2870" s="9">
        <v>0.28466666666666668</v>
      </c>
      <c r="J2870" s="9">
        <v>0.58000000000000007</v>
      </c>
      <c r="K2870" s="10">
        <v>0.39958333333333335</v>
      </c>
      <c r="L2870" s="9">
        <v>0.88300000000000001</v>
      </c>
      <c r="M2870" s="9">
        <v>0.99756111111116663</v>
      </c>
      <c r="N2870" s="10">
        <v>0.24</v>
      </c>
      <c r="O2870" s="10">
        <v>0.08</v>
      </c>
      <c r="P2870" s="9">
        <v>0.67</v>
      </c>
      <c r="Q2870" s="10">
        <v>0.40749999999999997</v>
      </c>
      <c r="R2870" s="9">
        <v>0.96520000000000006</v>
      </c>
      <c r="S2870" s="9">
        <v>0.79371658536585399</v>
      </c>
      <c r="T2870" s="11">
        <v>0.86307938200000001</v>
      </c>
      <c r="U2870" s="9">
        <v>0.1399013029</v>
      </c>
      <c r="V2870" s="10">
        <v>1</v>
      </c>
      <c r="W2870" s="9">
        <v>0</v>
      </c>
      <c r="X2870" s="9">
        <v>0</v>
      </c>
      <c r="Y2870" s="9">
        <v>0.91</v>
      </c>
      <c r="Z2870" s="9">
        <v>1</v>
      </c>
      <c r="AA2870" s="10">
        <v>6.8493150684931503E-2</v>
      </c>
      <c r="AB2870" s="9">
        <v>0.77</v>
      </c>
      <c r="AC2870" s="9">
        <v>0.629</v>
      </c>
      <c r="AD2870" s="10">
        <v>0.26211955462020303</v>
      </c>
      <c r="AE2870" s="10">
        <v>0.40231530129304283</v>
      </c>
      <c r="AF2870" s="9">
        <v>9.2638598147133322E-5</v>
      </c>
      <c r="AG2870" s="9">
        <v>2.3210857142857144E-2</v>
      </c>
    </row>
    <row r="2871" spans="3:33">
      <c r="C2871" t="s">
        <v>398</v>
      </c>
      <c r="D2871">
        <v>1996</v>
      </c>
      <c r="E2871" s="9">
        <v>0.86128743789921924</v>
      </c>
      <c r="F2871" s="9">
        <v>4.9940000000000002E-3</v>
      </c>
      <c r="G2871" s="9">
        <v>0.48599999999999999</v>
      </c>
      <c r="H2871" s="9">
        <v>0.27500000000000002</v>
      </c>
      <c r="I2871" s="9">
        <v>0.28466666666666668</v>
      </c>
      <c r="J2871" s="9">
        <v>0.57600000000000007</v>
      </c>
      <c r="K2871" s="10">
        <v>0.39958333333333335</v>
      </c>
      <c r="L2871" s="9">
        <v>0.88219999999999998</v>
      </c>
      <c r="M2871" s="9">
        <v>0.99756111111116663</v>
      </c>
      <c r="N2871" s="10">
        <v>0.24</v>
      </c>
      <c r="O2871" s="10">
        <v>7.0000000000000007E-2</v>
      </c>
      <c r="P2871" s="9">
        <v>0.64333333333333331</v>
      </c>
      <c r="Q2871" s="10">
        <v>0.40749999999999997</v>
      </c>
      <c r="R2871" s="9">
        <v>0.96520000000000006</v>
      </c>
      <c r="S2871" s="9">
        <v>0.79640780487805007</v>
      </c>
      <c r="T2871" s="11">
        <v>0.86307938200000001</v>
      </c>
      <c r="U2871" s="9">
        <v>0.17064226760000001</v>
      </c>
      <c r="V2871" s="10">
        <v>1</v>
      </c>
      <c r="W2871" s="9">
        <v>0</v>
      </c>
      <c r="X2871" s="9">
        <v>0</v>
      </c>
      <c r="Y2871" s="9">
        <v>0.91</v>
      </c>
      <c r="Z2871" s="9">
        <v>1</v>
      </c>
      <c r="AA2871" s="10">
        <v>6.8493150684931503E-2</v>
      </c>
      <c r="AB2871" s="9">
        <v>0.77</v>
      </c>
      <c r="AC2871" s="9">
        <v>0.66200000000000003</v>
      </c>
      <c r="AD2871" s="10">
        <v>0.257264851763994</v>
      </c>
      <c r="AE2871" s="10">
        <v>0.40032173605877802</v>
      </c>
      <c r="AF2871" s="9">
        <v>2.055976953731889E-4</v>
      </c>
      <c r="AG2871" s="9">
        <v>2.576657142857143E-2</v>
      </c>
    </row>
    <row r="2872" spans="3:33">
      <c r="C2872" t="s">
        <v>398</v>
      </c>
      <c r="D2872">
        <v>1997</v>
      </c>
      <c r="E2872" s="9">
        <v>0.86128743789921924</v>
      </c>
      <c r="F2872" s="9">
        <v>4.9940000000000002E-3</v>
      </c>
      <c r="G2872" s="9">
        <v>0.47199999999999998</v>
      </c>
      <c r="H2872" s="9">
        <v>0.27500000000000002</v>
      </c>
      <c r="I2872" s="9">
        <v>0.28466666666666668</v>
      </c>
      <c r="J2872" s="9">
        <v>0.57200000000000006</v>
      </c>
      <c r="K2872" s="10">
        <v>0.39958333333333335</v>
      </c>
      <c r="L2872" s="9">
        <v>0.88139999999999996</v>
      </c>
      <c r="M2872" s="9">
        <v>0.99756111111116663</v>
      </c>
      <c r="N2872" s="10">
        <v>0.24</v>
      </c>
      <c r="O2872" s="10">
        <v>0.14000000000000001</v>
      </c>
      <c r="P2872" s="9">
        <v>0.6166666666666667</v>
      </c>
      <c r="Q2872" s="10">
        <v>0.40749999999999997</v>
      </c>
      <c r="R2872" s="9">
        <v>0.96520000000000006</v>
      </c>
      <c r="S2872" s="9">
        <v>0.79572634146341603</v>
      </c>
      <c r="T2872" s="11">
        <v>0.86307938200000001</v>
      </c>
      <c r="U2872" s="9">
        <v>0.26042850550000002</v>
      </c>
      <c r="V2872" s="10">
        <v>1</v>
      </c>
      <c r="W2872" s="9">
        <v>0</v>
      </c>
      <c r="X2872" s="9">
        <v>0</v>
      </c>
      <c r="Y2872" s="9">
        <v>0.91</v>
      </c>
      <c r="Z2872" s="9">
        <v>1</v>
      </c>
      <c r="AA2872" s="10">
        <v>6.8493150684931503E-2</v>
      </c>
      <c r="AB2872" s="9">
        <v>0.77</v>
      </c>
      <c r="AC2872" s="9">
        <v>0.66599999999999993</v>
      </c>
      <c r="AD2872" s="10">
        <v>0.25524955954600703</v>
      </c>
      <c r="AE2872" s="10">
        <v>0.361445760356923</v>
      </c>
      <c r="AF2872" s="9">
        <v>2.4925944396051114E-4</v>
      </c>
      <c r="AG2872" s="9">
        <v>2.6266047619047619E-2</v>
      </c>
    </row>
    <row r="2873" spans="3:33">
      <c r="C2873" t="s">
        <v>398</v>
      </c>
      <c r="D2873">
        <v>1998</v>
      </c>
      <c r="E2873" s="9">
        <v>0.86128743789921924</v>
      </c>
      <c r="F2873" s="9">
        <v>4.9940000000000002E-3</v>
      </c>
      <c r="G2873" s="9">
        <v>0.45799999999999996</v>
      </c>
      <c r="H2873" s="9">
        <v>0.27500000000000002</v>
      </c>
      <c r="I2873" s="9">
        <v>0.28466666666666668</v>
      </c>
      <c r="J2873" s="9">
        <v>0.56799999999999995</v>
      </c>
      <c r="K2873" s="10">
        <v>0.39958333333333335</v>
      </c>
      <c r="L2873" s="9">
        <v>0.88060000000000005</v>
      </c>
      <c r="M2873" s="9">
        <v>0.99756111111116663</v>
      </c>
      <c r="N2873" s="10">
        <v>0.24</v>
      </c>
      <c r="O2873" s="10">
        <v>0.1</v>
      </c>
      <c r="P2873" s="9">
        <v>0.59000000000000008</v>
      </c>
      <c r="Q2873" s="10">
        <v>0.40749999999999997</v>
      </c>
      <c r="R2873" s="9">
        <v>0.96520000000000006</v>
      </c>
      <c r="S2873" s="9">
        <v>0.79188731707317206</v>
      </c>
      <c r="T2873" s="11">
        <v>0.86307938200000001</v>
      </c>
      <c r="U2873" s="9">
        <v>0.30895967019999998</v>
      </c>
      <c r="V2873" s="10">
        <v>1</v>
      </c>
      <c r="W2873" s="9">
        <v>0</v>
      </c>
      <c r="X2873" s="9">
        <v>0</v>
      </c>
      <c r="Y2873" s="9">
        <v>0.91</v>
      </c>
      <c r="Z2873" s="9">
        <v>1</v>
      </c>
      <c r="AA2873" s="10">
        <v>6.8493150684931503E-2</v>
      </c>
      <c r="AB2873" s="9">
        <v>0.77</v>
      </c>
      <c r="AC2873" s="9">
        <v>0.64700000000000002</v>
      </c>
      <c r="AD2873" s="10">
        <v>0.25323426732802001</v>
      </c>
      <c r="AE2873" s="10">
        <v>0.32256978465506803</v>
      </c>
      <c r="AF2873" s="9">
        <v>1.4508770043684443E-3</v>
      </c>
      <c r="AG2873" s="9">
        <v>2.6765523809523812E-2</v>
      </c>
    </row>
    <row r="2874" spans="3:33">
      <c r="C2874" t="s">
        <v>398</v>
      </c>
      <c r="D2874">
        <v>1999</v>
      </c>
      <c r="E2874" s="9">
        <v>0.86128743789921924</v>
      </c>
      <c r="F2874" s="9">
        <v>4.9940000000000002E-3</v>
      </c>
      <c r="G2874" s="9">
        <v>0.44399999999999995</v>
      </c>
      <c r="H2874" s="9">
        <v>0.27500000000000002</v>
      </c>
      <c r="I2874" s="9">
        <v>0.28466666666666668</v>
      </c>
      <c r="J2874" s="9">
        <v>0.56400000000000006</v>
      </c>
      <c r="K2874" s="10">
        <v>0.39958333333333335</v>
      </c>
      <c r="L2874" s="9">
        <v>0.87980000000000003</v>
      </c>
      <c r="M2874" s="9">
        <v>0.99756111111116663</v>
      </c>
      <c r="N2874" s="10">
        <v>0.24</v>
      </c>
      <c r="O2874" s="10">
        <v>7.0000000000000007E-2</v>
      </c>
      <c r="P2874" s="9">
        <v>0.56333333333333324</v>
      </c>
      <c r="Q2874" s="10">
        <v>0.40749999999999997</v>
      </c>
      <c r="R2874" s="9">
        <v>0.96520000000000006</v>
      </c>
      <c r="S2874" s="9">
        <v>0.78498487804878192</v>
      </c>
      <c r="T2874" s="11">
        <v>0.86307938200000001</v>
      </c>
      <c r="U2874" s="9">
        <v>0.27620724339999997</v>
      </c>
      <c r="V2874" s="10">
        <v>1</v>
      </c>
      <c r="W2874" s="9">
        <v>0</v>
      </c>
      <c r="X2874" s="9">
        <v>0</v>
      </c>
      <c r="Y2874" s="9">
        <v>0.91</v>
      </c>
      <c r="Z2874" s="9">
        <v>1</v>
      </c>
      <c r="AA2874" s="10">
        <v>6.8493150684931503E-2</v>
      </c>
      <c r="AB2874" s="9">
        <v>0.77</v>
      </c>
      <c r="AC2874" s="9">
        <v>0.64800000000000002</v>
      </c>
      <c r="AD2874" s="10">
        <v>0.214818852478664</v>
      </c>
      <c r="AE2874" s="10">
        <v>0.30756736204123197</v>
      </c>
      <c r="AF2874" s="9">
        <v>2.6436646173269998E-3</v>
      </c>
      <c r="AG2874" s="9">
        <v>2.7265000000000001E-2</v>
      </c>
    </row>
    <row r="2875" spans="3:33">
      <c r="C2875" t="s">
        <v>398</v>
      </c>
      <c r="D2875">
        <v>2000</v>
      </c>
      <c r="E2875" s="9">
        <v>0.86128743789921924</v>
      </c>
      <c r="F2875" s="9">
        <v>4.9940000000000002E-3</v>
      </c>
      <c r="G2875" s="9">
        <v>0.43000000000000005</v>
      </c>
      <c r="H2875" s="9">
        <v>0.27500000000000002</v>
      </c>
      <c r="I2875" s="9">
        <v>0.28466666666666668</v>
      </c>
      <c r="J2875" s="9">
        <v>0.56000000000000005</v>
      </c>
      <c r="K2875" s="10">
        <v>0.39958333333333335</v>
      </c>
      <c r="L2875" s="9">
        <v>0.879</v>
      </c>
      <c r="M2875" s="9">
        <v>0.99756111111116663</v>
      </c>
      <c r="N2875" s="10">
        <v>0.24</v>
      </c>
      <c r="O2875" s="10">
        <v>0.09</v>
      </c>
      <c r="P2875" s="9">
        <v>0.53666666666666663</v>
      </c>
      <c r="Q2875" s="10">
        <v>0.40749999999999997</v>
      </c>
      <c r="R2875" s="9">
        <v>0.96520000000000006</v>
      </c>
      <c r="S2875" s="9">
        <v>0.77510292682926996</v>
      </c>
      <c r="T2875" s="11">
        <v>0.86307938200000001</v>
      </c>
      <c r="U2875" s="9">
        <v>0.2832718903</v>
      </c>
      <c r="V2875" s="10">
        <v>1</v>
      </c>
      <c r="W2875" s="9">
        <v>0</v>
      </c>
      <c r="X2875" s="9">
        <v>0</v>
      </c>
      <c r="Y2875" s="9">
        <v>0.91</v>
      </c>
      <c r="Z2875" s="9">
        <v>1</v>
      </c>
      <c r="AA2875" s="10">
        <v>6.8493150684931503E-2</v>
      </c>
      <c r="AB2875" s="9">
        <v>0.77</v>
      </c>
      <c r="AC2875" s="9">
        <v>0.58200000000000007</v>
      </c>
      <c r="AD2875" s="10">
        <v>0.17640343762930799</v>
      </c>
      <c r="AE2875" s="10">
        <v>0.29256493942739603</v>
      </c>
      <c r="AF2875" s="9">
        <v>5.771511913060778E-3</v>
      </c>
      <c r="AG2875" s="9">
        <v>3.6240571428571434E-2</v>
      </c>
    </row>
    <row r="2876" spans="3:33">
      <c r="C2876" t="s">
        <v>398</v>
      </c>
      <c r="D2876">
        <v>2001</v>
      </c>
      <c r="E2876" s="9">
        <v>0.86128743789921924</v>
      </c>
      <c r="F2876" s="9">
        <v>4.9940000000000002E-3</v>
      </c>
      <c r="G2876" s="9">
        <v>0.41600000000000004</v>
      </c>
      <c r="H2876" s="9">
        <v>0.27500000000000002</v>
      </c>
      <c r="I2876" s="9">
        <v>0.28466666666666668</v>
      </c>
      <c r="J2876" s="9">
        <v>0.55400000000000005</v>
      </c>
      <c r="K2876" s="10">
        <v>0.39958333333333335</v>
      </c>
      <c r="L2876" s="9">
        <v>0.87819999999999998</v>
      </c>
      <c r="M2876" s="9">
        <v>0.99756111111116663</v>
      </c>
      <c r="N2876" s="10">
        <v>0.24</v>
      </c>
      <c r="O2876" s="10">
        <v>0.03</v>
      </c>
      <c r="P2876" s="9">
        <v>0.51</v>
      </c>
      <c r="Q2876" s="10">
        <v>0.40749999999999997</v>
      </c>
      <c r="R2876" s="9">
        <v>0.96520000000000006</v>
      </c>
      <c r="S2876" s="9">
        <v>0.76243560975609792</v>
      </c>
      <c r="T2876" s="11">
        <v>0.86307938200000001</v>
      </c>
      <c r="U2876" s="9">
        <v>0.27351855669999997</v>
      </c>
      <c r="V2876" s="10">
        <v>0.98907783560000007</v>
      </c>
      <c r="W2876" s="9">
        <v>0</v>
      </c>
      <c r="X2876" s="9">
        <v>0</v>
      </c>
      <c r="Y2876" s="9">
        <v>0.91</v>
      </c>
      <c r="Z2876" s="9">
        <v>1</v>
      </c>
      <c r="AA2876" s="10">
        <v>6.8493150684931503E-2</v>
      </c>
      <c r="AB2876" s="9">
        <v>0.77</v>
      </c>
      <c r="AC2876" s="9">
        <v>0.60399999999999998</v>
      </c>
      <c r="AD2876" s="10">
        <v>0.17373191889179002</v>
      </c>
      <c r="AE2876" s="10">
        <v>0.30443479901509496</v>
      </c>
      <c r="AF2876" s="9">
        <v>1.2492998355649666E-2</v>
      </c>
      <c r="AG2876" s="9">
        <v>3.9303285714285714E-2</v>
      </c>
    </row>
    <row r="2877" spans="3:33">
      <c r="C2877" t="s">
        <v>398</v>
      </c>
      <c r="D2877">
        <v>2002</v>
      </c>
      <c r="E2877" s="9">
        <v>0.86128743789921924</v>
      </c>
      <c r="F2877" s="9">
        <v>4.9940000000000002E-3</v>
      </c>
      <c r="G2877" s="9">
        <v>0.40200000000000002</v>
      </c>
      <c r="H2877" s="9">
        <v>0.27500000000000002</v>
      </c>
      <c r="I2877" s="9">
        <v>0.28466666666666668</v>
      </c>
      <c r="J2877" s="9">
        <v>0.54800000000000004</v>
      </c>
      <c r="K2877" s="10">
        <v>0.39958333333333335</v>
      </c>
      <c r="L2877" s="9">
        <v>0.87739999999999996</v>
      </c>
      <c r="M2877" s="9">
        <v>0.99756111111116663</v>
      </c>
      <c r="N2877" s="10">
        <v>0.24</v>
      </c>
      <c r="O2877" s="10">
        <v>0.1</v>
      </c>
      <c r="P2877" s="9">
        <v>0.5</v>
      </c>
      <c r="Q2877" s="10">
        <v>0.40749999999999997</v>
      </c>
      <c r="R2877" s="9">
        <v>0.96520000000000006</v>
      </c>
      <c r="S2877" s="9">
        <v>0.74756195121951396</v>
      </c>
      <c r="T2877" s="11">
        <v>0.86307938200000001</v>
      </c>
      <c r="U2877" s="9">
        <v>0.21334626029999998</v>
      </c>
      <c r="V2877" s="10">
        <v>0.95121138445000009</v>
      </c>
      <c r="W2877" s="9">
        <v>0</v>
      </c>
      <c r="X2877" s="9">
        <v>0</v>
      </c>
      <c r="Y2877" s="9">
        <v>0.91</v>
      </c>
      <c r="Z2877" s="9">
        <v>1</v>
      </c>
      <c r="AA2877" s="10">
        <v>6.8493150684931503E-2</v>
      </c>
      <c r="AB2877" s="9">
        <v>0.77</v>
      </c>
      <c r="AC2877" s="9">
        <v>0.61</v>
      </c>
      <c r="AD2877" s="10">
        <v>0.17106040015427201</v>
      </c>
      <c r="AE2877" s="10">
        <v>0.316304658602794</v>
      </c>
      <c r="AF2877" s="9">
        <v>1.6785312936960999E-2</v>
      </c>
      <c r="AG2877" s="9">
        <v>4.3360428571428571E-2</v>
      </c>
    </row>
    <row r="2878" spans="3:33">
      <c r="C2878" t="s">
        <v>398</v>
      </c>
      <c r="D2878">
        <v>2003</v>
      </c>
      <c r="E2878" s="9">
        <v>0.86128743789921924</v>
      </c>
      <c r="F2878" s="9">
        <v>4.9940000000000002E-3</v>
      </c>
      <c r="G2878" s="9">
        <v>0.38800000000000001</v>
      </c>
      <c r="H2878" s="9">
        <v>0.27500000000000002</v>
      </c>
      <c r="I2878" s="9">
        <v>0.28466666666666668</v>
      </c>
      <c r="J2878" s="9">
        <v>0.54200000000000004</v>
      </c>
      <c r="K2878" s="10">
        <v>0.39958333333333335</v>
      </c>
      <c r="L2878" s="9">
        <v>0.87659999999999993</v>
      </c>
      <c r="M2878" s="9">
        <v>0.99700929487183332</v>
      </c>
      <c r="N2878" s="10">
        <v>0.24</v>
      </c>
      <c r="O2878" s="10">
        <v>0.13</v>
      </c>
      <c r="P2878" s="9">
        <v>0.48999999999999994</v>
      </c>
      <c r="Q2878" s="10">
        <v>0.40749999999999997</v>
      </c>
      <c r="R2878" s="9">
        <v>0.96520000000000006</v>
      </c>
      <c r="S2878" s="9">
        <v>0.73118195121951401</v>
      </c>
      <c r="T2878" s="11">
        <v>0.86307938200000001</v>
      </c>
      <c r="U2878" s="9">
        <v>0.16195083390000001</v>
      </c>
      <c r="V2878" s="10">
        <v>0.91334493329999999</v>
      </c>
      <c r="W2878" s="9">
        <v>0</v>
      </c>
      <c r="X2878" s="9">
        <v>0</v>
      </c>
      <c r="Y2878" s="9">
        <v>0.91</v>
      </c>
      <c r="Z2878" s="9">
        <v>1</v>
      </c>
      <c r="AA2878" s="10">
        <v>6.8493150684931503E-2</v>
      </c>
      <c r="AB2878" s="9">
        <v>0.77</v>
      </c>
      <c r="AC2878" s="9">
        <v>0.60099999999999998</v>
      </c>
      <c r="AD2878" s="10">
        <v>0.19520193528729002</v>
      </c>
      <c r="AE2878" s="10">
        <v>0.35769686692918801</v>
      </c>
      <c r="AF2878" s="9">
        <v>3.2071292049015002E-2</v>
      </c>
      <c r="AG2878" s="9">
        <v>4.3293857142857141E-2</v>
      </c>
    </row>
    <row r="2879" spans="3:33">
      <c r="C2879" t="s">
        <v>398</v>
      </c>
      <c r="D2879">
        <v>2004</v>
      </c>
      <c r="E2879" s="9">
        <v>0.86128743789921924</v>
      </c>
      <c r="F2879" s="9">
        <v>4.9940000000000002E-3</v>
      </c>
      <c r="G2879" s="9">
        <v>0.374</v>
      </c>
      <c r="H2879" s="9">
        <v>0.27500000000000002</v>
      </c>
      <c r="I2879" s="9">
        <v>0.28466666666666668</v>
      </c>
      <c r="J2879" s="9">
        <v>0.53600000000000003</v>
      </c>
      <c r="K2879" s="10">
        <v>0.39958333333333335</v>
      </c>
      <c r="L2879" s="9">
        <v>0.87580000000000002</v>
      </c>
      <c r="M2879" s="9">
        <v>0.99724591194966672</v>
      </c>
      <c r="N2879" s="10">
        <v>0.24</v>
      </c>
      <c r="O2879" s="10">
        <v>0.2</v>
      </c>
      <c r="P2879" s="9">
        <v>0.48</v>
      </c>
      <c r="Q2879" s="10">
        <v>0.40749999999999997</v>
      </c>
      <c r="R2879" s="9">
        <v>0.96520000000000006</v>
      </c>
      <c r="S2879" s="9">
        <v>0.71391560975609814</v>
      </c>
      <c r="T2879" s="11">
        <v>0.86307938200000001</v>
      </c>
      <c r="U2879" s="9">
        <v>0.2274574603</v>
      </c>
      <c r="V2879" s="10">
        <v>0.87547848215000001</v>
      </c>
      <c r="W2879" s="9">
        <v>0</v>
      </c>
      <c r="X2879" s="9">
        <v>0</v>
      </c>
      <c r="Y2879" s="9">
        <v>0.91</v>
      </c>
      <c r="Z2879" s="9">
        <v>1</v>
      </c>
      <c r="AA2879" s="10">
        <v>6.8493150684931503E-2</v>
      </c>
      <c r="AB2879" s="9">
        <v>0.77</v>
      </c>
      <c r="AC2879" s="9">
        <v>0.6409999999999999</v>
      </c>
      <c r="AD2879" s="10">
        <v>0.23492835991274999</v>
      </c>
      <c r="AE2879" s="10">
        <v>0.37331474522381203</v>
      </c>
      <c r="AF2879" s="9">
        <v>4.6599502281869112E-2</v>
      </c>
      <c r="AG2879" s="9">
        <v>4.9761428571428568E-2</v>
      </c>
    </row>
    <row r="2880" spans="3:33">
      <c r="C2880" t="s">
        <v>398</v>
      </c>
      <c r="D2880">
        <v>2005</v>
      </c>
      <c r="E2880" s="9">
        <v>0.86128743789921924</v>
      </c>
      <c r="F2880" s="9">
        <v>4.9940000000000002E-3</v>
      </c>
      <c r="G2880" s="9">
        <v>0.36</v>
      </c>
      <c r="H2880" s="9">
        <v>0.27500000000000002</v>
      </c>
      <c r="I2880" s="9">
        <v>0.28466666666666668</v>
      </c>
      <c r="J2880" s="9">
        <v>0.53</v>
      </c>
      <c r="K2880" s="10">
        <v>0.39958333333333335</v>
      </c>
      <c r="L2880" s="9">
        <v>0.875</v>
      </c>
      <c r="M2880" s="9">
        <v>0.99822345679016666</v>
      </c>
      <c r="N2880" s="10">
        <v>0.24</v>
      </c>
      <c r="O2880" s="10">
        <v>0.21</v>
      </c>
      <c r="P2880" s="9">
        <v>0.46999999999999992</v>
      </c>
      <c r="Q2880" s="10">
        <v>0.40749999999999997</v>
      </c>
      <c r="R2880" s="9">
        <v>0.93823999999999996</v>
      </c>
      <c r="S2880" s="9">
        <v>0.696421951219514</v>
      </c>
      <c r="T2880" s="11">
        <v>0.86307938200000001</v>
      </c>
      <c r="U2880" s="9">
        <v>0.32308645249999995</v>
      </c>
      <c r="V2880" s="10">
        <v>0.83761203100000003</v>
      </c>
      <c r="W2880" s="9">
        <v>0</v>
      </c>
      <c r="X2880" s="9">
        <v>0</v>
      </c>
      <c r="Y2880" s="9">
        <v>0.91</v>
      </c>
      <c r="Z2880" s="9">
        <v>1</v>
      </c>
      <c r="AA2880" s="10">
        <v>6.8493150684931503E-2</v>
      </c>
      <c r="AB2880" s="9">
        <v>0.77</v>
      </c>
      <c r="AC2880" s="9">
        <v>0.629</v>
      </c>
      <c r="AD2880" s="10">
        <v>0.24330843851056999</v>
      </c>
      <c r="AE2880" s="10">
        <v>0.39503620152609803</v>
      </c>
      <c r="AF2880" s="9">
        <v>5.0922731075926674E-2</v>
      </c>
      <c r="AG2880" s="9">
        <v>4.913292857142857E-2</v>
      </c>
    </row>
    <row r="2881" spans="3:33">
      <c r="C2881" t="s">
        <v>398</v>
      </c>
      <c r="D2881">
        <v>2006</v>
      </c>
      <c r="E2881" s="9">
        <v>0.86128743789921924</v>
      </c>
      <c r="F2881" s="9">
        <v>4.9940000000000002E-3</v>
      </c>
      <c r="G2881" s="9">
        <v>0.35</v>
      </c>
      <c r="H2881" s="9">
        <v>0.27500000000000002</v>
      </c>
      <c r="I2881" s="9">
        <v>0.28466666666666668</v>
      </c>
      <c r="J2881" s="9">
        <v>0.52666666666666662</v>
      </c>
      <c r="K2881" s="10">
        <v>0.39958333333333335</v>
      </c>
      <c r="L2881" s="9">
        <v>0.87340000000000007</v>
      </c>
      <c r="M2881" s="9">
        <v>0.99763827160499996</v>
      </c>
      <c r="N2881" s="10">
        <v>0.24</v>
      </c>
      <c r="O2881" s="10">
        <v>0.21</v>
      </c>
      <c r="P2881" s="9">
        <v>0.45999999999999996</v>
      </c>
      <c r="Q2881" s="10">
        <v>0.40749999999999997</v>
      </c>
      <c r="R2881" s="9">
        <v>0.93823999999999996</v>
      </c>
      <c r="S2881" s="9">
        <v>0.67919902439024393</v>
      </c>
      <c r="T2881" s="11">
        <v>0.86307938200000001</v>
      </c>
      <c r="U2881" s="9">
        <v>0.27973018450000003</v>
      </c>
      <c r="V2881" s="10">
        <v>0.79422608808333339</v>
      </c>
      <c r="W2881" s="9">
        <v>0</v>
      </c>
      <c r="X2881" s="9">
        <v>0</v>
      </c>
      <c r="Y2881" s="9">
        <v>0.91</v>
      </c>
      <c r="Z2881" s="9">
        <v>1</v>
      </c>
      <c r="AA2881" s="10">
        <v>6.8493150684931503E-2</v>
      </c>
      <c r="AB2881" s="9">
        <v>0.77</v>
      </c>
      <c r="AC2881" s="9">
        <v>0.63900000000000001</v>
      </c>
      <c r="AD2881" s="10">
        <v>0.251663985976606</v>
      </c>
      <c r="AE2881" s="10">
        <v>0.41016350212097796</v>
      </c>
      <c r="AF2881" s="9">
        <v>7.5274518515510772E-2</v>
      </c>
      <c r="AG2881" s="9">
        <v>4.8504428571428566E-2</v>
      </c>
    </row>
    <row r="2882" spans="3:33">
      <c r="C2882" t="s">
        <v>398</v>
      </c>
      <c r="D2882">
        <v>2007</v>
      </c>
      <c r="E2882" s="9">
        <v>0.86128743789921924</v>
      </c>
      <c r="F2882" s="9">
        <v>4.9940000000000002E-3</v>
      </c>
      <c r="G2882" s="9">
        <v>0.33999999999999997</v>
      </c>
      <c r="H2882" s="9">
        <v>0.27500000000000002</v>
      </c>
      <c r="I2882" s="9">
        <v>0.28466666666666668</v>
      </c>
      <c r="J2882" s="9">
        <v>0.52333333333333343</v>
      </c>
      <c r="K2882" s="10">
        <v>0.39958333333333335</v>
      </c>
      <c r="L2882" s="9">
        <v>0.87180000000000002</v>
      </c>
      <c r="M2882" s="9">
        <v>0.99772818181816669</v>
      </c>
      <c r="N2882" s="10">
        <v>0.24</v>
      </c>
      <c r="O2882" s="10">
        <v>0.19</v>
      </c>
      <c r="P2882" s="9">
        <v>0.469199999794364</v>
      </c>
      <c r="Q2882" s="10">
        <v>0.40749999999999997</v>
      </c>
      <c r="R2882" s="9">
        <v>0.93823999999999996</v>
      </c>
      <c r="S2882" s="9">
        <v>0.66252439024390397</v>
      </c>
      <c r="T2882" s="11">
        <v>0.86307938200000001</v>
      </c>
      <c r="U2882" s="9">
        <v>0.29854754059999999</v>
      </c>
      <c r="V2882" s="10">
        <v>0.75084014516666664</v>
      </c>
      <c r="W2882" s="9">
        <v>0</v>
      </c>
      <c r="X2882" s="9">
        <v>0</v>
      </c>
      <c r="Y2882" s="9">
        <v>0.91</v>
      </c>
      <c r="Z2882" s="9">
        <v>1</v>
      </c>
      <c r="AA2882" s="10">
        <v>6.8493150684931503E-2</v>
      </c>
      <c r="AB2882" s="9">
        <v>0.77</v>
      </c>
      <c r="AC2882" s="9">
        <v>0.63100000000000001</v>
      </c>
      <c r="AD2882" s="10">
        <v>0.28715250933708003</v>
      </c>
      <c r="AE2882" s="10">
        <v>0.40085890957727199</v>
      </c>
      <c r="AF2882" s="9">
        <v>0.15214731311360999</v>
      </c>
      <c r="AG2882" s="9">
        <v>5.0573928571428568E-2</v>
      </c>
    </row>
    <row r="2883" spans="3:33">
      <c r="C2883" t="s">
        <v>398</v>
      </c>
      <c r="D2883">
        <v>2008</v>
      </c>
      <c r="E2883" s="9">
        <v>0.86128743789921924</v>
      </c>
      <c r="F2883" s="9">
        <v>4.9940000000000002E-3</v>
      </c>
      <c r="G2883" s="9">
        <v>0.32999999999999996</v>
      </c>
      <c r="H2883" s="9">
        <v>0.27500000000000002</v>
      </c>
      <c r="I2883" s="9">
        <v>0.28466666666666668</v>
      </c>
      <c r="J2883" s="9">
        <v>0.52</v>
      </c>
      <c r="K2883" s="10">
        <v>0.39958333333333335</v>
      </c>
      <c r="L2883" s="9">
        <v>0.87019999999999997</v>
      </c>
      <c r="M2883" s="9">
        <v>0.99440235988199999</v>
      </c>
      <c r="N2883" s="10">
        <v>0.24</v>
      </c>
      <c r="O2883" s="10">
        <v>0.19379999991506339</v>
      </c>
      <c r="P2883" s="9">
        <v>0.47839999958872792</v>
      </c>
      <c r="Q2883" s="10">
        <v>0.40749999999999997</v>
      </c>
      <c r="R2883" s="9">
        <v>0.93823999999999996</v>
      </c>
      <c r="S2883" s="9">
        <v>0.64666439024390399</v>
      </c>
      <c r="T2883" s="11">
        <v>0.86307938200000001</v>
      </c>
      <c r="U2883" s="9">
        <v>0.27939108439999999</v>
      </c>
      <c r="V2883" s="10">
        <v>0.70745420225</v>
      </c>
      <c r="W2883" s="9">
        <v>0</v>
      </c>
      <c r="X2883" s="9">
        <v>0</v>
      </c>
      <c r="Y2883" s="9">
        <v>0.91</v>
      </c>
      <c r="Z2883" s="9">
        <v>1</v>
      </c>
      <c r="AA2883" s="10">
        <v>6.8493150684931503E-2</v>
      </c>
      <c r="AB2883" s="9">
        <v>0.77</v>
      </c>
      <c r="AC2883" s="9">
        <v>0.63800000000000001</v>
      </c>
      <c r="AD2883" s="10">
        <v>0.30162824407306604</v>
      </c>
      <c r="AE2883" s="10">
        <v>0.40101436990091199</v>
      </c>
      <c r="AF2883" s="9">
        <v>0.30026360615444553</v>
      </c>
      <c r="AG2883" s="9">
        <v>5.264342857142857E-2</v>
      </c>
    </row>
    <row r="2884" spans="3:33">
      <c r="C2884" t="s">
        <v>398</v>
      </c>
      <c r="D2884">
        <v>2009</v>
      </c>
      <c r="E2884" s="9">
        <v>0.86128743789921924</v>
      </c>
      <c r="F2884" s="9">
        <v>4.9940000000000002E-3</v>
      </c>
      <c r="G2884" s="9">
        <v>0.34339999970048662</v>
      </c>
      <c r="H2884" s="9">
        <v>0.27500000000000002</v>
      </c>
      <c r="I2884" s="9">
        <v>0.28466666666666668</v>
      </c>
      <c r="J2884" s="9">
        <v>0.52959999978542327</v>
      </c>
      <c r="K2884" s="10">
        <v>0.39958333333333335</v>
      </c>
      <c r="L2884" s="9">
        <v>0.86860000000000004</v>
      </c>
      <c r="M2884" s="9">
        <v>0.99440235988199999</v>
      </c>
      <c r="N2884" s="10">
        <v>0.24</v>
      </c>
      <c r="O2884" s="10">
        <v>0.19759999983012677</v>
      </c>
      <c r="P2884" s="9">
        <v>0.48759999938309184</v>
      </c>
      <c r="Q2884" s="10">
        <v>0.40749999999999997</v>
      </c>
      <c r="R2884" s="9">
        <v>0.93823999999999996</v>
      </c>
      <c r="S2884" s="9">
        <v>0.66773110196814822</v>
      </c>
      <c r="T2884" s="11">
        <v>0.86307938200000001</v>
      </c>
      <c r="U2884" s="9">
        <v>0.2089804374</v>
      </c>
      <c r="V2884" s="10">
        <v>0.72160328597874335</v>
      </c>
      <c r="W2884" s="9">
        <v>0</v>
      </c>
      <c r="X2884" s="9">
        <v>0</v>
      </c>
      <c r="Y2884" s="9">
        <v>0.91</v>
      </c>
      <c r="Z2884" s="9">
        <v>1</v>
      </c>
      <c r="AA2884" s="10">
        <v>6.8493150684931503E-2</v>
      </c>
      <c r="AB2884" s="9">
        <v>0.77</v>
      </c>
      <c r="AC2884" s="9">
        <v>0.63500000000000001</v>
      </c>
      <c r="AD2884" s="10">
        <v>0.28785971949632999</v>
      </c>
      <c r="AE2884" s="10">
        <v>0.40271841703634603</v>
      </c>
      <c r="AF2884" s="9">
        <v>0.3187531073916422</v>
      </c>
      <c r="AG2884" s="9">
        <v>5.851E-2</v>
      </c>
    </row>
    <row r="2885" spans="3:33">
      <c r="C2885" t="s">
        <v>398</v>
      </c>
      <c r="D2885">
        <v>2010</v>
      </c>
      <c r="E2885" s="9">
        <v>0.86128743789921924</v>
      </c>
      <c r="F2885" s="9">
        <v>4.9940000000000002E-3</v>
      </c>
      <c r="G2885" s="9">
        <v>0.35679999940097329</v>
      </c>
      <c r="H2885" s="9">
        <v>0.27500000000000002</v>
      </c>
      <c r="I2885" s="9">
        <v>0.28466666666666668</v>
      </c>
      <c r="J2885" s="9">
        <v>0.53919999957084652</v>
      </c>
      <c r="K2885" s="10">
        <v>0.39958333333333335</v>
      </c>
      <c r="L2885" s="9">
        <v>0.87728599980585276</v>
      </c>
      <c r="M2885" s="9">
        <v>0.99440235988199999</v>
      </c>
      <c r="N2885" s="10">
        <v>0.24</v>
      </c>
      <c r="O2885" s="10">
        <v>0.20139999974519016</v>
      </c>
      <c r="P2885" s="9">
        <v>0.49679999917745582</v>
      </c>
      <c r="Q2885" s="10">
        <v>0.40749999999999997</v>
      </c>
      <c r="R2885" s="9">
        <v>0.93823999999999996</v>
      </c>
      <c r="S2885" s="9">
        <v>0.68879781369239246</v>
      </c>
      <c r="T2885" s="11">
        <v>0.86307938200000001</v>
      </c>
      <c r="U2885" s="9">
        <v>0.21107024172728919</v>
      </c>
      <c r="V2885" s="10">
        <v>0.7357523697074867</v>
      </c>
      <c r="W2885" s="9">
        <v>0</v>
      </c>
      <c r="X2885" s="9">
        <v>0</v>
      </c>
      <c r="Y2885" s="9">
        <v>0.91</v>
      </c>
      <c r="Z2885" s="9">
        <v>1</v>
      </c>
      <c r="AA2885" s="10">
        <v>6.8493150684931503E-2</v>
      </c>
      <c r="AB2885" s="9">
        <v>0.77</v>
      </c>
      <c r="AC2885" s="9">
        <v>0.622</v>
      </c>
      <c r="AD2885" s="10">
        <v>0.28998112225394962</v>
      </c>
      <c r="AE2885" s="10">
        <v>0.40369123284423847</v>
      </c>
      <c r="AF2885" s="9">
        <v>0.3155655763889727</v>
      </c>
      <c r="AG2885" s="9">
        <v>5.7924900013077998E-2</v>
      </c>
    </row>
    <row r="2886" spans="3:33">
      <c r="C2886" t="s">
        <v>400</v>
      </c>
      <c r="D2886">
        <v>1995</v>
      </c>
      <c r="E2886" s="9">
        <v>0.12170258620689652</v>
      </c>
      <c r="F2886" s="9">
        <v>0.27560000000000001</v>
      </c>
      <c r="G2886" s="9">
        <v>4.0000000000000036E-2</v>
      </c>
      <c r="H2886" s="9">
        <v>0.72500000000000009</v>
      </c>
      <c r="I2886" s="9">
        <v>2E-3</v>
      </c>
      <c r="J2886" s="9">
        <v>5.0000000000000044E-2</v>
      </c>
      <c r="K2886" s="10">
        <v>0.23874999999999999</v>
      </c>
      <c r="L2886" s="9">
        <v>0.33</v>
      </c>
      <c r="M2886" s="9">
        <v>0.82360781471494726</v>
      </c>
      <c r="N2886" s="10">
        <v>1</v>
      </c>
      <c r="O2886" s="10">
        <v>0.02</v>
      </c>
      <c r="P2886" s="9">
        <v>5.4999999888241294E-2</v>
      </c>
      <c r="Q2886" s="10">
        <v>0.87499999999999989</v>
      </c>
      <c r="R2886" s="9">
        <v>0.42600000000000005</v>
      </c>
      <c r="S2886" s="9">
        <v>0.35765853658536595</v>
      </c>
      <c r="T2886" s="11">
        <v>0.18270165199999999</v>
      </c>
      <c r="U2886" s="9">
        <v>2.2427521100000002E-3</v>
      </c>
      <c r="V2886" s="10">
        <v>1.5388177249999999E-2</v>
      </c>
      <c r="W2886" s="9">
        <v>2.0583973291919251E-2</v>
      </c>
      <c r="X2886" s="9">
        <v>2.6547972431963201E-2</v>
      </c>
      <c r="Y2886" s="9">
        <v>0</v>
      </c>
      <c r="Z2886" s="9">
        <v>0.44</v>
      </c>
      <c r="AA2886" s="10">
        <v>1.5535187199005747E-2</v>
      </c>
      <c r="AB2886" s="9">
        <v>5.1999969499999965E-2</v>
      </c>
      <c r="AC2886" s="9">
        <v>0.39899999999999997</v>
      </c>
      <c r="AD2886" s="10">
        <v>0.48351343664390284</v>
      </c>
      <c r="AE2886" s="10">
        <v>0.44042676772334072</v>
      </c>
      <c r="AF2886" s="9">
        <v>3.0197750783037778E-4</v>
      </c>
      <c r="AG2886" s="9">
        <v>0.60912114285714292</v>
      </c>
    </row>
    <row r="2887" spans="3:33">
      <c r="C2887" t="s">
        <v>400</v>
      </c>
      <c r="D2887">
        <v>1996</v>
      </c>
      <c r="E2887" s="9">
        <v>0.12170258620689652</v>
      </c>
      <c r="F2887" s="9">
        <v>0.27560000000000001</v>
      </c>
      <c r="G2887" s="9">
        <v>3.7999999999999923E-2</v>
      </c>
      <c r="H2887" s="9">
        <v>0.72500000000000009</v>
      </c>
      <c r="I2887" s="9">
        <v>2E-3</v>
      </c>
      <c r="J2887" s="9">
        <v>5.0000000000000044E-2</v>
      </c>
      <c r="K2887" s="10">
        <v>0.23874999999999999</v>
      </c>
      <c r="L2887" s="9">
        <v>0.32979999999999998</v>
      </c>
      <c r="M2887" s="9">
        <v>0.82756641426400879</v>
      </c>
      <c r="N2887" s="10">
        <v>1</v>
      </c>
      <c r="O2887" s="10">
        <v>0.01</v>
      </c>
      <c r="P2887" s="9">
        <v>5.3999999910593031E-2</v>
      </c>
      <c r="Q2887" s="10">
        <v>0.87499999999999989</v>
      </c>
      <c r="R2887" s="9">
        <v>0.42600000000000005</v>
      </c>
      <c r="S2887" s="9">
        <v>0.35378536585365994</v>
      </c>
      <c r="T2887" s="11">
        <v>0.18270165199999999</v>
      </c>
      <c r="U2887" s="9">
        <v>2.7540288699999999E-3</v>
      </c>
      <c r="V2887" s="10">
        <v>1.4272415199999999E-2</v>
      </c>
      <c r="W2887" s="9">
        <v>2.0583973291919251E-2</v>
      </c>
      <c r="X2887" s="9">
        <v>2.6547972431963201E-2</v>
      </c>
      <c r="Y2887" s="9">
        <v>0</v>
      </c>
      <c r="Z2887" s="9">
        <v>0.44</v>
      </c>
      <c r="AA2887" s="10">
        <v>1.5535187199005747E-2</v>
      </c>
      <c r="AB2887" s="9">
        <v>5.0000000000000044E-2</v>
      </c>
      <c r="AC2887" s="9">
        <v>0.40600000000000003</v>
      </c>
      <c r="AD2887" s="10">
        <v>0.48317697617492178</v>
      </c>
      <c r="AE2887" s="10">
        <v>0.43921098750052601</v>
      </c>
      <c r="AF2887" s="9">
        <v>6.5286268199661102E-4</v>
      </c>
      <c r="AG2887" s="9">
        <v>0.60811685714285713</v>
      </c>
    </row>
    <row r="2888" spans="3:33">
      <c r="C2888" t="s">
        <v>400</v>
      </c>
      <c r="D2888">
        <v>1997</v>
      </c>
      <c r="E2888" s="9">
        <v>0.12170258620689652</v>
      </c>
      <c r="F2888" s="9">
        <v>0.27560000000000001</v>
      </c>
      <c r="G2888" s="9">
        <v>3.5999999999999921E-2</v>
      </c>
      <c r="H2888" s="9">
        <v>0.72500000000000009</v>
      </c>
      <c r="I2888" s="9">
        <v>2E-3</v>
      </c>
      <c r="J2888" s="9">
        <v>5.0000000000000044E-2</v>
      </c>
      <c r="K2888" s="10">
        <v>0.23874999999999999</v>
      </c>
      <c r="L2888" s="9">
        <v>0.3296</v>
      </c>
      <c r="M2888" s="9">
        <v>0.83277118562519081</v>
      </c>
      <c r="N2888" s="10">
        <v>1</v>
      </c>
      <c r="O2888" s="10">
        <v>0.01</v>
      </c>
      <c r="P2888" s="9">
        <v>5.2999999932944776E-2</v>
      </c>
      <c r="Q2888" s="10">
        <v>0.87499999999999989</v>
      </c>
      <c r="R2888" s="9">
        <v>0.42600000000000005</v>
      </c>
      <c r="S2888" s="9">
        <v>0.35409268292683005</v>
      </c>
      <c r="T2888" s="11">
        <v>0.18270165199999999</v>
      </c>
      <c r="U2888" s="9">
        <v>5.5610919599999994E-3</v>
      </c>
      <c r="V2888" s="10">
        <v>1.3156653149999999E-2</v>
      </c>
      <c r="W2888" s="9">
        <v>2.0583973291919251E-2</v>
      </c>
      <c r="X2888" s="9">
        <v>2.6547972431963201E-2</v>
      </c>
      <c r="Y2888" s="9">
        <v>0</v>
      </c>
      <c r="Z2888" s="9">
        <v>0.44</v>
      </c>
      <c r="AA2888" s="10">
        <v>1.5535187199005747E-2</v>
      </c>
      <c r="AB2888" s="9">
        <v>5.0000000000000044E-2</v>
      </c>
      <c r="AC2888" s="9">
        <v>0.435</v>
      </c>
      <c r="AD2888" s="10">
        <v>0.47824670615605192</v>
      </c>
      <c r="AE2888" s="10">
        <v>0.43705586956094999</v>
      </c>
      <c r="AF2888" s="9">
        <v>1.2561849948944444E-3</v>
      </c>
      <c r="AG2888" s="9">
        <v>0.62723142857142855</v>
      </c>
    </row>
    <row r="2889" spans="3:33">
      <c r="C2889" t="s">
        <v>400</v>
      </c>
      <c r="D2889">
        <v>1998</v>
      </c>
      <c r="E2889" s="9">
        <v>0.12170258620689652</v>
      </c>
      <c r="F2889" s="9">
        <v>0.27560000000000001</v>
      </c>
      <c r="G2889" s="9">
        <v>3.400000000000003E-2</v>
      </c>
      <c r="H2889" s="9">
        <v>0.72500000000000009</v>
      </c>
      <c r="I2889" s="9">
        <v>2E-3</v>
      </c>
      <c r="J2889" s="9">
        <v>5.0000000000000044E-2</v>
      </c>
      <c r="K2889" s="10">
        <v>0.23874999999999999</v>
      </c>
      <c r="L2889" s="9">
        <v>0.32939999999999997</v>
      </c>
      <c r="M2889" s="9">
        <v>0.8371662489350723</v>
      </c>
      <c r="N2889" s="10">
        <v>1</v>
      </c>
      <c r="O2889" s="10">
        <v>0.01</v>
      </c>
      <c r="P2889" s="9">
        <v>5.1999999955296514E-2</v>
      </c>
      <c r="Q2889" s="10">
        <v>0.87499999999999989</v>
      </c>
      <c r="R2889" s="9">
        <v>0.42600000000000005</v>
      </c>
      <c r="S2889" s="9">
        <v>0.34063414634146394</v>
      </c>
      <c r="T2889" s="11">
        <v>0.18270165199999999</v>
      </c>
      <c r="U2889" s="9">
        <v>3.1400270000000001E-3</v>
      </c>
      <c r="V2889" s="10">
        <v>1.2040891099999999E-2</v>
      </c>
      <c r="W2889" s="9">
        <v>2.0583973291919251E-2</v>
      </c>
      <c r="X2889" s="9">
        <v>2.6547972431963201E-2</v>
      </c>
      <c r="Y2889" s="9">
        <v>0</v>
      </c>
      <c r="Z2889" s="9">
        <v>0.44</v>
      </c>
      <c r="AA2889" s="10">
        <v>1.5535187199005747E-2</v>
      </c>
      <c r="AB2889" s="9">
        <v>3.5000000000000031E-2</v>
      </c>
      <c r="AC2889" s="9">
        <v>0.40399999999999997</v>
      </c>
      <c r="AD2889" s="10">
        <v>0.473316436137182</v>
      </c>
      <c r="AE2889" s="10">
        <v>0.43490075162137404</v>
      </c>
      <c r="AF2889" s="9">
        <v>2.5592990012302222E-3</v>
      </c>
      <c r="AG2889" s="9">
        <v>0.64634599999999998</v>
      </c>
    </row>
    <row r="2890" spans="3:33">
      <c r="C2890" t="s">
        <v>400</v>
      </c>
      <c r="D2890">
        <v>1999</v>
      </c>
      <c r="E2890" s="9">
        <v>0.12170258620689652</v>
      </c>
      <c r="F2890" s="9">
        <v>0.27560000000000001</v>
      </c>
      <c r="G2890" s="9">
        <v>3.2000000000000028E-2</v>
      </c>
      <c r="H2890" s="9">
        <v>0.72500000000000009</v>
      </c>
      <c r="I2890" s="9">
        <v>2E-3</v>
      </c>
      <c r="J2890" s="9">
        <v>5.0000000000000044E-2</v>
      </c>
      <c r="K2890" s="10">
        <v>0.23874999999999999</v>
      </c>
      <c r="L2890" s="9">
        <v>0.32919999999999999</v>
      </c>
      <c r="M2890" s="9">
        <v>0.84095843987540231</v>
      </c>
      <c r="N2890" s="10">
        <v>1</v>
      </c>
      <c r="O2890" s="10">
        <v>0.01</v>
      </c>
      <c r="P2890" s="9">
        <v>5.0999999977648258E-2</v>
      </c>
      <c r="Q2890" s="10">
        <v>0.87499999999999989</v>
      </c>
      <c r="R2890" s="9">
        <v>0.42600000000000005</v>
      </c>
      <c r="S2890" s="9">
        <v>0.33612195121951405</v>
      </c>
      <c r="T2890" s="11">
        <v>0.18270165199999999</v>
      </c>
      <c r="U2890" s="9">
        <v>2.3567273399999998E-3</v>
      </c>
      <c r="V2890" s="10">
        <v>1.0925129049999999E-2</v>
      </c>
      <c r="W2890" s="9">
        <v>2.0583973291919251E-2</v>
      </c>
      <c r="X2890" s="9">
        <v>2.6547972431963201E-2</v>
      </c>
      <c r="Y2890" s="9">
        <v>0</v>
      </c>
      <c r="Z2890" s="9">
        <v>0.44</v>
      </c>
      <c r="AA2890" s="10">
        <v>1.5535187199005747E-2</v>
      </c>
      <c r="AB2890" s="9">
        <v>3.4000015299999964E-2</v>
      </c>
      <c r="AC2890" s="9">
        <v>0.43700000000000006</v>
      </c>
      <c r="AD2890" s="10">
        <v>0.46416399624217597</v>
      </c>
      <c r="AE2890" s="10">
        <v>0.410423313303235</v>
      </c>
      <c r="AF2890" s="9">
        <v>4.8442474695401111E-3</v>
      </c>
      <c r="AG2890" s="9">
        <v>0.6741758571428571</v>
      </c>
    </row>
    <row r="2891" spans="3:33">
      <c r="C2891" t="s">
        <v>400</v>
      </c>
      <c r="D2891">
        <v>2000</v>
      </c>
      <c r="E2891" s="9">
        <v>0.12170258620689652</v>
      </c>
      <c r="F2891" s="9">
        <v>0.27560000000000001</v>
      </c>
      <c r="G2891" s="9">
        <v>3.0000000000000027E-2</v>
      </c>
      <c r="H2891" s="9">
        <v>0.72500000000000009</v>
      </c>
      <c r="I2891" s="9">
        <v>2E-3</v>
      </c>
      <c r="J2891" s="9">
        <v>5.0000000000000044E-2</v>
      </c>
      <c r="K2891" s="10">
        <v>0.23874999999999999</v>
      </c>
      <c r="L2891" s="9">
        <v>0.32899999999999996</v>
      </c>
      <c r="M2891" s="9">
        <v>0.84513795312382034</v>
      </c>
      <c r="N2891" s="10">
        <v>1</v>
      </c>
      <c r="O2891" s="10">
        <v>0.05</v>
      </c>
      <c r="P2891" s="9">
        <v>0.05</v>
      </c>
      <c r="Q2891" s="10">
        <v>0.87499999999999989</v>
      </c>
      <c r="R2891" s="9">
        <v>0.42600000000000005</v>
      </c>
      <c r="S2891" s="9">
        <v>0.34273170731707414</v>
      </c>
      <c r="T2891" s="11">
        <v>0.18270165199999999</v>
      </c>
      <c r="U2891" s="9">
        <v>5.4541588599999998E-3</v>
      </c>
      <c r="V2891" s="10">
        <v>9.8093669999999994E-3</v>
      </c>
      <c r="W2891" s="9">
        <v>2.0583973291919251E-2</v>
      </c>
      <c r="X2891" s="9">
        <v>2.6547972431963201E-2</v>
      </c>
      <c r="Y2891" s="9">
        <v>0</v>
      </c>
      <c r="Z2891" s="9">
        <v>0.44</v>
      </c>
      <c r="AA2891" s="10">
        <v>1.5535187199005747E-2</v>
      </c>
      <c r="AB2891" s="9">
        <v>3.3000030499999999E-2</v>
      </c>
      <c r="AC2891" s="9">
        <v>0.47799999999999998</v>
      </c>
      <c r="AD2891" s="10">
        <v>0.45501155634717005</v>
      </c>
      <c r="AE2891" s="10">
        <v>0.38594587498509603</v>
      </c>
      <c r="AF2891" s="9">
        <v>1.8494264048532667E-2</v>
      </c>
      <c r="AG2891" s="9">
        <v>0.69921328571428576</v>
      </c>
    </row>
    <row r="2892" spans="3:33">
      <c r="C2892" t="s">
        <v>400</v>
      </c>
      <c r="D2892">
        <v>2001</v>
      </c>
      <c r="E2892" s="9">
        <v>0.12170258620689652</v>
      </c>
      <c r="F2892" s="9">
        <v>0.27560000000000001</v>
      </c>
      <c r="G2892" s="9">
        <v>2.8000000000000025E-2</v>
      </c>
      <c r="H2892" s="9">
        <v>0.72500000000000009</v>
      </c>
      <c r="I2892" s="9">
        <v>2E-3</v>
      </c>
      <c r="J2892" s="9">
        <v>5.0000000000000044E-2</v>
      </c>
      <c r="K2892" s="10">
        <v>0.23874999999999999</v>
      </c>
      <c r="L2892" s="9">
        <v>0.3276</v>
      </c>
      <c r="M2892" s="9">
        <v>0.83054081576939387</v>
      </c>
      <c r="N2892" s="10">
        <v>1</v>
      </c>
      <c r="O2892" s="10">
        <v>0.02</v>
      </c>
      <c r="P2892" s="9">
        <v>3.4999999999999996E-2</v>
      </c>
      <c r="Q2892" s="10">
        <v>0.87499999999999989</v>
      </c>
      <c r="R2892" s="9">
        <v>0.42600000000000005</v>
      </c>
      <c r="S2892" s="9">
        <v>0.33425853658536597</v>
      </c>
      <c r="T2892" s="11">
        <v>0.18270165199999999</v>
      </c>
      <c r="U2892" s="9">
        <v>5.4452408900000004E-3</v>
      </c>
      <c r="V2892" s="10">
        <v>9.3846797499999995E-3</v>
      </c>
      <c r="W2892" s="9">
        <v>2.0583973291919251E-2</v>
      </c>
      <c r="X2892" s="9">
        <v>2.6547972431963201E-2</v>
      </c>
      <c r="Y2892" s="9">
        <v>0</v>
      </c>
      <c r="Z2892" s="9">
        <v>0.44</v>
      </c>
      <c r="AA2892" s="10">
        <v>1.5535187199005747E-2</v>
      </c>
      <c r="AB2892" s="9">
        <v>3.3000030499999999E-2</v>
      </c>
      <c r="AC2892" s="9">
        <v>0.48499999999999999</v>
      </c>
      <c r="AD2892" s="10">
        <v>0.46840217558827035</v>
      </c>
      <c r="AE2892" s="10">
        <v>0.384622378692689</v>
      </c>
      <c r="AF2892" s="9">
        <v>5.0772012435912443E-2</v>
      </c>
      <c r="AG2892" s="9">
        <v>0.74810285714285707</v>
      </c>
    </row>
    <row r="2893" spans="3:33">
      <c r="C2893" t="s">
        <v>400</v>
      </c>
      <c r="D2893">
        <v>2002</v>
      </c>
      <c r="E2893" s="9">
        <v>0.12170258620689652</v>
      </c>
      <c r="F2893" s="9">
        <v>0.27560000000000001</v>
      </c>
      <c r="G2893" s="9">
        <v>2.5999999999999912E-2</v>
      </c>
      <c r="H2893" s="9">
        <v>0.72500000000000009</v>
      </c>
      <c r="I2893" s="9">
        <v>2E-3</v>
      </c>
      <c r="J2893" s="9">
        <v>5.0000000000000044E-2</v>
      </c>
      <c r="K2893" s="10">
        <v>0.23874999999999999</v>
      </c>
      <c r="L2893" s="9">
        <v>0.32619999999999999</v>
      </c>
      <c r="M2893" s="9">
        <v>0.83199346251734885</v>
      </c>
      <c r="N2893" s="10">
        <v>1</v>
      </c>
      <c r="O2893" s="10">
        <v>0.01</v>
      </c>
      <c r="P2893" s="9">
        <v>0.02</v>
      </c>
      <c r="Q2893" s="10">
        <v>0.87499999999999989</v>
      </c>
      <c r="R2893" s="9">
        <v>0.42600000000000005</v>
      </c>
      <c r="S2893" s="9">
        <v>0.33448780487805008</v>
      </c>
      <c r="T2893" s="11">
        <v>0.18270165199999999</v>
      </c>
      <c r="U2893" s="9">
        <v>5.7105574499999997E-3</v>
      </c>
      <c r="V2893" s="10">
        <v>8.9599924999999997E-3</v>
      </c>
      <c r="W2893" s="9">
        <v>2.0583973291919251E-2</v>
      </c>
      <c r="X2893" s="9">
        <v>2.6547972431963201E-2</v>
      </c>
      <c r="Y2893" s="9">
        <v>0</v>
      </c>
      <c r="Z2893" s="9">
        <v>0.44</v>
      </c>
      <c r="AA2893" s="10">
        <v>1.5535187199005747E-2</v>
      </c>
      <c r="AB2893" s="9">
        <v>3.1999969499999947E-2</v>
      </c>
      <c r="AC2893" s="9">
        <v>0.48200000000000004</v>
      </c>
      <c r="AD2893" s="10">
        <v>0.48179279482937076</v>
      </c>
      <c r="AE2893" s="10">
        <v>0.38329888240028198</v>
      </c>
      <c r="AF2893" s="9">
        <v>8.512006638659822E-2</v>
      </c>
      <c r="AG2893" s="9">
        <v>0.81227571428571421</v>
      </c>
    </row>
    <row r="2894" spans="3:33">
      <c r="C2894" t="s">
        <v>400</v>
      </c>
      <c r="D2894">
        <v>2003</v>
      </c>
      <c r="E2894" s="9">
        <v>0.12170258620689652</v>
      </c>
      <c r="F2894" s="9">
        <v>0.27560000000000001</v>
      </c>
      <c r="G2894" s="9">
        <v>2.4000000000000021E-2</v>
      </c>
      <c r="H2894" s="9">
        <v>0.72500000000000009</v>
      </c>
      <c r="I2894" s="9">
        <v>2E-3</v>
      </c>
      <c r="J2894" s="9">
        <v>5.0000000000000044E-2</v>
      </c>
      <c r="K2894" s="10">
        <v>0.23874999999999999</v>
      </c>
      <c r="L2894" s="9">
        <v>0.32479999999999998</v>
      </c>
      <c r="M2894" s="9">
        <v>0.83450723863738052</v>
      </c>
      <c r="N2894" s="10">
        <v>1</v>
      </c>
      <c r="O2894" s="10">
        <v>0.18</v>
      </c>
      <c r="P2894" s="9">
        <v>2.0399999991059303E-2</v>
      </c>
      <c r="Q2894" s="10">
        <v>0.87499999999999989</v>
      </c>
      <c r="R2894" s="9">
        <v>0.42600000000000005</v>
      </c>
      <c r="S2894" s="9">
        <v>0.33578536585366014</v>
      </c>
      <c r="T2894" s="11">
        <v>0.18270165199999999</v>
      </c>
      <c r="U2894" s="9">
        <v>4.5958223900000005E-3</v>
      </c>
      <c r="V2894" s="10">
        <v>8.5353052499999998E-3</v>
      </c>
      <c r="W2894" s="9">
        <v>2.0583973291919251E-2</v>
      </c>
      <c r="X2894" s="9">
        <v>2.6547972431963201E-2</v>
      </c>
      <c r="Y2894" s="9">
        <v>0</v>
      </c>
      <c r="Z2894" s="9">
        <v>0.44</v>
      </c>
      <c r="AA2894" s="10">
        <v>1.5535187199005747E-2</v>
      </c>
      <c r="AB2894" s="9">
        <v>3.5999984699999987E-2</v>
      </c>
      <c r="AC2894" s="9">
        <v>0.51100000000000001</v>
      </c>
      <c r="AD2894" s="10">
        <v>0.45787777263149598</v>
      </c>
      <c r="AE2894" s="10">
        <v>0.35730386854465801</v>
      </c>
      <c r="AF2894" s="9">
        <v>0.15101494469594556</v>
      </c>
      <c r="AG2894" s="9">
        <v>0.86670371428571436</v>
      </c>
    </row>
    <row r="2895" spans="3:33">
      <c r="C2895" t="s">
        <v>400</v>
      </c>
      <c r="D2895">
        <v>2004</v>
      </c>
      <c r="E2895" s="9">
        <v>0.12170258620689652</v>
      </c>
      <c r="F2895" s="9">
        <v>0.27560000000000001</v>
      </c>
      <c r="G2895" s="9">
        <v>2.200000000000002E-2</v>
      </c>
      <c r="H2895" s="9">
        <v>0.72500000000000009</v>
      </c>
      <c r="I2895" s="9">
        <v>2E-3</v>
      </c>
      <c r="J2895" s="9">
        <v>5.0000000000000044E-2</v>
      </c>
      <c r="K2895" s="10">
        <v>0.23874999999999999</v>
      </c>
      <c r="L2895" s="9">
        <v>0.32340000000000002</v>
      </c>
      <c r="M2895" s="9">
        <v>0.83552417686780434</v>
      </c>
      <c r="N2895" s="10">
        <v>1</v>
      </c>
      <c r="O2895" s="10">
        <v>0.03</v>
      </c>
      <c r="P2895" s="9">
        <v>2.0799999982118608E-2</v>
      </c>
      <c r="Q2895" s="10">
        <v>0.87499999999999989</v>
      </c>
      <c r="R2895" s="9">
        <v>0.4253920000000001</v>
      </c>
      <c r="S2895" s="9">
        <v>0.33629268292683012</v>
      </c>
      <c r="T2895" s="11">
        <v>0.18270165199999999</v>
      </c>
      <c r="U2895" s="9">
        <v>6.8616391499999995E-3</v>
      </c>
      <c r="V2895" s="10">
        <v>8.110618E-3</v>
      </c>
      <c r="W2895" s="9">
        <v>2.0583973291919251E-2</v>
      </c>
      <c r="X2895" s="9">
        <v>2.6547972431963201E-2</v>
      </c>
      <c r="Y2895" s="9">
        <v>0</v>
      </c>
      <c r="Z2895" s="9">
        <v>0.44</v>
      </c>
      <c r="AA2895" s="10">
        <v>1.5535187199005747E-2</v>
      </c>
      <c r="AB2895" s="9">
        <v>2.8000030499999995E-2</v>
      </c>
      <c r="AC2895" s="9">
        <v>0.53700000000000003</v>
      </c>
      <c r="AD2895" s="10">
        <v>0.43794437368009798</v>
      </c>
      <c r="AE2895" s="10">
        <v>0.37488778904733</v>
      </c>
      <c r="AF2895" s="9">
        <v>0.3216142577091422</v>
      </c>
      <c r="AG2895" s="9">
        <v>0.92531628571428559</v>
      </c>
    </row>
    <row r="2896" spans="3:33">
      <c r="C2896" t="s">
        <v>400</v>
      </c>
      <c r="D2896">
        <v>2005</v>
      </c>
      <c r="E2896" s="9">
        <v>0.12170258620689652</v>
      </c>
      <c r="F2896" s="9">
        <v>0.27560000000000001</v>
      </c>
      <c r="G2896" s="9">
        <v>2.0000000000000018E-2</v>
      </c>
      <c r="H2896" s="9">
        <v>0.72500000000000009</v>
      </c>
      <c r="I2896" s="9">
        <v>2E-3</v>
      </c>
      <c r="J2896" s="9">
        <v>5.0000000000000044E-2</v>
      </c>
      <c r="K2896" s="10">
        <v>0.23874999999999999</v>
      </c>
      <c r="L2896" s="9">
        <v>0.32200000000000001</v>
      </c>
      <c r="M2896" s="9">
        <v>0.83568670493307251</v>
      </c>
      <c r="N2896" s="10">
        <v>1</v>
      </c>
      <c r="O2896" s="10">
        <v>0.01</v>
      </c>
      <c r="P2896" s="9">
        <v>2.119999997317791E-2</v>
      </c>
      <c r="Q2896" s="10">
        <v>0.87499999999999989</v>
      </c>
      <c r="R2896" s="9">
        <v>0.41841600000000001</v>
      </c>
      <c r="S2896" s="9">
        <v>0.34086341463414815</v>
      </c>
      <c r="T2896" s="11">
        <v>0.18270165199999999</v>
      </c>
      <c r="U2896" s="9">
        <v>2.9836985399999999E-3</v>
      </c>
      <c r="V2896" s="10">
        <v>7.6859307500000001E-3</v>
      </c>
      <c r="W2896" s="9">
        <v>2.0583973291919251E-2</v>
      </c>
      <c r="X2896" s="9">
        <v>2.6547972431963201E-2</v>
      </c>
      <c r="Y2896" s="9">
        <v>0</v>
      </c>
      <c r="Z2896" s="9">
        <v>0.44</v>
      </c>
      <c r="AA2896" s="10">
        <v>1.5535187199005747E-2</v>
      </c>
      <c r="AB2896" s="9">
        <v>2.5800018300000005E-2</v>
      </c>
      <c r="AC2896" s="9">
        <v>0.55799999999999994</v>
      </c>
      <c r="AD2896" s="10">
        <v>0.45280983465021202</v>
      </c>
      <c r="AE2896" s="10">
        <v>0.41631455974974596</v>
      </c>
      <c r="AF2896" s="9">
        <v>0.70795514573954887</v>
      </c>
      <c r="AG2896" s="9">
        <v>0.97859128571428577</v>
      </c>
    </row>
    <row r="2897" spans="3:33">
      <c r="C2897" t="s">
        <v>400</v>
      </c>
      <c r="D2897">
        <v>2006</v>
      </c>
      <c r="E2897" s="9">
        <v>0.12170258620689652</v>
      </c>
      <c r="F2897" s="9">
        <v>0.27560000000000001</v>
      </c>
      <c r="G2897" s="9">
        <v>2.0000000000000018E-2</v>
      </c>
      <c r="H2897" s="9">
        <v>0.72500000000000009</v>
      </c>
      <c r="I2897" s="9">
        <v>2E-3</v>
      </c>
      <c r="J2897" s="9">
        <v>5.0000000000000044E-2</v>
      </c>
      <c r="K2897" s="10">
        <v>0.23874999999999999</v>
      </c>
      <c r="L2897" s="9">
        <v>0.32140000000000002</v>
      </c>
      <c r="M2897" s="9">
        <v>0.82237049278550134</v>
      </c>
      <c r="N2897" s="10">
        <v>1</v>
      </c>
      <c r="O2897" s="10">
        <v>0.01</v>
      </c>
      <c r="P2897" s="9">
        <v>2.1599999964237216E-2</v>
      </c>
      <c r="Q2897" s="10">
        <v>0.87499999999999989</v>
      </c>
      <c r="R2897" s="9">
        <v>0.411968</v>
      </c>
      <c r="S2897" s="9">
        <v>0.33844878048780602</v>
      </c>
      <c r="T2897" s="11">
        <v>0.18270165199999999</v>
      </c>
      <c r="U2897" s="9">
        <v>2.79201546E-3</v>
      </c>
      <c r="V2897" s="10">
        <v>7.9467630000000008E-3</v>
      </c>
      <c r="W2897" s="9">
        <v>2.0583973291919251E-2</v>
      </c>
      <c r="X2897" s="9">
        <v>2.6547972431963201E-2</v>
      </c>
      <c r="Y2897" s="9">
        <v>0</v>
      </c>
      <c r="Z2897" s="9">
        <v>0.44</v>
      </c>
      <c r="AA2897" s="10">
        <v>1.5535187199005747E-2</v>
      </c>
      <c r="AB2897" s="9">
        <v>2.3352493099999982E-2</v>
      </c>
      <c r="AC2897" s="9">
        <v>0.54400000000000004</v>
      </c>
      <c r="AD2897" s="10">
        <v>0.5100950587023656</v>
      </c>
      <c r="AE2897" s="10">
        <v>0.47944538758197403</v>
      </c>
      <c r="AF2897" s="9">
        <v>1</v>
      </c>
      <c r="AG2897" s="9">
        <v>1</v>
      </c>
    </row>
    <row r="2898" spans="3:33">
      <c r="C2898" t="s">
        <v>400</v>
      </c>
      <c r="D2898">
        <v>2007</v>
      </c>
      <c r="E2898" s="9">
        <v>0.12170258620689652</v>
      </c>
      <c r="F2898" s="9">
        <v>0.27560000000000001</v>
      </c>
      <c r="G2898" s="9">
        <v>2.0000000000000018E-2</v>
      </c>
      <c r="H2898" s="9">
        <v>0.72500000000000009</v>
      </c>
      <c r="I2898" s="9">
        <v>2E-3</v>
      </c>
      <c r="J2898" s="9">
        <v>5.0000000000000044E-2</v>
      </c>
      <c r="K2898" s="10">
        <v>0.23874999999999999</v>
      </c>
      <c r="L2898" s="9">
        <v>0.32079999999999997</v>
      </c>
      <c r="M2898" s="9">
        <v>0.80325952251152133</v>
      </c>
      <c r="N2898" s="10">
        <v>1</v>
      </c>
      <c r="O2898" s="10">
        <v>0.03</v>
      </c>
      <c r="P2898" s="9">
        <v>2.1999999955296518E-2</v>
      </c>
      <c r="Q2898" s="10">
        <v>0.87499999999999989</v>
      </c>
      <c r="R2898" s="9">
        <v>0.411968</v>
      </c>
      <c r="S2898" s="9">
        <v>0.33555609756097593</v>
      </c>
      <c r="T2898" s="11">
        <v>0.18270165199999999</v>
      </c>
      <c r="U2898" s="9">
        <v>2.6626719799999997E-3</v>
      </c>
      <c r="V2898" s="10">
        <v>8.2075952499999997E-3</v>
      </c>
      <c r="W2898" s="9">
        <v>2.0583973291919251E-2</v>
      </c>
      <c r="X2898" s="9">
        <v>2.6547972431963201E-2</v>
      </c>
      <c r="Y2898" s="9">
        <v>0</v>
      </c>
      <c r="Z2898" s="9">
        <v>0.44</v>
      </c>
      <c r="AA2898" s="10">
        <v>1.5535187199005747E-2</v>
      </c>
      <c r="AB2898" s="9">
        <v>2.2488224699999892E-2</v>
      </c>
      <c r="AC2898" s="9">
        <v>0.51500000000000001</v>
      </c>
      <c r="AD2898" s="10">
        <v>0.53514465924439003</v>
      </c>
      <c r="AE2898" s="10">
        <v>0.48749922556732478</v>
      </c>
      <c r="AF2898" s="9">
        <v>1</v>
      </c>
      <c r="AG2898" s="9">
        <v>1</v>
      </c>
    </row>
    <row r="2899" spans="3:33">
      <c r="C2899" t="s">
        <v>400</v>
      </c>
      <c r="D2899">
        <v>2008</v>
      </c>
      <c r="E2899" s="9">
        <v>0.12170258620689652</v>
      </c>
      <c r="F2899" s="9">
        <v>0.27560000000000001</v>
      </c>
      <c r="G2899" s="9">
        <v>2.0000000000000018E-2</v>
      </c>
      <c r="H2899" s="9">
        <v>0.72500000000000009</v>
      </c>
      <c r="I2899" s="9">
        <v>2E-3</v>
      </c>
      <c r="J2899" s="9">
        <v>5.0000000000000044E-2</v>
      </c>
      <c r="K2899" s="10">
        <v>0.23874999999999999</v>
      </c>
      <c r="L2899" s="9">
        <v>0.32020000000000004</v>
      </c>
      <c r="M2899" s="9">
        <v>0.78942494709186106</v>
      </c>
      <c r="N2899" s="10">
        <v>1</v>
      </c>
      <c r="O2899" s="10">
        <v>3.0599999986588956E-2</v>
      </c>
      <c r="P2899" s="9">
        <v>2.239999994635582E-2</v>
      </c>
      <c r="Q2899" s="10">
        <v>0.87499999999999989</v>
      </c>
      <c r="R2899" s="9">
        <v>0.411968</v>
      </c>
      <c r="S2899" s="9">
        <v>0.33497073170731795</v>
      </c>
      <c r="T2899" s="11">
        <v>0.18270165199999999</v>
      </c>
      <c r="U2899" s="9">
        <v>4.0051077900000003E-3</v>
      </c>
      <c r="V2899" s="10">
        <v>8.4684275000000003E-3</v>
      </c>
      <c r="W2899" s="9">
        <v>2.0583973291919251E-2</v>
      </c>
      <c r="X2899" s="9">
        <v>2.6547972431963201E-2</v>
      </c>
      <c r="Y2899" s="9">
        <v>0</v>
      </c>
      <c r="Z2899" s="9">
        <v>0.44</v>
      </c>
      <c r="AA2899" s="10">
        <v>1.5535187199005747E-2</v>
      </c>
      <c r="AB2899" s="9">
        <v>2.1900000000000031E-2</v>
      </c>
      <c r="AC2899" s="9">
        <v>0.51</v>
      </c>
      <c r="AD2899" s="10">
        <v>0.51830147042529984</v>
      </c>
      <c r="AE2899" s="10">
        <v>0.49626589549633343</v>
      </c>
      <c r="AF2899" s="9">
        <v>1</v>
      </c>
      <c r="AG2899" s="9">
        <v>1</v>
      </c>
    </row>
    <row r="2900" spans="3:33">
      <c r="C2900" t="s">
        <v>400</v>
      </c>
      <c r="D2900">
        <v>2009</v>
      </c>
      <c r="E2900" s="9">
        <v>0.12170258620689652</v>
      </c>
      <c r="F2900" s="9">
        <v>0.27560000000000001</v>
      </c>
      <c r="G2900" s="9">
        <v>3.9599999561905852E-2</v>
      </c>
      <c r="H2900" s="9">
        <v>0.72500000000000009</v>
      </c>
      <c r="I2900" s="9">
        <v>2E-3</v>
      </c>
      <c r="J2900" s="9">
        <v>6.8999999575316884E-2</v>
      </c>
      <c r="K2900" s="10">
        <v>0.23874999999999999</v>
      </c>
      <c r="L2900" s="9">
        <v>0.3196</v>
      </c>
      <c r="M2900" s="9">
        <v>0.89273005271482098</v>
      </c>
      <c r="N2900" s="10">
        <v>1</v>
      </c>
      <c r="O2900" s="10">
        <v>3.1199999973177909E-2</v>
      </c>
      <c r="P2900" s="9">
        <v>2.2799999937415126E-2</v>
      </c>
      <c r="Q2900" s="10">
        <v>0.87499999999999989</v>
      </c>
      <c r="R2900" s="9">
        <v>0.411968</v>
      </c>
      <c r="S2900" s="9">
        <v>0.36227131646295585</v>
      </c>
      <c r="T2900" s="11">
        <v>0.18270165199999999</v>
      </c>
      <c r="U2900" s="9">
        <v>5.2073768399999998E-3</v>
      </c>
      <c r="V2900" s="10">
        <v>8.6377960462143185E-3</v>
      </c>
      <c r="W2900" s="9">
        <v>2.0583973291919251E-2</v>
      </c>
      <c r="X2900" s="9">
        <v>2.6547972431963201E-2</v>
      </c>
      <c r="Y2900" s="9">
        <v>0</v>
      </c>
      <c r="Z2900" s="9">
        <v>0.44</v>
      </c>
      <c r="AA2900" s="10">
        <v>1.5535187199005747E-2</v>
      </c>
      <c r="AB2900" s="9">
        <v>4.1461999562755203E-2</v>
      </c>
      <c r="AC2900" s="9">
        <v>0.48799999999999999</v>
      </c>
      <c r="AD2900" s="10">
        <v>0.44597674721966196</v>
      </c>
      <c r="AE2900" s="10">
        <v>0.48740396261727464</v>
      </c>
      <c r="AF2900" s="9">
        <v>1</v>
      </c>
      <c r="AG2900" s="9">
        <v>1</v>
      </c>
    </row>
    <row r="2901" spans="3:33">
      <c r="C2901" t="s">
        <v>400</v>
      </c>
      <c r="D2901">
        <v>2010</v>
      </c>
      <c r="E2901" s="9">
        <v>0.12170258620689652</v>
      </c>
      <c r="F2901" s="9">
        <v>0.27560000000000001</v>
      </c>
      <c r="G2901" s="9">
        <v>5.9199999123811686E-2</v>
      </c>
      <c r="H2901" s="9">
        <v>0.72500000000000009</v>
      </c>
      <c r="I2901" s="9">
        <v>2E-3</v>
      </c>
      <c r="J2901" s="9">
        <v>8.7999999150633834E-2</v>
      </c>
      <c r="K2901" s="10">
        <v>0.23874999999999999</v>
      </c>
      <c r="L2901" s="9">
        <v>0.32279599992856384</v>
      </c>
      <c r="M2901" s="9">
        <v>0.89273005271482098</v>
      </c>
      <c r="N2901" s="10">
        <v>1</v>
      </c>
      <c r="O2901" s="10">
        <v>3.1799999959766866E-2</v>
      </c>
      <c r="P2901" s="9">
        <v>2.3199999928474428E-2</v>
      </c>
      <c r="Q2901" s="10">
        <v>0.87499999999999989</v>
      </c>
      <c r="R2901" s="9">
        <v>0.411968</v>
      </c>
      <c r="S2901" s="9">
        <v>0.38957190121859386</v>
      </c>
      <c r="T2901" s="11">
        <v>0.18270165199999999</v>
      </c>
      <c r="U2901" s="9">
        <v>5.2594506072360606E-3</v>
      </c>
      <c r="V2901" s="10">
        <v>8.8071645924286367E-3</v>
      </c>
      <c r="W2901" s="9">
        <v>2.0583973291919251E-2</v>
      </c>
      <c r="X2901" s="9">
        <v>2.6547972431963201E-2</v>
      </c>
      <c r="Y2901" s="9">
        <v>0</v>
      </c>
      <c r="Z2901" s="9">
        <v>0.44</v>
      </c>
      <c r="AA2901" s="10">
        <v>1.5535187199005747E-2</v>
      </c>
      <c r="AB2901" s="9">
        <v>6.1023999125510486E-2</v>
      </c>
      <c r="AC2901" s="9">
        <v>0.46399999999999997</v>
      </c>
      <c r="AD2901" s="10">
        <v>0.44651697973539023</v>
      </c>
      <c r="AE2901" s="10">
        <v>0.4875299229882864</v>
      </c>
      <c r="AF2901" s="9">
        <v>1</v>
      </c>
      <c r="AG2901" s="9">
        <v>1</v>
      </c>
    </row>
    <row r="2902" spans="3:33">
      <c r="C2902" t="s">
        <v>402</v>
      </c>
      <c r="D2902">
        <v>1995</v>
      </c>
      <c r="E2902" s="9">
        <v>0.67665259900990105</v>
      </c>
      <c r="F2902" s="9">
        <v>1</v>
      </c>
      <c r="G2902" s="9">
        <v>0</v>
      </c>
      <c r="H2902" s="9">
        <v>0.5</v>
      </c>
      <c r="I2902" s="9">
        <v>6.6666666666666671E-3</v>
      </c>
      <c r="J2902" s="9">
        <v>3.0000000000000027E-2</v>
      </c>
      <c r="K2902" s="10">
        <v>0.54108333333333336</v>
      </c>
      <c r="L2902" s="9">
        <v>0.21600000000000003</v>
      </c>
      <c r="M2902" s="9">
        <v>0.4684883720930233</v>
      </c>
      <c r="N2902" s="10">
        <v>0.36</v>
      </c>
      <c r="O2902" s="10">
        <v>1</v>
      </c>
      <c r="P2902" s="9">
        <v>0.32</v>
      </c>
      <c r="Q2902" s="10">
        <v>7.4999999999999997E-2</v>
      </c>
      <c r="R2902" s="9">
        <v>0.6976</v>
      </c>
      <c r="S2902" s="9">
        <v>0.19086243902439204</v>
      </c>
      <c r="T2902" s="11">
        <v>0.28239845200000002</v>
      </c>
      <c r="U2902" s="9">
        <v>0</v>
      </c>
      <c r="V2902" s="10">
        <v>1.9424058750000001E-2</v>
      </c>
      <c r="W2902" s="9">
        <v>6.0429217412360542E-2</v>
      </c>
      <c r="X2902" s="9">
        <v>0.21641434477615101</v>
      </c>
      <c r="Y2902" s="9">
        <v>0</v>
      </c>
      <c r="Z2902" s="9">
        <v>0</v>
      </c>
      <c r="AA2902" s="10">
        <v>0</v>
      </c>
      <c r="AB2902" s="9">
        <v>0</v>
      </c>
      <c r="AC2902" s="9">
        <v>0.70168000032007682</v>
      </c>
      <c r="AD2902" s="10">
        <v>0.64416978143217107</v>
      </c>
      <c r="AE2902" s="10">
        <v>0.29943125315028662</v>
      </c>
      <c r="AF2902" s="9">
        <v>5.8933100137969666E-2</v>
      </c>
      <c r="AG2902" s="9">
        <v>0.23121045759224462</v>
      </c>
    </row>
    <row r="2903" spans="3:33">
      <c r="C2903" t="s">
        <v>402</v>
      </c>
      <c r="D2903">
        <v>1996</v>
      </c>
      <c r="E2903" s="9">
        <v>0.67665259900990105</v>
      </c>
      <c r="F2903" s="9">
        <v>1</v>
      </c>
      <c r="G2903" s="9">
        <v>0</v>
      </c>
      <c r="H2903" s="9">
        <v>0.5</v>
      </c>
      <c r="I2903" s="9">
        <v>6.6666666666666671E-3</v>
      </c>
      <c r="J2903" s="9">
        <v>3.0000000000000027E-2</v>
      </c>
      <c r="K2903" s="10">
        <v>0.54108333333333336</v>
      </c>
      <c r="L2903" s="9">
        <v>0.21719999999999998</v>
      </c>
      <c r="M2903" s="9">
        <v>0.4692391304347826</v>
      </c>
      <c r="N2903" s="10">
        <v>0.36</v>
      </c>
      <c r="O2903" s="10">
        <v>1</v>
      </c>
      <c r="P2903" s="9">
        <v>0.32</v>
      </c>
      <c r="Q2903" s="10">
        <v>7.4999999999999997E-2</v>
      </c>
      <c r="R2903" s="9">
        <v>0.6976</v>
      </c>
      <c r="S2903" s="9">
        <v>0.18342487804878205</v>
      </c>
      <c r="T2903" s="11">
        <v>0.28239845200000002</v>
      </c>
      <c r="U2903" s="9">
        <v>0</v>
      </c>
      <c r="V2903" s="10">
        <v>1.7908368250000001E-2</v>
      </c>
      <c r="W2903" s="9">
        <v>6.0429217412360542E-2</v>
      </c>
      <c r="X2903" s="9">
        <v>0.21641434477615101</v>
      </c>
      <c r="Y2903" s="9">
        <v>0</v>
      </c>
      <c r="Z2903" s="9">
        <v>0</v>
      </c>
      <c r="AA2903" s="10">
        <v>0</v>
      </c>
      <c r="AB2903" s="9">
        <v>0</v>
      </c>
      <c r="AC2903" s="9">
        <v>0.71599999999999997</v>
      </c>
      <c r="AD2903" s="10">
        <v>0.64711202180245597</v>
      </c>
      <c r="AE2903" s="10">
        <v>0.29533801351201799</v>
      </c>
      <c r="AF2903" s="9">
        <v>8.3616633133132889E-2</v>
      </c>
      <c r="AG2903" s="9">
        <v>0.23623677176561203</v>
      </c>
    </row>
    <row r="2904" spans="3:33">
      <c r="C2904" t="s">
        <v>402</v>
      </c>
      <c r="D2904">
        <v>1997</v>
      </c>
      <c r="E2904" s="9">
        <v>0.67665259900990105</v>
      </c>
      <c r="F2904" s="9">
        <v>1</v>
      </c>
      <c r="G2904" s="9">
        <v>0</v>
      </c>
      <c r="H2904" s="9">
        <v>0.5</v>
      </c>
      <c r="I2904" s="9">
        <v>6.6666666666666671E-3</v>
      </c>
      <c r="J2904" s="9">
        <v>3.0000000000000027E-2</v>
      </c>
      <c r="K2904" s="10">
        <v>0.54108333333333336</v>
      </c>
      <c r="L2904" s="9">
        <v>0.21840000000000001</v>
      </c>
      <c r="M2904" s="9">
        <v>0.46977777777777785</v>
      </c>
      <c r="N2904" s="10">
        <v>0.36</v>
      </c>
      <c r="O2904" s="10">
        <v>1</v>
      </c>
      <c r="P2904" s="9">
        <v>0.32</v>
      </c>
      <c r="Q2904" s="10">
        <v>7.4999999999999997E-2</v>
      </c>
      <c r="R2904" s="9">
        <v>0.6976</v>
      </c>
      <c r="S2904" s="9">
        <v>0.17708731707317216</v>
      </c>
      <c r="T2904" s="11">
        <v>0.28239845200000002</v>
      </c>
      <c r="U2904" s="9">
        <v>0</v>
      </c>
      <c r="V2904" s="10">
        <v>1.6392677750000001E-2</v>
      </c>
      <c r="W2904" s="9">
        <v>6.0429217412360542E-2</v>
      </c>
      <c r="X2904" s="9">
        <v>0.21641434477615101</v>
      </c>
      <c r="Y2904" s="9">
        <v>0</v>
      </c>
      <c r="Z2904" s="9">
        <v>0</v>
      </c>
      <c r="AA2904" s="10">
        <v>0</v>
      </c>
      <c r="AB2904" s="9">
        <v>0</v>
      </c>
      <c r="AC2904" s="9">
        <v>0.71900000000000008</v>
      </c>
      <c r="AD2904" s="10">
        <v>0.646649295989701</v>
      </c>
      <c r="AE2904" s="10">
        <v>0.34202044982753699</v>
      </c>
      <c r="AF2904" s="9">
        <v>0.12587251833732888</v>
      </c>
      <c r="AG2904" s="9">
        <v>0.24126308593897947</v>
      </c>
    </row>
    <row r="2905" spans="3:33">
      <c r="C2905" t="s">
        <v>402</v>
      </c>
      <c r="D2905">
        <v>1998</v>
      </c>
      <c r="E2905" s="9">
        <v>0.67665259900990105</v>
      </c>
      <c r="F2905" s="9">
        <v>1</v>
      </c>
      <c r="G2905" s="9">
        <v>0</v>
      </c>
      <c r="H2905" s="9">
        <v>0.5</v>
      </c>
      <c r="I2905" s="9">
        <v>6.6666666666666671E-3</v>
      </c>
      <c r="J2905" s="9">
        <v>3.0000000000000027E-2</v>
      </c>
      <c r="K2905" s="10">
        <v>0.54108333333333336</v>
      </c>
      <c r="L2905" s="9">
        <v>0.21960000000000002</v>
      </c>
      <c r="M2905" s="9">
        <v>0.46180555555555558</v>
      </c>
      <c r="N2905" s="10">
        <v>0.36</v>
      </c>
      <c r="O2905" s="10">
        <v>1</v>
      </c>
      <c r="P2905" s="9">
        <v>0.32</v>
      </c>
      <c r="Q2905" s="10">
        <v>7.4999999999999997E-2</v>
      </c>
      <c r="R2905" s="9">
        <v>0.6976</v>
      </c>
      <c r="S2905" s="9">
        <v>0.17180195121951414</v>
      </c>
      <c r="T2905" s="11">
        <v>0.28239845200000002</v>
      </c>
      <c r="U2905" s="9">
        <v>0</v>
      </c>
      <c r="V2905" s="10">
        <v>1.4876987250000001E-2</v>
      </c>
      <c r="W2905" s="9">
        <v>6.0429217412360542E-2</v>
      </c>
      <c r="X2905" s="9">
        <v>0.21641434477615101</v>
      </c>
      <c r="Y2905" s="9">
        <v>0</v>
      </c>
      <c r="Z2905" s="9">
        <v>0</v>
      </c>
      <c r="AA2905" s="10">
        <v>0</v>
      </c>
      <c r="AB2905" s="9">
        <v>0</v>
      </c>
      <c r="AC2905" s="9">
        <v>0.72199999999999998</v>
      </c>
      <c r="AD2905" s="10">
        <v>0.64618657017694603</v>
      </c>
      <c r="AE2905" s="10">
        <v>0.38870288614305598</v>
      </c>
      <c r="AF2905" s="9">
        <v>0.18931743778871665</v>
      </c>
      <c r="AG2905" s="9">
        <v>0.24628940011234687</v>
      </c>
    </row>
    <row r="2906" spans="3:33">
      <c r="C2906" t="s">
        <v>402</v>
      </c>
      <c r="D2906">
        <v>1999</v>
      </c>
      <c r="E2906" s="9">
        <v>0.67665259900990105</v>
      </c>
      <c r="F2906" s="9">
        <v>1</v>
      </c>
      <c r="G2906" s="9">
        <v>0</v>
      </c>
      <c r="H2906" s="9">
        <v>0.5</v>
      </c>
      <c r="I2906" s="9">
        <v>6.6666666666666671E-3</v>
      </c>
      <c r="J2906" s="9">
        <v>3.0000000000000027E-2</v>
      </c>
      <c r="K2906" s="10">
        <v>0.54108333333333336</v>
      </c>
      <c r="L2906" s="9">
        <v>0.2208</v>
      </c>
      <c r="M2906" s="9">
        <v>0.46802325581395354</v>
      </c>
      <c r="N2906" s="10">
        <v>0.36</v>
      </c>
      <c r="O2906" s="10">
        <v>1</v>
      </c>
      <c r="P2906" s="9">
        <v>0.32</v>
      </c>
      <c r="Q2906" s="10">
        <v>7.4999999999999997E-2</v>
      </c>
      <c r="R2906" s="9">
        <v>0.6976</v>
      </c>
      <c r="S2906" s="9">
        <v>0.16750048780487792</v>
      </c>
      <c r="T2906" s="11">
        <v>0.28239845200000002</v>
      </c>
      <c r="U2906" s="9">
        <v>0</v>
      </c>
      <c r="V2906" s="10">
        <v>1.336129675E-2</v>
      </c>
      <c r="W2906" s="9">
        <v>6.0429217412360542E-2</v>
      </c>
      <c r="X2906" s="9">
        <v>0.21641434477615101</v>
      </c>
      <c r="Y2906" s="9">
        <v>0</v>
      </c>
      <c r="Z2906" s="9">
        <v>0</v>
      </c>
      <c r="AA2906" s="10">
        <v>0</v>
      </c>
      <c r="AB2906" s="9">
        <v>0</v>
      </c>
      <c r="AC2906" s="9">
        <v>0.71499999999999997</v>
      </c>
      <c r="AD2906" s="10">
        <v>0.65286893531359902</v>
      </c>
      <c r="AE2906" s="10">
        <v>0.38676625621492999</v>
      </c>
      <c r="AF2906" s="9">
        <v>0.30170585300661779</v>
      </c>
      <c r="AG2906" s="9">
        <v>0.25131571428571425</v>
      </c>
    </row>
    <row r="2907" spans="3:33">
      <c r="C2907" t="s">
        <v>402</v>
      </c>
      <c r="D2907">
        <v>2000</v>
      </c>
      <c r="E2907" s="9">
        <v>0.67665259900990105</v>
      </c>
      <c r="F2907" s="9">
        <v>1</v>
      </c>
      <c r="G2907" s="9">
        <v>0</v>
      </c>
      <c r="H2907" s="9">
        <v>0.5</v>
      </c>
      <c r="I2907" s="9">
        <v>6.6666666666666671E-3</v>
      </c>
      <c r="J2907" s="9">
        <v>3.0000000000000027E-2</v>
      </c>
      <c r="K2907" s="10">
        <v>0.54108333333333336</v>
      </c>
      <c r="L2907" s="9">
        <v>0.222</v>
      </c>
      <c r="M2907" s="9">
        <v>0.46833333333333338</v>
      </c>
      <c r="N2907" s="10">
        <v>0.36</v>
      </c>
      <c r="O2907" s="10">
        <v>1</v>
      </c>
      <c r="P2907" s="9">
        <v>0.32</v>
      </c>
      <c r="Q2907" s="10">
        <v>7.4999999999999997E-2</v>
      </c>
      <c r="R2907" s="9">
        <v>0.6976</v>
      </c>
      <c r="S2907" s="9">
        <v>0.16404195121951404</v>
      </c>
      <c r="T2907" s="11">
        <v>0.28239845200000002</v>
      </c>
      <c r="U2907" s="9">
        <v>0</v>
      </c>
      <c r="V2907" s="10">
        <v>1.184560625E-2</v>
      </c>
      <c r="W2907" s="9">
        <v>6.0429217412360542E-2</v>
      </c>
      <c r="X2907" s="9">
        <v>0.21641434477615101</v>
      </c>
      <c r="Y2907" s="9">
        <v>0</v>
      </c>
      <c r="Z2907" s="9">
        <v>0</v>
      </c>
      <c r="AA2907" s="10">
        <v>0</v>
      </c>
      <c r="AB2907" s="9">
        <v>0</v>
      </c>
      <c r="AC2907" s="9">
        <v>0.74199999999999999</v>
      </c>
      <c r="AD2907" s="10">
        <v>0.65955130045025201</v>
      </c>
      <c r="AE2907" s="10">
        <v>0.38482962628680395</v>
      </c>
      <c r="AF2907" s="9">
        <v>0.49004570166045552</v>
      </c>
      <c r="AG2907" s="9">
        <v>0.25449699999999997</v>
      </c>
    </row>
    <row r="2908" spans="3:33">
      <c r="C2908" t="s">
        <v>402</v>
      </c>
      <c r="D2908">
        <v>2001</v>
      </c>
      <c r="E2908" s="9">
        <v>0.67665259900990105</v>
      </c>
      <c r="F2908" s="9">
        <v>1</v>
      </c>
      <c r="G2908" s="9">
        <v>0</v>
      </c>
      <c r="H2908" s="9">
        <v>0.5</v>
      </c>
      <c r="I2908" s="9">
        <v>6.6666666666666671E-3</v>
      </c>
      <c r="J2908" s="9">
        <v>3.0000000000000027E-2</v>
      </c>
      <c r="K2908" s="10">
        <v>0.54108333333333336</v>
      </c>
      <c r="L2908" s="9">
        <v>0.22219999999999998</v>
      </c>
      <c r="M2908" s="9">
        <v>0.5</v>
      </c>
      <c r="N2908" s="10">
        <v>0.36</v>
      </c>
      <c r="O2908" s="10">
        <v>1</v>
      </c>
      <c r="P2908" s="9">
        <v>0.32</v>
      </c>
      <c r="Q2908" s="10">
        <v>7.4999999999999997E-2</v>
      </c>
      <c r="R2908" s="9">
        <v>0.6976</v>
      </c>
      <c r="S2908" s="9">
        <v>0.16127414634146386</v>
      </c>
      <c r="T2908" s="11">
        <v>0.28239845200000002</v>
      </c>
      <c r="U2908" s="9">
        <v>0</v>
      </c>
      <c r="V2908" s="10">
        <v>1.094717705E-2</v>
      </c>
      <c r="W2908" s="9">
        <v>6.0429217412360542E-2</v>
      </c>
      <c r="X2908" s="9">
        <v>0.21641434477615101</v>
      </c>
      <c r="Y2908" s="9">
        <v>0</v>
      </c>
      <c r="Z2908" s="9">
        <v>0</v>
      </c>
      <c r="AA2908" s="10">
        <v>0</v>
      </c>
      <c r="AB2908" s="9">
        <v>1.9999999552965164E-2</v>
      </c>
      <c r="AC2908" s="9">
        <v>0.74900000000000011</v>
      </c>
      <c r="AD2908" s="10">
        <v>0.655270466544153</v>
      </c>
      <c r="AE2908" s="10">
        <v>0.370754849591104</v>
      </c>
      <c r="AF2908" s="9">
        <v>0.62146006659080777</v>
      </c>
      <c r="AG2908" s="9">
        <v>0.32230057142857138</v>
      </c>
    </row>
    <row r="2909" spans="3:33">
      <c r="C2909" t="s">
        <v>402</v>
      </c>
      <c r="D2909">
        <v>2002</v>
      </c>
      <c r="E2909" s="9">
        <v>0.67665259900990105</v>
      </c>
      <c r="F2909" s="9">
        <v>1</v>
      </c>
      <c r="G2909" s="9">
        <v>0</v>
      </c>
      <c r="H2909" s="9">
        <v>0.5</v>
      </c>
      <c r="I2909" s="9">
        <v>6.6666666666666671E-3</v>
      </c>
      <c r="J2909" s="9">
        <v>3.0000000000000027E-2</v>
      </c>
      <c r="K2909" s="10">
        <v>0.54108333333333336</v>
      </c>
      <c r="L2909" s="9">
        <v>0.22239999999999999</v>
      </c>
      <c r="M2909" s="9">
        <v>0.5</v>
      </c>
      <c r="N2909" s="10">
        <v>0.36</v>
      </c>
      <c r="O2909" s="10">
        <v>1</v>
      </c>
      <c r="P2909" s="9">
        <v>0.32</v>
      </c>
      <c r="Q2909" s="10">
        <v>7.4999999999999997E-2</v>
      </c>
      <c r="R2909" s="9">
        <v>0.72410399999999997</v>
      </c>
      <c r="S2909" s="9">
        <v>0.15892487804878186</v>
      </c>
      <c r="T2909" s="11">
        <v>0.28239845200000002</v>
      </c>
      <c r="U2909" s="9">
        <v>0</v>
      </c>
      <c r="V2909" s="10">
        <v>1.0048747849999999E-2</v>
      </c>
      <c r="W2909" s="9">
        <v>6.0429217412360542E-2</v>
      </c>
      <c r="X2909" s="9">
        <v>0.21641434477615101</v>
      </c>
      <c r="Y2909" s="9">
        <v>0</v>
      </c>
      <c r="Z2909" s="9">
        <v>0</v>
      </c>
      <c r="AA2909" s="10">
        <v>0</v>
      </c>
      <c r="AB2909" s="9">
        <v>3.9999999105930328E-2</v>
      </c>
      <c r="AC2909" s="9">
        <v>0.73599999999999999</v>
      </c>
      <c r="AD2909" s="10">
        <v>0.65098963263805398</v>
      </c>
      <c r="AE2909" s="10">
        <v>0.35668007289540399</v>
      </c>
      <c r="AF2909" s="9">
        <v>0.75131903226378449</v>
      </c>
      <c r="AG2909" s="9">
        <v>0.32520157142857142</v>
      </c>
    </row>
    <row r="2910" spans="3:33">
      <c r="C2910" t="s">
        <v>402</v>
      </c>
      <c r="D2910">
        <v>2003</v>
      </c>
      <c r="E2910" s="9">
        <v>0.67665259900990105</v>
      </c>
      <c r="F2910" s="9">
        <v>1</v>
      </c>
      <c r="G2910" s="9">
        <v>0</v>
      </c>
      <c r="H2910" s="9">
        <v>0.5</v>
      </c>
      <c r="I2910" s="9">
        <v>6.6666666666666671E-3</v>
      </c>
      <c r="J2910" s="9">
        <v>3.0000000000000027E-2</v>
      </c>
      <c r="K2910" s="10">
        <v>0.54108333333333336</v>
      </c>
      <c r="L2910" s="9">
        <v>0.22260000000000002</v>
      </c>
      <c r="M2910" s="9">
        <v>0.5</v>
      </c>
      <c r="N2910" s="10">
        <v>0.36</v>
      </c>
      <c r="O2910" s="10">
        <v>1</v>
      </c>
      <c r="P2910" s="9">
        <v>0.32</v>
      </c>
      <c r="Q2910" s="10">
        <v>7.4999999999999997E-2</v>
      </c>
      <c r="R2910" s="9">
        <v>0.70697600000000005</v>
      </c>
      <c r="S2910" s="9">
        <v>0.156793658536586</v>
      </c>
      <c r="T2910" s="11">
        <v>0.28239845200000002</v>
      </c>
      <c r="U2910" s="9">
        <v>0</v>
      </c>
      <c r="V2910" s="10">
        <v>9.1503186499999993E-3</v>
      </c>
      <c r="W2910" s="9">
        <v>6.0429217412360542E-2</v>
      </c>
      <c r="X2910" s="9">
        <v>0.21641434477615101</v>
      </c>
      <c r="Y2910" s="9">
        <v>0</v>
      </c>
      <c r="Z2910" s="9">
        <v>0</v>
      </c>
      <c r="AA2910" s="10">
        <v>0</v>
      </c>
      <c r="AB2910" s="9">
        <v>5.9999998658895493E-2</v>
      </c>
      <c r="AC2910" s="9">
        <v>0.7340000000000001</v>
      </c>
      <c r="AD2910" s="10">
        <v>0.667606743387684</v>
      </c>
      <c r="AE2910" s="10">
        <v>0.33643397467178798</v>
      </c>
      <c r="AF2910" s="9">
        <v>0.87705940683984107</v>
      </c>
      <c r="AG2910" s="9">
        <v>0.32577514285714287</v>
      </c>
    </row>
    <row r="2911" spans="3:33">
      <c r="C2911" t="s">
        <v>402</v>
      </c>
      <c r="D2911">
        <v>2004</v>
      </c>
      <c r="E2911" s="9">
        <v>0.67665259900990105</v>
      </c>
      <c r="F2911" s="9">
        <v>1</v>
      </c>
      <c r="G2911" s="9">
        <v>0</v>
      </c>
      <c r="H2911" s="9">
        <v>0.5</v>
      </c>
      <c r="I2911" s="9">
        <v>6.6666666666666671E-3</v>
      </c>
      <c r="J2911" s="9">
        <v>3.0000000000000027E-2</v>
      </c>
      <c r="K2911" s="10">
        <v>0.54108333333333336</v>
      </c>
      <c r="L2911" s="9">
        <v>0.2228</v>
      </c>
      <c r="M2911" s="9">
        <v>0.5</v>
      </c>
      <c r="N2911" s="10">
        <v>0.36</v>
      </c>
      <c r="O2911" s="10">
        <v>1</v>
      </c>
      <c r="P2911" s="9">
        <v>0.32</v>
      </c>
      <c r="Q2911" s="10">
        <v>7.4999999999999997E-2</v>
      </c>
      <c r="R2911" s="9">
        <v>0.68984800000000002</v>
      </c>
      <c r="S2911" s="9">
        <v>0.15469024390243991</v>
      </c>
      <c r="T2911" s="11">
        <v>0.28239845200000002</v>
      </c>
      <c r="U2911" s="9">
        <v>0</v>
      </c>
      <c r="V2911" s="10">
        <v>8.2518894499999992E-3</v>
      </c>
      <c r="W2911" s="9">
        <v>6.0429217412360542E-2</v>
      </c>
      <c r="X2911" s="9">
        <v>0.21641434477615101</v>
      </c>
      <c r="Y2911" s="9">
        <v>0</v>
      </c>
      <c r="Z2911" s="9">
        <v>0</v>
      </c>
      <c r="AA2911" s="10">
        <v>0</v>
      </c>
      <c r="AB2911" s="9">
        <v>7.9999998211860657E-2</v>
      </c>
      <c r="AC2911" s="9">
        <v>0.67200000000000004</v>
      </c>
      <c r="AD2911" s="10">
        <v>0.63860131836604206</v>
      </c>
      <c r="AE2911" s="10">
        <v>0.34322615095770603</v>
      </c>
      <c r="AF2911" s="9">
        <v>1</v>
      </c>
      <c r="AG2911" s="9">
        <v>0.34386757142857138</v>
      </c>
    </row>
    <row r="2912" spans="3:33">
      <c r="C2912" t="s">
        <v>402</v>
      </c>
      <c r="D2912">
        <v>2005</v>
      </c>
      <c r="E2912" s="9">
        <v>0.67665259900990105</v>
      </c>
      <c r="F2912" s="9">
        <v>1</v>
      </c>
      <c r="G2912" s="9">
        <v>0</v>
      </c>
      <c r="H2912" s="9">
        <v>0.5</v>
      </c>
      <c r="I2912" s="9">
        <v>6.6666666666666671E-3</v>
      </c>
      <c r="J2912" s="9">
        <v>3.0000000000000027E-2</v>
      </c>
      <c r="K2912" s="10">
        <v>0.54108333333333336</v>
      </c>
      <c r="L2912" s="9">
        <v>0.223</v>
      </c>
      <c r="M2912" s="9">
        <v>0.61299479166666671</v>
      </c>
      <c r="N2912" s="10">
        <v>0.36</v>
      </c>
      <c r="O2912" s="10">
        <v>1</v>
      </c>
      <c r="P2912" s="9">
        <v>0.32</v>
      </c>
      <c r="Q2912" s="10">
        <v>7.4999999999999997E-2</v>
      </c>
      <c r="R2912" s="9">
        <v>0.70005333333333342</v>
      </c>
      <c r="S2912" s="9">
        <v>0.15247756097560994</v>
      </c>
      <c r="T2912" s="11">
        <v>0.28239845200000002</v>
      </c>
      <c r="U2912" s="9">
        <v>0</v>
      </c>
      <c r="V2912" s="10">
        <v>7.3534602499999999E-3</v>
      </c>
      <c r="W2912" s="9">
        <v>6.0429217412360542E-2</v>
      </c>
      <c r="X2912" s="9">
        <v>0.21641434477615101</v>
      </c>
      <c r="Y2912" s="9">
        <v>0</v>
      </c>
      <c r="Z2912" s="9">
        <v>0</v>
      </c>
      <c r="AA2912" s="10">
        <v>0</v>
      </c>
      <c r="AB2912" s="9">
        <v>9.9999997764825821E-2</v>
      </c>
      <c r="AC2912" s="9">
        <v>0.65200000000000002</v>
      </c>
      <c r="AD2912" s="10">
        <v>0.63766332411414806</v>
      </c>
      <c r="AE2912" s="10">
        <v>0.36440498623315004</v>
      </c>
      <c r="AF2912" s="9">
        <v>1</v>
      </c>
      <c r="AG2912" s="9">
        <v>0.36196</v>
      </c>
    </row>
    <row r="2913" spans="3:33">
      <c r="C2913" t="s">
        <v>402</v>
      </c>
      <c r="D2913">
        <v>2006</v>
      </c>
      <c r="E2913" s="9">
        <v>0.67665259900990105</v>
      </c>
      <c r="F2913" s="9">
        <v>1</v>
      </c>
      <c r="G2913" s="9">
        <v>0</v>
      </c>
      <c r="H2913" s="9">
        <v>0.5</v>
      </c>
      <c r="I2913" s="9">
        <v>6.6666666666666671E-3</v>
      </c>
      <c r="J2913" s="9">
        <v>3.0000000000000027E-2</v>
      </c>
      <c r="K2913" s="10">
        <v>0.54108333333333336</v>
      </c>
      <c r="L2913" s="9">
        <v>0.22239999999999999</v>
      </c>
      <c r="M2913" s="9">
        <v>0.5</v>
      </c>
      <c r="N2913" s="10">
        <v>0.36</v>
      </c>
      <c r="O2913" s="10">
        <v>1</v>
      </c>
      <c r="P2913" s="9">
        <v>0.32</v>
      </c>
      <c r="Q2913" s="10">
        <v>7.4999999999999997E-2</v>
      </c>
      <c r="R2913" s="9">
        <v>0.69102666666666668</v>
      </c>
      <c r="S2913" s="9">
        <v>0.15009804878048816</v>
      </c>
      <c r="T2913" s="11">
        <v>0.28239845200000002</v>
      </c>
      <c r="U2913" s="9">
        <v>0</v>
      </c>
      <c r="V2913" s="10">
        <v>6.8967133333333337E-3</v>
      </c>
      <c r="W2913" s="9">
        <v>6.0429217412360542E-2</v>
      </c>
      <c r="X2913" s="9">
        <v>0.21641434477615101</v>
      </c>
      <c r="Y2913" s="9">
        <v>0</v>
      </c>
      <c r="Z2913" s="9">
        <v>0</v>
      </c>
      <c r="AA2913" s="10">
        <v>0</v>
      </c>
      <c r="AB2913" s="9">
        <v>0.11999999731779099</v>
      </c>
      <c r="AC2913" s="9">
        <v>0.622</v>
      </c>
      <c r="AD2913" s="10">
        <v>0.67031009797924601</v>
      </c>
      <c r="AE2913" s="10">
        <v>0.29751026970743399</v>
      </c>
      <c r="AF2913" s="9">
        <v>1</v>
      </c>
      <c r="AG2913" s="9">
        <v>0.38005242857142857</v>
      </c>
    </row>
    <row r="2914" spans="3:33">
      <c r="C2914" t="s">
        <v>402</v>
      </c>
      <c r="D2914">
        <v>2007</v>
      </c>
      <c r="E2914" s="9">
        <v>0.67665259900990105</v>
      </c>
      <c r="F2914" s="9">
        <v>1</v>
      </c>
      <c r="G2914" s="9">
        <v>0</v>
      </c>
      <c r="H2914" s="9">
        <v>0.5</v>
      </c>
      <c r="I2914" s="9">
        <v>6.6666666666666671E-3</v>
      </c>
      <c r="J2914" s="9">
        <v>3.0000000000000027E-2</v>
      </c>
      <c r="K2914" s="10">
        <v>0.54108333333333336</v>
      </c>
      <c r="L2914" s="9">
        <v>0.2218</v>
      </c>
      <c r="M2914" s="9">
        <v>0.5</v>
      </c>
      <c r="N2914" s="10">
        <v>0.36</v>
      </c>
      <c r="O2914" s="10">
        <v>1</v>
      </c>
      <c r="P2914" s="9">
        <v>0.32</v>
      </c>
      <c r="Q2914" s="10">
        <v>7.4999999999999997E-2</v>
      </c>
      <c r="R2914" s="9">
        <v>0.68200000000000005</v>
      </c>
      <c r="S2914" s="9">
        <v>0.14760487804878208</v>
      </c>
      <c r="T2914" s="11">
        <v>0.28239845200000002</v>
      </c>
      <c r="U2914" s="9">
        <v>0</v>
      </c>
      <c r="V2914" s="10">
        <v>6.4399664166666665E-3</v>
      </c>
      <c r="W2914" s="9">
        <v>6.0429217412360542E-2</v>
      </c>
      <c r="X2914" s="9">
        <v>0.21641434477615101</v>
      </c>
      <c r="Y2914" s="9">
        <v>0</v>
      </c>
      <c r="Z2914" s="9">
        <v>0</v>
      </c>
      <c r="AA2914" s="10">
        <v>0</v>
      </c>
      <c r="AB2914" s="9">
        <v>0.13999999687075615</v>
      </c>
      <c r="AC2914" s="9">
        <v>0.626</v>
      </c>
      <c r="AD2914" s="10">
        <v>0.68050894548590801</v>
      </c>
      <c r="AE2914" s="10">
        <v>0.300492382780086</v>
      </c>
      <c r="AF2914" s="9">
        <v>1</v>
      </c>
      <c r="AG2914" s="9">
        <v>0.39814485714285713</v>
      </c>
    </row>
    <row r="2915" spans="3:33">
      <c r="C2915" t="s">
        <v>402</v>
      </c>
      <c r="D2915">
        <v>2008</v>
      </c>
      <c r="E2915" s="9">
        <v>0.67665259900990105</v>
      </c>
      <c r="F2915" s="9">
        <v>1</v>
      </c>
      <c r="G2915" s="9">
        <v>0</v>
      </c>
      <c r="H2915" s="9">
        <v>0.5</v>
      </c>
      <c r="I2915" s="9">
        <v>6.6666666666666671E-3</v>
      </c>
      <c r="J2915" s="9">
        <v>3.0000000000000027E-2</v>
      </c>
      <c r="K2915" s="10">
        <v>0.54108333333333336</v>
      </c>
      <c r="L2915" s="9">
        <v>0.22120000000000001</v>
      </c>
      <c r="M2915" s="9">
        <v>0.5</v>
      </c>
      <c r="N2915" s="10">
        <v>0.36</v>
      </c>
      <c r="O2915" s="10">
        <v>1</v>
      </c>
      <c r="P2915" s="9">
        <v>0.32</v>
      </c>
      <c r="Q2915" s="10">
        <v>7.4999999999999997E-2</v>
      </c>
      <c r="R2915" s="9">
        <v>0.68200000000000005</v>
      </c>
      <c r="S2915" s="9">
        <v>0.14503853658536603</v>
      </c>
      <c r="T2915" s="11">
        <v>0.28239845200000002</v>
      </c>
      <c r="U2915" s="9">
        <v>0</v>
      </c>
      <c r="V2915" s="10">
        <v>5.9832195000000003E-3</v>
      </c>
      <c r="W2915" s="9">
        <v>6.0429217412360542E-2</v>
      </c>
      <c r="X2915" s="9">
        <v>0.21641434477615101</v>
      </c>
      <c r="Y2915" s="9">
        <v>0</v>
      </c>
      <c r="Z2915" s="9">
        <v>0</v>
      </c>
      <c r="AA2915" s="10">
        <v>0</v>
      </c>
      <c r="AB2915" s="9">
        <v>0.15999999642372131</v>
      </c>
      <c r="AC2915" s="9">
        <v>0.626</v>
      </c>
      <c r="AD2915" s="10">
        <v>0.64188847493521395</v>
      </c>
      <c r="AE2915" s="10">
        <v>0.30983365848564798</v>
      </c>
      <c r="AF2915" s="9">
        <v>1</v>
      </c>
      <c r="AG2915" s="9">
        <v>0.4162372857142857</v>
      </c>
    </row>
    <row r="2916" spans="3:33">
      <c r="C2916" t="s">
        <v>402</v>
      </c>
      <c r="D2916">
        <v>2009</v>
      </c>
      <c r="E2916" s="9">
        <v>0.67665259900990105</v>
      </c>
      <c r="F2916" s="9">
        <v>1</v>
      </c>
      <c r="G2916" s="9">
        <v>1.9999999552965164E-2</v>
      </c>
      <c r="H2916" s="9">
        <v>0.5</v>
      </c>
      <c r="I2916" s="9">
        <v>6.6666666666666671E-3</v>
      </c>
      <c r="J2916" s="9">
        <v>4.9399999566376196E-2</v>
      </c>
      <c r="K2916" s="10">
        <v>0.54108333333333336</v>
      </c>
      <c r="L2916" s="9">
        <v>0.22059999999999999</v>
      </c>
      <c r="M2916" s="9">
        <v>0.5</v>
      </c>
      <c r="N2916" s="10">
        <v>0.36</v>
      </c>
      <c r="O2916" s="10">
        <v>1</v>
      </c>
      <c r="P2916" s="9">
        <v>0.32</v>
      </c>
      <c r="Q2916" s="10">
        <v>7.4999999999999997E-2</v>
      </c>
      <c r="R2916" s="9">
        <v>0.68200000000000005</v>
      </c>
      <c r="S2916" s="9">
        <v>0.17613776515853663</v>
      </c>
      <c r="T2916" s="11">
        <v>0.28239845200000002</v>
      </c>
      <c r="U2916" s="9">
        <v>0</v>
      </c>
      <c r="V2916" s="10">
        <v>6.102883887325293E-3</v>
      </c>
      <c r="W2916" s="9">
        <v>6.0429217412360542E-2</v>
      </c>
      <c r="X2916" s="9">
        <v>0.21641434477615101</v>
      </c>
      <c r="Y2916" s="9">
        <v>0</v>
      </c>
      <c r="Z2916" s="9">
        <v>0</v>
      </c>
      <c r="AA2916" s="10">
        <v>0</v>
      </c>
      <c r="AB2916" s="9">
        <v>0.17999999597668648</v>
      </c>
      <c r="AC2916" s="9">
        <v>0.64700000000000002</v>
      </c>
      <c r="AD2916" s="10">
        <v>0.681479636802934</v>
      </c>
      <c r="AE2916" s="10">
        <v>0.32571109866255804</v>
      </c>
      <c r="AF2916" s="9">
        <v>1</v>
      </c>
      <c r="AG2916" s="9">
        <v>0.43432971428571426</v>
      </c>
    </row>
    <row r="2917" spans="3:33">
      <c r="C2917" t="s">
        <v>402</v>
      </c>
      <c r="D2917">
        <v>2010</v>
      </c>
      <c r="E2917" s="9">
        <v>0.67665259900990105</v>
      </c>
      <c r="F2917" s="9">
        <v>1</v>
      </c>
      <c r="G2917" s="9">
        <v>3.9999999105930328E-2</v>
      </c>
      <c r="H2917" s="9">
        <v>0.5</v>
      </c>
      <c r="I2917" s="9">
        <v>6.6666666666666671E-3</v>
      </c>
      <c r="J2917" s="9">
        <v>6.8799999132752365E-2</v>
      </c>
      <c r="K2917" s="10">
        <v>0.54108333333333336</v>
      </c>
      <c r="L2917" s="9">
        <v>0.22280599995069203</v>
      </c>
      <c r="M2917" s="9">
        <v>0.5</v>
      </c>
      <c r="N2917" s="10">
        <v>0.36</v>
      </c>
      <c r="O2917" s="10">
        <v>1</v>
      </c>
      <c r="P2917" s="9">
        <v>0.32</v>
      </c>
      <c r="Q2917" s="10">
        <v>7.4999999999999997E-2</v>
      </c>
      <c r="R2917" s="9">
        <v>0.68200000000000005</v>
      </c>
      <c r="S2917" s="9">
        <v>0.20723699373170745</v>
      </c>
      <c r="T2917" s="11">
        <v>0.28239845200000002</v>
      </c>
      <c r="U2917" s="9">
        <v>0</v>
      </c>
      <c r="V2917" s="10">
        <v>6.2225482746505849E-3</v>
      </c>
      <c r="W2917" s="9">
        <v>6.0429217412360542E-2</v>
      </c>
      <c r="X2917" s="9">
        <v>0.21641434477615101</v>
      </c>
      <c r="Y2917" s="9">
        <v>0</v>
      </c>
      <c r="Z2917" s="9">
        <v>0</v>
      </c>
      <c r="AA2917" s="10">
        <v>0</v>
      </c>
      <c r="AB2917" s="9">
        <v>0.19999999552965164</v>
      </c>
      <c r="AC2917" s="9">
        <v>0.67299999999999993</v>
      </c>
      <c r="AD2917" s="10">
        <v>0.67966484047546849</v>
      </c>
      <c r="AE2917" s="10">
        <v>0.32745398763697581</v>
      </c>
      <c r="AF2917" s="9">
        <v>1</v>
      </c>
      <c r="AG2917" s="9">
        <v>0.42998641723993741</v>
      </c>
    </row>
    <row r="2918" spans="3:33">
      <c r="C2918" t="s">
        <v>404</v>
      </c>
      <c r="D2918">
        <v>1995</v>
      </c>
      <c r="E2918" s="9">
        <v>0.30024881808838644</v>
      </c>
      <c r="F2918" s="9">
        <v>8.2240000000000008E-2</v>
      </c>
      <c r="G2918" s="9">
        <v>0</v>
      </c>
      <c r="H2918" s="9">
        <v>0.30000000000000004</v>
      </c>
      <c r="I2918" s="9">
        <v>0</v>
      </c>
      <c r="J2918" s="9">
        <v>0</v>
      </c>
      <c r="K2918" s="10">
        <v>0.22075000000000003</v>
      </c>
      <c r="L2918" s="9">
        <v>0.11</v>
      </c>
      <c r="M2918" s="9">
        <v>0.5</v>
      </c>
      <c r="N2918" s="10">
        <v>1</v>
      </c>
      <c r="O2918" s="10">
        <v>0.18</v>
      </c>
      <c r="P2918" s="9">
        <v>0</v>
      </c>
      <c r="Q2918" s="10">
        <v>6.7499999999999991E-2</v>
      </c>
      <c r="R2918" s="9">
        <v>0.30599999999999994</v>
      </c>
      <c r="S2918" s="9">
        <v>0.16326829268292808</v>
      </c>
      <c r="T2918" s="11">
        <v>0.15584415600000001</v>
      </c>
      <c r="U2918" s="9">
        <v>0</v>
      </c>
      <c r="V2918" s="10">
        <v>4.6901182499999999E-3</v>
      </c>
      <c r="W2918" s="9">
        <v>9.0033750858380224E-2</v>
      </c>
      <c r="X2918" s="9">
        <v>0.117410344315455</v>
      </c>
      <c r="Y2918" s="9">
        <v>0</v>
      </c>
      <c r="Z2918" s="9">
        <v>0.2</v>
      </c>
      <c r="AA2918" s="10">
        <v>8.6801967511263581E-2</v>
      </c>
      <c r="AB2918" s="9">
        <v>0</v>
      </c>
      <c r="AC2918" s="9">
        <v>0.77900000000000003</v>
      </c>
      <c r="AD2918" s="10">
        <v>0.67241753458530429</v>
      </c>
      <c r="AE2918" s="10">
        <v>0.69919493376423447</v>
      </c>
      <c r="AF2918" s="9">
        <v>0.10984489820744066</v>
      </c>
      <c r="AG2918" s="9">
        <v>0.68707442857142864</v>
      </c>
    </row>
    <row r="2919" spans="3:33">
      <c r="C2919" t="s">
        <v>404</v>
      </c>
      <c r="D2919">
        <v>1996</v>
      </c>
      <c r="E2919" s="9">
        <v>0.30024881808838644</v>
      </c>
      <c r="F2919" s="9">
        <v>8.6972000000000008E-2</v>
      </c>
      <c r="G2919" s="9">
        <v>0</v>
      </c>
      <c r="H2919" s="9">
        <v>0.30000000000000004</v>
      </c>
      <c r="I2919" s="9">
        <v>0</v>
      </c>
      <c r="J2919" s="9">
        <v>0</v>
      </c>
      <c r="K2919" s="10">
        <v>0.22075000000000003</v>
      </c>
      <c r="L2919" s="9">
        <v>0.10920000000000001</v>
      </c>
      <c r="M2919" s="9">
        <v>0.5</v>
      </c>
      <c r="N2919" s="10">
        <v>1</v>
      </c>
      <c r="O2919" s="10">
        <v>0.15</v>
      </c>
      <c r="P2919" s="9">
        <v>0</v>
      </c>
      <c r="Q2919" s="10">
        <v>6.7499999999999991E-2</v>
      </c>
      <c r="R2919" s="9">
        <v>0.30599999999999994</v>
      </c>
      <c r="S2919" s="9">
        <v>0.15824390243902597</v>
      </c>
      <c r="T2919" s="11">
        <v>0.15584415600000001</v>
      </c>
      <c r="U2919" s="9">
        <v>0</v>
      </c>
      <c r="V2919" s="10">
        <v>4.7613975000000003E-3</v>
      </c>
      <c r="W2919" s="9">
        <v>9.0033750858380224E-2</v>
      </c>
      <c r="X2919" s="9">
        <v>0.117410344315455</v>
      </c>
      <c r="Y2919" s="9">
        <v>0</v>
      </c>
      <c r="Z2919" s="9">
        <v>0.2</v>
      </c>
      <c r="AA2919" s="10">
        <v>8.6801967511263581E-2</v>
      </c>
      <c r="AB2919" s="9">
        <v>0</v>
      </c>
      <c r="AC2919" s="9">
        <v>0.76400000000000001</v>
      </c>
      <c r="AD2919" s="10">
        <v>0.67593625970066795</v>
      </c>
      <c r="AE2919" s="10">
        <v>0.70326013640139795</v>
      </c>
      <c r="AF2919" s="9">
        <v>0.13845882890159777</v>
      </c>
      <c r="AG2919" s="9">
        <v>0.70946342857142852</v>
      </c>
    </row>
    <row r="2920" spans="3:33">
      <c r="C2920" t="s">
        <v>404</v>
      </c>
      <c r="D2920">
        <v>1997</v>
      </c>
      <c r="E2920" s="9">
        <v>0.30024881808838644</v>
      </c>
      <c r="F2920" s="9">
        <v>9.1704000000000008E-2</v>
      </c>
      <c r="G2920" s="9">
        <v>0</v>
      </c>
      <c r="H2920" s="9">
        <v>0.30000000000000004</v>
      </c>
      <c r="I2920" s="9">
        <v>0</v>
      </c>
      <c r="J2920" s="9">
        <v>0</v>
      </c>
      <c r="K2920" s="10">
        <v>0.22075000000000003</v>
      </c>
      <c r="L2920" s="9">
        <v>0.1084</v>
      </c>
      <c r="M2920" s="9">
        <v>0.5</v>
      </c>
      <c r="N2920" s="10">
        <v>1</v>
      </c>
      <c r="O2920" s="10">
        <v>0.19</v>
      </c>
      <c r="P2920" s="9">
        <v>0</v>
      </c>
      <c r="Q2920" s="10">
        <v>6.7499999999999991E-2</v>
      </c>
      <c r="R2920" s="9">
        <v>0.30599999999999994</v>
      </c>
      <c r="S2920" s="9">
        <v>0.15578048780487785</v>
      </c>
      <c r="T2920" s="11">
        <v>0.15584415600000001</v>
      </c>
      <c r="U2920" s="9">
        <v>0</v>
      </c>
      <c r="V2920" s="10">
        <v>4.8326767499999998E-3</v>
      </c>
      <c r="W2920" s="9">
        <v>9.0033750858380224E-2</v>
      </c>
      <c r="X2920" s="9">
        <v>0.117410344315455</v>
      </c>
      <c r="Y2920" s="9">
        <v>0</v>
      </c>
      <c r="Z2920" s="9">
        <v>0.2</v>
      </c>
      <c r="AA2920" s="10">
        <v>8.6801967511263581E-2</v>
      </c>
      <c r="AB2920" s="9">
        <v>0</v>
      </c>
      <c r="AC2920" s="9">
        <v>0.76400000000000001</v>
      </c>
      <c r="AD2920" s="10">
        <v>0.66548192520840999</v>
      </c>
      <c r="AE2920" s="10">
        <v>0.731542406995626</v>
      </c>
      <c r="AF2920" s="9">
        <v>0.1684472951877089</v>
      </c>
      <c r="AG2920" s="9">
        <v>0.75395628571428575</v>
      </c>
    </row>
    <row r="2921" spans="3:33">
      <c r="C2921" t="s">
        <v>404</v>
      </c>
      <c r="D2921">
        <v>1998</v>
      </c>
      <c r="E2921" s="9">
        <v>0.30024881808838644</v>
      </c>
      <c r="F2921" s="9">
        <v>9.6435999999999994E-2</v>
      </c>
      <c r="G2921" s="9">
        <v>0</v>
      </c>
      <c r="H2921" s="9">
        <v>0.30000000000000004</v>
      </c>
      <c r="I2921" s="9">
        <v>0</v>
      </c>
      <c r="J2921" s="9">
        <v>0</v>
      </c>
      <c r="K2921" s="10">
        <v>0.22075000000000003</v>
      </c>
      <c r="L2921" s="9">
        <v>0.1076</v>
      </c>
      <c r="M2921" s="9">
        <v>0.5</v>
      </c>
      <c r="N2921" s="10">
        <v>1</v>
      </c>
      <c r="O2921" s="10">
        <v>0.19</v>
      </c>
      <c r="P2921" s="9">
        <v>0</v>
      </c>
      <c r="Q2921" s="10">
        <v>6.7499999999999991E-2</v>
      </c>
      <c r="R2921" s="9">
        <v>0.39574666666666669</v>
      </c>
      <c r="S2921" s="9">
        <v>0.15414146341463608</v>
      </c>
      <c r="T2921" s="11">
        <v>0.15584415600000001</v>
      </c>
      <c r="U2921" s="9">
        <v>0</v>
      </c>
      <c r="V2921" s="10">
        <v>4.9039560000000001E-3</v>
      </c>
      <c r="W2921" s="9">
        <v>9.0033750858380224E-2</v>
      </c>
      <c r="X2921" s="9">
        <v>0.117410344315455</v>
      </c>
      <c r="Y2921" s="9">
        <v>0</v>
      </c>
      <c r="Z2921" s="9">
        <v>0.2</v>
      </c>
      <c r="AA2921" s="10">
        <v>8.6801967511263581E-2</v>
      </c>
      <c r="AB2921" s="9">
        <v>0</v>
      </c>
      <c r="AC2921" s="9">
        <v>0.76500000000000001</v>
      </c>
      <c r="AD2921" s="10">
        <v>0.65502759071615202</v>
      </c>
      <c r="AE2921" s="10">
        <v>0.75982467758985395</v>
      </c>
      <c r="AF2921" s="9">
        <v>0.28264522471890224</v>
      </c>
      <c r="AG2921" s="9">
        <v>0.78598242857142864</v>
      </c>
    </row>
    <row r="2922" spans="3:33">
      <c r="C2922" t="s">
        <v>404</v>
      </c>
      <c r="D2922">
        <v>1999</v>
      </c>
      <c r="E2922" s="9">
        <v>0.30024881808838644</v>
      </c>
      <c r="F2922" s="9">
        <v>0.10116799999999999</v>
      </c>
      <c r="G2922" s="9">
        <v>0</v>
      </c>
      <c r="H2922" s="9">
        <v>0.30000000000000004</v>
      </c>
      <c r="I2922" s="9">
        <v>0</v>
      </c>
      <c r="J2922" s="9">
        <v>0</v>
      </c>
      <c r="K2922" s="10">
        <v>0.22075000000000003</v>
      </c>
      <c r="L2922" s="9">
        <v>0.10679999999999999</v>
      </c>
      <c r="M2922" s="9">
        <v>0.5</v>
      </c>
      <c r="N2922" s="10">
        <v>1</v>
      </c>
      <c r="O2922" s="10">
        <v>0.19</v>
      </c>
      <c r="P2922" s="9">
        <v>0</v>
      </c>
      <c r="Q2922" s="10">
        <v>6.7499999999999991E-2</v>
      </c>
      <c r="R2922" s="9">
        <v>0.48549333333333333</v>
      </c>
      <c r="S2922" s="9">
        <v>0.15142439024390397</v>
      </c>
      <c r="T2922" s="11">
        <v>0.15584415600000001</v>
      </c>
      <c r="U2922" s="9">
        <v>0</v>
      </c>
      <c r="V2922" s="10">
        <v>4.9752352499999996E-3</v>
      </c>
      <c r="W2922" s="9">
        <v>9.0033750858380224E-2</v>
      </c>
      <c r="X2922" s="9">
        <v>0.117410344315455</v>
      </c>
      <c r="Y2922" s="9">
        <v>0</v>
      </c>
      <c r="Z2922" s="9">
        <v>0.2</v>
      </c>
      <c r="AA2922" s="10">
        <v>8.6801967511263581E-2</v>
      </c>
      <c r="AB2922" s="9">
        <v>0</v>
      </c>
      <c r="AC2922" s="9">
        <v>0.76200000000000001</v>
      </c>
      <c r="AD2922" s="10">
        <v>0.67542654399356805</v>
      </c>
      <c r="AE2922" s="10">
        <v>0.76575785041588895</v>
      </c>
      <c r="AF2922" s="9">
        <v>0.51472880426592116</v>
      </c>
      <c r="AG2922" s="9">
        <v>0.85227800000000009</v>
      </c>
    </row>
    <row r="2923" spans="3:33">
      <c r="C2923" t="s">
        <v>404</v>
      </c>
      <c r="D2923">
        <v>2000</v>
      </c>
      <c r="E2923" s="9">
        <v>0.30024881808838644</v>
      </c>
      <c r="F2923" s="9">
        <v>0.10589999999999999</v>
      </c>
      <c r="G2923" s="9">
        <v>0</v>
      </c>
      <c r="H2923" s="9">
        <v>0.30000000000000004</v>
      </c>
      <c r="I2923" s="9">
        <v>0</v>
      </c>
      <c r="J2923" s="9">
        <v>0</v>
      </c>
      <c r="K2923" s="10">
        <v>0.22075000000000003</v>
      </c>
      <c r="L2923" s="9">
        <v>0.106</v>
      </c>
      <c r="M2923" s="9">
        <v>0.5</v>
      </c>
      <c r="N2923" s="10">
        <v>1</v>
      </c>
      <c r="O2923" s="10">
        <v>0.18</v>
      </c>
      <c r="P2923" s="9">
        <v>0</v>
      </c>
      <c r="Q2923" s="10">
        <v>6.7499999999999991E-2</v>
      </c>
      <c r="R2923" s="9">
        <v>0.57523999999999997</v>
      </c>
      <c r="S2923" s="9">
        <v>0.14277560975609793</v>
      </c>
      <c r="T2923" s="11">
        <v>0.15584415600000001</v>
      </c>
      <c r="U2923" s="9">
        <v>0</v>
      </c>
      <c r="V2923" s="10">
        <v>5.0465144999999999E-3</v>
      </c>
      <c r="W2923" s="9">
        <v>9.0033750858380224E-2</v>
      </c>
      <c r="X2923" s="9">
        <v>0.117410344315455</v>
      </c>
      <c r="Y2923" s="9">
        <v>0</v>
      </c>
      <c r="Z2923" s="9">
        <v>0.2</v>
      </c>
      <c r="AA2923" s="10">
        <v>8.6801967511263581E-2</v>
      </c>
      <c r="AB2923" s="9">
        <v>0</v>
      </c>
      <c r="AC2923" s="9">
        <v>0.77300000000000002</v>
      </c>
      <c r="AD2923" s="10">
        <v>0.69582549727098397</v>
      </c>
      <c r="AE2923" s="10">
        <v>0.77169102324192396</v>
      </c>
      <c r="AF2923" s="9">
        <v>0.81979859103994113</v>
      </c>
      <c r="AG2923" s="9">
        <v>0.83048642857142863</v>
      </c>
    </row>
    <row r="2924" spans="3:33">
      <c r="C2924" t="s">
        <v>404</v>
      </c>
      <c r="D2924">
        <v>2001</v>
      </c>
      <c r="E2924" s="9">
        <v>0.30024881808838644</v>
      </c>
      <c r="F2924" s="9">
        <v>0.10235200000000001</v>
      </c>
      <c r="G2924" s="9">
        <v>0</v>
      </c>
      <c r="H2924" s="9">
        <v>0.30000000000000004</v>
      </c>
      <c r="I2924" s="9">
        <v>0</v>
      </c>
      <c r="J2924" s="9">
        <v>0</v>
      </c>
      <c r="K2924" s="10">
        <v>0.22075000000000003</v>
      </c>
      <c r="L2924" s="9">
        <v>0.10539999999999999</v>
      </c>
      <c r="M2924" s="9">
        <v>0.5</v>
      </c>
      <c r="N2924" s="10">
        <v>1</v>
      </c>
      <c r="O2924" s="10">
        <v>0.2</v>
      </c>
      <c r="P2924" s="9">
        <v>0</v>
      </c>
      <c r="Q2924" s="10">
        <v>6.7499999999999991E-2</v>
      </c>
      <c r="R2924" s="9">
        <v>0.65197333333333329</v>
      </c>
      <c r="S2924" s="9">
        <v>0.13764878048780593</v>
      </c>
      <c r="T2924" s="11">
        <v>0.15584415600000001</v>
      </c>
      <c r="U2924" s="9">
        <v>0</v>
      </c>
      <c r="V2924" s="10">
        <v>5.1120734000000001E-3</v>
      </c>
      <c r="W2924" s="9">
        <v>9.0033750858380224E-2</v>
      </c>
      <c r="X2924" s="9">
        <v>0.117410344315455</v>
      </c>
      <c r="Y2924" s="9">
        <v>0</v>
      </c>
      <c r="Z2924" s="9">
        <v>0.2</v>
      </c>
      <c r="AA2924" s="10">
        <v>8.6801967511263581E-2</v>
      </c>
      <c r="AB2924" s="9">
        <v>0</v>
      </c>
      <c r="AC2924" s="9">
        <v>0.77599999999999991</v>
      </c>
      <c r="AD2924" s="10">
        <v>0.67458752230899399</v>
      </c>
      <c r="AE2924" s="10">
        <v>0.76335203160871201</v>
      </c>
      <c r="AF2924" s="9">
        <v>0.87001688187652659</v>
      </c>
      <c r="AG2924" s="9">
        <v>0.84243285714285721</v>
      </c>
    </row>
    <row r="2925" spans="3:33">
      <c r="C2925" t="s">
        <v>404</v>
      </c>
      <c r="D2925">
        <v>2002</v>
      </c>
      <c r="E2925" s="9">
        <v>0.30024881808838644</v>
      </c>
      <c r="F2925" s="9">
        <v>9.8804000000000003E-2</v>
      </c>
      <c r="G2925" s="9">
        <v>0</v>
      </c>
      <c r="H2925" s="9">
        <v>0.30000000000000004</v>
      </c>
      <c r="I2925" s="9">
        <v>0</v>
      </c>
      <c r="J2925" s="9">
        <v>0</v>
      </c>
      <c r="K2925" s="10">
        <v>0.22075000000000003</v>
      </c>
      <c r="L2925" s="9">
        <v>0.1048</v>
      </c>
      <c r="M2925" s="9">
        <v>0.5</v>
      </c>
      <c r="N2925" s="10">
        <v>1</v>
      </c>
      <c r="O2925" s="10">
        <v>0.2</v>
      </c>
      <c r="P2925" s="9">
        <v>0</v>
      </c>
      <c r="Q2925" s="10">
        <v>6.7499999999999991E-2</v>
      </c>
      <c r="R2925" s="9">
        <v>0.72662666666666664</v>
      </c>
      <c r="S2925" s="9">
        <v>0.13552682926829396</v>
      </c>
      <c r="T2925" s="11">
        <v>0.15584415600000001</v>
      </c>
      <c r="U2925" s="9">
        <v>0</v>
      </c>
      <c r="V2925" s="10">
        <v>5.1776323000000003E-3</v>
      </c>
      <c r="W2925" s="9">
        <v>9.0033750858380224E-2</v>
      </c>
      <c r="X2925" s="9">
        <v>0.117410344315455</v>
      </c>
      <c r="Y2925" s="9">
        <v>0</v>
      </c>
      <c r="Z2925" s="9">
        <v>0.2</v>
      </c>
      <c r="AA2925" s="10">
        <v>8.6801967511263581E-2</v>
      </c>
      <c r="AB2925" s="9">
        <v>0</v>
      </c>
      <c r="AC2925" s="9">
        <v>0.78500000000000003</v>
      </c>
      <c r="AD2925" s="10">
        <v>0.65334954734700401</v>
      </c>
      <c r="AE2925" s="10">
        <v>0.75501303997549996</v>
      </c>
      <c r="AF2925" s="9">
        <v>0.92196084628484443</v>
      </c>
      <c r="AG2925" s="9">
        <v>0.89861057142857148</v>
      </c>
    </row>
    <row r="2926" spans="3:33">
      <c r="C2926" t="s">
        <v>404</v>
      </c>
      <c r="D2926">
        <v>2003</v>
      </c>
      <c r="E2926" s="9">
        <v>0.30024881808838644</v>
      </c>
      <c r="F2926" s="9">
        <v>9.5256000000000007E-2</v>
      </c>
      <c r="G2926" s="9">
        <v>0</v>
      </c>
      <c r="H2926" s="9">
        <v>0.30000000000000004</v>
      </c>
      <c r="I2926" s="9">
        <v>0</v>
      </c>
      <c r="J2926" s="9">
        <v>0</v>
      </c>
      <c r="K2926" s="10">
        <v>0.22075000000000003</v>
      </c>
      <c r="L2926" s="9">
        <v>0.1042</v>
      </c>
      <c r="M2926" s="9">
        <v>0.5</v>
      </c>
      <c r="N2926" s="10">
        <v>1</v>
      </c>
      <c r="O2926" s="10">
        <v>0.19</v>
      </c>
      <c r="P2926" s="9">
        <v>0</v>
      </c>
      <c r="Q2926" s="10">
        <v>6.7499999999999991E-2</v>
      </c>
      <c r="R2926" s="9">
        <v>0.79976000000000003</v>
      </c>
      <c r="S2926" s="9">
        <v>0.13415609756097613</v>
      </c>
      <c r="T2926" s="11">
        <v>0.15584415600000001</v>
      </c>
      <c r="U2926" s="9">
        <v>0</v>
      </c>
      <c r="V2926" s="10">
        <v>5.2431911999999995E-3</v>
      </c>
      <c r="W2926" s="9">
        <v>9.0033750858380224E-2</v>
      </c>
      <c r="X2926" s="9">
        <v>0.117410344315455</v>
      </c>
      <c r="Y2926" s="9">
        <v>0</v>
      </c>
      <c r="Z2926" s="9">
        <v>0.2</v>
      </c>
      <c r="AA2926" s="10">
        <v>8.6801967511263581E-2</v>
      </c>
      <c r="AB2926" s="9">
        <v>0</v>
      </c>
      <c r="AC2926" s="9">
        <v>0.77500000000000002</v>
      </c>
      <c r="AD2926" s="10">
        <v>0.60889391899144396</v>
      </c>
      <c r="AE2926" s="10">
        <v>0.75731184718460798</v>
      </c>
      <c r="AF2926" s="9">
        <v>1</v>
      </c>
      <c r="AG2926" s="9">
        <v>0.89608100000000002</v>
      </c>
    </row>
    <row r="2927" spans="3:33">
      <c r="C2927" t="s">
        <v>404</v>
      </c>
      <c r="D2927">
        <v>2004</v>
      </c>
      <c r="E2927" s="9">
        <v>0.30024881808838644</v>
      </c>
      <c r="F2927" s="9">
        <v>9.1707999999999998E-2</v>
      </c>
      <c r="G2927" s="9">
        <v>0</v>
      </c>
      <c r="H2927" s="9">
        <v>0.30000000000000004</v>
      </c>
      <c r="I2927" s="9">
        <v>0</v>
      </c>
      <c r="J2927" s="9">
        <v>0</v>
      </c>
      <c r="K2927" s="10">
        <v>0.22075000000000003</v>
      </c>
      <c r="L2927" s="9">
        <v>0.1036</v>
      </c>
      <c r="M2927" s="9">
        <v>0.5</v>
      </c>
      <c r="N2927" s="10">
        <v>1</v>
      </c>
      <c r="O2927" s="10">
        <v>0.18</v>
      </c>
      <c r="P2927" s="9">
        <v>0</v>
      </c>
      <c r="Q2927" s="10">
        <v>6.7499999999999991E-2</v>
      </c>
      <c r="R2927" s="9">
        <v>0.72399999999999998</v>
      </c>
      <c r="S2927" s="9">
        <v>0.12321951219512184</v>
      </c>
      <c r="T2927" s="11">
        <v>0.15584415600000001</v>
      </c>
      <c r="U2927" s="9">
        <v>0</v>
      </c>
      <c r="V2927" s="10">
        <v>5.3087500999999997E-3</v>
      </c>
      <c r="W2927" s="9">
        <v>9.0033750858380224E-2</v>
      </c>
      <c r="X2927" s="9">
        <v>0.117410344315455</v>
      </c>
      <c r="Y2927" s="9">
        <v>0</v>
      </c>
      <c r="Z2927" s="9">
        <v>0.2</v>
      </c>
      <c r="AA2927" s="10">
        <v>8.6801967511263581E-2</v>
      </c>
      <c r="AB2927" s="9">
        <v>0</v>
      </c>
      <c r="AC2927" s="9">
        <v>0.77700000000000002</v>
      </c>
      <c r="AD2927" s="10">
        <v>0.59179208551638607</v>
      </c>
      <c r="AE2927" s="10">
        <v>0.8202443793052121</v>
      </c>
      <c r="AF2927" s="9">
        <v>1</v>
      </c>
      <c r="AG2927" s="9">
        <v>0.85642742857142851</v>
      </c>
    </row>
    <row r="2928" spans="3:33">
      <c r="C2928" t="s">
        <v>404</v>
      </c>
      <c r="D2928">
        <v>2005</v>
      </c>
      <c r="E2928" s="9">
        <v>0.30024881808838644</v>
      </c>
      <c r="F2928" s="9">
        <v>8.8160000000000002E-2</v>
      </c>
      <c r="G2928" s="9">
        <v>0</v>
      </c>
      <c r="H2928" s="9">
        <v>0.30000000000000004</v>
      </c>
      <c r="I2928" s="9">
        <v>0</v>
      </c>
      <c r="J2928" s="9">
        <v>0</v>
      </c>
      <c r="K2928" s="10">
        <v>0.22075000000000003</v>
      </c>
      <c r="L2928" s="9">
        <v>0.10300000000000001</v>
      </c>
      <c r="M2928" s="9">
        <v>0.51695612963283333</v>
      </c>
      <c r="N2928" s="10">
        <v>1</v>
      </c>
      <c r="O2928" s="10">
        <v>0.2</v>
      </c>
      <c r="P2928" s="9">
        <v>0</v>
      </c>
      <c r="Q2928" s="10">
        <v>6.7499999999999991E-2</v>
      </c>
      <c r="R2928" s="9">
        <v>0.65263999999999989</v>
      </c>
      <c r="S2928" s="9">
        <v>0.11859024390244</v>
      </c>
      <c r="T2928" s="11">
        <v>0.15584415600000001</v>
      </c>
      <c r="U2928" s="9">
        <v>0</v>
      </c>
      <c r="V2928" s="10">
        <v>5.3743089999999999E-3</v>
      </c>
      <c r="W2928" s="9">
        <v>9.0033750858380224E-2</v>
      </c>
      <c r="X2928" s="9">
        <v>0.117410344315455</v>
      </c>
      <c r="Y2928" s="9">
        <v>0</v>
      </c>
      <c r="Z2928" s="9">
        <v>0.2</v>
      </c>
      <c r="AA2928" s="10">
        <v>8.6801967511263581E-2</v>
      </c>
      <c r="AB2928" s="9">
        <v>0</v>
      </c>
      <c r="AC2928" s="9">
        <v>0.79200000000000004</v>
      </c>
      <c r="AD2928" s="10">
        <v>0.57184385684662997</v>
      </c>
      <c r="AE2928" s="10">
        <v>0.79441822115991401</v>
      </c>
      <c r="AF2928" s="9">
        <v>1</v>
      </c>
      <c r="AG2928" s="9">
        <v>0.84889742857142858</v>
      </c>
    </row>
    <row r="2929" spans="3:33">
      <c r="C2929" t="s">
        <v>404</v>
      </c>
      <c r="D2929">
        <v>2006</v>
      </c>
      <c r="E2929" s="9">
        <v>0.30024881808838644</v>
      </c>
      <c r="F2929" s="9">
        <v>8.9923199960589423E-2</v>
      </c>
      <c r="G2929" s="9">
        <v>0</v>
      </c>
      <c r="H2929" s="9">
        <v>0.30000000000000004</v>
      </c>
      <c r="I2929" s="9">
        <v>0</v>
      </c>
      <c r="J2929" s="9">
        <v>0</v>
      </c>
      <c r="K2929" s="10">
        <v>0.22075000000000003</v>
      </c>
      <c r="L2929" s="9">
        <v>0.10220000000000001</v>
      </c>
      <c r="M2929" s="9">
        <v>0.57635926047483332</v>
      </c>
      <c r="N2929" s="10">
        <v>1</v>
      </c>
      <c r="O2929" s="10">
        <v>0.19</v>
      </c>
      <c r="P2929" s="9">
        <v>0</v>
      </c>
      <c r="Q2929" s="10">
        <v>6.7499999999999991E-2</v>
      </c>
      <c r="R2929" s="9">
        <v>0.58304</v>
      </c>
      <c r="S2929" s="9">
        <v>0.11096097560975604</v>
      </c>
      <c r="T2929" s="11">
        <v>0.15584415600000001</v>
      </c>
      <c r="U2929" s="9">
        <v>0</v>
      </c>
      <c r="V2929" s="10">
        <v>5.3594121666666666E-3</v>
      </c>
      <c r="W2929" s="9">
        <v>9.0033750858380224E-2</v>
      </c>
      <c r="X2929" s="9">
        <v>0.117410344315455</v>
      </c>
      <c r="Y2929" s="9">
        <v>0</v>
      </c>
      <c r="Z2929" s="9">
        <v>0.2</v>
      </c>
      <c r="AA2929" s="10">
        <v>8.6801967511263581E-2</v>
      </c>
      <c r="AB2929" s="9">
        <v>0</v>
      </c>
      <c r="AC2929" s="9">
        <v>0.80400000000000005</v>
      </c>
      <c r="AD2929" s="10">
        <v>0.62965742500851796</v>
      </c>
      <c r="AE2929" s="10">
        <v>0.77394896868218199</v>
      </c>
      <c r="AF2929" s="9">
        <v>1</v>
      </c>
      <c r="AG2929" s="9">
        <v>0.84773157142857136</v>
      </c>
    </row>
    <row r="2930" spans="3:33">
      <c r="C2930" t="s">
        <v>404</v>
      </c>
      <c r="D2930">
        <v>2007</v>
      </c>
      <c r="E2930" s="9">
        <v>0.30024881808838644</v>
      </c>
      <c r="F2930" s="9">
        <v>9.1686399921178816E-2</v>
      </c>
      <c r="G2930" s="9">
        <v>0</v>
      </c>
      <c r="H2930" s="9">
        <v>0.30000000000000004</v>
      </c>
      <c r="I2930" s="9">
        <v>0</v>
      </c>
      <c r="J2930" s="9">
        <v>0</v>
      </c>
      <c r="K2930" s="10">
        <v>0.22075000000000003</v>
      </c>
      <c r="L2930" s="9">
        <v>0.1014</v>
      </c>
      <c r="M2930" s="9">
        <v>0.56833744179683332</v>
      </c>
      <c r="N2930" s="10">
        <v>1</v>
      </c>
      <c r="O2930" s="10">
        <v>0.23</v>
      </c>
      <c r="P2930" s="9">
        <v>0</v>
      </c>
      <c r="Q2930" s="10">
        <v>6.7499999999999991E-2</v>
      </c>
      <c r="R2930" s="9">
        <v>0.51479999999999992</v>
      </c>
      <c r="S2930" s="9">
        <v>0.10753170731707395</v>
      </c>
      <c r="T2930" s="11">
        <v>0.15584415600000001</v>
      </c>
      <c r="U2930" s="9">
        <v>0</v>
      </c>
      <c r="V2930" s="10">
        <v>5.3445153333333334E-3</v>
      </c>
      <c r="W2930" s="9">
        <v>9.0033750858380224E-2</v>
      </c>
      <c r="X2930" s="9">
        <v>0.117410344315455</v>
      </c>
      <c r="Y2930" s="9">
        <v>0</v>
      </c>
      <c r="Z2930" s="9">
        <v>0.2</v>
      </c>
      <c r="AA2930" s="10">
        <v>8.6801967511263581E-2</v>
      </c>
      <c r="AB2930" s="9">
        <v>0</v>
      </c>
      <c r="AC2930" s="9">
        <v>0.79900000000000004</v>
      </c>
      <c r="AD2930" s="10">
        <v>0.61639919904195195</v>
      </c>
      <c r="AE2930" s="10">
        <v>0.76687697132445598</v>
      </c>
      <c r="AF2930" s="9">
        <v>1</v>
      </c>
      <c r="AG2930" s="9">
        <v>0.84270700000000009</v>
      </c>
    </row>
    <row r="2931" spans="3:33">
      <c r="C2931" t="s">
        <v>404</v>
      </c>
      <c r="D2931">
        <v>2008</v>
      </c>
      <c r="E2931" s="9">
        <v>0.30024881808838644</v>
      </c>
      <c r="F2931" s="9">
        <v>9.3449599881768236E-2</v>
      </c>
      <c r="G2931" s="9">
        <v>0</v>
      </c>
      <c r="H2931" s="9">
        <v>0.30000000000000004</v>
      </c>
      <c r="I2931" s="9">
        <v>0</v>
      </c>
      <c r="J2931" s="9">
        <v>0</v>
      </c>
      <c r="K2931" s="10">
        <v>0.22075000000000003</v>
      </c>
      <c r="L2931" s="9">
        <v>0.10060000000000001</v>
      </c>
      <c r="M2931" s="9">
        <v>0.65306688870383334</v>
      </c>
      <c r="N2931" s="10">
        <v>1</v>
      </c>
      <c r="O2931" s="10">
        <v>0.234599999897182</v>
      </c>
      <c r="P2931" s="9">
        <v>0</v>
      </c>
      <c r="Q2931" s="10">
        <v>6.7499999999999991E-2</v>
      </c>
      <c r="R2931" s="9">
        <v>0.44287999999999994</v>
      </c>
      <c r="S2931" s="9">
        <v>0.10193268292683</v>
      </c>
      <c r="T2931" s="11">
        <v>0.15584415600000001</v>
      </c>
      <c r="U2931" s="9">
        <v>0</v>
      </c>
      <c r="V2931" s="10">
        <v>5.3296185000000001E-3</v>
      </c>
      <c r="W2931" s="9">
        <v>9.0033750858380224E-2</v>
      </c>
      <c r="X2931" s="9">
        <v>0.117410344315455</v>
      </c>
      <c r="Y2931" s="9">
        <v>0</v>
      </c>
      <c r="Z2931" s="9">
        <v>0.2</v>
      </c>
      <c r="AA2931" s="10">
        <v>8.6801967511263581E-2</v>
      </c>
      <c r="AB2931" s="9">
        <v>0</v>
      </c>
      <c r="AC2931" s="9">
        <v>0.79400000000000004</v>
      </c>
      <c r="AD2931" s="10">
        <v>0.59950330541938601</v>
      </c>
      <c r="AE2931" s="10">
        <v>0.7643601462656</v>
      </c>
      <c r="AF2931" s="9">
        <v>1</v>
      </c>
      <c r="AG2931" s="9">
        <v>0.82021700000000008</v>
      </c>
    </row>
    <row r="2932" spans="3:33">
      <c r="C2932" t="s">
        <v>404</v>
      </c>
      <c r="D2932">
        <v>2009</v>
      </c>
      <c r="E2932" s="9">
        <v>0.30024881808838644</v>
      </c>
      <c r="F2932" s="9">
        <v>9.5212799842357629E-2</v>
      </c>
      <c r="G2932" s="9">
        <v>1.9999999552965164E-2</v>
      </c>
      <c r="H2932" s="9">
        <v>0.30000000000000004</v>
      </c>
      <c r="I2932" s="9">
        <v>0</v>
      </c>
      <c r="J2932" s="9">
        <v>1.9999999552965164E-2</v>
      </c>
      <c r="K2932" s="10">
        <v>0.22075000000000003</v>
      </c>
      <c r="L2932" s="9">
        <v>9.98E-2</v>
      </c>
      <c r="M2932" s="9">
        <v>0.65306688870383334</v>
      </c>
      <c r="N2932" s="10">
        <v>1</v>
      </c>
      <c r="O2932" s="10">
        <v>0.23919999979436399</v>
      </c>
      <c r="P2932" s="9">
        <v>0</v>
      </c>
      <c r="Q2932" s="10">
        <v>6.7499999999999991E-2</v>
      </c>
      <c r="R2932" s="9">
        <v>0.36887999999999999</v>
      </c>
      <c r="S2932" s="9">
        <v>0.13389402855390165</v>
      </c>
      <c r="T2932" s="11">
        <v>0.15584415600000001</v>
      </c>
      <c r="U2932" s="9">
        <v>0</v>
      </c>
      <c r="V2932" s="10">
        <v>5.4362108676174747E-3</v>
      </c>
      <c r="W2932" s="9">
        <v>9.0033750858380224E-2</v>
      </c>
      <c r="X2932" s="9">
        <v>0.117410344315455</v>
      </c>
      <c r="Y2932" s="9">
        <v>0</v>
      </c>
      <c r="Z2932" s="9">
        <v>0.2</v>
      </c>
      <c r="AA2932" s="10">
        <v>8.6801967511263581E-2</v>
      </c>
      <c r="AB2932" s="9">
        <v>1.9999999552965164E-2</v>
      </c>
      <c r="AC2932" s="9">
        <v>0.79</v>
      </c>
      <c r="AD2932" s="10">
        <v>0.56077363452342199</v>
      </c>
      <c r="AE2932" s="10">
        <v>0.76110781219686596</v>
      </c>
      <c r="AF2932" s="9">
        <v>1</v>
      </c>
      <c r="AG2932" s="9">
        <v>0.80381266036666565</v>
      </c>
    </row>
    <row r="2933" spans="3:33">
      <c r="C2933" t="s">
        <v>404</v>
      </c>
      <c r="D2933">
        <v>2010</v>
      </c>
      <c r="E2933" s="9">
        <v>0.30024881808838644</v>
      </c>
      <c r="F2933" s="9">
        <v>9.6975999802947049E-2</v>
      </c>
      <c r="G2933" s="9">
        <v>3.9999999105930328E-2</v>
      </c>
      <c r="H2933" s="9">
        <v>0.30000000000000004</v>
      </c>
      <c r="I2933" s="9">
        <v>0</v>
      </c>
      <c r="J2933" s="9">
        <v>3.9999999105930328E-2</v>
      </c>
      <c r="K2933" s="10">
        <v>0.22075000000000003</v>
      </c>
      <c r="L2933" s="9">
        <v>0.10079799997769295</v>
      </c>
      <c r="M2933" s="9">
        <v>0.65306688870383334</v>
      </c>
      <c r="N2933" s="10">
        <v>1</v>
      </c>
      <c r="O2933" s="10">
        <v>0.24379999969154598</v>
      </c>
      <c r="P2933" s="9">
        <v>0</v>
      </c>
      <c r="Q2933" s="10">
        <v>6.7499999999999991E-2</v>
      </c>
      <c r="R2933" s="9">
        <v>0.36887999999999999</v>
      </c>
      <c r="S2933" s="9">
        <v>0.16585537418097318</v>
      </c>
      <c r="T2933" s="11">
        <v>0.15584415600000001</v>
      </c>
      <c r="U2933" s="9">
        <v>0</v>
      </c>
      <c r="V2933" s="10">
        <v>5.5428032352349502E-3</v>
      </c>
      <c r="W2933" s="9">
        <v>9.0033750858380224E-2</v>
      </c>
      <c r="X2933" s="9">
        <v>0.117410344315455</v>
      </c>
      <c r="Y2933" s="9">
        <v>0</v>
      </c>
      <c r="Z2933" s="9">
        <v>0.2</v>
      </c>
      <c r="AA2933" s="10">
        <v>8.6801967511263581E-2</v>
      </c>
      <c r="AB2933" s="9">
        <v>3.9999999105930328E-2</v>
      </c>
      <c r="AC2933" s="9">
        <v>0.76500000000000001</v>
      </c>
      <c r="AD2933" s="10">
        <v>0.56016589819177176</v>
      </c>
      <c r="AE2933" s="10">
        <v>0.75849673413325946</v>
      </c>
      <c r="AF2933" s="9">
        <v>1</v>
      </c>
      <c r="AG2933" s="9">
        <v>0.78740832073333122</v>
      </c>
    </row>
    <row r="2934" spans="3:33">
      <c r="C2934" t="s">
        <v>406</v>
      </c>
      <c r="D2934">
        <v>1995</v>
      </c>
      <c r="E2934" s="9">
        <v>0.44886118421052623</v>
      </c>
      <c r="F2934" s="9">
        <v>0.15229999999999999</v>
      </c>
      <c r="G2934" s="9">
        <v>1.0000000000000009E-2</v>
      </c>
      <c r="H2934" s="9">
        <v>0.64999999999999991</v>
      </c>
      <c r="I2934" s="9">
        <v>0</v>
      </c>
      <c r="J2934" s="9">
        <v>0</v>
      </c>
      <c r="K2934" s="10">
        <v>0.22908333333333336</v>
      </c>
      <c r="L2934" s="9">
        <v>0.22699999999999998</v>
      </c>
      <c r="M2934" s="9">
        <v>0.69622196785120349</v>
      </c>
      <c r="N2934" s="10">
        <v>0.08</v>
      </c>
      <c r="O2934" s="10">
        <v>0.03</v>
      </c>
      <c r="P2934" s="9">
        <v>0</v>
      </c>
      <c r="Q2934" s="10">
        <v>0.92499999999999993</v>
      </c>
      <c r="R2934" s="9">
        <v>0.43359999999999999</v>
      </c>
      <c r="S2934" s="9">
        <v>0.18756097560975804</v>
      </c>
      <c r="T2934" s="11">
        <v>0.134653466</v>
      </c>
      <c r="U2934" s="9">
        <v>0</v>
      </c>
      <c r="V2934" s="10">
        <v>5.5813667500000004E-3</v>
      </c>
      <c r="W2934" s="9">
        <v>2.5695687870945429E-2</v>
      </c>
      <c r="X2934" s="9">
        <v>8.0748953173138599E-2</v>
      </c>
      <c r="Y2934" s="9">
        <v>0</v>
      </c>
      <c r="Z2934" s="9">
        <v>0.27</v>
      </c>
      <c r="AA2934" s="10">
        <v>8.1860570710069504E-3</v>
      </c>
      <c r="AB2934" s="9">
        <v>0.44392002325250357</v>
      </c>
      <c r="AC2934" s="9">
        <v>0.76700000000000002</v>
      </c>
      <c r="AD2934" s="10">
        <v>0.67637953902069314</v>
      </c>
      <c r="AE2934" s="10">
        <v>0.75313971933551327</v>
      </c>
      <c r="AF2934" s="9">
        <v>0.14097906031374111</v>
      </c>
      <c r="AG2934" s="9">
        <v>1</v>
      </c>
    </row>
    <row r="2935" spans="3:33">
      <c r="C2935" t="s">
        <v>406</v>
      </c>
      <c r="D2935">
        <v>1996</v>
      </c>
      <c r="E2935" s="9">
        <v>0.44886118421052623</v>
      </c>
      <c r="F2935" s="9">
        <v>0.15265999999999999</v>
      </c>
      <c r="G2935" s="9">
        <v>1.0000000000000009E-2</v>
      </c>
      <c r="H2935" s="9">
        <v>0.64999999999999991</v>
      </c>
      <c r="I2935" s="9">
        <v>0</v>
      </c>
      <c r="J2935" s="9">
        <v>0</v>
      </c>
      <c r="K2935" s="10">
        <v>0.22908333333333336</v>
      </c>
      <c r="L2935" s="9">
        <v>0.22339999999999999</v>
      </c>
      <c r="M2935" s="9">
        <v>0.69396651314506996</v>
      </c>
      <c r="N2935" s="10">
        <v>0.08</v>
      </c>
      <c r="O2935" s="10">
        <v>0.02</v>
      </c>
      <c r="P2935" s="9">
        <v>0</v>
      </c>
      <c r="Q2935" s="10">
        <v>0.92499999999999993</v>
      </c>
      <c r="R2935" s="9">
        <v>0.43096000000000001</v>
      </c>
      <c r="S2935" s="9">
        <v>0.1800682926829279</v>
      </c>
      <c r="T2935" s="11">
        <v>0.134653466</v>
      </c>
      <c r="U2935" s="9">
        <v>0</v>
      </c>
      <c r="V2935" s="10">
        <v>5.7881879500000007E-3</v>
      </c>
      <c r="W2935" s="9">
        <v>2.5695687870945429E-2</v>
      </c>
      <c r="X2935" s="9">
        <v>8.0748953173138599E-2</v>
      </c>
      <c r="Y2935" s="9">
        <v>0</v>
      </c>
      <c r="Z2935" s="9">
        <v>0.27</v>
      </c>
      <c r="AA2935" s="10">
        <v>8.1860570710069504E-3</v>
      </c>
      <c r="AB2935" s="9">
        <v>0.43068002415844076</v>
      </c>
      <c r="AC2935" s="9">
        <v>0.76700000000000002</v>
      </c>
      <c r="AD2935" s="10">
        <v>0.67997912136758798</v>
      </c>
      <c r="AE2935" s="10">
        <v>0.75830583593881795</v>
      </c>
      <c r="AF2935" s="9">
        <v>0.1816545943034289</v>
      </c>
      <c r="AG2935" s="9">
        <v>1</v>
      </c>
    </row>
    <row r="2936" spans="3:33">
      <c r="C2936" t="s">
        <v>406</v>
      </c>
      <c r="D2936">
        <v>1997</v>
      </c>
      <c r="E2936" s="9">
        <v>0.44886118421052623</v>
      </c>
      <c r="F2936" s="9">
        <v>0.15301999999999999</v>
      </c>
      <c r="G2936" s="9">
        <v>1.0000000000000009E-2</v>
      </c>
      <c r="H2936" s="9">
        <v>0.64999999999999991</v>
      </c>
      <c r="I2936" s="9">
        <v>0</v>
      </c>
      <c r="J2936" s="9">
        <v>0</v>
      </c>
      <c r="K2936" s="10">
        <v>0.22908333333333336</v>
      </c>
      <c r="L2936" s="9">
        <v>0.2198</v>
      </c>
      <c r="M2936" s="9">
        <v>0.69262956918241347</v>
      </c>
      <c r="N2936" s="10">
        <v>0.08</v>
      </c>
      <c r="O2936" s="10">
        <v>0.03</v>
      </c>
      <c r="P2936" s="9">
        <v>0</v>
      </c>
      <c r="Q2936" s="10">
        <v>0.92499999999999993</v>
      </c>
      <c r="R2936" s="9">
        <v>0.42832000000000003</v>
      </c>
      <c r="S2936" s="9">
        <v>0.17746341463414805</v>
      </c>
      <c r="T2936" s="11">
        <v>0.134653466</v>
      </c>
      <c r="U2936" s="9">
        <v>0</v>
      </c>
      <c r="V2936" s="10">
        <v>5.9950091500000002E-3</v>
      </c>
      <c r="W2936" s="9">
        <v>2.5695687870945429E-2</v>
      </c>
      <c r="X2936" s="9">
        <v>8.0748953173138599E-2</v>
      </c>
      <c r="Y2936" s="9">
        <v>0</v>
      </c>
      <c r="Z2936" s="9">
        <v>0.27</v>
      </c>
      <c r="AA2936" s="10">
        <v>8.1860570710069504E-3</v>
      </c>
      <c r="AB2936" s="9">
        <v>0.41744002506437772</v>
      </c>
      <c r="AC2936" s="9">
        <v>0.75599999999999989</v>
      </c>
      <c r="AD2936" s="10">
        <v>0.68243906369857998</v>
      </c>
      <c r="AE2936" s="10">
        <v>0.76643003659178799</v>
      </c>
      <c r="AF2936" s="9">
        <v>0.22540445402913667</v>
      </c>
      <c r="AG2936" s="9">
        <v>1</v>
      </c>
    </row>
    <row r="2937" spans="3:33">
      <c r="C2937" t="s">
        <v>406</v>
      </c>
      <c r="D2937">
        <v>1998</v>
      </c>
      <c r="E2937" s="9">
        <v>0.44886118421052623</v>
      </c>
      <c r="F2937" s="9">
        <v>0.15338000000000002</v>
      </c>
      <c r="G2937" s="9">
        <v>1.0000000000000009E-2</v>
      </c>
      <c r="H2937" s="9">
        <v>0.64999999999999991</v>
      </c>
      <c r="I2937" s="9">
        <v>0</v>
      </c>
      <c r="J2937" s="9">
        <v>0</v>
      </c>
      <c r="K2937" s="10">
        <v>0.22908333333333336</v>
      </c>
      <c r="L2937" s="9">
        <v>0.2162</v>
      </c>
      <c r="M2937" s="9">
        <v>0.6908083215861115</v>
      </c>
      <c r="N2937" s="10">
        <v>0.08</v>
      </c>
      <c r="O2937" s="10">
        <v>0.03</v>
      </c>
      <c r="P2937" s="9">
        <v>0</v>
      </c>
      <c r="Q2937" s="10">
        <v>0.92499999999999993</v>
      </c>
      <c r="R2937" s="9">
        <v>0.42567999999999995</v>
      </c>
      <c r="S2937" s="9">
        <v>0.16827804878048791</v>
      </c>
      <c r="T2937" s="11">
        <v>0.134653466</v>
      </c>
      <c r="U2937" s="9">
        <v>0</v>
      </c>
      <c r="V2937" s="10">
        <v>6.2018303500000005E-3</v>
      </c>
      <c r="W2937" s="9">
        <v>2.5695687870945429E-2</v>
      </c>
      <c r="X2937" s="9">
        <v>8.0748953173138599E-2</v>
      </c>
      <c r="Y2937" s="9">
        <v>0</v>
      </c>
      <c r="Z2937" s="9">
        <v>0.27</v>
      </c>
      <c r="AA2937" s="10">
        <v>8.1860570710069504E-3</v>
      </c>
      <c r="AB2937" s="9">
        <v>0.40420002597031479</v>
      </c>
      <c r="AC2937" s="9">
        <v>0.754</v>
      </c>
      <c r="AD2937" s="10">
        <v>0.68489900602957199</v>
      </c>
      <c r="AE2937" s="10">
        <v>0.77455423724475803</v>
      </c>
      <c r="AF2937" s="9">
        <v>0.27876791507262666</v>
      </c>
      <c r="AG2937" s="9">
        <v>0.99930014285714286</v>
      </c>
    </row>
    <row r="2938" spans="3:33">
      <c r="C2938" t="s">
        <v>406</v>
      </c>
      <c r="D2938">
        <v>1999</v>
      </c>
      <c r="E2938" s="9">
        <v>0.44886118421052623</v>
      </c>
      <c r="F2938" s="9">
        <v>0.15374000000000002</v>
      </c>
      <c r="G2938" s="9">
        <v>1.0000000000000009E-2</v>
      </c>
      <c r="H2938" s="9">
        <v>0.64999999999999991</v>
      </c>
      <c r="I2938" s="9">
        <v>0</v>
      </c>
      <c r="J2938" s="9">
        <v>0</v>
      </c>
      <c r="K2938" s="10">
        <v>0.22908333333333336</v>
      </c>
      <c r="L2938" s="9">
        <v>0.21260000000000001</v>
      </c>
      <c r="M2938" s="9">
        <v>0.68853392582929995</v>
      </c>
      <c r="N2938" s="10">
        <v>0.08</v>
      </c>
      <c r="O2938" s="10">
        <v>0.03</v>
      </c>
      <c r="P2938" s="9">
        <v>0</v>
      </c>
      <c r="Q2938" s="10">
        <v>0.92499999999999993</v>
      </c>
      <c r="R2938" s="9">
        <v>0.42303999999999997</v>
      </c>
      <c r="S2938" s="9">
        <v>0.16131707317073196</v>
      </c>
      <c r="T2938" s="11">
        <v>0.134653466</v>
      </c>
      <c r="U2938" s="9">
        <v>0</v>
      </c>
      <c r="V2938" s="10">
        <v>6.40865155E-3</v>
      </c>
      <c r="W2938" s="9">
        <v>2.5695687870945429E-2</v>
      </c>
      <c r="X2938" s="9">
        <v>8.0748953173138599E-2</v>
      </c>
      <c r="Y2938" s="9">
        <v>0</v>
      </c>
      <c r="Z2938" s="9">
        <v>0.27</v>
      </c>
      <c r="AA2938" s="10">
        <v>8.1860570710069504E-3</v>
      </c>
      <c r="AB2938" s="9">
        <v>0.39096002687625175</v>
      </c>
      <c r="AC2938" s="9">
        <v>0.755</v>
      </c>
      <c r="AD2938" s="10">
        <v>0.70392633312699693</v>
      </c>
      <c r="AE2938" s="10">
        <v>0.77443637845442004</v>
      </c>
      <c r="AF2938" s="9">
        <v>0.34263108435270112</v>
      </c>
      <c r="AG2938" s="9">
        <v>1</v>
      </c>
    </row>
    <row r="2939" spans="3:33">
      <c r="C2939" t="s">
        <v>406</v>
      </c>
      <c r="D2939">
        <v>2000</v>
      </c>
      <c r="E2939" s="9">
        <v>0.44886118421052623</v>
      </c>
      <c r="F2939" s="9">
        <v>0.15410000000000001</v>
      </c>
      <c r="G2939" s="9">
        <v>1.0000000000000009E-2</v>
      </c>
      <c r="H2939" s="9">
        <v>0.64999999999999991</v>
      </c>
      <c r="I2939" s="9">
        <v>0</v>
      </c>
      <c r="J2939" s="9">
        <v>0</v>
      </c>
      <c r="K2939" s="10">
        <v>0.22908333333333336</v>
      </c>
      <c r="L2939" s="9">
        <v>0.20899999999999999</v>
      </c>
      <c r="M2939" s="9">
        <v>0.68726630573897551</v>
      </c>
      <c r="N2939" s="10">
        <v>0.08</v>
      </c>
      <c r="O2939" s="10">
        <v>0.03</v>
      </c>
      <c r="P2939" s="9">
        <v>0</v>
      </c>
      <c r="Q2939" s="10">
        <v>0.92499999999999993</v>
      </c>
      <c r="R2939" s="9">
        <v>0.42040000000000011</v>
      </c>
      <c r="S2939" s="9">
        <v>0.15931707317073207</v>
      </c>
      <c r="T2939" s="11">
        <v>0.134653466</v>
      </c>
      <c r="U2939" s="9">
        <v>0</v>
      </c>
      <c r="V2939" s="10">
        <v>6.6154727500000003E-3</v>
      </c>
      <c r="W2939" s="9">
        <v>2.5695687870945429E-2</v>
      </c>
      <c r="X2939" s="9">
        <v>8.0748953173138599E-2</v>
      </c>
      <c r="Y2939" s="9">
        <v>0</v>
      </c>
      <c r="Z2939" s="9">
        <v>0.27</v>
      </c>
      <c r="AA2939" s="10">
        <v>8.1860570710069504E-3</v>
      </c>
      <c r="AB2939" s="9">
        <v>0.37772002778218883</v>
      </c>
      <c r="AC2939" s="9">
        <v>0.76400000000000001</v>
      </c>
      <c r="AD2939" s="10">
        <v>0.72295366022442198</v>
      </c>
      <c r="AE2939" s="10">
        <v>0.77431851966408194</v>
      </c>
      <c r="AF2939" s="9">
        <v>0.43109258812985668</v>
      </c>
      <c r="AG2939" s="9">
        <v>0.96429271428571428</v>
      </c>
    </row>
    <row r="2940" spans="3:33">
      <c r="C2940" t="s">
        <v>406</v>
      </c>
      <c r="D2940">
        <v>2001</v>
      </c>
      <c r="E2940" s="9">
        <v>0.44886118421052623</v>
      </c>
      <c r="F2940" s="9">
        <v>0.15442</v>
      </c>
      <c r="G2940" s="9">
        <v>1.0000000000000009E-2</v>
      </c>
      <c r="H2940" s="9">
        <v>0.64999999999999991</v>
      </c>
      <c r="I2940" s="9">
        <v>0</v>
      </c>
      <c r="J2940" s="9">
        <v>0</v>
      </c>
      <c r="K2940" s="10">
        <v>0.22908333333333336</v>
      </c>
      <c r="L2940" s="9">
        <v>0.20559999999999998</v>
      </c>
      <c r="M2940" s="9">
        <v>0.68602234313604105</v>
      </c>
      <c r="N2940" s="10">
        <v>0.08</v>
      </c>
      <c r="O2940" s="10">
        <v>0.03</v>
      </c>
      <c r="P2940" s="9">
        <v>0</v>
      </c>
      <c r="Q2940" s="10">
        <v>0.92499999999999993</v>
      </c>
      <c r="R2940" s="9">
        <v>0.41456000000000004</v>
      </c>
      <c r="S2940" s="9">
        <v>0.15931707317073207</v>
      </c>
      <c r="T2940" s="11">
        <v>0.134653466</v>
      </c>
      <c r="U2940" s="9">
        <v>0</v>
      </c>
      <c r="V2940" s="10">
        <v>7.6315840500000001E-3</v>
      </c>
      <c r="W2940" s="9">
        <v>2.5695687870945429E-2</v>
      </c>
      <c r="X2940" s="9">
        <v>8.0748953173138599E-2</v>
      </c>
      <c r="Y2940" s="9">
        <v>0</v>
      </c>
      <c r="Z2940" s="9">
        <v>0.27</v>
      </c>
      <c r="AA2940" s="10">
        <v>8.1860570710069504E-3</v>
      </c>
      <c r="AB2940" s="9">
        <v>0.3644800286881259</v>
      </c>
      <c r="AC2940" s="9">
        <v>0.79099999999999993</v>
      </c>
      <c r="AD2940" s="10">
        <v>0.64854387985084494</v>
      </c>
      <c r="AE2940" s="10">
        <v>0.76996013502244198</v>
      </c>
      <c r="AF2940" s="9">
        <v>0.50083056025205996</v>
      </c>
      <c r="AG2940" s="9">
        <v>0.97721742857142857</v>
      </c>
    </row>
    <row r="2941" spans="3:33">
      <c r="C2941" t="s">
        <v>406</v>
      </c>
      <c r="D2941">
        <v>2002</v>
      </c>
      <c r="E2941" s="9">
        <v>0.44886118421052623</v>
      </c>
      <c r="F2941" s="9">
        <v>0.15473999999999999</v>
      </c>
      <c r="G2941" s="9">
        <v>1.0000000000000009E-2</v>
      </c>
      <c r="H2941" s="9">
        <v>0.64999999999999991</v>
      </c>
      <c r="I2941" s="9">
        <v>0</v>
      </c>
      <c r="J2941" s="9">
        <v>0</v>
      </c>
      <c r="K2941" s="10">
        <v>0.22908333333333336</v>
      </c>
      <c r="L2941" s="9">
        <v>0.20219999999999999</v>
      </c>
      <c r="M2941" s="9">
        <v>0.68518643217033692</v>
      </c>
      <c r="N2941" s="10">
        <v>0.08</v>
      </c>
      <c r="O2941" s="10">
        <v>0.03</v>
      </c>
      <c r="P2941" s="9">
        <v>0</v>
      </c>
      <c r="Q2941" s="10">
        <v>0.92499999999999993</v>
      </c>
      <c r="R2941" s="9">
        <v>0.40871999999999997</v>
      </c>
      <c r="S2941" s="9">
        <v>0.15526829268292797</v>
      </c>
      <c r="T2941" s="11">
        <v>0.134653466</v>
      </c>
      <c r="U2941" s="9">
        <v>0</v>
      </c>
      <c r="V2941" s="10">
        <v>8.6476953499999999E-3</v>
      </c>
      <c r="W2941" s="9">
        <v>2.5695687870945429E-2</v>
      </c>
      <c r="X2941" s="9">
        <v>8.0748953173138599E-2</v>
      </c>
      <c r="Y2941" s="9">
        <v>0</v>
      </c>
      <c r="Z2941" s="9">
        <v>0.27</v>
      </c>
      <c r="AA2941" s="10">
        <v>8.1860570710069504E-3</v>
      </c>
      <c r="AB2941" s="9">
        <v>0.35124002959406297</v>
      </c>
      <c r="AC2941" s="9">
        <v>0.78400000000000003</v>
      </c>
      <c r="AD2941" s="10">
        <v>0.57413409947726801</v>
      </c>
      <c r="AE2941" s="10">
        <v>0.76560175038080192</v>
      </c>
      <c r="AF2941" s="9">
        <v>0.54744046488428111</v>
      </c>
      <c r="AG2941" s="9">
        <v>1</v>
      </c>
    </row>
    <row r="2942" spans="3:33">
      <c r="C2942" t="s">
        <v>406</v>
      </c>
      <c r="D2942">
        <v>2003</v>
      </c>
      <c r="E2942" s="9">
        <v>0.44886118421052623</v>
      </c>
      <c r="F2942" s="9">
        <v>0.15506</v>
      </c>
      <c r="G2942" s="9">
        <v>1.0000000000000009E-2</v>
      </c>
      <c r="H2942" s="9">
        <v>0.64999999999999991</v>
      </c>
      <c r="I2942" s="9">
        <v>0</v>
      </c>
      <c r="J2942" s="9">
        <v>0</v>
      </c>
      <c r="K2942" s="10">
        <v>0.22908333333333336</v>
      </c>
      <c r="L2942" s="9">
        <v>0.19879999999999998</v>
      </c>
      <c r="M2942" s="9">
        <v>0.67758809168032275</v>
      </c>
      <c r="N2942" s="10">
        <v>0.08</v>
      </c>
      <c r="O2942" s="10">
        <v>0.02</v>
      </c>
      <c r="P2942" s="9">
        <v>0</v>
      </c>
      <c r="Q2942" s="10">
        <v>0.92499999999999993</v>
      </c>
      <c r="R2942" s="9">
        <v>0.40288000000000002</v>
      </c>
      <c r="S2942" s="9">
        <v>0.15718536585365994</v>
      </c>
      <c r="T2942" s="11">
        <v>0.134653466</v>
      </c>
      <c r="U2942" s="9">
        <v>0</v>
      </c>
      <c r="V2942" s="10">
        <v>9.6638066500000005E-3</v>
      </c>
      <c r="W2942" s="9">
        <v>2.5695687870945429E-2</v>
      </c>
      <c r="X2942" s="9">
        <v>8.0748953173138599E-2</v>
      </c>
      <c r="Y2942" s="9">
        <v>0</v>
      </c>
      <c r="Z2942" s="9">
        <v>0.27</v>
      </c>
      <c r="AA2942" s="10">
        <v>8.1860570710069504E-3</v>
      </c>
      <c r="AB2942" s="9">
        <v>0.33800003050000005</v>
      </c>
      <c r="AC2942" s="9">
        <v>0.78200000000000003</v>
      </c>
      <c r="AD2942" s="10">
        <v>0.55798287517817402</v>
      </c>
      <c r="AE2942" s="10">
        <v>0.76087243844949204</v>
      </c>
      <c r="AF2942" s="9">
        <v>0.61477630893087998</v>
      </c>
      <c r="AG2942" s="9">
        <v>1</v>
      </c>
    </row>
    <row r="2943" spans="3:33">
      <c r="C2943" t="s">
        <v>406</v>
      </c>
      <c r="D2943">
        <v>2004</v>
      </c>
      <c r="E2943" s="9">
        <v>0.44886118421052623</v>
      </c>
      <c r="F2943" s="9">
        <v>0.15537999999999999</v>
      </c>
      <c r="G2943" s="9">
        <v>1.0000000000000009E-2</v>
      </c>
      <c r="H2943" s="9">
        <v>0.64999999999999991</v>
      </c>
      <c r="I2943" s="9">
        <v>0</v>
      </c>
      <c r="J2943" s="9">
        <v>0</v>
      </c>
      <c r="K2943" s="10">
        <v>0.22908333333333336</v>
      </c>
      <c r="L2943" s="9">
        <v>0.19539999999999999</v>
      </c>
      <c r="M2943" s="9">
        <v>0.67452484255794576</v>
      </c>
      <c r="N2943" s="10">
        <v>0.08</v>
      </c>
      <c r="O2943" s="10">
        <v>0.02</v>
      </c>
      <c r="P2943" s="9">
        <v>0</v>
      </c>
      <c r="Q2943" s="10">
        <v>0.92499999999999993</v>
      </c>
      <c r="R2943" s="9">
        <v>0.39703999999999995</v>
      </c>
      <c r="S2943" s="9">
        <v>0.15149756097561007</v>
      </c>
      <c r="T2943" s="11">
        <v>0.134653466</v>
      </c>
      <c r="U2943" s="9">
        <v>0</v>
      </c>
      <c r="V2943" s="10">
        <v>1.0679917949999999E-2</v>
      </c>
      <c r="W2943" s="9">
        <v>2.5695687870945429E-2</v>
      </c>
      <c r="X2943" s="9">
        <v>8.0748953173138599E-2</v>
      </c>
      <c r="Y2943" s="9">
        <v>0</v>
      </c>
      <c r="Z2943" s="9">
        <v>0.27</v>
      </c>
      <c r="AA2943" s="10">
        <v>8.1860570710069504E-3</v>
      </c>
      <c r="AB2943" s="9">
        <v>0.35499999999999998</v>
      </c>
      <c r="AC2943" s="9">
        <v>0.78700000000000003</v>
      </c>
      <c r="AD2943" s="10">
        <v>0.52130276735793402</v>
      </c>
      <c r="AE2943" s="10">
        <v>0.76772010026509996</v>
      </c>
      <c r="AF2943" s="9">
        <v>0.70075842472967886</v>
      </c>
      <c r="AG2943" s="9">
        <v>1</v>
      </c>
    </row>
    <row r="2944" spans="3:33">
      <c r="C2944" t="s">
        <v>406</v>
      </c>
      <c r="D2944">
        <v>2005</v>
      </c>
      <c r="E2944" s="9">
        <v>0.44886118421052623</v>
      </c>
      <c r="F2944" s="9">
        <v>0.15570000000000001</v>
      </c>
      <c r="G2944" s="9">
        <v>1.0000000000000009E-2</v>
      </c>
      <c r="H2944" s="9">
        <v>0.64999999999999991</v>
      </c>
      <c r="I2944" s="9">
        <v>0</v>
      </c>
      <c r="J2944" s="9">
        <v>0</v>
      </c>
      <c r="K2944" s="10">
        <v>0.22908333333333336</v>
      </c>
      <c r="L2944" s="9">
        <v>0.192</v>
      </c>
      <c r="M2944" s="9">
        <v>0.68110855639575185</v>
      </c>
      <c r="N2944" s="10">
        <v>0.08</v>
      </c>
      <c r="O2944" s="10">
        <v>0.02</v>
      </c>
      <c r="P2944" s="9">
        <v>0</v>
      </c>
      <c r="Q2944" s="10">
        <v>0.92499999999999993</v>
      </c>
      <c r="R2944" s="9">
        <v>0.3934399999999999</v>
      </c>
      <c r="S2944" s="9">
        <v>0.14526829268292796</v>
      </c>
      <c r="T2944" s="11">
        <v>0.134653466</v>
      </c>
      <c r="U2944" s="9">
        <v>0</v>
      </c>
      <c r="V2944" s="10">
        <v>1.169602925E-2</v>
      </c>
      <c r="W2944" s="9">
        <v>2.5695687870945429E-2</v>
      </c>
      <c r="X2944" s="9">
        <v>8.0748953173138599E-2</v>
      </c>
      <c r="Y2944" s="9">
        <v>0</v>
      </c>
      <c r="Z2944" s="9">
        <v>0.27</v>
      </c>
      <c r="AA2944" s="10">
        <v>8.1860570710069504E-3</v>
      </c>
      <c r="AB2944" s="9">
        <v>0.34660003660000005</v>
      </c>
      <c r="AC2944" s="9">
        <v>0.79900000000000004</v>
      </c>
      <c r="AD2944" s="10">
        <v>0.50777520938285359</v>
      </c>
      <c r="AE2944" s="10">
        <v>0.76535026646219606</v>
      </c>
      <c r="AF2944" s="9">
        <v>0.80021729844385892</v>
      </c>
      <c r="AG2944" s="9">
        <v>1</v>
      </c>
    </row>
    <row r="2945" spans="3:33">
      <c r="C2945" t="s">
        <v>406</v>
      </c>
      <c r="D2945">
        <v>2006</v>
      </c>
      <c r="E2945" s="9">
        <v>0.44886118421052623</v>
      </c>
      <c r="F2945" s="9">
        <v>0.15881399993039669</v>
      </c>
      <c r="G2945" s="9">
        <v>1.0000000000000009E-2</v>
      </c>
      <c r="H2945" s="9">
        <v>0.64999999999999991</v>
      </c>
      <c r="I2945" s="9">
        <v>0</v>
      </c>
      <c r="J2945" s="9">
        <v>0</v>
      </c>
      <c r="K2945" s="10">
        <v>0.22908333333333336</v>
      </c>
      <c r="L2945" s="9">
        <v>0.18899999999999997</v>
      </c>
      <c r="M2945" s="9">
        <v>0.67221723450418347</v>
      </c>
      <c r="N2945" s="10">
        <v>0.08</v>
      </c>
      <c r="O2945" s="10">
        <v>0.03</v>
      </c>
      <c r="P2945" s="9">
        <v>0</v>
      </c>
      <c r="Q2945" s="10">
        <v>0.92499999999999993</v>
      </c>
      <c r="R2945" s="9">
        <v>0.3934399999999999</v>
      </c>
      <c r="S2945" s="9">
        <v>0.14029268292683017</v>
      </c>
      <c r="T2945" s="11">
        <v>0.134653466</v>
      </c>
      <c r="U2945" s="9">
        <v>0</v>
      </c>
      <c r="V2945" s="10">
        <v>1.1751607583333334E-2</v>
      </c>
      <c r="W2945" s="9">
        <v>2.5695687870945429E-2</v>
      </c>
      <c r="X2945" s="9">
        <v>8.0748953173138599E-2</v>
      </c>
      <c r="Y2945" s="9">
        <v>0</v>
      </c>
      <c r="Z2945" s="9">
        <v>0.27</v>
      </c>
      <c r="AA2945" s="10">
        <v>8.1860570710069504E-3</v>
      </c>
      <c r="AB2945" s="9">
        <v>0.34770001829999997</v>
      </c>
      <c r="AC2945" s="9">
        <v>0.81200000000000006</v>
      </c>
      <c r="AD2945" s="10">
        <v>0.59047096900311802</v>
      </c>
      <c r="AE2945" s="10">
        <v>0.71757407470639401</v>
      </c>
      <c r="AF2945" s="9">
        <v>0.89977550266304562</v>
      </c>
      <c r="AG2945" s="9">
        <v>1</v>
      </c>
    </row>
    <row r="2946" spans="3:33">
      <c r="C2946" t="s">
        <v>406</v>
      </c>
      <c r="D2946">
        <v>2007</v>
      </c>
      <c r="E2946" s="9">
        <v>0.44886118421052623</v>
      </c>
      <c r="F2946" s="9">
        <v>0.16192799986079337</v>
      </c>
      <c r="G2946" s="9">
        <v>1.0000000000000009E-2</v>
      </c>
      <c r="H2946" s="9">
        <v>0.64999999999999991</v>
      </c>
      <c r="I2946" s="9">
        <v>0</v>
      </c>
      <c r="J2946" s="9">
        <v>0</v>
      </c>
      <c r="K2946" s="10">
        <v>0.22908333333333336</v>
      </c>
      <c r="L2946" s="9">
        <v>0.18600000000000003</v>
      </c>
      <c r="M2946" s="9">
        <v>0.67606813434406376</v>
      </c>
      <c r="N2946" s="10">
        <v>0.08</v>
      </c>
      <c r="O2946" s="10">
        <v>0.03</v>
      </c>
      <c r="P2946" s="9">
        <v>0</v>
      </c>
      <c r="Q2946" s="10">
        <v>0.92499999999999993</v>
      </c>
      <c r="R2946" s="9">
        <v>0.3934399999999999</v>
      </c>
      <c r="S2946" s="9">
        <v>0.13648780487805001</v>
      </c>
      <c r="T2946" s="11">
        <v>0.134653466</v>
      </c>
      <c r="U2946" s="9">
        <v>0</v>
      </c>
      <c r="V2946" s="10">
        <v>1.1807185916666666E-2</v>
      </c>
      <c r="W2946" s="9">
        <v>2.5695687870945429E-2</v>
      </c>
      <c r="X2946" s="9">
        <v>8.0748953173138599E-2</v>
      </c>
      <c r="Y2946" s="9">
        <v>0</v>
      </c>
      <c r="Z2946" s="9">
        <v>0.27</v>
      </c>
      <c r="AA2946" s="10">
        <v>8.1860570710069504E-3</v>
      </c>
      <c r="AB2946" s="9">
        <v>0.3488</v>
      </c>
      <c r="AC2946" s="9">
        <v>0.81200000000000006</v>
      </c>
      <c r="AD2946" s="10">
        <v>0.570196363293754</v>
      </c>
      <c r="AE2946" s="10">
        <v>0.71848746642669803</v>
      </c>
      <c r="AF2946" s="9">
        <v>0.9689708277147755</v>
      </c>
      <c r="AG2946" s="9">
        <v>1</v>
      </c>
    </row>
    <row r="2947" spans="3:33">
      <c r="C2947" t="s">
        <v>406</v>
      </c>
      <c r="D2947">
        <v>2008</v>
      </c>
      <c r="E2947" s="9">
        <v>0.44886118421052623</v>
      </c>
      <c r="F2947" s="9">
        <v>0.16504199979119</v>
      </c>
      <c r="G2947" s="9">
        <v>1.0000000000000009E-2</v>
      </c>
      <c r="H2947" s="9">
        <v>0.64999999999999991</v>
      </c>
      <c r="I2947" s="9">
        <v>0</v>
      </c>
      <c r="J2947" s="9">
        <v>0</v>
      </c>
      <c r="K2947" s="10">
        <v>0.22908333333333336</v>
      </c>
      <c r="L2947" s="9">
        <v>0.183</v>
      </c>
      <c r="M2947" s="9">
        <v>0.82819745845549997</v>
      </c>
      <c r="N2947" s="10">
        <v>0.08</v>
      </c>
      <c r="O2947" s="10">
        <v>3.0599999986588956E-2</v>
      </c>
      <c r="P2947" s="9">
        <v>0</v>
      </c>
      <c r="Q2947" s="10">
        <v>0.92499999999999993</v>
      </c>
      <c r="R2947" s="9">
        <v>0.3934399999999999</v>
      </c>
      <c r="S2947" s="9">
        <v>0.13121951219599992</v>
      </c>
      <c r="T2947" s="11">
        <v>0.134653466</v>
      </c>
      <c r="U2947" s="9">
        <v>0</v>
      </c>
      <c r="V2947" s="10">
        <v>1.1862764249999999E-2</v>
      </c>
      <c r="W2947" s="9">
        <v>2.5695687870945429E-2</v>
      </c>
      <c r="X2947" s="9">
        <v>8.0748953173138599E-2</v>
      </c>
      <c r="Y2947" s="9">
        <v>0</v>
      </c>
      <c r="Z2947" s="9">
        <v>0.27</v>
      </c>
      <c r="AA2947" s="10">
        <v>8.1860570710069504E-3</v>
      </c>
      <c r="AB2947" s="9">
        <v>0.32629999999999992</v>
      </c>
      <c r="AC2947" s="9">
        <v>0.81</v>
      </c>
      <c r="AD2947" s="10">
        <v>0.60487501728733606</v>
      </c>
      <c r="AE2947" s="10">
        <v>0.71501434580273793</v>
      </c>
      <c r="AF2947" s="9">
        <v>0.9874515172256445</v>
      </c>
      <c r="AG2947" s="9">
        <v>1</v>
      </c>
    </row>
    <row r="2948" spans="3:33">
      <c r="C2948" t="s">
        <v>406</v>
      </c>
      <c r="D2948">
        <v>2009</v>
      </c>
      <c r="E2948" s="9">
        <v>0.44886118421052623</v>
      </c>
      <c r="F2948" s="9">
        <v>0.16815599972158668</v>
      </c>
      <c r="G2948" s="9">
        <v>2.9799999557435508E-2</v>
      </c>
      <c r="H2948" s="9">
        <v>0.64999999999999991</v>
      </c>
      <c r="I2948" s="9">
        <v>0</v>
      </c>
      <c r="J2948" s="9">
        <v>1.9999999552965164E-2</v>
      </c>
      <c r="K2948" s="10">
        <v>0.22908333333333336</v>
      </c>
      <c r="L2948" s="9">
        <v>0.18</v>
      </c>
      <c r="M2948" s="9">
        <v>0.82819745845549997</v>
      </c>
      <c r="N2948" s="10">
        <v>0.08</v>
      </c>
      <c r="O2948" s="10">
        <v>3.1199999973177909E-2</v>
      </c>
      <c r="P2948" s="9">
        <v>0</v>
      </c>
      <c r="Q2948" s="10">
        <v>0.92499999999999993</v>
      </c>
      <c r="R2948" s="9">
        <v>0.3934399999999999</v>
      </c>
      <c r="S2948" s="9">
        <v>0.16259512125078057</v>
      </c>
      <c r="T2948" s="11">
        <v>0.134653466</v>
      </c>
      <c r="U2948" s="9">
        <v>0</v>
      </c>
      <c r="V2948" s="10">
        <v>1.210001952969693E-2</v>
      </c>
      <c r="W2948" s="9">
        <v>2.5695687870945429E-2</v>
      </c>
      <c r="X2948" s="9">
        <v>8.0748953173138599E-2</v>
      </c>
      <c r="Y2948" s="9">
        <v>0</v>
      </c>
      <c r="Z2948" s="9">
        <v>0.27</v>
      </c>
      <c r="AA2948" s="10">
        <v>8.1860570710069504E-3</v>
      </c>
      <c r="AB2948" s="9">
        <v>0.33977399969883271</v>
      </c>
      <c r="AC2948" s="9">
        <v>0.80700000000000005</v>
      </c>
      <c r="AD2948" s="10">
        <v>0.581978678002532</v>
      </c>
      <c r="AE2948" s="10">
        <v>0.72299940528943196</v>
      </c>
      <c r="AF2948" s="9">
        <v>1</v>
      </c>
      <c r="AG2948" s="9">
        <v>1</v>
      </c>
    </row>
    <row r="2949" spans="3:33">
      <c r="C2949" t="s">
        <v>406</v>
      </c>
      <c r="D2949">
        <v>2010</v>
      </c>
      <c r="E2949" s="9">
        <v>0.44886118421052623</v>
      </c>
      <c r="F2949" s="9">
        <v>0.17126999965198336</v>
      </c>
      <c r="G2949" s="9">
        <v>4.9599999114871007E-2</v>
      </c>
      <c r="H2949" s="9">
        <v>0.64999999999999991</v>
      </c>
      <c r="I2949" s="9">
        <v>0</v>
      </c>
      <c r="J2949" s="9">
        <v>3.9999999105930328E-2</v>
      </c>
      <c r="K2949" s="10">
        <v>0.22908333333333336</v>
      </c>
      <c r="L2949" s="9">
        <v>0.18179999995976687</v>
      </c>
      <c r="M2949" s="9">
        <v>0.82819745845549997</v>
      </c>
      <c r="N2949" s="10">
        <v>0.08</v>
      </c>
      <c r="O2949" s="10">
        <v>3.1799999959766866E-2</v>
      </c>
      <c r="P2949" s="9">
        <v>0</v>
      </c>
      <c r="Q2949" s="10">
        <v>0.92499999999999993</v>
      </c>
      <c r="R2949" s="9">
        <v>0.3934399999999999</v>
      </c>
      <c r="S2949" s="9">
        <v>0.193970730305561</v>
      </c>
      <c r="T2949" s="11">
        <v>0.134653466</v>
      </c>
      <c r="U2949" s="9">
        <v>0</v>
      </c>
      <c r="V2949" s="10">
        <v>1.2337274809393861E-2</v>
      </c>
      <c r="W2949" s="9">
        <v>2.5695687870945429E-2</v>
      </c>
      <c r="X2949" s="9">
        <v>8.0748953173138599E-2</v>
      </c>
      <c r="Y2949" s="9">
        <v>0</v>
      </c>
      <c r="Z2949" s="9">
        <v>0.27</v>
      </c>
      <c r="AA2949" s="10">
        <v>8.1860570710069504E-3</v>
      </c>
      <c r="AB2949" s="9">
        <v>0.35324799939766516</v>
      </c>
      <c r="AC2949" s="9">
        <v>0.78</v>
      </c>
      <c r="AD2949" s="10">
        <v>0.58115889124083031</v>
      </c>
      <c r="AE2949" s="10">
        <v>0.72076941128638194</v>
      </c>
      <c r="AF2949" s="9">
        <v>1</v>
      </c>
      <c r="AG2949" s="9">
        <v>1</v>
      </c>
    </row>
    <row r="2950" spans="3:33">
      <c r="C2950" t="s">
        <v>408</v>
      </c>
      <c r="D2950">
        <v>1995</v>
      </c>
      <c r="E2950" s="9">
        <v>0.45199570312499998</v>
      </c>
      <c r="F2950" s="9">
        <v>2.6329999999999999E-2</v>
      </c>
      <c r="G2950" s="9">
        <v>4.0000000000000036E-2</v>
      </c>
      <c r="H2950" s="9">
        <v>0.17500000000000004</v>
      </c>
      <c r="I2950" s="9">
        <v>2E-3</v>
      </c>
      <c r="J2950" s="9">
        <v>6.0000000000000053E-2</v>
      </c>
      <c r="K2950" s="10">
        <v>0.505</v>
      </c>
      <c r="L2950" s="9">
        <v>9.5000000000000001E-2</v>
      </c>
      <c r="M2950" s="9">
        <v>0.740958450515808</v>
      </c>
      <c r="N2950" s="10">
        <v>0.12</v>
      </c>
      <c r="O2950" s="10">
        <v>0.14000000000000001</v>
      </c>
      <c r="P2950" s="9">
        <v>0.08</v>
      </c>
      <c r="Q2950" s="10">
        <v>0.3175</v>
      </c>
      <c r="R2950" s="9">
        <v>0.67399999999999993</v>
      </c>
      <c r="S2950" s="9">
        <v>0.23229878048780594</v>
      </c>
      <c r="T2950" s="11">
        <v>0.175159236</v>
      </c>
      <c r="U2950" s="9">
        <v>2.9554639300000004E-3</v>
      </c>
      <c r="V2950" s="10">
        <v>2.1848283999999999E-2</v>
      </c>
      <c r="W2950" s="9">
        <v>3.7999023968467029E-2</v>
      </c>
      <c r="X2950" s="9">
        <v>0.10576699467832</v>
      </c>
      <c r="Y2950" s="9">
        <v>5.0000000000000044E-3</v>
      </c>
      <c r="Z2950" s="9">
        <v>0.84</v>
      </c>
      <c r="AA2950" s="10">
        <v>4.2852245457661982E-2</v>
      </c>
      <c r="AB2950" s="9">
        <v>0.5</v>
      </c>
      <c r="AC2950" s="9">
        <v>0.625</v>
      </c>
      <c r="AD2950" s="10">
        <v>0.63245532859503051</v>
      </c>
      <c r="AE2950" s="10">
        <v>0.68421042088861428</v>
      </c>
      <c r="AF2950" s="9">
        <v>1.3777227710636889E-2</v>
      </c>
      <c r="AG2950" s="9">
        <v>0.41289150018834375</v>
      </c>
    </row>
    <row r="2951" spans="3:33">
      <c r="C2951" t="s">
        <v>408</v>
      </c>
      <c r="D2951">
        <v>1996</v>
      </c>
      <c r="E2951" s="9">
        <v>0.45199570312499998</v>
      </c>
      <c r="F2951" s="9">
        <v>2.6329999999999999E-2</v>
      </c>
      <c r="G2951" s="9">
        <v>3.5999999999999921E-2</v>
      </c>
      <c r="H2951" s="9">
        <v>0.17500000000000004</v>
      </c>
      <c r="I2951" s="9">
        <v>2E-3</v>
      </c>
      <c r="J2951" s="9">
        <v>5.5999999999999939E-2</v>
      </c>
      <c r="K2951" s="10">
        <v>0.505</v>
      </c>
      <c r="L2951" s="9">
        <v>9.3399999999999997E-2</v>
      </c>
      <c r="M2951" s="9">
        <v>0.74386542725999394</v>
      </c>
      <c r="N2951" s="10">
        <v>0.12</v>
      </c>
      <c r="O2951" s="10">
        <v>0.18</v>
      </c>
      <c r="P2951" s="9">
        <v>0.08</v>
      </c>
      <c r="Q2951" s="10">
        <v>0.3175</v>
      </c>
      <c r="R2951" s="9">
        <v>0.67399999999999993</v>
      </c>
      <c r="S2951" s="9">
        <v>0.22943902439024411</v>
      </c>
      <c r="T2951" s="11">
        <v>0.175159236</v>
      </c>
      <c r="U2951" s="9">
        <v>4.8282708200000002E-3</v>
      </c>
      <c r="V2951" s="10">
        <v>2.03780304E-2</v>
      </c>
      <c r="W2951" s="9">
        <v>3.7999023968467029E-2</v>
      </c>
      <c r="X2951" s="9">
        <v>0.10576699467832</v>
      </c>
      <c r="Y2951" s="9">
        <v>5.0000000000000044E-3</v>
      </c>
      <c r="Z2951" s="9">
        <v>0.84</v>
      </c>
      <c r="AA2951" s="10">
        <v>4.2852245457661982E-2</v>
      </c>
      <c r="AB2951" s="9">
        <v>0.5</v>
      </c>
      <c r="AC2951" s="9">
        <v>0.63700000000000001</v>
      </c>
      <c r="AD2951" s="10">
        <v>0.63515849850470407</v>
      </c>
      <c r="AE2951" s="10">
        <v>0.68796981714753591</v>
      </c>
      <c r="AF2951" s="9">
        <v>2.6992156337129886E-2</v>
      </c>
      <c r="AG2951" s="9">
        <v>0.42131785714285713</v>
      </c>
    </row>
    <row r="2952" spans="3:33">
      <c r="C2952" t="s">
        <v>408</v>
      </c>
      <c r="D2952">
        <v>1997</v>
      </c>
      <c r="E2952" s="9">
        <v>0.45199570312499998</v>
      </c>
      <c r="F2952" s="9">
        <v>2.6329999999999999E-2</v>
      </c>
      <c r="G2952" s="9">
        <v>3.2000000000000028E-2</v>
      </c>
      <c r="H2952" s="9">
        <v>0.17500000000000004</v>
      </c>
      <c r="I2952" s="9">
        <v>2E-3</v>
      </c>
      <c r="J2952" s="9">
        <v>5.2000000000000046E-2</v>
      </c>
      <c r="K2952" s="10">
        <v>0.505</v>
      </c>
      <c r="L2952" s="9">
        <v>9.1800000000000104E-2</v>
      </c>
      <c r="M2952" s="9">
        <v>0.74058512422969092</v>
      </c>
      <c r="N2952" s="10">
        <v>0.12</v>
      </c>
      <c r="O2952" s="10">
        <v>0.15</v>
      </c>
      <c r="P2952" s="9">
        <v>0.08</v>
      </c>
      <c r="Q2952" s="10">
        <v>0.3175</v>
      </c>
      <c r="R2952" s="9">
        <v>0.67399999999999993</v>
      </c>
      <c r="S2952" s="9">
        <v>0.22673170731707382</v>
      </c>
      <c r="T2952" s="11">
        <v>0.175159236</v>
      </c>
      <c r="U2952" s="9">
        <v>0</v>
      </c>
      <c r="V2952" s="10">
        <v>1.8907776799999998E-2</v>
      </c>
      <c r="W2952" s="9">
        <v>3.7999023968467029E-2</v>
      </c>
      <c r="X2952" s="9">
        <v>0.10576699467832</v>
      </c>
      <c r="Y2952" s="9">
        <v>5.0000000000000044E-3</v>
      </c>
      <c r="Z2952" s="9">
        <v>0.84</v>
      </c>
      <c r="AA2952" s="10">
        <v>4.2852245457661982E-2</v>
      </c>
      <c r="AB2952" s="9">
        <v>0.5</v>
      </c>
      <c r="AC2952" s="9">
        <v>0.67500000000000004</v>
      </c>
      <c r="AD2952" s="10">
        <v>0.62062568221198711</v>
      </c>
      <c r="AE2952" s="10">
        <v>0.68160353281058794</v>
      </c>
      <c r="AF2952" s="9">
        <v>3.3862087399216444E-2</v>
      </c>
      <c r="AG2952" s="9">
        <v>0.45950449999999998</v>
      </c>
    </row>
    <row r="2953" spans="3:33">
      <c r="C2953" t="s">
        <v>408</v>
      </c>
      <c r="D2953">
        <v>1998</v>
      </c>
      <c r="E2953" s="9">
        <v>0.45199570312499998</v>
      </c>
      <c r="F2953" s="9">
        <v>2.6329999999999999E-2</v>
      </c>
      <c r="G2953" s="9">
        <v>2.8000000000000025E-2</v>
      </c>
      <c r="H2953" s="9">
        <v>0.17500000000000004</v>
      </c>
      <c r="I2953" s="9">
        <v>2E-3</v>
      </c>
      <c r="J2953" s="9">
        <v>4.7999999999999932E-2</v>
      </c>
      <c r="K2953" s="10">
        <v>0.505</v>
      </c>
      <c r="L2953" s="9">
        <v>9.0200000000000002E-2</v>
      </c>
      <c r="M2953" s="9">
        <v>0.74022839022295694</v>
      </c>
      <c r="N2953" s="10">
        <v>0.12</v>
      </c>
      <c r="O2953" s="10">
        <v>0.18</v>
      </c>
      <c r="P2953" s="9">
        <v>0.08</v>
      </c>
      <c r="Q2953" s="10">
        <v>0.3175</v>
      </c>
      <c r="R2953" s="9">
        <v>0.67399999999999993</v>
      </c>
      <c r="S2953" s="9">
        <v>0.22091707317073206</v>
      </c>
      <c r="T2953" s="11">
        <v>0.175159236</v>
      </c>
      <c r="U2953" s="9">
        <v>0</v>
      </c>
      <c r="V2953" s="10">
        <v>1.7437523199999999E-2</v>
      </c>
      <c r="W2953" s="9">
        <v>3.7999023968467029E-2</v>
      </c>
      <c r="X2953" s="9">
        <v>0.10576699467832</v>
      </c>
      <c r="Y2953" s="9">
        <v>5.0000000000000044E-3</v>
      </c>
      <c r="Z2953" s="9">
        <v>0.84</v>
      </c>
      <c r="AA2953" s="10">
        <v>4.2852245457661982E-2</v>
      </c>
      <c r="AB2953" s="9">
        <v>0.5</v>
      </c>
      <c r="AC2953" s="9">
        <v>0.68599999999999994</v>
      </c>
      <c r="AD2953" s="10">
        <v>0.60609286591927003</v>
      </c>
      <c r="AE2953" s="10">
        <v>0.67523724847363997</v>
      </c>
      <c r="AF2953" s="9">
        <v>5.1364730088814002E-2</v>
      </c>
      <c r="AG2953" s="9">
        <v>0.49769114285714289</v>
      </c>
    </row>
    <row r="2954" spans="3:33">
      <c r="C2954" t="s">
        <v>408</v>
      </c>
      <c r="D2954">
        <v>1999</v>
      </c>
      <c r="E2954" s="9">
        <v>0.45199570312499998</v>
      </c>
      <c r="F2954" s="9">
        <v>2.6329999999999999E-2</v>
      </c>
      <c r="G2954" s="9">
        <v>2.4000000000000021E-2</v>
      </c>
      <c r="H2954" s="9">
        <v>0.17500000000000004</v>
      </c>
      <c r="I2954" s="9">
        <v>2E-3</v>
      </c>
      <c r="J2954" s="9">
        <v>4.4000000000000039E-2</v>
      </c>
      <c r="K2954" s="10">
        <v>0.505</v>
      </c>
      <c r="L2954" s="9">
        <v>8.8599999999999998E-2</v>
      </c>
      <c r="M2954" s="9">
        <v>0.73701727911184589</v>
      </c>
      <c r="N2954" s="10">
        <v>0.12</v>
      </c>
      <c r="O2954" s="10">
        <v>0.14000000000000001</v>
      </c>
      <c r="P2954" s="9">
        <v>0.08</v>
      </c>
      <c r="Q2954" s="10">
        <v>0.3175</v>
      </c>
      <c r="R2954" s="9">
        <v>0.67399999999999993</v>
      </c>
      <c r="S2954" s="9">
        <v>0.21692195121951419</v>
      </c>
      <c r="T2954" s="11">
        <v>0.175159236</v>
      </c>
      <c r="U2954" s="9">
        <v>0</v>
      </c>
      <c r="V2954" s="10">
        <v>1.59672696E-2</v>
      </c>
      <c r="W2954" s="9">
        <v>3.7999023968467029E-2</v>
      </c>
      <c r="X2954" s="9">
        <v>0.10576699467832</v>
      </c>
      <c r="Y2954" s="9">
        <v>5.0000000000000044E-3</v>
      </c>
      <c r="Z2954" s="9">
        <v>0.84</v>
      </c>
      <c r="AA2954" s="10">
        <v>4.2852245457661982E-2</v>
      </c>
      <c r="AB2954" s="9">
        <v>0.5</v>
      </c>
      <c r="AC2954" s="9">
        <v>0.68500000000000005</v>
      </c>
      <c r="AD2954" s="10">
        <v>0.641906798773208</v>
      </c>
      <c r="AE2954" s="10">
        <v>0.67989810756653501</v>
      </c>
      <c r="AF2954" s="9">
        <v>0.10781681622899689</v>
      </c>
      <c r="AG2954" s="9">
        <v>0.4856435714285714</v>
      </c>
    </row>
    <row r="2955" spans="3:33">
      <c r="C2955" t="s">
        <v>408</v>
      </c>
      <c r="D2955">
        <v>2000</v>
      </c>
      <c r="E2955" s="9">
        <v>0.45199570312499998</v>
      </c>
      <c r="F2955" s="9">
        <v>2.6329999999999999E-2</v>
      </c>
      <c r="G2955" s="9">
        <v>2.0000000000000018E-2</v>
      </c>
      <c r="H2955" s="9">
        <v>0.17500000000000004</v>
      </c>
      <c r="I2955" s="9">
        <v>2E-3</v>
      </c>
      <c r="J2955" s="9">
        <v>4.0000000000000036E-2</v>
      </c>
      <c r="K2955" s="10">
        <v>0.505</v>
      </c>
      <c r="L2955" s="9">
        <v>8.6999999999999994E-2</v>
      </c>
      <c r="M2955" s="9">
        <v>0.73607227358191696</v>
      </c>
      <c r="N2955" s="10">
        <v>0.12</v>
      </c>
      <c r="O2955" s="10">
        <v>0.41</v>
      </c>
      <c r="P2955" s="9">
        <v>0.08</v>
      </c>
      <c r="Q2955" s="10">
        <v>0.3175</v>
      </c>
      <c r="R2955" s="9">
        <v>0.67399999999999993</v>
      </c>
      <c r="S2955" s="9">
        <v>0.20226341463414799</v>
      </c>
      <c r="T2955" s="11">
        <v>0.175159236</v>
      </c>
      <c r="U2955" s="9">
        <v>0</v>
      </c>
      <c r="V2955" s="10">
        <v>1.4497016E-2</v>
      </c>
      <c r="W2955" s="9">
        <v>3.7999023968467029E-2</v>
      </c>
      <c r="X2955" s="9">
        <v>0.10576699467832</v>
      </c>
      <c r="Y2955" s="9">
        <v>5.0000000000000044E-3</v>
      </c>
      <c r="Z2955" s="9">
        <v>0.84</v>
      </c>
      <c r="AA2955" s="10">
        <v>4.2852245457661982E-2</v>
      </c>
      <c r="AB2955" s="9">
        <v>0.5</v>
      </c>
      <c r="AC2955" s="9">
        <v>0.69299999999999995</v>
      </c>
      <c r="AD2955" s="10">
        <v>0.67772073162714597</v>
      </c>
      <c r="AE2955" s="10">
        <v>0.68455896665943006</v>
      </c>
      <c r="AF2955" s="9">
        <v>0.13827661312313777</v>
      </c>
      <c r="AG2955" s="9">
        <v>0.51085704081632655</v>
      </c>
    </row>
    <row r="2956" spans="3:33">
      <c r="C2956" t="s">
        <v>408</v>
      </c>
      <c r="D2956">
        <v>2001</v>
      </c>
      <c r="E2956" s="9">
        <v>0.45199570312499998</v>
      </c>
      <c r="F2956" s="9">
        <v>2.6329999999999999E-2</v>
      </c>
      <c r="G2956" s="9">
        <v>1.5999999999999903E-2</v>
      </c>
      <c r="H2956" s="9">
        <v>0.17500000000000004</v>
      </c>
      <c r="I2956" s="9">
        <v>2E-3</v>
      </c>
      <c r="J2956" s="9">
        <v>3.400000000000003E-2</v>
      </c>
      <c r="K2956" s="10">
        <v>0.505</v>
      </c>
      <c r="L2956" s="9">
        <v>8.5600000000000009E-2</v>
      </c>
      <c r="M2956" s="9">
        <v>0.73578148565415447</v>
      </c>
      <c r="N2956" s="10">
        <v>0.12</v>
      </c>
      <c r="O2956" s="10">
        <v>0.14000000000000001</v>
      </c>
      <c r="P2956" s="9">
        <v>0.08</v>
      </c>
      <c r="Q2956" s="10">
        <v>0.3175</v>
      </c>
      <c r="R2956" s="9">
        <v>0.67399999999999993</v>
      </c>
      <c r="S2956" s="9">
        <v>0.20255609756097614</v>
      </c>
      <c r="T2956" s="11">
        <v>0.175159236</v>
      </c>
      <c r="U2956" s="9">
        <v>0</v>
      </c>
      <c r="V2956" s="10">
        <v>1.461254725E-2</v>
      </c>
      <c r="W2956" s="9">
        <v>3.7999023968467029E-2</v>
      </c>
      <c r="X2956" s="9">
        <v>0.10576699467832</v>
      </c>
      <c r="Y2956" s="9">
        <v>5.0000000000000044E-3</v>
      </c>
      <c r="Z2956" s="9">
        <v>0.84</v>
      </c>
      <c r="AA2956" s="10">
        <v>4.2852245457661982E-2</v>
      </c>
      <c r="AB2956" s="9">
        <v>0.5</v>
      </c>
      <c r="AC2956" s="9">
        <v>0.70700000000000007</v>
      </c>
      <c r="AD2956" s="10">
        <v>0.66246112929341794</v>
      </c>
      <c r="AE2956" s="10">
        <v>0.69187020584663494</v>
      </c>
      <c r="AF2956" s="9">
        <v>0.17463891539875445</v>
      </c>
      <c r="AG2956" s="9">
        <v>0.53607051020408159</v>
      </c>
    </row>
    <row r="2957" spans="3:33">
      <c r="C2957" t="s">
        <v>408</v>
      </c>
      <c r="D2957">
        <v>2002</v>
      </c>
      <c r="E2957" s="9">
        <v>0.45199570312499998</v>
      </c>
      <c r="F2957" s="9">
        <v>2.6329999999999999E-2</v>
      </c>
      <c r="G2957" s="9">
        <v>1.2000000000000011E-2</v>
      </c>
      <c r="H2957" s="9">
        <v>0.17500000000000004</v>
      </c>
      <c r="I2957" s="9">
        <v>2E-3</v>
      </c>
      <c r="J2957" s="9">
        <v>2.8000000000000025E-2</v>
      </c>
      <c r="K2957" s="10">
        <v>0.505</v>
      </c>
      <c r="L2957" s="9">
        <v>8.4199999999999997E-2</v>
      </c>
      <c r="M2957" s="9">
        <v>0.72861542725999384</v>
      </c>
      <c r="N2957" s="10">
        <v>0.12</v>
      </c>
      <c r="O2957" s="10">
        <v>0.48</v>
      </c>
      <c r="P2957" s="9">
        <v>0.08</v>
      </c>
      <c r="Q2957" s="10">
        <v>0.3175</v>
      </c>
      <c r="R2957" s="9">
        <v>0.67399999999999993</v>
      </c>
      <c r="S2957" s="9">
        <v>0.20327317073170803</v>
      </c>
      <c r="T2957" s="11">
        <v>0.175159236</v>
      </c>
      <c r="U2957" s="9">
        <v>0</v>
      </c>
      <c r="V2957" s="10">
        <v>1.47280785E-2</v>
      </c>
      <c r="W2957" s="9">
        <v>3.7999023968467029E-2</v>
      </c>
      <c r="X2957" s="9">
        <v>0.10576699467832</v>
      </c>
      <c r="Y2957" s="9">
        <v>5.0000000000000044E-3</v>
      </c>
      <c r="Z2957" s="9">
        <v>0.84</v>
      </c>
      <c r="AA2957" s="10">
        <v>4.2852245457661982E-2</v>
      </c>
      <c r="AB2957" s="9">
        <v>0.5</v>
      </c>
      <c r="AC2957" s="9">
        <v>0.68700000000000006</v>
      </c>
      <c r="AD2957" s="10">
        <v>0.64720152695969002</v>
      </c>
      <c r="AE2957" s="10">
        <v>0.69918144503384005</v>
      </c>
      <c r="AF2957" s="9">
        <v>0.17245944270307112</v>
      </c>
      <c r="AG2957" s="9">
        <v>0.56128397959183662</v>
      </c>
    </row>
    <row r="2958" spans="3:33">
      <c r="C2958" t="s">
        <v>408</v>
      </c>
      <c r="D2958">
        <v>2003</v>
      </c>
      <c r="E2958" s="9">
        <v>0.45199570312499998</v>
      </c>
      <c r="F2958" s="9">
        <v>2.6329999999999999E-2</v>
      </c>
      <c r="G2958" s="9">
        <v>8.0000000000000071E-3</v>
      </c>
      <c r="H2958" s="9">
        <v>0.17500000000000004</v>
      </c>
      <c r="I2958" s="9">
        <v>2E-3</v>
      </c>
      <c r="J2958" s="9">
        <v>2.200000000000002E-2</v>
      </c>
      <c r="K2958" s="10">
        <v>0.505</v>
      </c>
      <c r="L2958" s="9">
        <v>8.2799999999999999E-2</v>
      </c>
      <c r="M2958" s="9">
        <v>0.64022568367016053</v>
      </c>
      <c r="N2958" s="10">
        <v>0.12</v>
      </c>
      <c r="O2958" s="10">
        <v>0.44</v>
      </c>
      <c r="P2958" s="9">
        <v>8.159999996423721E-2</v>
      </c>
      <c r="Q2958" s="10">
        <v>0.3175</v>
      </c>
      <c r="R2958" s="9">
        <v>0.64152000000000009</v>
      </c>
      <c r="S2958" s="9">
        <v>0.20246341463414808</v>
      </c>
      <c r="T2958" s="11">
        <v>0.175159236</v>
      </c>
      <c r="U2958" s="9">
        <v>3.9514391000000003E-4</v>
      </c>
      <c r="V2958" s="10">
        <v>1.484360975E-2</v>
      </c>
      <c r="W2958" s="9">
        <v>3.7999023968467029E-2</v>
      </c>
      <c r="X2958" s="9">
        <v>0.10576699467832</v>
      </c>
      <c r="Y2958" s="9">
        <v>5.0000000000000044E-3</v>
      </c>
      <c r="Z2958" s="9">
        <v>0.84</v>
      </c>
      <c r="AA2958" s="10">
        <v>4.2852245457661982E-2</v>
      </c>
      <c r="AB2958" s="9">
        <v>0.5</v>
      </c>
      <c r="AC2958" s="9">
        <v>0.69799999999999995</v>
      </c>
      <c r="AD2958" s="10">
        <v>0.64681539749419603</v>
      </c>
      <c r="AE2958" s="10">
        <v>0.70390648385421195</v>
      </c>
      <c r="AF2958" s="9">
        <v>0.16733903126487221</v>
      </c>
      <c r="AG2958" s="9">
        <v>0.58649744897959188</v>
      </c>
    </row>
    <row r="2959" spans="3:33">
      <c r="C2959" t="s">
        <v>408</v>
      </c>
      <c r="D2959">
        <v>2004</v>
      </c>
      <c r="E2959" s="9">
        <v>0.45199570312499998</v>
      </c>
      <c r="F2959" s="9">
        <v>2.6329999999999999E-2</v>
      </c>
      <c r="G2959" s="9">
        <v>4.0000000000000036E-3</v>
      </c>
      <c r="H2959" s="9">
        <v>0.17500000000000004</v>
      </c>
      <c r="I2959" s="9">
        <v>2E-3</v>
      </c>
      <c r="J2959" s="9">
        <v>1.5999999999999903E-2</v>
      </c>
      <c r="K2959" s="10">
        <v>0.505</v>
      </c>
      <c r="L2959" s="9">
        <v>8.14E-2</v>
      </c>
      <c r="M2959" s="9">
        <v>0.60518465802916066</v>
      </c>
      <c r="N2959" s="10">
        <v>0.12</v>
      </c>
      <c r="O2959" s="10">
        <v>0.18</v>
      </c>
      <c r="P2959" s="9">
        <v>8.3199999928474433E-2</v>
      </c>
      <c r="Q2959" s="10">
        <v>0.3175</v>
      </c>
      <c r="R2959" s="9">
        <v>0.60904000000000003</v>
      </c>
      <c r="S2959" s="9">
        <v>0.19567317073170809</v>
      </c>
      <c r="T2959" s="11">
        <v>0.175159236</v>
      </c>
      <c r="U2959" s="9">
        <v>5.4058923999999997E-4</v>
      </c>
      <c r="V2959" s="10">
        <v>1.4959141E-2</v>
      </c>
      <c r="W2959" s="9">
        <v>3.7999023968467029E-2</v>
      </c>
      <c r="X2959" s="9">
        <v>0.10576699467832</v>
      </c>
      <c r="Y2959" s="9">
        <v>5.0000000000000044E-3</v>
      </c>
      <c r="Z2959" s="9">
        <v>0.84</v>
      </c>
      <c r="AA2959" s="10">
        <v>4.2852245457661982E-2</v>
      </c>
      <c r="AB2959" s="9">
        <v>0.5</v>
      </c>
      <c r="AC2959" s="9">
        <v>0.66700000000000004</v>
      </c>
      <c r="AD2959" s="10">
        <v>0.62248650643095194</v>
      </c>
      <c r="AE2959" s="10">
        <v>0.67102694041727795</v>
      </c>
      <c r="AF2959" s="9">
        <v>0.20183615414239778</v>
      </c>
      <c r="AG2959" s="9">
        <v>0.61171091836734692</v>
      </c>
    </row>
    <row r="2960" spans="3:33">
      <c r="C2960" t="s">
        <v>408</v>
      </c>
      <c r="D2960">
        <v>2005</v>
      </c>
      <c r="E2960" s="9">
        <v>0.45199570312499998</v>
      </c>
      <c r="F2960" s="9">
        <v>2.6329999999999999E-2</v>
      </c>
      <c r="G2960" s="9">
        <v>0</v>
      </c>
      <c r="H2960" s="9">
        <v>0.17500000000000004</v>
      </c>
      <c r="I2960" s="9">
        <v>2E-3</v>
      </c>
      <c r="J2960" s="9">
        <v>1.0000000000000009E-2</v>
      </c>
      <c r="K2960" s="10">
        <v>0.505</v>
      </c>
      <c r="L2960" s="9">
        <v>0.08</v>
      </c>
      <c r="M2960" s="9">
        <v>0.58582568367016052</v>
      </c>
      <c r="N2960" s="10">
        <v>0.12</v>
      </c>
      <c r="O2960" s="10">
        <v>0.15</v>
      </c>
      <c r="P2960" s="9">
        <v>8.4799999892711642E-2</v>
      </c>
      <c r="Q2960" s="10">
        <v>0.3175</v>
      </c>
      <c r="R2960" s="9">
        <v>0.57655999999999996</v>
      </c>
      <c r="S2960" s="9">
        <v>0.18781463414634203</v>
      </c>
      <c r="T2960" s="11">
        <v>0.175159236</v>
      </c>
      <c r="U2960" s="9">
        <v>5.4293470000000004E-4</v>
      </c>
      <c r="V2960" s="10">
        <v>1.5074672250000001E-2</v>
      </c>
      <c r="W2960" s="9">
        <v>3.7999023968467029E-2</v>
      </c>
      <c r="X2960" s="9">
        <v>0.10576699467832</v>
      </c>
      <c r="Y2960" s="9">
        <v>5.0000000000000044E-3</v>
      </c>
      <c r="Z2960" s="9">
        <v>0.84</v>
      </c>
      <c r="AA2960" s="10">
        <v>4.2852245457661982E-2</v>
      </c>
      <c r="AB2960" s="9">
        <v>0.5</v>
      </c>
      <c r="AC2960" s="9">
        <v>0.66900000000000004</v>
      </c>
      <c r="AD2960" s="10">
        <v>0.65797326848252591</v>
      </c>
      <c r="AE2960" s="10">
        <v>0.67612375178902595</v>
      </c>
      <c r="AF2960" s="9">
        <v>0.38818974783361443</v>
      </c>
      <c r="AG2960" s="9">
        <v>0.63692438775510196</v>
      </c>
    </row>
    <row r="2961" spans="3:33">
      <c r="C2961" t="s">
        <v>408</v>
      </c>
      <c r="D2961">
        <v>2006</v>
      </c>
      <c r="E2961" s="9">
        <v>0.45199570312499998</v>
      </c>
      <c r="F2961" s="9">
        <v>2.6329999999999999E-2</v>
      </c>
      <c r="G2961" s="9">
        <v>0</v>
      </c>
      <c r="H2961" s="9">
        <v>0.17500000000000004</v>
      </c>
      <c r="I2961" s="9">
        <v>2E-3</v>
      </c>
      <c r="J2961" s="9">
        <v>6.6666666666667096E-3</v>
      </c>
      <c r="K2961" s="10">
        <v>0.505</v>
      </c>
      <c r="L2961" s="9">
        <v>7.9000000000000098E-2</v>
      </c>
      <c r="M2961" s="9">
        <v>0.58325294302278885</v>
      </c>
      <c r="N2961" s="10">
        <v>0.12</v>
      </c>
      <c r="O2961" s="10">
        <v>0.22</v>
      </c>
      <c r="P2961" s="9">
        <v>8.6399999856948864E-2</v>
      </c>
      <c r="Q2961" s="10">
        <v>0.3175</v>
      </c>
      <c r="R2961" s="9">
        <v>0.54408000000000001</v>
      </c>
      <c r="S2961" s="9">
        <v>0.18540487804878214</v>
      </c>
      <c r="T2961" s="11">
        <v>0.175159236</v>
      </c>
      <c r="U2961" s="9">
        <v>6.6215046000000003E-4</v>
      </c>
      <c r="V2961" s="10">
        <v>1.4921826583333334E-2</v>
      </c>
      <c r="W2961" s="9">
        <v>3.7999023968467029E-2</v>
      </c>
      <c r="X2961" s="9">
        <v>0.10576699467832</v>
      </c>
      <c r="Y2961" s="9">
        <v>5.0000000000000044E-3</v>
      </c>
      <c r="Z2961" s="9">
        <v>0.84</v>
      </c>
      <c r="AA2961" s="10">
        <v>4.2852245457661982E-2</v>
      </c>
      <c r="AB2961" s="9">
        <v>0.5</v>
      </c>
      <c r="AC2961" s="9">
        <v>0.65300000000000002</v>
      </c>
      <c r="AD2961" s="10">
        <v>0.68262164566346595</v>
      </c>
      <c r="AE2961" s="10">
        <v>0.69260488894451799</v>
      </c>
      <c r="AF2961" s="9">
        <v>0.78109146725629774</v>
      </c>
      <c r="AG2961" s="9">
        <v>0.66213785714285711</v>
      </c>
    </row>
    <row r="2962" spans="3:33">
      <c r="C2962" t="s">
        <v>408</v>
      </c>
      <c r="D2962">
        <v>2007</v>
      </c>
      <c r="E2962" s="9">
        <v>0.45199570312499998</v>
      </c>
      <c r="F2962" s="9">
        <v>2.6329999999999999E-2</v>
      </c>
      <c r="G2962" s="9">
        <v>0</v>
      </c>
      <c r="H2962" s="9">
        <v>0.17500000000000004</v>
      </c>
      <c r="I2962" s="9">
        <v>2E-3</v>
      </c>
      <c r="J2962" s="9">
        <v>3.3333333333332993E-3</v>
      </c>
      <c r="K2962" s="10">
        <v>0.505</v>
      </c>
      <c r="L2962" s="9">
        <v>7.8E-2</v>
      </c>
      <c r="M2962" s="9">
        <v>0.53456745992868038</v>
      </c>
      <c r="N2962" s="10">
        <v>0.12</v>
      </c>
      <c r="O2962" s="10">
        <v>0.12</v>
      </c>
      <c r="P2962" s="9">
        <v>8.7999999821186073E-2</v>
      </c>
      <c r="Q2962" s="10">
        <v>0.3175</v>
      </c>
      <c r="R2962" s="9">
        <v>0.51159999999999994</v>
      </c>
      <c r="S2962" s="9">
        <v>0.18289756097560994</v>
      </c>
      <c r="T2962" s="11">
        <v>0.175159236</v>
      </c>
      <c r="U2962" s="9">
        <v>4.5568467000000002E-4</v>
      </c>
      <c r="V2962" s="10">
        <v>1.4768980916666667E-2</v>
      </c>
      <c r="W2962" s="9">
        <v>3.7999023968467029E-2</v>
      </c>
      <c r="X2962" s="9">
        <v>0.10576699467832</v>
      </c>
      <c r="Y2962" s="9">
        <v>5.0000000000000044E-3</v>
      </c>
      <c r="Z2962" s="9">
        <v>0.84</v>
      </c>
      <c r="AA2962" s="10">
        <v>4.2852245457661982E-2</v>
      </c>
      <c r="AB2962" s="9">
        <v>0.5</v>
      </c>
      <c r="AC2962" s="9">
        <v>0.68400000000000005</v>
      </c>
      <c r="AD2962" s="10">
        <v>0.67405162019790399</v>
      </c>
      <c r="AE2962" s="10">
        <v>0.69482183928828001</v>
      </c>
      <c r="AF2962" s="9">
        <v>1</v>
      </c>
      <c r="AG2962" s="9">
        <v>0.91811842857142845</v>
      </c>
    </row>
    <row r="2963" spans="3:33">
      <c r="C2963" t="s">
        <v>408</v>
      </c>
      <c r="D2963">
        <v>2008</v>
      </c>
      <c r="E2963" s="9">
        <v>0.45199570312499998</v>
      </c>
      <c r="F2963" s="9">
        <v>2.6329999999999999E-2</v>
      </c>
      <c r="G2963" s="9">
        <v>0</v>
      </c>
      <c r="H2963" s="9">
        <v>0.17500000000000004</v>
      </c>
      <c r="I2963" s="9">
        <v>2E-3</v>
      </c>
      <c r="J2963" s="9">
        <v>0</v>
      </c>
      <c r="K2963" s="10">
        <v>0.505</v>
      </c>
      <c r="L2963" s="9">
        <v>7.6999999999999999E-2</v>
      </c>
      <c r="M2963" s="9">
        <v>0.66739524644034232</v>
      </c>
      <c r="N2963" s="10">
        <v>0.12</v>
      </c>
      <c r="O2963" s="10">
        <v>0.12239999994635582</v>
      </c>
      <c r="P2963" s="9">
        <v>8.9599999785423282E-2</v>
      </c>
      <c r="Q2963" s="10">
        <v>0.3175</v>
      </c>
      <c r="R2963" s="9">
        <v>0.47911999999999999</v>
      </c>
      <c r="S2963" s="9">
        <v>0.18038536585365994</v>
      </c>
      <c r="T2963" s="11">
        <v>0.175159236</v>
      </c>
      <c r="U2963" s="9">
        <v>1.9669551499999997E-3</v>
      </c>
      <c r="V2963" s="10">
        <v>1.461613525E-2</v>
      </c>
      <c r="W2963" s="9">
        <v>3.7999023968467029E-2</v>
      </c>
      <c r="X2963" s="9">
        <v>0.10576699467832</v>
      </c>
      <c r="Y2963" s="9">
        <v>5.0000000000000044E-3</v>
      </c>
      <c r="Z2963" s="9">
        <v>0.84</v>
      </c>
      <c r="AA2963" s="10">
        <v>4.2852245457661982E-2</v>
      </c>
      <c r="AB2963" s="9">
        <v>0.5</v>
      </c>
      <c r="AC2963" s="9">
        <v>0.67900000000000005</v>
      </c>
      <c r="AD2963" s="10">
        <v>0.67775053100895</v>
      </c>
      <c r="AE2963" s="10">
        <v>0.70437029849642807</v>
      </c>
      <c r="AF2963" s="9">
        <v>1</v>
      </c>
      <c r="AG2963" s="9">
        <v>0.92731014285714286</v>
      </c>
    </row>
    <row r="2964" spans="3:33">
      <c r="C2964" t="s">
        <v>408</v>
      </c>
      <c r="D2964">
        <v>2009</v>
      </c>
      <c r="E2964" s="9">
        <v>0.45199570312499998</v>
      </c>
      <c r="F2964" s="9">
        <v>2.6329999999999999E-2</v>
      </c>
      <c r="G2964" s="9">
        <v>1.9999999552965164E-2</v>
      </c>
      <c r="H2964" s="9">
        <v>0.17500000000000004</v>
      </c>
      <c r="I2964" s="9">
        <v>2E-3</v>
      </c>
      <c r="J2964" s="9">
        <v>1.9999999552965164E-2</v>
      </c>
      <c r="K2964" s="10">
        <v>0.505</v>
      </c>
      <c r="L2964" s="9">
        <v>7.5999999999999901E-2</v>
      </c>
      <c r="M2964" s="9">
        <v>0.79067882240715692</v>
      </c>
      <c r="N2964" s="10">
        <v>0.12</v>
      </c>
      <c r="O2964" s="10">
        <v>0.12479999989271164</v>
      </c>
      <c r="P2964" s="9">
        <v>9.1199999749660504E-2</v>
      </c>
      <c r="Q2964" s="10">
        <v>0.3175</v>
      </c>
      <c r="R2964" s="9">
        <v>0.47911999999999999</v>
      </c>
      <c r="S2964" s="9">
        <v>0.21077765785726599</v>
      </c>
      <c r="T2964" s="11">
        <v>0.175159236</v>
      </c>
      <c r="U2964" s="9">
        <v>3.5880119000000001E-4</v>
      </c>
      <c r="V2964" s="10">
        <v>1.490845794846608E-2</v>
      </c>
      <c r="W2964" s="9">
        <v>3.7999023968467029E-2</v>
      </c>
      <c r="X2964" s="9">
        <v>0.10576699467832</v>
      </c>
      <c r="Y2964" s="9">
        <v>5.0000000000000044E-3</v>
      </c>
      <c r="Z2964" s="9">
        <v>0.84</v>
      </c>
      <c r="AA2964" s="10">
        <v>4.2852245457661982E-2</v>
      </c>
      <c r="AB2964" s="9">
        <v>0.5</v>
      </c>
      <c r="AC2964" s="9">
        <v>0.69099999999999995</v>
      </c>
      <c r="AD2964" s="10">
        <v>0.67662758007689994</v>
      </c>
      <c r="AE2964" s="10">
        <v>0.71960966840491403</v>
      </c>
      <c r="AF2964" s="9">
        <v>1</v>
      </c>
      <c r="AG2964" s="9">
        <v>0.90876394041453989</v>
      </c>
    </row>
    <row r="2965" spans="3:33">
      <c r="C2965" t="s">
        <v>408</v>
      </c>
      <c r="D2965">
        <v>2010</v>
      </c>
      <c r="E2965" s="9">
        <v>0.45199570312499998</v>
      </c>
      <c r="F2965" s="9">
        <v>2.6329999999999999E-2</v>
      </c>
      <c r="G2965" s="9">
        <v>3.9999999105930328E-2</v>
      </c>
      <c r="H2965" s="9">
        <v>0.17500000000000004</v>
      </c>
      <c r="I2965" s="9">
        <v>2E-3</v>
      </c>
      <c r="J2965" s="9">
        <v>3.9999999105930328E-2</v>
      </c>
      <c r="K2965" s="10">
        <v>0.505</v>
      </c>
      <c r="L2965" s="9">
        <v>7.6759999983012583E-2</v>
      </c>
      <c r="M2965" s="9">
        <v>0.79067882240715692</v>
      </c>
      <c r="N2965" s="10">
        <v>0.12</v>
      </c>
      <c r="O2965" s="10">
        <v>0.12719999983906746</v>
      </c>
      <c r="P2965" s="9">
        <v>9.2799999713897713E-2</v>
      </c>
      <c r="Q2965" s="10">
        <v>0.3175</v>
      </c>
      <c r="R2965" s="9">
        <v>0.47911999999999999</v>
      </c>
      <c r="S2965" s="9">
        <v>0.24116994986087203</v>
      </c>
      <c r="T2965" s="11">
        <v>0.175159236</v>
      </c>
      <c r="U2965" s="9">
        <v>3.6238920181980177E-4</v>
      </c>
      <c r="V2965" s="10">
        <v>1.5200780646932158E-2</v>
      </c>
      <c r="W2965" s="9">
        <v>3.7999023968467029E-2</v>
      </c>
      <c r="X2965" s="9">
        <v>0.10576699467832</v>
      </c>
      <c r="Y2965" s="9">
        <v>5.0000000000000044E-3</v>
      </c>
      <c r="Z2965" s="9">
        <v>0.84</v>
      </c>
      <c r="AA2965" s="10">
        <v>4.2852245457661982E-2</v>
      </c>
      <c r="AB2965" s="9">
        <v>0.5</v>
      </c>
      <c r="AC2965" s="9">
        <v>0.69799999999999995</v>
      </c>
      <c r="AD2965" s="10">
        <v>0.67486130431561031</v>
      </c>
      <c r="AE2965" s="10">
        <v>0.71741357176995135</v>
      </c>
      <c r="AF2965" s="9">
        <v>1</v>
      </c>
      <c r="AG2965" s="9">
        <v>0.89021773797193704</v>
      </c>
    </row>
    <row r="2966" spans="3:33">
      <c r="C2966" t="s">
        <v>410</v>
      </c>
      <c r="D2966">
        <v>1995</v>
      </c>
      <c r="E2966" s="9">
        <v>2.9275647668393752E-2</v>
      </c>
      <c r="F2966" s="9">
        <v>1</v>
      </c>
      <c r="G2966" s="9">
        <v>9.9999999999999978E-2</v>
      </c>
      <c r="H2966" s="9">
        <v>0.72500000000000009</v>
      </c>
      <c r="I2966" s="9">
        <v>0.21666666666666667</v>
      </c>
      <c r="J2966" s="9">
        <v>0.15000000000000002</v>
      </c>
      <c r="K2966" s="10">
        <v>0.33441666666666664</v>
      </c>
      <c r="L2966" s="9">
        <v>0.61599999999999999</v>
      </c>
      <c r="M2966" s="9">
        <v>1</v>
      </c>
      <c r="N2966" s="10">
        <v>0.18</v>
      </c>
      <c r="O2966" s="10">
        <v>0.28000000000000003</v>
      </c>
      <c r="P2966" s="9">
        <v>0.50999999977648258</v>
      </c>
      <c r="Q2966" s="10">
        <v>7.4999999999999997E-2</v>
      </c>
      <c r="R2966" s="9">
        <v>0.34439999999999993</v>
      </c>
      <c r="S2966" s="9">
        <v>0.37366780487804985</v>
      </c>
      <c r="T2966" s="11">
        <v>0.21095334600000001</v>
      </c>
      <c r="U2966" s="9">
        <v>1.04705605E-3</v>
      </c>
      <c r="V2966" s="10">
        <v>3.2466593250000002E-2</v>
      </c>
      <c r="W2966" s="9">
        <v>0</v>
      </c>
      <c r="X2966" s="9">
        <v>0</v>
      </c>
      <c r="Y2966" s="9">
        <v>0</v>
      </c>
      <c r="Z2966" s="9">
        <v>0.05</v>
      </c>
      <c r="AA2966" s="10">
        <v>0</v>
      </c>
      <c r="AB2966" s="9">
        <v>0.12800003049999997</v>
      </c>
      <c r="AC2966" s="9">
        <v>0.29610000042244794</v>
      </c>
      <c r="AD2966" s="10">
        <v>0.46372620892354172</v>
      </c>
      <c r="AE2966" s="10">
        <v>0.20247864978344529</v>
      </c>
      <c r="AF2966" s="9">
        <v>1.819423109745667E-4</v>
      </c>
      <c r="AG2966" s="9">
        <v>0.16879884032808243</v>
      </c>
    </row>
    <row r="2967" spans="3:33">
      <c r="C2967" t="s">
        <v>410</v>
      </c>
      <c r="D2967">
        <v>1996</v>
      </c>
      <c r="E2967" s="9">
        <v>2.9275647668393752E-2</v>
      </c>
      <c r="F2967" s="9">
        <v>1</v>
      </c>
      <c r="G2967" s="9">
        <v>0.10199999999999998</v>
      </c>
      <c r="H2967" s="9">
        <v>0.72500000000000009</v>
      </c>
      <c r="I2967" s="9">
        <v>0.21666666666666667</v>
      </c>
      <c r="J2967" s="9">
        <v>0.13800000000000001</v>
      </c>
      <c r="K2967" s="10">
        <v>0.33441666666666664</v>
      </c>
      <c r="L2967" s="9">
        <v>0.61819999999999997</v>
      </c>
      <c r="M2967" s="9">
        <v>1</v>
      </c>
      <c r="N2967" s="10">
        <v>0.18</v>
      </c>
      <c r="O2967" s="10">
        <v>0.31</v>
      </c>
      <c r="P2967" s="9">
        <v>0.5</v>
      </c>
      <c r="Q2967" s="10">
        <v>7.4999999999999997E-2</v>
      </c>
      <c r="R2967" s="9">
        <v>0.34439999999999993</v>
      </c>
      <c r="S2967" s="9">
        <v>0.37141707317073214</v>
      </c>
      <c r="T2967" s="11">
        <v>0.21095334600000001</v>
      </c>
      <c r="U2967" s="9">
        <v>4.61584313E-3</v>
      </c>
      <c r="V2967" s="10">
        <v>3.0466523100000004E-2</v>
      </c>
      <c r="W2967" s="9">
        <v>0</v>
      </c>
      <c r="X2967" s="9">
        <v>0</v>
      </c>
      <c r="Y2967" s="9">
        <v>0</v>
      </c>
      <c r="Z2967" s="9">
        <v>0.05</v>
      </c>
      <c r="AA2967" s="10">
        <v>0</v>
      </c>
      <c r="AB2967" s="9">
        <v>0.12699996950000003</v>
      </c>
      <c r="AC2967" s="9">
        <v>0.30240000028163194</v>
      </c>
      <c r="AD2967" s="10">
        <v>0.46298592748988598</v>
      </c>
      <c r="AE2967" s="10">
        <v>0.196406785631798</v>
      </c>
      <c r="AF2967" s="9">
        <v>4.5496950125583334E-4</v>
      </c>
      <c r="AG2967" s="9">
        <v>0.17246838024606181</v>
      </c>
    </row>
    <row r="2968" spans="3:33">
      <c r="C2968" t="s">
        <v>410</v>
      </c>
      <c r="D2968">
        <v>1997</v>
      </c>
      <c r="E2968" s="9">
        <v>2.9275647668393752E-2</v>
      </c>
      <c r="F2968" s="9">
        <v>1</v>
      </c>
      <c r="G2968" s="9">
        <v>0.10400000000000009</v>
      </c>
      <c r="H2968" s="9">
        <v>0.72500000000000009</v>
      </c>
      <c r="I2968" s="9">
        <v>0.21666666666666667</v>
      </c>
      <c r="J2968" s="9">
        <v>0.12599999999999989</v>
      </c>
      <c r="K2968" s="10">
        <v>0.33441666666666664</v>
      </c>
      <c r="L2968" s="9">
        <v>0.62039999999999995</v>
      </c>
      <c r="M2968" s="9">
        <v>1</v>
      </c>
      <c r="N2968" s="10">
        <v>0.18</v>
      </c>
      <c r="O2968" s="10">
        <v>0.18</v>
      </c>
      <c r="P2968" s="9">
        <v>0.44333333333333336</v>
      </c>
      <c r="Q2968" s="10">
        <v>7.4999999999999997E-2</v>
      </c>
      <c r="R2968" s="9">
        <v>0.34439999999999993</v>
      </c>
      <c r="S2968" s="9">
        <v>0.3686658536585381</v>
      </c>
      <c r="T2968" s="11">
        <v>0.21095334600000001</v>
      </c>
      <c r="U2968" s="9">
        <v>4.5327269799999995E-3</v>
      </c>
      <c r="V2968" s="10">
        <v>2.8466452950000002E-2</v>
      </c>
      <c r="W2968" s="9">
        <v>0</v>
      </c>
      <c r="X2968" s="9">
        <v>0</v>
      </c>
      <c r="Y2968" s="9">
        <v>0</v>
      </c>
      <c r="Z2968" s="9">
        <v>0.05</v>
      </c>
      <c r="AA2968" s="10">
        <v>0</v>
      </c>
      <c r="AB2968" s="9">
        <v>0.12699996950000003</v>
      </c>
      <c r="AC2968" s="9">
        <v>0.308700000140816</v>
      </c>
      <c r="AD2968" s="10">
        <v>0.43394252488194096</v>
      </c>
      <c r="AE2968" s="10">
        <v>0.19166218431905602</v>
      </c>
      <c r="AF2968" s="9">
        <v>8.0900269010295554E-4</v>
      </c>
      <c r="AG2968" s="9">
        <v>0.1761379201640412</v>
      </c>
    </row>
    <row r="2969" spans="3:33">
      <c r="C2969" t="s">
        <v>410</v>
      </c>
      <c r="D2969">
        <v>1998</v>
      </c>
      <c r="E2969" s="9">
        <v>2.9275647668393752E-2</v>
      </c>
      <c r="F2969" s="9">
        <v>1</v>
      </c>
      <c r="G2969" s="9">
        <v>0.10599999999999998</v>
      </c>
      <c r="H2969" s="9">
        <v>0.72500000000000009</v>
      </c>
      <c r="I2969" s="9">
        <v>0.21666666666666667</v>
      </c>
      <c r="J2969" s="9">
        <v>0.1140000000000001</v>
      </c>
      <c r="K2969" s="10">
        <v>0.33441666666666664</v>
      </c>
      <c r="L2969" s="9">
        <v>0.62259999999999993</v>
      </c>
      <c r="M2969" s="9">
        <v>1</v>
      </c>
      <c r="N2969" s="10">
        <v>0.18</v>
      </c>
      <c r="O2969" s="10">
        <v>0.12</v>
      </c>
      <c r="P2969" s="9">
        <v>0.38666666666666666</v>
      </c>
      <c r="Q2969" s="10">
        <v>7.4999999999999997E-2</v>
      </c>
      <c r="R2969" s="9">
        <v>0.34439999999999993</v>
      </c>
      <c r="S2969" s="9">
        <v>0.36594487804878217</v>
      </c>
      <c r="T2969" s="11">
        <v>0.21095334600000001</v>
      </c>
      <c r="U2969" s="9">
        <v>3.2412528560000001E-2</v>
      </c>
      <c r="V2969" s="10">
        <v>2.64663828E-2</v>
      </c>
      <c r="W2969" s="9">
        <v>0</v>
      </c>
      <c r="X2969" s="9">
        <v>0</v>
      </c>
      <c r="Y2969" s="9">
        <v>0</v>
      </c>
      <c r="Z2969" s="9">
        <v>0.05</v>
      </c>
      <c r="AA2969" s="10">
        <v>0</v>
      </c>
      <c r="AB2969" s="9">
        <v>0.12699996950000003</v>
      </c>
      <c r="AC2969" s="9">
        <v>0.315</v>
      </c>
      <c r="AD2969" s="10">
        <v>0.40489912227399599</v>
      </c>
      <c r="AE2969" s="10">
        <v>0.18691758300631398</v>
      </c>
      <c r="AF2969" s="9">
        <v>1.2393109087633334E-3</v>
      </c>
      <c r="AG2969" s="9">
        <v>0.17980746008202061</v>
      </c>
    </row>
    <row r="2970" spans="3:33">
      <c r="C2970" t="s">
        <v>410</v>
      </c>
      <c r="D2970">
        <v>1999</v>
      </c>
      <c r="E2970" s="9">
        <v>2.9275647668393752E-2</v>
      </c>
      <c r="F2970" s="9">
        <v>1</v>
      </c>
      <c r="G2970" s="9">
        <v>0.10799999999999998</v>
      </c>
      <c r="H2970" s="9">
        <v>0.72500000000000009</v>
      </c>
      <c r="I2970" s="9">
        <v>0.21666666666666667</v>
      </c>
      <c r="J2970" s="9">
        <v>0.10199999999999998</v>
      </c>
      <c r="K2970" s="10">
        <v>0.33441666666666664</v>
      </c>
      <c r="L2970" s="9">
        <v>0.62480000000000002</v>
      </c>
      <c r="M2970" s="9">
        <v>1</v>
      </c>
      <c r="N2970" s="10">
        <v>0.18</v>
      </c>
      <c r="O2970" s="10">
        <v>0.15</v>
      </c>
      <c r="P2970" s="9">
        <v>0.32999999999999996</v>
      </c>
      <c r="Q2970" s="10">
        <v>7.4999999999999997E-2</v>
      </c>
      <c r="R2970" s="9">
        <v>0.34439999999999993</v>
      </c>
      <c r="S2970" s="9">
        <v>0.36344341463414798</v>
      </c>
      <c r="T2970" s="11">
        <v>0.21095334600000001</v>
      </c>
      <c r="U2970" s="9">
        <v>0.2345887874</v>
      </c>
      <c r="V2970" s="10">
        <v>2.4466312650000002E-2</v>
      </c>
      <c r="W2970" s="9">
        <v>0</v>
      </c>
      <c r="X2970" s="9">
        <v>0</v>
      </c>
      <c r="Y2970" s="9">
        <v>0</v>
      </c>
      <c r="Z2970" s="9">
        <v>0.05</v>
      </c>
      <c r="AA2970" s="10">
        <v>0</v>
      </c>
      <c r="AB2970" s="9">
        <v>0.12699996950000003</v>
      </c>
      <c r="AC2970" s="9">
        <v>0.33799999999999997</v>
      </c>
      <c r="AD2970" s="10">
        <v>0.32221280705983901</v>
      </c>
      <c r="AE2970" s="10">
        <v>0.17972745277007302</v>
      </c>
      <c r="AF2970" s="9">
        <v>1.839207650273222E-3</v>
      </c>
      <c r="AG2970" s="9">
        <v>0.183477</v>
      </c>
    </row>
    <row r="2971" spans="3:33">
      <c r="C2971" t="s">
        <v>410</v>
      </c>
      <c r="D2971">
        <v>2000</v>
      </c>
      <c r="E2971" s="9">
        <v>2.9275647668393752E-2</v>
      </c>
      <c r="F2971" s="9">
        <v>1</v>
      </c>
      <c r="G2971" s="9">
        <v>0.10999999999999999</v>
      </c>
      <c r="H2971" s="9">
        <v>0.72500000000000009</v>
      </c>
      <c r="I2971" s="9">
        <v>0.21666666666666667</v>
      </c>
      <c r="J2971" s="9">
        <v>8.9999999999999969E-2</v>
      </c>
      <c r="K2971" s="10">
        <v>0.33441666666666664</v>
      </c>
      <c r="L2971" s="9">
        <v>0.627</v>
      </c>
      <c r="M2971" s="9">
        <v>1</v>
      </c>
      <c r="N2971" s="10">
        <v>0.18</v>
      </c>
      <c r="O2971" s="10">
        <v>0.18</v>
      </c>
      <c r="P2971" s="9">
        <v>0.27333333333333332</v>
      </c>
      <c r="Q2971" s="10">
        <v>7.4999999999999997E-2</v>
      </c>
      <c r="R2971" s="9">
        <v>0.34439999999999993</v>
      </c>
      <c r="S2971" s="9">
        <v>0.36131219512195201</v>
      </c>
      <c r="T2971" s="11">
        <v>0.21095334600000001</v>
      </c>
      <c r="U2971" s="9">
        <v>6.2419285409999997E-2</v>
      </c>
      <c r="V2971" s="10">
        <v>2.2466242500000001E-2</v>
      </c>
      <c r="W2971" s="9">
        <v>0</v>
      </c>
      <c r="X2971" s="9">
        <v>0</v>
      </c>
      <c r="Y2971" s="9">
        <v>0</v>
      </c>
      <c r="Z2971" s="9">
        <v>0.05</v>
      </c>
      <c r="AA2971" s="10">
        <v>0</v>
      </c>
      <c r="AB2971" s="9">
        <v>0.12699996950000003</v>
      </c>
      <c r="AC2971" s="9">
        <v>0.38100000000000001</v>
      </c>
      <c r="AD2971" s="10">
        <v>0.239526491845682</v>
      </c>
      <c r="AE2971" s="10">
        <v>0.17253732253383197</v>
      </c>
      <c r="AF2971" s="9">
        <v>2.394771241830111E-3</v>
      </c>
      <c r="AG2971" s="9">
        <v>0.18506657142857144</v>
      </c>
    </row>
    <row r="2972" spans="3:33">
      <c r="C2972" t="s">
        <v>410</v>
      </c>
      <c r="D2972">
        <v>2001</v>
      </c>
      <c r="E2972" s="9">
        <v>2.9275647668393752E-2</v>
      </c>
      <c r="F2972" s="9">
        <v>1</v>
      </c>
      <c r="G2972" s="9">
        <v>0.11199999999999999</v>
      </c>
      <c r="H2972" s="9">
        <v>0.72500000000000009</v>
      </c>
      <c r="I2972" s="9">
        <v>0.21666666666666667</v>
      </c>
      <c r="J2972" s="9">
        <v>7.7999999999999958E-2</v>
      </c>
      <c r="K2972" s="10">
        <v>0.33441666666666664</v>
      </c>
      <c r="L2972" s="9">
        <v>0.62819999999999998</v>
      </c>
      <c r="M2972" s="9">
        <v>1</v>
      </c>
      <c r="N2972" s="10">
        <v>0.18</v>
      </c>
      <c r="O2972" s="10">
        <v>0.14000000000000001</v>
      </c>
      <c r="P2972" s="9">
        <v>0.2166666666666667</v>
      </c>
      <c r="Q2972" s="10">
        <v>7.4999999999999997E-2</v>
      </c>
      <c r="R2972" s="9">
        <v>0.34439999999999993</v>
      </c>
      <c r="S2972" s="9">
        <v>0.35954097560975606</v>
      </c>
      <c r="T2972" s="11">
        <v>0.21095334600000001</v>
      </c>
      <c r="U2972" s="9">
        <v>6.0102849799999997E-2</v>
      </c>
      <c r="V2972" s="10">
        <v>2.1819787E-2</v>
      </c>
      <c r="W2972" s="9">
        <v>0</v>
      </c>
      <c r="X2972" s="9">
        <v>0</v>
      </c>
      <c r="Y2972" s="9">
        <v>0</v>
      </c>
      <c r="Z2972" s="9">
        <v>0.05</v>
      </c>
      <c r="AA2972" s="10">
        <v>0</v>
      </c>
      <c r="AB2972" s="9">
        <v>0.12699996950000003</v>
      </c>
      <c r="AC2972" s="9">
        <v>0.38200000000000001</v>
      </c>
      <c r="AD2972" s="10">
        <v>0.24665987790366001</v>
      </c>
      <c r="AE2972" s="10">
        <v>0.170380819851502</v>
      </c>
      <c r="AF2972" s="9">
        <v>5.6969421859076668E-3</v>
      </c>
      <c r="AG2972" s="9">
        <v>0.19067157142857141</v>
      </c>
    </row>
    <row r="2973" spans="3:33">
      <c r="C2973" t="s">
        <v>410</v>
      </c>
      <c r="D2973">
        <v>2002</v>
      </c>
      <c r="E2973" s="9">
        <v>2.9275647668393752E-2</v>
      </c>
      <c r="F2973" s="9">
        <v>1</v>
      </c>
      <c r="G2973" s="9">
        <v>0.1140000000000001</v>
      </c>
      <c r="H2973" s="9">
        <v>0.72500000000000009</v>
      </c>
      <c r="I2973" s="9">
        <v>0.21666666666666667</v>
      </c>
      <c r="J2973" s="9">
        <v>6.5999999999999948E-2</v>
      </c>
      <c r="K2973" s="10">
        <v>0.33441666666666664</v>
      </c>
      <c r="L2973" s="9">
        <v>0.62939999999999996</v>
      </c>
      <c r="M2973" s="9">
        <v>1</v>
      </c>
      <c r="N2973" s="10">
        <v>0.18</v>
      </c>
      <c r="O2973" s="10">
        <v>0.08</v>
      </c>
      <c r="P2973" s="9">
        <v>0.16</v>
      </c>
      <c r="Q2973" s="10">
        <v>7.4999999999999997E-2</v>
      </c>
      <c r="R2973" s="9">
        <v>0.34439999999999993</v>
      </c>
      <c r="S2973" s="9">
        <v>0.35799024390244005</v>
      </c>
      <c r="T2973" s="11">
        <v>0.21095334600000001</v>
      </c>
      <c r="U2973" s="9">
        <v>1.733773429E-2</v>
      </c>
      <c r="V2973" s="10">
        <v>2.11733315E-2</v>
      </c>
      <c r="W2973" s="9">
        <v>0</v>
      </c>
      <c r="X2973" s="9">
        <v>0</v>
      </c>
      <c r="Y2973" s="9">
        <v>0</v>
      </c>
      <c r="Z2973" s="9">
        <v>0.05</v>
      </c>
      <c r="AA2973" s="10">
        <v>0</v>
      </c>
      <c r="AB2973" s="9">
        <v>0.14445996971973851</v>
      </c>
      <c r="AC2973" s="9">
        <v>0.38500000000000001</v>
      </c>
      <c r="AD2973" s="10">
        <v>0.25379326396163798</v>
      </c>
      <c r="AE2973" s="10">
        <v>0.16822431716917202</v>
      </c>
      <c r="AF2973" s="9">
        <v>8.2173278779773332E-3</v>
      </c>
      <c r="AG2973" s="9">
        <v>0.19723628571428573</v>
      </c>
    </row>
    <row r="2974" spans="3:33">
      <c r="C2974" t="s">
        <v>410</v>
      </c>
      <c r="D2974">
        <v>2003</v>
      </c>
      <c r="E2974" s="9">
        <v>2.9275647668393752E-2</v>
      </c>
      <c r="F2974" s="9">
        <v>1</v>
      </c>
      <c r="G2974" s="9">
        <v>0.11599999999999999</v>
      </c>
      <c r="H2974" s="9">
        <v>0.72500000000000009</v>
      </c>
      <c r="I2974" s="9">
        <v>0.21666666666666667</v>
      </c>
      <c r="J2974" s="9">
        <v>5.4000000000000048E-2</v>
      </c>
      <c r="K2974" s="10">
        <v>0.33441666666666664</v>
      </c>
      <c r="L2974" s="9">
        <v>0.63060000000000005</v>
      </c>
      <c r="M2974" s="9">
        <v>1</v>
      </c>
      <c r="N2974" s="10">
        <v>0.18</v>
      </c>
      <c r="O2974" s="10">
        <v>0.05</v>
      </c>
      <c r="P2974" s="9">
        <v>0.14000000000000001</v>
      </c>
      <c r="Q2974" s="10">
        <v>7.4999999999999997E-2</v>
      </c>
      <c r="R2974" s="9">
        <v>0.34439999999999993</v>
      </c>
      <c r="S2974" s="9">
        <v>0.35642975609756211</v>
      </c>
      <c r="T2974" s="11">
        <v>0.21095334600000001</v>
      </c>
      <c r="U2974" s="9">
        <v>2.5905082689999998E-2</v>
      </c>
      <c r="V2974" s="10">
        <v>2.0526875999999999E-2</v>
      </c>
      <c r="W2974" s="9">
        <v>0</v>
      </c>
      <c r="X2974" s="9">
        <v>0</v>
      </c>
      <c r="Y2974" s="9">
        <v>0</v>
      </c>
      <c r="Z2974" s="9">
        <v>0.05</v>
      </c>
      <c r="AA2974" s="10">
        <v>0</v>
      </c>
      <c r="AB2974" s="9">
        <v>0.1619199699394771</v>
      </c>
      <c r="AC2974" s="9">
        <v>0.38299999999999995</v>
      </c>
      <c r="AD2974" s="10">
        <v>0.216910218787116</v>
      </c>
      <c r="AE2974" s="10">
        <v>0.14709153722010399</v>
      </c>
      <c r="AF2974" s="9">
        <v>1.3941852849928223E-2</v>
      </c>
      <c r="AG2974" s="9">
        <v>0.19933071428571431</v>
      </c>
    </row>
    <row r="2975" spans="3:33">
      <c r="C2975" t="s">
        <v>410</v>
      </c>
      <c r="D2975">
        <v>2004</v>
      </c>
      <c r="E2975" s="9">
        <v>2.9275647668393752E-2</v>
      </c>
      <c r="F2975" s="9">
        <v>1</v>
      </c>
      <c r="G2975" s="9">
        <v>0.11799999999999999</v>
      </c>
      <c r="H2975" s="9">
        <v>0.72500000000000009</v>
      </c>
      <c r="I2975" s="9">
        <v>0.21666666666666667</v>
      </c>
      <c r="J2975" s="9">
        <v>4.2000000000000037E-2</v>
      </c>
      <c r="K2975" s="10">
        <v>0.33441666666666664</v>
      </c>
      <c r="L2975" s="9">
        <v>0.63180000000000003</v>
      </c>
      <c r="M2975" s="9">
        <v>1</v>
      </c>
      <c r="N2975" s="10">
        <v>0.18</v>
      </c>
      <c r="O2975" s="10">
        <v>0.04</v>
      </c>
      <c r="P2975" s="9">
        <v>0.12000000000000002</v>
      </c>
      <c r="Q2975" s="10">
        <v>7.4999999999999997E-2</v>
      </c>
      <c r="R2975" s="9">
        <v>0.34922399999999998</v>
      </c>
      <c r="S2975" s="9">
        <v>0.35480975609756205</v>
      </c>
      <c r="T2975" s="11">
        <v>0.21095334600000001</v>
      </c>
      <c r="U2975" s="9">
        <v>1.452413929E-2</v>
      </c>
      <c r="V2975" s="10">
        <v>1.9880420499999999E-2</v>
      </c>
      <c r="W2975" s="9">
        <v>0</v>
      </c>
      <c r="X2975" s="9">
        <v>0</v>
      </c>
      <c r="Y2975" s="9">
        <v>0</v>
      </c>
      <c r="Z2975" s="9">
        <v>0.05</v>
      </c>
      <c r="AA2975" s="10">
        <v>0</v>
      </c>
      <c r="AB2975" s="9">
        <v>0.1793799701592157</v>
      </c>
      <c r="AC2975" s="9">
        <v>0.39100000000000001</v>
      </c>
      <c r="AD2975" s="10">
        <v>0.18571378577772202</v>
      </c>
      <c r="AE2975" s="10">
        <v>0.15236205516532203</v>
      </c>
      <c r="AF2975" s="9">
        <v>2.3374054019900444E-2</v>
      </c>
      <c r="AG2975" s="9">
        <v>0.20203099999999999</v>
      </c>
    </row>
    <row r="2976" spans="3:33">
      <c r="C2976" t="s">
        <v>410</v>
      </c>
      <c r="D2976">
        <v>2005</v>
      </c>
      <c r="E2976" s="9">
        <v>2.9275647668393752E-2</v>
      </c>
      <c r="F2976" s="9">
        <v>1</v>
      </c>
      <c r="G2976" s="9">
        <v>0.12</v>
      </c>
      <c r="H2976" s="9">
        <v>0.72500000000000009</v>
      </c>
      <c r="I2976" s="9">
        <v>0.21666666666666667</v>
      </c>
      <c r="J2976" s="9">
        <v>3.0000000000000027E-2</v>
      </c>
      <c r="K2976" s="10">
        <v>0.33441666666666664</v>
      </c>
      <c r="L2976" s="9">
        <v>0.63300000000000001</v>
      </c>
      <c r="M2976" s="9">
        <v>1</v>
      </c>
      <c r="N2976" s="10">
        <v>0.18</v>
      </c>
      <c r="O2976" s="10">
        <v>0.09</v>
      </c>
      <c r="P2976" s="9">
        <v>0.1</v>
      </c>
      <c r="Q2976" s="10">
        <v>7.4999999999999997E-2</v>
      </c>
      <c r="R2976" s="9">
        <v>0.35132800000000008</v>
      </c>
      <c r="S2976" s="9">
        <v>0.352959512195124</v>
      </c>
      <c r="T2976" s="11">
        <v>0.21095334600000001</v>
      </c>
      <c r="U2976" s="9">
        <v>1.8879130250000001E-2</v>
      </c>
      <c r="V2976" s="10">
        <v>1.9233964999999999E-2</v>
      </c>
      <c r="W2976" s="9">
        <v>0</v>
      </c>
      <c r="X2976" s="9">
        <v>0</v>
      </c>
      <c r="Y2976" s="9">
        <v>0</v>
      </c>
      <c r="Z2976" s="9">
        <v>0.05</v>
      </c>
      <c r="AA2976" s="10">
        <v>0</v>
      </c>
      <c r="AB2976" s="9">
        <v>0.1968399703789544</v>
      </c>
      <c r="AC2976" s="9">
        <v>0.45799999999999996</v>
      </c>
      <c r="AD2976" s="10">
        <v>0.11156528452605401</v>
      </c>
      <c r="AE2976" s="10">
        <v>0.134960654753772</v>
      </c>
      <c r="AF2976" s="9">
        <v>3.0572427820313112E-2</v>
      </c>
      <c r="AG2976" s="9">
        <v>0.13797314285714285</v>
      </c>
    </row>
    <row r="2977" spans="3:33">
      <c r="C2977" t="s">
        <v>410</v>
      </c>
      <c r="D2977">
        <v>2006</v>
      </c>
      <c r="E2977" s="9">
        <v>2.9275647668393752E-2</v>
      </c>
      <c r="F2977" s="9">
        <v>1</v>
      </c>
      <c r="G2977" s="9">
        <v>0.12333333333333329</v>
      </c>
      <c r="H2977" s="9">
        <v>0.72500000000000009</v>
      </c>
      <c r="I2977" s="9">
        <v>0.21666666666666667</v>
      </c>
      <c r="J2977" s="9">
        <v>2.0000000000000018E-2</v>
      </c>
      <c r="K2977" s="10">
        <v>0.33441666666666664</v>
      </c>
      <c r="L2977" s="9">
        <v>0.63259999999999994</v>
      </c>
      <c r="M2977" s="9">
        <v>1</v>
      </c>
      <c r="N2977" s="10">
        <v>0.18</v>
      </c>
      <c r="O2977" s="10">
        <v>0.1</v>
      </c>
      <c r="P2977" s="9">
        <v>0.08</v>
      </c>
      <c r="Q2977" s="10">
        <v>7.4999999999999997E-2</v>
      </c>
      <c r="R2977" s="9">
        <v>0.35478399999999999</v>
      </c>
      <c r="S2977" s="9">
        <v>0.35073951219512201</v>
      </c>
      <c r="T2977" s="11">
        <v>0.21095334600000001</v>
      </c>
      <c r="U2977" s="9">
        <v>2.2420684980000001E-2</v>
      </c>
      <c r="V2977" s="10">
        <v>1.8957071666666665E-2</v>
      </c>
      <c r="W2977" s="9">
        <v>0</v>
      </c>
      <c r="X2977" s="9">
        <v>0</v>
      </c>
      <c r="Y2977" s="9">
        <v>0</v>
      </c>
      <c r="Z2977" s="9">
        <v>0.05</v>
      </c>
      <c r="AA2977" s="10">
        <v>0</v>
      </c>
      <c r="AB2977" s="9">
        <v>0.21429997059869299</v>
      </c>
      <c r="AC2977" s="9">
        <v>0.48700000000000004</v>
      </c>
      <c r="AD2977" s="10">
        <v>0.16328927843212399</v>
      </c>
      <c r="AE2977" s="10">
        <v>0.11544274011264602</v>
      </c>
      <c r="AF2977" s="9">
        <v>0.10615184992209667</v>
      </c>
      <c r="AG2977" s="9">
        <v>0.14124585714285715</v>
      </c>
    </row>
    <row r="2978" spans="3:33">
      <c r="C2978" t="s">
        <v>410</v>
      </c>
      <c r="D2978">
        <v>2007</v>
      </c>
      <c r="E2978" s="9">
        <v>2.9275647668393752E-2</v>
      </c>
      <c r="F2978" s="9">
        <v>1</v>
      </c>
      <c r="G2978" s="9">
        <v>0.12666666666666671</v>
      </c>
      <c r="H2978" s="9">
        <v>0.72500000000000009</v>
      </c>
      <c r="I2978" s="9">
        <v>0.21666666666666667</v>
      </c>
      <c r="J2978" s="9">
        <v>1.0000000000000009E-2</v>
      </c>
      <c r="K2978" s="10">
        <v>0.33441666666666664</v>
      </c>
      <c r="L2978" s="9">
        <v>0.63219999999999998</v>
      </c>
      <c r="M2978" s="9">
        <v>1</v>
      </c>
      <c r="N2978" s="10">
        <v>0.18</v>
      </c>
      <c r="O2978" s="10">
        <v>0.15</v>
      </c>
      <c r="P2978" s="9">
        <v>8.159999996423721E-2</v>
      </c>
      <c r="Q2978" s="10">
        <v>7.4999999999999997E-2</v>
      </c>
      <c r="R2978" s="9">
        <v>0.35824</v>
      </c>
      <c r="S2978" s="9">
        <v>0.34804878048780608</v>
      </c>
      <c r="T2978" s="11">
        <v>0.21095334600000001</v>
      </c>
      <c r="U2978" s="9">
        <v>1.643500296E-2</v>
      </c>
      <c r="V2978" s="10">
        <v>1.8680178333333332E-2</v>
      </c>
      <c r="W2978" s="9">
        <v>0</v>
      </c>
      <c r="X2978" s="9">
        <v>0</v>
      </c>
      <c r="Y2978" s="9">
        <v>0</v>
      </c>
      <c r="Z2978" s="9">
        <v>0.05</v>
      </c>
      <c r="AA2978" s="10">
        <v>0</v>
      </c>
      <c r="AB2978" s="9">
        <v>0.23175997081843147</v>
      </c>
      <c r="AC2978" s="9">
        <v>0.51500000000000001</v>
      </c>
      <c r="AD2978" s="10">
        <v>0.23254844110276801</v>
      </c>
      <c r="AE2978" s="10">
        <v>0.11801047535584401</v>
      </c>
      <c r="AF2978" s="9">
        <v>0.23536881405333554</v>
      </c>
      <c r="AG2978" s="9">
        <v>0.14093299999999997</v>
      </c>
    </row>
    <row r="2979" spans="3:33">
      <c r="C2979" t="s">
        <v>410</v>
      </c>
      <c r="D2979">
        <v>2008</v>
      </c>
      <c r="E2979" s="9">
        <v>2.9275647668393752E-2</v>
      </c>
      <c r="F2979" s="9">
        <v>1</v>
      </c>
      <c r="G2979" s="9">
        <v>0.13</v>
      </c>
      <c r="H2979" s="9">
        <v>0.72500000000000009</v>
      </c>
      <c r="I2979" s="9">
        <v>0.21666666666666667</v>
      </c>
      <c r="J2979" s="9">
        <v>0</v>
      </c>
      <c r="K2979" s="10">
        <v>0.33441666666666664</v>
      </c>
      <c r="L2979" s="9">
        <v>0.63180000000000003</v>
      </c>
      <c r="M2979" s="9">
        <v>1</v>
      </c>
      <c r="N2979" s="10">
        <v>0.18</v>
      </c>
      <c r="O2979" s="10">
        <v>0.15299999993294477</v>
      </c>
      <c r="P2979" s="9">
        <v>8.3199999928474433E-2</v>
      </c>
      <c r="Q2979" s="10">
        <v>7.4999999999999997E-2</v>
      </c>
      <c r="R2979" s="9">
        <v>0.35824</v>
      </c>
      <c r="S2979" s="9">
        <v>0.34487756097561006</v>
      </c>
      <c r="T2979" s="11">
        <v>0.21095334600000001</v>
      </c>
      <c r="U2979" s="9">
        <v>2.3568470540000001E-2</v>
      </c>
      <c r="V2979" s="10">
        <v>1.8403284999999998E-2</v>
      </c>
      <c r="W2979" s="9">
        <v>0</v>
      </c>
      <c r="X2979" s="9">
        <v>0</v>
      </c>
      <c r="Y2979" s="9">
        <v>0</v>
      </c>
      <c r="Z2979" s="9">
        <v>0.05</v>
      </c>
      <c r="AA2979" s="10">
        <v>0</v>
      </c>
      <c r="AB2979" s="9">
        <v>0.24921997103817006</v>
      </c>
      <c r="AC2979" s="9">
        <v>0.51900000000000002</v>
      </c>
      <c r="AD2979" s="10">
        <v>0.27425846853149199</v>
      </c>
      <c r="AE2979" s="10">
        <v>0.1106714790457</v>
      </c>
      <c r="AF2979" s="9">
        <v>0.50342152269536666</v>
      </c>
      <c r="AG2979" s="9">
        <v>0.14211499999999999</v>
      </c>
    </row>
    <row r="2980" spans="3:33">
      <c r="C2980" t="s">
        <v>410</v>
      </c>
      <c r="D2980">
        <v>2009</v>
      </c>
      <c r="E2980" s="9">
        <v>2.9275647668393752E-2</v>
      </c>
      <c r="F2980" s="9">
        <v>1</v>
      </c>
      <c r="G2980" s="9">
        <v>0.14739999961107975</v>
      </c>
      <c r="H2980" s="9">
        <v>0.72500000000000009</v>
      </c>
      <c r="I2980" s="9">
        <v>0.21666666666666667</v>
      </c>
      <c r="J2980" s="9">
        <v>1.9999999552965164E-2</v>
      </c>
      <c r="K2980" s="10">
        <v>0.33441666666666664</v>
      </c>
      <c r="L2980" s="9">
        <v>0.63139999999999996</v>
      </c>
      <c r="M2980" s="9">
        <v>1</v>
      </c>
      <c r="N2980" s="10">
        <v>0.18</v>
      </c>
      <c r="O2980" s="10">
        <v>0.15599999986588953</v>
      </c>
      <c r="P2980" s="9">
        <v>8.4799999892711656E-2</v>
      </c>
      <c r="Q2980" s="10">
        <v>7.4999999999999997E-2</v>
      </c>
      <c r="R2980" s="9">
        <v>0.35824</v>
      </c>
      <c r="S2980" s="9">
        <v>0.37198000915031093</v>
      </c>
      <c r="T2980" s="11">
        <v>0.21095334600000001</v>
      </c>
      <c r="U2980" s="9">
        <v>1.818124242E-2</v>
      </c>
      <c r="V2980" s="10">
        <v>1.8771350691773089E-2</v>
      </c>
      <c r="W2980" s="9">
        <v>0</v>
      </c>
      <c r="X2980" s="9">
        <v>0</v>
      </c>
      <c r="Y2980" s="9">
        <v>0</v>
      </c>
      <c r="Z2980" s="9">
        <v>0.05</v>
      </c>
      <c r="AA2980" s="10">
        <v>0</v>
      </c>
      <c r="AB2980" s="9">
        <v>0.26667997125790865</v>
      </c>
      <c r="AC2980" s="9">
        <v>0.505</v>
      </c>
      <c r="AD2980" s="10">
        <v>0.31851724658700797</v>
      </c>
      <c r="AE2980" s="10">
        <v>0.11411365434882401</v>
      </c>
      <c r="AF2980" s="9">
        <v>0.65696909892162547</v>
      </c>
      <c r="AG2980" s="9">
        <v>0.13965057142857143</v>
      </c>
    </row>
    <row r="2981" spans="3:33">
      <c r="C2981" t="s">
        <v>410</v>
      </c>
      <c r="D2981">
        <v>2010</v>
      </c>
      <c r="E2981" s="9">
        <v>2.9275647668393752E-2</v>
      </c>
      <c r="F2981" s="9">
        <v>1</v>
      </c>
      <c r="G2981" s="9">
        <v>0.16479999922215938</v>
      </c>
      <c r="H2981" s="9">
        <v>0.72500000000000009</v>
      </c>
      <c r="I2981" s="9">
        <v>0.21666666666666667</v>
      </c>
      <c r="J2981" s="9">
        <v>3.9999999105930328E-2</v>
      </c>
      <c r="K2981" s="10">
        <v>0.33441666666666664</v>
      </c>
      <c r="L2981" s="9">
        <v>0.63771399985887112</v>
      </c>
      <c r="M2981" s="9">
        <v>1</v>
      </c>
      <c r="N2981" s="10">
        <v>0.18</v>
      </c>
      <c r="O2981" s="10">
        <v>0.15899999979883431</v>
      </c>
      <c r="P2981" s="9">
        <v>8.6399999856948864E-2</v>
      </c>
      <c r="Q2981" s="10">
        <v>7.4999999999999997E-2</v>
      </c>
      <c r="R2981" s="9">
        <v>0.35824</v>
      </c>
      <c r="S2981" s="9">
        <v>0.39908245732501169</v>
      </c>
      <c r="T2981" s="11">
        <v>0.21095334600000001</v>
      </c>
      <c r="U2981" s="9">
        <v>1.8363054840136176E-2</v>
      </c>
      <c r="V2981" s="10">
        <v>1.913941638354618E-2</v>
      </c>
      <c r="W2981" s="9">
        <v>0</v>
      </c>
      <c r="X2981" s="9">
        <v>0</v>
      </c>
      <c r="Y2981" s="9">
        <v>0</v>
      </c>
      <c r="Z2981" s="9">
        <v>0.05</v>
      </c>
      <c r="AA2981" s="10">
        <v>0</v>
      </c>
      <c r="AB2981" s="9">
        <v>0.28413997147764714</v>
      </c>
      <c r="AC2981" s="9">
        <v>0.47499999999999998</v>
      </c>
      <c r="AD2981" s="10">
        <v>0.3203320740805734</v>
      </c>
      <c r="AE2981" s="10">
        <v>0.11797251771908349</v>
      </c>
      <c r="AF2981" s="9">
        <v>0.65039940807925334</v>
      </c>
      <c r="AG2981" s="9">
        <v>0.13825406574550003</v>
      </c>
    </row>
    <row r="2982" spans="3:33">
      <c r="C2982" t="s">
        <v>412</v>
      </c>
      <c r="D2982">
        <v>1995</v>
      </c>
      <c r="E2982" s="9">
        <v>0.21233297236743837</v>
      </c>
      <c r="F2982" s="9">
        <v>0.5</v>
      </c>
      <c r="G2982" s="9">
        <v>0.36</v>
      </c>
      <c r="H2982" s="9">
        <v>9.9999999999999978E-2</v>
      </c>
      <c r="I2982" s="9">
        <v>2.7333333333333334E-2</v>
      </c>
      <c r="J2982" s="9">
        <v>0.65999999999999992</v>
      </c>
      <c r="K2982" s="10">
        <v>0.44466666666666665</v>
      </c>
      <c r="L2982" s="9">
        <v>0.79799999999999993</v>
      </c>
      <c r="M2982" s="9">
        <v>1</v>
      </c>
      <c r="N2982" s="10">
        <v>0.14000000000000001</v>
      </c>
      <c r="O2982" s="10">
        <v>0.94</v>
      </c>
      <c r="P2982" s="9">
        <v>0.22000000000000003</v>
      </c>
      <c r="Q2982" s="10">
        <v>0.76749999999999996</v>
      </c>
      <c r="R2982" s="9">
        <v>0.92480000000000007</v>
      </c>
      <c r="S2982" s="9">
        <v>0.38996439024390417</v>
      </c>
      <c r="T2982" s="11">
        <v>0.39237668199999998</v>
      </c>
      <c r="U2982" s="9">
        <v>0.68058368609999997</v>
      </c>
      <c r="V2982" s="10">
        <v>0.5</v>
      </c>
      <c r="W2982" s="9">
        <v>7.3794291779240906E-2</v>
      </c>
      <c r="X2982" s="9">
        <v>4.5264538682378903E-2</v>
      </c>
      <c r="Y2982" s="9">
        <v>0.81</v>
      </c>
      <c r="Z2982" s="9">
        <v>0</v>
      </c>
      <c r="AA2982" s="10">
        <v>0.12305168170631665</v>
      </c>
      <c r="AB2982" s="9">
        <v>0.76200000759999997</v>
      </c>
      <c r="AC2982" s="9">
        <v>0.4204800036549568</v>
      </c>
      <c r="AD2982" s="10">
        <v>0.70364289715227546</v>
      </c>
      <c r="AE2982" s="10">
        <v>0.59187814473066347</v>
      </c>
      <c r="AF2982" s="9">
        <v>7.8065523426108893E-4</v>
      </c>
      <c r="AG2982" s="9">
        <v>5.2738737245361725E-2</v>
      </c>
    </row>
    <row r="2983" spans="3:33">
      <c r="C2983" t="s">
        <v>412</v>
      </c>
      <c r="D2983">
        <v>1996</v>
      </c>
      <c r="E2983" s="9">
        <v>0.21233297236743837</v>
      </c>
      <c r="F2983" s="9">
        <v>0.5</v>
      </c>
      <c r="G2983" s="9">
        <v>0.34400000000000008</v>
      </c>
      <c r="H2983" s="9">
        <v>9.9999999999999978E-2</v>
      </c>
      <c r="I2983" s="9">
        <v>2.7333333333333334E-2</v>
      </c>
      <c r="J2983" s="9">
        <v>0.64600000000000002</v>
      </c>
      <c r="K2983" s="10">
        <v>0.44466666666666665</v>
      </c>
      <c r="L2983" s="9">
        <v>0.79500000000000004</v>
      </c>
      <c r="M2983" s="9">
        <v>1</v>
      </c>
      <c r="N2983" s="10">
        <v>0.14000000000000001</v>
      </c>
      <c r="O2983" s="10">
        <v>0.93</v>
      </c>
      <c r="P2983" s="9">
        <v>0.22000000000000003</v>
      </c>
      <c r="Q2983" s="10">
        <v>0.76749999999999996</v>
      </c>
      <c r="R2983" s="9">
        <v>0.92480000000000007</v>
      </c>
      <c r="S2983" s="9">
        <v>0.38114195121951411</v>
      </c>
      <c r="T2983" s="11">
        <v>0.39237668199999998</v>
      </c>
      <c r="U2983" s="9">
        <v>1.337238216E-2</v>
      </c>
      <c r="V2983" s="10">
        <v>0.5</v>
      </c>
      <c r="W2983" s="9">
        <v>7.3794291779240906E-2</v>
      </c>
      <c r="X2983" s="9">
        <v>4.5264538682378903E-2</v>
      </c>
      <c r="Y2983" s="9">
        <v>0.81</v>
      </c>
      <c r="Z2983" s="9">
        <v>0</v>
      </c>
      <c r="AA2983" s="10">
        <v>0.12305168170631665</v>
      </c>
      <c r="AB2983" s="9">
        <v>0.76100000379999999</v>
      </c>
      <c r="AC2983" s="9">
        <v>0.43216000339388849</v>
      </c>
      <c r="AD2983" s="10">
        <v>0.70779887455039003</v>
      </c>
      <c r="AE2983" s="10">
        <v>0.59375320886607397</v>
      </c>
      <c r="AF2983" s="9">
        <v>9.7269198823926671E-4</v>
      </c>
      <c r="AG2983" s="9">
        <v>5.3885231505449861E-2</v>
      </c>
    </row>
    <row r="2984" spans="3:33">
      <c r="C2984" t="s">
        <v>412</v>
      </c>
      <c r="D2984">
        <v>1997</v>
      </c>
      <c r="E2984" s="9">
        <v>0.21233297236743837</v>
      </c>
      <c r="F2984" s="9">
        <v>0.5</v>
      </c>
      <c r="G2984" s="9">
        <v>0.32799999999999996</v>
      </c>
      <c r="H2984" s="9">
        <v>9.9999999999999978E-2</v>
      </c>
      <c r="I2984" s="9">
        <v>2.7333333333333334E-2</v>
      </c>
      <c r="J2984" s="9">
        <v>0.63200000000000001</v>
      </c>
      <c r="K2984" s="10">
        <v>0.44466666666666665</v>
      </c>
      <c r="L2984" s="9">
        <v>0.79200000000000004</v>
      </c>
      <c r="M2984" s="9">
        <v>1</v>
      </c>
      <c r="N2984" s="10">
        <v>0.14000000000000001</v>
      </c>
      <c r="O2984" s="10">
        <v>0.97</v>
      </c>
      <c r="P2984" s="9">
        <v>0.22000000000000003</v>
      </c>
      <c r="Q2984" s="10">
        <v>0.76749999999999996</v>
      </c>
      <c r="R2984" s="9">
        <v>0.92480000000000007</v>
      </c>
      <c r="S2984" s="9">
        <v>0.37252000000000007</v>
      </c>
      <c r="T2984" s="11">
        <v>0.39237668199999998</v>
      </c>
      <c r="U2984" s="9">
        <v>6.9301984500000002E-3</v>
      </c>
      <c r="V2984" s="10">
        <v>0.5</v>
      </c>
      <c r="W2984" s="9">
        <v>7.3794291779240906E-2</v>
      </c>
      <c r="X2984" s="9">
        <v>4.5264538682378903E-2</v>
      </c>
      <c r="Y2984" s="9">
        <v>0.81</v>
      </c>
      <c r="Z2984" s="9">
        <v>0</v>
      </c>
      <c r="AA2984" s="10">
        <v>0.12305168170631665</v>
      </c>
      <c r="AB2984" s="9">
        <v>0.76100000379999999</v>
      </c>
      <c r="AC2984" s="9">
        <v>0.44384000313282018</v>
      </c>
      <c r="AD2984" s="10">
        <v>0.70841843512698899</v>
      </c>
      <c r="AE2984" s="10">
        <v>0.59100872680060701</v>
      </c>
      <c r="AF2984" s="9">
        <v>1.2834534943416667E-3</v>
      </c>
      <c r="AG2984" s="9">
        <v>5.5031725765538005E-2</v>
      </c>
    </row>
    <row r="2985" spans="3:33">
      <c r="C2985" t="s">
        <v>412</v>
      </c>
      <c r="D2985">
        <v>1998</v>
      </c>
      <c r="E2985" s="9">
        <v>0.21233297236743837</v>
      </c>
      <c r="F2985" s="9">
        <v>0.5</v>
      </c>
      <c r="G2985" s="9">
        <v>0.31200000000000006</v>
      </c>
      <c r="H2985" s="9">
        <v>9.9999999999999978E-2</v>
      </c>
      <c r="I2985" s="9">
        <v>2.7333333333333334E-2</v>
      </c>
      <c r="J2985" s="9">
        <v>0.61799999999999999</v>
      </c>
      <c r="K2985" s="10">
        <v>0.44466666666666665</v>
      </c>
      <c r="L2985" s="9">
        <v>0.78900000000000003</v>
      </c>
      <c r="M2985" s="9">
        <v>1</v>
      </c>
      <c r="N2985" s="10">
        <v>0.14000000000000001</v>
      </c>
      <c r="O2985" s="10">
        <v>0.99</v>
      </c>
      <c r="P2985" s="9">
        <v>0.22000000000000003</v>
      </c>
      <c r="Q2985" s="10">
        <v>0.76749999999999996</v>
      </c>
      <c r="R2985" s="9">
        <v>0.92447771428571435</v>
      </c>
      <c r="S2985" s="9">
        <v>0.36408829268292808</v>
      </c>
      <c r="T2985" s="11">
        <v>0.39237668199999998</v>
      </c>
      <c r="U2985" s="9">
        <v>9.4018927109999997E-2</v>
      </c>
      <c r="V2985" s="10">
        <v>0.5</v>
      </c>
      <c r="W2985" s="9">
        <v>7.3794291779240906E-2</v>
      </c>
      <c r="X2985" s="9">
        <v>4.5264538682378903E-2</v>
      </c>
      <c r="Y2985" s="9">
        <v>0.81</v>
      </c>
      <c r="Z2985" s="9">
        <v>0</v>
      </c>
      <c r="AA2985" s="10">
        <v>0.12305168170631665</v>
      </c>
      <c r="AB2985" s="9">
        <v>0.76100000379999999</v>
      </c>
      <c r="AC2985" s="9">
        <v>0.45552000287175176</v>
      </c>
      <c r="AD2985" s="10">
        <v>0.70903799570358805</v>
      </c>
      <c r="AE2985" s="10">
        <v>0.58826424473514005</v>
      </c>
      <c r="AF2985" s="9">
        <v>1.3404646050321112E-3</v>
      </c>
      <c r="AG2985" s="9">
        <v>5.6178220025626148E-2</v>
      </c>
    </row>
    <row r="2986" spans="3:33">
      <c r="C2986" t="s">
        <v>412</v>
      </c>
      <c r="D2986">
        <v>1999</v>
      </c>
      <c r="E2986" s="9">
        <v>0.21233297236743837</v>
      </c>
      <c r="F2986" s="9">
        <v>0.5</v>
      </c>
      <c r="G2986" s="9">
        <v>0.29599999999999993</v>
      </c>
      <c r="H2986" s="9">
        <v>9.9999999999999978E-2</v>
      </c>
      <c r="I2986" s="9">
        <v>2.7333333333333334E-2</v>
      </c>
      <c r="J2986" s="9">
        <v>0.60399999999999998</v>
      </c>
      <c r="K2986" s="10">
        <v>0.44466666666666665</v>
      </c>
      <c r="L2986" s="9">
        <v>0.78599999999999992</v>
      </c>
      <c r="M2986" s="9">
        <v>1</v>
      </c>
      <c r="N2986" s="10">
        <v>0.14000000000000001</v>
      </c>
      <c r="O2986" s="10">
        <v>1</v>
      </c>
      <c r="P2986" s="9">
        <v>0.22000000000000003</v>
      </c>
      <c r="Q2986" s="10">
        <v>0.76749999999999996</v>
      </c>
      <c r="R2986" s="9">
        <v>0.92415542857142863</v>
      </c>
      <c r="S2986" s="9">
        <v>0.35590634146341615</v>
      </c>
      <c r="T2986" s="11">
        <v>0.39237668199999998</v>
      </c>
      <c r="U2986" s="9">
        <v>0.55872266709999996</v>
      </c>
      <c r="V2986" s="10">
        <v>0.5</v>
      </c>
      <c r="W2986" s="9">
        <v>7.3794291779240906E-2</v>
      </c>
      <c r="X2986" s="9">
        <v>4.5264538682378903E-2</v>
      </c>
      <c r="Y2986" s="9">
        <v>0.81</v>
      </c>
      <c r="Z2986" s="9">
        <v>0</v>
      </c>
      <c r="AA2986" s="10">
        <v>0.12305168170631665</v>
      </c>
      <c r="AB2986" s="9">
        <v>0.76100000379999999</v>
      </c>
      <c r="AC2986" s="9">
        <v>0.46720000261068345</v>
      </c>
      <c r="AD2986" s="10">
        <v>0.7125866936342129</v>
      </c>
      <c r="AE2986" s="10">
        <v>0.59464320825894101</v>
      </c>
      <c r="AF2986" s="9">
        <v>1.7943334948233333E-3</v>
      </c>
      <c r="AG2986" s="9">
        <v>5.7324714285714291E-2</v>
      </c>
    </row>
    <row r="2987" spans="3:33">
      <c r="C2987" t="s">
        <v>412</v>
      </c>
      <c r="D2987">
        <v>2000</v>
      </c>
      <c r="E2987" s="9">
        <v>0.21233297236743837</v>
      </c>
      <c r="F2987" s="9">
        <v>0.5</v>
      </c>
      <c r="G2987" s="9">
        <v>0.28000000000000003</v>
      </c>
      <c r="H2987" s="9">
        <v>9.9999999999999978E-2</v>
      </c>
      <c r="I2987" s="9">
        <v>2.7333333333333334E-2</v>
      </c>
      <c r="J2987" s="9">
        <v>0.59000000000000008</v>
      </c>
      <c r="K2987" s="10">
        <v>0.44466666666666665</v>
      </c>
      <c r="L2987" s="9">
        <v>0.78299999999999992</v>
      </c>
      <c r="M2987" s="9">
        <v>1</v>
      </c>
      <c r="N2987" s="10">
        <v>0.14000000000000001</v>
      </c>
      <c r="O2987" s="10">
        <v>0.96</v>
      </c>
      <c r="P2987" s="9">
        <v>0.22000000000000003</v>
      </c>
      <c r="Q2987" s="10">
        <v>0.76749999999999996</v>
      </c>
      <c r="R2987" s="9">
        <v>0.92383314285714291</v>
      </c>
      <c r="S2987" s="9">
        <v>0.34800292682926992</v>
      </c>
      <c r="T2987" s="11">
        <v>0.39237668199999998</v>
      </c>
      <c r="U2987" s="9">
        <v>2.7039420760000002E-2</v>
      </c>
      <c r="V2987" s="10">
        <v>0.5</v>
      </c>
      <c r="W2987" s="9">
        <v>7.3794291779240906E-2</v>
      </c>
      <c r="X2987" s="9">
        <v>4.5264538682378903E-2</v>
      </c>
      <c r="Y2987" s="9">
        <v>0.81</v>
      </c>
      <c r="Z2987" s="9">
        <v>0</v>
      </c>
      <c r="AA2987" s="10">
        <v>0.12305168170631665</v>
      </c>
      <c r="AB2987" s="9">
        <v>0.76100000379999999</v>
      </c>
      <c r="AC2987" s="9">
        <v>0.47888000234961509</v>
      </c>
      <c r="AD2987" s="10">
        <v>0.71613539156483808</v>
      </c>
      <c r="AE2987" s="10">
        <v>0.60102217178274198</v>
      </c>
      <c r="AF2987" s="9">
        <v>2.1376193479734442E-3</v>
      </c>
      <c r="AG2987" s="9">
        <v>5.6868857142857145E-2</v>
      </c>
    </row>
    <row r="2988" spans="3:33">
      <c r="C2988" t="s">
        <v>412</v>
      </c>
      <c r="D2988">
        <v>2001</v>
      </c>
      <c r="E2988" s="9">
        <v>0.21233297236743837</v>
      </c>
      <c r="F2988" s="9">
        <v>0.5</v>
      </c>
      <c r="G2988" s="9">
        <v>0.26800000000000002</v>
      </c>
      <c r="H2988" s="9">
        <v>9.9999999999999978E-2</v>
      </c>
      <c r="I2988" s="9">
        <v>2.7333333333333334E-2</v>
      </c>
      <c r="J2988" s="9">
        <v>0.57799999999999996</v>
      </c>
      <c r="K2988" s="10">
        <v>0.44466666666666665</v>
      </c>
      <c r="L2988" s="9">
        <v>0.77939999999999998</v>
      </c>
      <c r="M2988" s="9">
        <v>1</v>
      </c>
      <c r="N2988" s="10">
        <v>0.14000000000000001</v>
      </c>
      <c r="O2988" s="10">
        <v>0.96</v>
      </c>
      <c r="P2988" s="9">
        <v>0.22000000000000003</v>
      </c>
      <c r="Q2988" s="10">
        <v>0.76749999999999996</v>
      </c>
      <c r="R2988" s="9">
        <v>0.92351085714285719</v>
      </c>
      <c r="S2988" s="9">
        <v>0.34037853658536588</v>
      </c>
      <c r="T2988" s="11">
        <v>0.39237668199999998</v>
      </c>
      <c r="U2988" s="9">
        <v>0.1564710547</v>
      </c>
      <c r="V2988" s="10">
        <v>0.5</v>
      </c>
      <c r="W2988" s="9">
        <v>7.3794291779240906E-2</v>
      </c>
      <c r="X2988" s="9">
        <v>4.5264538682378903E-2</v>
      </c>
      <c r="Y2988" s="9">
        <v>0.81</v>
      </c>
      <c r="Z2988" s="9">
        <v>0</v>
      </c>
      <c r="AA2988" s="10">
        <v>0.12305168170631665</v>
      </c>
      <c r="AB2988" s="9">
        <v>0.76100000379999999</v>
      </c>
      <c r="AC2988" s="9">
        <v>0.49056000208854678</v>
      </c>
      <c r="AD2988" s="10">
        <v>0.72143422636531296</v>
      </c>
      <c r="AE2988" s="10">
        <v>0.64271702302067102</v>
      </c>
      <c r="AF2988" s="9">
        <v>2.0014147142866667E-3</v>
      </c>
      <c r="AG2988" s="9">
        <v>5.6183999999999998E-2</v>
      </c>
    </row>
    <row r="2989" spans="3:33">
      <c r="C2989" t="s">
        <v>412</v>
      </c>
      <c r="D2989">
        <v>2002</v>
      </c>
      <c r="E2989" s="9">
        <v>0.21233297236743837</v>
      </c>
      <c r="F2989" s="9">
        <v>0.5</v>
      </c>
      <c r="G2989" s="9">
        <v>0.25599999999999989</v>
      </c>
      <c r="H2989" s="9">
        <v>9.9999999999999978E-2</v>
      </c>
      <c r="I2989" s="9">
        <v>2.7333333333333334E-2</v>
      </c>
      <c r="J2989" s="9">
        <v>0.56600000000000006</v>
      </c>
      <c r="K2989" s="10">
        <v>0.44466666666666665</v>
      </c>
      <c r="L2989" s="9">
        <v>0.77579999999999993</v>
      </c>
      <c r="M2989" s="9">
        <v>1</v>
      </c>
      <c r="N2989" s="10">
        <v>0.14000000000000001</v>
      </c>
      <c r="O2989" s="10">
        <v>1</v>
      </c>
      <c r="P2989" s="9">
        <v>0.22000000000000003</v>
      </c>
      <c r="Q2989" s="10">
        <v>0.76749999999999996</v>
      </c>
      <c r="R2989" s="9">
        <v>0.92318857142857147</v>
      </c>
      <c r="S2989" s="9">
        <v>0.33305317073170815</v>
      </c>
      <c r="T2989" s="11">
        <v>0.39237668199999998</v>
      </c>
      <c r="U2989" s="9">
        <v>9.645186335E-2</v>
      </c>
      <c r="V2989" s="10">
        <v>0.5</v>
      </c>
      <c r="W2989" s="9">
        <v>7.3794291779240906E-2</v>
      </c>
      <c r="X2989" s="9">
        <v>4.5264538682378903E-2</v>
      </c>
      <c r="Y2989" s="9">
        <v>0.81</v>
      </c>
      <c r="Z2989" s="9">
        <v>0</v>
      </c>
      <c r="AA2989" s="10">
        <v>0.12305168170631665</v>
      </c>
      <c r="AB2989" s="9">
        <v>0.7657800036171587</v>
      </c>
      <c r="AC2989" s="9">
        <v>0.50224000182747841</v>
      </c>
      <c r="AD2989" s="10">
        <v>0.72673306116578806</v>
      </c>
      <c r="AE2989" s="10">
        <v>0.68441187425859995</v>
      </c>
      <c r="AF2989" s="9">
        <v>2.7300301083320554E-2</v>
      </c>
      <c r="AG2989" s="9">
        <v>7.0886000000000005E-2</v>
      </c>
    </row>
    <row r="2990" spans="3:33">
      <c r="C2990" t="s">
        <v>412</v>
      </c>
      <c r="D2990">
        <v>2003</v>
      </c>
      <c r="E2990" s="9">
        <v>0.21233297236743837</v>
      </c>
      <c r="F2990" s="9">
        <v>0.5</v>
      </c>
      <c r="G2990" s="9">
        <v>0.24400000000000011</v>
      </c>
      <c r="H2990" s="9">
        <v>9.9999999999999978E-2</v>
      </c>
      <c r="I2990" s="9">
        <v>2.7333333333333334E-2</v>
      </c>
      <c r="J2990" s="9">
        <v>0.55400000000000005</v>
      </c>
      <c r="K2990" s="10">
        <v>0.44466666666666665</v>
      </c>
      <c r="L2990" s="9">
        <v>0.7722</v>
      </c>
      <c r="M2990" s="9">
        <v>1</v>
      </c>
      <c r="N2990" s="10">
        <v>0.14000000000000001</v>
      </c>
      <c r="O2990" s="10">
        <v>0.98</v>
      </c>
      <c r="P2990" s="9">
        <v>0.22000000000000003</v>
      </c>
      <c r="Q2990" s="10">
        <v>0.76749999999999996</v>
      </c>
      <c r="R2990" s="9">
        <v>0.92286628571428575</v>
      </c>
      <c r="S2990" s="9">
        <v>0.32598731707317197</v>
      </c>
      <c r="T2990" s="11">
        <v>0.39237668199999998</v>
      </c>
      <c r="U2990" s="9">
        <v>0.17808429119999999</v>
      </c>
      <c r="V2990" s="10">
        <v>0.5</v>
      </c>
      <c r="W2990" s="9">
        <v>7.3794291779240906E-2</v>
      </c>
      <c r="X2990" s="9">
        <v>4.5264538682378903E-2</v>
      </c>
      <c r="Y2990" s="9">
        <v>0.81</v>
      </c>
      <c r="Z2990" s="9">
        <v>0</v>
      </c>
      <c r="AA2990" s="10">
        <v>0.12305168170631665</v>
      </c>
      <c r="AB2990" s="9">
        <v>0.7705600034343173</v>
      </c>
      <c r="AC2990" s="9">
        <v>0.51392000156641005</v>
      </c>
      <c r="AD2990" s="10">
        <v>0.68835806879896</v>
      </c>
      <c r="AE2990" s="10">
        <v>0.67177251720780995</v>
      </c>
      <c r="AF2990" s="9">
        <v>4.2285704992152777E-2</v>
      </c>
      <c r="AG2990" s="9">
        <v>6.8624285714285721E-2</v>
      </c>
    </row>
    <row r="2991" spans="3:33">
      <c r="C2991" t="s">
        <v>412</v>
      </c>
      <c r="D2991">
        <v>2004</v>
      </c>
      <c r="E2991" s="9">
        <v>0.21233297236743837</v>
      </c>
      <c r="F2991" s="9">
        <v>0.5</v>
      </c>
      <c r="G2991" s="9">
        <v>0.23199999999999998</v>
      </c>
      <c r="H2991" s="9">
        <v>9.9999999999999978E-2</v>
      </c>
      <c r="I2991" s="9">
        <v>2.7333333333333334E-2</v>
      </c>
      <c r="J2991" s="9">
        <v>0.54200000000000004</v>
      </c>
      <c r="K2991" s="10">
        <v>0.44466666666666665</v>
      </c>
      <c r="L2991" s="9">
        <v>0.76859999999999995</v>
      </c>
      <c r="M2991" s="9">
        <v>1</v>
      </c>
      <c r="N2991" s="10">
        <v>0.14000000000000001</v>
      </c>
      <c r="O2991" s="10">
        <v>1</v>
      </c>
      <c r="P2991" s="9">
        <v>0.22000000000000003</v>
      </c>
      <c r="Q2991" s="10">
        <v>0.76749999999999996</v>
      </c>
      <c r="R2991" s="9">
        <v>0.92254400000000003</v>
      </c>
      <c r="S2991" s="9">
        <v>0.31919073170731793</v>
      </c>
      <c r="T2991" s="11">
        <v>0.39237668199999998</v>
      </c>
      <c r="U2991" s="9">
        <v>0.23907885340000001</v>
      </c>
      <c r="V2991" s="10">
        <v>0.5</v>
      </c>
      <c r="W2991" s="9">
        <v>7.3794291779240906E-2</v>
      </c>
      <c r="X2991" s="9">
        <v>4.5264538682378903E-2</v>
      </c>
      <c r="Y2991" s="9">
        <v>0.81</v>
      </c>
      <c r="Z2991" s="9">
        <v>0</v>
      </c>
      <c r="AA2991" s="10">
        <v>0.12305168170631665</v>
      </c>
      <c r="AB2991" s="9">
        <v>0.77534000325147601</v>
      </c>
      <c r="AC2991" s="9">
        <v>0.52560000130534168</v>
      </c>
      <c r="AD2991" s="10">
        <v>0.64982010844009197</v>
      </c>
      <c r="AE2991" s="10">
        <v>0.56981799141134204</v>
      </c>
      <c r="AF2991" s="9">
        <v>5.5398126568686222E-2</v>
      </c>
      <c r="AG2991" s="9">
        <v>6.8091714285714283E-2</v>
      </c>
    </row>
    <row r="2992" spans="3:33">
      <c r="C2992" t="s">
        <v>412</v>
      </c>
      <c r="D2992">
        <v>2005</v>
      </c>
      <c r="E2992" s="9">
        <v>0.21233297236743837</v>
      </c>
      <c r="F2992" s="9">
        <v>0.5</v>
      </c>
      <c r="G2992" s="9">
        <v>0.21999999999999997</v>
      </c>
      <c r="H2992" s="9">
        <v>9.9999999999999978E-2</v>
      </c>
      <c r="I2992" s="9">
        <v>2.7333333333333334E-2</v>
      </c>
      <c r="J2992" s="9">
        <v>0.53</v>
      </c>
      <c r="K2992" s="10">
        <v>0.44466666666666665</v>
      </c>
      <c r="L2992" s="9">
        <v>0.76500000000000001</v>
      </c>
      <c r="M2992" s="9">
        <v>1</v>
      </c>
      <c r="N2992" s="10">
        <v>0.14000000000000001</v>
      </c>
      <c r="O2992" s="10">
        <v>0.98</v>
      </c>
      <c r="P2992" s="9">
        <v>0.22000000000000003</v>
      </c>
      <c r="Q2992" s="10">
        <v>0.76749999999999996</v>
      </c>
      <c r="R2992" s="9">
        <v>0.92258799999999996</v>
      </c>
      <c r="S2992" s="9">
        <v>0.312623414634148</v>
      </c>
      <c r="T2992" s="11">
        <v>0.39237668199999998</v>
      </c>
      <c r="U2992" s="9">
        <v>0.1714645605</v>
      </c>
      <c r="V2992" s="10">
        <v>0.5</v>
      </c>
      <c r="W2992" s="9">
        <v>7.3794291779240906E-2</v>
      </c>
      <c r="X2992" s="9">
        <v>4.5264538682378903E-2</v>
      </c>
      <c r="Y2992" s="9">
        <v>0.81</v>
      </c>
      <c r="Z2992" s="9">
        <v>0</v>
      </c>
      <c r="AA2992" s="10">
        <v>0.12305168170631665</v>
      </c>
      <c r="AB2992" s="9">
        <v>0.78012000306863472</v>
      </c>
      <c r="AC2992" s="9">
        <v>0.53728000104427343</v>
      </c>
      <c r="AD2992" s="10">
        <v>0.78148564283990996</v>
      </c>
      <c r="AE2992" s="10">
        <v>0.572255671056346</v>
      </c>
      <c r="AF2992" s="9">
        <v>6.5156546148617669E-2</v>
      </c>
      <c r="AG2992" s="9">
        <v>6.6729880030439365E-2</v>
      </c>
    </row>
    <row r="2993" spans="3:33">
      <c r="C2993" t="s">
        <v>412</v>
      </c>
      <c r="D2993">
        <v>2006</v>
      </c>
      <c r="E2993" s="9">
        <v>0.21233297236743837</v>
      </c>
      <c r="F2993" s="9">
        <v>0.5</v>
      </c>
      <c r="G2993" s="9">
        <v>0.20333333333333325</v>
      </c>
      <c r="H2993" s="9">
        <v>9.9999999999999978E-2</v>
      </c>
      <c r="I2993" s="9">
        <v>2.7333333333333334E-2</v>
      </c>
      <c r="J2993" s="9">
        <v>0.51333333333333342</v>
      </c>
      <c r="K2993" s="10">
        <v>0.44466666666666665</v>
      </c>
      <c r="L2993" s="9">
        <v>0.76080000000000003</v>
      </c>
      <c r="M2993" s="9">
        <v>1</v>
      </c>
      <c r="N2993" s="10">
        <v>0.14000000000000001</v>
      </c>
      <c r="O2993" s="10">
        <v>0.99</v>
      </c>
      <c r="P2993" s="9">
        <v>0.22000000000000003</v>
      </c>
      <c r="Q2993" s="10">
        <v>0.76749999999999996</v>
      </c>
      <c r="R2993" s="9">
        <v>0.92263200000000001</v>
      </c>
      <c r="S2993" s="9">
        <v>0.30627512195121998</v>
      </c>
      <c r="T2993" s="11">
        <v>0.39237668199999998</v>
      </c>
      <c r="U2993" s="9">
        <v>0.23131896999999998</v>
      </c>
      <c r="V2993" s="10">
        <v>0.5</v>
      </c>
      <c r="W2993" s="9">
        <v>7.3794291779240906E-2</v>
      </c>
      <c r="X2993" s="9">
        <v>4.5264538682378903E-2</v>
      </c>
      <c r="Y2993" s="9">
        <v>0.81</v>
      </c>
      <c r="Z2993" s="9">
        <v>0</v>
      </c>
      <c r="AA2993" s="10">
        <v>0.12305168170631665</v>
      </c>
      <c r="AB2993" s="9">
        <v>0.78490000288579342</v>
      </c>
      <c r="AC2993" s="9">
        <v>0.54896000078320506</v>
      </c>
      <c r="AD2993" s="10">
        <v>0.77873268680478003</v>
      </c>
      <c r="AE2993" s="10">
        <v>0.62730106167715205</v>
      </c>
      <c r="AF2993" s="9">
        <v>7.5007500750074993E-2</v>
      </c>
      <c r="AG2993" s="9">
        <v>6.536804577516446E-2</v>
      </c>
    </row>
    <row r="2994" spans="3:33">
      <c r="C2994" t="s">
        <v>412</v>
      </c>
      <c r="D2994">
        <v>2007</v>
      </c>
      <c r="E2994" s="9">
        <v>0.21233297236743837</v>
      </c>
      <c r="F2994" s="9">
        <v>0.5</v>
      </c>
      <c r="G2994" s="9">
        <v>0.18666666666666676</v>
      </c>
      <c r="H2994" s="9">
        <v>9.9999999999999978E-2</v>
      </c>
      <c r="I2994" s="9">
        <v>2.7333333333333334E-2</v>
      </c>
      <c r="J2994" s="9">
        <v>0.49666666666666659</v>
      </c>
      <c r="K2994" s="10">
        <v>0.44466666666666665</v>
      </c>
      <c r="L2994" s="9">
        <v>0.75659999999999994</v>
      </c>
      <c r="M2994" s="9">
        <v>1</v>
      </c>
      <c r="N2994" s="10">
        <v>0.14000000000000001</v>
      </c>
      <c r="O2994" s="10">
        <v>0.94</v>
      </c>
      <c r="P2994" s="9">
        <v>0.22000000000000003</v>
      </c>
      <c r="Q2994" s="10">
        <v>0.76749999999999996</v>
      </c>
      <c r="R2994" s="9">
        <v>0.92267600000000005</v>
      </c>
      <c r="S2994" s="9">
        <v>0.30012682926829404</v>
      </c>
      <c r="T2994" s="11">
        <v>0.39237668199999998</v>
      </c>
      <c r="U2994" s="9">
        <v>0.15078343450000001</v>
      </c>
      <c r="V2994" s="10">
        <v>0.5</v>
      </c>
      <c r="W2994" s="9">
        <v>7.3794291779240906E-2</v>
      </c>
      <c r="X2994" s="9">
        <v>4.5264538682378903E-2</v>
      </c>
      <c r="Y2994" s="9">
        <v>0.81</v>
      </c>
      <c r="Z2994" s="9">
        <v>0</v>
      </c>
      <c r="AA2994" s="10">
        <v>0.12305168170631665</v>
      </c>
      <c r="AB2994" s="9">
        <v>0.78968000270295202</v>
      </c>
      <c r="AC2994" s="9">
        <v>0.56064000052213669</v>
      </c>
      <c r="AD2994" s="10">
        <v>0.756664937478852</v>
      </c>
      <c r="AE2994" s="10">
        <v>0.60276676845422195</v>
      </c>
      <c r="AF2994" s="9">
        <v>0.12670065167992889</v>
      </c>
      <c r="AG2994" s="9">
        <v>6.4006211519889541E-2</v>
      </c>
    </row>
    <row r="2995" spans="3:33">
      <c r="C2995" t="s">
        <v>412</v>
      </c>
      <c r="D2995">
        <v>2008</v>
      </c>
      <c r="E2995" s="9">
        <v>0.21233297236743837</v>
      </c>
      <c r="F2995" s="9">
        <v>0.5</v>
      </c>
      <c r="G2995" s="9">
        <v>0.17000000000000004</v>
      </c>
      <c r="H2995" s="9">
        <v>9.9999999999999978E-2</v>
      </c>
      <c r="I2995" s="9">
        <v>2.7333333333333334E-2</v>
      </c>
      <c r="J2995" s="9">
        <v>0.48</v>
      </c>
      <c r="K2995" s="10">
        <v>0.44466666666666665</v>
      </c>
      <c r="L2995" s="9">
        <v>0.75239999999999996</v>
      </c>
      <c r="M2995" s="9">
        <v>1</v>
      </c>
      <c r="N2995" s="10">
        <v>0.14000000000000001</v>
      </c>
      <c r="O2995" s="10">
        <v>0.95879999957978723</v>
      </c>
      <c r="P2995" s="9">
        <v>0.22000000000000003</v>
      </c>
      <c r="Q2995" s="10">
        <v>0.76749999999999996</v>
      </c>
      <c r="R2995" s="9">
        <v>0.92271999999999998</v>
      </c>
      <c r="S2995" s="9">
        <v>0.29415756097560997</v>
      </c>
      <c r="T2995" s="11">
        <v>0.39237668199999998</v>
      </c>
      <c r="U2995" s="9">
        <v>0.12148939439999999</v>
      </c>
      <c r="V2995" s="10">
        <v>0.5</v>
      </c>
      <c r="W2995" s="9">
        <v>7.3794291779240906E-2</v>
      </c>
      <c r="X2995" s="9">
        <v>4.5264538682378903E-2</v>
      </c>
      <c r="Y2995" s="9">
        <v>0.81</v>
      </c>
      <c r="Z2995" s="9">
        <v>0</v>
      </c>
      <c r="AA2995" s="10">
        <v>0.12305168170631665</v>
      </c>
      <c r="AB2995" s="9">
        <v>0.79446000252011073</v>
      </c>
      <c r="AC2995" s="9">
        <v>0.57232000026106833</v>
      </c>
      <c r="AD2995" s="10">
        <v>0.73214691539221199</v>
      </c>
      <c r="AE2995" s="10">
        <v>0.61214496016194997</v>
      </c>
      <c r="AF2995" s="9">
        <v>0.17103811584411557</v>
      </c>
      <c r="AG2995" s="9">
        <v>6.2644377264614609E-2</v>
      </c>
    </row>
    <row r="2996" spans="3:33">
      <c r="C2996" t="s">
        <v>412</v>
      </c>
      <c r="D2996">
        <v>2009</v>
      </c>
      <c r="E2996" s="9">
        <v>0.21233297236743837</v>
      </c>
      <c r="F2996" s="9">
        <v>0.5</v>
      </c>
      <c r="G2996" s="9">
        <v>0.18659999962896112</v>
      </c>
      <c r="H2996" s="9">
        <v>9.9999999999999978E-2</v>
      </c>
      <c r="I2996" s="9">
        <v>2.7333333333333334E-2</v>
      </c>
      <c r="J2996" s="9">
        <v>0.49039999976754189</v>
      </c>
      <c r="K2996" s="10">
        <v>0.44466666666666665</v>
      </c>
      <c r="L2996" s="9">
        <v>0.74819999999999998</v>
      </c>
      <c r="M2996" s="9">
        <v>1</v>
      </c>
      <c r="N2996" s="10">
        <v>0.14000000000000001</v>
      </c>
      <c r="O2996" s="10">
        <v>0.97759999915957441</v>
      </c>
      <c r="P2996" s="9">
        <v>0.22000000000000003</v>
      </c>
      <c r="Q2996" s="10">
        <v>0.76749999999999996</v>
      </c>
      <c r="R2996" s="9">
        <v>0.92271999999999998</v>
      </c>
      <c r="S2996" s="9">
        <v>0.32227440912763716</v>
      </c>
      <c r="T2996" s="11">
        <v>0.39237668199999998</v>
      </c>
      <c r="U2996" s="9">
        <v>0.1399997771</v>
      </c>
      <c r="V2996" s="10">
        <v>0.5</v>
      </c>
      <c r="W2996" s="9">
        <v>7.3794291779240906E-2</v>
      </c>
      <c r="X2996" s="9">
        <v>4.5264538682378903E-2</v>
      </c>
      <c r="Y2996" s="9">
        <v>0.81</v>
      </c>
      <c r="Z2996" s="9">
        <v>0</v>
      </c>
      <c r="AA2996" s="10">
        <v>0.12305168170631665</v>
      </c>
      <c r="AB2996" s="9">
        <v>0.79924000233726944</v>
      </c>
      <c r="AC2996" s="9">
        <v>0.58399999999999996</v>
      </c>
      <c r="AD2996" s="10">
        <v>0.75303695508955404</v>
      </c>
      <c r="AE2996" s="10">
        <v>0.61613896646204003</v>
      </c>
      <c r="AF2996" s="9">
        <v>0.58594350935919337</v>
      </c>
      <c r="AG2996" s="9">
        <v>6.1282543009339704E-2</v>
      </c>
    </row>
    <row r="2997" spans="3:33">
      <c r="C2997" t="s">
        <v>412</v>
      </c>
      <c r="D2997">
        <v>2010</v>
      </c>
      <c r="E2997" s="9">
        <v>0.21233297236743837</v>
      </c>
      <c r="F2997" s="9">
        <v>0.5</v>
      </c>
      <c r="G2997" s="9">
        <v>0.2031999992579222</v>
      </c>
      <c r="H2997" s="9">
        <v>9.9999999999999978E-2</v>
      </c>
      <c r="I2997" s="9">
        <v>2.7333333333333334E-2</v>
      </c>
      <c r="J2997" s="9">
        <v>0.50079999953508381</v>
      </c>
      <c r="K2997" s="10">
        <v>0.44466666666666665</v>
      </c>
      <c r="L2997" s="9">
        <v>0.7556819998327643</v>
      </c>
      <c r="M2997" s="9">
        <v>1</v>
      </c>
      <c r="N2997" s="10">
        <v>0.14000000000000001</v>
      </c>
      <c r="O2997" s="10">
        <v>0.99639999873936169</v>
      </c>
      <c r="P2997" s="9">
        <v>0.22000000000000003</v>
      </c>
      <c r="Q2997" s="10">
        <v>0.76749999999999996</v>
      </c>
      <c r="R2997" s="9">
        <v>0.92271999999999998</v>
      </c>
      <c r="S2997" s="9">
        <v>0.35039125727966447</v>
      </c>
      <c r="T2997" s="11">
        <v>0.39237668199999998</v>
      </c>
      <c r="U2997" s="9">
        <v>0.14139977483970761</v>
      </c>
      <c r="V2997" s="10">
        <v>0.5</v>
      </c>
      <c r="W2997" s="9">
        <v>7.3794291779240906E-2</v>
      </c>
      <c r="X2997" s="9">
        <v>4.5264538682378903E-2</v>
      </c>
      <c r="Y2997" s="9">
        <v>0.81</v>
      </c>
      <c r="Z2997" s="9">
        <v>0</v>
      </c>
      <c r="AA2997" s="10">
        <v>0.12305168170631665</v>
      </c>
      <c r="AB2997" s="9">
        <v>0.80402000215442804</v>
      </c>
      <c r="AC2997" s="9">
        <v>0.56399999999999995</v>
      </c>
      <c r="AD2997" s="10">
        <v>0.75050658559521666</v>
      </c>
      <c r="AE2997" s="10">
        <v>0.61497757682337872</v>
      </c>
      <c r="AF2997" s="9">
        <v>0.58008407439656995</v>
      </c>
      <c r="AG2997" s="9">
        <v>5.9920708754064779E-2</v>
      </c>
    </row>
    <row r="2998" spans="3:33">
      <c r="C2998" t="s">
        <v>446</v>
      </c>
      <c r="D2998">
        <v>1995</v>
      </c>
      <c r="E2998" s="9">
        <v>0.58033781906906901</v>
      </c>
      <c r="F2998" s="9">
        <v>7.3470000000000002E-3</v>
      </c>
      <c r="G2998" s="9">
        <v>8.9999999999999969E-2</v>
      </c>
      <c r="H2998" s="9">
        <v>0.30000000000000004</v>
      </c>
      <c r="I2998" s="9">
        <v>0.02</v>
      </c>
      <c r="J2998" s="9">
        <v>0.14000000000000001</v>
      </c>
      <c r="K2998" s="10">
        <v>0.60899999999999999</v>
      </c>
      <c r="L2998" s="9">
        <v>0.13200000000000001</v>
      </c>
      <c r="M2998" s="9">
        <v>0.7593833333333333</v>
      </c>
      <c r="N2998" s="10">
        <v>0.02</v>
      </c>
      <c r="O2998" s="10">
        <v>0.54</v>
      </c>
      <c r="P2998" s="9">
        <v>6.9999999999999993E-2</v>
      </c>
      <c r="Q2998" s="10">
        <v>0.3175</v>
      </c>
      <c r="R2998" s="9">
        <v>0.79959999999999998</v>
      </c>
      <c r="S2998" s="9">
        <v>0.25660975609756209</v>
      </c>
      <c r="T2998" s="11">
        <v>0.234710744</v>
      </c>
      <c r="U2998" s="9">
        <v>3.1159599799999997E-3</v>
      </c>
      <c r="V2998" s="10">
        <v>7.5653843999999998E-2</v>
      </c>
      <c r="W2998" s="9">
        <v>3.6076843881421336E-2</v>
      </c>
      <c r="X2998" s="9">
        <v>6.7862859324012301E-2</v>
      </c>
      <c r="Y2998" s="9">
        <v>1.0000000000000009E-2</v>
      </c>
      <c r="Z2998" s="9">
        <v>0.23</v>
      </c>
      <c r="AA2998" s="10">
        <v>2.0407006405532564E-2</v>
      </c>
      <c r="AB2998" s="9">
        <v>0.64599998469999997</v>
      </c>
      <c r="AC2998" s="9">
        <v>0.59799999999999998</v>
      </c>
      <c r="AD2998" s="10">
        <v>0.35236156932099777</v>
      </c>
      <c r="AE2998" s="10">
        <v>0.51539250479147114</v>
      </c>
      <c r="AF2998" s="9">
        <v>2.0354156270320112E-2</v>
      </c>
      <c r="AG2998" s="9">
        <v>0.36546942947908168</v>
      </c>
    </row>
    <row r="2999" spans="3:33">
      <c r="C2999" t="s">
        <v>446</v>
      </c>
      <c r="D2999">
        <v>1996</v>
      </c>
      <c r="E2999" s="9">
        <v>0.58033781906906901</v>
      </c>
      <c r="F2999" s="9">
        <v>7.3470000000000002E-3</v>
      </c>
      <c r="G2999" s="9">
        <v>8.7999999999999967E-2</v>
      </c>
      <c r="H2999" s="9">
        <v>0.30000000000000004</v>
      </c>
      <c r="I2999" s="9">
        <v>0.02</v>
      </c>
      <c r="J2999" s="9">
        <v>0.13400000000000001</v>
      </c>
      <c r="K2999" s="10">
        <v>0.60899999999999999</v>
      </c>
      <c r="L2999" s="9">
        <v>0.12619999999999998</v>
      </c>
      <c r="M2999" s="9">
        <v>0.7593833333333333</v>
      </c>
      <c r="N2999" s="10">
        <v>0.02</v>
      </c>
      <c r="O2999" s="10">
        <v>0.55000000000000004</v>
      </c>
      <c r="P2999" s="9">
        <v>6.9999999999999993E-2</v>
      </c>
      <c r="Q2999" s="10">
        <v>0.3175</v>
      </c>
      <c r="R2999" s="9">
        <v>0.79959999999999998</v>
      </c>
      <c r="S2999" s="9">
        <v>0.25240975609756189</v>
      </c>
      <c r="T2999" s="11">
        <v>0.234710744</v>
      </c>
      <c r="U2999" s="9">
        <v>1.486098041E-2</v>
      </c>
      <c r="V2999" s="10">
        <v>7.3206857749999993E-2</v>
      </c>
      <c r="W2999" s="9">
        <v>3.6076843881421336E-2</v>
      </c>
      <c r="X2999" s="9">
        <v>6.7862859324012301E-2</v>
      </c>
      <c r="Y2999" s="9">
        <v>1.0000000000000009E-2</v>
      </c>
      <c r="Z2999" s="9">
        <v>0.23</v>
      </c>
      <c r="AA2999" s="10">
        <v>2.0407006405532564E-2</v>
      </c>
      <c r="AB2999" s="9">
        <v>0.64599998469999997</v>
      </c>
      <c r="AC2999" s="9">
        <v>0.54500000000000004</v>
      </c>
      <c r="AD2999" s="10">
        <v>0.34934854019218797</v>
      </c>
      <c r="AE2999" s="10">
        <v>0.51570663753515278</v>
      </c>
      <c r="AF2999" s="9">
        <v>2.8723372737238219E-2</v>
      </c>
      <c r="AG2999" s="9">
        <v>0.37359097215469395</v>
      </c>
    </row>
    <row r="3000" spans="3:33">
      <c r="C3000" t="s">
        <v>446</v>
      </c>
      <c r="D3000">
        <v>1997</v>
      </c>
      <c r="E3000" s="9">
        <v>0.58033781906906901</v>
      </c>
      <c r="F3000" s="9">
        <v>7.3470000000000002E-3</v>
      </c>
      <c r="G3000" s="9">
        <v>8.5999999999999965E-2</v>
      </c>
      <c r="H3000" s="9">
        <v>0.30000000000000004</v>
      </c>
      <c r="I3000" s="9">
        <v>0.02</v>
      </c>
      <c r="J3000" s="9">
        <v>0.128</v>
      </c>
      <c r="K3000" s="10">
        <v>0.60899999999999999</v>
      </c>
      <c r="L3000" s="9">
        <v>0.12039999999999999</v>
      </c>
      <c r="M3000" s="9">
        <v>0.7593833333333333</v>
      </c>
      <c r="N3000" s="10">
        <v>0.02</v>
      </c>
      <c r="O3000" s="10">
        <v>0.51</v>
      </c>
      <c r="P3000" s="9">
        <v>6.9999999999999993E-2</v>
      </c>
      <c r="Q3000" s="10">
        <v>0.3175</v>
      </c>
      <c r="R3000" s="9">
        <v>0.79959999999999998</v>
      </c>
      <c r="S3000" s="9">
        <v>0.24860975609756197</v>
      </c>
      <c r="T3000" s="11">
        <v>0.234710744</v>
      </c>
      <c r="U3000" s="9">
        <v>1.8177337870000001E-2</v>
      </c>
      <c r="V3000" s="10">
        <v>7.0759871500000002E-2</v>
      </c>
      <c r="W3000" s="9">
        <v>3.6076843881421336E-2</v>
      </c>
      <c r="X3000" s="9">
        <v>6.7862859324012301E-2</v>
      </c>
      <c r="Y3000" s="9">
        <v>1.0000000000000009E-2</v>
      </c>
      <c r="Z3000" s="9">
        <v>0.23</v>
      </c>
      <c r="AA3000" s="10">
        <v>2.0407006405532564E-2</v>
      </c>
      <c r="AB3000" s="9">
        <v>0.66400001529999997</v>
      </c>
      <c r="AC3000" s="9">
        <v>0.52800000000000002</v>
      </c>
      <c r="AD3000" s="10">
        <v>0.39303152558889698</v>
      </c>
      <c r="AE3000" s="10">
        <v>0.50756209749670689</v>
      </c>
      <c r="AF3000" s="9">
        <v>5.1875081667320001E-2</v>
      </c>
      <c r="AG3000" s="9">
        <v>0.38171251483030616</v>
      </c>
    </row>
    <row r="3001" spans="3:33">
      <c r="C3001" t="s">
        <v>446</v>
      </c>
      <c r="D3001">
        <v>1998</v>
      </c>
      <c r="E3001" s="9">
        <v>0.58033781906906901</v>
      </c>
      <c r="F3001" s="9">
        <v>7.3470000000000002E-3</v>
      </c>
      <c r="G3001" s="9">
        <v>8.4000000000000075E-2</v>
      </c>
      <c r="H3001" s="9">
        <v>0.30000000000000004</v>
      </c>
      <c r="I3001" s="9">
        <v>0.02</v>
      </c>
      <c r="J3001" s="9">
        <v>0.122</v>
      </c>
      <c r="K3001" s="10">
        <v>0.60899999999999999</v>
      </c>
      <c r="L3001" s="9">
        <v>0.11460000000000001</v>
      </c>
      <c r="M3001" s="9">
        <v>0.7593833333333333</v>
      </c>
      <c r="N3001" s="10">
        <v>0.02</v>
      </c>
      <c r="O3001" s="10">
        <v>0.56000000000000005</v>
      </c>
      <c r="P3001" s="9">
        <v>0.08</v>
      </c>
      <c r="Q3001" s="10">
        <v>0.3175</v>
      </c>
      <c r="R3001" s="9">
        <v>0.79959999999999998</v>
      </c>
      <c r="S3001" s="9">
        <v>0.2454146341463419</v>
      </c>
      <c r="T3001" s="11">
        <v>0.234710744</v>
      </c>
      <c r="U3001" s="9">
        <v>1.348473721E-2</v>
      </c>
      <c r="V3001" s="10">
        <v>6.8312885249999997E-2</v>
      </c>
      <c r="W3001" s="9">
        <v>3.6076843881421336E-2</v>
      </c>
      <c r="X3001" s="9">
        <v>6.7862859324012301E-2</v>
      </c>
      <c r="Y3001" s="9">
        <v>1.0000000000000009E-2</v>
      </c>
      <c r="Z3001" s="9">
        <v>0.23</v>
      </c>
      <c r="AA3001" s="10">
        <v>2.0407006405532564E-2</v>
      </c>
      <c r="AB3001" s="9">
        <v>0.66400001529999997</v>
      </c>
      <c r="AC3001" s="9">
        <v>0.54</v>
      </c>
      <c r="AD3001" s="10">
        <v>0.43671451098560599</v>
      </c>
      <c r="AE3001" s="10">
        <v>0.499417557458261</v>
      </c>
      <c r="AF3001" s="9">
        <v>9.5377069719101884E-2</v>
      </c>
      <c r="AG3001" s="9">
        <v>0.38983405750591843</v>
      </c>
    </row>
    <row r="3002" spans="3:33">
      <c r="C3002" t="s">
        <v>446</v>
      </c>
      <c r="D3002">
        <v>1999</v>
      </c>
      <c r="E3002" s="9">
        <v>0.58033781906906901</v>
      </c>
      <c r="F3002" s="9">
        <v>7.3470000000000002E-3</v>
      </c>
      <c r="G3002" s="9">
        <v>8.2000000000000073E-2</v>
      </c>
      <c r="H3002" s="9">
        <v>0.30000000000000004</v>
      </c>
      <c r="I3002" s="9">
        <v>0.02</v>
      </c>
      <c r="J3002" s="9">
        <v>0.11599999999999999</v>
      </c>
      <c r="K3002" s="10">
        <v>0.60899999999999999</v>
      </c>
      <c r="L3002" s="9">
        <v>0.10880000000000001</v>
      </c>
      <c r="M3002" s="9">
        <v>0.7593833333333333</v>
      </c>
      <c r="N3002" s="10">
        <v>0.02</v>
      </c>
      <c r="O3002" s="10">
        <v>0.59</v>
      </c>
      <c r="P3002" s="9">
        <v>6.9999999999999993E-2</v>
      </c>
      <c r="Q3002" s="10">
        <v>0.3175</v>
      </c>
      <c r="R3002" s="9">
        <v>0.79959999999999998</v>
      </c>
      <c r="S3002" s="9">
        <v>0.2427170731707321</v>
      </c>
      <c r="T3002" s="11">
        <v>0.234710744</v>
      </c>
      <c r="U3002" s="9">
        <v>8.8562836599999986E-3</v>
      </c>
      <c r="V3002" s="10">
        <v>6.5865899000000006E-2</v>
      </c>
      <c r="W3002" s="9">
        <v>3.6076843881421336E-2</v>
      </c>
      <c r="X3002" s="9">
        <v>6.7862859324012301E-2</v>
      </c>
      <c r="Y3002" s="9">
        <v>1.0000000000000009E-2</v>
      </c>
      <c r="Z3002" s="9">
        <v>0.23</v>
      </c>
      <c r="AA3002" s="10">
        <v>2.0407006405532564E-2</v>
      </c>
      <c r="AB3002" s="9">
        <v>0.66400001529999997</v>
      </c>
      <c r="AC3002" s="9">
        <v>0.56100000000000005</v>
      </c>
      <c r="AD3002" s="10">
        <v>0.41958148075317103</v>
      </c>
      <c r="AE3002" s="10">
        <v>0.48678094372555147</v>
      </c>
      <c r="AF3002" s="9">
        <v>0.17619563041484557</v>
      </c>
      <c r="AG3002" s="9">
        <v>0.39795560018153059</v>
      </c>
    </row>
    <row r="3003" spans="3:33">
      <c r="C3003" t="s">
        <v>446</v>
      </c>
      <c r="D3003">
        <v>2000</v>
      </c>
      <c r="E3003" s="9">
        <v>0.58033781906906901</v>
      </c>
      <c r="F3003" s="9">
        <v>7.3470000000000002E-3</v>
      </c>
      <c r="G3003" s="9">
        <v>7.999999999999996E-2</v>
      </c>
      <c r="H3003" s="9">
        <v>0.30000000000000004</v>
      </c>
      <c r="I3003" s="9">
        <v>0.02</v>
      </c>
      <c r="J3003" s="9">
        <v>0.10999999999999999</v>
      </c>
      <c r="K3003" s="10">
        <v>0.60899999999999999</v>
      </c>
      <c r="L3003" s="9">
        <v>0.10300000000000001</v>
      </c>
      <c r="M3003" s="9">
        <v>0.7593833333333333</v>
      </c>
      <c r="N3003" s="10">
        <v>0.02</v>
      </c>
      <c r="O3003" s="10">
        <v>0.61</v>
      </c>
      <c r="P3003" s="9">
        <v>6.9999999999999993E-2</v>
      </c>
      <c r="Q3003" s="10">
        <v>0.3175</v>
      </c>
      <c r="R3003" s="9">
        <v>0.79959999999999998</v>
      </c>
      <c r="S3003" s="9">
        <v>0.23460975609756185</v>
      </c>
      <c r="T3003" s="11">
        <v>0.234710744</v>
      </c>
      <c r="U3003" s="9">
        <v>6.8196235000000001E-3</v>
      </c>
      <c r="V3003" s="10">
        <v>6.341891275E-2</v>
      </c>
      <c r="W3003" s="9">
        <v>3.6076843881421336E-2</v>
      </c>
      <c r="X3003" s="9">
        <v>6.7862859324012301E-2</v>
      </c>
      <c r="Y3003" s="9">
        <v>1.0000000000000009E-2</v>
      </c>
      <c r="Z3003" s="9">
        <v>0.23</v>
      </c>
      <c r="AA3003" s="10">
        <v>2.0407006405532564E-2</v>
      </c>
      <c r="AB3003" s="9">
        <v>0.66400001529999997</v>
      </c>
      <c r="AC3003" s="9">
        <v>0.57399999999999995</v>
      </c>
      <c r="AD3003" s="10">
        <v>0.40244845052073597</v>
      </c>
      <c r="AE3003" s="10">
        <v>0.47414432999284201</v>
      </c>
      <c r="AF3003" s="9">
        <v>0.24895781059328442</v>
      </c>
      <c r="AG3003" s="9">
        <v>0.40607714285714286</v>
      </c>
    </row>
    <row r="3004" spans="3:33">
      <c r="C3004" t="s">
        <v>446</v>
      </c>
      <c r="D3004">
        <v>2001</v>
      </c>
      <c r="E3004" s="9">
        <v>0.58033781906906901</v>
      </c>
      <c r="F3004" s="9">
        <v>7.3470000000000002E-3</v>
      </c>
      <c r="G3004" s="9">
        <v>7.7999999999999958E-2</v>
      </c>
      <c r="H3004" s="9">
        <v>0.30000000000000004</v>
      </c>
      <c r="I3004" s="9">
        <v>0.02</v>
      </c>
      <c r="J3004" s="9">
        <v>0.10599999999999998</v>
      </c>
      <c r="K3004" s="10">
        <v>0.60899999999999999</v>
      </c>
      <c r="L3004" s="9">
        <v>9.7799999999999998E-2</v>
      </c>
      <c r="M3004" s="9">
        <v>0.7593833333333333</v>
      </c>
      <c r="N3004" s="10">
        <v>0.02</v>
      </c>
      <c r="O3004" s="10">
        <v>0.5</v>
      </c>
      <c r="P3004" s="9">
        <v>7.2499999999999995E-2</v>
      </c>
      <c r="Q3004" s="10">
        <v>0.3175</v>
      </c>
      <c r="R3004" s="9">
        <v>0.79959999999999998</v>
      </c>
      <c r="S3004" s="9">
        <v>0.23141463414634189</v>
      </c>
      <c r="T3004" s="11">
        <v>0.234710744</v>
      </c>
      <c r="U3004" s="9">
        <v>5.6323901200000005E-3</v>
      </c>
      <c r="V3004" s="10">
        <v>6.0464544199999998E-2</v>
      </c>
      <c r="W3004" s="9">
        <v>3.6076843881421336E-2</v>
      </c>
      <c r="X3004" s="9">
        <v>6.7862859324012301E-2</v>
      </c>
      <c r="Y3004" s="9">
        <v>1.0000000000000009E-2</v>
      </c>
      <c r="Z3004" s="9">
        <v>0.23</v>
      </c>
      <c r="AA3004" s="10">
        <v>2.0407006405532564E-2</v>
      </c>
      <c r="AB3004" s="9">
        <v>0.66400001529999997</v>
      </c>
      <c r="AC3004" s="9">
        <v>0.54600000000000004</v>
      </c>
      <c r="AD3004" s="10">
        <v>0.30395152370573503</v>
      </c>
      <c r="AE3004" s="10">
        <v>0.43118626143753697</v>
      </c>
      <c r="AF3004" s="9">
        <v>0.29040016151827219</v>
      </c>
      <c r="AG3004" s="9">
        <v>0.47335042857142856</v>
      </c>
    </row>
    <row r="3005" spans="3:33">
      <c r="C3005" t="s">
        <v>446</v>
      </c>
      <c r="D3005">
        <v>2002</v>
      </c>
      <c r="E3005" s="9">
        <v>0.58033781906906901</v>
      </c>
      <c r="F3005" s="9">
        <v>7.3470000000000002E-3</v>
      </c>
      <c r="G3005" s="9">
        <v>7.5999999999999956E-2</v>
      </c>
      <c r="H3005" s="9">
        <v>0.30000000000000004</v>
      </c>
      <c r="I3005" s="9">
        <v>0.02</v>
      </c>
      <c r="J3005" s="9">
        <v>0.10199999999999998</v>
      </c>
      <c r="K3005" s="10">
        <v>0.60899999999999999</v>
      </c>
      <c r="L3005" s="9">
        <v>9.2600000000000002E-2</v>
      </c>
      <c r="M3005" s="9">
        <v>0.7593833333333333</v>
      </c>
      <c r="N3005" s="10">
        <v>0.02</v>
      </c>
      <c r="O3005" s="10">
        <v>0.44</v>
      </c>
      <c r="P3005" s="9">
        <v>7.4999999999999997E-2</v>
      </c>
      <c r="Q3005" s="10">
        <v>0.3175</v>
      </c>
      <c r="R3005" s="9">
        <v>0.79959999999999998</v>
      </c>
      <c r="S3005" s="9">
        <v>0.22741463414634211</v>
      </c>
      <c r="T3005" s="11">
        <v>0.234710744</v>
      </c>
      <c r="U3005" s="9">
        <v>1.1804804000000002E-3</v>
      </c>
      <c r="V3005" s="10">
        <v>5.7510175650000002E-2</v>
      </c>
      <c r="W3005" s="9">
        <v>3.6076843881421336E-2</v>
      </c>
      <c r="X3005" s="9">
        <v>6.7862859324012301E-2</v>
      </c>
      <c r="Y3005" s="9">
        <v>1.0000000000000009E-2</v>
      </c>
      <c r="Z3005" s="9">
        <v>0.23</v>
      </c>
      <c r="AA3005" s="10">
        <v>2.0407006405532564E-2</v>
      </c>
      <c r="AB3005" s="9">
        <v>0.67072001484379629</v>
      </c>
      <c r="AC3005" s="9">
        <v>0.54700000000000004</v>
      </c>
      <c r="AD3005" s="10">
        <v>0.20545459689073403</v>
      </c>
      <c r="AE3005" s="10">
        <v>0.38822819288223204</v>
      </c>
      <c r="AF3005" s="9">
        <v>0.28821455634857668</v>
      </c>
      <c r="AG3005" s="9">
        <v>0.54062371428571432</v>
      </c>
    </row>
    <row r="3006" spans="3:33">
      <c r="C3006" t="s">
        <v>446</v>
      </c>
      <c r="D3006">
        <v>2003</v>
      </c>
      <c r="E3006" s="9">
        <v>0.58033781906906901</v>
      </c>
      <c r="F3006" s="9">
        <v>7.3470000000000002E-3</v>
      </c>
      <c r="G3006" s="9">
        <v>7.4000000000000066E-2</v>
      </c>
      <c r="H3006" s="9">
        <v>0.30000000000000004</v>
      </c>
      <c r="I3006" s="9">
        <v>0.02</v>
      </c>
      <c r="J3006" s="9">
        <v>9.7999999999999976E-2</v>
      </c>
      <c r="K3006" s="10">
        <v>0.60899999999999999</v>
      </c>
      <c r="L3006" s="9">
        <v>8.7400000000000005E-2</v>
      </c>
      <c r="M3006" s="9">
        <v>0.71856602564100003</v>
      </c>
      <c r="N3006" s="10">
        <v>0.02</v>
      </c>
      <c r="O3006" s="10">
        <v>0.47</v>
      </c>
      <c r="P3006" s="9">
        <v>7.7499999999999999E-2</v>
      </c>
      <c r="Q3006" s="10">
        <v>0.3175</v>
      </c>
      <c r="R3006" s="9">
        <v>0.79959999999999998</v>
      </c>
      <c r="S3006" s="9">
        <v>0.24434146341463392</v>
      </c>
      <c r="T3006" s="11">
        <v>0.234710744</v>
      </c>
      <c r="U3006" s="9">
        <v>1.2723430000000002E-4</v>
      </c>
      <c r="V3006" s="10">
        <v>5.4555807099999999E-2</v>
      </c>
      <c r="W3006" s="9">
        <v>3.6076843881421336E-2</v>
      </c>
      <c r="X3006" s="9">
        <v>6.7862859324012301E-2</v>
      </c>
      <c r="Y3006" s="9">
        <v>1.0000000000000009E-2</v>
      </c>
      <c r="Z3006" s="9">
        <v>0.23</v>
      </c>
      <c r="AA3006" s="10">
        <v>2.0407006405532564E-2</v>
      </c>
      <c r="AB3006" s="9">
        <v>0.67744001438759249</v>
      </c>
      <c r="AC3006" s="9">
        <v>0.54799999999999993</v>
      </c>
      <c r="AD3006" s="10">
        <v>0.21843062215812198</v>
      </c>
      <c r="AE3006" s="10">
        <v>0.39433634288282404</v>
      </c>
      <c r="AF3006" s="9">
        <v>0.30359814944647889</v>
      </c>
      <c r="AG3006" s="9">
        <v>0.56150357142857144</v>
      </c>
    </row>
    <row r="3007" spans="3:33">
      <c r="C3007" t="s">
        <v>446</v>
      </c>
      <c r="D3007">
        <v>2004</v>
      </c>
      <c r="E3007" s="9">
        <v>0.58033781906906901</v>
      </c>
      <c r="F3007" s="9">
        <v>7.3470000000000002E-3</v>
      </c>
      <c r="G3007" s="9">
        <v>7.2000000000000064E-2</v>
      </c>
      <c r="H3007" s="9">
        <v>0.30000000000000004</v>
      </c>
      <c r="I3007" s="9">
        <v>0.02</v>
      </c>
      <c r="J3007" s="9">
        <v>9.4000000000000083E-2</v>
      </c>
      <c r="K3007" s="10">
        <v>0.60899999999999999</v>
      </c>
      <c r="L3007" s="9">
        <v>8.2200000000000009E-2</v>
      </c>
      <c r="M3007" s="9">
        <v>0.68359811320749997</v>
      </c>
      <c r="N3007" s="10">
        <v>0.02</v>
      </c>
      <c r="O3007" s="10">
        <v>0.4</v>
      </c>
      <c r="P3007" s="9">
        <v>0.08</v>
      </c>
      <c r="Q3007" s="10">
        <v>0.3175</v>
      </c>
      <c r="R3007" s="9">
        <v>0.79959999999999998</v>
      </c>
      <c r="S3007" s="9">
        <v>0.24044390243902403</v>
      </c>
      <c r="T3007" s="11">
        <v>0.234710744</v>
      </c>
      <c r="U3007" s="9">
        <v>1.6875632000000002E-4</v>
      </c>
      <c r="V3007" s="10">
        <v>5.1601438550000003E-2</v>
      </c>
      <c r="W3007" s="9">
        <v>3.6076843881421336E-2</v>
      </c>
      <c r="X3007" s="9">
        <v>6.7862859324012301E-2</v>
      </c>
      <c r="Y3007" s="9">
        <v>1.0000000000000009E-2</v>
      </c>
      <c r="Z3007" s="9">
        <v>0.23</v>
      </c>
      <c r="AA3007" s="10">
        <v>2.0407006405532564E-2</v>
      </c>
      <c r="AB3007" s="9">
        <v>0.68416001393138881</v>
      </c>
      <c r="AC3007" s="9">
        <v>0.46700000000000003</v>
      </c>
      <c r="AD3007" s="10">
        <v>0.22987162703193401</v>
      </c>
      <c r="AE3007" s="10">
        <v>0.38131740126903602</v>
      </c>
      <c r="AF3007" s="9">
        <v>0.35812165363204557</v>
      </c>
      <c r="AG3007" s="9">
        <v>0.5884165714285714</v>
      </c>
    </row>
    <row r="3008" spans="3:33">
      <c r="C3008" t="s">
        <v>446</v>
      </c>
      <c r="D3008">
        <v>2005</v>
      </c>
      <c r="E3008" s="9">
        <v>0.58033781906906901</v>
      </c>
      <c r="F3008" s="9">
        <v>7.3470000000000002E-3</v>
      </c>
      <c r="G3008" s="9">
        <v>6.9999999999999951E-2</v>
      </c>
      <c r="H3008" s="9">
        <v>0.30000000000000004</v>
      </c>
      <c r="I3008" s="9">
        <v>0.02</v>
      </c>
      <c r="J3008" s="9">
        <v>8.9999999999999969E-2</v>
      </c>
      <c r="K3008" s="10">
        <v>0.60899999999999999</v>
      </c>
      <c r="L3008" s="9">
        <v>7.6999999999999999E-2</v>
      </c>
      <c r="M3008" s="9">
        <v>0.72408867924533338</v>
      </c>
      <c r="N3008" s="10">
        <v>0.02</v>
      </c>
      <c r="O3008" s="10">
        <v>0.41</v>
      </c>
      <c r="P3008" s="9">
        <v>8.159999996423721E-2</v>
      </c>
      <c r="Q3008" s="10">
        <v>0.3175</v>
      </c>
      <c r="R3008" s="9">
        <v>0.79959999999999998</v>
      </c>
      <c r="S3008" s="9">
        <v>0.23654634146341602</v>
      </c>
      <c r="T3008" s="11">
        <v>0.234710744</v>
      </c>
      <c r="U3008" s="9">
        <v>1.2117103000000001E-4</v>
      </c>
      <c r="V3008" s="10">
        <v>4.8647070000000001E-2</v>
      </c>
      <c r="W3008" s="9">
        <v>3.6076843881421336E-2</v>
      </c>
      <c r="X3008" s="9">
        <v>6.7862859324012301E-2</v>
      </c>
      <c r="Y3008" s="9">
        <v>1.0000000000000009E-2</v>
      </c>
      <c r="Z3008" s="9">
        <v>0.23</v>
      </c>
      <c r="AA3008" s="10">
        <v>2.0407006405532564E-2</v>
      </c>
      <c r="AB3008" s="9">
        <v>0.69088001347518513</v>
      </c>
      <c r="AC3008" s="9">
        <v>0.45200000000000001</v>
      </c>
      <c r="AD3008" s="10">
        <v>0.25207045303815601</v>
      </c>
      <c r="AE3008" s="10">
        <v>0.37828391660707</v>
      </c>
      <c r="AF3008" s="9">
        <v>0.52241165084262442</v>
      </c>
      <c r="AG3008" s="9">
        <v>0.72218528571428575</v>
      </c>
    </row>
    <row r="3009" spans="3:33">
      <c r="C3009" t="s">
        <v>446</v>
      </c>
      <c r="D3009">
        <v>2006</v>
      </c>
      <c r="E3009" s="9">
        <v>0.58033781906906901</v>
      </c>
      <c r="F3009" s="9">
        <v>7.3470000000000002E-3</v>
      </c>
      <c r="G3009" s="9">
        <v>8.8599999584257572E-2</v>
      </c>
      <c r="H3009" s="9">
        <v>0.30000000000000004</v>
      </c>
      <c r="I3009" s="9">
        <v>0.02</v>
      </c>
      <c r="J3009" s="9">
        <v>0.10819999959319826</v>
      </c>
      <c r="K3009" s="10">
        <v>0.60899999999999999</v>
      </c>
      <c r="L3009" s="9">
        <v>7.3599999999999999E-2</v>
      </c>
      <c r="M3009" s="9">
        <v>0.76563962264149998</v>
      </c>
      <c r="N3009" s="10">
        <v>0.02</v>
      </c>
      <c r="O3009" s="10">
        <v>0.38</v>
      </c>
      <c r="P3009" s="9">
        <v>8.3199999928474433E-2</v>
      </c>
      <c r="Q3009" s="10">
        <v>0.3175</v>
      </c>
      <c r="R3009" s="9">
        <v>0.79959999999999998</v>
      </c>
      <c r="S3009" s="9">
        <v>0.23264878048780591</v>
      </c>
      <c r="T3009" s="11">
        <v>0.234710744</v>
      </c>
      <c r="U3009" s="9">
        <v>2.2131709999999999E-4</v>
      </c>
      <c r="V3009" s="10">
        <v>4.7975084750000001E-2</v>
      </c>
      <c r="W3009" s="9">
        <v>3.6076843881421336E-2</v>
      </c>
      <c r="X3009" s="9">
        <v>6.7862859324012301E-2</v>
      </c>
      <c r="Y3009" s="9">
        <v>1.0000000000000009E-2</v>
      </c>
      <c r="Z3009" s="9">
        <v>0.23</v>
      </c>
      <c r="AA3009" s="10">
        <v>2.0407006405532564E-2</v>
      </c>
      <c r="AB3009" s="9">
        <v>0.69760001301898145</v>
      </c>
      <c r="AC3009" s="9">
        <v>0.44600000000000001</v>
      </c>
      <c r="AD3009" s="10">
        <v>0.25435824773840598</v>
      </c>
      <c r="AE3009" s="10">
        <v>0.41041350190141401</v>
      </c>
      <c r="AF3009" s="9">
        <v>0.77234229012779554</v>
      </c>
      <c r="AG3009" s="9">
        <v>0.85595399999999999</v>
      </c>
    </row>
    <row r="3010" spans="3:33">
      <c r="C3010" t="s">
        <v>446</v>
      </c>
      <c r="D3010">
        <v>2007</v>
      </c>
      <c r="E3010" s="9">
        <v>0.58033781906906901</v>
      </c>
      <c r="F3010" s="9">
        <v>7.3470000000000002E-3</v>
      </c>
      <c r="G3010" s="9">
        <v>0.10719999916851519</v>
      </c>
      <c r="H3010" s="9">
        <v>0.30000000000000004</v>
      </c>
      <c r="I3010" s="9">
        <v>0.02</v>
      </c>
      <c r="J3010" s="9">
        <v>0.12639999918639655</v>
      </c>
      <c r="K3010" s="10">
        <v>0.60899999999999999</v>
      </c>
      <c r="L3010" s="9">
        <v>7.0199999999999999E-2</v>
      </c>
      <c r="M3010" s="9">
        <v>0.67801761006283334</v>
      </c>
      <c r="N3010" s="10">
        <v>0.02</v>
      </c>
      <c r="O3010" s="10">
        <v>0.39</v>
      </c>
      <c r="P3010" s="9">
        <v>8.4799999892711642E-2</v>
      </c>
      <c r="Q3010" s="10">
        <v>0.3175</v>
      </c>
      <c r="R3010" s="9">
        <v>0.79959999999999998</v>
      </c>
      <c r="S3010" s="9">
        <v>0.22875121951219601</v>
      </c>
      <c r="T3010" s="11">
        <v>0.234710744</v>
      </c>
      <c r="U3010" s="9">
        <v>1.0625451E-4</v>
      </c>
      <c r="V3010" s="10">
        <v>4.7303099500000001E-2</v>
      </c>
      <c r="W3010" s="9">
        <v>3.6076843881421336E-2</v>
      </c>
      <c r="X3010" s="9">
        <v>6.7862859324012301E-2</v>
      </c>
      <c r="Y3010" s="9">
        <v>1.0000000000000009E-2</v>
      </c>
      <c r="Z3010" s="9">
        <v>0.23</v>
      </c>
      <c r="AA3010" s="10">
        <v>2.0407006405532564E-2</v>
      </c>
      <c r="AB3010" s="9">
        <v>0.70432001256277776</v>
      </c>
      <c r="AC3010" s="9">
        <v>0.47899999999999998</v>
      </c>
      <c r="AD3010" s="10">
        <v>0.24655689227510602</v>
      </c>
      <c r="AE3010" s="10">
        <v>0.38057880736636995</v>
      </c>
      <c r="AF3010" s="9">
        <v>0.96302490024136111</v>
      </c>
      <c r="AG3010" s="9">
        <v>0.98972271428571434</v>
      </c>
    </row>
    <row r="3011" spans="3:33">
      <c r="C3011" t="s">
        <v>446</v>
      </c>
      <c r="D3011">
        <v>2008</v>
      </c>
      <c r="E3011" s="9">
        <v>0.58033781906906901</v>
      </c>
      <c r="F3011" s="9">
        <v>7.3470000000000002E-3</v>
      </c>
      <c r="G3011" s="9">
        <v>0.12579999875277281</v>
      </c>
      <c r="H3011" s="9">
        <v>0.30000000000000004</v>
      </c>
      <c r="I3011" s="9">
        <v>0.02</v>
      </c>
      <c r="J3011" s="9">
        <v>0.14459999877959495</v>
      </c>
      <c r="K3011" s="10">
        <v>0.60899999999999999</v>
      </c>
      <c r="L3011" s="9">
        <v>6.6800000000000109E-2</v>
      </c>
      <c r="M3011" s="9">
        <v>0.6118611111111667</v>
      </c>
      <c r="N3011" s="10">
        <v>0.02</v>
      </c>
      <c r="O3011" s="10">
        <v>0.39779999982565645</v>
      </c>
      <c r="P3011" s="9">
        <v>8.639999985694885E-2</v>
      </c>
      <c r="Q3011" s="10">
        <v>0.3175</v>
      </c>
      <c r="R3011" s="9">
        <v>0.79959999999999998</v>
      </c>
      <c r="S3011" s="9">
        <v>0.22901853658536597</v>
      </c>
      <c r="T3011" s="11">
        <v>0.234710744</v>
      </c>
      <c r="U3011" s="9">
        <v>1.3872835E-4</v>
      </c>
      <c r="V3011" s="10">
        <v>4.6631114250000001E-2</v>
      </c>
      <c r="W3011" s="9">
        <v>3.6076843881421336E-2</v>
      </c>
      <c r="X3011" s="9">
        <v>6.7862859324012301E-2</v>
      </c>
      <c r="Y3011" s="9">
        <v>1.0000000000000009E-2</v>
      </c>
      <c r="Z3011" s="9">
        <v>0.23</v>
      </c>
      <c r="AA3011" s="10">
        <v>2.0407006405532564E-2</v>
      </c>
      <c r="AB3011" s="9">
        <v>0.71104001210657408</v>
      </c>
      <c r="AC3011" s="9">
        <v>0.44700000000000001</v>
      </c>
      <c r="AD3011" s="10">
        <v>0.236899521779042</v>
      </c>
      <c r="AE3011" s="10">
        <v>0.38200297930635602</v>
      </c>
      <c r="AF3011" s="9">
        <v>1</v>
      </c>
      <c r="AG3011" s="9">
        <v>1</v>
      </c>
    </row>
    <row r="3012" spans="3:33">
      <c r="C3012" t="s">
        <v>446</v>
      </c>
      <c r="D3012">
        <v>2009</v>
      </c>
      <c r="E3012" s="9">
        <v>0.58033781906906901</v>
      </c>
      <c r="F3012" s="9">
        <v>7.3470000000000002E-3</v>
      </c>
      <c r="G3012" s="9">
        <v>0.14439999833703043</v>
      </c>
      <c r="H3012" s="9">
        <v>0.30000000000000004</v>
      </c>
      <c r="I3012" s="9">
        <v>0.02</v>
      </c>
      <c r="J3012" s="9">
        <v>0.16279999837279324</v>
      </c>
      <c r="K3012" s="10">
        <v>0.60899999999999999</v>
      </c>
      <c r="L3012" s="9">
        <v>6.3399999999999998E-2</v>
      </c>
      <c r="M3012" s="9">
        <v>0.6118611111111667</v>
      </c>
      <c r="N3012" s="10">
        <v>0.02</v>
      </c>
      <c r="O3012" s="10">
        <v>0.40559999965131283</v>
      </c>
      <c r="P3012" s="9">
        <v>8.7999999821186073E-2</v>
      </c>
      <c r="Q3012" s="10">
        <v>0.3175</v>
      </c>
      <c r="R3012" s="9">
        <v>0.79959999999999998</v>
      </c>
      <c r="S3012" s="9">
        <v>0.25843816519607854</v>
      </c>
      <c r="T3012" s="11">
        <v>0.234710744</v>
      </c>
      <c r="U3012" s="9">
        <v>1.1870807000000001E-4</v>
      </c>
      <c r="V3012" s="10">
        <v>4.756373651415427E-2</v>
      </c>
      <c r="W3012" s="9">
        <v>3.6076843881421336E-2</v>
      </c>
      <c r="X3012" s="9">
        <v>6.7862859324012301E-2</v>
      </c>
      <c r="Y3012" s="9">
        <v>1.0000000000000009E-2</v>
      </c>
      <c r="Z3012" s="9">
        <v>0.23</v>
      </c>
      <c r="AA3012" s="10">
        <v>2.0407006405532564E-2</v>
      </c>
      <c r="AB3012" s="9">
        <v>0.7177600116503704</v>
      </c>
      <c r="AC3012" s="9">
        <v>0.39899999999999997</v>
      </c>
      <c r="AD3012" s="10">
        <v>0.21789217774837799</v>
      </c>
      <c r="AE3012" s="10">
        <v>0.34146576562244801</v>
      </c>
      <c r="AF3012" s="9">
        <v>1</v>
      </c>
      <c r="AG3012" s="9">
        <v>1</v>
      </c>
    </row>
    <row r="3013" spans="3:33">
      <c r="C3013" t="s">
        <v>446</v>
      </c>
      <c r="D3013">
        <v>2010</v>
      </c>
      <c r="E3013" s="9">
        <v>0.58033781906906901</v>
      </c>
      <c r="F3013" s="9">
        <v>7.3470000000000002E-3</v>
      </c>
      <c r="G3013" s="9">
        <v>0.16299999792128805</v>
      </c>
      <c r="H3013" s="9">
        <v>0.30000000000000004</v>
      </c>
      <c r="I3013" s="9">
        <v>0.02</v>
      </c>
      <c r="J3013" s="9">
        <v>0.18099999796599153</v>
      </c>
      <c r="K3013" s="10">
        <v>0.60899999999999999</v>
      </c>
      <c r="L3013" s="9">
        <v>6.4033999985828996E-2</v>
      </c>
      <c r="M3013" s="9">
        <v>0.6118611111111667</v>
      </c>
      <c r="N3013" s="10">
        <v>0.02</v>
      </c>
      <c r="O3013" s="10">
        <v>0.41339999947696926</v>
      </c>
      <c r="P3013" s="9">
        <v>8.9599999785423282E-2</v>
      </c>
      <c r="Q3013" s="10">
        <v>0.3175</v>
      </c>
      <c r="R3013" s="9">
        <v>0.79959999999999998</v>
      </c>
      <c r="S3013" s="9">
        <v>0.28785779380679144</v>
      </c>
      <c r="T3013" s="11">
        <v>0.234710744</v>
      </c>
      <c r="U3013" s="9">
        <v>1.1989515067346669E-4</v>
      </c>
      <c r="V3013" s="10">
        <v>4.8496358778308539E-2</v>
      </c>
      <c r="W3013" s="9">
        <v>3.6076843881421336E-2</v>
      </c>
      <c r="X3013" s="9">
        <v>6.7862859324012301E-2</v>
      </c>
      <c r="Y3013" s="9">
        <v>1.0000000000000009E-2</v>
      </c>
      <c r="Z3013" s="9">
        <v>0.23</v>
      </c>
      <c r="AA3013" s="10">
        <v>2.0407006405532564E-2</v>
      </c>
      <c r="AB3013" s="9">
        <v>0.72448001119416672</v>
      </c>
      <c r="AC3013" s="9">
        <v>0.371</v>
      </c>
      <c r="AD3013" s="10">
        <v>0.22071325590783819</v>
      </c>
      <c r="AE3013" s="10">
        <v>0.34305110793078836</v>
      </c>
      <c r="AF3013" s="9">
        <v>1</v>
      </c>
      <c r="AG3013" s="9">
        <v>1</v>
      </c>
    </row>
    <row r="3014" spans="3:33">
      <c r="C3014" t="s">
        <v>416</v>
      </c>
      <c r="D3014">
        <v>1995</v>
      </c>
      <c r="E3014" s="9">
        <v>0.13173223684210525</v>
      </c>
      <c r="F3014" s="9">
        <v>9.2780000000000001E-2</v>
      </c>
      <c r="G3014" s="9">
        <v>0.31999999999999995</v>
      </c>
      <c r="H3014" s="9">
        <v>0.25</v>
      </c>
      <c r="I3014" s="9">
        <v>4.3333333333333335E-2</v>
      </c>
      <c r="J3014" s="9">
        <v>0.53</v>
      </c>
      <c r="K3014" s="10">
        <v>0.37600000000000006</v>
      </c>
      <c r="L3014" s="9">
        <v>0.77800000000000002</v>
      </c>
      <c r="M3014" s="9">
        <v>0.40947899315195246</v>
      </c>
      <c r="N3014" s="10">
        <v>0.06</v>
      </c>
      <c r="O3014" s="10">
        <v>0.04</v>
      </c>
      <c r="P3014" s="9">
        <v>0.89439999923110014</v>
      </c>
      <c r="Q3014" s="10">
        <v>0.76749999999999996</v>
      </c>
      <c r="R3014" s="9">
        <v>0.92679999999999996</v>
      </c>
      <c r="S3014" s="9">
        <v>0.31136634146341602</v>
      </c>
      <c r="T3014" s="11">
        <v>0.30691823800000001</v>
      </c>
      <c r="U3014" s="9">
        <v>3.576362986E-2</v>
      </c>
      <c r="V3014" s="10">
        <v>0.10024241975000001</v>
      </c>
      <c r="W3014" s="9">
        <v>0.20206007662727885</v>
      </c>
      <c r="X3014" s="9">
        <v>0.55096713685635501</v>
      </c>
      <c r="Y3014" s="9">
        <v>0.10999999999999999</v>
      </c>
      <c r="Z3014" s="9">
        <v>0.23</v>
      </c>
      <c r="AA3014" s="10">
        <v>0.10158996355661624</v>
      </c>
      <c r="AB3014" s="9">
        <v>0.74100000379999997</v>
      </c>
      <c r="AC3014" s="9">
        <v>0.41700000000000004</v>
      </c>
      <c r="AD3014" s="10">
        <v>0.57660673971015031</v>
      </c>
      <c r="AE3014" s="10">
        <v>0.20529115441645751</v>
      </c>
      <c r="AF3014" s="9">
        <v>3.5778447672116665E-4</v>
      </c>
      <c r="AG3014" s="9">
        <v>4.1280000000000004E-2</v>
      </c>
    </row>
    <row r="3015" spans="3:33">
      <c r="C3015" t="s">
        <v>416</v>
      </c>
      <c r="D3015">
        <v>1996</v>
      </c>
      <c r="E3015" s="9">
        <v>0.13173223684210525</v>
      </c>
      <c r="F3015" s="9">
        <v>9.2780000000000001E-2</v>
      </c>
      <c r="G3015" s="9">
        <v>0.29799999999999993</v>
      </c>
      <c r="H3015" s="9">
        <v>0.25</v>
      </c>
      <c r="I3015" s="9">
        <v>4.3333333333333335E-2</v>
      </c>
      <c r="J3015" s="9">
        <v>0.51</v>
      </c>
      <c r="K3015" s="10">
        <v>0.37600000000000006</v>
      </c>
      <c r="L3015" s="9">
        <v>0.77379999999999993</v>
      </c>
      <c r="M3015" s="9">
        <v>0.40142149801944549</v>
      </c>
      <c r="N3015" s="10">
        <v>0.06</v>
      </c>
      <c r="O3015" s="10">
        <v>0.03</v>
      </c>
      <c r="P3015" s="9">
        <v>0.87719999961555006</v>
      </c>
      <c r="Q3015" s="10">
        <v>0.76749999999999996</v>
      </c>
      <c r="R3015" s="9">
        <v>0.92679999999999996</v>
      </c>
      <c r="S3015" s="9">
        <v>0.30020292682926997</v>
      </c>
      <c r="T3015" s="11">
        <v>0.30691823800000001</v>
      </c>
      <c r="U3015" s="9">
        <v>9.9122013500000002E-3</v>
      </c>
      <c r="V3015" s="10">
        <v>9.166231855000001E-2</v>
      </c>
      <c r="W3015" s="9">
        <v>0.20206007662727885</v>
      </c>
      <c r="X3015" s="9">
        <v>0.55096713685635501</v>
      </c>
      <c r="Y3015" s="9">
        <v>0.10999999999999999</v>
      </c>
      <c r="Z3015" s="9">
        <v>0.23</v>
      </c>
      <c r="AA3015" s="10">
        <v>0.10158996355661624</v>
      </c>
      <c r="AB3015" s="9">
        <v>0.74899999620000002</v>
      </c>
      <c r="AC3015" s="9">
        <v>0.40200000000000002</v>
      </c>
      <c r="AD3015" s="10">
        <v>0.57817014252571997</v>
      </c>
      <c r="AE3015" s="10">
        <v>0.19927668831723602</v>
      </c>
      <c r="AF3015" s="9">
        <v>1.0305069537909332E-3</v>
      </c>
      <c r="AG3015" s="9">
        <v>5.9428714285714279E-2</v>
      </c>
    </row>
    <row r="3016" spans="3:33">
      <c r="C3016" t="s">
        <v>416</v>
      </c>
      <c r="D3016">
        <v>1997</v>
      </c>
      <c r="E3016" s="9">
        <v>0.13173223684210525</v>
      </c>
      <c r="F3016" s="9">
        <v>9.2780000000000001E-2</v>
      </c>
      <c r="G3016" s="9">
        <v>0.27599999999999991</v>
      </c>
      <c r="H3016" s="9">
        <v>0.25</v>
      </c>
      <c r="I3016" s="9">
        <v>4.3333333333333335E-2</v>
      </c>
      <c r="J3016" s="9">
        <v>0.49</v>
      </c>
      <c r="K3016" s="10">
        <v>0.37600000000000006</v>
      </c>
      <c r="L3016" s="9">
        <v>0.76959999999999995</v>
      </c>
      <c r="M3016" s="9">
        <v>0.3981236767819335</v>
      </c>
      <c r="N3016" s="10">
        <v>0.06</v>
      </c>
      <c r="O3016" s="10">
        <v>0.03</v>
      </c>
      <c r="P3016" s="9">
        <v>0.86</v>
      </c>
      <c r="Q3016" s="10">
        <v>0.76749999999999996</v>
      </c>
      <c r="R3016" s="9">
        <v>0.92679999999999996</v>
      </c>
      <c r="S3016" s="9">
        <v>0.28987365853658587</v>
      </c>
      <c r="T3016" s="11">
        <v>0.30691823800000001</v>
      </c>
      <c r="U3016" s="9">
        <v>4.7997232969999998E-2</v>
      </c>
      <c r="V3016" s="10">
        <v>8.3082217350000001E-2</v>
      </c>
      <c r="W3016" s="9">
        <v>0.20206007662727885</v>
      </c>
      <c r="X3016" s="9">
        <v>0.55096713685635501</v>
      </c>
      <c r="Y3016" s="9">
        <v>0.10999999999999999</v>
      </c>
      <c r="Z3016" s="9">
        <v>0.23</v>
      </c>
      <c r="AA3016" s="10">
        <v>0.10158996355661624</v>
      </c>
      <c r="AB3016" s="9">
        <v>0.74899999620000002</v>
      </c>
      <c r="AC3016" s="9">
        <v>0.38600000000000001</v>
      </c>
      <c r="AD3016" s="10">
        <v>0.57500271788649304</v>
      </c>
      <c r="AE3016" s="10">
        <v>0.213577373941955</v>
      </c>
      <c r="AF3016" s="9">
        <v>2.3626498218334447E-3</v>
      </c>
      <c r="AG3016" s="9">
        <v>9.9915714285714288E-2</v>
      </c>
    </row>
    <row r="3017" spans="3:33">
      <c r="C3017" t="s">
        <v>416</v>
      </c>
      <c r="D3017">
        <v>1998</v>
      </c>
      <c r="E3017" s="9">
        <v>0.13173223684210525</v>
      </c>
      <c r="F3017" s="9">
        <v>9.2780000000000001E-2</v>
      </c>
      <c r="G3017" s="9">
        <v>0.254</v>
      </c>
      <c r="H3017" s="9">
        <v>0.25</v>
      </c>
      <c r="I3017" s="9">
        <v>4.3333333333333335E-2</v>
      </c>
      <c r="J3017" s="9">
        <v>0.47</v>
      </c>
      <c r="K3017" s="10">
        <v>0.37600000000000006</v>
      </c>
      <c r="L3017" s="9">
        <v>0.76540000000000008</v>
      </c>
      <c r="M3017" s="9">
        <v>0.39332118688183249</v>
      </c>
      <c r="N3017" s="10">
        <v>0.06</v>
      </c>
      <c r="O3017" s="10">
        <v>0.04</v>
      </c>
      <c r="P3017" s="9">
        <v>0.67999999999999994</v>
      </c>
      <c r="Q3017" s="10">
        <v>0.76749999999999996</v>
      </c>
      <c r="R3017" s="9">
        <v>0.92679999999999996</v>
      </c>
      <c r="S3017" s="9">
        <v>0.27996878048780582</v>
      </c>
      <c r="T3017" s="11">
        <v>0.30691823800000001</v>
      </c>
      <c r="U3017" s="9">
        <v>2.6947411899999999E-2</v>
      </c>
      <c r="V3017" s="10">
        <v>7.4502116150000006E-2</v>
      </c>
      <c r="W3017" s="9">
        <v>0.20206007662727885</v>
      </c>
      <c r="X3017" s="9">
        <v>0.55096713685635501</v>
      </c>
      <c r="Y3017" s="9">
        <v>0.10999999999999999</v>
      </c>
      <c r="Z3017" s="9">
        <v>0.23</v>
      </c>
      <c r="AA3017" s="10">
        <v>0.10158996355661624</v>
      </c>
      <c r="AB3017" s="9">
        <v>0.74899999620000002</v>
      </c>
      <c r="AC3017" s="9">
        <v>0.40399999999999997</v>
      </c>
      <c r="AD3017" s="10">
        <v>0.57183529324726601</v>
      </c>
      <c r="AE3017" s="10">
        <v>0.22787805956667401</v>
      </c>
      <c r="AF3017" s="9">
        <v>3.2337224835917778E-3</v>
      </c>
      <c r="AG3017" s="9">
        <v>0.14019314285714288</v>
      </c>
    </row>
    <row r="3018" spans="3:33">
      <c r="C3018" t="s">
        <v>416</v>
      </c>
      <c r="D3018">
        <v>1999</v>
      </c>
      <c r="E3018" s="9">
        <v>0.13173223684210525</v>
      </c>
      <c r="F3018" s="9">
        <v>9.2780000000000001E-2</v>
      </c>
      <c r="G3018" s="9">
        <v>0.23199999999999998</v>
      </c>
      <c r="H3018" s="9">
        <v>0.25</v>
      </c>
      <c r="I3018" s="9">
        <v>4.3333333333333335E-2</v>
      </c>
      <c r="J3018" s="9">
        <v>0.44999999999999996</v>
      </c>
      <c r="K3018" s="10">
        <v>0.37600000000000006</v>
      </c>
      <c r="L3018" s="9">
        <v>0.7612000000000001</v>
      </c>
      <c r="M3018" s="9">
        <v>0.37845833333333345</v>
      </c>
      <c r="N3018" s="10">
        <v>0.06</v>
      </c>
      <c r="O3018" s="10">
        <v>0.04</v>
      </c>
      <c r="P3018" s="9">
        <v>0.63</v>
      </c>
      <c r="Q3018" s="10">
        <v>0.76749999999999996</v>
      </c>
      <c r="R3018" s="9">
        <v>0.92679999999999996</v>
      </c>
      <c r="S3018" s="9">
        <v>0.27034780487804999</v>
      </c>
      <c r="T3018" s="11">
        <v>0.30691823800000001</v>
      </c>
      <c r="U3018" s="9">
        <v>3.202552778E-2</v>
      </c>
      <c r="V3018" s="10">
        <v>6.5922014949999996E-2</v>
      </c>
      <c r="W3018" s="9">
        <v>0.20206007662727885</v>
      </c>
      <c r="X3018" s="9">
        <v>0.55096713685635501</v>
      </c>
      <c r="Y3018" s="9">
        <v>0.10999999999999999</v>
      </c>
      <c r="Z3018" s="9">
        <v>0.23</v>
      </c>
      <c r="AA3018" s="10">
        <v>0.10158996355661624</v>
      </c>
      <c r="AB3018" s="9">
        <v>0.71767831301666662</v>
      </c>
      <c r="AC3018" s="9">
        <v>0.42700000000000005</v>
      </c>
      <c r="AD3018" s="10">
        <v>0.557643681007297</v>
      </c>
      <c r="AE3018" s="10">
        <v>0.23656255812021804</v>
      </c>
      <c r="AF3018" s="9">
        <v>4.7112171837708893E-3</v>
      </c>
      <c r="AG3018" s="9">
        <v>0.153945</v>
      </c>
    </row>
    <row r="3019" spans="3:33">
      <c r="C3019" t="s">
        <v>416</v>
      </c>
      <c r="D3019">
        <v>2000</v>
      </c>
      <c r="E3019" s="9">
        <v>0.13173223684210525</v>
      </c>
      <c r="F3019" s="9">
        <v>9.2780000000000001E-2</v>
      </c>
      <c r="G3019" s="9">
        <v>0.20999999999999996</v>
      </c>
      <c r="H3019" s="9">
        <v>0.25</v>
      </c>
      <c r="I3019" s="9">
        <v>4.3333333333333335E-2</v>
      </c>
      <c r="J3019" s="9">
        <v>0.43000000000000005</v>
      </c>
      <c r="K3019" s="10">
        <v>0.37600000000000006</v>
      </c>
      <c r="L3019" s="9">
        <v>0.75700000000000001</v>
      </c>
      <c r="M3019" s="9">
        <v>0.36875322580645153</v>
      </c>
      <c r="N3019" s="10">
        <v>0.06</v>
      </c>
      <c r="O3019" s="10">
        <v>0.05</v>
      </c>
      <c r="P3019" s="9">
        <v>0.57999999999999996</v>
      </c>
      <c r="Q3019" s="10">
        <v>0.76749999999999996</v>
      </c>
      <c r="R3019" s="9">
        <v>0.92679999999999996</v>
      </c>
      <c r="S3019" s="9">
        <v>0.26108975609756191</v>
      </c>
      <c r="T3019" s="11">
        <v>0.30691823800000001</v>
      </c>
      <c r="U3019" s="9">
        <v>2.4895166180000001E-2</v>
      </c>
      <c r="V3019" s="10">
        <v>5.7341913750000001E-2</v>
      </c>
      <c r="W3019" s="9">
        <v>0.20206007662727885</v>
      </c>
      <c r="X3019" s="9">
        <v>0.55096713685635501</v>
      </c>
      <c r="Y3019" s="9">
        <v>0.10999999999999999</v>
      </c>
      <c r="Z3019" s="9">
        <v>0.23</v>
      </c>
      <c r="AA3019" s="10">
        <v>0.10158996355661624</v>
      </c>
      <c r="AB3019" s="9">
        <v>0.68635662983333334</v>
      </c>
      <c r="AC3019" s="9">
        <v>0.43700000000000006</v>
      </c>
      <c r="AD3019" s="10">
        <v>0.54345206876732799</v>
      </c>
      <c r="AE3019" s="10">
        <v>0.24524705667376198</v>
      </c>
      <c r="AF3019" s="9">
        <v>1.1285788012513221E-2</v>
      </c>
      <c r="AG3019" s="9">
        <v>0.13709642857142856</v>
      </c>
    </row>
    <row r="3020" spans="3:33">
      <c r="C3020" t="s">
        <v>416</v>
      </c>
      <c r="D3020">
        <v>2001</v>
      </c>
      <c r="E3020" s="9">
        <v>0.13173223684210525</v>
      </c>
      <c r="F3020" s="9">
        <v>9.2780000000000001E-2</v>
      </c>
      <c r="G3020" s="9">
        <v>0.19200000000000006</v>
      </c>
      <c r="H3020" s="9">
        <v>0.25</v>
      </c>
      <c r="I3020" s="9">
        <v>4.3333333333333335E-2</v>
      </c>
      <c r="J3020" s="9">
        <v>0.40799999999999992</v>
      </c>
      <c r="K3020" s="10">
        <v>0.37600000000000006</v>
      </c>
      <c r="L3020" s="9">
        <v>0.75280000000000002</v>
      </c>
      <c r="M3020" s="9">
        <v>0.5</v>
      </c>
      <c r="N3020" s="10">
        <v>0.06</v>
      </c>
      <c r="O3020" s="10">
        <v>0.05</v>
      </c>
      <c r="P3020" s="9">
        <v>0.53</v>
      </c>
      <c r="Q3020" s="10">
        <v>0.76749999999999996</v>
      </c>
      <c r="R3020" s="9">
        <v>0.92679999999999996</v>
      </c>
      <c r="S3020" s="9">
        <v>0.25235365853658609</v>
      </c>
      <c r="T3020" s="11">
        <v>0.30691823800000001</v>
      </c>
      <c r="U3020" s="9">
        <v>2.6377479250000002E-2</v>
      </c>
      <c r="V3020" s="10">
        <v>5.322944995E-2</v>
      </c>
      <c r="W3020" s="9">
        <v>0.20206007662727885</v>
      </c>
      <c r="X3020" s="9">
        <v>0.55096713685635501</v>
      </c>
      <c r="Y3020" s="9">
        <v>0.10999999999999999</v>
      </c>
      <c r="Z3020" s="9">
        <v>0.23</v>
      </c>
      <c r="AA3020" s="10">
        <v>0.10158996355661624</v>
      </c>
      <c r="AB3020" s="9">
        <v>0.65503494665000006</v>
      </c>
      <c r="AC3020" s="9">
        <v>0.44299999999999995</v>
      </c>
      <c r="AD3020" s="10">
        <v>0.55209965628195801</v>
      </c>
      <c r="AE3020" s="10">
        <v>0.22224402742732902</v>
      </c>
      <c r="AF3020" s="9">
        <v>1.7667948558274332E-2</v>
      </c>
      <c r="AG3020" s="9">
        <v>0.13833871428571429</v>
      </c>
    </row>
    <row r="3021" spans="3:33">
      <c r="C3021" t="s">
        <v>416</v>
      </c>
      <c r="D3021">
        <v>2002</v>
      </c>
      <c r="E3021" s="9">
        <v>0.13173223684210525</v>
      </c>
      <c r="F3021" s="9">
        <v>9.2780000000000001E-2</v>
      </c>
      <c r="G3021" s="9">
        <v>0.17400000000000004</v>
      </c>
      <c r="H3021" s="9">
        <v>0.25</v>
      </c>
      <c r="I3021" s="9">
        <v>4.3333333333333335E-2</v>
      </c>
      <c r="J3021" s="9">
        <v>0.38600000000000001</v>
      </c>
      <c r="K3021" s="10">
        <v>0.37600000000000006</v>
      </c>
      <c r="L3021" s="9">
        <v>0.74860000000000004</v>
      </c>
      <c r="M3021" s="9">
        <v>0.5</v>
      </c>
      <c r="N3021" s="10">
        <v>0.06</v>
      </c>
      <c r="O3021" s="10">
        <v>0.06</v>
      </c>
      <c r="P3021" s="9">
        <v>0.48</v>
      </c>
      <c r="Q3021" s="10">
        <v>0.76749999999999996</v>
      </c>
      <c r="R3021" s="9">
        <v>0.9244</v>
      </c>
      <c r="S3021" s="9">
        <v>0.24440829268292785</v>
      </c>
      <c r="T3021" s="11">
        <v>0.30691823800000001</v>
      </c>
      <c r="U3021" s="9">
        <v>3.2542355990000001E-2</v>
      </c>
      <c r="V3021" s="10">
        <v>4.911698615E-2</v>
      </c>
      <c r="W3021" s="9">
        <v>0.20206007662727885</v>
      </c>
      <c r="X3021" s="9">
        <v>0.55096713685635501</v>
      </c>
      <c r="Y3021" s="9">
        <v>0.10999999999999999</v>
      </c>
      <c r="Z3021" s="9">
        <v>0.23</v>
      </c>
      <c r="AA3021" s="10">
        <v>0.10158996355661624</v>
      </c>
      <c r="AB3021" s="9">
        <v>0.62371326346666667</v>
      </c>
      <c r="AC3021" s="9">
        <v>0.45600000000000002</v>
      </c>
      <c r="AD3021" s="10">
        <v>0.56074724379658802</v>
      </c>
      <c r="AE3021" s="10">
        <v>0.19924099818089597</v>
      </c>
      <c r="AF3021" s="9">
        <v>2.6512396546788775E-2</v>
      </c>
      <c r="AG3021" s="9">
        <v>0.1355719400618422</v>
      </c>
    </row>
    <row r="3022" spans="3:33">
      <c r="C3022" t="s">
        <v>416</v>
      </c>
      <c r="D3022">
        <v>2003</v>
      </c>
      <c r="E3022" s="9">
        <v>0.13173223684210525</v>
      </c>
      <c r="F3022" s="9">
        <v>9.2780000000000001E-2</v>
      </c>
      <c r="G3022" s="9">
        <v>0.15599999999999992</v>
      </c>
      <c r="H3022" s="9">
        <v>0.25</v>
      </c>
      <c r="I3022" s="9">
        <v>4.3333333333333335E-2</v>
      </c>
      <c r="J3022" s="9">
        <v>0.36399999999999999</v>
      </c>
      <c r="K3022" s="10">
        <v>0.37600000000000006</v>
      </c>
      <c r="L3022" s="9">
        <v>0.74439999999999995</v>
      </c>
      <c r="M3022" s="9">
        <v>0.5</v>
      </c>
      <c r="N3022" s="10">
        <v>0.06</v>
      </c>
      <c r="O3022" s="10">
        <v>0.06</v>
      </c>
      <c r="P3022" s="9">
        <v>0.43</v>
      </c>
      <c r="Q3022" s="10">
        <v>0.76749999999999996</v>
      </c>
      <c r="R3022" s="9">
        <v>0.90947333333333336</v>
      </c>
      <c r="S3022" s="9">
        <v>0.23738195121951411</v>
      </c>
      <c r="T3022" s="11">
        <v>0.30691823800000001</v>
      </c>
      <c r="U3022" s="9">
        <v>2.526769253E-2</v>
      </c>
      <c r="V3022" s="10">
        <v>4.5004522349999999E-2</v>
      </c>
      <c r="W3022" s="9">
        <v>0.20206007662727885</v>
      </c>
      <c r="X3022" s="9">
        <v>0.55096713685635501</v>
      </c>
      <c r="Y3022" s="9">
        <v>0.10999999999999999</v>
      </c>
      <c r="Z3022" s="9">
        <v>0.23</v>
      </c>
      <c r="AA3022" s="10">
        <v>0.10158996355661624</v>
      </c>
      <c r="AB3022" s="9">
        <v>0.59239158028333327</v>
      </c>
      <c r="AC3022" s="9">
        <v>0.46200000000000002</v>
      </c>
      <c r="AD3022" s="10">
        <v>0.52601598017303397</v>
      </c>
      <c r="AE3022" s="10">
        <v>0.19090827595387</v>
      </c>
      <c r="AF3022" s="9">
        <v>3.7658544946338662E-2</v>
      </c>
      <c r="AG3022" s="9">
        <v>0.13280516583797017</v>
      </c>
    </row>
    <row r="3023" spans="3:33">
      <c r="C3023" t="s">
        <v>416</v>
      </c>
      <c r="D3023">
        <v>2004</v>
      </c>
      <c r="E3023" s="9">
        <v>0.13173223684210525</v>
      </c>
      <c r="F3023" s="9">
        <v>9.2780000000000001E-2</v>
      </c>
      <c r="G3023" s="9">
        <v>0.13800000000000001</v>
      </c>
      <c r="H3023" s="9">
        <v>0.25</v>
      </c>
      <c r="I3023" s="9">
        <v>4.3333333333333335E-2</v>
      </c>
      <c r="J3023" s="9">
        <v>0.34200000000000008</v>
      </c>
      <c r="K3023" s="10">
        <v>0.37600000000000006</v>
      </c>
      <c r="L3023" s="9">
        <v>0.74019999999999997</v>
      </c>
      <c r="M3023" s="9">
        <v>0.5</v>
      </c>
      <c r="N3023" s="10">
        <v>0.06</v>
      </c>
      <c r="O3023" s="10">
        <v>7.0000000000000007E-2</v>
      </c>
      <c r="P3023" s="9">
        <v>0.36</v>
      </c>
      <c r="Q3023" s="10">
        <v>0.76749999999999996</v>
      </c>
      <c r="R3023" s="9">
        <v>0.8945466666666666</v>
      </c>
      <c r="S3023" s="9">
        <v>0.23124487804878213</v>
      </c>
      <c r="T3023" s="11">
        <v>0.30691823800000001</v>
      </c>
      <c r="U3023" s="9">
        <v>1.9883241579999999E-2</v>
      </c>
      <c r="V3023" s="10">
        <v>4.0892058549999999E-2</v>
      </c>
      <c r="W3023" s="9">
        <v>0.20206007662727885</v>
      </c>
      <c r="X3023" s="9">
        <v>0.55096713685635501</v>
      </c>
      <c r="Y3023" s="9">
        <v>0.10999999999999999</v>
      </c>
      <c r="Z3023" s="9">
        <v>0.23</v>
      </c>
      <c r="AA3023" s="10">
        <v>0.10158996355661624</v>
      </c>
      <c r="AB3023" s="9">
        <v>0.56106989709999999</v>
      </c>
      <c r="AC3023" s="9">
        <v>0.46100000000000002</v>
      </c>
      <c r="AD3023" s="10">
        <v>0.52531773792575198</v>
      </c>
      <c r="AE3023" s="10">
        <v>0.222798380550498</v>
      </c>
      <c r="AF3023" s="9">
        <v>6.7182700237970336E-2</v>
      </c>
      <c r="AG3023" s="9">
        <v>0.13003839161409811</v>
      </c>
    </row>
    <row r="3024" spans="3:33">
      <c r="C3024" t="s">
        <v>416</v>
      </c>
      <c r="D3024">
        <v>2005</v>
      </c>
      <c r="E3024" s="9">
        <v>0.13173223684210525</v>
      </c>
      <c r="F3024" s="9">
        <v>9.2780000000000001E-2</v>
      </c>
      <c r="G3024" s="9">
        <v>0.12</v>
      </c>
      <c r="H3024" s="9">
        <v>0.25</v>
      </c>
      <c r="I3024" s="9">
        <v>4.3333333333333335E-2</v>
      </c>
      <c r="J3024" s="9">
        <v>0.31999999999999995</v>
      </c>
      <c r="K3024" s="10">
        <v>0.37600000000000006</v>
      </c>
      <c r="L3024" s="9">
        <v>0.73599999999999999</v>
      </c>
      <c r="M3024" s="9">
        <v>0.51289110831500007</v>
      </c>
      <c r="N3024" s="10">
        <v>0.06</v>
      </c>
      <c r="O3024" s="10">
        <v>7.0000000000000007E-2</v>
      </c>
      <c r="P3024" s="9">
        <v>0.32999999999999996</v>
      </c>
      <c r="Q3024" s="10">
        <v>0.76749999999999996</v>
      </c>
      <c r="R3024" s="9">
        <v>0.87400999999999995</v>
      </c>
      <c r="S3024" s="9">
        <v>0.22587560975609788</v>
      </c>
      <c r="T3024" s="11">
        <v>0.30691823800000001</v>
      </c>
      <c r="U3024" s="9">
        <v>2.3032031090000002E-2</v>
      </c>
      <c r="V3024" s="10">
        <v>3.6779594749999998E-2</v>
      </c>
      <c r="W3024" s="9">
        <v>0.20206007662727885</v>
      </c>
      <c r="X3024" s="9">
        <v>0.55096713685635501</v>
      </c>
      <c r="Y3024" s="9">
        <v>0.10999999999999999</v>
      </c>
      <c r="Z3024" s="9">
        <v>0.23</v>
      </c>
      <c r="AA3024" s="10">
        <v>0.10158996355661624</v>
      </c>
      <c r="AB3024" s="9">
        <v>0.54572303550000001</v>
      </c>
      <c r="AC3024" s="9">
        <v>0.48100000000000004</v>
      </c>
      <c r="AD3024" s="10">
        <v>0.56709406485925007</v>
      </c>
      <c r="AE3024" s="10">
        <v>0.21408176998900599</v>
      </c>
      <c r="AF3024" s="9">
        <v>0.12825876150317223</v>
      </c>
      <c r="AG3024" s="9">
        <v>0.12727161739022602</v>
      </c>
    </row>
    <row r="3025" spans="3:33">
      <c r="C3025" t="s">
        <v>416</v>
      </c>
      <c r="D3025">
        <v>2006</v>
      </c>
      <c r="E3025" s="9">
        <v>0.13173223684210525</v>
      </c>
      <c r="F3025" s="9">
        <v>9.2780000000000001E-2</v>
      </c>
      <c r="G3025" s="9">
        <v>9.9999999999999978E-2</v>
      </c>
      <c r="H3025" s="9">
        <v>0.25</v>
      </c>
      <c r="I3025" s="9">
        <v>4.3333333333333335E-2</v>
      </c>
      <c r="J3025" s="9">
        <v>0.29666666666666675</v>
      </c>
      <c r="K3025" s="10">
        <v>0.37600000000000006</v>
      </c>
      <c r="L3025" s="9">
        <v>0.73120000000000007</v>
      </c>
      <c r="M3025" s="9">
        <v>0.50658527620250005</v>
      </c>
      <c r="N3025" s="10">
        <v>0.06</v>
      </c>
      <c r="O3025" s="10">
        <v>0.08</v>
      </c>
      <c r="P3025" s="9">
        <v>0.5</v>
      </c>
      <c r="Q3025" s="10">
        <v>0.76749999999999996</v>
      </c>
      <c r="R3025" s="9">
        <v>0.87126000000000003</v>
      </c>
      <c r="S3025" s="9">
        <v>0.22112487804878211</v>
      </c>
      <c r="T3025" s="11">
        <v>0.30691823800000001</v>
      </c>
      <c r="U3025" s="9">
        <v>2.187272472E-2</v>
      </c>
      <c r="V3025" s="10">
        <v>3.4306719999999999E-2</v>
      </c>
      <c r="W3025" s="9">
        <v>0.20206007662727885</v>
      </c>
      <c r="X3025" s="9">
        <v>0.55096713685635501</v>
      </c>
      <c r="Y3025" s="9">
        <v>0.10999999999999999</v>
      </c>
      <c r="Z3025" s="9">
        <v>0.23</v>
      </c>
      <c r="AA3025" s="10">
        <v>0.10158996355661624</v>
      </c>
      <c r="AB3025" s="9">
        <v>0.53037617390000003</v>
      </c>
      <c r="AC3025" s="9">
        <v>0.505</v>
      </c>
      <c r="AD3025" s="10">
        <v>0.57805280515789792</v>
      </c>
      <c r="AE3025" s="10">
        <v>0.182878248896444</v>
      </c>
      <c r="AF3025" s="9">
        <v>0.20476450257200224</v>
      </c>
      <c r="AG3025" s="9">
        <v>0.12450484316635398</v>
      </c>
    </row>
    <row r="3026" spans="3:33">
      <c r="C3026" t="s">
        <v>416</v>
      </c>
      <c r="D3026">
        <v>2007</v>
      </c>
      <c r="E3026" s="9">
        <v>0.13173223684210525</v>
      </c>
      <c r="F3026" s="9">
        <v>9.2780000000000001E-2</v>
      </c>
      <c r="G3026" s="9">
        <v>7.999999999999996E-2</v>
      </c>
      <c r="H3026" s="9">
        <v>0.25</v>
      </c>
      <c r="I3026" s="9">
        <v>4.3333333333333335E-2</v>
      </c>
      <c r="J3026" s="9">
        <v>0.27333333333333332</v>
      </c>
      <c r="K3026" s="10">
        <v>0.37600000000000006</v>
      </c>
      <c r="L3026" s="9">
        <v>0.72640000000000005</v>
      </c>
      <c r="M3026" s="9">
        <v>0.5</v>
      </c>
      <c r="N3026" s="10">
        <v>0.06</v>
      </c>
      <c r="O3026" s="10">
        <v>0.09</v>
      </c>
      <c r="P3026" s="9">
        <v>0.50999999977648258</v>
      </c>
      <c r="Q3026" s="10">
        <v>0.76749999999999996</v>
      </c>
      <c r="R3026" s="9">
        <v>0.86714999999999998</v>
      </c>
      <c r="S3026" s="9">
        <v>0.21676292682927001</v>
      </c>
      <c r="T3026" s="11">
        <v>0.30691823800000001</v>
      </c>
      <c r="U3026" s="9">
        <v>1.624064222E-2</v>
      </c>
      <c r="V3026" s="10">
        <v>3.1833845249999999E-2</v>
      </c>
      <c r="W3026" s="9">
        <v>0.20206007662727885</v>
      </c>
      <c r="X3026" s="9">
        <v>0.55096713685635501</v>
      </c>
      <c r="Y3026" s="9">
        <v>0.10999999999999999</v>
      </c>
      <c r="Z3026" s="9">
        <v>0.23</v>
      </c>
      <c r="AA3026" s="10">
        <v>0.10158996355661624</v>
      </c>
      <c r="AB3026" s="9">
        <v>0.52375865920000009</v>
      </c>
      <c r="AC3026" s="9">
        <v>0.498</v>
      </c>
      <c r="AD3026" s="10">
        <v>0.55620684499692796</v>
      </c>
      <c r="AE3026" s="10">
        <v>0.17938015108813202</v>
      </c>
      <c r="AF3026" s="9">
        <v>0.30963453398192886</v>
      </c>
      <c r="AG3026" s="9">
        <v>0.1217380689424819</v>
      </c>
    </row>
    <row r="3027" spans="3:33">
      <c r="C3027" t="s">
        <v>416</v>
      </c>
      <c r="D3027">
        <v>2008</v>
      </c>
      <c r="E3027" s="9">
        <v>0.13173223684210525</v>
      </c>
      <c r="F3027" s="9">
        <v>9.2780000000000001E-2</v>
      </c>
      <c r="G3027" s="9">
        <v>6.0000000000000053E-2</v>
      </c>
      <c r="H3027" s="9">
        <v>0.25</v>
      </c>
      <c r="I3027" s="9">
        <v>4.3333333333333335E-2</v>
      </c>
      <c r="J3027" s="9">
        <v>0.25</v>
      </c>
      <c r="K3027" s="10">
        <v>0.37600000000000006</v>
      </c>
      <c r="L3027" s="9">
        <v>0.72160000000000002</v>
      </c>
      <c r="M3027" s="9">
        <v>0.52238201058200007</v>
      </c>
      <c r="N3027" s="10">
        <v>0.06</v>
      </c>
      <c r="O3027" s="10">
        <v>9.1799999959766856E-2</v>
      </c>
      <c r="P3027" s="9">
        <v>0.51999999955296516</v>
      </c>
      <c r="Q3027" s="10">
        <v>0.76749999999999996</v>
      </c>
      <c r="R3027" s="9">
        <v>0.86168</v>
      </c>
      <c r="S3027" s="9">
        <v>0.21257073170731788</v>
      </c>
      <c r="T3027" s="11">
        <v>0.30691823800000001</v>
      </c>
      <c r="U3027" s="9">
        <v>1.6972873190000001E-2</v>
      </c>
      <c r="V3027" s="10">
        <v>2.93609705E-2</v>
      </c>
      <c r="W3027" s="9">
        <v>0.20206007662727885</v>
      </c>
      <c r="X3027" s="9">
        <v>0.55096713685635501</v>
      </c>
      <c r="Y3027" s="9">
        <v>0.10999999999999999</v>
      </c>
      <c r="Z3027" s="9">
        <v>0.23</v>
      </c>
      <c r="AA3027" s="10">
        <v>0.10158996355661624</v>
      </c>
      <c r="AB3027" s="9">
        <v>0.53328348580310347</v>
      </c>
      <c r="AC3027" s="9">
        <v>0.504</v>
      </c>
      <c r="AD3027" s="10">
        <v>0.54225949760759995</v>
      </c>
      <c r="AE3027" s="10">
        <v>0.183203337430942</v>
      </c>
      <c r="AF3027" s="9">
        <v>0.90218157028153767</v>
      </c>
      <c r="AG3027" s="9">
        <v>0.11897129471860986</v>
      </c>
    </row>
    <row r="3028" spans="3:33">
      <c r="C3028" t="s">
        <v>416</v>
      </c>
      <c r="D3028">
        <v>2009</v>
      </c>
      <c r="E3028" s="9">
        <v>0.13173223684210525</v>
      </c>
      <c r="F3028" s="9">
        <v>9.2780000000000001E-2</v>
      </c>
      <c r="G3028" s="9">
        <v>7.8799999579787228E-2</v>
      </c>
      <c r="H3028" s="9">
        <v>0.25</v>
      </c>
      <c r="I3028" s="9">
        <v>4.3333333333333335E-2</v>
      </c>
      <c r="J3028" s="9">
        <v>0.26499999966472387</v>
      </c>
      <c r="K3028" s="10">
        <v>0.37600000000000006</v>
      </c>
      <c r="L3028" s="9">
        <v>0.7168000000000001</v>
      </c>
      <c r="M3028" s="9">
        <v>0.52238201058200007</v>
      </c>
      <c r="N3028" s="10">
        <v>0.06</v>
      </c>
      <c r="O3028" s="10">
        <v>9.359999991953373E-2</v>
      </c>
      <c r="P3028" s="9">
        <v>0.52999999932944775</v>
      </c>
      <c r="Q3028" s="10">
        <v>0.76749999999999996</v>
      </c>
      <c r="R3028" s="9">
        <v>0.86168</v>
      </c>
      <c r="S3028" s="9">
        <v>0.24231931640823889</v>
      </c>
      <c r="T3028" s="11">
        <v>0.30691823800000001</v>
      </c>
      <c r="U3028" s="9">
        <v>1.7000000010000002E-2</v>
      </c>
      <c r="V3028" s="10">
        <v>2.9948189896874623E-2</v>
      </c>
      <c r="W3028" s="9">
        <v>0.20206007662727885</v>
      </c>
      <c r="X3028" s="9">
        <v>0.55096713685635501</v>
      </c>
      <c r="Y3028" s="9">
        <v>0.10999999999999999</v>
      </c>
      <c r="Z3028" s="9">
        <v>0.23</v>
      </c>
      <c r="AA3028" s="10">
        <v>0.10158996355661624</v>
      </c>
      <c r="AB3028" s="9">
        <v>0.54280831240620708</v>
      </c>
      <c r="AC3028" s="9">
        <v>0.51</v>
      </c>
      <c r="AD3028" s="10">
        <v>0.53851803500282802</v>
      </c>
      <c r="AE3028" s="10">
        <v>0.19531565122880998</v>
      </c>
      <c r="AF3028" s="9">
        <v>1</v>
      </c>
      <c r="AG3028" s="9">
        <v>0.11620452049473778</v>
      </c>
    </row>
    <row r="3029" spans="3:33">
      <c r="C3029" t="s">
        <v>416</v>
      </c>
      <c r="D3029">
        <v>2010</v>
      </c>
      <c r="E3029" s="9">
        <v>0.13173223684210525</v>
      </c>
      <c r="F3029" s="9">
        <v>9.2780000000000001E-2</v>
      </c>
      <c r="G3029" s="9">
        <v>9.7599999159574513E-2</v>
      </c>
      <c r="H3029" s="9">
        <v>0.25</v>
      </c>
      <c r="I3029" s="9">
        <v>4.3333333333333335E-2</v>
      </c>
      <c r="J3029" s="9">
        <v>0.27999999932944775</v>
      </c>
      <c r="K3029" s="10">
        <v>0.37600000000000006</v>
      </c>
      <c r="L3029" s="9">
        <v>0.72396799983978266</v>
      </c>
      <c r="M3029" s="9">
        <v>0.52238201058200007</v>
      </c>
      <c r="N3029" s="10">
        <v>0.06</v>
      </c>
      <c r="O3029" s="10">
        <v>9.539999987930059E-2</v>
      </c>
      <c r="P3029" s="9">
        <v>0.53999999910593033</v>
      </c>
      <c r="Q3029" s="10">
        <v>0.76749999999999996</v>
      </c>
      <c r="R3029" s="9">
        <v>0.86168</v>
      </c>
      <c r="S3029" s="9">
        <v>0.2720679011091599</v>
      </c>
      <c r="T3029" s="11">
        <v>0.30691823800000001</v>
      </c>
      <c r="U3029" s="9">
        <v>1.7170000006300205E-2</v>
      </c>
      <c r="V3029" s="10">
        <v>3.0535409293749247E-2</v>
      </c>
      <c r="W3029" s="9">
        <v>0.20206007662727885</v>
      </c>
      <c r="X3029" s="9">
        <v>0.55096713685635501</v>
      </c>
      <c r="Y3029" s="9">
        <v>0.10999999999999999</v>
      </c>
      <c r="Z3029" s="9">
        <v>0.23</v>
      </c>
      <c r="AA3029" s="10">
        <v>0.10158996355661624</v>
      </c>
      <c r="AB3029" s="9">
        <v>0.55233313900931058</v>
      </c>
      <c r="AC3029" s="9">
        <v>0.498</v>
      </c>
      <c r="AD3029" s="10">
        <v>0.53813285466140914</v>
      </c>
      <c r="AE3029" s="10">
        <v>0.19836249464841962</v>
      </c>
      <c r="AF3029" s="9">
        <v>1</v>
      </c>
      <c r="AG3029" s="9">
        <v>0.11343774627086572</v>
      </c>
    </row>
    <row r="3030" spans="3:33">
      <c r="C3030" t="s">
        <v>418</v>
      </c>
      <c r="D3030">
        <v>1995</v>
      </c>
      <c r="E3030" s="9">
        <v>0.3762800391389432</v>
      </c>
      <c r="F3030" s="9">
        <v>1</v>
      </c>
      <c r="G3030" s="9">
        <v>0.32999999999999996</v>
      </c>
      <c r="H3030" s="9">
        <v>0.35</v>
      </c>
      <c r="I3030" s="9">
        <v>0.25133333333333335</v>
      </c>
      <c r="J3030" s="9">
        <v>0.72</v>
      </c>
      <c r="K3030" s="10">
        <v>0.55766666666666664</v>
      </c>
      <c r="L3030" s="9">
        <v>0.76200000000000001</v>
      </c>
      <c r="M3030" s="9">
        <v>0.92562583496609652</v>
      </c>
      <c r="N3030" s="10">
        <v>0.04</v>
      </c>
      <c r="O3030" s="10">
        <v>0.59</v>
      </c>
      <c r="P3030" s="9">
        <v>1</v>
      </c>
      <c r="Q3030" s="10">
        <v>0.78249999999999997</v>
      </c>
      <c r="R3030" s="9">
        <v>0.95487999999999995</v>
      </c>
      <c r="S3030" s="9">
        <v>0.56349024390243996</v>
      </c>
      <c r="T3030" s="11">
        <v>0.41061946999999999</v>
      </c>
      <c r="U3030" s="9">
        <v>1.0298812479999999E-2</v>
      </c>
      <c r="V3030" s="10">
        <v>0.826718536</v>
      </c>
      <c r="W3030" s="9">
        <v>7.6349217347524779E-3</v>
      </c>
      <c r="X3030" s="9">
        <v>2.3693721684414099E-2</v>
      </c>
      <c r="Y3030" s="9">
        <v>0.61799999999999999</v>
      </c>
      <c r="Z3030" s="9">
        <v>0</v>
      </c>
      <c r="AA3030" s="10">
        <v>3.1251775669072106E-2</v>
      </c>
      <c r="AB3030" s="9">
        <v>0.92099999904999996</v>
      </c>
      <c r="AC3030" s="9">
        <v>0.498</v>
      </c>
      <c r="AD3030" s="10">
        <v>0.27683261571642342</v>
      </c>
      <c r="AE3030" s="10">
        <v>0.31532136257253607</v>
      </c>
      <c r="AF3030" s="9">
        <v>5.9052315133131111E-4</v>
      </c>
      <c r="AG3030" s="9">
        <v>6.1145691485517795E-2</v>
      </c>
    </row>
    <row r="3031" spans="3:33">
      <c r="C3031" t="s">
        <v>418</v>
      </c>
      <c r="D3031">
        <v>1996</v>
      </c>
      <c r="E3031" s="9">
        <v>0.3762800391389432</v>
      </c>
      <c r="F3031" s="9">
        <v>1</v>
      </c>
      <c r="G3031" s="9">
        <v>0.33400000000000007</v>
      </c>
      <c r="H3031" s="9">
        <v>0.35</v>
      </c>
      <c r="I3031" s="9">
        <v>0.25133333333333335</v>
      </c>
      <c r="J3031" s="9">
        <v>0.70199999999999996</v>
      </c>
      <c r="K3031" s="10">
        <v>0.55766666666666664</v>
      </c>
      <c r="L3031" s="9">
        <v>0.75700000000000001</v>
      </c>
      <c r="M3031" s="9">
        <v>0.92578069352799031</v>
      </c>
      <c r="N3031" s="10">
        <v>0.04</v>
      </c>
      <c r="O3031" s="10">
        <v>0.73</v>
      </c>
      <c r="P3031" s="9">
        <v>1</v>
      </c>
      <c r="Q3031" s="10">
        <v>0.78249999999999997</v>
      </c>
      <c r="R3031" s="9">
        <v>0.95487999999999995</v>
      </c>
      <c r="S3031" s="9">
        <v>0.55386536585366009</v>
      </c>
      <c r="T3031" s="11">
        <v>0.41061946999999999</v>
      </c>
      <c r="U3031" s="9">
        <v>9.9823806399999999E-3</v>
      </c>
      <c r="V3031" s="10">
        <v>0.76620848705</v>
      </c>
      <c r="W3031" s="9">
        <v>7.6349217347524779E-3</v>
      </c>
      <c r="X3031" s="9">
        <v>2.3693721684414099E-2</v>
      </c>
      <c r="Y3031" s="9">
        <v>0.61799999999999999</v>
      </c>
      <c r="Z3031" s="9">
        <v>0</v>
      </c>
      <c r="AA3031" s="10">
        <v>3.1251775669072106E-2</v>
      </c>
      <c r="AB3031" s="9">
        <v>0.91899999618999995</v>
      </c>
      <c r="AC3031" s="9">
        <v>0.496</v>
      </c>
      <c r="AD3031" s="10">
        <v>0.27227817940635002</v>
      </c>
      <c r="AE3031" s="10">
        <v>0.311552410874264</v>
      </c>
      <c r="AF3031" s="9">
        <v>6.0796904290642221E-4</v>
      </c>
      <c r="AG3031" s="9">
        <v>6.2419560028473181E-2</v>
      </c>
    </row>
    <row r="3032" spans="3:33">
      <c r="C3032" t="s">
        <v>418</v>
      </c>
      <c r="D3032">
        <v>1997</v>
      </c>
      <c r="E3032" s="9">
        <v>0.3762800391389432</v>
      </c>
      <c r="F3032" s="9">
        <v>1</v>
      </c>
      <c r="G3032" s="9">
        <v>0.33799999999999997</v>
      </c>
      <c r="H3032" s="9">
        <v>0.35</v>
      </c>
      <c r="I3032" s="9">
        <v>0.25133333333333335</v>
      </c>
      <c r="J3032" s="9">
        <v>0.68399999999999994</v>
      </c>
      <c r="K3032" s="10">
        <v>0.55766666666666664</v>
      </c>
      <c r="L3032" s="9">
        <v>0.752</v>
      </c>
      <c r="M3032" s="9">
        <v>0.92533108195083225</v>
      </c>
      <c r="N3032" s="10">
        <v>0.04</v>
      </c>
      <c r="O3032" s="10">
        <v>0.78</v>
      </c>
      <c r="P3032" s="9">
        <v>1</v>
      </c>
      <c r="Q3032" s="10">
        <v>0.78249999999999997</v>
      </c>
      <c r="R3032" s="9">
        <v>0.95487999999999995</v>
      </c>
      <c r="S3032" s="9">
        <v>0.54436926829268395</v>
      </c>
      <c r="T3032" s="11">
        <v>0.41061946999999999</v>
      </c>
      <c r="U3032" s="9">
        <v>2.849922207E-2</v>
      </c>
      <c r="V3032" s="10">
        <v>0.70569843809999999</v>
      </c>
      <c r="W3032" s="9">
        <v>7.6349217347524779E-3</v>
      </c>
      <c r="X3032" s="9">
        <v>2.3693721684414099E-2</v>
      </c>
      <c r="Y3032" s="9">
        <v>0.61799999999999999</v>
      </c>
      <c r="Z3032" s="9">
        <v>0</v>
      </c>
      <c r="AA3032" s="10">
        <v>3.1251775669072106E-2</v>
      </c>
      <c r="AB3032" s="9">
        <v>0.91833333015888896</v>
      </c>
      <c r="AC3032" s="9">
        <v>0.48399999999999999</v>
      </c>
      <c r="AD3032" s="10">
        <v>0.23797447957023099</v>
      </c>
      <c r="AE3032" s="10">
        <v>0.32862274964363702</v>
      </c>
      <c r="AF3032" s="9">
        <v>8.1770996441262226E-4</v>
      </c>
      <c r="AG3032" s="9">
        <v>6.3693428571428568E-2</v>
      </c>
    </row>
    <row r="3033" spans="3:33">
      <c r="C3033" t="s">
        <v>418</v>
      </c>
      <c r="D3033">
        <v>1998</v>
      </c>
      <c r="E3033" s="9">
        <v>0.3762800391389432</v>
      </c>
      <c r="F3033" s="9">
        <v>1</v>
      </c>
      <c r="G3033" s="9">
        <v>0.34200000000000008</v>
      </c>
      <c r="H3033" s="9">
        <v>0.35</v>
      </c>
      <c r="I3033" s="9">
        <v>0.25133333333333335</v>
      </c>
      <c r="J3033" s="9">
        <v>0.66600000000000004</v>
      </c>
      <c r="K3033" s="10">
        <v>0.55766666666666664</v>
      </c>
      <c r="L3033" s="9">
        <v>0.747</v>
      </c>
      <c r="M3033" s="9">
        <v>0.92482209950988092</v>
      </c>
      <c r="N3033" s="10">
        <v>0.04</v>
      </c>
      <c r="O3033" s="10">
        <v>0.82</v>
      </c>
      <c r="P3033" s="9">
        <v>1</v>
      </c>
      <c r="Q3033" s="10">
        <v>0.78249999999999997</v>
      </c>
      <c r="R3033" s="9">
        <v>0.95378285714285715</v>
      </c>
      <c r="S3033" s="9">
        <v>0.53502097560975592</v>
      </c>
      <c r="T3033" s="11">
        <v>0.41061946999999999</v>
      </c>
      <c r="U3033" s="9">
        <v>6.4405396210000007E-2</v>
      </c>
      <c r="V3033" s="10">
        <v>0.64518838914999999</v>
      </c>
      <c r="W3033" s="9">
        <v>7.6349217347524779E-3</v>
      </c>
      <c r="X3033" s="9">
        <v>2.3693721684414099E-2</v>
      </c>
      <c r="Y3033" s="9">
        <v>0.61799999999999999</v>
      </c>
      <c r="Z3033" s="9">
        <v>0</v>
      </c>
      <c r="AA3033" s="10">
        <v>3.1251775669072106E-2</v>
      </c>
      <c r="AB3033" s="9">
        <v>0.91766666412777775</v>
      </c>
      <c r="AC3033" s="9">
        <v>0.46100000000000002</v>
      </c>
      <c r="AD3033" s="10">
        <v>0.20367077973411202</v>
      </c>
      <c r="AE3033" s="10">
        <v>0.34569308841301</v>
      </c>
      <c r="AF3033" s="9">
        <v>1.0460474275804555E-3</v>
      </c>
      <c r="AG3033" s="9">
        <v>0.10407050000000001</v>
      </c>
    </row>
    <row r="3034" spans="3:33">
      <c r="C3034" t="s">
        <v>418</v>
      </c>
      <c r="D3034">
        <v>1999</v>
      </c>
      <c r="E3034" s="9">
        <v>0.3762800391389432</v>
      </c>
      <c r="F3034" s="9">
        <v>1</v>
      </c>
      <c r="G3034" s="9">
        <v>0.34599999999999997</v>
      </c>
      <c r="H3034" s="9">
        <v>0.35</v>
      </c>
      <c r="I3034" s="9">
        <v>0.25133333333333335</v>
      </c>
      <c r="J3034" s="9">
        <v>0.64799999999999991</v>
      </c>
      <c r="K3034" s="10">
        <v>0.55766666666666664</v>
      </c>
      <c r="L3034" s="9">
        <v>0.74199999999999999</v>
      </c>
      <c r="M3034" s="9">
        <v>0.92460014116132416</v>
      </c>
      <c r="N3034" s="10">
        <v>0.04</v>
      </c>
      <c r="O3034" s="10">
        <v>0.83</v>
      </c>
      <c r="P3034" s="9">
        <v>1</v>
      </c>
      <c r="Q3034" s="10">
        <v>0.78249999999999997</v>
      </c>
      <c r="R3034" s="9">
        <v>0.95268571428571425</v>
      </c>
      <c r="S3034" s="9">
        <v>0.52580048780487798</v>
      </c>
      <c r="T3034" s="11">
        <v>0.41061946999999999</v>
      </c>
      <c r="U3034" s="9">
        <v>6.7233256810000003E-2</v>
      </c>
      <c r="V3034" s="10">
        <v>0.58467834019999998</v>
      </c>
      <c r="W3034" s="9">
        <v>7.6349217347524779E-3</v>
      </c>
      <c r="X3034" s="9">
        <v>2.3693721684414099E-2</v>
      </c>
      <c r="Y3034" s="9">
        <v>0.61799999999999999</v>
      </c>
      <c r="Z3034" s="9">
        <v>0</v>
      </c>
      <c r="AA3034" s="10">
        <v>3.1251775669072106E-2</v>
      </c>
      <c r="AB3034" s="9">
        <v>0.91699999809666666</v>
      </c>
      <c r="AC3034" s="9">
        <v>0.433</v>
      </c>
      <c r="AD3034" s="10">
        <v>0.217778564372166</v>
      </c>
      <c r="AE3034" s="10">
        <v>0.33076611935134104</v>
      </c>
      <c r="AF3034" s="9">
        <v>1.7414576052380002E-3</v>
      </c>
      <c r="AG3034" s="9">
        <v>0.14444757142857143</v>
      </c>
    </row>
    <row r="3035" spans="3:33">
      <c r="C3035" t="s">
        <v>418</v>
      </c>
      <c r="D3035">
        <v>2000</v>
      </c>
      <c r="E3035" s="9">
        <v>0.3762800391389432</v>
      </c>
      <c r="F3035" s="9">
        <v>1</v>
      </c>
      <c r="G3035" s="9">
        <v>0.35</v>
      </c>
      <c r="H3035" s="9">
        <v>0.35</v>
      </c>
      <c r="I3035" s="9">
        <v>0.25133333333333335</v>
      </c>
      <c r="J3035" s="9">
        <v>0.63</v>
      </c>
      <c r="K3035" s="10">
        <v>0.55766666666666664</v>
      </c>
      <c r="L3035" s="9">
        <v>0.73699999999999999</v>
      </c>
      <c r="M3035" s="9">
        <v>0.92332603928756496</v>
      </c>
      <c r="N3035" s="10">
        <v>0.04</v>
      </c>
      <c r="O3035" s="10">
        <v>0.85</v>
      </c>
      <c r="P3035" s="9">
        <v>1</v>
      </c>
      <c r="Q3035" s="10">
        <v>0.78249999999999997</v>
      </c>
      <c r="R3035" s="9">
        <v>0.95158857142857145</v>
      </c>
      <c r="S3035" s="9">
        <v>0.51662731707317211</v>
      </c>
      <c r="T3035" s="11">
        <v>0.41061946999999999</v>
      </c>
      <c r="U3035" s="9">
        <v>7.9603860149999997E-2</v>
      </c>
      <c r="V3035" s="10">
        <v>0.52416829124999997</v>
      </c>
      <c r="W3035" s="9">
        <v>7.6349217347524779E-3</v>
      </c>
      <c r="X3035" s="9">
        <v>2.3693721684414099E-2</v>
      </c>
      <c r="Y3035" s="9">
        <v>0.61799999999999999</v>
      </c>
      <c r="Z3035" s="9">
        <v>0</v>
      </c>
      <c r="AA3035" s="10">
        <v>3.1251775669072106E-2</v>
      </c>
      <c r="AB3035" s="9">
        <v>0.91633333206555556</v>
      </c>
      <c r="AC3035" s="9">
        <v>0.44500000000000001</v>
      </c>
      <c r="AD3035" s="10">
        <v>0.23188634901022001</v>
      </c>
      <c r="AE3035" s="10">
        <v>0.31583915028967197</v>
      </c>
      <c r="AF3035" s="9">
        <v>1.9581313960677776E-3</v>
      </c>
      <c r="AG3035" s="9">
        <v>0.14503914285714284</v>
      </c>
    </row>
    <row r="3036" spans="3:33">
      <c r="C3036" t="s">
        <v>418</v>
      </c>
      <c r="D3036">
        <v>2001</v>
      </c>
      <c r="E3036" s="9">
        <v>0.3762800391389432</v>
      </c>
      <c r="F3036" s="9">
        <v>1</v>
      </c>
      <c r="G3036" s="9">
        <v>0.35400000000000009</v>
      </c>
      <c r="H3036" s="9">
        <v>0.35</v>
      </c>
      <c r="I3036" s="9">
        <v>0.25133333333333335</v>
      </c>
      <c r="J3036" s="9">
        <v>0.6120000000000001</v>
      </c>
      <c r="K3036" s="10">
        <v>0.55766666666666664</v>
      </c>
      <c r="L3036" s="9">
        <v>0.73180000000000012</v>
      </c>
      <c r="M3036" s="9">
        <v>0.95750697173814903</v>
      </c>
      <c r="N3036" s="10">
        <v>0.04</v>
      </c>
      <c r="O3036" s="10">
        <v>0.78</v>
      </c>
      <c r="P3036" s="9">
        <v>1</v>
      </c>
      <c r="Q3036" s="10">
        <v>0.78249999999999997</v>
      </c>
      <c r="R3036" s="9">
        <v>0.95049142857142854</v>
      </c>
      <c r="S3036" s="9">
        <v>0.50745073170731803</v>
      </c>
      <c r="T3036" s="11">
        <v>0.41061946999999999</v>
      </c>
      <c r="U3036" s="9">
        <v>8.6567090140000011E-2</v>
      </c>
      <c r="V3036" s="10">
        <v>0.48831927944999998</v>
      </c>
      <c r="W3036" s="9">
        <v>7.6349217347524779E-3</v>
      </c>
      <c r="X3036" s="9">
        <v>2.3693721684414099E-2</v>
      </c>
      <c r="Y3036" s="9">
        <v>0.61799999999999999</v>
      </c>
      <c r="Z3036" s="9">
        <v>0</v>
      </c>
      <c r="AA3036" s="10">
        <v>3.1251775669072106E-2</v>
      </c>
      <c r="AB3036" s="9">
        <v>0.91566666603444447</v>
      </c>
      <c r="AC3036" s="9">
        <v>0.44299999999999995</v>
      </c>
      <c r="AD3036" s="10">
        <v>0.22818274276202805</v>
      </c>
      <c r="AE3036" s="10">
        <v>0.28732355924121999</v>
      </c>
      <c r="AF3036" s="9">
        <v>8.7738320845324441E-3</v>
      </c>
      <c r="AG3036" s="9">
        <v>0.14221592857142856</v>
      </c>
    </row>
    <row r="3037" spans="3:33">
      <c r="C3037" t="s">
        <v>418</v>
      </c>
      <c r="D3037">
        <v>2002</v>
      </c>
      <c r="E3037" s="9">
        <v>0.3762800391389432</v>
      </c>
      <c r="F3037" s="9">
        <v>1</v>
      </c>
      <c r="G3037" s="9">
        <v>0.35799999999999998</v>
      </c>
      <c r="H3037" s="9">
        <v>0.35</v>
      </c>
      <c r="I3037" s="9">
        <v>0.25133333333333335</v>
      </c>
      <c r="J3037" s="9">
        <v>0.59399999999999997</v>
      </c>
      <c r="K3037" s="10">
        <v>0.55766666666666664</v>
      </c>
      <c r="L3037" s="9">
        <v>0.72659999999999991</v>
      </c>
      <c r="M3037" s="9">
        <v>0.95750697173814903</v>
      </c>
      <c r="N3037" s="10">
        <v>0.04</v>
      </c>
      <c r="O3037" s="10">
        <v>0.8</v>
      </c>
      <c r="P3037" s="9">
        <v>1</v>
      </c>
      <c r="Q3037" s="10">
        <v>0.78249999999999997</v>
      </c>
      <c r="R3037" s="9">
        <v>0.94939428571428575</v>
      </c>
      <c r="S3037" s="9">
        <v>0.49821121951219594</v>
      </c>
      <c r="T3037" s="11">
        <v>0.41061946999999999</v>
      </c>
      <c r="U3037" s="9">
        <v>6.6867540980000001E-2</v>
      </c>
      <c r="V3037" s="10">
        <v>0.45247026764999998</v>
      </c>
      <c r="W3037" s="9">
        <v>7.6349217347524779E-3</v>
      </c>
      <c r="X3037" s="9">
        <v>2.3693721684414099E-2</v>
      </c>
      <c r="Y3037" s="9">
        <v>0.61799999999999999</v>
      </c>
      <c r="Z3037" s="9">
        <v>0</v>
      </c>
      <c r="AA3037" s="10">
        <v>3.1251775669072106E-2</v>
      </c>
      <c r="AB3037" s="9">
        <v>0.91500000000333337</v>
      </c>
      <c r="AC3037" s="9">
        <v>0.48599999999999999</v>
      </c>
      <c r="AD3037" s="10">
        <v>0.22447913651383603</v>
      </c>
      <c r="AE3037" s="10">
        <v>0.25880796819276802</v>
      </c>
      <c r="AF3037" s="9">
        <v>2.8053434285046221E-2</v>
      </c>
      <c r="AG3037" s="9">
        <v>0.13939271428571429</v>
      </c>
    </row>
    <row r="3038" spans="3:33">
      <c r="C3038" t="s">
        <v>418</v>
      </c>
      <c r="D3038">
        <v>2003</v>
      </c>
      <c r="E3038" s="9">
        <v>0.3762800391389432</v>
      </c>
      <c r="F3038" s="9">
        <v>1</v>
      </c>
      <c r="G3038" s="9">
        <v>0.36199999999999999</v>
      </c>
      <c r="H3038" s="9">
        <v>0.35</v>
      </c>
      <c r="I3038" s="9">
        <v>0.25133333333333335</v>
      </c>
      <c r="J3038" s="9">
        <v>0.57600000000000007</v>
      </c>
      <c r="K3038" s="10">
        <v>0.55766666666666664</v>
      </c>
      <c r="L3038" s="9">
        <v>0.72140000000000004</v>
      </c>
      <c r="M3038" s="9">
        <v>0.97254363083622464</v>
      </c>
      <c r="N3038" s="10">
        <v>0.04</v>
      </c>
      <c r="O3038" s="10">
        <v>0.82</v>
      </c>
      <c r="P3038" s="9">
        <v>1</v>
      </c>
      <c r="Q3038" s="10">
        <v>0.78249999999999997</v>
      </c>
      <c r="R3038" s="9">
        <v>0.94829714285714284</v>
      </c>
      <c r="S3038" s="9">
        <v>0.48888878048780593</v>
      </c>
      <c r="T3038" s="11">
        <v>0.41061946999999999</v>
      </c>
      <c r="U3038" s="9">
        <v>6.9294909779999997E-2</v>
      </c>
      <c r="V3038" s="10">
        <v>0.41662125584999998</v>
      </c>
      <c r="W3038" s="9">
        <v>7.6349217347524779E-3</v>
      </c>
      <c r="X3038" s="9">
        <v>2.3693721684414099E-2</v>
      </c>
      <c r="Y3038" s="9">
        <v>0.61799999999999999</v>
      </c>
      <c r="Z3038" s="9">
        <v>0</v>
      </c>
      <c r="AA3038" s="10">
        <v>3.1251775669072106E-2</v>
      </c>
      <c r="AB3038" s="9">
        <v>0.91433333397222216</v>
      </c>
      <c r="AC3038" s="9">
        <v>0.503</v>
      </c>
      <c r="AD3038" s="10">
        <v>0.227173861322222</v>
      </c>
      <c r="AE3038" s="10">
        <v>0.29000977277256001</v>
      </c>
      <c r="AF3038" s="9">
        <v>3.7804952288495224E-2</v>
      </c>
      <c r="AG3038" s="9">
        <v>0.13656950000000001</v>
      </c>
    </row>
    <row r="3039" spans="3:33">
      <c r="C3039" t="s">
        <v>418</v>
      </c>
      <c r="D3039">
        <v>2004</v>
      </c>
      <c r="E3039" s="9">
        <v>0.3762800391389432</v>
      </c>
      <c r="F3039" s="9">
        <v>1</v>
      </c>
      <c r="G3039" s="9">
        <v>0.36599999999999999</v>
      </c>
      <c r="H3039" s="9">
        <v>0.35</v>
      </c>
      <c r="I3039" s="9">
        <v>0.25133333333333335</v>
      </c>
      <c r="J3039" s="9">
        <v>0.55800000000000005</v>
      </c>
      <c r="K3039" s="10">
        <v>0.55766666666666664</v>
      </c>
      <c r="L3039" s="9">
        <v>0.71620000000000006</v>
      </c>
      <c r="M3039" s="9">
        <v>0.9485725117959507</v>
      </c>
      <c r="N3039" s="10">
        <v>0.04</v>
      </c>
      <c r="O3039" s="10">
        <v>0.82</v>
      </c>
      <c r="P3039" s="9">
        <v>1</v>
      </c>
      <c r="Q3039" s="10">
        <v>0.78249999999999997</v>
      </c>
      <c r="R3039" s="9">
        <v>0.94720000000000004</v>
      </c>
      <c r="S3039" s="9">
        <v>0.47950390243902608</v>
      </c>
      <c r="T3039" s="11">
        <v>0.41061946999999999</v>
      </c>
      <c r="U3039" s="9">
        <v>9.1511081630000005E-2</v>
      </c>
      <c r="V3039" s="10">
        <v>0.38077224404999999</v>
      </c>
      <c r="W3039" s="9">
        <v>7.6349217347524779E-3</v>
      </c>
      <c r="X3039" s="9">
        <v>2.3693721684414099E-2</v>
      </c>
      <c r="Y3039" s="9">
        <v>0.61799999999999999</v>
      </c>
      <c r="Z3039" s="9">
        <v>0</v>
      </c>
      <c r="AA3039" s="10">
        <v>3.1251775669072106E-2</v>
      </c>
      <c r="AB3039" s="9">
        <v>0.91366666794111118</v>
      </c>
      <c r="AC3039" s="9">
        <v>0.505</v>
      </c>
      <c r="AD3039" s="10">
        <v>0.16618401605748598</v>
      </c>
      <c r="AE3039" s="10">
        <v>0.32242370038906804</v>
      </c>
      <c r="AF3039" s="9">
        <v>8.0682655380745885E-2</v>
      </c>
      <c r="AG3039" s="9">
        <v>0.13374628571428571</v>
      </c>
    </row>
    <row r="3040" spans="3:33">
      <c r="C3040" t="s">
        <v>418</v>
      </c>
      <c r="D3040">
        <v>2005</v>
      </c>
      <c r="E3040" s="9">
        <v>0.3762800391389432</v>
      </c>
      <c r="F3040" s="9">
        <v>1</v>
      </c>
      <c r="G3040" s="9">
        <v>0.37</v>
      </c>
      <c r="H3040" s="9">
        <v>0.35</v>
      </c>
      <c r="I3040" s="9">
        <v>0.25133333333333335</v>
      </c>
      <c r="J3040" s="9">
        <v>0.54</v>
      </c>
      <c r="K3040" s="10">
        <v>0.55766666666666664</v>
      </c>
      <c r="L3040" s="9">
        <v>0.71099999999999997</v>
      </c>
      <c r="M3040" s="9">
        <v>0.96317239263352628</v>
      </c>
      <c r="N3040" s="10">
        <v>0.04</v>
      </c>
      <c r="O3040" s="10">
        <v>0.83</v>
      </c>
      <c r="P3040" s="9">
        <v>1</v>
      </c>
      <c r="Q3040" s="10">
        <v>0.78249999999999997</v>
      </c>
      <c r="R3040" s="9">
        <v>0.94779999999999998</v>
      </c>
      <c r="S3040" s="9">
        <v>0.47001707317073194</v>
      </c>
      <c r="T3040" s="11">
        <v>0.41061946999999999</v>
      </c>
      <c r="U3040" s="9">
        <v>6.343384765E-2</v>
      </c>
      <c r="V3040" s="10">
        <v>0.34492323224999999</v>
      </c>
      <c r="W3040" s="9">
        <v>7.6349217347524779E-3</v>
      </c>
      <c r="X3040" s="9">
        <v>2.3693721684414099E-2</v>
      </c>
      <c r="Y3040" s="9">
        <v>0.61799999999999999</v>
      </c>
      <c r="Z3040" s="9">
        <v>0</v>
      </c>
      <c r="AA3040" s="10">
        <v>3.1251775669072106E-2</v>
      </c>
      <c r="AB3040" s="9">
        <v>0.91300000190999997</v>
      </c>
      <c r="AC3040" s="9">
        <v>0.53799999999999992</v>
      </c>
      <c r="AD3040" s="10">
        <v>0.206832473280918</v>
      </c>
      <c r="AE3040" s="10">
        <v>0.30149303440280201</v>
      </c>
      <c r="AF3040" s="9">
        <v>0.12036996694544</v>
      </c>
      <c r="AG3040" s="9">
        <v>0.13417171428571428</v>
      </c>
    </row>
    <row r="3041" spans="3:33">
      <c r="C3041" t="s">
        <v>418</v>
      </c>
      <c r="D3041">
        <v>2006</v>
      </c>
      <c r="E3041" s="9">
        <v>0.3762800391389432</v>
      </c>
      <c r="F3041" s="9">
        <v>1</v>
      </c>
      <c r="G3041" s="9">
        <v>0.37333333333333341</v>
      </c>
      <c r="H3041" s="9">
        <v>0.35</v>
      </c>
      <c r="I3041" s="9">
        <v>0.25133333333333335</v>
      </c>
      <c r="J3041" s="9">
        <v>0.52</v>
      </c>
      <c r="K3041" s="10">
        <v>0.55766666666666664</v>
      </c>
      <c r="L3041" s="9">
        <v>0.70519999999999994</v>
      </c>
      <c r="M3041" s="9">
        <v>0.95328621610651498</v>
      </c>
      <c r="N3041" s="10">
        <v>0.04</v>
      </c>
      <c r="O3041" s="10">
        <v>0.94</v>
      </c>
      <c r="P3041" s="9">
        <v>1</v>
      </c>
      <c r="Q3041" s="10">
        <v>0.78249999999999997</v>
      </c>
      <c r="R3041" s="9">
        <v>0.94840000000000002</v>
      </c>
      <c r="S3041" s="9">
        <v>0.46051902439024406</v>
      </c>
      <c r="T3041" s="11">
        <v>0.41061946999999999</v>
      </c>
      <c r="U3041" s="9">
        <v>7.2580180219999998E-2</v>
      </c>
      <c r="V3041" s="10">
        <v>0.32185602291666665</v>
      </c>
      <c r="W3041" s="9">
        <v>7.6349217347524779E-3</v>
      </c>
      <c r="X3041" s="9">
        <v>2.3693721684414099E-2</v>
      </c>
      <c r="Y3041" s="9">
        <v>0.61799999999999999</v>
      </c>
      <c r="Z3041" s="9">
        <v>0</v>
      </c>
      <c r="AA3041" s="10">
        <v>3.1251775669072106E-2</v>
      </c>
      <c r="AB3041" s="9">
        <v>0.91474000183290793</v>
      </c>
      <c r="AC3041" s="9">
        <v>0.52600000000000002</v>
      </c>
      <c r="AD3041" s="10">
        <v>0.23337414065217002</v>
      </c>
      <c r="AE3041" s="10">
        <v>0.28585772927919201</v>
      </c>
      <c r="AF3041" s="9">
        <v>0.15291138866620665</v>
      </c>
      <c r="AG3041" s="9">
        <v>0.12871000000000002</v>
      </c>
    </row>
    <row r="3042" spans="3:33">
      <c r="C3042" t="s">
        <v>418</v>
      </c>
      <c r="D3042">
        <v>2007</v>
      </c>
      <c r="E3042" s="9">
        <v>0.3762800391389432</v>
      </c>
      <c r="F3042" s="9">
        <v>1</v>
      </c>
      <c r="G3042" s="9">
        <v>0.37666666666666659</v>
      </c>
      <c r="H3042" s="9">
        <v>0.35</v>
      </c>
      <c r="I3042" s="9">
        <v>0.25133333333333335</v>
      </c>
      <c r="J3042" s="9">
        <v>0.5</v>
      </c>
      <c r="K3042" s="10">
        <v>0.55766666666666664</v>
      </c>
      <c r="L3042" s="9">
        <v>0.69940000000000002</v>
      </c>
      <c r="M3042" s="9">
        <v>0.929777329290015</v>
      </c>
      <c r="N3042" s="10">
        <v>0.04</v>
      </c>
      <c r="O3042" s="10">
        <v>0.81</v>
      </c>
      <c r="P3042" s="9">
        <v>1</v>
      </c>
      <c r="Q3042" s="10">
        <v>0.78249999999999997</v>
      </c>
      <c r="R3042" s="9">
        <v>0.94899999999999995</v>
      </c>
      <c r="S3042" s="9">
        <v>0.45105024390243997</v>
      </c>
      <c r="T3042" s="11">
        <v>0.41061946999999999</v>
      </c>
      <c r="U3042" s="9">
        <v>5.0527322889999997E-2</v>
      </c>
      <c r="V3042" s="10">
        <v>0.29878881358333331</v>
      </c>
      <c r="W3042" s="9">
        <v>7.6349217347524779E-3</v>
      </c>
      <c r="X3042" s="9">
        <v>2.3693721684414099E-2</v>
      </c>
      <c r="Y3042" s="9">
        <v>0.61799999999999999</v>
      </c>
      <c r="Z3042" s="9">
        <v>0</v>
      </c>
      <c r="AA3042" s="10">
        <v>3.1251775669072106E-2</v>
      </c>
      <c r="AB3042" s="9">
        <v>0.9164800017558159</v>
      </c>
      <c r="AC3042" s="9">
        <v>0.54100000000000004</v>
      </c>
      <c r="AD3042" s="10">
        <v>0.19007465582834401</v>
      </c>
      <c r="AE3042" s="10">
        <v>0.28416214061287998</v>
      </c>
      <c r="AF3042" s="9">
        <v>0.17143676492557891</v>
      </c>
      <c r="AG3042" s="9">
        <v>0.1460944285714286</v>
      </c>
    </row>
    <row r="3043" spans="3:33">
      <c r="C3043" t="s">
        <v>418</v>
      </c>
      <c r="D3043">
        <v>2008</v>
      </c>
      <c r="E3043" s="9">
        <v>0.3762800391389432</v>
      </c>
      <c r="F3043" s="9">
        <v>1</v>
      </c>
      <c r="G3043" s="9">
        <v>0.38</v>
      </c>
      <c r="H3043" s="9">
        <v>0.35</v>
      </c>
      <c r="I3043" s="9">
        <v>0.25133333333333335</v>
      </c>
      <c r="J3043" s="9">
        <v>0.48</v>
      </c>
      <c r="K3043" s="10">
        <v>0.55766666666666664</v>
      </c>
      <c r="L3043" s="9">
        <v>0.69359999999999999</v>
      </c>
      <c r="M3043" s="9">
        <v>0.94358301024951496</v>
      </c>
      <c r="N3043" s="10">
        <v>0.04</v>
      </c>
      <c r="O3043" s="10">
        <v>0.82619999963790181</v>
      </c>
      <c r="P3043" s="9">
        <v>1</v>
      </c>
      <c r="Q3043" s="10">
        <v>0.78249999999999997</v>
      </c>
      <c r="R3043" s="9">
        <v>0.9496</v>
      </c>
      <c r="S3043" s="9">
        <v>0.44167121951219601</v>
      </c>
      <c r="T3043" s="11">
        <v>0.41061946999999999</v>
      </c>
      <c r="U3043" s="9">
        <v>4.5514781729999995E-2</v>
      </c>
      <c r="V3043" s="10">
        <v>0.27572160424999997</v>
      </c>
      <c r="W3043" s="9">
        <v>7.6349217347524779E-3</v>
      </c>
      <c r="X3043" s="9">
        <v>2.3693721684414099E-2</v>
      </c>
      <c r="Y3043" s="9">
        <v>0.61799999999999999</v>
      </c>
      <c r="Z3043" s="9">
        <v>0</v>
      </c>
      <c r="AA3043" s="10">
        <v>3.1251775669072106E-2</v>
      </c>
      <c r="AB3043" s="9">
        <v>0.91822000167872386</v>
      </c>
      <c r="AC3043" s="9">
        <v>0.53799999999999992</v>
      </c>
      <c r="AD3043" s="10">
        <v>0.11403812957277201</v>
      </c>
      <c r="AE3043" s="10">
        <v>0.26242424608978399</v>
      </c>
      <c r="AF3043" s="9">
        <v>0.17938753362819332</v>
      </c>
      <c r="AG3043" s="9">
        <v>0.1431725400653093</v>
      </c>
    </row>
    <row r="3044" spans="3:33">
      <c r="C3044" t="s">
        <v>418</v>
      </c>
      <c r="D3044">
        <v>2009</v>
      </c>
      <c r="E3044" s="9">
        <v>0.3762800391389432</v>
      </c>
      <c r="F3044" s="9">
        <v>1</v>
      </c>
      <c r="G3044" s="9">
        <v>0.39239999972283846</v>
      </c>
      <c r="H3044" s="9">
        <v>0.35</v>
      </c>
      <c r="I3044" s="9">
        <v>0.25133333333333335</v>
      </c>
      <c r="J3044" s="9">
        <v>0.49039999976754189</v>
      </c>
      <c r="K3044" s="10">
        <v>0.55766666666666664</v>
      </c>
      <c r="L3044" s="9">
        <v>0.68779999999999997</v>
      </c>
      <c r="M3044" s="9">
        <v>0.94358301024951496</v>
      </c>
      <c r="N3044" s="10">
        <v>0.04</v>
      </c>
      <c r="O3044" s="10">
        <v>0.84239999927580367</v>
      </c>
      <c r="P3044" s="9">
        <v>1</v>
      </c>
      <c r="Q3044" s="10">
        <v>0.78249999999999997</v>
      </c>
      <c r="R3044" s="9">
        <v>0.9496</v>
      </c>
      <c r="S3044" s="9">
        <v>0.46683779455943519</v>
      </c>
      <c r="T3044" s="11">
        <v>0.41061946999999999</v>
      </c>
      <c r="U3044" s="9">
        <v>5.2502450569999998E-2</v>
      </c>
      <c r="V3044" s="10">
        <v>0.28123603621174281</v>
      </c>
      <c r="W3044" s="9">
        <v>7.6349217347524779E-3</v>
      </c>
      <c r="X3044" s="9">
        <v>2.3693721684414099E-2</v>
      </c>
      <c r="Y3044" s="9">
        <v>0.61799999999999999</v>
      </c>
      <c r="Z3044" s="9">
        <v>0</v>
      </c>
      <c r="AA3044" s="10">
        <v>3.1251775669072106E-2</v>
      </c>
      <c r="AB3044" s="9">
        <v>0.91996000160163183</v>
      </c>
      <c r="AC3044" s="9">
        <v>0.56899999999999995</v>
      </c>
      <c r="AD3044" s="10">
        <v>3.8754580789576033E-2</v>
      </c>
      <c r="AE3044" s="10">
        <v>0.24643192311564999</v>
      </c>
      <c r="AF3044" s="9">
        <v>0.18103685584311333</v>
      </c>
      <c r="AG3044" s="9">
        <v>0.14025065155919006</v>
      </c>
    </row>
    <row r="3045" spans="3:33">
      <c r="C3045" t="s">
        <v>418</v>
      </c>
      <c r="D3045">
        <v>2010</v>
      </c>
      <c r="E3045" s="9">
        <v>0.3762800391389432</v>
      </c>
      <c r="F3045" s="9">
        <v>1</v>
      </c>
      <c r="G3045" s="9">
        <v>0.40479999944567679</v>
      </c>
      <c r="H3045" s="9">
        <v>0.35</v>
      </c>
      <c r="I3045" s="9">
        <v>0.25133333333333335</v>
      </c>
      <c r="J3045" s="9">
        <v>0.50079999953508381</v>
      </c>
      <c r="K3045" s="10">
        <v>0.55766666666666664</v>
      </c>
      <c r="L3045" s="9">
        <v>0.69467799984626477</v>
      </c>
      <c r="M3045" s="9">
        <v>0.94358301024951496</v>
      </c>
      <c r="N3045" s="10">
        <v>0.04</v>
      </c>
      <c r="O3045" s="10">
        <v>0.85859999891370542</v>
      </c>
      <c r="P3045" s="9">
        <v>1</v>
      </c>
      <c r="Q3045" s="10">
        <v>0.78249999999999997</v>
      </c>
      <c r="R3045" s="9">
        <v>0.9496</v>
      </c>
      <c r="S3045" s="9">
        <v>0.4920043696066746</v>
      </c>
      <c r="T3045" s="11">
        <v>0.41061946999999999</v>
      </c>
      <c r="U3045" s="9">
        <v>5.3027475063964789E-2</v>
      </c>
      <c r="V3045" s="10">
        <v>0.28675046817348565</v>
      </c>
      <c r="W3045" s="9">
        <v>7.6349217347524779E-3</v>
      </c>
      <c r="X3045" s="9">
        <v>2.3693721684414099E-2</v>
      </c>
      <c r="Y3045" s="9">
        <v>0.61799999999999999</v>
      </c>
      <c r="Z3045" s="9">
        <v>0</v>
      </c>
      <c r="AA3045" s="10">
        <v>3.1251775669072106E-2</v>
      </c>
      <c r="AB3045" s="9">
        <v>0.92170000152453979</v>
      </c>
      <c r="AC3045" s="9">
        <v>0.54400000000000004</v>
      </c>
      <c r="AD3045" s="10">
        <v>4.3367034878583864E-2</v>
      </c>
      <c r="AE3045" s="10">
        <v>0.24896760382781657</v>
      </c>
      <c r="AF3045" s="9">
        <v>0.17922648732514707</v>
      </c>
      <c r="AG3045" s="9">
        <v>0.13732876305307076</v>
      </c>
    </row>
    <row r="3046" spans="3:33">
      <c r="C3046" t="s">
        <v>420</v>
      </c>
      <c r="D3046">
        <v>1995</v>
      </c>
      <c r="E3046" s="9">
        <v>0.39770447347585114</v>
      </c>
      <c r="F3046" s="9">
        <v>1.6220000000000002E-2</v>
      </c>
      <c r="G3046" s="9">
        <v>0.49</v>
      </c>
      <c r="H3046" s="9">
        <v>0.32499999999999996</v>
      </c>
      <c r="I3046" s="9">
        <v>0.33533333333333332</v>
      </c>
      <c r="J3046" s="9">
        <v>0.53</v>
      </c>
      <c r="K3046" s="10">
        <v>0.71575</v>
      </c>
      <c r="L3046" s="9">
        <v>0.629</v>
      </c>
      <c r="M3046" s="9">
        <v>0.94369877905999999</v>
      </c>
      <c r="N3046" s="10">
        <v>0.22</v>
      </c>
      <c r="O3046" s="10">
        <v>0.12</v>
      </c>
      <c r="P3046" s="9">
        <v>0.90999999999999992</v>
      </c>
      <c r="Q3046" s="10">
        <v>0.40749999999999997</v>
      </c>
      <c r="R3046" s="9">
        <v>0.91</v>
      </c>
      <c r="S3046" s="9">
        <v>0.76637414634146395</v>
      </c>
      <c r="T3046" s="11">
        <v>0.92626505999999997</v>
      </c>
      <c r="U3046" s="9">
        <v>0.11528122440000001</v>
      </c>
      <c r="V3046" s="10">
        <v>0.71950499175000004</v>
      </c>
      <c r="W3046" s="9">
        <v>0</v>
      </c>
      <c r="X3046" s="9">
        <v>0</v>
      </c>
      <c r="Y3046" s="9">
        <v>0.81200000000000006</v>
      </c>
      <c r="Z3046" s="9">
        <v>1</v>
      </c>
      <c r="AA3046" s="10">
        <v>1</v>
      </c>
      <c r="AB3046" s="9">
        <v>0.78</v>
      </c>
      <c r="AC3046" s="9">
        <v>0.55100000000000005</v>
      </c>
      <c r="AD3046" s="10">
        <v>0.40191399278571727</v>
      </c>
      <c r="AE3046" s="10">
        <v>0.40324260772227366</v>
      </c>
      <c r="AF3046" s="9">
        <v>1.8872590022406667E-4</v>
      </c>
      <c r="AG3046" s="9">
        <v>3.1648994330868124E-2</v>
      </c>
    </row>
    <row r="3047" spans="3:33">
      <c r="C3047" t="s">
        <v>420</v>
      </c>
      <c r="D3047">
        <v>1996</v>
      </c>
      <c r="E3047" s="9">
        <v>0.39770447347585114</v>
      </c>
      <c r="F3047" s="9">
        <v>1.6284E-2</v>
      </c>
      <c r="G3047" s="9">
        <v>0.48399999999999999</v>
      </c>
      <c r="H3047" s="9">
        <v>0.32499999999999996</v>
      </c>
      <c r="I3047" s="9">
        <v>0.33533333333333332</v>
      </c>
      <c r="J3047" s="9">
        <v>0.53</v>
      </c>
      <c r="K3047" s="10">
        <v>0.71575</v>
      </c>
      <c r="L3047" s="9">
        <v>0.63359999999999994</v>
      </c>
      <c r="M3047" s="9">
        <v>0.94369877905999999</v>
      </c>
      <c r="N3047" s="10">
        <v>0.22</v>
      </c>
      <c r="O3047" s="10">
        <v>0.09</v>
      </c>
      <c r="P3047" s="9">
        <v>0.53</v>
      </c>
      <c r="Q3047" s="10">
        <v>0.40749999999999997</v>
      </c>
      <c r="R3047" s="9">
        <v>0.91</v>
      </c>
      <c r="S3047" s="9">
        <v>0.78926292682927002</v>
      </c>
      <c r="T3047" s="11">
        <v>0.92626505999999997</v>
      </c>
      <c r="U3047" s="9">
        <v>0.1866236366</v>
      </c>
      <c r="V3047" s="10">
        <v>0.74035863935000001</v>
      </c>
      <c r="W3047" s="9">
        <v>0</v>
      </c>
      <c r="X3047" s="9">
        <v>0</v>
      </c>
      <c r="Y3047" s="9">
        <v>0.81200000000000006</v>
      </c>
      <c r="Z3047" s="9">
        <v>1</v>
      </c>
      <c r="AA3047" s="10">
        <v>1</v>
      </c>
      <c r="AB3047" s="9">
        <v>0.78</v>
      </c>
      <c r="AC3047" s="9">
        <v>0.59599999999999997</v>
      </c>
      <c r="AD3047" s="10">
        <v>0.39991223758210198</v>
      </c>
      <c r="AE3047" s="10">
        <v>0.40126796710858204</v>
      </c>
      <c r="AF3047" s="9">
        <v>3.2257814411084447E-4</v>
      </c>
      <c r="AG3047" s="9">
        <v>3.2322377172959701E-2</v>
      </c>
    </row>
    <row r="3048" spans="3:33">
      <c r="C3048" t="s">
        <v>420</v>
      </c>
      <c r="D3048">
        <v>1997</v>
      </c>
      <c r="E3048" s="9">
        <v>0.39770447347585114</v>
      </c>
      <c r="F3048" s="9">
        <v>1.6348000000000001E-2</v>
      </c>
      <c r="G3048" s="9">
        <v>0.47799999999999998</v>
      </c>
      <c r="H3048" s="9">
        <v>0.32499999999999996</v>
      </c>
      <c r="I3048" s="9">
        <v>0.33533333333333332</v>
      </c>
      <c r="J3048" s="9">
        <v>0.53</v>
      </c>
      <c r="K3048" s="10">
        <v>0.71575</v>
      </c>
      <c r="L3048" s="9">
        <v>0.63819999999999999</v>
      </c>
      <c r="M3048" s="9">
        <v>0.94369877905999999</v>
      </c>
      <c r="N3048" s="10">
        <v>0.22</v>
      </c>
      <c r="O3048" s="10">
        <v>7.0000000000000007E-2</v>
      </c>
      <c r="P3048" s="9">
        <v>0.55999999999999994</v>
      </c>
      <c r="Q3048" s="10">
        <v>0.40749999999999997</v>
      </c>
      <c r="R3048" s="9">
        <v>0.91</v>
      </c>
      <c r="S3048" s="9">
        <v>0.81132829268292794</v>
      </c>
      <c r="T3048" s="11">
        <v>0.92626505999999997</v>
      </c>
      <c r="U3048" s="9">
        <v>0.22842934679999999</v>
      </c>
      <c r="V3048" s="10">
        <v>0.76121228694999998</v>
      </c>
      <c r="W3048" s="9">
        <v>0</v>
      </c>
      <c r="X3048" s="9">
        <v>0</v>
      </c>
      <c r="Y3048" s="9">
        <v>0.81200000000000006</v>
      </c>
      <c r="Z3048" s="9">
        <v>1</v>
      </c>
      <c r="AA3048" s="10">
        <v>1</v>
      </c>
      <c r="AB3048" s="9">
        <v>0.78</v>
      </c>
      <c r="AC3048" s="9">
        <v>0.621</v>
      </c>
      <c r="AD3048" s="10">
        <v>0.448545006137122</v>
      </c>
      <c r="AE3048" s="10">
        <v>0.40168068160341602</v>
      </c>
      <c r="AF3048" s="9">
        <v>5.2407337377383329E-4</v>
      </c>
      <c r="AG3048" s="9">
        <v>3.2995760015051279E-2</v>
      </c>
    </row>
    <row r="3049" spans="3:33">
      <c r="C3049" t="s">
        <v>420</v>
      </c>
      <c r="D3049">
        <v>1998</v>
      </c>
      <c r="E3049" s="9">
        <v>0.39770447347585114</v>
      </c>
      <c r="F3049" s="9">
        <v>1.6412E-2</v>
      </c>
      <c r="G3049" s="9">
        <v>0.47199999999999998</v>
      </c>
      <c r="H3049" s="9">
        <v>0.32499999999999996</v>
      </c>
      <c r="I3049" s="9">
        <v>0.33533333333333332</v>
      </c>
      <c r="J3049" s="9">
        <v>0.53</v>
      </c>
      <c r="K3049" s="10">
        <v>0.71575</v>
      </c>
      <c r="L3049" s="9">
        <v>0.64280000000000004</v>
      </c>
      <c r="M3049" s="9">
        <v>0.94369877905999999</v>
      </c>
      <c r="N3049" s="10">
        <v>0.22</v>
      </c>
      <c r="O3049" s="10">
        <v>0.32</v>
      </c>
      <c r="P3049" s="9">
        <v>0.59</v>
      </c>
      <c r="Q3049" s="10">
        <v>0.40749999999999997</v>
      </c>
      <c r="R3049" s="9">
        <v>0.91</v>
      </c>
      <c r="S3049" s="9">
        <v>0.83122195121951192</v>
      </c>
      <c r="T3049" s="11">
        <v>0.92626505999999997</v>
      </c>
      <c r="U3049" s="9">
        <v>0.24163925809999998</v>
      </c>
      <c r="V3049" s="10">
        <v>0.78206593455000006</v>
      </c>
      <c r="W3049" s="9">
        <v>0</v>
      </c>
      <c r="X3049" s="9">
        <v>0</v>
      </c>
      <c r="Y3049" s="9">
        <v>0.81200000000000006</v>
      </c>
      <c r="Z3049" s="9">
        <v>1</v>
      </c>
      <c r="AA3049" s="10">
        <v>1</v>
      </c>
      <c r="AB3049" s="9">
        <v>0.78</v>
      </c>
      <c r="AC3049" s="9">
        <v>0.627</v>
      </c>
      <c r="AD3049" s="10">
        <v>0.49717777469214203</v>
      </c>
      <c r="AE3049" s="10">
        <v>0.40209339609825001</v>
      </c>
      <c r="AF3049" s="9">
        <v>9.2469728758074452E-4</v>
      </c>
      <c r="AG3049" s="9">
        <v>3.3669142857142856E-2</v>
      </c>
    </row>
    <row r="3050" spans="3:33">
      <c r="C3050" t="s">
        <v>420</v>
      </c>
      <c r="D3050">
        <v>1999</v>
      </c>
      <c r="E3050" s="9">
        <v>0.39770447347585114</v>
      </c>
      <c r="F3050" s="9">
        <v>1.6476000000000001E-2</v>
      </c>
      <c r="G3050" s="9">
        <v>0.46599999999999997</v>
      </c>
      <c r="H3050" s="9">
        <v>0.32499999999999996</v>
      </c>
      <c r="I3050" s="9">
        <v>0.33533333333333332</v>
      </c>
      <c r="J3050" s="9">
        <v>0.53</v>
      </c>
      <c r="K3050" s="10">
        <v>0.71575</v>
      </c>
      <c r="L3050" s="9">
        <v>0.64739999999999998</v>
      </c>
      <c r="M3050" s="9">
        <v>0.94369877905999999</v>
      </c>
      <c r="N3050" s="10">
        <v>0.22</v>
      </c>
      <c r="O3050" s="10">
        <v>0.06</v>
      </c>
      <c r="P3050" s="9">
        <v>0.61999999999999988</v>
      </c>
      <c r="Q3050" s="10">
        <v>0.40749999999999997</v>
      </c>
      <c r="R3050" s="9">
        <v>0.91</v>
      </c>
      <c r="S3050" s="9">
        <v>0.84776634146341601</v>
      </c>
      <c r="T3050" s="11">
        <v>0.92626505999999997</v>
      </c>
      <c r="U3050" s="9">
        <v>8.7502164810000005E-2</v>
      </c>
      <c r="V3050" s="10">
        <v>0.80291958215000003</v>
      </c>
      <c r="W3050" s="9">
        <v>0</v>
      </c>
      <c r="X3050" s="9">
        <v>0</v>
      </c>
      <c r="Y3050" s="9">
        <v>0.81200000000000006</v>
      </c>
      <c r="Z3050" s="9">
        <v>1</v>
      </c>
      <c r="AA3050" s="10">
        <v>1</v>
      </c>
      <c r="AB3050" s="9">
        <v>0.78</v>
      </c>
      <c r="AC3050" s="9">
        <v>0.64200000000000002</v>
      </c>
      <c r="AD3050" s="10">
        <v>0.460440856477837</v>
      </c>
      <c r="AE3050" s="10">
        <v>0.40150650783858799</v>
      </c>
      <c r="AF3050" s="9">
        <v>3.0706880894598885E-3</v>
      </c>
      <c r="AG3050" s="9">
        <v>3.3274857142857141E-2</v>
      </c>
    </row>
    <row r="3051" spans="3:33">
      <c r="C3051" t="s">
        <v>420</v>
      </c>
      <c r="D3051">
        <v>2000</v>
      </c>
      <c r="E3051" s="9">
        <v>0.39770447347585114</v>
      </c>
      <c r="F3051" s="9">
        <v>1.6539999999999999E-2</v>
      </c>
      <c r="G3051" s="9">
        <v>0.45999999999999996</v>
      </c>
      <c r="H3051" s="9">
        <v>0.32499999999999996</v>
      </c>
      <c r="I3051" s="9">
        <v>0.33533333333333332</v>
      </c>
      <c r="J3051" s="9">
        <v>0.53</v>
      </c>
      <c r="K3051" s="10">
        <v>0.71575</v>
      </c>
      <c r="L3051" s="9">
        <v>0.65200000000000002</v>
      </c>
      <c r="M3051" s="9">
        <v>0.94369877905999999</v>
      </c>
      <c r="N3051" s="10">
        <v>0.22</v>
      </c>
      <c r="O3051" s="10">
        <v>0.05</v>
      </c>
      <c r="P3051" s="9">
        <v>0.65</v>
      </c>
      <c r="Q3051" s="10">
        <v>0.40749999999999997</v>
      </c>
      <c r="R3051" s="9">
        <v>0.91</v>
      </c>
      <c r="S3051" s="9">
        <v>0.85974536585366002</v>
      </c>
      <c r="T3051" s="11">
        <v>0.92626505999999997</v>
      </c>
      <c r="U3051" s="9">
        <v>0.1783798379</v>
      </c>
      <c r="V3051" s="10">
        <v>0.82377322975</v>
      </c>
      <c r="W3051" s="9">
        <v>0</v>
      </c>
      <c r="X3051" s="9">
        <v>0</v>
      </c>
      <c r="Y3051" s="9">
        <v>0.81200000000000006</v>
      </c>
      <c r="Z3051" s="9">
        <v>1</v>
      </c>
      <c r="AA3051" s="10">
        <v>1</v>
      </c>
      <c r="AB3051" s="9">
        <v>0.78</v>
      </c>
      <c r="AC3051" s="9">
        <v>0.628</v>
      </c>
      <c r="AD3051" s="10">
        <v>0.42370393826353203</v>
      </c>
      <c r="AE3051" s="10">
        <v>0.40091961957892597</v>
      </c>
      <c r="AF3051" s="9">
        <v>1.0493336153550779E-2</v>
      </c>
      <c r="AG3051" s="9">
        <v>3.4341428571428571E-2</v>
      </c>
    </row>
    <row r="3052" spans="3:33">
      <c r="C3052" t="s">
        <v>420</v>
      </c>
      <c r="D3052">
        <v>2001</v>
      </c>
      <c r="E3052" s="9">
        <v>0.39770447347585114</v>
      </c>
      <c r="F3052" s="9">
        <v>1.6870799992606041E-2</v>
      </c>
      <c r="G3052" s="9">
        <v>0.45200000000000007</v>
      </c>
      <c r="H3052" s="9">
        <v>0.32499999999999996</v>
      </c>
      <c r="I3052" s="9">
        <v>0.33533333333333332</v>
      </c>
      <c r="J3052" s="9">
        <v>0.53</v>
      </c>
      <c r="K3052" s="10">
        <v>0.71575</v>
      </c>
      <c r="L3052" s="9">
        <v>0.65159999999999996</v>
      </c>
      <c r="M3052" s="9">
        <v>0.94369877905999999</v>
      </c>
      <c r="N3052" s="10">
        <v>0.22</v>
      </c>
      <c r="O3052" s="10">
        <v>0.08</v>
      </c>
      <c r="P3052" s="9">
        <v>0.67999999999999994</v>
      </c>
      <c r="Q3052" s="10">
        <v>0.40749999999999997</v>
      </c>
      <c r="R3052" s="9">
        <v>0.91</v>
      </c>
      <c r="S3052" s="9">
        <v>0.86625414634146392</v>
      </c>
      <c r="T3052" s="11">
        <v>0.92626505999999997</v>
      </c>
      <c r="U3052" s="9">
        <v>0.13422695379999999</v>
      </c>
      <c r="V3052" s="10">
        <v>0.81475744999999999</v>
      </c>
      <c r="W3052" s="9">
        <v>0</v>
      </c>
      <c r="X3052" s="9">
        <v>0</v>
      </c>
      <c r="Y3052" s="9">
        <v>0.81200000000000006</v>
      </c>
      <c r="Z3052" s="9">
        <v>1</v>
      </c>
      <c r="AA3052" s="10">
        <v>1</v>
      </c>
      <c r="AB3052" s="9">
        <v>0.78</v>
      </c>
      <c r="AC3052" s="9">
        <v>0.59499999999999997</v>
      </c>
      <c r="AD3052" s="10">
        <v>0.42841501966439799</v>
      </c>
      <c r="AE3052" s="10">
        <v>0.41047231598877804</v>
      </c>
      <c r="AF3052" s="9">
        <v>1.2557912101640221E-2</v>
      </c>
      <c r="AG3052" s="9">
        <v>3.3654600015351817E-2</v>
      </c>
    </row>
    <row r="3053" spans="3:33">
      <c r="C3053" t="s">
        <v>420</v>
      </c>
      <c r="D3053">
        <v>2002</v>
      </c>
      <c r="E3053" s="9">
        <v>0.39770447347585114</v>
      </c>
      <c r="F3053" s="9">
        <v>1.7201599985212087E-2</v>
      </c>
      <c r="G3053" s="9">
        <v>0.44399999999999995</v>
      </c>
      <c r="H3053" s="9">
        <v>0.32499999999999996</v>
      </c>
      <c r="I3053" s="9">
        <v>0.33533333333333332</v>
      </c>
      <c r="J3053" s="9">
        <v>0.53</v>
      </c>
      <c r="K3053" s="10">
        <v>0.71575</v>
      </c>
      <c r="L3053" s="9">
        <v>0.6512</v>
      </c>
      <c r="M3053" s="9">
        <v>0.94369877905999999</v>
      </c>
      <c r="N3053" s="10">
        <v>0.22</v>
      </c>
      <c r="O3053" s="10">
        <v>0.16</v>
      </c>
      <c r="P3053" s="9">
        <v>0.71</v>
      </c>
      <c r="Q3053" s="10">
        <v>0.40749999999999997</v>
      </c>
      <c r="R3053" s="9">
        <v>0.91</v>
      </c>
      <c r="S3053" s="9">
        <v>0.86749756097561004</v>
      </c>
      <c r="T3053" s="11">
        <v>0.92626505999999997</v>
      </c>
      <c r="U3053" s="9">
        <v>0.2603822321</v>
      </c>
      <c r="V3053" s="10">
        <v>0.80574167024999999</v>
      </c>
      <c r="W3053" s="9">
        <v>0</v>
      </c>
      <c r="X3053" s="9">
        <v>0</v>
      </c>
      <c r="Y3053" s="9">
        <v>0.81200000000000006</v>
      </c>
      <c r="Z3053" s="9">
        <v>1</v>
      </c>
      <c r="AA3053" s="10">
        <v>1</v>
      </c>
      <c r="AB3053" s="9">
        <v>0.78</v>
      </c>
      <c r="AC3053" s="9">
        <v>0.59599999999999997</v>
      </c>
      <c r="AD3053" s="10">
        <v>0.433126101065264</v>
      </c>
      <c r="AE3053" s="10">
        <v>0.42002501239862999</v>
      </c>
      <c r="AF3053" s="9">
        <v>1.4085236582546888E-2</v>
      </c>
      <c r="AG3053" s="9">
        <v>3.2967771459275062E-2</v>
      </c>
    </row>
    <row r="3054" spans="3:33">
      <c r="C3054" t="s">
        <v>420</v>
      </c>
      <c r="D3054">
        <v>2003</v>
      </c>
      <c r="E3054" s="9">
        <v>0.39770447347585114</v>
      </c>
      <c r="F3054" s="9">
        <v>1.7532399977818133E-2</v>
      </c>
      <c r="G3054" s="9">
        <v>0.43600000000000005</v>
      </c>
      <c r="H3054" s="9">
        <v>0.32499999999999996</v>
      </c>
      <c r="I3054" s="9">
        <v>0.33533333333333332</v>
      </c>
      <c r="J3054" s="9">
        <v>0.53</v>
      </c>
      <c r="K3054" s="10">
        <v>0.71575</v>
      </c>
      <c r="L3054" s="9">
        <v>0.65079999999999993</v>
      </c>
      <c r="M3054" s="9">
        <v>0.94523008591816671</v>
      </c>
      <c r="N3054" s="10">
        <v>0.22</v>
      </c>
      <c r="O3054" s="10">
        <v>0.15</v>
      </c>
      <c r="P3054" s="9">
        <v>0.626</v>
      </c>
      <c r="Q3054" s="10">
        <v>0.40749999999999997</v>
      </c>
      <c r="R3054" s="9">
        <v>0.91</v>
      </c>
      <c r="S3054" s="9">
        <v>0.86388048780488003</v>
      </c>
      <c r="T3054" s="11">
        <v>0.92626505999999997</v>
      </c>
      <c r="U3054" s="9">
        <v>0.31986999630000001</v>
      </c>
      <c r="V3054" s="10">
        <v>0.79672589049999998</v>
      </c>
      <c r="W3054" s="9">
        <v>0</v>
      </c>
      <c r="X3054" s="9">
        <v>0</v>
      </c>
      <c r="Y3054" s="9">
        <v>0.81200000000000006</v>
      </c>
      <c r="Z3054" s="9">
        <v>1</v>
      </c>
      <c r="AA3054" s="10">
        <v>1</v>
      </c>
      <c r="AB3054" s="9">
        <v>0.78</v>
      </c>
      <c r="AC3054" s="9">
        <v>0.55299999999999994</v>
      </c>
      <c r="AD3054" s="10">
        <v>0.48543218132190374</v>
      </c>
      <c r="AE3054" s="10">
        <v>0.42647635771524606</v>
      </c>
      <c r="AF3054" s="9">
        <v>2.3868324495120555E-2</v>
      </c>
      <c r="AG3054" s="9">
        <v>3.2280942903198308E-2</v>
      </c>
    </row>
    <row r="3055" spans="3:33">
      <c r="C3055" t="s">
        <v>420</v>
      </c>
      <c r="D3055">
        <v>2004</v>
      </c>
      <c r="E3055" s="9">
        <v>0.39770447347585114</v>
      </c>
      <c r="F3055" s="9">
        <v>1.7863199970424175E-2</v>
      </c>
      <c r="G3055" s="9">
        <v>0.42799999999999994</v>
      </c>
      <c r="H3055" s="9">
        <v>0.32499999999999996</v>
      </c>
      <c r="I3055" s="9">
        <v>0.33533333333333332</v>
      </c>
      <c r="J3055" s="9">
        <v>0.53</v>
      </c>
      <c r="K3055" s="10">
        <v>0.71575</v>
      </c>
      <c r="L3055" s="9">
        <v>0.65040000000000009</v>
      </c>
      <c r="M3055" s="9">
        <v>0.93746383165283331</v>
      </c>
      <c r="N3055" s="10">
        <v>0.22</v>
      </c>
      <c r="O3055" s="10">
        <v>0.1</v>
      </c>
      <c r="P3055" s="9">
        <v>0.54200000000000004</v>
      </c>
      <c r="Q3055" s="10">
        <v>0.40749999999999997</v>
      </c>
      <c r="R3055" s="9">
        <v>0.91</v>
      </c>
      <c r="S3055" s="9">
        <v>0.85574439024390403</v>
      </c>
      <c r="T3055" s="11">
        <v>0.92626505999999997</v>
      </c>
      <c r="U3055" s="9">
        <v>0.34239503659999998</v>
      </c>
      <c r="V3055" s="10">
        <v>0.78771011074999997</v>
      </c>
      <c r="W3055" s="9">
        <v>0</v>
      </c>
      <c r="X3055" s="9">
        <v>0</v>
      </c>
      <c r="Y3055" s="9">
        <v>0.81200000000000006</v>
      </c>
      <c r="Z3055" s="9">
        <v>1</v>
      </c>
      <c r="AA3055" s="10">
        <v>1</v>
      </c>
      <c r="AB3055" s="9">
        <v>0.78</v>
      </c>
      <c r="AC3055" s="9">
        <v>0.54899999999999993</v>
      </c>
      <c r="AD3055" s="10">
        <v>0.50098609753109946</v>
      </c>
      <c r="AE3055" s="10">
        <v>0.42003350268266393</v>
      </c>
      <c r="AF3055" s="9">
        <v>4.4973534365963672E-2</v>
      </c>
      <c r="AG3055" s="9">
        <v>3.1594114347121546E-2</v>
      </c>
    </row>
    <row r="3056" spans="3:33">
      <c r="C3056" t="s">
        <v>420</v>
      </c>
      <c r="D3056">
        <v>2005</v>
      </c>
      <c r="E3056" s="9">
        <v>0.39770447347585114</v>
      </c>
      <c r="F3056" s="9">
        <v>1.8193999963030217E-2</v>
      </c>
      <c r="G3056" s="9">
        <v>0.42000000000000004</v>
      </c>
      <c r="H3056" s="9">
        <v>0.32499999999999996</v>
      </c>
      <c r="I3056" s="9">
        <v>0.33533333333333332</v>
      </c>
      <c r="J3056" s="9">
        <v>0.53</v>
      </c>
      <c r="K3056" s="10">
        <v>0.71575</v>
      </c>
      <c r="L3056" s="9">
        <v>0.65</v>
      </c>
      <c r="M3056" s="9">
        <v>0.94095326524300005</v>
      </c>
      <c r="N3056" s="10">
        <v>0.22</v>
      </c>
      <c r="O3056" s="10">
        <v>0.13</v>
      </c>
      <c r="P3056" s="9">
        <v>0.45800000000000002</v>
      </c>
      <c r="Q3056" s="10">
        <v>0.40749999999999997</v>
      </c>
      <c r="R3056" s="9">
        <v>0.93859999999999999</v>
      </c>
      <c r="S3056" s="9">
        <v>0.84361219512195207</v>
      </c>
      <c r="T3056" s="11">
        <v>0.92626505999999997</v>
      </c>
      <c r="U3056" s="9">
        <v>0.42511703560000003</v>
      </c>
      <c r="V3056" s="10">
        <v>0.77869433099999996</v>
      </c>
      <c r="W3056" s="9">
        <v>0</v>
      </c>
      <c r="X3056" s="9">
        <v>0</v>
      </c>
      <c r="Y3056" s="9">
        <v>0.81200000000000006</v>
      </c>
      <c r="Z3056" s="9">
        <v>1</v>
      </c>
      <c r="AA3056" s="10">
        <v>1</v>
      </c>
      <c r="AB3056" s="9">
        <v>0.78</v>
      </c>
      <c r="AC3056" s="9">
        <v>0.55000000000000004</v>
      </c>
      <c r="AD3056" s="10">
        <v>0.50025405577064741</v>
      </c>
      <c r="AE3056" s="10">
        <v>0.40026324100628202</v>
      </c>
      <c r="AF3056" s="9">
        <v>8.9881302337105673E-2</v>
      </c>
      <c r="AG3056" s="9">
        <v>3.0907285791044792E-2</v>
      </c>
    </row>
    <row r="3057" spans="3:33">
      <c r="C3057" t="s">
        <v>420</v>
      </c>
      <c r="D3057">
        <v>2006</v>
      </c>
      <c r="E3057" s="9">
        <v>0.39770447347585114</v>
      </c>
      <c r="F3057" s="9">
        <v>1.8524799955636263E-2</v>
      </c>
      <c r="G3057" s="9">
        <v>0.41333333333333333</v>
      </c>
      <c r="H3057" s="9">
        <v>0.32499999999999996</v>
      </c>
      <c r="I3057" s="9">
        <v>0.33533333333333332</v>
      </c>
      <c r="J3057" s="9">
        <v>0.52333333333333343</v>
      </c>
      <c r="K3057" s="10">
        <v>0.71575</v>
      </c>
      <c r="L3057" s="9">
        <v>0.64859999999999995</v>
      </c>
      <c r="M3057" s="9">
        <v>0.94741367591083336</v>
      </c>
      <c r="N3057" s="10">
        <v>0.22</v>
      </c>
      <c r="O3057" s="10">
        <v>0.17</v>
      </c>
      <c r="P3057" s="9">
        <v>0.374</v>
      </c>
      <c r="Q3057" s="10">
        <v>0.40749999999999997</v>
      </c>
      <c r="R3057" s="9">
        <v>0.96720000000000006</v>
      </c>
      <c r="S3057" s="9">
        <v>0.82821365853658602</v>
      </c>
      <c r="T3057" s="11">
        <v>0.92626505999999997</v>
      </c>
      <c r="U3057" s="9">
        <v>0.44696223639999999</v>
      </c>
      <c r="V3057" s="10">
        <v>0.74077489200000002</v>
      </c>
      <c r="W3057" s="9">
        <v>0</v>
      </c>
      <c r="X3057" s="9">
        <v>0</v>
      </c>
      <c r="Y3057" s="9">
        <v>0.81200000000000006</v>
      </c>
      <c r="Z3057" s="9">
        <v>1</v>
      </c>
      <c r="AA3057" s="10">
        <v>1</v>
      </c>
      <c r="AB3057" s="9">
        <v>0.78</v>
      </c>
      <c r="AC3057" s="9">
        <v>0.56799999999999995</v>
      </c>
      <c r="AD3057" s="10">
        <v>0.56801841296519995</v>
      </c>
      <c r="AE3057" s="10">
        <v>0.43694850908168004</v>
      </c>
      <c r="AF3057" s="9">
        <v>0.15376223168223555</v>
      </c>
      <c r="AG3057" s="9">
        <v>3.0220457234968037E-2</v>
      </c>
    </row>
    <row r="3058" spans="3:33">
      <c r="C3058" t="s">
        <v>420</v>
      </c>
      <c r="D3058">
        <v>2007</v>
      </c>
      <c r="E3058" s="9">
        <v>0.39770447347585114</v>
      </c>
      <c r="F3058" s="9">
        <v>1.8855599948242305E-2</v>
      </c>
      <c r="G3058" s="9">
        <v>0.40666666666666662</v>
      </c>
      <c r="H3058" s="9">
        <v>0.32499999999999996</v>
      </c>
      <c r="I3058" s="9">
        <v>0.33533333333333332</v>
      </c>
      <c r="J3058" s="9">
        <v>0.51666666666666661</v>
      </c>
      <c r="K3058" s="10">
        <v>0.71575</v>
      </c>
      <c r="L3058" s="9">
        <v>0.6472</v>
      </c>
      <c r="M3058" s="9">
        <v>0.93381091212</v>
      </c>
      <c r="N3058" s="10">
        <v>0.22</v>
      </c>
      <c r="O3058" s="10">
        <v>0.19</v>
      </c>
      <c r="P3058" s="9">
        <v>0.28999999999999998</v>
      </c>
      <c r="Q3058" s="10">
        <v>0.40749999999999997</v>
      </c>
      <c r="R3058" s="9">
        <v>0.96720000000000006</v>
      </c>
      <c r="S3058" s="9">
        <v>0.81065560975609796</v>
      </c>
      <c r="T3058" s="11">
        <v>0.92626505999999997</v>
      </c>
      <c r="U3058" s="9">
        <v>0.30894916490000002</v>
      </c>
      <c r="V3058" s="10">
        <v>0.70285545299999996</v>
      </c>
      <c r="W3058" s="9">
        <v>0</v>
      </c>
      <c r="X3058" s="9">
        <v>0</v>
      </c>
      <c r="Y3058" s="9">
        <v>0.81200000000000006</v>
      </c>
      <c r="Z3058" s="9">
        <v>1</v>
      </c>
      <c r="AA3058" s="10">
        <v>1</v>
      </c>
      <c r="AB3058" s="9">
        <v>0.78</v>
      </c>
      <c r="AC3058" s="9">
        <v>0.56200000000000006</v>
      </c>
      <c r="AD3058" s="10">
        <v>0.57097160615537002</v>
      </c>
      <c r="AE3058" s="10">
        <v>0.453230112242622</v>
      </c>
      <c r="AF3058" s="9">
        <v>0.23812448614027223</v>
      </c>
      <c r="AG3058" s="9">
        <v>2.9533628678891276E-2</v>
      </c>
    </row>
    <row r="3059" spans="3:33">
      <c r="C3059" t="s">
        <v>420</v>
      </c>
      <c r="D3059">
        <v>2008</v>
      </c>
      <c r="E3059" s="9">
        <v>0.39770447347585114</v>
      </c>
      <c r="F3059" s="9">
        <v>1.918639994084835E-2</v>
      </c>
      <c r="G3059" s="9">
        <v>0.4</v>
      </c>
      <c r="H3059" s="9">
        <v>0.32499999999999996</v>
      </c>
      <c r="I3059" s="9">
        <v>0.33533333333333332</v>
      </c>
      <c r="J3059" s="9">
        <v>0.51</v>
      </c>
      <c r="K3059" s="10">
        <v>0.71575</v>
      </c>
      <c r="L3059" s="9">
        <v>0.64579999999999993</v>
      </c>
      <c r="M3059" s="9">
        <v>0.91650530785566664</v>
      </c>
      <c r="N3059" s="10">
        <v>0.22</v>
      </c>
      <c r="O3059" s="10">
        <v>0.19379999991506339</v>
      </c>
      <c r="P3059" s="9">
        <v>0.29579999987035988</v>
      </c>
      <c r="Q3059" s="10">
        <v>0.40749999999999997</v>
      </c>
      <c r="R3059" s="9">
        <v>0.96720000000000006</v>
      </c>
      <c r="S3059" s="9">
        <v>0.79208487804878203</v>
      </c>
      <c r="T3059" s="11">
        <v>0.92626505999999997</v>
      </c>
      <c r="U3059" s="9">
        <v>0.38433667730000004</v>
      </c>
      <c r="V3059" s="10">
        <v>0.66493601400000002</v>
      </c>
      <c r="W3059" s="9">
        <v>0</v>
      </c>
      <c r="X3059" s="9">
        <v>0</v>
      </c>
      <c r="Y3059" s="9">
        <v>0.81200000000000006</v>
      </c>
      <c r="Z3059" s="9">
        <v>1</v>
      </c>
      <c r="AA3059" s="10">
        <v>1</v>
      </c>
      <c r="AB3059" s="9">
        <v>0.78</v>
      </c>
      <c r="AC3059" s="9">
        <v>0.56200000000000006</v>
      </c>
      <c r="AD3059" s="10">
        <v>0.58254988660881002</v>
      </c>
      <c r="AE3059" s="10">
        <v>0.46309123067774599</v>
      </c>
      <c r="AF3059" s="9">
        <v>0.3115814040592767</v>
      </c>
      <c r="AG3059" s="9">
        <v>2.8846800122814521E-2</v>
      </c>
    </row>
    <row r="3060" spans="3:33">
      <c r="C3060" t="s">
        <v>420</v>
      </c>
      <c r="D3060">
        <v>2009</v>
      </c>
      <c r="E3060" s="9">
        <v>0.39770447347585114</v>
      </c>
      <c r="F3060" s="9">
        <v>1.9517199933454396E-2</v>
      </c>
      <c r="G3060" s="9">
        <v>0.41199999973177914</v>
      </c>
      <c r="H3060" s="9">
        <v>0.32499999999999996</v>
      </c>
      <c r="I3060" s="9">
        <v>0.33533333333333332</v>
      </c>
      <c r="J3060" s="9">
        <v>0.51979999978095293</v>
      </c>
      <c r="K3060" s="10">
        <v>0.71575</v>
      </c>
      <c r="L3060" s="9">
        <v>0.64439999999999997</v>
      </c>
      <c r="M3060" s="9">
        <v>0.91650530785566664</v>
      </c>
      <c r="N3060" s="10">
        <v>0.22</v>
      </c>
      <c r="O3060" s="10">
        <v>0.19759999983012677</v>
      </c>
      <c r="P3060" s="9">
        <v>0.30159999974071977</v>
      </c>
      <c r="Q3060" s="10">
        <v>0.40749999999999997</v>
      </c>
      <c r="R3060" s="9">
        <v>0.96720000000000006</v>
      </c>
      <c r="S3060" s="9">
        <v>0.81024318008193663</v>
      </c>
      <c r="T3060" s="11">
        <v>0.92626505999999997</v>
      </c>
      <c r="U3060" s="9">
        <v>0.50302094649999995</v>
      </c>
      <c r="V3060" s="10">
        <v>0.67823473398275047</v>
      </c>
      <c r="W3060" s="9">
        <v>0</v>
      </c>
      <c r="X3060" s="9">
        <v>0</v>
      </c>
      <c r="Y3060" s="9">
        <v>0.81200000000000006</v>
      </c>
      <c r="Z3060" s="9">
        <v>1</v>
      </c>
      <c r="AA3060" s="10">
        <v>1</v>
      </c>
      <c r="AB3060" s="9">
        <v>0.78</v>
      </c>
      <c r="AC3060" s="9">
        <v>0.56600000000000006</v>
      </c>
      <c r="AD3060" s="10">
        <v>0.60160262223886196</v>
      </c>
      <c r="AE3060" s="10">
        <v>0.44606079594107795</v>
      </c>
      <c r="AF3060" s="9">
        <v>0.37852137900779775</v>
      </c>
      <c r="AG3060" s="9">
        <v>2.8159971566737763E-2</v>
      </c>
    </row>
    <row r="3061" spans="3:33">
      <c r="C3061" t="s">
        <v>420</v>
      </c>
      <c r="D3061">
        <v>2010</v>
      </c>
      <c r="E3061" s="9">
        <v>0.39770447347585114</v>
      </c>
      <c r="F3061" s="9">
        <v>1.9847999926060438E-2</v>
      </c>
      <c r="G3061" s="9">
        <v>0.42399999946355815</v>
      </c>
      <c r="H3061" s="9">
        <v>0.32499999999999996</v>
      </c>
      <c r="I3061" s="9">
        <v>0.33533333333333332</v>
      </c>
      <c r="J3061" s="9">
        <v>0.52959999956190584</v>
      </c>
      <c r="K3061" s="10">
        <v>0.71575</v>
      </c>
      <c r="L3061" s="9">
        <v>0.65084399985596531</v>
      </c>
      <c r="M3061" s="9">
        <v>0.91650530785566664</v>
      </c>
      <c r="N3061" s="10">
        <v>0.22</v>
      </c>
      <c r="O3061" s="10">
        <v>0.20139999974519016</v>
      </c>
      <c r="P3061" s="9">
        <v>0.30739999961107967</v>
      </c>
      <c r="Q3061" s="10">
        <v>0.40749999999999997</v>
      </c>
      <c r="R3061" s="9">
        <v>0.96720000000000006</v>
      </c>
      <c r="S3061" s="9">
        <v>0.82840148211509135</v>
      </c>
      <c r="T3061" s="11">
        <v>0.92626505999999997</v>
      </c>
      <c r="U3061" s="9">
        <v>0.50805115585256599</v>
      </c>
      <c r="V3061" s="10">
        <v>0.69153345396550092</v>
      </c>
      <c r="W3061" s="9">
        <v>0</v>
      </c>
      <c r="X3061" s="9">
        <v>0</v>
      </c>
      <c r="Y3061" s="9">
        <v>0.81200000000000006</v>
      </c>
      <c r="Z3061" s="9">
        <v>1</v>
      </c>
      <c r="AA3061" s="10">
        <v>1</v>
      </c>
      <c r="AB3061" s="9">
        <v>0.78</v>
      </c>
      <c r="AC3061" s="9">
        <v>0.57999999999999996</v>
      </c>
      <c r="AD3061" s="10">
        <v>0.60058659603918341</v>
      </c>
      <c r="AE3061" s="10">
        <v>0.44660018796961082</v>
      </c>
      <c r="AF3061" s="9">
        <v>0.3747361653023259</v>
      </c>
      <c r="AG3061" s="9">
        <v>2.7473143010661005E-2</v>
      </c>
    </row>
    <row r="3062" spans="3:33">
      <c r="C3062" t="s">
        <v>422</v>
      </c>
      <c r="D3062">
        <v>1995</v>
      </c>
      <c r="E3062" s="9">
        <v>0.328224506683641</v>
      </c>
      <c r="F3062" s="9">
        <v>0.2102</v>
      </c>
      <c r="G3062" s="9">
        <v>0.20999999999999996</v>
      </c>
      <c r="H3062" s="9">
        <v>0.35</v>
      </c>
      <c r="I3062" s="9">
        <v>0.17066666666666666</v>
      </c>
      <c r="J3062" s="9">
        <v>0.57000000000000006</v>
      </c>
      <c r="K3062" s="10">
        <v>0.69216666666666671</v>
      </c>
      <c r="L3062" s="9">
        <v>0.68299999999999994</v>
      </c>
      <c r="M3062" s="9">
        <v>0.90061404807006795</v>
      </c>
      <c r="N3062" s="10">
        <v>0.44</v>
      </c>
      <c r="O3062" s="10">
        <v>0.06</v>
      </c>
      <c r="P3062" s="9">
        <v>0.2807999997586012</v>
      </c>
      <c r="Q3062" s="10">
        <v>0.40749999999999997</v>
      </c>
      <c r="R3062" s="9">
        <v>0.96008000000000004</v>
      </c>
      <c r="S3062" s="9">
        <v>0.63514975609756208</v>
      </c>
      <c r="T3062" s="11">
        <v>1</v>
      </c>
      <c r="U3062" s="9">
        <v>5.9864753940000001E-2</v>
      </c>
      <c r="V3062" s="10">
        <v>0.480487371</v>
      </c>
      <c r="W3062" s="9">
        <v>0</v>
      </c>
      <c r="X3062" s="9">
        <v>0</v>
      </c>
      <c r="Y3062" s="9">
        <v>0.58499999999999996</v>
      </c>
      <c r="Z3062" s="9">
        <v>0.57999999999999996</v>
      </c>
      <c r="AA3062" s="10">
        <v>1.5509887553315237E-2</v>
      </c>
      <c r="AB3062" s="9">
        <v>0.52</v>
      </c>
      <c r="AC3062" s="9">
        <v>0.48499999999999999</v>
      </c>
      <c r="AD3062" s="10">
        <v>0.37915256352869753</v>
      </c>
      <c r="AE3062" s="10">
        <v>0.37586686604872382</v>
      </c>
      <c r="AF3062" s="9">
        <v>5.058202496392738E-4</v>
      </c>
      <c r="AG3062" s="9">
        <v>5.6556571428571428E-2</v>
      </c>
    </row>
    <row r="3063" spans="3:33">
      <c r="C3063" t="s">
        <v>422</v>
      </c>
      <c r="D3063">
        <v>1996</v>
      </c>
      <c r="E3063" s="9">
        <v>0.328224506683641</v>
      </c>
      <c r="F3063" s="9">
        <v>0.2102</v>
      </c>
      <c r="G3063" s="9">
        <v>0.20799999999999996</v>
      </c>
      <c r="H3063" s="9">
        <v>0.35</v>
      </c>
      <c r="I3063" s="9">
        <v>0.17066666666666666</v>
      </c>
      <c r="J3063" s="9">
        <v>0.56799999999999995</v>
      </c>
      <c r="K3063" s="10">
        <v>0.69216666666666671</v>
      </c>
      <c r="L3063" s="9">
        <v>0.67879999999999996</v>
      </c>
      <c r="M3063" s="9">
        <v>0.9006060415466115</v>
      </c>
      <c r="N3063" s="10">
        <v>0.44</v>
      </c>
      <c r="O3063" s="10">
        <v>0.19</v>
      </c>
      <c r="P3063" s="9">
        <v>0.27539999987930058</v>
      </c>
      <c r="Q3063" s="10">
        <v>0.40749999999999997</v>
      </c>
      <c r="R3063" s="9">
        <v>0.95989333333333338</v>
      </c>
      <c r="S3063" s="9">
        <v>0.67924439024390393</v>
      </c>
      <c r="T3063" s="11">
        <v>1</v>
      </c>
      <c r="U3063" s="9">
        <v>3.5648137640000001E-2</v>
      </c>
      <c r="V3063" s="10">
        <v>0.49194122904999998</v>
      </c>
      <c r="W3063" s="9">
        <v>0</v>
      </c>
      <c r="X3063" s="9">
        <v>0</v>
      </c>
      <c r="Y3063" s="9">
        <v>0.58499999999999996</v>
      </c>
      <c r="Z3063" s="9">
        <v>0.57999999999999996</v>
      </c>
      <c r="AA3063" s="10">
        <v>1.5509887553315237E-2</v>
      </c>
      <c r="AB3063" s="9">
        <v>0.52599998470000009</v>
      </c>
      <c r="AC3063" s="9">
        <v>0.46700000000000003</v>
      </c>
      <c r="AD3063" s="10">
        <v>0.37668628937124798</v>
      </c>
      <c r="AE3063" s="10">
        <v>0.373333536842192</v>
      </c>
      <c r="AF3063" s="9">
        <v>5.1635817126140357E-4</v>
      </c>
      <c r="AG3063" s="9">
        <v>5.5885285714285714E-2</v>
      </c>
    </row>
    <row r="3064" spans="3:33">
      <c r="C3064" t="s">
        <v>422</v>
      </c>
      <c r="D3064">
        <v>1997</v>
      </c>
      <c r="E3064" s="9">
        <v>0.328224506683641</v>
      </c>
      <c r="F3064" s="9">
        <v>0.2102</v>
      </c>
      <c r="G3064" s="9">
        <v>0.20599999999999996</v>
      </c>
      <c r="H3064" s="9">
        <v>0.35</v>
      </c>
      <c r="I3064" s="9">
        <v>0.17066666666666666</v>
      </c>
      <c r="J3064" s="9">
        <v>0.56600000000000006</v>
      </c>
      <c r="K3064" s="10">
        <v>0.69216666666666671</v>
      </c>
      <c r="L3064" s="9">
        <v>0.67459999999999998</v>
      </c>
      <c r="M3064" s="9">
        <v>0.89929308213847869</v>
      </c>
      <c r="N3064" s="10">
        <v>0.44</v>
      </c>
      <c r="O3064" s="10">
        <v>0.09</v>
      </c>
      <c r="P3064" s="9">
        <v>0.27</v>
      </c>
      <c r="Q3064" s="10">
        <v>0.40749999999999997</v>
      </c>
      <c r="R3064" s="9">
        <v>0.95970666666666671</v>
      </c>
      <c r="S3064" s="9">
        <v>0.723534634146342</v>
      </c>
      <c r="T3064" s="11">
        <v>1</v>
      </c>
      <c r="U3064" s="9">
        <v>4.8935412559999995E-2</v>
      </c>
      <c r="V3064" s="10">
        <v>0.50339508710000003</v>
      </c>
      <c r="W3064" s="9">
        <v>0</v>
      </c>
      <c r="X3064" s="9">
        <v>0</v>
      </c>
      <c r="Y3064" s="9">
        <v>0.58499999999999996</v>
      </c>
      <c r="Z3064" s="9">
        <v>0.57999999999999996</v>
      </c>
      <c r="AA3064" s="10">
        <v>1.5509887553315237E-2</v>
      </c>
      <c r="AB3064" s="9">
        <v>0.52599998470000009</v>
      </c>
      <c r="AC3064" s="9">
        <v>0.48</v>
      </c>
      <c r="AD3064" s="10">
        <v>0.357884915010591</v>
      </c>
      <c r="AE3064" s="10">
        <v>0.35544517912725598</v>
      </c>
      <c r="AF3064" s="9">
        <v>5.2689609288353333E-4</v>
      </c>
      <c r="AG3064" s="9">
        <v>5.2599870976355143E-2</v>
      </c>
    </row>
    <row r="3065" spans="3:33">
      <c r="C3065" t="s">
        <v>422</v>
      </c>
      <c r="D3065">
        <v>1998</v>
      </c>
      <c r="E3065" s="9">
        <v>0.328224506683641</v>
      </c>
      <c r="F3065" s="9">
        <v>0.2102</v>
      </c>
      <c r="G3065" s="9">
        <v>0.20400000000000007</v>
      </c>
      <c r="H3065" s="9">
        <v>0.35</v>
      </c>
      <c r="I3065" s="9">
        <v>0.17066666666666666</v>
      </c>
      <c r="J3065" s="9">
        <v>0.56400000000000006</v>
      </c>
      <c r="K3065" s="10">
        <v>0.69216666666666671</v>
      </c>
      <c r="L3065" s="9">
        <v>0.67040000000000011</v>
      </c>
      <c r="M3065" s="9">
        <v>0.93378556910566668</v>
      </c>
      <c r="N3065" s="10">
        <v>0.44</v>
      </c>
      <c r="O3065" s="10">
        <v>0.16</v>
      </c>
      <c r="P3065" s="9">
        <v>0.21000000000000002</v>
      </c>
      <c r="Q3065" s="10">
        <v>0.40749999999999997</v>
      </c>
      <c r="R3065" s="9">
        <v>0.95952000000000004</v>
      </c>
      <c r="S3065" s="9">
        <v>0.76541902439024401</v>
      </c>
      <c r="T3065" s="11">
        <v>1</v>
      </c>
      <c r="U3065" s="9">
        <v>3.1484493449999998E-2</v>
      </c>
      <c r="V3065" s="10">
        <v>0.51484894515000001</v>
      </c>
      <c r="W3065" s="9">
        <v>0</v>
      </c>
      <c r="X3065" s="9">
        <v>0</v>
      </c>
      <c r="Y3065" s="9">
        <v>0.58499999999999996</v>
      </c>
      <c r="Z3065" s="9">
        <v>0.57999999999999996</v>
      </c>
      <c r="AA3065" s="10">
        <v>1.5509887553315237E-2</v>
      </c>
      <c r="AB3065" s="9">
        <v>0.52599998470000009</v>
      </c>
      <c r="AC3065" s="9">
        <v>0.44600000000000001</v>
      </c>
      <c r="AD3065" s="10">
        <v>0.33908354064993401</v>
      </c>
      <c r="AE3065" s="10">
        <v>0.33755682141232002</v>
      </c>
      <c r="AF3065" s="9">
        <v>1.7236900531671111E-3</v>
      </c>
      <c r="AG3065" s="9">
        <v>4.9314456238424571E-2</v>
      </c>
    </row>
    <row r="3066" spans="3:33">
      <c r="C3066" t="s">
        <v>422</v>
      </c>
      <c r="D3066">
        <v>1999</v>
      </c>
      <c r="E3066" s="9">
        <v>0.328224506683641</v>
      </c>
      <c r="F3066" s="9">
        <v>0.2102</v>
      </c>
      <c r="G3066" s="9">
        <v>0.20200000000000007</v>
      </c>
      <c r="H3066" s="9">
        <v>0.35</v>
      </c>
      <c r="I3066" s="9">
        <v>0.17066666666666666</v>
      </c>
      <c r="J3066" s="9">
        <v>0.56200000000000006</v>
      </c>
      <c r="K3066" s="10">
        <v>0.69216666666666671</v>
      </c>
      <c r="L3066" s="9">
        <v>0.66620000000000001</v>
      </c>
      <c r="M3066" s="9">
        <v>0.93378556910566668</v>
      </c>
      <c r="N3066" s="10">
        <v>0.44</v>
      </c>
      <c r="O3066" s="10">
        <v>0.15</v>
      </c>
      <c r="P3066" s="9">
        <v>0.15</v>
      </c>
      <c r="Q3066" s="10">
        <v>0.40749999999999997</v>
      </c>
      <c r="R3066" s="9">
        <v>0.95933333333333337</v>
      </c>
      <c r="S3066" s="9">
        <v>0.80280487804878209</v>
      </c>
      <c r="T3066" s="11">
        <v>1</v>
      </c>
      <c r="U3066" s="9">
        <v>3.931791556E-2</v>
      </c>
      <c r="V3066" s="10">
        <v>0.5263028032</v>
      </c>
      <c r="W3066" s="9">
        <v>0</v>
      </c>
      <c r="X3066" s="9">
        <v>0</v>
      </c>
      <c r="Y3066" s="9">
        <v>0.58499999999999996</v>
      </c>
      <c r="Z3066" s="9">
        <v>0.57999999999999996</v>
      </c>
      <c r="AA3066" s="10">
        <v>1.5509887553315237E-2</v>
      </c>
      <c r="AB3066" s="9">
        <v>0.59699998852500002</v>
      </c>
      <c r="AC3066" s="9">
        <v>0.47200000000000003</v>
      </c>
      <c r="AD3066" s="10">
        <v>0.278572273074432</v>
      </c>
      <c r="AE3066" s="10">
        <v>0.300675804234174</v>
      </c>
      <c r="AF3066" s="9">
        <v>1.5628634331130001E-2</v>
      </c>
      <c r="AG3066" s="9">
        <v>4.6029041500494E-2</v>
      </c>
    </row>
    <row r="3067" spans="3:33">
      <c r="C3067" t="s">
        <v>422</v>
      </c>
      <c r="D3067">
        <v>2000</v>
      </c>
      <c r="E3067" s="9">
        <v>0.328224506683641</v>
      </c>
      <c r="F3067" s="9">
        <v>0.2102</v>
      </c>
      <c r="G3067" s="9">
        <v>0.19999999999999996</v>
      </c>
      <c r="H3067" s="9">
        <v>0.35</v>
      </c>
      <c r="I3067" s="9">
        <v>0.17066666666666666</v>
      </c>
      <c r="J3067" s="9">
        <v>0.56000000000000005</v>
      </c>
      <c r="K3067" s="10">
        <v>0.69216666666666671</v>
      </c>
      <c r="L3067" s="9">
        <v>0.66200000000000003</v>
      </c>
      <c r="M3067" s="9">
        <v>0.93378556910566668</v>
      </c>
      <c r="N3067" s="10">
        <v>0.44</v>
      </c>
      <c r="O3067" s="10">
        <v>0.05</v>
      </c>
      <c r="P3067" s="9">
        <v>0.185</v>
      </c>
      <c r="Q3067" s="10">
        <v>0.40749999999999997</v>
      </c>
      <c r="R3067" s="9">
        <v>0.9591466666666667</v>
      </c>
      <c r="S3067" s="9">
        <v>0.83356195121951404</v>
      </c>
      <c r="T3067" s="11">
        <v>1</v>
      </c>
      <c r="U3067" s="9">
        <v>1.29761411E-2</v>
      </c>
      <c r="V3067" s="10">
        <v>0.53775666124999999</v>
      </c>
      <c r="W3067" s="9">
        <v>0</v>
      </c>
      <c r="X3067" s="9">
        <v>0</v>
      </c>
      <c r="Y3067" s="9">
        <v>0.58499999999999996</v>
      </c>
      <c r="Z3067" s="9">
        <v>0.57999999999999996</v>
      </c>
      <c r="AA3067" s="10">
        <v>1.5509887553315237E-2</v>
      </c>
      <c r="AB3067" s="9">
        <v>0.66799999234999996</v>
      </c>
      <c r="AC3067" s="9">
        <v>0.48700000000000004</v>
      </c>
      <c r="AD3067" s="10">
        <v>0.21806100549892998</v>
      </c>
      <c r="AE3067" s="10">
        <v>0.26379478705602799</v>
      </c>
      <c r="AF3067" s="9">
        <v>2.376852279006867E-2</v>
      </c>
      <c r="AG3067" s="9">
        <v>5.1053448556346567E-2</v>
      </c>
    </row>
    <row r="3068" spans="3:33">
      <c r="C3068" t="s">
        <v>422</v>
      </c>
      <c r="D3068">
        <v>2001</v>
      </c>
      <c r="E3068" s="9">
        <v>0.328224506683641</v>
      </c>
      <c r="F3068" s="9">
        <v>0.2102</v>
      </c>
      <c r="G3068" s="9">
        <v>0.19599999999999995</v>
      </c>
      <c r="H3068" s="9">
        <v>0.35</v>
      </c>
      <c r="I3068" s="9">
        <v>0.17066666666666666</v>
      </c>
      <c r="J3068" s="9">
        <v>0.56000000000000005</v>
      </c>
      <c r="K3068" s="10">
        <v>0.69216666666666671</v>
      </c>
      <c r="L3068" s="9">
        <v>0.65780000000000005</v>
      </c>
      <c r="M3068" s="9">
        <v>0.93378556910566668</v>
      </c>
      <c r="N3068" s="10">
        <v>0.44</v>
      </c>
      <c r="O3068" s="10">
        <v>0.05</v>
      </c>
      <c r="P3068" s="9">
        <v>0.22000000000000003</v>
      </c>
      <c r="Q3068" s="10">
        <v>0.40749999999999997</v>
      </c>
      <c r="R3068" s="9">
        <v>0.95896000000000003</v>
      </c>
      <c r="S3068" s="9">
        <v>0.85626000000000002</v>
      </c>
      <c r="T3068" s="11">
        <v>1</v>
      </c>
      <c r="U3068" s="9">
        <v>5.483887413E-2</v>
      </c>
      <c r="V3068" s="10">
        <v>0.55048395210000001</v>
      </c>
      <c r="W3068" s="9">
        <v>0</v>
      </c>
      <c r="X3068" s="9">
        <v>0</v>
      </c>
      <c r="Y3068" s="9">
        <v>0.58499999999999996</v>
      </c>
      <c r="Z3068" s="9">
        <v>0.57999999999999996</v>
      </c>
      <c r="AA3068" s="10">
        <v>1.5509887553315237E-2</v>
      </c>
      <c r="AB3068" s="9">
        <v>0.73899999617500001</v>
      </c>
      <c r="AC3068" s="9">
        <v>0.38799999999999996</v>
      </c>
      <c r="AD3068" s="10">
        <v>0.18735225433195701</v>
      </c>
      <c r="AE3068" s="10">
        <v>0.23855113839464198</v>
      </c>
      <c r="AF3068" s="9">
        <v>2.7905917557877333E-2</v>
      </c>
      <c r="AG3068" s="9">
        <v>6.0591774032608278E-2</v>
      </c>
    </row>
    <row r="3069" spans="3:33">
      <c r="C3069" t="s">
        <v>422</v>
      </c>
      <c r="D3069">
        <v>2002</v>
      </c>
      <c r="E3069" s="9">
        <v>0.328224506683641</v>
      </c>
      <c r="F3069" s="9">
        <v>0.2102</v>
      </c>
      <c r="G3069" s="9">
        <v>0.19200000000000006</v>
      </c>
      <c r="H3069" s="9">
        <v>0.35</v>
      </c>
      <c r="I3069" s="9">
        <v>0.17066666666666666</v>
      </c>
      <c r="J3069" s="9">
        <v>0.56000000000000005</v>
      </c>
      <c r="K3069" s="10">
        <v>0.69216666666666671</v>
      </c>
      <c r="L3069" s="9">
        <v>0.65359999999999996</v>
      </c>
      <c r="M3069" s="9">
        <v>0.93378556910566668</v>
      </c>
      <c r="N3069" s="10">
        <v>0.44</v>
      </c>
      <c r="O3069" s="10">
        <v>0.34</v>
      </c>
      <c r="P3069" s="9">
        <v>0.255</v>
      </c>
      <c r="Q3069" s="10">
        <v>0.40749999999999997</v>
      </c>
      <c r="R3069" s="9">
        <v>0.95877333333333337</v>
      </c>
      <c r="S3069" s="9">
        <v>0.87101853658536599</v>
      </c>
      <c r="T3069" s="11">
        <v>1</v>
      </c>
      <c r="U3069" s="9">
        <v>5.5935651588085111E-2</v>
      </c>
      <c r="V3069" s="10">
        <v>0.56321124295000002</v>
      </c>
      <c r="W3069" s="9">
        <v>0</v>
      </c>
      <c r="X3069" s="9">
        <v>0</v>
      </c>
      <c r="Y3069" s="9">
        <v>0.58499999999999996</v>
      </c>
      <c r="Z3069" s="9">
        <v>0.57999999999999996</v>
      </c>
      <c r="AA3069" s="10">
        <v>1.5509887553315237E-2</v>
      </c>
      <c r="AB3069" s="9">
        <v>0.81</v>
      </c>
      <c r="AC3069" s="9">
        <v>0.36700000000000005</v>
      </c>
      <c r="AD3069" s="10">
        <v>0.15664350316498399</v>
      </c>
      <c r="AE3069" s="10">
        <v>0.213307489733256</v>
      </c>
      <c r="AF3069" s="9">
        <v>3.0071199486861887E-2</v>
      </c>
      <c r="AG3069" s="9">
        <v>5.9836758256853563E-2</v>
      </c>
    </row>
    <row r="3070" spans="3:33">
      <c r="C3070" t="s">
        <v>422</v>
      </c>
      <c r="D3070">
        <v>2003</v>
      </c>
      <c r="E3070" s="9">
        <v>0.328224506683641</v>
      </c>
      <c r="F3070" s="9">
        <v>0.2102</v>
      </c>
      <c r="G3070" s="9">
        <v>0.18799999999999994</v>
      </c>
      <c r="H3070" s="9">
        <v>0.35</v>
      </c>
      <c r="I3070" s="9">
        <v>0.17066666666666666</v>
      </c>
      <c r="J3070" s="9">
        <v>0.56000000000000005</v>
      </c>
      <c r="K3070" s="10">
        <v>0.69216666666666671</v>
      </c>
      <c r="L3070" s="9">
        <v>0.64939999999999998</v>
      </c>
      <c r="M3070" s="9">
        <v>0.9257967479675</v>
      </c>
      <c r="N3070" s="10">
        <v>0.44</v>
      </c>
      <c r="O3070" s="10">
        <v>0.3</v>
      </c>
      <c r="P3070" s="9">
        <v>0.28999999999999998</v>
      </c>
      <c r="Q3070" s="10">
        <v>0.40749999999999997</v>
      </c>
      <c r="R3070" s="9">
        <v>0.9585866666666667</v>
      </c>
      <c r="S3070" s="9">
        <v>0.87825658536585394</v>
      </c>
      <c r="T3070" s="11">
        <v>1</v>
      </c>
      <c r="U3070" s="9">
        <v>5.7032429046170223E-2</v>
      </c>
      <c r="V3070" s="10">
        <v>0.57593853379999993</v>
      </c>
      <c r="W3070" s="9">
        <v>0</v>
      </c>
      <c r="X3070" s="9">
        <v>0</v>
      </c>
      <c r="Y3070" s="9">
        <v>0.58499999999999996</v>
      </c>
      <c r="Z3070" s="9">
        <v>0.57999999999999996</v>
      </c>
      <c r="AA3070" s="10">
        <v>1.5509887553315237E-2</v>
      </c>
      <c r="AB3070" s="9">
        <v>0.81379999991506335</v>
      </c>
      <c r="AC3070" s="9">
        <v>0.36700000000000005</v>
      </c>
      <c r="AD3070" s="10">
        <v>0.20285969588122202</v>
      </c>
      <c r="AE3070" s="10">
        <v>0.220875902357416</v>
      </c>
      <c r="AF3070" s="9">
        <v>3.2298201255813445E-2</v>
      </c>
      <c r="AG3070" s="9">
        <v>5.4246366699360567E-2</v>
      </c>
    </row>
    <row r="3071" spans="3:33">
      <c r="C3071" t="s">
        <v>422</v>
      </c>
      <c r="D3071">
        <v>2004</v>
      </c>
      <c r="E3071" s="9">
        <v>0.328224506683641</v>
      </c>
      <c r="F3071" s="9">
        <v>0.2102</v>
      </c>
      <c r="G3071" s="9">
        <v>0.18400000000000005</v>
      </c>
      <c r="H3071" s="9">
        <v>0.35</v>
      </c>
      <c r="I3071" s="9">
        <v>0.17066666666666666</v>
      </c>
      <c r="J3071" s="9">
        <v>0.56000000000000005</v>
      </c>
      <c r="K3071" s="10">
        <v>0.69216666666666671</v>
      </c>
      <c r="L3071" s="9">
        <v>0.6452</v>
      </c>
      <c r="M3071" s="9">
        <v>0.95742011834316665</v>
      </c>
      <c r="N3071" s="10">
        <v>0.44</v>
      </c>
      <c r="O3071" s="10">
        <v>0.31</v>
      </c>
      <c r="P3071" s="9">
        <v>0.30499999999999999</v>
      </c>
      <c r="Q3071" s="10">
        <v>0.40749999999999997</v>
      </c>
      <c r="R3071" s="9">
        <v>0.95840000000000003</v>
      </c>
      <c r="S3071" s="9">
        <v>0.87804048780487998</v>
      </c>
      <c r="T3071" s="11">
        <v>1</v>
      </c>
      <c r="U3071" s="9">
        <v>5.8129206504255342E-2</v>
      </c>
      <c r="V3071" s="10">
        <v>0.58866582464999995</v>
      </c>
      <c r="W3071" s="9">
        <v>0</v>
      </c>
      <c r="X3071" s="9">
        <v>0</v>
      </c>
      <c r="Y3071" s="9">
        <v>0.58499999999999996</v>
      </c>
      <c r="Z3071" s="9">
        <v>0.57999999999999996</v>
      </c>
      <c r="AA3071" s="10">
        <v>1.5509887553315237E-2</v>
      </c>
      <c r="AB3071" s="9">
        <v>0.81759999983012677</v>
      </c>
      <c r="AC3071" s="9">
        <v>0.34399999999999997</v>
      </c>
      <c r="AD3071" s="10">
        <v>0.19572968475248201</v>
      </c>
      <c r="AE3071" s="10">
        <v>0.20247155899707198</v>
      </c>
      <c r="AF3071" s="9">
        <v>3.7867335366746441E-2</v>
      </c>
      <c r="AG3071" s="9">
        <v>5.2840294634523E-2</v>
      </c>
    </row>
    <row r="3072" spans="3:33">
      <c r="C3072" t="s">
        <v>422</v>
      </c>
      <c r="D3072">
        <v>2005</v>
      </c>
      <c r="E3072" s="9">
        <v>0.328224506683641</v>
      </c>
      <c r="F3072" s="9">
        <v>0.2102</v>
      </c>
      <c r="G3072" s="9">
        <v>0.18000000000000005</v>
      </c>
      <c r="H3072" s="9">
        <v>0.35</v>
      </c>
      <c r="I3072" s="9">
        <v>0.17066666666666666</v>
      </c>
      <c r="J3072" s="9">
        <v>0.56000000000000005</v>
      </c>
      <c r="K3072" s="10">
        <v>0.69216666666666671</v>
      </c>
      <c r="L3072" s="9">
        <v>0.6409999999999999</v>
      </c>
      <c r="M3072" s="9">
        <v>0.95928256704983328</v>
      </c>
      <c r="N3072" s="10">
        <v>0.44</v>
      </c>
      <c r="O3072" s="10">
        <v>0.11</v>
      </c>
      <c r="P3072" s="9">
        <v>0.32</v>
      </c>
      <c r="Q3072" s="10">
        <v>0.40749999999999997</v>
      </c>
      <c r="R3072" s="9">
        <v>0.95840000000000003</v>
      </c>
      <c r="S3072" s="9">
        <v>0.87068390243902605</v>
      </c>
      <c r="T3072" s="11">
        <v>1</v>
      </c>
      <c r="U3072" s="9">
        <v>5.9225983962340453E-2</v>
      </c>
      <c r="V3072" s="10">
        <v>0.60139311549999996</v>
      </c>
      <c r="W3072" s="9">
        <v>0</v>
      </c>
      <c r="X3072" s="9">
        <v>0</v>
      </c>
      <c r="Y3072" s="9">
        <v>0.58499999999999996</v>
      </c>
      <c r="Z3072" s="9">
        <v>0.57999999999999996</v>
      </c>
      <c r="AA3072" s="10">
        <v>1.5509887553315237E-2</v>
      </c>
      <c r="AB3072" s="9">
        <v>0.82139999974519018</v>
      </c>
      <c r="AC3072" s="9">
        <v>0.35200000000000004</v>
      </c>
      <c r="AD3072" s="10">
        <v>0.17830930758314398</v>
      </c>
      <c r="AE3072" s="10">
        <v>0.17726806947039001</v>
      </c>
      <c r="AF3072" s="9">
        <v>5.7635773122739001E-2</v>
      </c>
      <c r="AG3072" s="9">
        <v>5.1434222569685432E-2</v>
      </c>
    </row>
    <row r="3073" spans="3:33">
      <c r="C3073" t="s">
        <v>422</v>
      </c>
      <c r="D3073">
        <v>2006</v>
      </c>
      <c r="E3073" s="9">
        <v>0.328224506683641</v>
      </c>
      <c r="F3073" s="9">
        <v>0.2102</v>
      </c>
      <c r="G3073" s="9">
        <v>0.18000000000000005</v>
      </c>
      <c r="H3073" s="9">
        <v>0.35</v>
      </c>
      <c r="I3073" s="9">
        <v>0.17066666666666666</v>
      </c>
      <c r="J3073" s="9">
        <v>0.56000000000000005</v>
      </c>
      <c r="K3073" s="10">
        <v>0.69216666666666671</v>
      </c>
      <c r="L3073" s="9">
        <v>0.63619999999999999</v>
      </c>
      <c r="M3073" s="9">
        <v>0.93823975791433334</v>
      </c>
      <c r="N3073" s="10">
        <v>0.44</v>
      </c>
      <c r="O3073" s="10">
        <v>0.41</v>
      </c>
      <c r="P3073" s="9">
        <v>0.32639999985694884</v>
      </c>
      <c r="Q3073" s="10">
        <v>0.40749999999999997</v>
      </c>
      <c r="R3073" s="9">
        <v>0.95840000000000003</v>
      </c>
      <c r="S3073" s="9">
        <v>0.85684682926829392</v>
      </c>
      <c r="T3073" s="11">
        <v>1</v>
      </c>
      <c r="U3073" s="9">
        <v>6.0322761420425558E-2</v>
      </c>
      <c r="V3073" s="10">
        <v>0.59813105158333335</v>
      </c>
      <c r="W3073" s="9">
        <v>0</v>
      </c>
      <c r="X3073" s="9">
        <v>0</v>
      </c>
      <c r="Y3073" s="9">
        <v>0.58499999999999996</v>
      </c>
      <c r="Z3073" s="9">
        <v>0.57999999999999996</v>
      </c>
      <c r="AA3073" s="10">
        <v>1.5509887553315237E-2</v>
      </c>
      <c r="AB3073" s="9">
        <v>0.82519999966025348</v>
      </c>
      <c r="AC3073" s="9">
        <v>0.33500000000000002</v>
      </c>
      <c r="AD3073" s="10">
        <v>0.29496145364910997</v>
      </c>
      <c r="AE3073" s="10">
        <v>0.201496277890968</v>
      </c>
      <c r="AF3073" s="9">
        <v>7.5725892932116776E-2</v>
      </c>
      <c r="AG3073" s="9">
        <v>5.0028150504847851E-2</v>
      </c>
    </row>
    <row r="3074" spans="3:33">
      <c r="C3074" t="s">
        <v>422</v>
      </c>
      <c r="D3074">
        <v>2007</v>
      </c>
      <c r="E3074" s="9">
        <v>0.328224506683641</v>
      </c>
      <c r="F3074" s="9">
        <v>0.2102</v>
      </c>
      <c r="G3074" s="9">
        <v>0.18000000000000005</v>
      </c>
      <c r="H3074" s="9">
        <v>0.35</v>
      </c>
      <c r="I3074" s="9">
        <v>0.17066666666666666</v>
      </c>
      <c r="J3074" s="9">
        <v>0.56000000000000005</v>
      </c>
      <c r="K3074" s="10">
        <v>0.69216666666666671</v>
      </c>
      <c r="L3074" s="9">
        <v>0.63139999999999996</v>
      </c>
      <c r="M3074" s="9">
        <v>0.94965502793300005</v>
      </c>
      <c r="N3074" s="10">
        <v>0.44</v>
      </c>
      <c r="O3074" s="10">
        <v>0.28000000000000003</v>
      </c>
      <c r="P3074" s="9">
        <v>0.33279999971389773</v>
      </c>
      <c r="Q3074" s="10">
        <v>0.40749999999999997</v>
      </c>
      <c r="R3074" s="9">
        <v>0.95840000000000003</v>
      </c>
      <c r="S3074" s="9">
        <v>0.83799365853658603</v>
      </c>
      <c r="T3074" s="11">
        <v>1</v>
      </c>
      <c r="U3074" s="9">
        <v>6.1419538878510677E-2</v>
      </c>
      <c r="V3074" s="10">
        <v>0.59486898766666663</v>
      </c>
      <c r="W3074" s="9">
        <v>0</v>
      </c>
      <c r="X3074" s="9">
        <v>0</v>
      </c>
      <c r="Y3074" s="9">
        <v>0.58499999999999996</v>
      </c>
      <c r="Z3074" s="9">
        <v>0.57999999999999996</v>
      </c>
      <c r="AA3074" s="10">
        <v>1.5509887553315237E-2</v>
      </c>
      <c r="AB3074" s="9">
        <v>0.82899999957531689</v>
      </c>
      <c r="AC3074" s="9">
        <v>0.32</v>
      </c>
      <c r="AD3074" s="10">
        <v>0.24321048796525399</v>
      </c>
      <c r="AE3074" s="10">
        <v>0.194178521505774</v>
      </c>
      <c r="AF3074" s="9">
        <v>0.10939142268906811</v>
      </c>
      <c r="AG3074" s="9">
        <v>4.8622078440010284E-2</v>
      </c>
    </row>
    <row r="3075" spans="3:33">
      <c r="C3075" t="s">
        <v>422</v>
      </c>
      <c r="D3075">
        <v>2008</v>
      </c>
      <c r="E3075" s="9">
        <v>0.328224506683641</v>
      </c>
      <c r="F3075" s="9">
        <v>0.2102</v>
      </c>
      <c r="G3075" s="9">
        <v>0.18000000000000005</v>
      </c>
      <c r="H3075" s="9">
        <v>0.35</v>
      </c>
      <c r="I3075" s="9">
        <v>0.17066666666666666</v>
      </c>
      <c r="J3075" s="9">
        <v>0.56000000000000005</v>
      </c>
      <c r="K3075" s="10">
        <v>0.69216666666666671</v>
      </c>
      <c r="L3075" s="9">
        <v>0.62659999999999993</v>
      </c>
      <c r="M3075" s="9">
        <v>0.95348838248433332</v>
      </c>
      <c r="N3075" s="10">
        <v>0.44</v>
      </c>
      <c r="O3075" s="10">
        <v>0.28559999987483026</v>
      </c>
      <c r="P3075" s="9">
        <v>0.33919999957084657</v>
      </c>
      <c r="Q3075" s="10">
        <v>0.40749999999999997</v>
      </c>
      <c r="R3075" s="9">
        <v>0.95840000000000003</v>
      </c>
      <c r="S3075" s="9">
        <v>0.81571170731707399</v>
      </c>
      <c r="T3075" s="11">
        <v>1</v>
      </c>
      <c r="U3075" s="9">
        <v>6.2516316336595781E-2</v>
      </c>
      <c r="V3075" s="10">
        <v>0.59160692375000001</v>
      </c>
      <c r="W3075" s="9">
        <v>0</v>
      </c>
      <c r="X3075" s="9">
        <v>0</v>
      </c>
      <c r="Y3075" s="9">
        <v>0.58499999999999996</v>
      </c>
      <c r="Z3075" s="9">
        <v>0.57999999999999996</v>
      </c>
      <c r="AA3075" s="10">
        <v>1.5509887553315237E-2</v>
      </c>
      <c r="AB3075" s="9">
        <v>0.8327999994903803</v>
      </c>
      <c r="AC3075" s="9">
        <v>0.29499999999999998</v>
      </c>
      <c r="AD3075" s="10">
        <v>0.223663409120788</v>
      </c>
      <c r="AE3075" s="10">
        <v>0.19247285158543401</v>
      </c>
      <c r="AF3075" s="9">
        <v>0.14752441140517333</v>
      </c>
      <c r="AG3075" s="9">
        <v>4.7216006375172717E-2</v>
      </c>
    </row>
    <row r="3076" spans="3:33">
      <c r="C3076" t="s">
        <v>422</v>
      </c>
      <c r="D3076">
        <v>2009</v>
      </c>
      <c r="E3076" s="9">
        <v>0.328224506683641</v>
      </c>
      <c r="F3076" s="9">
        <v>0.2102</v>
      </c>
      <c r="G3076" s="9">
        <v>0.19639999963343147</v>
      </c>
      <c r="H3076" s="9">
        <v>0.35</v>
      </c>
      <c r="I3076" s="9">
        <v>0.17066666666666666</v>
      </c>
      <c r="J3076" s="9">
        <v>0.56879999980330465</v>
      </c>
      <c r="K3076" s="10">
        <v>0.69216666666666671</v>
      </c>
      <c r="L3076" s="9">
        <v>0.62180000000000002</v>
      </c>
      <c r="M3076" s="9">
        <v>0.95348838248433332</v>
      </c>
      <c r="N3076" s="10">
        <v>0.44</v>
      </c>
      <c r="O3076" s="10">
        <v>0.29119999974966054</v>
      </c>
      <c r="P3076" s="9">
        <v>0.34559999942779546</v>
      </c>
      <c r="Q3076" s="10">
        <v>0.40749999999999997</v>
      </c>
      <c r="R3076" s="9">
        <v>0.95840000000000003</v>
      </c>
      <c r="S3076" s="9">
        <v>0.83339747277542475</v>
      </c>
      <c r="T3076" s="11">
        <v>1</v>
      </c>
      <c r="U3076" s="9">
        <v>6.36130937946809E-2</v>
      </c>
      <c r="V3076" s="10">
        <v>0.6034390619605311</v>
      </c>
      <c r="W3076" s="9">
        <v>0</v>
      </c>
      <c r="X3076" s="9">
        <v>0</v>
      </c>
      <c r="Y3076" s="9">
        <v>0.58499999999999996</v>
      </c>
      <c r="Z3076" s="9">
        <v>0.57999999999999996</v>
      </c>
      <c r="AA3076" s="10">
        <v>1.5509887553315237E-2</v>
      </c>
      <c r="AB3076" s="9">
        <v>0.83659999940544361</v>
      </c>
      <c r="AC3076" s="9">
        <v>0.22699999999999998</v>
      </c>
      <c r="AD3076" s="10">
        <v>0.21276248985528001</v>
      </c>
      <c r="AE3076" s="10">
        <v>0.18926727012312</v>
      </c>
      <c r="AF3076" s="9">
        <v>0.26538294785994332</v>
      </c>
      <c r="AG3076" s="9">
        <v>4.5809934310335143E-2</v>
      </c>
    </row>
    <row r="3077" spans="3:33">
      <c r="C3077" t="s">
        <v>422</v>
      </c>
      <c r="D3077">
        <v>2010</v>
      </c>
      <c r="E3077" s="9">
        <v>0.328224506683641</v>
      </c>
      <c r="F3077" s="9">
        <v>0.2102</v>
      </c>
      <c r="G3077" s="9">
        <v>0.21279999926686288</v>
      </c>
      <c r="H3077" s="9">
        <v>0.35</v>
      </c>
      <c r="I3077" s="9">
        <v>0.17066666666666666</v>
      </c>
      <c r="J3077" s="9">
        <v>0.57759999960660935</v>
      </c>
      <c r="K3077" s="10">
        <v>0.69216666666666671</v>
      </c>
      <c r="L3077" s="9">
        <v>0.62801799986101681</v>
      </c>
      <c r="M3077" s="9">
        <v>0.95348838248433332</v>
      </c>
      <c r="N3077" s="10">
        <v>0.44</v>
      </c>
      <c r="O3077" s="10">
        <v>0.29679999962449077</v>
      </c>
      <c r="P3077" s="9">
        <v>0.35199999928474429</v>
      </c>
      <c r="Q3077" s="10">
        <v>0.40749999999999997</v>
      </c>
      <c r="R3077" s="9">
        <v>0.95840000000000003</v>
      </c>
      <c r="S3077" s="9">
        <v>0.85108323823377563</v>
      </c>
      <c r="T3077" s="11">
        <v>1</v>
      </c>
      <c r="U3077" s="9">
        <v>6.4709871252766019E-2</v>
      </c>
      <c r="V3077" s="10">
        <v>0.61527120017106218</v>
      </c>
      <c r="W3077" s="9">
        <v>0</v>
      </c>
      <c r="X3077" s="9">
        <v>0</v>
      </c>
      <c r="Y3077" s="9">
        <v>0.58499999999999996</v>
      </c>
      <c r="Z3077" s="9">
        <v>0.57999999999999996</v>
      </c>
      <c r="AA3077" s="10">
        <v>1.5509887553315237E-2</v>
      </c>
      <c r="AB3077" s="9">
        <v>0.84039999932050702</v>
      </c>
      <c r="AC3077" s="9">
        <v>0.214</v>
      </c>
      <c r="AD3077" s="10">
        <v>0.21563486489252465</v>
      </c>
      <c r="AE3077" s="10">
        <v>0.19237459735243459</v>
      </c>
      <c r="AF3077" s="9">
        <v>0.2627291184406616</v>
      </c>
      <c r="AG3077" s="9">
        <v>4.5351834977471119E-2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C2:F2610"/>
  <sheetViews>
    <sheetView workbookViewId="0">
      <selection activeCell="C2" sqref="C2:D2610"/>
    </sheetView>
  </sheetViews>
  <sheetFormatPr baseColWidth="10" defaultRowHeight="15" x14ac:dyDescent="0"/>
  <sheetData>
    <row r="2" spans="3:6">
      <c r="C2" t="s">
        <v>645</v>
      </c>
      <c r="D2" t="s">
        <v>644</v>
      </c>
    </row>
    <row r="3" spans="3:6">
      <c r="C3" s="38">
        <v>8.1903759675868297</v>
      </c>
      <c r="D3" s="11">
        <v>0.37968015374873421</v>
      </c>
      <c r="F3" s="38"/>
    </row>
    <row r="4" spans="3:6">
      <c r="C4" s="38">
        <v>8.2864016799553415</v>
      </c>
      <c r="D4" s="11">
        <v>0.40031613854494907</v>
      </c>
      <c r="F4" s="38"/>
    </row>
    <row r="5" spans="3:6">
      <c r="C5" s="38">
        <v>8.1849818068426341</v>
      </c>
      <c r="D5" s="11">
        <v>0.39859229474554647</v>
      </c>
      <c r="F5" s="38"/>
    </row>
    <row r="6" spans="3:6">
      <c r="C6" s="38">
        <v>8.3081688332110915</v>
      </c>
      <c r="D6" s="11">
        <v>0.38875485403014526</v>
      </c>
      <c r="F6" s="38"/>
    </row>
    <row r="7" spans="3:6">
      <c r="C7" s="38">
        <v>8.4062661440392183</v>
      </c>
      <c r="D7" s="11">
        <v>0.38830270976046022</v>
      </c>
      <c r="F7" s="38"/>
    </row>
    <row r="8" spans="3:6">
      <c r="C8" s="38">
        <v>8.4774741093043158</v>
      </c>
      <c r="D8" s="11">
        <v>0.39118156236130153</v>
      </c>
      <c r="F8" s="38"/>
    </row>
    <row r="9" spans="3:6">
      <c r="C9" s="38">
        <v>8.5445373469213575</v>
      </c>
      <c r="D9" s="11">
        <v>0.42995770109679243</v>
      </c>
      <c r="F9" s="38"/>
    </row>
    <row r="10" spans="3:6">
      <c r="C10" s="38">
        <v>8.5708796430305316</v>
      </c>
      <c r="D10" s="11">
        <v>0.45908649811226243</v>
      </c>
      <c r="F10" s="38"/>
    </row>
    <row r="11" spans="3:6">
      <c r="C11" s="38">
        <v>8.6229218529224241</v>
      </c>
      <c r="D11" s="11">
        <v>0.4774514158300241</v>
      </c>
      <c r="F11" s="38"/>
    </row>
    <row r="12" spans="3:6">
      <c r="C12" s="38">
        <v>8.6763858952788979</v>
      </c>
      <c r="D12" s="11">
        <v>0.4884479356591036</v>
      </c>
      <c r="F12" s="38"/>
    </row>
    <row r="13" spans="3:6">
      <c r="C13" s="38">
        <v>8.7260930259140306</v>
      </c>
      <c r="D13" s="11">
        <v>0.50025367468541015</v>
      </c>
      <c r="F13" s="38"/>
    </row>
    <row r="14" spans="3:6">
      <c r="C14" s="38">
        <v>8.7712980102336733</v>
      </c>
      <c r="D14" s="11">
        <v>0.53511718199122871</v>
      </c>
      <c r="F14" s="38"/>
    </row>
    <row r="15" spans="3:6">
      <c r="C15" s="38">
        <v>8.8261429808268907</v>
      </c>
      <c r="D15" s="11">
        <v>0.56247560544826991</v>
      </c>
      <c r="F15" s="38"/>
    </row>
    <row r="16" spans="3:6">
      <c r="C16" s="38">
        <v>8.8950113020533372</v>
      </c>
      <c r="D16" s="11">
        <v>0.59541301666714497</v>
      </c>
      <c r="F16" s="38"/>
    </row>
    <row r="17" spans="3:6">
      <c r="C17" s="38">
        <v>8.9158998671653613</v>
      </c>
      <c r="D17" s="11">
        <v>0.60162943878451347</v>
      </c>
      <c r="F17" s="38"/>
    </row>
    <row r="18" spans="3:6">
      <c r="C18" s="38">
        <v>8.9678526002107208</v>
      </c>
      <c r="D18" s="11">
        <v>0.61241970139544422</v>
      </c>
      <c r="F18" s="38"/>
    </row>
    <row r="19" spans="3:6">
      <c r="C19" s="38">
        <v>8.636068110257332</v>
      </c>
      <c r="D19" s="11">
        <v>0.32724361689368864</v>
      </c>
      <c r="F19" s="38"/>
    </row>
    <row r="20" spans="3:6">
      <c r="C20" s="38">
        <v>8.6589032494541271</v>
      </c>
      <c r="D20" s="11">
        <v>0.32301315140929487</v>
      </c>
      <c r="F20" s="38"/>
    </row>
    <row r="21" spans="3:6">
      <c r="C21" s="38">
        <v>8.6541193035888959</v>
      </c>
      <c r="D21" s="11">
        <v>0.32585885874460452</v>
      </c>
      <c r="F21" s="38"/>
    </row>
    <row r="22" spans="3:6">
      <c r="C22" s="38">
        <v>8.6892263069702018</v>
      </c>
      <c r="D22" s="11">
        <v>0.33567248786597598</v>
      </c>
      <c r="F22" s="38"/>
    </row>
    <row r="23" spans="3:6">
      <c r="C23" s="38">
        <v>8.7064842129703663</v>
      </c>
      <c r="D23" s="11">
        <v>0.35133717184312624</v>
      </c>
      <c r="F23" s="38"/>
    </row>
    <row r="24" spans="3:6">
      <c r="C24" s="38">
        <v>8.713901561155712</v>
      </c>
      <c r="D24" s="11">
        <v>0.35815312325584286</v>
      </c>
      <c r="F24" s="38"/>
    </row>
    <row r="25" spans="3:6">
      <c r="C25" s="38">
        <v>8.7249828486492564</v>
      </c>
      <c r="D25" s="11">
        <v>0.36539196549349734</v>
      </c>
      <c r="F25" s="38"/>
    </row>
    <row r="26" spans="3:6">
      <c r="C26" s="38">
        <v>8.7561661104848252</v>
      </c>
      <c r="D26" s="11">
        <v>0.39156529734666062</v>
      </c>
      <c r="F26" s="38"/>
    </row>
    <row r="27" spans="3:6">
      <c r="C27" s="38">
        <v>8.8079977179965496</v>
      </c>
      <c r="D27" s="11">
        <v>0.38095277733417143</v>
      </c>
      <c r="F27" s="38"/>
    </row>
    <row r="28" spans="3:6">
      <c r="C28" s="38">
        <v>8.84372777607609</v>
      </c>
      <c r="D28" s="11">
        <v>0.41626340752567714</v>
      </c>
      <c r="F28" s="38"/>
    </row>
    <row r="29" spans="3:6">
      <c r="C29" s="38">
        <v>8.8784924251908048</v>
      </c>
      <c r="D29" s="11">
        <v>0.44289622605780193</v>
      </c>
      <c r="F29" s="38"/>
    </row>
    <row r="30" spans="3:6">
      <c r="C30" s="38">
        <v>8.8832827504190135</v>
      </c>
      <c r="D30" s="11">
        <v>0.47968302892909054</v>
      </c>
      <c r="F30" s="38"/>
    </row>
    <row r="31" spans="3:6">
      <c r="C31" s="38">
        <v>8.8977633717788169</v>
      </c>
      <c r="D31" s="11">
        <v>0.50618985917565373</v>
      </c>
      <c r="F31" s="38"/>
    </row>
    <row r="32" spans="3:6">
      <c r="C32" s="38">
        <v>8.9063764026511052</v>
      </c>
      <c r="D32" s="11">
        <v>0.51383699082715029</v>
      </c>
      <c r="F32" s="38"/>
    </row>
    <row r="33" spans="3:6">
      <c r="C33" s="38">
        <v>8.9120856863243354</v>
      </c>
      <c r="D33" s="11">
        <v>0.53164518575124431</v>
      </c>
      <c r="F33" s="38"/>
    </row>
    <row r="34" spans="3:6">
      <c r="C34" s="38">
        <v>8.9342137730551752</v>
      </c>
      <c r="D34" s="11">
        <v>0.53315873389342905</v>
      </c>
      <c r="F34" s="38"/>
    </row>
    <row r="35" spans="3:6">
      <c r="C35" s="38">
        <v>7.6716663827309626</v>
      </c>
      <c r="D35" s="11">
        <v>0.17063240326690174</v>
      </c>
      <c r="F35" s="38"/>
    </row>
    <row r="36" spans="3:6">
      <c r="C36" s="38">
        <v>7.7504008495667351</v>
      </c>
      <c r="D36" s="11">
        <v>0.15378167831797138</v>
      </c>
      <c r="F36" s="38"/>
    </row>
    <row r="37" spans="3:6">
      <c r="C37" s="38">
        <v>7.8010769536457572</v>
      </c>
      <c r="D37" s="11">
        <v>0.15452366431153153</v>
      </c>
      <c r="F37" s="38"/>
    </row>
    <row r="38" spans="3:6">
      <c r="C38" s="38">
        <v>7.8423531072101929</v>
      </c>
      <c r="D38" s="11">
        <v>0.15975367761945983</v>
      </c>
      <c r="F38" s="38"/>
    </row>
    <row r="39" spans="3:6">
      <c r="C39" s="38">
        <v>7.8488440009765696</v>
      </c>
      <c r="D39" s="11">
        <v>0.15015072273806376</v>
      </c>
      <c r="F39" s="38"/>
    </row>
    <row r="40" spans="3:6">
      <c r="C40" s="38">
        <v>7.8512819134091369</v>
      </c>
      <c r="D40" s="11">
        <v>0.14967105812892981</v>
      </c>
      <c r="F40" s="38"/>
    </row>
    <row r="41" spans="3:6">
      <c r="C41" s="38">
        <v>7.8528986697269358</v>
      </c>
      <c r="D41" s="11">
        <v>0.18166150847406645</v>
      </c>
      <c r="F41" s="38"/>
    </row>
    <row r="42" spans="3:6">
      <c r="C42" s="38">
        <v>7.9574404603098365</v>
      </c>
      <c r="D42" s="11">
        <v>0.2137684227745113</v>
      </c>
      <c r="F42" s="38"/>
    </row>
    <row r="43" spans="3:6">
      <c r="C43" s="38">
        <v>7.958645225870308</v>
      </c>
      <c r="D43" s="11">
        <v>0.24804269198313894</v>
      </c>
      <c r="F43" s="38"/>
    </row>
    <row r="44" spans="3:6">
      <c r="C44" s="38">
        <v>8.0338996272510226</v>
      </c>
      <c r="D44" s="11">
        <v>0.26665353833665284</v>
      </c>
      <c r="F44" s="38"/>
    </row>
    <row r="45" spans="3:6">
      <c r="C45" s="38">
        <v>8.1918764374311035</v>
      </c>
      <c r="D45" s="11">
        <v>0.29225579562482096</v>
      </c>
      <c r="F45" s="38"/>
    </row>
    <row r="46" spans="3:6">
      <c r="C46" s="38">
        <v>8.3341738117252309</v>
      </c>
      <c r="D46" s="11">
        <v>0.32741699422677983</v>
      </c>
      <c r="F46" s="38"/>
    </row>
    <row r="47" spans="3:6">
      <c r="C47" s="38">
        <v>8.4919487990332492</v>
      </c>
      <c r="D47" s="11">
        <v>0.34838231023794741</v>
      </c>
      <c r="F47" s="38"/>
    </row>
    <row r="48" spans="3:6">
      <c r="C48" s="38">
        <v>8.5908027994940479</v>
      </c>
      <c r="D48" s="11">
        <v>0.38158612236790118</v>
      </c>
      <c r="F48" s="38"/>
    </row>
    <row r="49" spans="3:6">
      <c r="C49" s="38">
        <v>8.571242389289301</v>
      </c>
      <c r="D49" s="11">
        <v>0.39100156259846114</v>
      </c>
      <c r="F49" s="38"/>
    </row>
    <row r="50" spans="3:6">
      <c r="C50" s="38">
        <v>8.6378661172993567</v>
      </c>
      <c r="D50" s="11">
        <v>0.3976387735556523</v>
      </c>
      <c r="F50" s="38"/>
    </row>
    <row r="51" spans="3:6">
      <c r="C51" s="38">
        <v>9.1712300347453031</v>
      </c>
      <c r="D51" s="11">
        <v>0.55975072220572775</v>
      </c>
      <c r="F51" s="38"/>
    </row>
    <row r="52" spans="3:6">
      <c r="C52" s="38">
        <v>9.2121421644310804</v>
      </c>
      <c r="D52" s="11">
        <v>0.59623115162838469</v>
      </c>
      <c r="F52" s="38"/>
    </row>
    <row r="53" spans="3:6">
      <c r="C53" s="38">
        <v>9.2774784148920961</v>
      </c>
      <c r="D53" s="11">
        <v>0.59292031529303768</v>
      </c>
      <c r="F53" s="38"/>
    </row>
    <row r="54" spans="3:6">
      <c r="C54" s="38">
        <v>9.3029914671115108</v>
      </c>
      <c r="D54" s="11">
        <v>0.5818670863306501</v>
      </c>
      <c r="F54" s="38"/>
    </row>
    <row r="55" spans="3:6">
      <c r="C55" s="38">
        <v>9.2568714317202705</v>
      </c>
      <c r="D55" s="11">
        <v>0.58794844703530269</v>
      </c>
      <c r="F55" s="38"/>
    </row>
    <row r="56" spans="3:6">
      <c r="C56" s="38">
        <v>9.2379724150340632</v>
      </c>
      <c r="D56" s="11">
        <v>0.60340188196033928</v>
      </c>
      <c r="F56" s="38"/>
    </row>
    <row r="57" spans="3:6">
      <c r="C57" s="38">
        <v>9.1826677909016343</v>
      </c>
      <c r="D57" s="11">
        <v>0.58822613435574689</v>
      </c>
      <c r="F57" s="38"/>
    </row>
    <row r="58" spans="3:6">
      <c r="C58" s="38">
        <v>9.0577584826295521</v>
      </c>
      <c r="D58" s="11">
        <v>0.56236499071325818</v>
      </c>
      <c r="F58" s="38"/>
    </row>
    <row r="59" spans="3:6">
      <c r="C59" s="38">
        <v>9.1332722869910157</v>
      </c>
      <c r="D59" s="11">
        <v>0.55162486194264615</v>
      </c>
      <c r="F59" s="38"/>
    </row>
    <row r="60" spans="3:6">
      <c r="C60" s="38">
        <v>9.2105955824232471</v>
      </c>
      <c r="D60" s="11">
        <v>0.56171936485696294</v>
      </c>
      <c r="F60" s="38"/>
    </row>
    <row r="61" spans="3:6">
      <c r="C61" s="38">
        <v>9.2890868912523583</v>
      </c>
      <c r="D61" s="11">
        <v>0.58472441779103368</v>
      </c>
      <c r="F61" s="38"/>
    </row>
    <row r="62" spans="3:6">
      <c r="C62" s="38">
        <v>9.3607507154649028</v>
      </c>
      <c r="D62" s="11">
        <v>0.63663480715357601</v>
      </c>
      <c r="F62" s="38"/>
    </row>
    <row r="63" spans="3:6">
      <c r="C63" s="38">
        <v>9.4339429067913247</v>
      </c>
      <c r="D63" s="11">
        <v>0.65415188528947077</v>
      </c>
      <c r="F63" s="38"/>
    </row>
    <row r="64" spans="3:6">
      <c r="C64" s="38">
        <v>9.4894510114689439</v>
      </c>
      <c r="D64" s="11">
        <v>0.6463178758660828</v>
      </c>
      <c r="F64" s="38"/>
    </row>
    <row r="65" spans="3:6">
      <c r="C65" s="38">
        <v>9.4881020571635108</v>
      </c>
      <c r="D65" s="11">
        <v>0.63346265211753083</v>
      </c>
      <c r="F65" s="38"/>
    </row>
    <row r="66" spans="3:6">
      <c r="C66" s="38">
        <v>9.5065566838664672</v>
      </c>
      <c r="D66" s="11">
        <v>0.62548511779567129</v>
      </c>
      <c r="F66" s="38"/>
    </row>
    <row r="67" spans="3:6">
      <c r="C67" s="38">
        <v>7.4413906794311258</v>
      </c>
      <c r="D67" s="11">
        <v>0.34934414438849704</v>
      </c>
      <c r="F67" s="38"/>
    </row>
    <row r="68" spans="3:6">
      <c r="C68" s="38">
        <v>7.5143425305947673</v>
      </c>
      <c r="D68" s="11">
        <v>0.35392259621036798</v>
      </c>
      <c r="F68" s="38"/>
    </row>
    <row r="69" spans="3:6">
      <c r="C69" s="38">
        <v>7.5588694395262497</v>
      </c>
      <c r="D69" s="11">
        <v>0.36175106070366869</v>
      </c>
      <c r="F69" s="38"/>
    </row>
    <row r="70" spans="3:6">
      <c r="C70" s="38">
        <v>7.6375883679201904</v>
      </c>
      <c r="D70" s="11">
        <v>0.37283326011508733</v>
      </c>
      <c r="F70" s="38"/>
    </row>
    <row r="71" spans="3:6">
      <c r="C71" s="38">
        <v>7.6760396889322982</v>
      </c>
      <c r="D71" s="11">
        <v>0.41119976012729792</v>
      </c>
      <c r="F71" s="38"/>
    </row>
    <row r="72" spans="3:6">
      <c r="C72" s="38">
        <v>7.7381073597712033</v>
      </c>
      <c r="D72" s="11">
        <v>0.44082089556541537</v>
      </c>
      <c r="F72" s="38"/>
    </row>
    <row r="73" spans="3:6">
      <c r="C73" s="38">
        <v>7.8331566063087621</v>
      </c>
      <c r="D73" s="11">
        <v>0.46448047825128069</v>
      </c>
      <c r="F73" s="38"/>
    </row>
    <row r="74" spans="3:6">
      <c r="C74" s="38">
        <v>7.9585997457375841</v>
      </c>
      <c r="D74" s="11">
        <v>0.48126377525596137</v>
      </c>
      <c r="F74" s="38"/>
    </row>
    <row r="75" spans="3:6">
      <c r="C75" s="38">
        <v>8.0898332182596064</v>
      </c>
      <c r="D75" s="11">
        <v>0.49025603274385515</v>
      </c>
      <c r="F75" s="38"/>
    </row>
    <row r="76" spans="3:6">
      <c r="C76" s="38">
        <v>8.189064355574283</v>
      </c>
      <c r="D76" s="11">
        <v>0.50702824401675817</v>
      </c>
      <c r="F76" s="38"/>
    </row>
    <row r="77" spans="3:6">
      <c r="C77" s="38">
        <v>8.318209289615341</v>
      </c>
      <c r="D77" s="11">
        <v>0.51902006941974188</v>
      </c>
      <c r="F77" s="38"/>
    </row>
    <row r="78" spans="3:6">
      <c r="C78" s="38">
        <v>8.4410376731539785</v>
      </c>
      <c r="D78" s="11">
        <v>0.56783127878858741</v>
      </c>
      <c r="F78" s="38"/>
    </row>
    <row r="79" spans="3:6">
      <c r="C79" s="38">
        <v>8.5681362945003219</v>
      </c>
      <c r="D79" s="11">
        <v>0.59894008405586863</v>
      </c>
      <c r="F79" s="38"/>
    </row>
    <row r="80" spans="3:6">
      <c r="C80" s="38">
        <v>8.6324159537376257</v>
      </c>
      <c r="D80" s="11">
        <v>0.64543744161435113</v>
      </c>
      <c r="F80" s="38"/>
    </row>
    <row r="81" spans="3:6">
      <c r="C81" s="38">
        <v>8.4750271659629792</v>
      </c>
      <c r="D81" s="11">
        <v>0.66372426768189463</v>
      </c>
      <c r="F81" s="38"/>
    </row>
    <row r="82" spans="3:6">
      <c r="C82" s="38">
        <v>8.5599103684435818</v>
      </c>
      <c r="D82" s="11">
        <v>0.65833202504737065</v>
      </c>
      <c r="F82" s="38"/>
    </row>
    <row r="83" spans="3:6">
      <c r="C83" s="38">
        <v>10.147517461331653</v>
      </c>
      <c r="D83" s="11">
        <v>0.69588472086244935</v>
      </c>
      <c r="F83" s="38"/>
    </row>
    <row r="84" spans="3:6">
      <c r="C84" s="38">
        <v>10.175329310680677</v>
      </c>
      <c r="D84" s="11">
        <v>0.70960522154757366</v>
      </c>
      <c r="F84" s="38"/>
    </row>
    <row r="85" spans="3:6">
      <c r="C85" s="38">
        <v>10.202400798499255</v>
      </c>
      <c r="D85" s="11">
        <v>0.72382996202287719</v>
      </c>
      <c r="F85" s="38"/>
    </row>
    <row r="86" spans="3:6">
      <c r="C86" s="38">
        <v>10.23532536410217</v>
      </c>
      <c r="D86" s="11">
        <v>0.72275645081705919</v>
      </c>
      <c r="F86" s="38"/>
    </row>
    <row r="87" spans="3:6">
      <c r="C87" s="38">
        <v>10.27421352294224</v>
      </c>
      <c r="D87" s="11">
        <v>0.73647749053173073</v>
      </c>
      <c r="F87" s="38"/>
    </row>
    <row r="88" spans="3:6">
      <c r="C88" s="38">
        <v>10.301030847129759</v>
      </c>
      <c r="D88" s="11">
        <v>0.75765157946436246</v>
      </c>
      <c r="F88" s="38"/>
    </row>
    <row r="89" spans="3:6">
      <c r="C89" s="38">
        <v>10.307153517215362</v>
      </c>
      <c r="D89" s="11">
        <v>0.7765761551031668</v>
      </c>
      <c r="F89" s="38"/>
    </row>
    <row r="90" spans="3:6">
      <c r="C90" s="38">
        <v>10.332532316281833</v>
      </c>
      <c r="D90" s="11">
        <v>0.78958909132525035</v>
      </c>
      <c r="F90" s="38"/>
    </row>
    <row r="91" spans="3:6">
      <c r="C91" s="38">
        <v>10.35130350112137</v>
      </c>
      <c r="D91" s="11">
        <v>0.7957041063842254</v>
      </c>
      <c r="F91" s="38"/>
    </row>
    <row r="92" spans="3:6">
      <c r="C92" s="38">
        <v>10.380275550225306</v>
      </c>
      <c r="D92" s="11">
        <v>0.81632352847659895</v>
      </c>
      <c r="F92" s="38"/>
    </row>
    <row r="93" spans="3:6">
      <c r="C93" s="38">
        <v>10.395082508266063</v>
      </c>
      <c r="D93" s="11">
        <v>0.83149884887043124</v>
      </c>
      <c r="F93" s="38"/>
    </row>
    <row r="94" spans="3:6">
      <c r="C94" s="38">
        <v>10.410567868820021</v>
      </c>
      <c r="D94" s="11">
        <v>0.83244828730611498</v>
      </c>
      <c r="F94" s="38"/>
    </row>
    <row r="95" spans="3:6">
      <c r="C95" s="38">
        <v>10.429638363983937</v>
      </c>
      <c r="D95" s="11">
        <v>0.83815869652440023</v>
      </c>
      <c r="F95" s="38"/>
    </row>
    <row r="96" spans="3:6">
      <c r="C96" s="38">
        <v>10.449352409435354</v>
      </c>
      <c r="D96" s="11">
        <v>0.84501382236151401</v>
      </c>
      <c r="F96" s="38"/>
    </row>
    <row r="97" spans="3:6">
      <c r="C97" s="38">
        <v>10.441707043180715</v>
      </c>
      <c r="D97" s="11">
        <v>0.84369562972200729</v>
      </c>
      <c r="F97" s="38"/>
    </row>
    <row r="98" spans="3:6">
      <c r="C98" s="38">
        <v>10.462992028858789</v>
      </c>
      <c r="D98" s="11">
        <v>0.84313867343723603</v>
      </c>
      <c r="F98" s="38"/>
    </row>
    <row r="99" spans="3:6">
      <c r="C99" s="38">
        <v>10.224188562152586</v>
      </c>
      <c r="D99" s="11">
        <v>0.6228375448141581</v>
      </c>
      <c r="F99" s="38"/>
    </row>
    <row r="100" spans="3:6">
      <c r="C100" s="38">
        <v>10.244747687938242</v>
      </c>
      <c r="D100" s="11">
        <v>0.62662166035632583</v>
      </c>
      <c r="F100" s="38"/>
    </row>
    <row r="101" spans="3:6">
      <c r="C101" s="38">
        <v>10.265009230029627</v>
      </c>
      <c r="D101" s="11">
        <v>0.62299956664594958</v>
      </c>
      <c r="F101" s="38"/>
    </row>
    <row r="102" spans="3:6">
      <c r="C102" s="38">
        <v>10.298908057827848</v>
      </c>
      <c r="D102" s="11">
        <v>0.65031644663323418</v>
      </c>
      <c r="F102" s="38"/>
    </row>
    <row r="103" spans="3:6">
      <c r="C103" s="38">
        <v>10.32929426292041</v>
      </c>
      <c r="D103" s="11">
        <v>0.67887952665385221</v>
      </c>
      <c r="F103" s="38"/>
    </row>
    <row r="104" spans="3:6">
      <c r="C104" s="38">
        <v>10.363982897731242</v>
      </c>
      <c r="D104" s="11">
        <v>0.7352598173282191</v>
      </c>
      <c r="F104" s="38"/>
    </row>
    <row r="105" spans="3:6">
      <c r="C105" s="38">
        <v>10.365251830150319</v>
      </c>
      <c r="D105" s="11">
        <v>0.7418900627879943</v>
      </c>
      <c r="F105" s="38"/>
    </row>
    <row r="106" spans="3:6">
      <c r="C106" s="38">
        <v>10.376553658892673</v>
      </c>
      <c r="D106" s="11">
        <v>0.72487146195498064</v>
      </c>
      <c r="F106" s="38"/>
    </row>
    <row r="107" spans="3:6">
      <c r="C107" s="38">
        <v>10.380315815457887</v>
      </c>
      <c r="D107" s="11">
        <v>0.73159401398152546</v>
      </c>
      <c r="F107" s="38"/>
    </row>
    <row r="108" spans="3:6">
      <c r="C108" s="38">
        <v>10.398458477405892</v>
      </c>
      <c r="D108" s="11">
        <v>0.73908441690794868</v>
      </c>
      <c r="F108" s="38"/>
    </row>
    <row r="109" spans="3:6">
      <c r="C109" s="38">
        <v>10.41561613057697</v>
      </c>
      <c r="D109" s="11">
        <v>0.74243049144936557</v>
      </c>
      <c r="F109" s="38"/>
    </row>
    <row r="110" spans="3:6">
      <c r="C110" s="38">
        <v>10.445020199919592</v>
      </c>
      <c r="D110" s="11">
        <v>0.75477581695272289</v>
      </c>
      <c r="F110" s="38"/>
    </row>
    <row r="111" spans="3:6">
      <c r="C111" s="38">
        <v>10.479421255051147</v>
      </c>
      <c r="D111" s="11">
        <v>0.76159701744452035</v>
      </c>
      <c r="F111" s="38"/>
    </row>
    <row r="112" spans="3:6">
      <c r="C112" s="38">
        <v>10.496631251823922</v>
      </c>
      <c r="D112" s="11">
        <v>0.77097515525542237</v>
      </c>
      <c r="F112" s="38"/>
    </row>
    <row r="113" spans="3:6">
      <c r="C113" s="38">
        <v>10.453719248602454</v>
      </c>
      <c r="D113" s="11">
        <v>0.76430267356183668</v>
      </c>
      <c r="F113" s="38"/>
    </row>
    <row r="114" spans="3:6">
      <c r="C114" s="38">
        <v>10.471672550594722</v>
      </c>
      <c r="D114" s="11">
        <v>0.76372305807002827</v>
      </c>
      <c r="F114" s="38"/>
    </row>
    <row r="115" spans="3:6">
      <c r="C115" s="38">
        <v>7.5249899990754061</v>
      </c>
      <c r="D115" s="11">
        <v>0.26085235592264755</v>
      </c>
      <c r="F115" s="38"/>
    </row>
    <row r="116" spans="3:6">
      <c r="C116" s="38">
        <v>7.5278077439089683</v>
      </c>
      <c r="D116" s="11">
        <v>0.26234680990884601</v>
      </c>
      <c r="F116" s="38"/>
    </row>
    <row r="117" spans="3:6">
      <c r="C117" s="38">
        <v>7.5745732349911794</v>
      </c>
      <c r="D117" s="11">
        <v>0.28315853069014335</v>
      </c>
      <c r="F117" s="38"/>
    </row>
    <row r="118" spans="3:6">
      <c r="C118" s="38">
        <v>7.6603601379458874</v>
      </c>
      <c r="D118" s="11">
        <v>0.32662230987662877</v>
      </c>
      <c r="F118" s="38"/>
    </row>
    <row r="119" spans="3:6">
      <c r="C119" s="38">
        <v>7.7229428299959553</v>
      </c>
      <c r="D119" s="11">
        <v>0.35217402771730699</v>
      </c>
      <c r="F119" s="38"/>
    </row>
    <row r="120" spans="3:6">
      <c r="C120" s="38">
        <v>7.8200275606259249</v>
      </c>
      <c r="D120" s="11">
        <v>0.36196767841308752</v>
      </c>
      <c r="F120" s="38"/>
    </row>
    <row r="121" spans="3:6">
      <c r="C121" s="38">
        <v>7.9066794054140264</v>
      </c>
      <c r="D121" s="11">
        <v>0.36673900721370117</v>
      </c>
      <c r="F121" s="38"/>
    </row>
    <row r="122" spans="3:6">
      <c r="C122" s="38">
        <v>7.9999676292132653</v>
      </c>
      <c r="D122" s="11">
        <v>0.37919211059775304</v>
      </c>
      <c r="F122" s="38"/>
    </row>
    <row r="123" spans="3:6">
      <c r="C123" s="38">
        <v>8.098551691649833</v>
      </c>
      <c r="D123" s="11">
        <v>0.38142085740853299</v>
      </c>
      <c r="F123" s="38"/>
    </row>
    <row r="124" spans="3:6">
      <c r="C124" s="38">
        <v>8.1869288286674156</v>
      </c>
      <c r="D124" s="11">
        <v>0.38211796283955157</v>
      </c>
      <c r="F124" s="38"/>
    </row>
    <row r="125" spans="3:6">
      <c r="C125" s="38">
        <v>8.4109754053541383</v>
      </c>
      <c r="D125" s="11">
        <v>0.40195499303389987</v>
      </c>
      <c r="F125" s="38"/>
    </row>
    <row r="126" spans="3:6">
      <c r="C126" s="38">
        <v>8.6963835526637592</v>
      </c>
      <c r="D126" s="11">
        <v>0.41549340679798563</v>
      </c>
      <c r="F126" s="38"/>
    </row>
    <row r="127" spans="3:6">
      <c r="C127" s="38">
        <v>8.908580472504477</v>
      </c>
      <c r="D127" s="11">
        <v>0.45001746183401009</v>
      </c>
      <c r="F127" s="38"/>
    </row>
    <row r="128" spans="3:6">
      <c r="C128" s="38">
        <v>8.9996894286604707</v>
      </c>
      <c r="D128" s="11">
        <v>0.49206708765946566</v>
      </c>
      <c r="F128" s="38"/>
    </row>
    <row r="129" spans="3:6">
      <c r="C129" s="38">
        <v>9.0770470026605068</v>
      </c>
      <c r="D129" s="11">
        <v>0.53191499909735429</v>
      </c>
      <c r="F129" s="38"/>
    </row>
    <row r="130" spans="3:6">
      <c r="C130" s="38">
        <v>9.1934585601354382</v>
      </c>
      <c r="D130" s="11">
        <v>0.53474584913251322</v>
      </c>
      <c r="F130" s="38"/>
    </row>
    <row r="131" spans="3:6">
      <c r="C131" s="38">
        <v>9.9626383928491933</v>
      </c>
      <c r="D131" s="11">
        <v>0.49571922130185209</v>
      </c>
      <c r="F131" s="38"/>
    </row>
    <row r="132" spans="3:6">
      <c r="C132" s="38">
        <v>9.9768605147489211</v>
      </c>
      <c r="D132" s="11">
        <v>0.49902480359493606</v>
      </c>
      <c r="F132" s="38"/>
    </row>
    <row r="133" spans="3:6">
      <c r="C133" s="38">
        <v>9.983191296694276</v>
      </c>
      <c r="D133" s="11">
        <v>0.51303174129324569</v>
      </c>
      <c r="F133" s="38"/>
    </row>
    <row r="134" spans="3:6">
      <c r="C134" s="38">
        <v>10.007125304977327</v>
      </c>
      <c r="D134" s="11">
        <v>0.5292296987432521</v>
      </c>
      <c r="F134" s="38"/>
    </row>
    <row r="135" spans="3:6">
      <c r="C135" s="38">
        <v>10.026823184160788</v>
      </c>
      <c r="D135" s="11">
        <v>0.54280276194597554</v>
      </c>
      <c r="F135" s="38"/>
    </row>
    <row r="136" spans="3:6">
      <c r="C136" s="38">
        <v>10.055958429357053</v>
      </c>
      <c r="D136" s="11">
        <v>0.56431799653504133</v>
      </c>
      <c r="F136" s="38"/>
    </row>
    <row r="137" spans="3:6">
      <c r="C137" s="38">
        <v>10.078204753926553</v>
      </c>
      <c r="D137" s="11">
        <v>0.58657229142306155</v>
      </c>
      <c r="F137" s="38"/>
    </row>
    <row r="138" spans="3:6">
      <c r="C138" s="38">
        <v>10.106693195003579</v>
      </c>
      <c r="D138" s="11">
        <v>0.6045539142962677</v>
      </c>
      <c r="F138" s="38"/>
    </row>
    <row r="139" spans="3:6">
      <c r="C139" s="38">
        <v>10.153511751961677</v>
      </c>
      <c r="D139" s="11">
        <v>0.61876267846538568</v>
      </c>
      <c r="F139" s="38"/>
    </row>
    <row r="140" spans="3:6">
      <c r="C140" s="38">
        <v>10.185546496999288</v>
      </c>
      <c r="D140" s="11">
        <v>0.64571540328152055</v>
      </c>
      <c r="F140" s="38"/>
    </row>
    <row r="141" spans="3:6">
      <c r="C141" s="38">
        <v>10.238594670393848</v>
      </c>
      <c r="D141" s="11">
        <v>0.61522567139107887</v>
      </c>
      <c r="F141" s="38"/>
    </row>
    <row r="142" spans="3:6">
      <c r="C142" s="38">
        <v>10.281760250693644</v>
      </c>
      <c r="D142" s="11">
        <v>0.61121863524221653</v>
      </c>
      <c r="F142" s="38"/>
    </row>
    <row r="143" spans="3:6">
      <c r="C143" s="38">
        <v>10.340523531918606</v>
      </c>
      <c r="D143" s="11">
        <v>0.61104777030477719</v>
      </c>
      <c r="F143" s="38"/>
    </row>
    <row r="144" spans="3:6">
      <c r="C144" s="38">
        <v>10.380740366220063</v>
      </c>
      <c r="D144" s="11">
        <v>0.61568647733857651</v>
      </c>
      <c r="F144" s="38"/>
    </row>
    <row r="145" spans="3:6">
      <c r="C145" s="38">
        <v>10.419300717813158</v>
      </c>
      <c r="D145" s="11">
        <v>0.63223372816126133</v>
      </c>
      <c r="F145" s="38"/>
    </row>
    <row r="146" spans="3:6">
      <c r="C146" s="38">
        <v>10.453213313141191</v>
      </c>
      <c r="D146" s="11">
        <v>0.6391849943936514</v>
      </c>
      <c r="F146" s="38"/>
    </row>
    <row r="147" spans="3:6">
      <c r="C147" s="38">
        <v>6.6348604708465668</v>
      </c>
      <c r="D147" s="11">
        <v>0.31015481209443768</v>
      </c>
      <c r="F147" s="38"/>
    </row>
    <row r="148" spans="3:6">
      <c r="C148" s="38">
        <v>6.6605306728294513</v>
      </c>
      <c r="D148" s="11">
        <v>0.3607706364225397</v>
      </c>
      <c r="F148" s="38"/>
    </row>
    <row r="149" spans="3:6">
      <c r="C149" s="38">
        <v>6.6937647449925404</v>
      </c>
      <c r="D149" s="11">
        <v>0.35966472506465802</v>
      </c>
      <c r="F149" s="38"/>
    </row>
    <row r="150" spans="3:6">
      <c r="C150" s="38">
        <v>6.7257898986091078</v>
      </c>
      <c r="D150" s="11">
        <v>0.37510791711508534</v>
      </c>
      <c r="F150" s="38"/>
    </row>
    <row r="151" spans="3:6">
      <c r="C151" s="38">
        <v>6.7547704020913377</v>
      </c>
      <c r="D151" s="11">
        <v>0.36221835448601925</v>
      </c>
      <c r="F151" s="38"/>
    </row>
    <row r="152" spans="3:6">
      <c r="C152" s="38">
        <v>6.7943621373853818</v>
      </c>
      <c r="D152" s="11">
        <v>0.35370368738822983</v>
      </c>
      <c r="F152" s="38"/>
    </row>
    <row r="153" spans="3:6">
      <c r="C153" s="38">
        <v>6.8280033305870225</v>
      </c>
      <c r="D153" s="11">
        <v>0.36359121256396704</v>
      </c>
      <c r="F153" s="38"/>
    </row>
    <row r="154" spans="3:6">
      <c r="C154" s="38">
        <v>6.8538537609361381</v>
      </c>
      <c r="D154" s="11">
        <v>0.36373126136981498</v>
      </c>
      <c r="F154" s="38"/>
    </row>
    <row r="155" spans="3:6">
      <c r="C155" s="38">
        <v>6.8881848638115803</v>
      </c>
      <c r="D155" s="11">
        <v>0.34167768015436051</v>
      </c>
      <c r="F155" s="38"/>
    </row>
    <row r="156" spans="3:6">
      <c r="C156" s="38">
        <v>6.9326485864737917</v>
      </c>
      <c r="D156" s="11">
        <v>0.34051303514698006</v>
      </c>
      <c r="F156" s="38"/>
    </row>
    <row r="157" spans="3:6">
      <c r="C157" s="38">
        <v>6.974727418952325</v>
      </c>
      <c r="D157" s="11">
        <v>0.32678816527421106</v>
      </c>
      <c r="F157" s="38"/>
    </row>
    <row r="158" spans="3:6">
      <c r="C158" s="38">
        <v>7.0237428122896404</v>
      </c>
      <c r="D158" s="11">
        <v>0.37091477179059101</v>
      </c>
      <c r="F158" s="38"/>
    </row>
    <row r="159" spans="3:6">
      <c r="C159" s="38">
        <v>7.0714207681120964</v>
      </c>
      <c r="D159" s="11">
        <v>0.35110068907310965</v>
      </c>
      <c r="F159" s="38"/>
    </row>
    <row r="160" spans="3:6">
      <c r="C160" s="38">
        <v>7.1173373984943602</v>
      </c>
      <c r="D160" s="11">
        <v>0.34745023257829388</v>
      </c>
      <c r="F160" s="38"/>
    </row>
    <row r="161" spans="3:6">
      <c r="C161" s="38">
        <v>7.1593781937859173</v>
      </c>
      <c r="D161" s="11">
        <v>0.37172119790197672</v>
      </c>
      <c r="F161" s="38"/>
    </row>
    <row r="162" spans="3:6">
      <c r="C162" s="38">
        <v>7.1964129479881995</v>
      </c>
      <c r="D162" s="11">
        <v>0.38962898592501805</v>
      </c>
      <c r="F162" s="38"/>
    </row>
    <row r="163" spans="3:6">
      <c r="C163" s="38">
        <v>8.3575361005774269</v>
      </c>
      <c r="D163" s="11">
        <v>0.35881575316114678</v>
      </c>
      <c r="F163" s="38"/>
    </row>
    <row r="164" spans="3:6">
      <c r="C164" s="38">
        <v>8.3884921373779147</v>
      </c>
      <c r="D164" s="11">
        <v>0.35367930576773216</v>
      </c>
      <c r="F164" s="38"/>
    </row>
    <row r="165" spans="3:6">
      <c r="C165" s="38">
        <v>8.5006905438095899</v>
      </c>
      <c r="D165" s="11">
        <v>0.37032181858445018</v>
      </c>
      <c r="F165" s="38"/>
    </row>
    <row r="166" spans="3:6">
      <c r="C166" s="38">
        <v>8.5861042271173194</v>
      </c>
      <c r="D166" s="11">
        <v>0.37657653654748591</v>
      </c>
      <c r="F166" s="38"/>
    </row>
    <row r="167" spans="3:6">
      <c r="C167" s="38">
        <v>8.6229214178887332</v>
      </c>
      <c r="D167" s="11">
        <v>0.36243719986553702</v>
      </c>
      <c r="F167" s="38"/>
    </row>
    <row r="168" spans="3:6">
      <c r="C168" s="38">
        <v>8.6822957655374449</v>
      </c>
      <c r="D168" s="11">
        <v>0.39031295578600333</v>
      </c>
      <c r="F168" s="38"/>
    </row>
    <row r="169" spans="3:6">
      <c r="C169" s="38">
        <v>8.7319446689973077</v>
      </c>
      <c r="D169" s="11">
        <v>0.38016040247352567</v>
      </c>
      <c r="F169" s="38"/>
    </row>
    <row r="170" spans="3:6">
      <c r="C170" s="38">
        <v>8.7857156984146041</v>
      </c>
      <c r="D170" s="11">
        <v>0.39429337758902272</v>
      </c>
      <c r="F170" s="38"/>
    </row>
    <row r="171" spans="3:6">
      <c r="C171" s="38">
        <v>8.8589329273075972</v>
      </c>
      <c r="D171" s="11">
        <v>0.42005517727658082</v>
      </c>
      <c r="F171" s="38"/>
    </row>
    <row r="172" spans="3:6">
      <c r="C172" s="38">
        <v>8.9723621726575473</v>
      </c>
      <c r="D172" s="11">
        <v>0.44437533710750887</v>
      </c>
      <c r="F172" s="38"/>
    </row>
    <row r="173" spans="3:6">
      <c r="C173" s="38">
        <v>9.0526118232686361</v>
      </c>
      <c r="D173" s="11">
        <v>0.49086108563512665</v>
      </c>
      <c r="F173" s="38"/>
    </row>
    <row r="174" spans="3:6">
      <c r="C174" s="38">
        <v>9.1568930314371748</v>
      </c>
      <c r="D174" s="11">
        <v>0.52230061710739972</v>
      </c>
      <c r="F174" s="38"/>
    </row>
    <row r="175" spans="3:6">
      <c r="C175" s="38">
        <v>9.2539455385670699</v>
      </c>
      <c r="D175" s="11">
        <v>0.5447725898622815</v>
      </c>
      <c r="F175" s="38"/>
    </row>
    <row r="176" spans="3:6">
      <c r="C176" s="38">
        <v>9.3631513664715502</v>
      </c>
      <c r="D176" s="11">
        <v>0.56214312089070595</v>
      </c>
      <c r="F176" s="38"/>
    </row>
    <row r="177" spans="3:6">
      <c r="C177" s="38">
        <v>9.3793139032603232</v>
      </c>
      <c r="D177" s="11">
        <v>0.57056341192776527</v>
      </c>
      <c r="F177" s="38"/>
    </row>
    <row r="178" spans="3:6">
      <c r="C178" s="38">
        <v>9.4518440352748776</v>
      </c>
      <c r="D178" s="11">
        <v>0.58935777780190801</v>
      </c>
      <c r="F178" s="38"/>
    </row>
    <row r="179" spans="3:6">
      <c r="C179" s="38">
        <v>10.191740330248534</v>
      </c>
      <c r="D179" s="11">
        <v>0.60491534192528207</v>
      </c>
      <c r="F179" s="38"/>
    </row>
    <row r="180" spans="3:6">
      <c r="C180" s="38">
        <v>10.203720463790756</v>
      </c>
      <c r="D180" s="11">
        <v>0.61896919718445442</v>
      </c>
      <c r="F180" s="38"/>
    </row>
    <row r="181" spans="3:6">
      <c r="C181" s="38">
        <v>10.238112592155115</v>
      </c>
      <c r="D181" s="11">
        <v>0.62136712171405661</v>
      </c>
      <c r="F181" s="38"/>
    </row>
    <row r="182" spans="3:6">
      <c r="C182" s="38">
        <v>10.255055829739268</v>
      </c>
      <c r="D182" s="11">
        <v>0.6351231850096648</v>
      </c>
      <c r="F182" s="38"/>
    </row>
    <row r="183" spans="3:6">
      <c r="C183" s="38">
        <v>10.287621953678306</v>
      </c>
      <c r="D183" s="11">
        <v>0.64564458171603367</v>
      </c>
      <c r="F183" s="38"/>
    </row>
    <row r="184" spans="3:6">
      <c r="C184" s="38">
        <v>10.321237806010823</v>
      </c>
      <c r="D184" s="11">
        <v>0.68304128812164044</v>
      </c>
      <c r="F184" s="38"/>
    </row>
    <row r="185" spans="3:6">
      <c r="C185" s="38">
        <v>10.325660885093409</v>
      </c>
      <c r="D185" s="11">
        <v>0.71495609517390957</v>
      </c>
      <c r="F185" s="38"/>
    </row>
    <row r="186" spans="3:6">
      <c r="C186" s="38">
        <v>10.33477599848996</v>
      </c>
      <c r="D186" s="11">
        <v>0.74247288934146893</v>
      </c>
      <c r="F186" s="38"/>
    </row>
    <row r="187" spans="3:6">
      <c r="C187" s="38">
        <v>10.338440702967056</v>
      </c>
      <c r="D187" s="11">
        <v>0.75066012161675622</v>
      </c>
      <c r="F187" s="38"/>
    </row>
    <row r="188" spans="3:6">
      <c r="C188" s="38">
        <v>10.365942369920365</v>
      </c>
      <c r="D188" s="11">
        <v>0.75869598323033594</v>
      </c>
      <c r="F188" s="38"/>
    </row>
    <row r="189" spans="3:6">
      <c r="C189" s="38">
        <v>10.377441527509461</v>
      </c>
      <c r="D189" s="11">
        <v>0.76254233471069721</v>
      </c>
      <c r="F189" s="38"/>
    </row>
    <row r="190" spans="3:6">
      <c r="C190" s="38">
        <v>10.397410258119571</v>
      </c>
      <c r="D190" s="11">
        <v>0.77632384722471759</v>
      </c>
      <c r="F190" s="38"/>
    </row>
    <row r="191" spans="3:6">
      <c r="C191" s="38">
        <v>10.418872733038839</v>
      </c>
      <c r="D191" s="11">
        <v>0.7774742612490928</v>
      </c>
      <c r="F191" s="38"/>
    </row>
    <row r="192" spans="3:6">
      <c r="C192" s="38">
        <v>10.421108372530185</v>
      </c>
      <c r="D192" s="11">
        <v>0.77142878416183414</v>
      </c>
      <c r="F192" s="38"/>
    </row>
    <row r="193" spans="3:6">
      <c r="C193" s="38">
        <v>10.385748881015633</v>
      </c>
      <c r="D193" s="11">
        <v>0.77518017623928703</v>
      </c>
      <c r="F193" s="38"/>
    </row>
    <row r="194" spans="3:6">
      <c r="C194" s="38">
        <v>10.401512582733501</v>
      </c>
      <c r="D194" s="11">
        <v>0.76238640730769958</v>
      </c>
      <c r="F194" s="38"/>
    </row>
    <row r="195" spans="3:6">
      <c r="C195" s="38">
        <v>8.4848029764053052</v>
      </c>
      <c r="D195" s="11">
        <v>0.48632504723686965</v>
      </c>
      <c r="F195" s="38"/>
    </row>
    <row r="196" spans="3:6">
      <c r="C196" s="38">
        <v>8.4739022679030906</v>
      </c>
      <c r="D196" s="11">
        <v>0.48114415253076676</v>
      </c>
      <c r="F196" s="38"/>
    </row>
    <row r="197" spans="3:6">
      <c r="C197" s="38">
        <v>8.4733382306450409</v>
      </c>
      <c r="D197" s="11">
        <v>0.49024227454046793</v>
      </c>
      <c r="F197" s="38"/>
    </row>
    <row r="198" spans="3:6">
      <c r="C198" s="38">
        <v>8.4737750190526828</v>
      </c>
      <c r="D198" s="11">
        <v>0.46019288288939303</v>
      </c>
      <c r="F198" s="38"/>
    </row>
    <row r="199" spans="3:6">
      <c r="C199" s="38">
        <v>8.5388321397987195</v>
      </c>
      <c r="D199" s="11">
        <v>0.4675592211662693</v>
      </c>
      <c r="F199" s="38"/>
    </row>
    <row r="200" spans="3:6">
      <c r="C200" s="38">
        <v>8.6342050715687826</v>
      </c>
      <c r="D200" s="11">
        <v>0.48380042687060498</v>
      </c>
      <c r="F200" s="38"/>
    </row>
    <row r="201" spans="3:6">
      <c r="C201" s="38">
        <v>8.6530051611695455</v>
      </c>
      <c r="D201" s="11">
        <v>0.50804337904677721</v>
      </c>
      <c r="F201" s="38"/>
    </row>
    <row r="202" spans="3:6">
      <c r="C202" s="38">
        <v>8.672493796965794</v>
      </c>
      <c r="D202" s="11">
        <v>0.51195376276550131</v>
      </c>
      <c r="F202" s="38"/>
    </row>
    <row r="203" spans="3:6">
      <c r="C203" s="38">
        <v>8.7300670269956786</v>
      </c>
      <c r="D203" s="11">
        <v>0.51021474609644646</v>
      </c>
      <c r="F203" s="38"/>
    </row>
    <row r="204" spans="3:6">
      <c r="C204" s="38">
        <v>8.7432368924414607</v>
      </c>
      <c r="D204" s="11">
        <v>0.51162377295811567</v>
      </c>
      <c r="F204" s="38"/>
    </row>
    <row r="205" spans="3:6">
      <c r="C205" s="38">
        <v>8.7410312331202107</v>
      </c>
      <c r="D205" s="11">
        <v>0.51534771188023254</v>
      </c>
      <c r="F205" s="38"/>
    </row>
    <row r="206" spans="3:6">
      <c r="C206" s="38">
        <v>8.7541884203004035</v>
      </c>
      <c r="D206" s="11">
        <v>0.51947182976279205</v>
      </c>
      <c r="F206" s="38"/>
    </row>
    <row r="207" spans="3:6">
      <c r="C207" s="38">
        <v>8.7332946938225664</v>
      </c>
      <c r="D207" s="11">
        <v>0.52434575413421336</v>
      </c>
      <c r="F207" s="38"/>
    </row>
    <row r="208" spans="3:6">
      <c r="C208" s="38">
        <v>8.7368258112526096</v>
      </c>
      <c r="D208" s="11">
        <v>0.54665779574789775</v>
      </c>
      <c r="F208" s="38"/>
    </row>
    <row r="209" spans="3:6">
      <c r="C209" s="38">
        <v>8.7026084410780236</v>
      </c>
      <c r="D209" s="11">
        <v>0.54800374987393397</v>
      </c>
      <c r="F209" s="38"/>
    </row>
    <row r="210" spans="3:6">
      <c r="C210" s="38">
        <v>8.7246597323138726</v>
      </c>
      <c r="D210" s="11">
        <v>0.5394237123993354</v>
      </c>
      <c r="F210" s="38"/>
    </row>
    <row r="211" spans="3:6">
      <c r="C211" s="38">
        <v>7.0447284929323608</v>
      </c>
      <c r="D211" s="11">
        <v>0.43798714246616294</v>
      </c>
      <c r="F211" s="38"/>
    </row>
    <row r="212" spans="3:6">
      <c r="C212" s="38">
        <v>7.067240231201847</v>
      </c>
      <c r="D212" s="11">
        <v>0.44428283943751912</v>
      </c>
      <c r="F212" s="38"/>
    </row>
    <row r="213" spans="3:6">
      <c r="C213" s="38">
        <v>7.0970216178050656</v>
      </c>
      <c r="D213" s="11">
        <v>0.46989149321867779</v>
      </c>
      <c r="F213" s="38"/>
    </row>
    <row r="214" spans="3:6">
      <c r="C214" s="38">
        <v>7.1121947076538499</v>
      </c>
      <c r="D214" s="11">
        <v>0.46334787118080034</v>
      </c>
      <c r="F214" s="38"/>
    </row>
    <row r="215" spans="3:6">
      <c r="C215" s="38">
        <v>7.1283060430749021</v>
      </c>
      <c r="D215" s="11">
        <v>0.45958535637909531</v>
      </c>
      <c r="F215" s="38"/>
    </row>
    <row r="216" spans="3:6">
      <c r="C216" s="38">
        <v>7.1535993633671691</v>
      </c>
      <c r="D216" s="11">
        <v>0.46698225328664777</v>
      </c>
      <c r="F216" s="38"/>
    </row>
    <row r="217" spans="3:6">
      <c r="C217" s="38">
        <v>7.1699159300304371</v>
      </c>
      <c r="D217" s="11">
        <v>0.45918494360239692</v>
      </c>
      <c r="F217" s="38"/>
    </row>
    <row r="218" spans="3:6">
      <c r="C218" s="38">
        <v>7.1805117497990505</v>
      </c>
      <c r="D218" s="11">
        <v>0.44481282268279321</v>
      </c>
      <c r="F218" s="38"/>
    </row>
    <row r="219" spans="3:6">
      <c r="C219" s="38">
        <v>7.1848766989079849</v>
      </c>
      <c r="D219" s="11">
        <v>0.43267808806727459</v>
      </c>
      <c r="F219" s="38"/>
    </row>
    <row r="220" spans="3:6">
      <c r="C220" s="38">
        <v>7.1816542654760855</v>
      </c>
      <c r="D220" s="11">
        <v>0.42328397876064672</v>
      </c>
      <c r="F220" s="38"/>
    </row>
    <row r="221" spans="3:6">
      <c r="C221" s="38">
        <v>7.17704445093276</v>
      </c>
      <c r="D221" s="11">
        <v>0.41696973572194251</v>
      </c>
      <c r="F221" s="38"/>
    </row>
    <row r="222" spans="3:6">
      <c r="C222" s="38">
        <v>7.1846420987989505</v>
      </c>
      <c r="D222" s="11">
        <v>0.44331409875195638</v>
      </c>
      <c r="F222" s="38"/>
    </row>
    <row r="223" spans="3:6">
      <c r="C223" s="38">
        <v>7.1975421931326657</v>
      </c>
      <c r="D223" s="11">
        <v>0.46300186371705188</v>
      </c>
      <c r="F223" s="38"/>
    </row>
    <row r="224" spans="3:6">
      <c r="C224" s="38">
        <v>7.2157424662302256</v>
      </c>
      <c r="D224" s="11">
        <v>0.48519032604632906</v>
      </c>
      <c r="F224" s="38"/>
    </row>
    <row r="225" spans="3:6">
      <c r="C225" s="38">
        <v>7.2220193523213556</v>
      </c>
      <c r="D225" s="11">
        <v>0.50882170943756233</v>
      </c>
      <c r="F225" s="38"/>
    </row>
    <row r="226" spans="3:6">
      <c r="C226" s="38">
        <v>7.2330245170962186</v>
      </c>
      <c r="D226" s="11">
        <v>0.50764281776967712</v>
      </c>
      <c r="F226" s="38"/>
    </row>
    <row r="227" spans="3:6">
      <c r="C227" s="38">
        <v>7.7115493696993678</v>
      </c>
      <c r="D227" s="11">
        <v>0.32389075272443829</v>
      </c>
      <c r="F227" s="38"/>
    </row>
    <row r="228" spans="3:6">
      <c r="C228" s="38">
        <v>7.7679930927847023</v>
      </c>
      <c r="D228" s="11">
        <v>0.32948785435828654</v>
      </c>
      <c r="F228" s="38"/>
    </row>
    <row r="229" spans="3:6">
      <c r="C229" s="38">
        <v>7.8058281386542676</v>
      </c>
      <c r="D229" s="11">
        <v>0.3360058719230975</v>
      </c>
      <c r="F229" s="38"/>
    </row>
    <row r="230" spans="3:6">
      <c r="C230" s="38">
        <v>7.8367896007988822</v>
      </c>
      <c r="D230" s="11">
        <v>0.34252388948790846</v>
      </c>
      <c r="F230" s="38"/>
    </row>
    <row r="231" spans="3:6">
      <c r="C231" s="38">
        <v>7.8755650864265183</v>
      </c>
      <c r="D231" s="11">
        <v>0.34842266286423085</v>
      </c>
      <c r="F231" s="38"/>
    </row>
    <row r="232" spans="3:6">
      <c r="C232" s="38">
        <v>7.9191119567029737</v>
      </c>
      <c r="D232" s="11">
        <v>0.35505960267125547</v>
      </c>
      <c r="F232" s="38"/>
    </row>
    <row r="233" spans="3:6">
      <c r="C233" s="38">
        <v>7.9566190494192215</v>
      </c>
      <c r="D233" s="11">
        <v>0.35966752187322382</v>
      </c>
      <c r="F233" s="38"/>
    </row>
    <row r="234" spans="3:6">
      <c r="C234" s="38">
        <v>8.0106281092566878</v>
      </c>
      <c r="D234" s="11">
        <v>0.36522168661090637</v>
      </c>
      <c r="F234" s="38"/>
    </row>
    <row r="235" spans="3:6">
      <c r="C235" s="38">
        <v>8.0619070460548059</v>
      </c>
      <c r="D235" s="11">
        <v>0.38038727865259786</v>
      </c>
      <c r="F235" s="38"/>
    </row>
    <row r="236" spans="3:6">
      <c r="C236" s="38">
        <v>8.1097595745845279</v>
      </c>
      <c r="D236" s="11">
        <v>0.39971516871986873</v>
      </c>
      <c r="F236" s="38"/>
    </row>
    <row r="237" spans="3:6">
      <c r="C237" s="38">
        <v>8.1521020340846562</v>
      </c>
      <c r="D237" s="11">
        <v>0.41314880809173649</v>
      </c>
      <c r="F237" s="38"/>
    </row>
    <row r="238" spans="3:6">
      <c r="C238" s="38">
        <v>8.1921918316226083</v>
      </c>
      <c r="D238" s="11">
        <v>0.43368143651093194</v>
      </c>
      <c r="F238" s="38"/>
    </row>
    <row r="239" spans="3:6">
      <c r="C239" s="38">
        <v>8.3539928829242562</v>
      </c>
      <c r="D239" s="11">
        <v>0.43469803836043275</v>
      </c>
      <c r="F239" s="38"/>
    </row>
    <row r="240" spans="3:6">
      <c r="C240" s="38">
        <v>8.3866263125309786</v>
      </c>
      <c r="D240" s="11">
        <v>0.46987721364384472</v>
      </c>
      <c r="F240" s="38"/>
    </row>
    <row r="241" spans="3:6">
      <c r="C241" s="38">
        <v>8.443088041549224</v>
      </c>
      <c r="D241" s="11">
        <v>0.49140494122542716</v>
      </c>
      <c r="F241" s="38"/>
    </row>
    <row r="242" spans="3:6">
      <c r="C242" s="38">
        <v>8.4937648151122538</v>
      </c>
      <c r="D242" s="11">
        <v>0.48700626477616943</v>
      </c>
      <c r="F242" s="38"/>
    </row>
    <row r="243" spans="3:6">
      <c r="C243" s="38">
        <v>8.0678186450629621</v>
      </c>
      <c r="D243" s="11">
        <v>0.45833840303003881</v>
      </c>
      <c r="F243" s="38"/>
    </row>
    <row r="244" spans="3:6">
      <c r="C244" s="38">
        <v>8.0886078282582421</v>
      </c>
      <c r="D244" s="11">
        <v>0.50181481724624688</v>
      </c>
      <c r="F244" s="38"/>
    </row>
    <row r="245" spans="3:6">
      <c r="C245" s="38">
        <v>8.115569076738895</v>
      </c>
      <c r="D245" s="11">
        <v>0.50488790329558908</v>
      </c>
      <c r="F245" s="38"/>
    </row>
    <row r="246" spans="3:6">
      <c r="C246" s="38">
        <v>8.143653287828954</v>
      </c>
      <c r="D246" s="11">
        <v>0.52752184190929874</v>
      </c>
      <c r="F246" s="38"/>
    </row>
    <row r="247" spans="3:6">
      <c r="C247" s="38">
        <v>8.1271891818700723</v>
      </c>
      <c r="D247" s="11">
        <v>0.51711256639681147</v>
      </c>
      <c r="F247" s="38"/>
    </row>
    <row r="248" spans="3:6">
      <c r="C248" s="38">
        <v>8.1314055073403662</v>
      </c>
      <c r="D248" s="11">
        <v>0.51932205385177366</v>
      </c>
      <c r="F248" s="38"/>
    </row>
    <row r="249" spans="3:6">
      <c r="C249" s="38">
        <v>8.1277120129767919</v>
      </c>
      <c r="D249" s="11">
        <v>0.54060101911950731</v>
      </c>
      <c r="F249" s="38"/>
    </row>
    <row r="250" spans="3:6">
      <c r="C250" s="38">
        <v>8.1320973452295995</v>
      </c>
      <c r="D250" s="11">
        <v>0.52956941980276717</v>
      </c>
      <c r="F250" s="38"/>
    </row>
    <row r="251" spans="3:6">
      <c r="C251" s="38">
        <v>8.1389825199612318</v>
      </c>
      <c r="D251" s="11">
        <v>0.51712237054873245</v>
      </c>
      <c r="F251" s="38"/>
    </row>
    <row r="252" spans="3:6">
      <c r="C252" s="38">
        <v>8.1603972231337387</v>
      </c>
      <c r="D252" s="11">
        <v>0.52519520813977794</v>
      </c>
      <c r="F252" s="38"/>
    </row>
    <row r="253" spans="3:6">
      <c r="C253" s="38">
        <v>8.2315073256082965</v>
      </c>
      <c r="D253" s="11">
        <v>0.48932927568633</v>
      </c>
      <c r="F253" s="38"/>
    </row>
    <row r="254" spans="3:6">
      <c r="C254" s="38">
        <v>8.2576064769314108</v>
      </c>
      <c r="D254" s="11">
        <v>0.50391238743905387</v>
      </c>
      <c r="F254" s="38"/>
    </row>
    <row r="255" spans="3:6">
      <c r="C255" s="38">
        <v>8.2395250057722489</v>
      </c>
      <c r="D255" s="11">
        <v>0.48643537575178419</v>
      </c>
      <c r="F255" s="38"/>
    </row>
    <row r="256" spans="3:6">
      <c r="C256" s="38">
        <v>8.281541963441347</v>
      </c>
      <c r="D256" s="11">
        <v>0.50174248469083249</v>
      </c>
      <c r="F256" s="38"/>
    </row>
    <row r="257" spans="3:6">
      <c r="C257" s="38">
        <v>8.2973033934264606</v>
      </c>
      <c r="D257" s="11">
        <v>0.53669717929905181</v>
      </c>
      <c r="F257" s="38"/>
    </row>
    <row r="258" spans="3:6">
      <c r="C258" s="38">
        <v>8.3124661364804471</v>
      </c>
      <c r="D258" s="11">
        <v>0.51354847761184319</v>
      </c>
      <c r="F258" s="38"/>
    </row>
    <row r="259" spans="3:6">
      <c r="C259" s="38">
        <v>7.3999300266686019</v>
      </c>
      <c r="D259" s="11">
        <v>0.28434118135618952</v>
      </c>
      <c r="F259" s="38"/>
    </row>
    <row r="260" spans="3:6">
      <c r="C260" s="38">
        <v>8.044255713465823</v>
      </c>
      <c r="D260" s="11">
        <v>0.28798180129214246</v>
      </c>
      <c r="F260" s="38"/>
    </row>
    <row r="261" spans="3:6">
      <c r="C261" s="38">
        <v>8.3218722598400721</v>
      </c>
      <c r="D261" s="11">
        <v>0.29589022687586181</v>
      </c>
      <c r="F261" s="38"/>
    </row>
    <row r="262" spans="3:6">
      <c r="C262" s="38">
        <v>8.4333491615390628</v>
      </c>
      <c r="D262" s="11">
        <v>0.30412379526087291</v>
      </c>
      <c r="F262" s="38"/>
    </row>
    <row r="263" spans="3:6">
      <c r="C263" s="38">
        <v>8.4908028988515198</v>
      </c>
      <c r="D263" s="11">
        <v>0.30667328494060425</v>
      </c>
      <c r="F263" s="38"/>
    </row>
    <row r="264" spans="3:6">
      <c r="C264" s="38">
        <v>8.5190431989010094</v>
      </c>
      <c r="D264" s="11">
        <v>0.38818157352710747</v>
      </c>
      <c r="F264" s="38"/>
    </row>
    <row r="265" spans="3:6">
      <c r="C265" s="38">
        <v>8.5473815140161609</v>
      </c>
      <c r="D265" s="11">
        <v>0.35757573754314942</v>
      </c>
      <c r="F265" s="38"/>
    </row>
    <row r="266" spans="3:6">
      <c r="C266" s="38">
        <v>8.5916622732558512</v>
      </c>
      <c r="D266" s="11">
        <v>0.37156670661560459</v>
      </c>
      <c r="F266" s="38"/>
    </row>
    <row r="267" spans="3:6">
      <c r="C267" s="38">
        <v>8.6290272143052498</v>
      </c>
      <c r="D267" s="11">
        <v>0.40281004339011844</v>
      </c>
      <c r="F267" s="38"/>
    </row>
    <row r="268" spans="3:6">
      <c r="C268" s="38">
        <v>8.6885835627995398</v>
      </c>
      <c r="D268" s="11">
        <v>0.44723732145912481</v>
      </c>
      <c r="F268" s="38"/>
    </row>
    <row r="269" spans="3:6">
      <c r="C269" s="38">
        <v>8.7375033045278023</v>
      </c>
      <c r="D269" s="11">
        <v>0.47210061820163129</v>
      </c>
      <c r="F269" s="38"/>
    </row>
    <row r="270" spans="3:6">
      <c r="C270" s="38">
        <v>8.7976006342668587</v>
      </c>
      <c r="D270" s="11">
        <v>0.5233415025337016</v>
      </c>
      <c r="F270" s="38"/>
    </row>
    <row r="271" spans="3:6">
      <c r="C271" s="38">
        <v>8.8645584135104585</v>
      </c>
      <c r="D271" s="11">
        <v>0.5349333628120736</v>
      </c>
      <c r="F271" s="38"/>
    </row>
    <row r="272" spans="3:6">
      <c r="C272" s="38">
        <v>8.9187469404295161</v>
      </c>
      <c r="D272" s="11">
        <v>0.56206409440374772</v>
      </c>
      <c r="F272" s="38"/>
    </row>
    <row r="273" spans="3:6">
      <c r="C273" s="38">
        <v>8.8909449201195123</v>
      </c>
      <c r="D273" s="11">
        <v>0.56118717402859453</v>
      </c>
      <c r="F273" s="38"/>
    </row>
    <row r="274" spans="3:6">
      <c r="C274" s="38">
        <v>8.9524510054629864</v>
      </c>
      <c r="D274" s="11">
        <v>0.57498030232646025</v>
      </c>
      <c r="F274" s="38"/>
    </row>
    <row r="275" spans="3:6">
      <c r="C275" s="38">
        <v>8.931231809035479</v>
      </c>
      <c r="D275" s="11">
        <v>0.45738078936658627</v>
      </c>
      <c r="F275" s="38"/>
    </row>
    <row r="276" spans="3:6">
      <c r="C276" s="38">
        <v>8.961119572044586</v>
      </c>
      <c r="D276" s="11">
        <v>0.48285277477738636</v>
      </c>
      <c r="F276" s="38"/>
    </row>
    <row r="277" spans="3:6">
      <c r="C277" s="38">
        <v>9.0349664200014725</v>
      </c>
      <c r="D277" s="11">
        <v>0.4699829147170736</v>
      </c>
      <c r="F277" s="38"/>
    </row>
    <row r="278" spans="3:6">
      <c r="C278" s="38">
        <v>9.1139734349358204</v>
      </c>
      <c r="D278" s="11">
        <v>0.4881130546567608</v>
      </c>
      <c r="F278" s="38"/>
    </row>
    <row r="279" spans="3:6">
      <c r="C279" s="38">
        <v>9.1438278416234731</v>
      </c>
      <c r="D279" s="11">
        <v>0.49549750129233328</v>
      </c>
      <c r="F279" s="38"/>
    </row>
    <row r="280" spans="3:6">
      <c r="C280" s="38">
        <v>9.1836008870725117</v>
      </c>
      <c r="D280" s="11">
        <v>0.52179622399001557</v>
      </c>
      <c r="F280" s="38"/>
    </row>
    <row r="281" spans="3:6">
      <c r="C281" s="38">
        <v>9.2028304872336637</v>
      </c>
      <c r="D281" s="11">
        <v>0.53452449264478885</v>
      </c>
      <c r="F281" s="38"/>
    </row>
    <row r="282" spans="3:6">
      <c r="C282" s="38">
        <v>9.2755248332481006</v>
      </c>
      <c r="D282" s="11">
        <v>0.53053814607451255</v>
      </c>
      <c r="F282" s="38"/>
    </row>
    <row r="283" spans="3:6">
      <c r="C283" s="38">
        <v>9.3242837734744359</v>
      </c>
      <c r="D283" s="11">
        <v>0.56025332505706305</v>
      </c>
      <c r="F283" s="38"/>
    </row>
    <row r="284" spans="3:6">
      <c r="C284" s="38">
        <v>9.3701922091354639</v>
      </c>
      <c r="D284" s="11">
        <v>0.56696523006260546</v>
      </c>
      <c r="F284" s="38"/>
    </row>
    <row r="285" spans="3:6">
      <c r="C285" s="38">
        <v>9.3734849412655645</v>
      </c>
      <c r="D285" s="11">
        <v>0.5658369543929711</v>
      </c>
      <c r="F285" s="38"/>
    </row>
    <row r="286" spans="3:6">
      <c r="C286" s="38">
        <v>9.4095075445103671</v>
      </c>
      <c r="D286" s="11">
        <v>0.57826099037881828</v>
      </c>
      <c r="F286" s="38"/>
    </row>
    <row r="287" spans="3:6">
      <c r="C287" s="38">
        <v>9.4417638488549755</v>
      </c>
      <c r="D287" s="11">
        <v>0.59818087750766291</v>
      </c>
      <c r="F287" s="38"/>
    </row>
    <row r="288" spans="3:6">
      <c r="C288" s="38">
        <v>9.4574315986827937</v>
      </c>
      <c r="D288" s="11">
        <v>0.62118745846959678</v>
      </c>
      <c r="F288" s="38"/>
    </row>
    <row r="289" spans="3:6">
      <c r="C289" s="38">
        <v>9.4054085999192356</v>
      </c>
      <c r="D289" s="11">
        <v>0.64412077342166441</v>
      </c>
      <c r="F289" s="38"/>
    </row>
    <row r="290" spans="3:6">
      <c r="C290" s="38">
        <v>9.4416812301542041</v>
      </c>
      <c r="D290" s="11">
        <v>0.64652112479746093</v>
      </c>
      <c r="F290" s="38"/>
    </row>
    <row r="291" spans="3:6">
      <c r="C291" s="38">
        <v>8.952045280506983</v>
      </c>
      <c r="D291" s="11">
        <v>0.39650693014524391</v>
      </c>
      <c r="F291" s="38"/>
    </row>
    <row r="292" spans="3:6">
      <c r="C292" s="38">
        <v>8.9581900752852537</v>
      </c>
      <c r="D292" s="11">
        <v>0.3812898453031337</v>
      </c>
      <c r="F292" s="38"/>
    </row>
    <row r="293" spans="3:6">
      <c r="C293" s="38">
        <v>8.9763079365008807</v>
      </c>
      <c r="D293" s="11">
        <v>0.40807239659617978</v>
      </c>
      <c r="F293" s="38"/>
    </row>
    <row r="294" spans="3:6">
      <c r="C294" s="38">
        <v>8.9617260696527765</v>
      </c>
      <c r="D294" s="11">
        <v>0.41143409229529143</v>
      </c>
      <c r="F294" s="38"/>
    </row>
    <row r="295" spans="3:6">
      <c r="C295" s="38">
        <v>8.9494821894483909</v>
      </c>
      <c r="D295" s="11">
        <v>0.47184722024509618</v>
      </c>
      <c r="F295" s="38"/>
    </row>
    <row r="296" spans="3:6">
      <c r="C296" s="38">
        <v>8.9772097111948366</v>
      </c>
      <c r="D296" s="11">
        <v>0.48720375900248958</v>
      </c>
      <c r="F296" s="38"/>
    </row>
    <row r="297" spans="3:6">
      <c r="C297" s="38">
        <v>8.9760635625198866</v>
      </c>
      <c r="D297" s="11">
        <v>0.49571469988793015</v>
      </c>
      <c r="F297" s="38"/>
    </row>
    <row r="298" spans="3:6">
      <c r="C298" s="38">
        <v>8.9884469842996939</v>
      </c>
      <c r="D298" s="11">
        <v>0.49970792409961873</v>
      </c>
      <c r="F298" s="38"/>
    </row>
    <row r="299" spans="3:6">
      <c r="C299" s="38">
        <v>8.9864860965848479</v>
      </c>
      <c r="D299" s="11">
        <v>0.53099753482012624</v>
      </c>
      <c r="F299" s="38"/>
    </row>
    <row r="300" spans="3:6">
      <c r="C300" s="38">
        <v>9.0293047938845472</v>
      </c>
      <c r="D300" s="11">
        <v>0.53296783591212404</v>
      </c>
      <c r="F300" s="38"/>
    </row>
    <row r="301" spans="3:6">
      <c r="C301" s="38">
        <v>9.0484585387261092</v>
      </c>
      <c r="D301" s="11">
        <v>0.55213196713143897</v>
      </c>
      <c r="F301" s="38"/>
    </row>
    <row r="302" spans="3:6">
      <c r="C302" s="38">
        <v>9.0761134205874328</v>
      </c>
      <c r="D302" s="11">
        <v>0.56187268522257972</v>
      </c>
      <c r="F302" s="38"/>
    </row>
    <row r="303" spans="3:6">
      <c r="C303" s="38">
        <v>9.1248745159596929</v>
      </c>
      <c r="D303" s="11">
        <v>0.55498019603691895</v>
      </c>
      <c r="F303" s="38"/>
    </row>
    <row r="304" spans="3:6">
      <c r="C304" s="38">
        <v>9.1655349257437564</v>
      </c>
      <c r="D304" s="11">
        <v>0.58573609664985926</v>
      </c>
      <c r="F304" s="38"/>
    </row>
    <row r="305" spans="3:6">
      <c r="C305" s="38">
        <v>9.1499296414154561</v>
      </c>
      <c r="D305" s="11">
        <v>0.62020850510996561</v>
      </c>
      <c r="F305" s="38"/>
    </row>
    <row r="306" spans="3:6">
      <c r="C306" s="38">
        <v>9.1653129899734935</v>
      </c>
      <c r="D306" s="11">
        <v>0.61259142010618639</v>
      </c>
      <c r="F306" s="38"/>
    </row>
    <row r="307" spans="3:6">
      <c r="C307" s="38">
        <v>8.8310149361691685</v>
      </c>
      <c r="D307" s="11">
        <v>0.43790473370385208</v>
      </c>
      <c r="F307" s="38"/>
    </row>
    <row r="308" spans="3:6">
      <c r="C308" s="38">
        <v>8.741625793283454</v>
      </c>
      <c r="D308" s="11">
        <v>0.43916774135880798</v>
      </c>
      <c r="F308" s="38"/>
    </row>
    <row r="309" spans="3:6">
      <c r="C309" s="38">
        <v>8.7303050060789946</v>
      </c>
      <c r="D309" s="11">
        <v>0.45215711875831516</v>
      </c>
      <c r="F309" s="38"/>
    </row>
    <row r="310" spans="3:6">
      <c r="C310" s="38">
        <v>8.7844210448363178</v>
      </c>
      <c r="D310" s="11">
        <v>0.45681168058207855</v>
      </c>
      <c r="F310" s="38"/>
    </row>
    <row r="311" spans="3:6">
      <c r="C311" s="38">
        <v>8.8098240931447709</v>
      </c>
      <c r="D311" s="11">
        <v>0.46716830508602736</v>
      </c>
      <c r="F311" s="38"/>
    </row>
    <row r="312" spans="3:6">
      <c r="C312" s="38">
        <v>8.8837001974419785</v>
      </c>
      <c r="D312" s="11">
        <v>0.4781328659616792</v>
      </c>
      <c r="F312" s="38"/>
    </row>
    <row r="313" spans="3:6">
      <c r="C313" s="38">
        <v>8.9431616859137346</v>
      </c>
      <c r="D313" s="11">
        <v>0.51375673094328067</v>
      </c>
      <c r="F313" s="38"/>
    </row>
    <row r="314" spans="3:6">
      <c r="C314" s="38">
        <v>8.9938116515532958</v>
      </c>
      <c r="D314" s="11">
        <v>0.55509978400103432</v>
      </c>
      <c r="F314" s="38"/>
    </row>
    <row r="315" spans="3:6">
      <c r="C315" s="38">
        <v>9.0532661879629153</v>
      </c>
      <c r="D315" s="11">
        <v>0.56477379589165921</v>
      </c>
      <c r="F315" s="38"/>
    </row>
    <row r="316" spans="3:6">
      <c r="C316" s="38">
        <v>9.1239529227773382</v>
      </c>
      <c r="D316" s="11">
        <v>0.59704381484046998</v>
      </c>
      <c r="F316" s="38"/>
    </row>
    <row r="317" spans="3:6">
      <c r="C317" s="38">
        <v>9.1908795607402407</v>
      </c>
      <c r="D317" s="11">
        <v>0.64531316814300554</v>
      </c>
      <c r="F317" s="38"/>
    </row>
    <row r="318" spans="3:6">
      <c r="C318" s="38">
        <v>9.2592627636315115</v>
      </c>
      <c r="D318" s="11">
        <v>0.67857928676609391</v>
      </c>
      <c r="F318" s="38"/>
    </row>
    <row r="319" spans="3:6">
      <c r="C319" s="38">
        <v>9.3268634712866074</v>
      </c>
      <c r="D319" s="11">
        <v>0.67849735352297769</v>
      </c>
      <c r="F319" s="38"/>
    </row>
    <row r="320" spans="3:6">
      <c r="C320" s="38">
        <v>9.3919379724502701</v>
      </c>
      <c r="D320" s="11">
        <v>0.68458427433899294</v>
      </c>
      <c r="F320" s="38"/>
    </row>
    <row r="321" spans="3:6">
      <c r="C321" s="38">
        <v>9.3462473054715147</v>
      </c>
      <c r="D321" s="11">
        <v>0.68750512094845617</v>
      </c>
      <c r="F321" s="38"/>
    </row>
    <row r="322" spans="3:6">
      <c r="C322" s="38">
        <v>9.3959644876870509</v>
      </c>
      <c r="D322" s="11">
        <v>0.67393062338217624</v>
      </c>
      <c r="F322" s="38"/>
    </row>
    <row r="323" spans="3:6">
      <c r="C323" s="38">
        <v>6.6320640811286671</v>
      </c>
      <c r="D323" s="11">
        <v>0.35586045102485564</v>
      </c>
      <c r="F323" s="38"/>
    </row>
    <row r="324" spans="3:6">
      <c r="C324" s="38">
        <v>6.7089166937838787</v>
      </c>
      <c r="D324" s="11">
        <v>0.36046861245521894</v>
      </c>
      <c r="F324" s="38"/>
    </row>
    <row r="325" spans="3:6">
      <c r="C325" s="38">
        <v>6.7425133312000023</v>
      </c>
      <c r="D325" s="11">
        <v>0.38204689852819623</v>
      </c>
      <c r="F325" s="38"/>
    </row>
    <row r="326" spans="3:6">
      <c r="C326" s="38">
        <v>6.7849887685236316</v>
      </c>
      <c r="D326" s="11">
        <v>0.38330596604798034</v>
      </c>
      <c r="F326" s="38"/>
    </row>
    <row r="327" spans="3:6">
      <c r="C327" s="38">
        <v>6.8275006214245861</v>
      </c>
      <c r="D327" s="11">
        <v>0.39059361772578682</v>
      </c>
      <c r="F327" s="38"/>
    </row>
    <row r="328" spans="3:6">
      <c r="C328" s="38">
        <v>6.8157495140744855</v>
      </c>
      <c r="D328" s="11">
        <v>0.39920956237289612</v>
      </c>
      <c r="F328" s="38"/>
    </row>
    <row r="329" spans="3:6">
      <c r="C329" s="38">
        <v>6.848958052818543</v>
      </c>
      <c r="D329" s="11">
        <v>0.39840354336794037</v>
      </c>
      <c r="F329" s="38"/>
    </row>
    <row r="330" spans="3:6">
      <c r="C330" s="38">
        <v>6.8628133261894684</v>
      </c>
      <c r="D330" s="11">
        <v>0.40318147178437064</v>
      </c>
      <c r="F330" s="38"/>
    </row>
    <row r="331" spans="3:6">
      <c r="C331" s="38">
        <v>6.9073504089598039</v>
      </c>
      <c r="D331" s="11">
        <v>0.41550322975347209</v>
      </c>
      <c r="F331" s="38"/>
    </row>
    <row r="332" spans="3:6">
      <c r="C332" s="38">
        <v>6.9192425346813344</v>
      </c>
      <c r="D332" s="11">
        <v>0.40986004877325177</v>
      </c>
      <c r="F332" s="38"/>
    </row>
    <row r="333" spans="3:6">
      <c r="C333" s="38">
        <v>6.9470272964991571</v>
      </c>
      <c r="D333" s="11">
        <v>0.40607322194266532</v>
      </c>
      <c r="F333" s="38"/>
    </row>
    <row r="334" spans="3:6">
      <c r="C334" s="38">
        <v>6.9664762400030344</v>
      </c>
      <c r="D334" s="11">
        <v>0.40991083276245643</v>
      </c>
      <c r="F334" s="38"/>
    </row>
    <row r="335" spans="3:6">
      <c r="C335" s="38">
        <v>6.9674834311264755</v>
      </c>
      <c r="D335" s="11">
        <v>0.41468820842105064</v>
      </c>
      <c r="F335" s="38"/>
    </row>
    <row r="336" spans="3:6">
      <c r="C336" s="38">
        <v>6.9820559477885098</v>
      </c>
      <c r="D336" s="11">
        <v>0.42432899119159651</v>
      </c>
      <c r="F336" s="38"/>
    </row>
    <row r="337" spans="3:6">
      <c r="C337" s="38">
        <v>6.9826991884003329</v>
      </c>
      <c r="D337" s="11">
        <v>0.44852416092829744</v>
      </c>
      <c r="F337" s="38"/>
    </row>
    <row r="338" spans="3:6">
      <c r="C338" s="38">
        <v>7.0053868265535906</v>
      </c>
      <c r="D338" s="11">
        <v>0.44776391932483134</v>
      </c>
      <c r="F338" s="38"/>
    </row>
    <row r="339" spans="3:6">
      <c r="C339" s="38">
        <v>5.9728472742439997</v>
      </c>
      <c r="D339" s="11">
        <v>0.25795869140362532</v>
      </c>
      <c r="F339" s="38"/>
    </row>
    <row r="340" spans="3:6">
      <c r="C340" s="38">
        <v>5.8805740416353576</v>
      </c>
      <c r="D340" s="11">
        <v>0.26076561117361247</v>
      </c>
      <c r="F340" s="38"/>
    </row>
    <row r="341" spans="3:6">
      <c r="C341" s="38">
        <v>5.8574926941341303</v>
      </c>
      <c r="D341" s="11">
        <v>0.26041366473012645</v>
      </c>
      <c r="F341" s="38"/>
    </row>
    <row r="342" spans="3:6">
      <c r="C342" s="38">
        <v>5.8965974721942187</v>
      </c>
      <c r="D342" s="11">
        <v>0.25202044302001514</v>
      </c>
      <c r="F342" s="38"/>
    </row>
    <row r="343" spans="3:6">
      <c r="C343" s="38">
        <v>5.8762324976156357</v>
      </c>
      <c r="D343" s="11">
        <v>0.2346272464302489</v>
      </c>
      <c r="F343" s="38"/>
    </row>
    <row r="344" spans="3:6">
      <c r="C344" s="38">
        <v>5.8527158215040034</v>
      </c>
      <c r="D344" s="11">
        <v>0.24319162606130873</v>
      </c>
      <c r="F344" s="38"/>
    </row>
    <row r="345" spans="3:6">
      <c r="C345" s="38">
        <v>5.8530172168259123</v>
      </c>
      <c r="D345" s="11">
        <v>0.25091909372120735</v>
      </c>
      <c r="F345" s="38"/>
    </row>
    <row r="346" spans="3:6">
      <c r="C346" s="38">
        <v>5.8721584105917053</v>
      </c>
      <c r="D346" s="11">
        <v>0.25987968043941712</v>
      </c>
      <c r="F346" s="38"/>
    </row>
    <row r="347" spans="3:6">
      <c r="C347" s="38">
        <v>5.8322745733964823</v>
      </c>
      <c r="D347" s="11">
        <v>0.27264167178666371</v>
      </c>
      <c r="F347" s="38"/>
    </row>
    <row r="348" spans="3:6">
      <c r="C348" s="38">
        <v>5.8502427517922309</v>
      </c>
      <c r="D348" s="11">
        <v>0.26884090254325965</v>
      </c>
      <c r="F348" s="38"/>
    </row>
    <row r="349" spans="3:6">
      <c r="C349" s="38">
        <v>5.8294832701796775</v>
      </c>
      <c r="D349" s="11">
        <v>0.30839388958574332</v>
      </c>
      <c r="F349" s="38"/>
    </row>
    <row r="350" spans="3:6">
      <c r="C350" s="38">
        <v>5.8493756704686657</v>
      </c>
      <c r="D350" s="11">
        <v>0.31559657039734657</v>
      </c>
      <c r="F350" s="38"/>
    </row>
    <row r="351" spans="3:6">
      <c r="C351" s="38">
        <v>5.8543720362569509</v>
      </c>
      <c r="D351" s="11">
        <v>0.31629479184441933</v>
      </c>
      <c r="F351" s="38"/>
    </row>
    <row r="352" spans="3:6">
      <c r="C352" s="38">
        <v>5.8686889269231965</v>
      </c>
      <c r="D352" s="11">
        <v>0.30946690455374065</v>
      </c>
      <c r="F352" s="38"/>
    </row>
    <row r="353" spans="3:6">
      <c r="C353" s="38">
        <v>5.875114195419969</v>
      </c>
      <c r="D353" s="11">
        <v>0.33404122558007504</v>
      </c>
      <c r="F353" s="38"/>
    </row>
    <row r="354" spans="3:6">
      <c r="C354" s="38">
        <v>5.8709506657771504</v>
      </c>
      <c r="D354" s="11">
        <v>0.32789081331646036</v>
      </c>
      <c r="F354" s="38"/>
    </row>
    <row r="355" spans="3:6">
      <c r="C355" s="38">
        <v>6.6793976337567535</v>
      </c>
      <c r="D355" s="11">
        <v>0.32335880220709656</v>
      </c>
      <c r="F355" s="38"/>
    </row>
    <row r="356" spans="3:6">
      <c r="C356" s="38">
        <v>6.7056050717775184</v>
      </c>
      <c r="D356" s="11">
        <v>0.32785940040030381</v>
      </c>
      <c r="F356" s="38"/>
    </row>
    <row r="357" spans="3:6">
      <c r="C357" s="38">
        <v>6.7357502492836403</v>
      </c>
      <c r="D357" s="11">
        <v>0.33629661490828527</v>
      </c>
      <c r="F357" s="38"/>
    </row>
    <row r="358" spans="3:6">
      <c r="C358" s="38">
        <v>6.7619298266970684</v>
      </c>
      <c r="D358" s="11">
        <v>0.37515963012809267</v>
      </c>
      <c r="F358" s="38"/>
    </row>
    <row r="359" spans="3:6">
      <c r="C359" s="38">
        <v>6.8533932073598658</v>
      </c>
      <c r="D359" s="11">
        <v>0.38336029089737317</v>
      </c>
      <c r="F359" s="38"/>
    </row>
    <row r="360" spans="3:6">
      <c r="C360" s="38">
        <v>6.9178083542232516</v>
      </c>
      <c r="D360" s="11">
        <v>0.38819889954240122</v>
      </c>
      <c r="F360" s="38"/>
    </row>
    <row r="361" spans="3:6">
      <c r="C361" s="38">
        <v>6.9769067704125511</v>
      </c>
      <c r="D361" s="11">
        <v>0.39077345493674537</v>
      </c>
      <c r="F361" s="38"/>
    </row>
    <row r="362" spans="3:6">
      <c r="C362" s="38">
        <v>7.0246734861016247</v>
      </c>
      <c r="D362" s="11">
        <v>0.39836705550277046</v>
      </c>
      <c r="F362" s="38"/>
    </row>
    <row r="363" spans="3:6">
      <c r="C363" s="38">
        <v>7.0901532839777373</v>
      </c>
      <c r="D363" s="11">
        <v>0.41427033513880596</v>
      </c>
      <c r="F363" s="38"/>
    </row>
    <row r="364" spans="3:6">
      <c r="C364" s="38">
        <v>7.172694992729129</v>
      </c>
      <c r="D364" s="11">
        <v>0.41002327300254743</v>
      </c>
      <c r="F364" s="38"/>
    </row>
    <row r="365" spans="3:6">
      <c r="C365" s="38">
        <v>7.2811852030208195</v>
      </c>
      <c r="D365" s="11">
        <v>0.4051256450759313</v>
      </c>
      <c r="F365" s="38"/>
    </row>
    <row r="366" spans="3:6">
      <c r="C366" s="38">
        <v>7.36732958960076</v>
      </c>
      <c r="D366" s="11">
        <v>0.40132675855091848</v>
      </c>
      <c r="F366" s="38"/>
    </row>
    <row r="367" spans="3:6">
      <c r="C367" s="38">
        <v>7.4482396540120179</v>
      </c>
      <c r="D367" s="11">
        <v>0.40538244336491203</v>
      </c>
      <c r="F367" s="38"/>
    </row>
    <row r="368" spans="3:6">
      <c r="C368" s="38">
        <v>7.4965211629975483</v>
      </c>
      <c r="D368" s="11">
        <v>0.42613636202666849</v>
      </c>
      <c r="F368" s="38"/>
    </row>
    <row r="369" spans="3:6">
      <c r="C369" s="38">
        <v>7.4610274429416696</v>
      </c>
      <c r="D369" s="11">
        <v>0.44064499380919148</v>
      </c>
      <c r="F369" s="38"/>
    </row>
    <row r="370" spans="3:6">
      <c r="C370" s="38">
        <v>7.5235245468274368</v>
      </c>
      <c r="D370" s="11">
        <v>0.44031854387839625</v>
      </c>
      <c r="F370" s="38"/>
    </row>
    <row r="371" spans="3:6">
      <c r="C371" s="38">
        <v>7.402194196468062</v>
      </c>
      <c r="D371" s="11">
        <v>0.32856171326313482</v>
      </c>
      <c r="F371" s="38"/>
    </row>
    <row r="372" spans="3:6">
      <c r="C372" s="38">
        <v>7.425639144692437</v>
      </c>
      <c r="D372" s="11">
        <v>0.29949708840318506</v>
      </c>
      <c r="F372" s="38"/>
    </row>
    <row r="373" spans="3:6">
      <c r="C373" s="38">
        <v>7.4508076066035089</v>
      </c>
      <c r="D373" s="11">
        <v>0.30109725983922064</v>
      </c>
      <c r="F373" s="38"/>
    </row>
    <row r="374" spans="3:6">
      <c r="C374" s="38">
        <v>7.4759627516348317</v>
      </c>
      <c r="D374" s="11">
        <v>0.32519807485842556</v>
      </c>
      <c r="F374" s="38"/>
    </row>
    <row r="375" spans="3:6">
      <c r="C375" s="38">
        <v>7.4952600304162207</v>
      </c>
      <c r="D375" s="11">
        <v>0.3400047548438444</v>
      </c>
      <c r="F375" s="38"/>
    </row>
    <row r="376" spans="3:6">
      <c r="C376" s="38">
        <v>7.5128240804559203</v>
      </c>
      <c r="D376" s="11">
        <v>0.3415557929447457</v>
      </c>
      <c r="F376" s="38"/>
    </row>
    <row r="377" spans="3:6">
      <c r="C377" s="38">
        <v>7.5334917798077674</v>
      </c>
      <c r="D377" s="11">
        <v>0.35864154077916954</v>
      </c>
      <c r="F377" s="38"/>
    </row>
    <row r="378" spans="3:6">
      <c r="C378" s="38">
        <v>7.5494367900993797</v>
      </c>
      <c r="D378" s="11">
        <v>0.35656515411802825</v>
      </c>
      <c r="F378" s="38"/>
    </row>
    <row r="379" spans="3:6">
      <c r="C379" s="38">
        <v>7.5656925989800827</v>
      </c>
      <c r="D379" s="11">
        <v>0.35992305077746906</v>
      </c>
      <c r="F379" s="38"/>
    </row>
    <row r="380" spans="3:6">
      <c r="C380" s="38">
        <v>7.5788690853830616</v>
      </c>
      <c r="D380" s="11">
        <v>0.3653688542983542</v>
      </c>
      <c r="F380" s="38"/>
    </row>
    <row r="381" spans="3:6">
      <c r="C381" s="38">
        <v>7.5784951304351544</v>
      </c>
      <c r="D381" s="11">
        <v>0.3815753431553458</v>
      </c>
      <c r="F381" s="38"/>
    </row>
    <row r="382" spans="3:6">
      <c r="C382" s="38">
        <v>7.5872172406122758</v>
      </c>
      <c r="D382" s="11">
        <v>0.40014500141839898</v>
      </c>
      <c r="F382" s="38"/>
    </row>
    <row r="383" spans="3:6">
      <c r="C383" s="38">
        <v>7.5987404346902796</v>
      </c>
      <c r="D383" s="11">
        <v>0.41593106486317516</v>
      </c>
      <c r="F383" s="38"/>
    </row>
    <row r="384" spans="3:6">
      <c r="C384" s="38">
        <v>7.6046267294483458</v>
      </c>
      <c r="D384" s="11">
        <v>0.41551149671668663</v>
      </c>
      <c r="F384" s="38"/>
    </row>
    <row r="385" spans="3:6">
      <c r="C385" s="38">
        <v>7.6019855416616311</v>
      </c>
      <c r="D385" s="11">
        <v>0.42282613976811817</v>
      </c>
      <c r="F385" s="38"/>
    </row>
    <row r="386" spans="3:6">
      <c r="C386" s="38">
        <v>7.6162105201677051</v>
      </c>
      <c r="D386" s="11">
        <v>0.41899787837777425</v>
      </c>
      <c r="F386" s="38"/>
    </row>
    <row r="387" spans="3:6">
      <c r="C387" s="38">
        <v>10.232000907882558</v>
      </c>
      <c r="D387" s="11">
        <v>0.66969955124490754</v>
      </c>
      <c r="F387" s="38"/>
    </row>
    <row r="388" spans="3:6">
      <c r="C388" s="38">
        <v>10.237287631329021</v>
      </c>
      <c r="D388" s="11">
        <v>0.67955204137924363</v>
      </c>
      <c r="F388" s="38"/>
    </row>
    <row r="389" spans="3:6">
      <c r="C389" s="38">
        <v>10.268108108713536</v>
      </c>
      <c r="D389" s="11">
        <v>0.6736719147045136</v>
      </c>
      <c r="F389" s="38"/>
    </row>
    <row r="390" spans="3:6">
      <c r="C390" s="38">
        <v>10.299609097196655</v>
      </c>
      <c r="D390" s="11">
        <v>0.66579848798300589</v>
      </c>
      <c r="F390" s="38"/>
    </row>
    <row r="391" spans="3:6">
      <c r="C391" s="38">
        <v>10.345177195407935</v>
      </c>
      <c r="D391" s="11">
        <v>0.67793662867400317</v>
      </c>
      <c r="F391" s="38"/>
    </row>
    <row r="392" spans="3:6">
      <c r="C392" s="38">
        <v>10.387356706095016</v>
      </c>
      <c r="D392" s="11">
        <v>0.68972089777265422</v>
      </c>
      <c r="F392" s="38"/>
    </row>
    <row r="393" spans="3:6">
      <c r="C393" s="38">
        <v>10.394942271634378</v>
      </c>
      <c r="D393" s="11">
        <v>0.70194880074431942</v>
      </c>
      <c r="F393" s="38"/>
    </row>
    <row r="394" spans="3:6">
      <c r="C394" s="38">
        <v>10.414796768858489</v>
      </c>
      <c r="D394" s="11">
        <v>0.72447510862992104</v>
      </c>
      <c r="F394" s="38"/>
    </row>
    <row r="395" spans="3:6">
      <c r="C395" s="38">
        <v>10.4234704503199</v>
      </c>
      <c r="D395" s="11">
        <v>0.73360828777232701</v>
      </c>
      <c r="F395" s="38"/>
    </row>
    <row r="396" spans="3:6">
      <c r="C396" s="38">
        <v>10.444173055606623</v>
      </c>
      <c r="D396" s="11">
        <v>0.7432398870560234</v>
      </c>
      <c r="F396" s="38"/>
    </row>
    <row r="397" spans="3:6">
      <c r="C397" s="38">
        <v>10.464057825646275</v>
      </c>
      <c r="D397" s="11">
        <v>0.74611915216212177</v>
      </c>
      <c r="F397" s="38"/>
    </row>
    <row r="398" spans="3:6">
      <c r="C398" s="38">
        <v>10.481521472308346</v>
      </c>
      <c r="D398" s="11">
        <v>0.75991906690262501</v>
      </c>
      <c r="F398" s="38"/>
    </row>
    <row r="399" spans="3:6">
      <c r="C399" s="38">
        <v>10.493317376587129</v>
      </c>
      <c r="D399" s="11">
        <v>0.76455860634720707</v>
      </c>
      <c r="F399" s="38"/>
    </row>
    <row r="400" spans="3:6">
      <c r="C400" s="38">
        <v>10.488366377585471</v>
      </c>
      <c r="D400" s="11">
        <v>0.78142963647787378</v>
      </c>
      <c r="F400" s="38"/>
    </row>
    <row r="401" spans="3:6">
      <c r="C401" s="38">
        <v>10.450656427332738</v>
      </c>
      <c r="D401" s="11">
        <v>0.78397582344479733</v>
      </c>
      <c r="F401" s="38"/>
    </row>
    <row r="402" spans="3:6">
      <c r="C402" s="38">
        <v>10.469318385573489</v>
      </c>
      <c r="D402" s="11">
        <v>0.77968792285107247</v>
      </c>
      <c r="F402" s="38"/>
    </row>
    <row r="403" spans="3:6">
      <c r="C403" s="38">
        <v>7.5162376868773908</v>
      </c>
      <c r="D403" s="11">
        <v>0.41636294692788428</v>
      </c>
      <c r="F403" s="38"/>
    </row>
    <row r="404" spans="3:6">
      <c r="C404" s="38">
        <v>7.5343150579882661</v>
      </c>
      <c r="D404" s="11">
        <v>0.4223130996641119</v>
      </c>
      <c r="F404" s="38"/>
    </row>
    <row r="405" spans="3:6">
      <c r="C405" s="38">
        <v>7.566767616083939</v>
      </c>
      <c r="D405" s="11">
        <v>0.4117697938519434</v>
      </c>
      <c r="F405" s="38"/>
    </row>
    <row r="406" spans="3:6">
      <c r="C406" s="38">
        <v>7.6188816148003973</v>
      </c>
      <c r="D406" s="11">
        <v>0.41272648803977485</v>
      </c>
      <c r="F406" s="38"/>
    </row>
    <row r="407" spans="3:6">
      <c r="C407" s="38">
        <v>7.6827172807641384</v>
      </c>
      <c r="D407" s="11">
        <v>0.42693875460367636</v>
      </c>
      <c r="F407" s="38"/>
    </row>
    <row r="408" spans="3:6">
      <c r="C408" s="38">
        <v>7.7284004596849787</v>
      </c>
      <c r="D408" s="11">
        <v>0.43521159362864137</v>
      </c>
      <c r="F408" s="38"/>
    </row>
    <row r="409" spans="3:6">
      <c r="C409" s="38">
        <v>7.7478573966492412</v>
      </c>
      <c r="D409" s="11">
        <v>0.45481308015505384</v>
      </c>
      <c r="F409" s="38"/>
    </row>
    <row r="410" spans="3:6">
      <c r="C410" s="38">
        <v>7.7754519061735676</v>
      </c>
      <c r="D410" s="11">
        <v>0.46313768376089065</v>
      </c>
      <c r="F410" s="38"/>
    </row>
    <row r="411" spans="3:6">
      <c r="C411" s="38">
        <v>7.818740066443624</v>
      </c>
      <c r="D411" s="11">
        <v>0.46948610110379846</v>
      </c>
      <c r="F411" s="38"/>
    </row>
    <row r="412" spans="3:6">
      <c r="C412" s="38">
        <v>7.7953145638253218</v>
      </c>
      <c r="D412" s="11">
        <v>0.48977876075058219</v>
      </c>
      <c r="F412" s="38"/>
    </row>
    <row r="413" spans="3:6">
      <c r="C413" s="38">
        <v>7.8920156456996216</v>
      </c>
      <c r="D413" s="11">
        <v>0.48021833716571233</v>
      </c>
      <c r="F413" s="38"/>
    </row>
    <row r="414" spans="3:6">
      <c r="C414" s="38">
        <v>7.9735999362942538</v>
      </c>
      <c r="D414" s="11">
        <v>0.50785192221832298</v>
      </c>
      <c r="F414" s="38"/>
    </row>
    <row r="415" spans="3:6">
      <c r="C415" s="38">
        <v>8.0421000540844378</v>
      </c>
      <c r="D415" s="11">
        <v>0.51091341422976488</v>
      </c>
      <c r="F415" s="38"/>
    </row>
    <row r="416" spans="3:6">
      <c r="C416" s="38">
        <v>8.0905655550542175</v>
      </c>
      <c r="D416" s="11">
        <v>0.55578527362398067</v>
      </c>
      <c r="F416" s="38"/>
    </row>
    <row r="417" spans="3:6">
      <c r="C417" s="38">
        <v>8.1042909390859048</v>
      </c>
      <c r="D417" s="11">
        <v>0.60740203825730499</v>
      </c>
      <c r="F417" s="38"/>
    </row>
    <row r="418" spans="3:6">
      <c r="C418" s="38">
        <v>8.1468176034891631</v>
      </c>
      <c r="D418" s="11">
        <v>0.60814301791404901</v>
      </c>
      <c r="F418" s="38"/>
    </row>
    <row r="419" spans="3:6">
      <c r="C419" s="38">
        <v>6.6304484340507592</v>
      </c>
      <c r="D419" s="11">
        <v>0.36926147152452987</v>
      </c>
      <c r="F419" s="38"/>
    </row>
    <row r="420" spans="3:6">
      <c r="C420" s="38">
        <v>6.5645768636900925</v>
      </c>
      <c r="D420" s="11">
        <v>0.37498277884309467</v>
      </c>
      <c r="F420" s="38"/>
    </row>
    <row r="421" spans="3:6">
      <c r="C421" s="38">
        <v>6.5917938683627346</v>
      </c>
      <c r="D421" s="11">
        <v>0.36663695508304933</v>
      </c>
      <c r="F421" s="38"/>
    </row>
    <row r="422" spans="3:6">
      <c r="C422" s="38">
        <v>6.614199479236933</v>
      </c>
      <c r="D422" s="11">
        <v>0.35828924905062376</v>
      </c>
      <c r="F422" s="38"/>
    </row>
    <row r="423" spans="3:6">
      <c r="C423" s="38">
        <v>6.6272468524016572</v>
      </c>
      <c r="D423" s="11">
        <v>0.36257337856296795</v>
      </c>
      <c r="F423" s="38"/>
    </row>
    <row r="424" spans="3:6">
      <c r="C424" s="38">
        <v>6.6290155313544066</v>
      </c>
      <c r="D424" s="11">
        <v>0.36668420770447041</v>
      </c>
      <c r="F424" s="38"/>
    </row>
    <row r="425" spans="3:6">
      <c r="C425" s="38">
        <v>6.6121068963980116</v>
      </c>
      <c r="D425" s="11">
        <v>0.36224172108249741</v>
      </c>
      <c r="F425" s="38"/>
    </row>
    <row r="426" spans="3:6">
      <c r="C426" s="38">
        <v>6.5880043602008973</v>
      </c>
      <c r="D426" s="11">
        <v>0.35763330783242731</v>
      </c>
      <c r="F426" s="38"/>
    </row>
    <row r="427" spans="3:6">
      <c r="C427" s="38">
        <v>6.4914254988246496</v>
      </c>
      <c r="D427" s="11">
        <v>0.3536353312322012</v>
      </c>
      <c r="F427" s="38"/>
    </row>
    <row r="428" spans="3:6">
      <c r="C428" s="38">
        <v>6.4838772448757878</v>
      </c>
      <c r="D428" s="11">
        <v>0.35297772846783237</v>
      </c>
      <c r="F428" s="38"/>
    </row>
    <row r="429" spans="3:6">
      <c r="C429" s="38">
        <v>6.4896695422771273</v>
      </c>
      <c r="D429" s="11">
        <v>0.35433098653789707</v>
      </c>
      <c r="F429" s="38"/>
    </row>
    <row r="430" spans="3:6">
      <c r="C430" s="38">
        <v>6.5084992353083795</v>
      </c>
      <c r="D430" s="11">
        <v>0.32799466364798163</v>
      </c>
      <c r="F430" s="38"/>
    </row>
    <row r="431" spans="3:6">
      <c r="C431" s="38">
        <v>6.5259867657378328</v>
      </c>
      <c r="D431" s="11">
        <v>0.31414287172135202</v>
      </c>
      <c r="F431" s="38"/>
    </row>
    <row r="432" spans="3:6">
      <c r="C432" s="38">
        <v>6.5287030894671627</v>
      </c>
      <c r="D432" s="11">
        <v>0.30818295756148406</v>
      </c>
      <c r="F432" s="38"/>
    </row>
    <row r="433" spans="3:6">
      <c r="C433" s="38">
        <v>6.53344203049362</v>
      </c>
      <c r="D433" s="11">
        <v>0.30082442989012426</v>
      </c>
      <c r="F433" s="38"/>
    </row>
    <row r="434" spans="3:6">
      <c r="C434" s="38">
        <v>6.5245666382935132</v>
      </c>
      <c r="D434" s="11">
        <v>0.30198118557654335</v>
      </c>
      <c r="F434" s="38"/>
    </row>
    <row r="435" spans="3:6">
      <c r="C435" s="38">
        <v>6.6351184887612114</v>
      </c>
      <c r="D435" s="11">
        <v>0.29828404524870644</v>
      </c>
      <c r="F435" s="38"/>
    </row>
    <row r="436" spans="3:6">
      <c r="C436" s="38">
        <v>6.6252671656002295</v>
      </c>
      <c r="D436" s="11">
        <v>0.30191264350903607</v>
      </c>
      <c r="F436" s="38"/>
    </row>
    <row r="437" spans="3:6">
      <c r="C437" s="38">
        <v>6.6482804700585598</v>
      </c>
      <c r="D437" s="11">
        <v>0.29951598849050387</v>
      </c>
      <c r="F437" s="38"/>
    </row>
    <row r="438" spans="3:6">
      <c r="C438" s="38">
        <v>6.6829370823587295</v>
      </c>
      <c r="D438" s="11">
        <v>0.30027311928706385</v>
      </c>
      <c r="F438" s="38"/>
    </row>
    <row r="439" spans="3:6">
      <c r="C439" s="38">
        <v>6.642561069806165</v>
      </c>
      <c r="D439" s="11">
        <v>0.30542864417089371</v>
      </c>
      <c r="F439" s="38"/>
    </row>
    <row r="440" spans="3:6">
      <c r="C440" s="38">
        <v>6.5990977510652522</v>
      </c>
      <c r="D440" s="11">
        <v>0.30558416905472363</v>
      </c>
      <c r="F440" s="38"/>
    </row>
    <row r="441" spans="3:6">
      <c r="C441" s="38">
        <v>6.6735469508730594</v>
      </c>
      <c r="D441" s="11">
        <v>0.29976852718286129</v>
      </c>
      <c r="F441" s="38"/>
    </row>
    <row r="442" spans="3:6">
      <c r="C442" s="38">
        <v>6.7184889376206129</v>
      </c>
      <c r="D442" s="11">
        <v>0.3099602611671779</v>
      </c>
      <c r="F442" s="38"/>
    </row>
    <row r="443" spans="3:6">
      <c r="C443" s="38">
        <v>6.819557878644626</v>
      </c>
      <c r="D443" s="11">
        <v>0.32925889700880923</v>
      </c>
      <c r="F443" s="38"/>
    </row>
    <row r="444" spans="3:6">
      <c r="C444" s="38">
        <v>7.0746789558963759</v>
      </c>
      <c r="D444" s="11">
        <v>0.32788257803079435</v>
      </c>
      <c r="F444" s="38"/>
    </row>
    <row r="445" spans="3:6">
      <c r="C445" s="38">
        <v>7.2019398990359456</v>
      </c>
      <c r="D445" s="11">
        <v>0.32480496236836021</v>
      </c>
      <c r="F445" s="38"/>
    </row>
    <row r="446" spans="3:6">
      <c r="C446" s="38">
        <v>7.1736952420964757</v>
      </c>
      <c r="D446" s="11">
        <v>0.30134295946986583</v>
      </c>
      <c r="F446" s="38"/>
    </row>
    <row r="447" spans="3:6">
      <c r="C447" s="38">
        <v>7.1473643519698999</v>
      </c>
      <c r="D447" s="11">
        <v>0.30698477298549315</v>
      </c>
      <c r="F447" s="38"/>
    </row>
    <row r="448" spans="3:6">
      <c r="C448" s="38">
        <v>7.1163545927560481</v>
      </c>
      <c r="D448" s="11">
        <v>0.30216650638421561</v>
      </c>
      <c r="F448" s="38"/>
    </row>
    <row r="449" spans="3:6">
      <c r="C449" s="38">
        <v>7.0737781546416416</v>
      </c>
      <c r="D449" s="11">
        <v>0.32051093493132193</v>
      </c>
      <c r="F449" s="38"/>
    </row>
    <row r="450" spans="3:6">
      <c r="C450" s="38">
        <v>7.1205082255843912</v>
      </c>
      <c r="D450" s="11">
        <v>0.32093082557262342</v>
      </c>
      <c r="F450" s="38"/>
    </row>
    <row r="451" spans="3:6">
      <c r="C451" s="38">
        <v>9.1203883807516437</v>
      </c>
      <c r="D451" s="11">
        <v>0.56692959628228556</v>
      </c>
      <c r="F451" s="38"/>
    </row>
    <row r="452" spans="3:6">
      <c r="C452" s="38">
        <v>9.1766783861032302</v>
      </c>
      <c r="D452" s="11">
        <v>0.57959298483424204</v>
      </c>
      <c r="F452" s="38"/>
    </row>
    <row r="453" spans="3:6">
      <c r="C453" s="38">
        <v>9.2264514466140159</v>
      </c>
      <c r="D453" s="11">
        <v>0.58973605618894909</v>
      </c>
      <c r="F453" s="38"/>
    </row>
    <row r="454" spans="3:6">
      <c r="C454" s="38">
        <v>9.2449308954321268</v>
      </c>
      <c r="D454" s="11">
        <v>0.58436944694794346</v>
      </c>
      <c r="F454" s="38"/>
    </row>
    <row r="455" spans="3:6">
      <c r="C455" s="38">
        <v>9.2246076905776384</v>
      </c>
      <c r="D455" s="11">
        <v>0.60896623573688691</v>
      </c>
      <c r="F455" s="38"/>
    </row>
    <row r="456" spans="3:6">
      <c r="C456" s="38">
        <v>9.25628466782846</v>
      </c>
      <c r="D456" s="11">
        <v>0.6318845002861555</v>
      </c>
      <c r="F456" s="38"/>
    </row>
    <row r="457" spans="3:6">
      <c r="C457" s="38">
        <v>9.2776884128081214</v>
      </c>
      <c r="D457" s="11">
        <v>0.65925324935788165</v>
      </c>
      <c r="F457" s="38"/>
    </row>
    <row r="458" spans="3:6">
      <c r="C458" s="38">
        <v>9.2879317359802123</v>
      </c>
      <c r="D458" s="11">
        <v>0.69290649751304412</v>
      </c>
      <c r="F458" s="38"/>
    </row>
    <row r="459" spans="3:6">
      <c r="C459" s="38">
        <v>9.3153527066319306</v>
      </c>
      <c r="D459" s="11">
        <v>0.6930977790220868</v>
      </c>
      <c r="F459" s="38"/>
    </row>
    <row r="460" spans="3:6">
      <c r="C460" s="38">
        <v>9.3632790686022176</v>
      </c>
      <c r="D460" s="11">
        <v>0.71568605701279131</v>
      </c>
      <c r="F460" s="38"/>
    </row>
    <row r="461" spans="3:6">
      <c r="C461" s="38">
        <v>9.4068554540896123</v>
      </c>
      <c r="D461" s="11">
        <v>0.74265351109938349</v>
      </c>
      <c r="F461" s="38"/>
    </row>
    <row r="462" spans="3:6">
      <c r="C462" s="38">
        <v>9.4413700931259434</v>
      </c>
      <c r="D462" s="11">
        <v>0.74339710264500058</v>
      </c>
      <c r="F462" s="38"/>
    </row>
    <row r="463" spans="3:6">
      <c r="C463" s="38">
        <v>9.4761429729255333</v>
      </c>
      <c r="D463" s="11">
        <v>0.76147794664918023</v>
      </c>
      <c r="F463" s="38"/>
    </row>
    <row r="464" spans="3:6">
      <c r="C464" s="38">
        <v>9.502297803097159</v>
      </c>
      <c r="D464" s="11">
        <v>0.77513367369557484</v>
      </c>
      <c r="F464" s="38"/>
    </row>
    <row r="465" spans="3:6">
      <c r="C465" s="38">
        <v>9.4770680107590071</v>
      </c>
      <c r="D465" s="11">
        <v>0.77716510077096623</v>
      </c>
      <c r="F465" s="38"/>
    </row>
    <row r="466" spans="3:6">
      <c r="C466" s="38">
        <v>9.5028121864614672</v>
      </c>
      <c r="D466" s="11">
        <v>0.7693104093234685</v>
      </c>
      <c r="F466" s="38"/>
    </row>
    <row r="467" spans="3:6">
      <c r="C467" s="38">
        <v>7.5224829460119604</v>
      </c>
      <c r="D467" s="11">
        <v>0.34437251540295694</v>
      </c>
      <c r="F467" s="38"/>
    </row>
    <row r="468" spans="3:6">
      <c r="C468" s="38">
        <v>7.6073117106750692</v>
      </c>
      <c r="D468" s="11">
        <v>0.34113104717925496</v>
      </c>
      <c r="F468" s="38"/>
    </row>
    <row r="469" spans="3:6">
      <c r="C469" s="38">
        <v>7.6860034196274825</v>
      </c>
      <c r="D469" s="11">
        <v>0.35046147339216294</v>
      </c>
      <c r="F469" s="38"/>
    </row>
    <row r="470" spans="3:6">
      <c r="C470" s="38">
        <v>7.7515153880513061</v>
      </c>
      <c r="D470" s="11">
        <v>0.36539160760502676</v>
      </c>
      <c r="F470" s="38"/>
    </row>
    <row r="471" spans="3:6">
      <c r="C471" s="38">
        <v>7.8161073358609663</v>
      </c>
      <c r="D471" s="11">
        <v>0.37740059140498283</v>
      </c>
      <c r="F471" s="38"/>
    </row>
    <row r="472" spans="3:6">
      <c r="C472" s="38">
        <v>7.8888856729488808</v>
      </c>
      <c r="D472" s="11">
        <v>0.39258906729698018</v>
      </c>
      <c r="F472" s="38"/>
    </row>
    <row r="473" spans="3:6">
      <c r="C473" s="38">
        <v>7.9613568345893491</v>
      </c>
      <c r="D473" s="11">
        <v>0.38084766594327646</v>
      </c>
      <c r="F473" s="38"/>
    </row>
    <row r="474" spans="3:6">
      <c r="C474" s="38">
        <v>8.0417515457626969</v>
      </c>
      <c r="D474" s="11">
        <v>0.39010792674959638</v>
      </c>
      <c r="F474" s="38"/>
    </row>
    <row r="475" spans="3:6">
      <c r="C475" s="38">
        <v>8.1308331162056859</v>
      </c>
      <c r="D475" s="11">
        <v>0.39685806326978418</v>
      </c>
      <c r="F475" s="38"/>
    </row>
    <row r="476" spans="3:6">
      <c r="C476" s="38">
        <v>8.2211126457951078</v>
      </c>
      <c r="D476" s="11">
        <v>0.41286292979385109</v>
      </c>
      <c r="F476" s="38"/>
    </row>
    <row r="477" spans="3:6">
      <c r="C477" s="38">
        <v>8.3222904681929446</v>
      </c>
      <c r="D477" s="11">
        <v>0.42275302430228845</v>
      </c>
      <c r="F477" s="38"/>
    </row>
    <row r="478" spans="3:6">
      <c r="C478" s="38">
        <v>8.4362659595768541</v>
      </c>
      <c r="D478" s="11">
        <v>0.42580223709408122</v>
      </c>
      <c r="F478" s="38"/>
    </row>
    <row r="479" spans="3:6">
      <c r="C479" s="38">
        <v>8.5638243521467494</v>
      </c>
      <c r="D479" s="11">
        <v>0.42923513029577248</v>
      </c>
      <c r="F479" s="38"/>
    </row>
    <row r="480" spans="3:6">
      <c r="C480" s="38">
        <v>8.6503676713562001</v>
      </c>
      <c r="D480" s="11">
        <v>0.44650148741057871</v>
      </c>
      <c r="F480" s="38"/>
    </row>
    <row r="481" spans="3:6">
      <c r="C481" s="38">
        <v>8.7323383418689549</v>
      </c>
      <c r="D481" s="11">
        <v>0.46041704050459481</v>
      </c>
      <c r="F481" s="38"/>
    </row>
    <row r="482" spans="3:6">
      <c r="C482" s="38">
        <v>8.8152041870887583</v>
      </c>
      <c r="D482" s="11">
        <v>0.44872287011506473</v>
      </c>
      <c r="F482" s="38"/>
    </row>
    <row r="483" spans="3:6">
      <c r="C483" s="38">
        <v>8.8246565494424694</v>
      </c>
      <c r="D483" s="11">
        <v>0.43468659567565515</v>
      </c>
      <c r="F483" s="38"/>
    </row>
    <row r="484" spans="3:6">
      <c r="C484" s="38">
        <v>8.8270605591611435</v>
      </c>
      <c r="D484" s="11">
        <v>0.43600820336154911</v>
      </c>
      <c r="F484" s="38"/>
    </row>
    <row r="485" spans="3:6">
      <c r="C485" s="38">
        <v>8.8430798530779899</v>
      </c>
      <c r="D485" s="11">
        <v>0.45063198089193113</v>
      </c>
      <c r="F485" s="38"/>
    </row>
    <row r="486" spans="3:6">
      <c r="C486" s="38">
        <v>8.8313235580789051</v>
      </c>
      <c r="D486" s="11">
        <v>0.44823366054082914</v>
      </c>
      <c r="F486" s="38"/>
    </row>
    <row r="487" spans="3:6">
      <c r="C487" s="38">
        <v>8.771250704677561</v>
      </c>
      <c r="D487" s="11">
        <v>0.44229024826558266</v>
      </c>
      <c r="F487" s="38"/>
    </row>
    <row r="488" spans="3:6">
      <c r="C488" s="38">
        <v>8.7974598936453745</v>
      </c>
      <c r="D488" s="11">
        <v>0.43052098948609063</v>
      </c>
      <c r="F488" s="38"/>
    </row>
    <row r="489" spans="3:6">
      <c r="C489" s="38">
        <v>8.7976761915777502</v>
      </c>
      <c r="D489" s="11">
        <v>0.44653401866696396</v>
      </c>
      <c r="F489" s="38"/>
    </row>
    <row r="490" spans="3:6">
      <c r="C490" s="38">
        <v>8.8063147802623565</v>
      </c>
      <c r="D490" s="11">
        <v>0.44371554875731817</v>
      </c>
      <c r="F490" s="38"/>
    </row>
    <row r="491" spans="3:6">
      <c r="C491" s="38">
        <v>8.8289637591457453</v>
      </c>
      <c r="D491" s="11">
        <v>0.44266249050649392</v>
      </c>
      <c r="F491" s="38"/>
    </row>
    <row r="492" spans="3:6">
      <c r="C492" s="38">
        <v>8.8653828311821012</v>
      </c>
      <c r="D492" s="11">
        <v>0.4585551190885222</v>
      </c>
      <c r="F492" s="38"/>
    </row>
    <row r="493" spans="3:6">
      <c r="C493" s="38">
        <v>8.8963156150074738</v>
      </c>
      <c r="D493" s="11">
        <v>0.49732900715407574</v>
      </c>
      <c r="F493" s="38"/>
    </row>
    <row r="494" spans="3:6">
      <c r="C494" s="38">
        <v>8.9457760763083094</v>
      </c>
      <c r="D494" s="11">
        <v>0.53269067837904038</v>
      </c>
      <c r="F494" s="38"/>
    </row>
    <row r="495" spans="3:6">
      <c r="C495" s="38">
        <v>8.9976794719564204</v>
      </c>
      <c r="D495" s="11">
        <v>0.54258207850016515</v>
      </c>
      <c r="F495" s="38"/>
    </row>
    <row r="496" spans="3:6">
      <c r="C496" s="38">
        <v>9.0100141880913291</v>
      </c>
      <c r="D496" s="11">
        <v>0.57618621440560713</v>
      </c>
      <c r="F496" s="38"/>
    </row>
    <row r="497" spans="3:6">
      <c r="C497" s="38">
        <v>9.0039989903547468</v>
      </c>
      <c r="D497" s="11">
        <v>0.5804861144849941</v>
      </c>
      <c r="F497" s="38"/>
    </row>
    <row r="498" spans="3:6">
      <c r="C498" s="38">
        <v>9.0190924526505327</v>
      </c>
      <c r="D498" s="11">
        <v>0.59629625334438796</v>
      </c>
      <c r="F498" s="38"/>
    </row>
    <row r="499" spans="3:6">
      <c r="C499" s="38">
        <v>7.0294079121712851</v>
      </c>
      <c r="D499" s="11">
        <v>0.30707646173727776</v>
      </c>
      <c r="F499" s="38"/>
    </row>
    <row r="500" spans="3:6">
      <c r="C500" s="38">
        <v>6.9952930744503465</v>
      </c>
      <c r="D500" s="11">
        <v>0.31194246194845959</v>
      </c>
      <c r="F500" s="38"/>
    </row>
    <row r="501" spans="3:6">
      <c r="C501" s="38">
        <v>7.0136914745617087</v>
      </c>
      <c r="D501" s="11">
        <v>0.30185286541906486</v>
      </c>
      <c r="F501" s="38"/>
    </row>
    <row r="502" spans="3:6">
      <c r="C502" s="38">
        <v>7.0053225267472339</v>
      </c>
      <c r="D502" s="11">
        <v>0.29176326888967014</v>
      </c>
      <c r="F502" s="38"/>
    </row>
    <row r="503" spans="3:6">
      <c r="C503" s="38">
        <v>7.0032669837817823</v>
      </c>
      <c r="D503" s="11">
        <v>0.28357711772354538</v>
      </c>
      <c r="F503" s="38"/>
    </row>
    <row r="504" spans="3:6">
      <c r="C504" s="38">
        <v>6.9962319273790303</v>
      </c>
      <c r="D504" s="11">
        <v>0.27524790108123015</v>
      </c>
      <c r="F504" s="38"/>
    </row>
    <row r="505" spans="3:6">
      <c r="C505" s="38">
        <v>7.0078678245464312</v>
      </c>
      <c r="D505" s="11">
        <v>0.29250837640648247</v>
      </c>
      <c r="F505" s="38"/>
    </row>
    <row r="506" spans="3:6">
      <c r="C506" s="38">
        <v>7.0274101776676288</v>
      </c>
      <c r="D506" s="11">
        <v>0.30976885173173491</v>
      </c>
      <c r="F506" s="38"/>
    </row>
    <row r="507" spans="3:6">
      <c r="C507" s="38">
        <v>7.0307411199396759</v>
      </c>
      <c r="D507" s="11">
        <v>0.29568109925336672</v>
      </c>
      <c r="F507" s="38"/>
    </row>
    <row r="508" spans="3:6">
      <c r="C508" s="38">
        <v>7.0072248880135044</v>
      </c>
      <c r="D508" s="11">
        <v>0.31540713413313526</v>
      </c>
      <c r="F508" s="38"/>
    </row>
    <row r="509" spans="3:6">
      <c r="C509" s="38">
        <v>7.0275395924580897</v>
      </c>
      <c r="D509" s="11">
        <v>0.31457716203589764</v>
      </c>
      <c r="F509" s="38"/>
    </row>
    <row r="510" spans="3:6">
      <c r="C510" s="38">
        <v>7.0182768159456463</v>
      </c>
      <c r="D510" s="11">
        <v>0.33267720842496429</v>
      </c>
      <c r="F510" s="38"/>
    </row>
    <row r="511" spans="3:6">
      <c r="C511" s="38">
        <v>6.999334786192394</v>
      </c>
      <c r="D511" s="11">
        <v>0.31843690814284786</v>
      </c>
      <c r="F511" s="38"/>
    </row>
    <row r="512" spans="3:6">
      <c r="C512" s="38">
        <v>6.9851969160136518</v>
      </c>
      <c r="D512" s="11">
        <v>0.33373756240438435</v>
      </c>
      <c r="F512" s="38"/>
    </row>
    <row r="513" spans="3:6">
      <c r="C513" s="38">
        <v>6.9792984664797775</v>
      </c>
      <c r="D513" s="11">
        <v>0.33918432208755667</v>
      </c>
      <c r="F513" s="38"/>
    </row>
    <row r="514" spans="3:6">
      <c r="C514" s="38">
        <v>6.9781900209299978</v>
      </c>
      <c r="D514" s="11">
        <v>0.3472074788661636</v>
      </c>
      <c r="F514" s="38"/>
    </row>
    <row r="515" spans="3:6">
      <c r="C515" s="38">
        <v>8.0457994426206181</v>
      </c>
      <c r="D515" s="11">
        <v>0.29705942557296872</v>
      </c>
      <c r="F515" s="38"/>
    </row>
    <row r="516" spans="3:6">
      <c r="C516" s="38">
        <v>8.0690363799939853</v>
      </c>
      <c r="D516" s="11">
        <v>0.30057904707854743</v>
      </c>
      <c r="F516" s="38"/>
    </row>
    <row r="517" spans="3:6">
      <c r="C517" s="38">
        <v>8.0465064840649845</v>
      </c>
      <c r="D517" s="11">
        <v>0.27787541633829005</v>
      </c>
      <c r="F517" s="38"/>
    </row>
    <row r="518" spans="3:6">
      <c r="C518" s="38">
        <v>8.0671615603789473</v>
      </c>
      <c r="D518" s="11">
        <v>0.20367178559803251</v>
      </c>
      <c r="F518" s="38"/>
    </row>
    <row r="519" spans="3:6">
      <c r="C519" s="38">
        <v>8.0240062376463843</v>
      </c>
      <c r="D519" s="11">
        <v>0.25454266403144543</v>
      </c>
      <c r="F519" s="38"/>
    </row>
    <row r="520" spans="3:6">
      <c r="C520" s="38">
        <v>8.0780549573074758</v>
      </c>
      <c r="D520" s="11">
        <v>0.26702368849110408</v>
      </c>
      <c r="F520" s="38"/>
    </row>
    <row r="521" spans="3:6">
      <c r="C521" s="38">
        <v>8.0932589603751062</v>
      </c>
      <c r="D521" s="11">
        <v>0.29256954768447169</v>
      </c>
      <c r="F521" s="38"/>
    </row>
    <row r="522" spans="3:6">
      <c r="C522" s="38">
        <v>8.1139286259220036</v>
      </c>
      <c r="D522" s="11">
        <v>0.3047061031031742</v>
      </c>
      <c r="F522" s="38"/>
    </row>
    <row r="523" spans="3:6">
      <c r="C523" s="38">
        <v>8.0967080112765117</v>
      </c>
      <c r="D523" s="11">
        <v>0.33439012307378396</v>
      </c>
      <c r="F523" s="38"/>
    </row>
    <row r="524" spans="3:6">
      <c r="C524" s="38">
        <v>8.1067867676696093</v>
      </c>
      <c r="D524" s="11">
        <v>0.32832641893969977</v>
      </c>
      <c r="F524" s="38"/>
    </row>
    <row r="525" spans="3:6">
      <c r="C525" s="38">
        <v>8.1595182580198866</v>
      </c>
      <c r="D525" s="11">
        <v>0.32864649791990663</v>
      </c>
      <c r="F525" s="38"/>
    </row>
    <row r="526" spans="3:6">
      <c r="C526" s="38">
        <v>8.1989688539434606</v>
      </c>
      <c r="D526" s="11">
        <v>0.33647951174794039</v>
      </c>
      <c r="F526" s="38"/>
    </row>
    <row r="527" spans="3:6">
      <c r="C527" s="38">
        <v>8.1644581579920708</v>
      </c>
      <c r="D527" s="11">
        <v>0.35873257683244897</v>
      </c>
      <c r="F527" s="38"/>
    </row>
    <row r="528" spans="3:6">
      <c r="C528" s="38">
        <v>8.2007871329117741</v>
      </c>
      <c r="D528" s="11">
        <v>0.3854377737423173</v>
      </c>
      <c r="F528" s="38"/>
    </row>
    <row r="529" spans="3:6">
      <c r="C529" s="38">
        <v>8.2553944439256721</v>
      </c>
      <c r="D529" s="11">
        <v>0.40918035889638604</v>
      </c>
      <c r="F529" s="38"/>
    </row>
    <row r="530" spans="3:6">
      <c r="C530" s="38">
        <v>8.2692332694997415</v>
      </c>
      <c r="D530" s="11">
        <v>0.39760855532020301</v>
      </c>
      <c r="F530" s="38"/>
    </row>
    <row r="531" spans="3:6">
      <c r="C531" s="38">
        <v>5.3665847035982228</v>
      </c>
      <c r="D531" s="11">
        <v>0.25055928236971919</v>
      </c>
      <c r="F531" s="38"/>
    </row>
    <row r="532" spans="3:6">
      <c r="C532" s="38">
        <v>5.3970439110829318</v>
      </c>
      <c r="D532" s="11">
        <v>0.23885172534328325</v>
      </c>
      <c r="F532" s="38"/>
    </row>
    <row r="533" spans="3:6">
      <c r="C533" s="38">
        <v>5.4275031185676399</v>
      </c>
      <c r="D533" s="11">
        <v>0.22013580046529066</v>
      </c>
      <c r="F533" s="38"/>
    </row>
    <row r="534" spans="3:6">
      <c r="C534" s="38">
        <v>5.4579623260523489</v>
      </c>
      <c r="D534" s="11">
        <v>0.22082893823485258</v>
      </c>
      <c r="F534" s="38"/>
    </row>
    <row r="535" spans="3:6">
      <c r="C535" s="38">
        <v>5.488421533537057</v>
      </c>
      <c r="D535" s="11">
        <v>0.18818989392356311</v>
      </c>
      <c r="F535" s="38"/>
    </row>
    <row r="536" spans="3:6">
      <c r="C536" s="38">
        <v>5.518880741021766</v>
      </c>
      <c r="D536" s="11">
        <v>0.19360841949449561</v>
      </c>
      <c r="F536" s="38"/>
    </row>
    <row r="537" spans="3:6">
      <c r="C537" s="38">
        <v>5.5493399485064749</v>
      </c>
      <c r="D537" s="11">
        <v>0.20125012720729543</v>
      </c>
      <c r="F537" s="38"/>
    </row>
    <row r="538" spans="3:6">
      <c r="C538" s="38">
        <v>5.579799155991183</v>
      </c>
      <c r="D538" s="11">
        <v>0.21303812430191141</v>
      </c>
      <c r="F538" s="38"/>
    </row>
    <row r="539" spans="3:6">
      <c r="C539" s="38">
        <v>5.610258363475892</v>
      </c>
      <c r="D539" s="11">
        <v>0.22319075905693725</v>
      </c>
      <c r="F539" s="38"/>
    </row>
    <row r="540" spans="3:6">
      <c r="C540" s="38">
        <v>5.640717570960601</v>
      </c>
      <c r="D540" s="11">
        <v>0.22613406686894824</v>
      </c>
      <c r="F540" s="38"/>
    </row>
    <row r="541" spans="3:6">
      <c r="C541" s="38">
        <v>5.6711767784453091</v>
      </c>
      <c r="D541" s="11">
        <v>0.23312202111808461</v>
      </c>
      <c r="F541" s="38"/>
    </row>
    <row r="542" spans="3:6">
      <c r="C542" s="38">
        <v>5.7016359859300181</v>
      </c>
      <c r="D542" s="11">
        <v>0.24459271087085546</v>
      </c>
      <c r="F542" s="38"/>
    </row>
    <row r="543" spans="3:6">
      <c r="C543" s="38">
        <v>5.7320951934147262</v>
      </c>
      <c r="D543" s="11">
        <v>0.25844094191942768</v>
      </c>
      <c r="F543" s="38"/>
    </row>
    <row r="544" spans="3:6">
      <c r="C544" s="38">
        <v>5.7625544008994352</v>
      </c>
      <c r="D544" s="11">
        <v>0.27062202554558468</v>
      </c>
      <c r="F544" s="38"/>
    </row>
    <row r="545" spans="3:6">
      <c r="C545" s="38">
        <v>5.7930136083841441</v>
      </c>
      <c r="D545" s="11">
        <v>0.28177888462003065</v>
      </c>
      <c r="F545" s="38"/>
    </row>
    <row r="546" spans="3:6">
      <c r="C546" s="38">
        <v>5.822915353554011</v>
      </c>
      <c r="D546" s="11">
        <v>0.27535109576104044</v>
      </c>
      <c r="F546" s="38"/>
    </row>
    <row r="547" spans="3:6">
      <c r="C547" s="38">
        <v>8.8828313544207678</v>
      </c>
      <c r="D547" s="11">
        <v>0.54238513800646804</v>
      </c>
      <c r="F547" s="38"/>
    </row>
    <row r="548" spans="3:6">
      <c r="C548" s="38">
        <v>8.8665924033508805</v>
      </c>
      <c r="D548" s="11">
        <v>0.53710908214793718</v>
      </c>
      <c r="F548" s="38"/>
    </row>
    <row r="549" spans="3:6">
      <c r="C549" s="38">
        <v>8.8956537855564832</v>
      </c>
      <c r="D549" s="11">
        <v>0.53385711452392948</v>
      </c>
      <c r="F549" s="38"/>
    </row>
    <row r="550" spans="3:6">
      <c r="C550" s="38">
        <v>8.9513562903302279</v>
      </c>
      <c r="D550" s="11">
        <v>0.53555574413998175</v>
      </c>
      <c r="F550" s="38"/>
    </row>
    <row r="551" spans="3:6">
      <c r="C551" s="38">
        <v>9.0062706302999782</v>
      </c>
      <c r="D551" s="11">
        <v>0.5466168593800973</v>
      </c>
      <c r="F551" s="38"/>
    </row>
    <row r="552" spans="3:6">
      <c r="C552" s="38">
        <v>9.0012254516500647</v>
      </c>
      <c r="D552" s="11">
        <v>0.55519241497120653</v>
      </c>
      <c r="F552" s="38"/>
    </row>
    <row r="553" spans="3:6">
      <c r="C553" s="38">
        <v>8.9902670321198812</v>
      </c>
      <c r="D553" s="11">
        <v>0.55805317963132539</v>
      </c>
      <c r="F553" s="38"/>
    </row>
    <row r="554" spans="3:6">
      <c r="C554" s="38">
        <v>8.9983438609368243</v>
      </c>
      <c r="D554" s="11">
        <v>0.5663027099277157</v>
      </c>
      <c r="F554" s="38"/>
    </row>
    <row r="555" spans="3:6">
      <c r="C555" s="38">
        <v>9.0411015828667374</v>
      </c>
      <c r="D555" s="11">
        <v>0.5660142762427296</v>
      </c>
      <c r="F555" s="38"/>
    </row>
    <row r="556" spans="3:6">
      <c r="C556" s="38">
        <v>9.0647702595474815</v>
      </c>
      <c r="D556" s="11">
        <v>0.5772067593173873</v>
      </c>
      <c r="F556" s="38"/>
    </row>
    <row r="557" spans="3:6">
      <c r="C557" s="38">
        <v>9.1051970090942831</v>
      </c>
      <c r="D557" s="11">
        <v>0.57667377486116111</v>
      </c>
      <c r="F557" s="38"/>
    </row>
    <row r="558" spans="3:6">
      <c r="C558" s="38">
        <v>9.1739085925374351</v>
      </c>
      <c r="D558" s="11">
        <v>0.58743230957511938</v>
      </c>
      <c r="F558" s="38"/>
    </row>
    <row r="559" spans="3:6">
      <c r="C559" s="38">
        <v>9.2347299833804737</v>
      </c>
      <c r="D559" s="11">
        <v>0.57645140366113334</v>
      </c>
      <c r="F559" s="38"/>
    </row>
    <row r="560" spans="3:6">
      <c r="C560" s="38">
        <v>9.247040046539615</v>
      </c>
      <c r="D560" s="11">
        <v>0.58267409345972954</v>
      </c>
      <c r="F560" s="38"/>
    </row>
    <row r="561" spans="3:6">
      <c r="C561" s="38">
        <v>9.2187763987982176</v>
      </c>
      <c r="D561" s="11">
        <v>0.59830604312463775</v>
      </c>
      <c r="F561" s="38"/>
    </row>
    <row r="562" spans="3:6">
      <c r="C562" s="38">
        <v>9.2461160538189944</v>
      </c>
      <c r="D562" s="11">
        <v>0.59390432651527858</v>
      </c>
      <c r="F562" s="38"/>
    </row>
    <row r="563" spans="3:6">
      <c r="C563" s="38">
        <v>7.4484543385340123</v>
      </c>
      <c r="D563" s="11">
        <v>0.3792449722420933</v>
      </c>
      <c r="F563" s="38"/>
    </row>
    <row r="564" spans="3:6">
      <c r="C564" s="38">
        <v>7.4915398380130069</v>
      </c>
      <c r="D564" s="11">
        <v>0.36230183966955692</v>
      </c>
      <c r="F564" s="38"/>
    </row>
    <row r="565" spans="3:6">
      <c r="C565" s="38">
        <v>7.5168758285535935</v>
      </c>
      <c r="D565" s="11">
        <v>0.36515259018744189</v>
      </c>
      <c r="F565" s="38"/>
    </row>
    <row r="566" spans="3:6">
      <c r="C566" s="38">
        <v>7.5344234517069708</v>
      </c>
      <c r="D566" s="11">
        <v>0.36926990833270629</v>
      </c>
      <c r="F566" s="38"/>
    </row>
    <row r="567" spans="3:6">
      <c r="C567" s="38">
        <v>7.5230421324203602</v>
      </c>
      <c r="D567" s="11">
        <v>0.35909123272321797</v>
      </c>
      <c r="F567" s="38"/>
    </row>
    <row r="568" spans="3:6">
      <c r="C568" s="38">
        <v>7.4601246012121312</v>
      </c>
      <c r="D568" s="11">
        <v>0.33920577719464673</v>
      </c>
      <c r="F568" s="38"/>
    </row>
    <row r="569" spans="3:6">
      <c r="C569" s="38">
        <v>7.4366590885886499</v>
      </c>
      <c r="D569" s="11">
        <v>0.35230456061685989</v>
      </c>
      <c r="F569" s="38"/>
    </row>
    <row r="570" spans="3:6">
      <c r="C570" s="38">
        <v>7.4006145596021051</v>
      </c>
      <c r="D570" s="11">
        <v>0.35515513582523767</v>
      </c>
      <c r="F570" s="38"/>
    </row>
    <row r="571" spans="3:6">
      <c r="C571" s="38">
        <v>7.3642141244281767</v>
      </c>
      <c r="D571" s="11">
        <v>0.35251864001467748</v>
      </c>
      <c r="F571" s="38"/>
    </row>
    <row r="572" spans="3:6">
      <c r="C572" s="38">
        <v>7.3612876493193085</v>
      </c>
      <c r="D572" s="11">
        <v>0.34814886218895658</v>
      </c>
      <c r="F572" s="38"/>
    </row>
    <row r="573" spans="3:6">
      <c r="C573" s="38">
        <v>7.352477012752809</v>
      </c>
      <c r="D573" s="11">
        <v>0.33927015003905986</v>
      </c>
      <c r="F573" s="38"/>
    </row>
    <row r="574" spans="3:6">
      <c r="C574" s="38">
        <v>7.3372697303661312</v>
      </c>
      <c r="D574" s="11">
        <v>0.36035845839468461</v>
      </c>
      <c r="F574" s="38"/>
    </row>
    <row r="575" spans="3:6">
      <c r="C575" s="38">
        <v>7.3316858287173323</v>
      </c>
      <c r="D575" s="11">
        <v>0.38040192296353126</v>
      </c>
      <c r="F575" s="38"/>
    </row>
    <row r="576" spans="3:6">
      <c r="C576" s="38">
        <v>7.3305666618410639</v>
      </c>
      <c r="D576" s="11">
        <v>0.39617180293250137</v>
      </c>
      <c r="F576" s="38"/>
    </row>
    <row r="577" spans="3:6">
      <c r="C577" s="38">
        <v>7.3426632107989311</v>
      </c>
      <c r="D577" s="11">
        <v>0.4350611914694022</v>
      </c>
      <c r="F577" s="38"/>
    </row>
    <row r="578" spans="3:6">
      <c r="C578" s="38">
        <v>7.3275089544520755</v>
      </c>
      <c r="D578" s="11">
        <v>0.43005510328043944</v>
      </c>
      <c r="F578" s="38"/>
    </row>
    <row r="579" spans="3:6">
      <c r="C579" s="38">
        <v>9.2026177100961828</v>
      </c>
      <c r="D579" s="11">
        <v>0.39777677608455658</v>
      </c>
      <c r="F579" s="38"/>
    </row>
    <row r="580" spans="3:6">
      <c r="C580" s="38">
        <v>9.2983361007603946</v>
      </c>
      <c r="D580" s="11">
        <v>0.40541185186529027</v>
      </c>
      <c r="F580" s="38"/>
    </row>
    <row r="581" spans="3:6">
      <c r="C581" s="38">
        <v>9.3445130327887753</v>
      </c>
      <c r="D581" s="11">
        <v>0.40314220772606979</v>
      </c>
      <c r="F581" s="38"/>
    </row>
    <row r="582" spans="3:6">
      <c r="C582" s="38">
        <v>9.3797390007577217</v>
      </c>
      <c r="D582" s="11">
        <v>0.43556368421933306</v>
      </c>
      <c r="F582" s="38"/>
    </row>
    <row r="583" spans="3:6">
      <c r="C583" s="38">
        <v>9.3575491351195961</v>
      </c>
      <c r="D583" s="11">
        <v>0.46080232679519517</v>
      </c>
      <c r="F583" s="38"/>
    </row>
    <row r="584" spans="3:6">
      <c r="C584" s="38">
        <v>9.4228765720169996</v>
      </c>
      <c r="D584" s="11">
        <v>0.49884495672725443</v>
      </c>
      <c r="F584" s="38"/>
    </row>
    <row r="585" spans="3:6">
      <c r="C585" s="38">
        <v>9.4556259557210112</v>
      </c>
      <c r="D585" s="11">
        <v>0.51460643270222262</v>
      </c>
      <c r="F585" s="38"/>
    </row>
    <row r="586" spans="3:6">
      <c r="C586" s="38">
        <v>9.5032560730772335</v>
      </c>
      <c r="D586" s="11">
        <v>0.5424616565106064</v>
      </c>
      <c r="F586" s="38"/>
    </row>
    <row r="587" spans="3:6">
      <c r="C587" s="38">
        <v>9.5555739848449317</v>
      </c>
      <c r="D587" s="11">
        <v>0.56663237015584045</v>
      </c>
      <c r="F587" s="38"/>
    </row>
    <row r="588" spans="3:6">
      <c r="C588" s="38">
        <v>9.5962541600705311</v>
      </c>
      <c r="D588" s="11">
        <v>0.58445360961309401</v>
      </c>
      <c r="F588" s="38"/>
    </row>
    <row r="589" spans="3:6">
      <c r="C589" s="38">
        <v>9.6374861012461128</v>
      </c>
      <c r="D589" s="11">
        <v>0.59947404925196179</v>
      </c>
      <c r="F589" s="38"/>
    </row>
    <row r="590" spans="3:6">
      <c r="C590" s="38">
        <v>9.6861096593429696</v>
      </c>
      <c r="D590" s="11">
        <v>0.62404165706504999</v>
      </c>
      <c r="F590" s="38"/>
    </row>
    <row r="591" spans="3:6">
      <c r="C591" s="38">
        <v>9.7363717233720575</v>
      </c>
      <c r="D591" s="11">
        <v>0.62851561401344724</v>
      </c>
      <c r="F591" s="38"/>
    </row>
    <row r="592" spans="3:6">
      <c r="C592" s="38">
        <v>9.7605392082833742</v>
      </c>
      <c r="D592" s="11">
        <v>0.63605790434581067</v>
      </c>
      <c r="F592" s="38"/>
    </row>
    <row r="593" spans="3:6">
      <c r="C593" s="38">
        <v>9.7012401621715991</v>
      </c>
      <c r="D593" s="11">
        <v>0.64479864635748163</v>
      </c>
      <c r="F593" s="38"/>
    </row>
    <row r="594" spans="3:6">
      <c r="C594" s="38">
        <v>9.7384301016912875</v>
      </c>
      <c r="D594" s="11">
        <v>0.66410565992057213</v>
      </c>
      <c r="F594" s="38"/>
    </row>
    <row r="595" spans="3:6">
      <c r="C595" s="38">
        <v>8.7534522597055542</v>
      </c>
      <c r="D595" s="11">
        <v>0.23785672132821298</v>
      </c>
      <c r="F595" s="38"/>
    </row>
    <row r="596" spans="3:6">
      <c r="C596" s="38">
        <v>8.7839114671902632</v>
      </c>
      <c r="D596" s="11">
        <v>0.23463323952036447</v>
      </c>
      <c r="F596" s="38"/>
    </row>
    <row r="597" spans="3:6">
      <c r="C597" s="38">
        <v>8.8143706746749722</v>
      </c>
      <c r="D597" s="11">
        <v>0.23790611383802346</v>
      </c>
      <c r="F597" s="38"/>
    </row>
    <row r="598" spans="3:6">
      <c r="C598" s="38">
        <v>8.8448298821596794</v>
      </c>
      <c r="D598" s="11">
        <v>0.24393865662158895</v>
      </c>
      <c r="F598" s="38"/>
    </row>
    <row r="599" spans="3:6">
      <c r="C599" s="38">
        <v>8.8752890896443883</v>
      </c>
      <c r="D599" s="11">
        <v>0.26246046253128724</v>
      </c>
      <c r="F599" s="38"/>
    </row>
    <row r="600" spans="3:6">
      <c r="C600" s="38">
        <v>8.9057482971290973</v>
      </c>
      <c r="D600" s="11">
        <v>0.2715146656061877</v>
      </c>
      <c r="F600" s="38"/>
    </row>
    <row r="601" spans="3:6">
      <c r="C601" s="38">
        <v>8.9362075046138063</v>
      </c>
      <c r="D601" s="11">
        <v>0.28079743193074291</v>
      </c>
      <c r="F601" s="38"/>
    </row>
    <row r="602" spans="3:6">
      <c r="C602" s="38">
        <v>8.9666667120985135</v>
      </c>
      <c r="D602" s="11">
        <v>0.29008907248587479</v>
      </c>
      <c r="F602" s="38"/>
    </row>
    <row r="603" spans="3:6">
      <c r="C603" s="38">
        <v>8.9971259195832225</v>
      </c>
      <c r="D603" s="11">
        <v>0.31581981187561547</v>
      </c>
      <c r="F603" s="38"/>
    </row>
    <row r="604" spans="3:6">
      <c r="C604" s="38">
        <v>9.0275851270679315</v>
      </c>
      <c r="D604" s="11">
        <v>0.34956112170648679</v>
      </c>
      <c r="F604" s="38"/>
    </row>
    <row r="605" spans="3:6">
      <c r="C605" s="38">
        <v>9.0580443345526405</v>
      </c>
      <c r="D605" s="11">
        <v>0.3670070835211659</v>
      </c>
      <c r="F605" s="38"/>
    </row>
    <row r="606" spans="3:6">
      <c r="C606" s="38">
        <v>9.0885035420373477</v>
      </c>
      <c r="D606" s="11">
        <v>0.35354704451884206</v>
      </c>
      <c r="F606" s="38"/>
    </row>
    <row r="607" spans="3:6">
      <c r="C607" s="38">
        <v>9.1189627495220567</v>
      </c>
      <c r="D607" s="11">
        <v>0.34870212078619889</v>
      </c>
      <c r="F607" s="38"/>
    </row>
    <row r="608" spans="3:6">
      <c r="C608" s="38">
        <v>9.1494219570067656</v>
      </c>
      <c r="D608" s="11">
        <v>0.35000974741058599</v>
      </c>
      <c r="F608" s="38"/>
    </row>
    <row r="609" spans="3:6">
      <c r="C609" s="38">
        <v>9.1798811644914746</v>
      </c>
      <c r="D609" s="11">
        <v>0.35278668401669611</v>
      </c>
      <c r="F609" s="38"/>
    </row>
    <row r="610" spans="3:6">
      <c r="C610" s="38">
        <v>9.2097829096613424</v>
      </c>
      <c r="D610" s="11">
        <v>0.34715381716832316</v>
      </c>
      <c r="F610" s="38"/>
    </row>
    <row r="611" spans="3:6">
      <c r="C611" s="38">
        <v>9.9086679752339712</v>
      </c>
      <c r="D611" s="11">
        <v>0.53573447969748755</v>
      </c>
      <c r="F611" s="38"/>
    </row>
    <row r="612" spans="3:6">
      <c r="C612" s="38">
        <v>9.9110489185218231</v>
      </c>
      <c r="D612" s="11">
        <v>0.55198545668579213</v>
      </c>
      <c r="F612" s="38"/>
    </row>
    <row r="613" spans="3:6">
      <c r="C613" s="38">
        <v>9.9200875703808205</v>
      </c>
      <c r="D613" s="11">
        <v>0.55552427921938541</v>
      </c>
      <c r="F613" s="38"/>
    </row>
    <row r="614" spans="3:6">
      <c r="C614" s="38">
        <v>9.9570284525723345</v>
      </c>
      <c r="D614" s="11">
        <v>0.55700123697603354</v>
      </c>
      <c r="F614" s="38"/>
    </row>
    <row r="615" spans="3:6">
      <c r="C615" s="38">
        <v>9.9931688976321684</v>
      </c>
      <c r="D615" s="11">
        <v>0.56522550101159619</v>
      </c>
      <c r="F615" s="38"/>
    </row>
    <row r="616" spans="3:6">
      <c r="C616" s="38">
        <v>10.031729912878907</v>
      </c>
      <c r="D616" s="11">
        <v>0.57513394533957285</v>
      </c>
      <c r="F616" s="38"/>
    </row>
    <row r="617" spans="3:6">
      <c r="C617" s="38">
        <v>10.060031798055087</v>
      </c>
      <c r="D617" s="11">
        <v>0.61134116264783334</v>
      </c>
      <c r="F617" s="38"/>
    </row>
    <row r="618" spans="3:6">
      <c r="C618" s="38">
        <v>10.068390835367486</v>
      </c>
      <c r="D618" s="11">
        <v>0.6420233401050468</v>
      </c>
      <c r="F618" s="38"/>
    </row>
    <row r="619" spans="3:6">
      <c r="C619" s="38">
        <v>10.069950215290381</v>
      </c>
      <c r="D619" s="11">
        <v>0.67864886475248376</v>
      </c>
      <c r="F619" s="38"/>
    </row>
    <row r="620" spans="3:6">
      <c r="C620" s="38">
        <v>10.08781668328432</v>
      </c>
      <c r="D620" s="11">
        <v>0.70311925940041653</v>
      </c>
      <c r="F620" s="38"/>
    </row>
    <row r="621" spans="3:6">
      <c r="C621" s="38">
        <v>10.102466213885986</v>
      </c>
      <c r="D621" s="11">
        <v>0.70169935923621318</v>
      </c>
      <c r="F621" s="38"/>
    </row>
    <row r="622" spans="3:6">
      <c r="C622" s="38">
        <v>10.123776224283471</v>
      </c>
      <c r="D622" s="11">
        <v>0.70770993253206571</v>
      </c>
      <c r="F622" s="38"/>
    </row>
    <row r="623" spans="3:6">
      <c r="C623" s="38">
        <v>10.152583690506781</v>
      </c>
      <c r="D623" s="11">
        <v>0.71129811427403333</v>
      </c>
      <c r="F623" s="38"/>
    </row>
    <row r="624" spans="3:6">
      <c r="C624" s="38">
        <v>10.176124707282908</v>
      </c>
      <c r="D624" s="11">
        <v>0.72389373852040562</v>
      </c>
      <c r="F624" s="38"/>
    </row>
    <row r="625" spans="3:6">
      <c r="C625" s="38">
        <v>10.15653930691272</v>
      </c>
      <c r="D625" s="11">
        <v>0.7143957828259685</v>
      </c>
      <c r="F625" s="38"/>
    </row>
    <row r="626" spans="3:6">
      <c r="C626" s="38">
        <v>10.176152124186739</v>
      </c>
      <c r="D626" s="11">
        <v>0.71301556861150361</v>
      </c>
      <c r="F626" s="38"/>
    </row>
    <row r="627" spans="3:6">
      <c r="C627" s="38">
        <v>9.6549542720636907</v>
      </c>
      <c r="D627" s="11">
        <v>0.55231325669520936</v>
      </c>
      <c r="F627" s="38"/>
    </row>
    <row r="628" spans="3:6">
      <c r="C628" s="38">
        <v>9.6959887306022434</v>
      </c>
      <c r="D628" s="11">
        <v>0.55883734302106558</v>
      </c>
      <c r="F628" s="38"/>
    </row>
    <row r="629" spans="3:6">
      <c r="C629" s="38">
        <v>9.6897106168880853</v>
      </c>
      <c r="D629" s="11">
        <v>0.56637148658363157</v>
      </c>
      <c r="F629" s="38"/>
    </row>
    <row r="630" spans="3:6">
      <c r="C630" s="38">
        <v>9.682984954519755</v>
      </c>
      <c r="D630" s="11">
        <v>0.56802741301484161</v>
      </c>
      <c r="F630" s="38"/>
    </row>
    <row r="631" spans="3:6">
      <c r="C631" s="38">
        <v>9.6974476631453594</v>
      </c>
      <c r="D631" s="11">
        <v>0.58614998165407739</v>
      </c>
      <c r="F631" s="38"/>
    </row>
    <row r="632" spans="3:6">
      <c r="C632" s="38">
        <v>9.7342207767140412</v>
      </c>
      <c r="D632" s="11">
        <v>0.61337278092836156</v>
      </c>
      <c r="F632" s="38"/>
    </row>
    <row r="633" spans="3:6">
      <c r="C633" s="38">
        <v>9.7632979987087136</v>
      </c>
      <c r="D633" s="11">
        <v>0.66769836949010308</v>
      </c>
      <c r="F633" s="38"/>
    </row>
    <row r="634" spans="3:6">
      <c r="C634" s="38">
        <v>9.7839632303519988</v>
      </c>
      <c r="D634" s="11">
        <v>0.68748806655830241</v>
      </c>
      <c r="F634" s="38"/>
    </row>
    <row r="635" spans="3:6">
      <c r="C635" s="38">
        <v>9.8191066848335247</v>
      </c>
      <c r="D635" s="11">
        <v>0.70286953028137811</v>
      </c>
      <c r="F635" s="38"/>
    </row>
    <row r="636" spans="3:6">
      <c r="C636" s="38">
        <v>9.8621290678127789</v>
      </c>
      <c r="D636" s="11">
        <v>0.70565563073533277</v>
      </c>
      <c r="F636" s="38"/>
    </row>
    <row r="637" spans="3:6">
      <c r="C637" s="38">
        <v>9.921440581889275</v>
      </c>
      <c r="D637" s="11">
        <v>0.70371846302930208</v>
      </c>
      <c r="F637" s="38"/>
    </row>
    <row r="638" spans="3:6">
      <c r="C638" s="38">
        <v>9.9840532248114631</v>
      </c>
      <c r="D638" s="11">
        <v>0.72126683127327218</v>
      </c>
      <c r="F638" s="38"/>
    </row>
    <row r="639" spans="3:6">
      <c r="C639" s="38">
        <v>10.037245166865455</v>
      </c>
      <c r="D639" s="11">
        <v>0.73328062273378203</v>
      </c>
      <c r="F639" s="38"/>
    </row>
    <row r="640" spans="3:6">
      <c r="C640" s="38">
        <v>10.052895030098433</v>
      </c>
      <c r="D640" s="11">
        <v>0.74635428776968082</v>
      </c>
      <c r="F640" s="38"/>
    </row>
    <row r="641" spans="3:6">
      <c r="C641" s="38">
        <v>10.003224530512306</v>
      </c>
      <c r="D641" s="11">
        <v>0.74840994939073335</v>
      </c>
      <c r="F641" s="38"/>
    </row>
    <row r="642" spans="3:6">
      <c r="C642" s="38">
        <v>10.033601374753436</v>
      </c>
      <c r="D642" s="11">
        <v>0.74783454268699878</v>
      </c>
      <c r="F642" s="38"/>
    </row>
    <row r="643" spans="3:6">
      <c r="C643" s="38">
        <v>10.242928707295151</v>
      </c>
      <c r="D643" s="11">
        <v>0.62262582442506686</v>
      </c>
      <c r="F643" s="38"/>
    </row>
    <row r="644" spans="3:6">
      <c r="C644" s="38">
        <v>10.264397679711559</v>
      </c>
      <c r="D644" s="11">
        <v>0.64770985536000281</v>
      </c>
      <c r="F644" s="38"/>
    </row>
    <row r="645" spans="3:6">
      <c r="C645" s="38">
        <v>10.291668049523887</v>
      </c>
      <c r="D645" s="11">
        <v>0.65782047460260396</v>
      </c>
      <c r="F645" s="38"/>
    </row>
    <row r="646" spans="3:6">
      <c r="C646" s="38">
        <v>10.309871440030911</v>
      </c>
      <c r="D646" s="11">
        <v>0.67636977863422576</v>
      </c>
      <c r="F646" s="38"/>
    </row>
    <row r="647" spans="3:6">
      <c r="C647" s="38">
        <v>10.331742850225535</v>
      </c>
      <c r="D647" s="11">
        <v>0.70497088948926767</v>
      </c>
      <c r="F647" s="38"/>
    </row>
    <row r="648" spans="3:6">
      <c r="C648" s="38">
        <v>10.362999713329934</v>
      </c>
      <c r="D648" s="11">
        <v>0.72877626270992413</v>
      </c>
      <c r="F648" s="38"/>
    </row>
    <row r="649" spans="3:6">
      <c r="C649" s="38">
        <v>10.366706002826561</v>
      </c>
      <c r="D649" s="11">
        <v>0.74893317516931324</v>
      </c>
      <c r="F649" s="38"/>
    </row>
    <row r="650" spans="3:6">
      <c r="C650" s="38">
        <v>10.367779420472994</v>
      </c>
      <c r="D650" s="11">
        <v>0.78190900860017953</v>
      </c>
      <c r="F650" s="38"/>
    </row>
    <row r="651" spans="3:6">
      <c r="C651" s="38">
        <v>10.369208682203309</v>
      </c>
      <c r="D651" s="11">
        <v>0.80480076608803242</v>
      </c>
      <c r="F651" s="38"/>
    </row>
    <row r="652" spans="3:6">
      <c r="C652" s="38">
        <v>10.389317916055676</v>
      </c>
      <c r="D652" s="11">
        <v>0.81045576364044303</v>
      </c>
      <c r="F652" s="38"/>
    </row>
    <row r="653" spans="3:6">
      <c r="C653" s="38">
        <v>10.410738977415569</v>
      </c>
      <c r="D653" s="11">
        <v>0.82266745094060878</v>
      </c>
      <c r="F653" s="38"/>
    </row>
    <row r="654" spans="3:6">
      <c r="C654" s="38">
        <v>10.440198601780962</v>
      </c>
      <c r="D654" s="11">
        <v>0.81855636559203304</v>
      </c>
      <c r="F654" s="38"/>
    </row>
    <row r="655" spans="3:6">
      <c r="C655" s="38">
        <v>10.452548739297693</v>
      </c>
      <c r="D655" s="11">
        <v>0.82356208460452429</v>
      </c>
      <c r="F655" s="38"/>
    </row>
    <row r="656" spans="3:6">
      <c r="C656" s="38">
        <v>10.437938232580944</v>
      </c>
      <c r="D656" s="11">
        <v>0.8366849821703255</v>
      </c>
      <c r="F656" s="38"/>
    </row>
    <row r="657" spans="3:6">
      <c r="C657" s="38">
        <v>10.381332944668548</v>
      </c>
      <c r="D657" s="11">
        <v>0.83789436460161071</v>
      </c>
      <c r="F657" s="38"/>
    </row>
    <row r="658" spans="3:6">
      <c r="C658" s="38">
        <v>10.394061529271767</v>
      </c>
      <c r="D658" s="11">
        <v>0.82874542097009973</v>
      </c>
      <c r="F658" s="38"/>
    </row>
    <row r="659" spans="3:6">
      <c r="C659" s="38">
        <v>7.653276913115568</v>
      </c>
      <c r="D659" s="11">
        <v>0.37462744423445193</v>
      </c>
      <c r="F659" s="38"/>
    </row>
    <row r="660" spans="3:6">
      <c r="C660" s="38">
        <v>7.5829256085123742</v>
      </c>
      <c r="D660" s="11">
        <v>0.3798331062404694</v>
      </c>
      <c r="F660" s="38"/>
    </row>
    <row r="661" spans="3:6">
      <c r="C661" s="38">
        <v>7.5426380494089695</v>
      </c>
      <c r="D661" s="11">
        <v>0.36512089151917354</v>
      </c>
      <c r="F661" s="38"/>
    </row>
    <row r="662" spans="3:6">
      <c r="C662" s="38">
        <v>7.5091135484381706</v>
      </c>
      <c r="D662" s="11">
        <v>0.35186529405752753</v>
      </c>
      <c r="F662" s="38"/>
    </row>
    <row r="663" spans="3:6">
      <c r="C663" s="38">
        <v>7.4980873783337367</v>
      </c>
      <c r="D663" s="11">
        <v>0.37051042011635826</v>
      </c>
      <c r="F663" s="38"/>
    </row>
    <row r="664" spans="3:6">
      <c r="C664" s="38">
        <v>7.4738508650977664</v>
      </c>
      <c r="D664" s="11">
        <v>0.37315357000434779</v>
      </c>
      <c r="F664" s="38"/>
    </row>
    <row r="665" spans="3:6">
      <c r="C665" s="38">
        <v>7.4701648431913297</v>
      </c>
      <c r="D665" s="11">
        <v>0.39198692254989426</v>
      </c>
      <c r="F665" s="38"/>
    </row>
    <row r="666" spans="3:6">
      <c r="C666" s="38">
        <v>7.4753151714485391</v>
      </c>
      <c r="D666" s="11">
        <v>0.39375128310940555</v>
      </c>
      <c r="F666" s="38"/>
    </row>
    <row r="667" spans="3:6">
      <c r="C667" s="38">
        <v>7.4883798444592946</v>
      </c>
      <c r="D667" s="11">
        <v>0.37123431036634935</v>
      </c>
      <c r="F667" s="38"/>
    </row>
    <row r="668" spans="3:6">
      <c r="C668" s="38">
        <v>7.5083616586400961</v>
      </c>
      <c r="D668" s="11">
        <v>0.38890627275980932</v>
      </c>
      <c r="F668" s="38"/>
    </row>
    <row r="669" spans="3:6">
      <c r="C669" s="38">
        <v>7.5218987089933549</v>
      </c>
      <c r="D669" s="11">
        <v>0.37054691559014064</v>
      </c>
      <c r="F669" s="38"/>
    </row>
    <row r="670" spans="3:6">
      <c r="C670" s="38">
        <v>7.5508531257353599</v>
      </c>
      <c r="D670" s="11">
        <v>0.36986011358682863</v>
      </c>
      <c r="F670" s="38"/>
    </row>
    <row r="671" spans="3:6">
      <c r="C671" s="38">
        <v>7.5827091577912666</v>
      </c>
      <c r="D671" s="11">
        <v>0.37172443505508801</v>
      </c>
      <c r="F671" s="38"/>
    </row>
    <row r="672" spans="3:6">
      <c r="C672" s="38">
        <v>7.6213236807934628</v>
      </c>
      <c r="D672" s="11">
        <v>0.38522767071985198</v>
      </c>
      <c r="F672" s="38"/>
    </row>
    <row r="673" spans="3:6">
      <c r="C673" s="38">
        <v>7.6526502946648849</v>
      </c>
      <c r="D673" s="11">
        <v>0.39263086996690949</v>
      </c>
      <c r="F673" s="38"/>
    </row>
    <row r="674" spans="3:6">
      <c r="C674" s="38">
        <v>7.6553597920115548</v>
      </c>
      <c r="D674" s="11">
        <v>0.39101956126972837</v>
      </c>
      <c r="F674" s="38"/>
    </row>
    <row r="675" spans="3:6">
      <c r="C675" s="38">
        <v>8.7292020768677272</v>
      </c>
      <c r="D675" s="11">
        <v>0.40224792185892394</v>
      </c>
      <c r="F675" s="38"/>
    </row>
    <row r="676" spans="3:6">
      <c r="C676" s="38">
        <v>8.7665318830291579</v>
      </c>
      <c r="D676" s="11">
        <v>0.40945383791153389</v>
      </c>
      <c r="F676" s="38"/>
    </row>
    <row r="677" spans="3:6">
      <c r="C677" s="38">
        <v>8.7832853418427739</v>
      </c>
      <c r="D677" s="11">
        <v>0.41397998905553901</v>
      </c>
      <c r="F677" s="38"/>
    </row>
    <row r="678" spans="3:6">
      <c r="C678" s="38">
        <v>8.8351340728624042</v>
      </c>
      <c r="D678" s="11">
        <v>0.41850657730384005</v>
      </c>
      <c r="F678" s="38"/>
    </row>
    <row r="679" spans="3:6">
      <c r="C679" s="38">
        <v>8.8458088290087726</v>
      </c>
      <c r="D679" s="11">
        <v>0.42228644140029586</v>
      </c>
      <c r="F679" s="38"/>
    </row>
    <row r="680" spans="3:6">
      <c r="C680" s="38">
        <v>8.8554052810539705</v>
      </c>
      <c r="D680" s="11">
        <v>0.42655352281199038</v>
      </c>
      <c r="F680" s="38"/>
    </row>
    <row r="681" spans="3:6">
      <c r="C681" s="38">
        <v>8.820646527423321</v>
      </c>
      <c r="D681" s="11">
        <v>0.44688776600666991</v>
      </c>
      <c r="F681" s="38"/>
    </row>
    <row r="682" spans="3:6">
      <c r="C682" s="38">
        <v>8.7797117724464275</v>
      </c>
      <c r="D682" s="11">
        <v>0.46321403613344297</v>
      </c>
      <c r="F682" s="38"/>
    </row>
    <row r="683" spans="3:6">
      <c r="C683" s="38">
        <v>8.7994440429301299</v>
      </c>
      <c r="D683" s="11">
        <v>0.49688186758482411</v>
      </c>
      <c r="F683" s="38"/>
    </row>
    <row r="684" spans="3:6">
      <c r="C684" s="38">
        <v>8.8567361476519757</v>
      </c>
      <c r="D684" s="11">
        <v>0.54678717977284619</v>
      </c>
      <c r="F684" s="38"/>
    </row>
    <row r="685" spans="3:6">
      <c r="C685" s="38">
        <v>8.8825510920190194</v>
      </c>
      <c r="D685" s="11">
        <v>0.56597164415093637</v>
      </c>
      <c r="F685" s="38"/>
    </row>
    <row r="686" spans="3:6">
      <c r="C686" s="38">
        <v>8.9377043597039822</v>
      </c>
      <c r="D686" s="11">
        <v>0.60051270472598572</v>
      </c>
      <c r="F686" s="38"/>
    </row>
    <row r="687" spans="3:6">
      <c r="C687" s="38">
        <v>8.979649624572712</v>
      </c>
      <c r="D687" s="11">
        <v>0.60372846407447933</v>
      </c>
      <c r="F687" s="38"/>
    </row>
    <row r="688" spans="3:6">
      <c r="C688" s="38">
        <v>9.0090224053618382</v>
      </c>
      <c r="D688" s="11">
        <v>0.61333196709716198</v>
      </c>
      <c r="F688" s="38"/>
    </row>
    <row r="689" spans="3:6">
      <c r="C689" s="38">
        <v>8.9954404704293154</v>
      </c>
      <c r="D689" s="11">
        <v>0.61259213996265083</v>
      </c>
      <c r="F689" s="38"/>
    </row>
    <row r="690" spans="3:6">
      <c r="C690" s="38">
        <v>9.0127286824467792</v>
      </c>
      <c r="D690" s="11">
        <v>0.61515806500129799</v>
      </c>
      <c r="F690" s="38"/>
    </row>
    <row r="691" spans="3:6">
      <c r="C691" s="38">
        <v>8.3854194379551643</v>
      </c>
      <c r="D691" s="11">
        <v>0.43668328486171148</v>
      </c>
      <c r="F691" s="38"/>
    </row>
    <row r="692" spans="3:6">
      <c r="C692" s="38">
        <v>8.4366824618545273</v>
      </c>
      <c r="D692" s="11">
        <v>0.44927642562143177</v>
      </c>
      <c r="F692" s="38"/>
    </row>
    <row r="693" spans="3:6">
      <c r="C693" s="38">
        <v>8.4966676386119602</v>
      </c>
      <c r="D693" s="11">
        <v>0.4261901130814153</v>
      </c>
      <c r="F693" s="38"/>
    </row>
    <row r="694" spans="3:6">
      <c r="C694" s="38">
        <v>8.5478966540277384</v>
      </c>
      <c r="D694" s="11">
        <v>0.45168079849424114</v>
      </c>
      <c r="F694" s="38"/>
    </row>
    <row r="695" spans="3:6">
      <c r="C695" s="38">
        <v>8.5966900616945203</v>
      </c>
      <c r="D695" s="11">
        <v>0.46657384790516598</v>
      </c>
      <c r="F695" s="38"/>
    </row>
    <row r="696" spans="3:6">
      <c r="C696" s="38">
        <v>8.6357280646761545</v>
      </c>
      <c r="D696" s="11">
        <v>0.48689678006836173</v>
      </c>
      <c r="F696" s="38"/>
    </row>
    <row r="697" spans="3:6">
      <c r="C697" s="38">
        <v>8.6378666975434992</v>
      </c>
      <c r="D697" s="11">
        <v>0.50075267131552614</v>
      </c>
      <c r="F697" s="38"/>
    </row>
    <row r="698" spans="3:6">
      <c r="C698" s="38">
        <v>8.6785656439964107</v>
      </c>
      <c r="D698" s="11">
        <v>0.50929897396036872</v>
      </c>
      <c r="F698" s="38"/>
    </row>
    <row r="699" spans="3:6">
      <c r="C699" s="38">
        <v>8.6606829331201372</v>
      </c>
      <c r="D699" s="11">
        <v>0.49716742485240417</v>
      </c>
      <c r="F699" s="38"/>
    </row>
    <row r="700" spans="3:6">
      <c r="C700" s="38">
        <v>8.6586096209322587</v>
      </c>
      <c r="D700" s="11">
        <v>0.49171164921956811</v>
      </c>
      <c r="F700" s="38"/>
    </row>
    <row r="701" spans="3:6">
      <c r="C701" s="38">
        <v>8.7323401371676166</v>
      </c>
      <c r="D701" s="11">
        <v>0.50691885183219121</v>
      </c>
      <c r="F701" s="38"/>
    </row>
    <row r="702" spans="3:6">
      <c r="C702" s="38">
        <v>8.8191224656755764</v>
      </c>
      <c r="D702" s="11">
        <v>0.53379799699507902</v>
      </c>
      <c r="F702" s="38"/>
    </row>
    <row r="703" spans="3:6">
      <c r="C703" s="38">
        <v>8.8861071587224796</v>
      </c>
      <c r="D703" s="11">
        <v>0.54770858185673454</v>
      </c>
      <c r="F703" s="38"/>
    </row>
    <row r="704" spans="3:6">
      <c r="C704" s="38">
        <v>8.9232620859606548</v>
      </c>
      <c r="D704" s="11">
        <v>0.57266436374619545</v>
      </c>
      <c r="F704" s="38"/>
    </row>
    <row r="705" spans="3:6">
      <c r="C705" s="38">
        <v>8.9435046726507821</v>
      </c>
      <c r="D705" s="11">
        <v>0.59920294943416264</v>
      </c>
      <c r="F705" s="38"/>
    </row>
    <row r="706" spans="3:6">
      <c r="C706" s="38">
        <v>8.9798313407743411</v>
      </c>
      <c r="D706" s="11">
        <v>0.60226776376343594</v>
      </c>
      <c r="F706" s="38"/>
    </row>
    <row r="707" spans="3:6">
      <c r="C707" s="38">
        <v>8.639852703485758</v>
      </c>
      <c r="D707" s="11">
        <v>0.43038871587064664</v>
      </c>
      <c r="F707" s="38"/>
    </row>
    <row r="708" spans="3:6">
      <c r="C708" s="38">
        <v>8.6462495031189839</v>
      </c>
      <c r="D708" s="11">
        <v>0.44244759983281168</v>
      </c>
      <c r="F708" s="38"/>
    </row>
    <row r="709" spans="3:6">
      <c r="C709" s="38">
        <v>8.6698562453162165</v>
      </c>
      <c r="D709" s="11">
        <v>0.45141952384159723</v>
      </c>
      <c r="F709" s="38"/>
    </row>
    <row r="710" spans="3:6">
      <c r="C710" s="38">
        <v>8.6756966685591959</v>
      </c>
      <c r="D710" s="11">
        <v>0.46816836713395349</v>
      </c>
      <c r="F710" s="38"/>
    </row>
    <row r="711" spans="3:6">
      <c r="C711" s="38">
        <v>8.5964246591146694</v>
      </c>
      <c r="D711" s="11">
        <v>0.46185245480151838</v>
      </c>
      <c r="F711" s="38"/>
    </row>
    <row r="712" spans="3:6">
      <c r="C712" s="38">
        <v>8.6105632191829216</v>
      </c>
      <c r="D712" s="11">
        <v>0.43902948946153353</v>
      </c>
      <c r="F712" s="38"/>
    </row>
    <row r="713" spans="3:6">
      <c r="C713" s="38">
        <v>8.6496797016449491</v>
      </c>
      <c r="D713" s="11">
        <v>0.42808758467663438</v>
      </c>
      <c r="F713" s="38"/>
    </row>
    <row r="714" spans="3:6">
      <c r="C714" s="38">
        <v>8.6789808973451485</v>
      </c>
      <c r="D714" s="11">
        <v>0.43412032604002088</v>
      </c>
      <c r="F714" s="38"/>
    </row>
    <row r="715" spans="3:6">
      <c r="C715" s="38">
        <v>8.7023381172512089</v>
      </c>
      <c r="D715" s="11">
        <v>0.44683055199723792</v>
      </c>
      <c r="F715" s="38"/>
    </row>
    <row r="716" spans="3:6">
      <c r="C716" s="38">
        <v>8.7679512080458828</v>
      </c>
      <c r="D716" s="11">
        <v>0.46074469980028765</v>
      </c>
      <c r="F716" s="38"/>
    </row>
    <row r="717" spans="3:6">
      <c r="C717" s="38">
        <v>8.8152304938388966</v>
      </c>
      <c r="D717" s="11">
        <v>0.48167236016439985</v>
      </c>
      <c r="F717" s="38"/>
    </row>
    <row r="718" spans="3:6">
      <c r="C718" s="38">
        <v>8.8426484472664555</v>
      </c>
      <c r="D718" s="11">
        <v>0.51741927498653184</v>
      </c>
      <c r="F718" s="38"/>
    </row>
    <row r="719" spans="3:6">
      <c r="C719" s="38">
        <v>8.8711338766467271</v>
      </c>
      <c r="D719" s="11">
        <v>0.54118394264785552</v>
      </c>
      <c r="F719" s="38"/>
    </row>
    <row r="720" spans="3:6">
      <c r="C720" s="38">
        <v>8.9306621346301114</v>
      </c>
      <c r="D720" s="11">
        <v>0.57167746489436788</v>
      </c>
      <c r="F720" s="38"/>
    </row>
    <row r="721" spans="3:6">
      <c r="C721" s="38">
        <v>8.923673872830836</v>
      </c>
      <c r="D721" s="11">
        <v>0.56143709044988399</v>
      </c>
      <c r="F721" s="38"/>
    </row>
    <row r="722" spans="3:6">
      <c r="C722" s="38">
        <v>8.9468844141969139</v>
      </c>
      <c r="D722" s="11">
        <v>0.54417522676321428</v>
      </c>
      <c r="F722" s="38"/>
    </row>
    <row r="723" spans="3:6">
      <c r="C723" s="38">
        <v>8.1331763144818332</v>
      </c>
      <c r="D723" s="11">
        <v>0.36363164531105541</v>
      </c>
      <c r="F723" s="38"/>
    </row>
    <row r="724" spans="3:6">
      <c r="C724" s="38">
        <v>8.1629654451544571</v>
      </c>
      <c r="D724" s="11">
        <v>0.395414716711389</v>
      </c>
      <c r="F724" s="38"/>
    </row>
    <row r="725" spans="3:6">
      <c r="C725" s="38">
        <v>8.1975897739250776</v>
      </c>
      <c r="D725" s="11">
        <v>0.41752806544182219</v>
      </c>
      <c r="F725" s="38"/>
    </row>
    <row r="726" spans="3:6">
      <c r="C726" s="38">
        <v>8.2183299276416513</v>
      </c>
      <c r="D726" s="11">
        <v>0.43356987941964564</v>
      </c>
      <c r="F726" s="38"/>
    </row>
    <row r="727" spans="3:6">
      <c r="C727" s="38">
        <v>8.2587342794703051</v>
      </c>
      <c r="D727" s="11">
        <v>0.44890802889707004</v>
      </c>
      <c r="F727" s="38"/>
    </row>
    <row r="728" spans="3:6">
      <c r="C728" s="38">
        <v>8.2921205774125166</v>
      </c>
      <c r="D728" s="11">
        <v>0.41761584765506693</v>
      </c>
      <c r="F728" s="38"/>
    </row>
    <row r="729" spans="3:6">
      <c r="C729" s="38">
        <v>8.3078832508715905</v>
      </c>
      <c r="D729" s="11">
        <v>0.40841430233687748</v>
      </c>
      <c r="F729" s="38"/>
    </row>
    <row r="730" spans="3:6">
      <c r="C730" s="38">
        <v>8.3122589688256348</v>
      </c>
      <c r="D730" s="11">
        <v>0.41361714259139454</v>
      </c>
      <c r="F730" s="38"/>
    </row>
    <row r="731" spans="3:6">
      <c r="C731" s="38">
        <v>8.3246399496869135</v>
      </c>
      <c r="D731" s="11">
        <v>0.41473389571520564</v>
      </c>
      <c r="F731" s="38"/>
    </row>
    <row r="732" spans="3:6">
      <c r="C732" s="38">
        <v>8.3457863158810923</v>
      </c>
      <c r="D732" s="11">
        <v>0.41853138487808073</v>
      </c>
      <c r="F732" s="38"/>
    </row>
    <row r="733" spans="3:6">
      <c r="C733" s="38">
        <v>8.3707447186816761</v>
      </c>
      <c r="D733" s="11">
        <v>0.43599516854529641</v>
      </c>
      <c r="F733" s="38"/>
    </row>
    <row r="734" spans="3:6">
      <c r="C734" s="38">
        <v>8.4183533956560321</v>
      </c>
      <c r="D734" s="11">
        <v>0.42150586401830115</v>
      </c>
      <c r="F734" s="38"/>
    </row>
    <row r="735" spans="3:6">
      <c r="C735" s="38">
        <v>8.4684476009454137</v>
      </c>
      <c r="D735" s="11">
        <v>0.45517050580744489</v>
      </c>
      <c r="F735" s="38"/>
    </row>
    <row r="736" spans="3:6">
      <c r="C736" s="38">
        <v>8.5194125128926927</v>
      </c>
      <c r="D736" s="11">
        <v>0.49683931646307966</v>
      </c>
      <c r="F736" s="38"/>
    </row>
    <row r="737" spans="3:6">
      <c r="C737" s="38">
        <v>8.5469528960770624</v>
      </c>
      <c r="D737" s="11">
        <v>0.51375180054167091</v>
      </c>
      <c r="F737" s="38"/>
    </row>
    <row r="738" spans="3:6">
      <c r="C738" s="38">
        <v>8.5741188146120688</v>
      </c>
      <c r="D738" s="11">
        <v>0.51724603732728069</v>
      </c>
      <c r="F738" s="38"/>
    </row>
    <row r="739" spans="3:6">
      <c r="C739" s="38">
        <v>8.4398800544965056</v>
      </c>
      <c r="D739" s="11">
        <v>0.50146799194360758</v>
      </c>
      <c r="F739" s="38"/>
    </row>
    <row r="740" spans="3:6">
      <c r="C740" s="38">
        <v>8.4464829884053785</v>
      </c>
      <c r="D740" s="11">
        <v>0.50540336301096189</v>
      </c>
      <c r="F740" s="38"/>
    </row>
    <row r="741" spans="3:6">
      <c r="C741" s="38">
        <v>8.4795098766372909</v>
      </c>
      <c r="D741" s="11">
        <v>0.50996655852681649</v>
      </c>
      <c r="F741" s="38"/>
    </row>
    <row r="742" spans="3:6">
      <c r="C742" s="38">
        <v>8.5092557310813124</v>
      </c>
      <c r="D742" s="11">
        <v>0.51291634407191911</v>
      </c>
      <c r="F742" s="38"/>
    </row>
    <row r="743" spans="3:6">
      <c r="C743" s="38">
        <v>8.5371738568836104</v>
      </c>
      <c r="D743" s="11">
        <v>0.55116439429024067</v>
      </c>
      <c r="F743" s="38"/>
    </row>
    <row r="744" spans="3:6">
      <c r="C744" s="38">
        <v>8.5532196385310417</v>
      </c>
      <c r="D744" s="11">
        <v>0.56586858646727323</v>
      </c>
      <c r="F744" s="38"/>
    </row>
    <row r="745" spans="3:6">
      <c r="C745" s="38">
        <v>8.5655990240591819</v>
      </c>
      <c r="D745" s="11">
        <v>0.55345431723262117</v>
      </c>
      <c r="F745" s="38"/>
    </row>
    <row r="746" spans="3:6">
      <c r="C746" s="38">
        <v>8.584837345463793</v>
      </c>
      <c r="D746" s="11">
        <v>0.55828528159585789</v>
      </c>
      <c r="F746" s="38"/>
    </row>
    <row r="747" spans="3:6">
      <c r="C747" s="38">
        <v>8.6040926994228908</v>
      </c>
      <c r="D747" s="11">
        <v>0.54729143301571703</v>
      </c>
      <c r="F747" s="38"/>
    </row>
    <row r="748" spans="3:6">
      <c r="C748" s="38">
        <v>8.619040483058054</v>
      </c>
      <c r="D748" s="11">
        <v>0.56621087840460016</v>
      </c>
      <c r="F748" s="38"/>
    </row>
    <row r="749" spans="3:6">
      <c r="C749" s="38">
        <v>8.6458912150069551</v>
      </c>
      <c r="D749" s="11">
        <v>0.57898285576761799</v>
      </c>
      <c r="F749" s="38"/>
    </row>
    <row r="750" spans="3:6">
      <c r="C750" s="38">
        <v>8.683072541145668</v>
      </c>
      <c r="D750" s="11">
        <v>0.6014005311662074</v>
      </c>
      <c r="F750" s="38"/>
    </row>
    <row r="751" spans="3:6">
      <c r="C751" s="38">
        <v>8.7239982257376401</v>
      </c>
      <c r="D751" s="11">
        <v>0.63982563544785687</v>
      </c>
      <c r="F751" s="38"/>
    </row>
    <row r="752" spans="3:6">
      <c r="C752" s="38">
        <v>8.7436059302173224</v>
      </c>
      <c r="D752" s="11">
        <v>0.64164401049305575</v>
      </c>
      <c r="F752" s="38"/>
    </row>
    <row r="753" spans="3:6">
      <c r="C753" s="38">
        <v>8.7028180128184225</v>
      </c>
      <c r="D753" s="11">
        <v>0.64469120892248699</v>
      </c>
      <c r="F753" s="38"/>
    </row>
    <row r="754" spans="3:6">
      <c r="C754" s="38">
        <v>8.7241060204506624</v>
      </c>
      <c r="D754" s="11">
        <v>0.64428689261438565</v>
      </c>
      <c r="F754" s="38"/>
    </row>
    <row r="755" spans="3:6">
      <c r="C755" s="38">
        <v>7.7451884195408951</v>
      </c>
      <c r="D755" s="11">
        <v>0.27632155849157869</v>
      </c>
      <c r="F755" s="38"/>
    </row>
    <row r="756" spans="3:6">
      <c r="C756" s="38">
        <v>7.9680310977521822</v>
      </c>
      <c r="D756" s="11">
        <v>0.27956711026106501</v>
      </c>
      <c r="F756" s="38"/>
    </row>
    <row r="757" spans="3:6">
      <c r="C757" s="38">
        <v>8.4734719630732336</v>
      </c>
      <c r="D757" s="11">
        <v>0.29306397528358191</v>
      </c>
      <c r="F757" s="38"/>
    </row>
    <row r="758" spans="3:6">
      <c r="C758" s="38">
        <v>8.64018537744602</v>
      </c>
      <c r="D758" s="11">
        <v>0.30648909044905231</v>
      </c>
      <c r="F758" s="38"/>
    </row>
    <row r="759" spans="3:6">
      <c r="C759" s="38">
        <v>8.9562580285238713</v>
      </c>
      <c r="D759" s="11">
        <v>0.31224243704573046</v>
      </c>
      <c r="F759" s="38"/>
    </row>
    <row r="760" spans="3:6">
      <c r="C760" s="38">
        <v>9.0527587091703996</v>
      </c>
      <c r="D760" s="11">
        <v>0.31705697816966211</v>
      </c>
      <c r="F760" s="38"/>
    </row>
    <row r="761" spans="3:6">
      <c r="C761" s="38">
        <v>9.5052741723466081</v>
      </c>
      <c r="D761" s="11">
        <v>0.32453562520612617</v>
      </c>
      <c r="F761" s="38"/>
    </row>
    <row r="762" spans="3:6">
      <c r="C762" s="38">
        <v>9.6544973128877523</v>
      </c>
      <c r="D762" s="11">
        <v>0.31460718379597574</v>
      </c>
      <c r="F762" s="38"/>
    </row>
    <row r="763" spans="3:6">
      <c r="C763" s="38">
        <v>9.7570861060173435</v>
      </c>
      <c r="D763" s="11">
        <v>0.35897836131134592</v>
      </c>
      <c r="F763" s="38"/>
    </row>
    <row r="764" spans="3:6">
      <c r="C764" s="38">
        <v>10.051568126554548</v>
      </c>
      <c r="D764" s="11">
        <v>0.3606118962503172</v>
      </c>
      <c r="F764" s="38"/>
    </row>
    <row r="765" spans="3:6">
      <c r="C765" s="38">
        <v>10.117383581716958</v>
      </c>
      <c r="D765" s="11">
        <v>0.36053563365825797</v>
      </c>
      <c r="F765" s="38"/>
    </row>
    <row r="766" spans="3:6">
      <c r="C766" s="38">
        <v>10.103021819150893</v>
      </c>
      <c r="D766" s="11">
        <v>0.36611545035640991</v>
      </c>
      <c r="F766" s="38"/>
    </row>
    <row r="767" spans="3:6">
      <c r="C767" s="38">
        <v>10.270758842091146</v>
      </c>
      <c r="D767" s="11">
        <v>0.39409623486454498</v>
      </c>
      <c r="F767" s="38"/>
    </row>
    <row r="768" spans="3:6">
      <c r="C768" s="38">
        <v>10.351659103341854</v>
      </c>
      <c r="D768" s="11">
        <v>0.40999444893992343</v>
      </c>
      <c r="F768" s="38"/>
    </row>
    <row r="769" spans="3:6">
      <c r="C769" s="38">
        <v>10.270123755159451</v>
      </c>
      <c r="D769" s="11">
        <v>0.43250489680340887</v>
      </c>
      <c r="F769" s="38"/>
    </row>
    <row r="770" spans="3:6">
      <c r="C770" s="38">
        <v>10.403060863804166</v>
      </c>
      <c r="D770" s="11">
        <v>0.41855304302404589</v>
      </c>
      <c r="F770" s="38"/>
    </row>
    <row r="771" spans="3:6">
      <c r="C771" s="38">
        <v>6.6214540879541843</v>
      </c>
      <c r="D771" s="11">
        <v>0.24583214700478531</v>
      </c>
      <c r="F771" s="38"/>
    </row>
    <row r="772" spans="3:6">
      <c r="C772" s="38">
        <v>6.6946927832981746</v>
      </c>
      <c r="D772" s="11">
        <v>0.24917861467274335</v>
      </c>
      <c r="F772" s="38"/>
    </row>
    <row r="773" spans="3:6">
      <c r="C773" s="38">
        <v>6.7491704850782366</v>
      </c>
      <c r="D773" s="11">
        <v>0.23079344607041191</v>
      </c>
      <c r="F773" s="38"/>
    </row>
    <row r="774" spans="3:6">
      <c r="C774" s="38">
        <v>6.7393694612802317</v>
      </c>
      <c r="D774" s="11">
        <v>0.21240827746808039</v>
      </c>
      <c r="F774" s="38"/>
    </row>
    <row r="775" spans="3:6">
      <c r="C775" s="38">
        <v>6.7075557112866129</v>
      </c>
      <c r="D775" s="11">
        <v>0.21573661970994598</v>
      </c>
      <c r="F775" s="38"/>
    </row>
    <row r="776" spans="3:6">
      <c r="C776" s="38">
        <v>6.5315033548384376</v>
      </c>
      <c r="D776" s="11">
        <v>0.21872889052324018</v>
      </c>
      <c r="F776" s="38"/>
    </row>
    <row r="777" spans="3:6">
      <c r="C777" s="38">
        <v>6.5777838403152602</v>
      </c>
      <c r="D777" s="11">
        <v>0.22908648447633329</v>
      </c>
      <c r="F777" s="38"/>
    </row>
    <row r="778" spans="3:6">
      <c r="C778" s="38">
        <v>6.5658519650219045</v>
      </c>
      <c r="D778" s="11">
        <v>0.23888123914371215</v>
      </c>
      <c r="F778" s="38"/>
    </row>
    <row r="779" spans="3:6">
      <c r="C779" s="38">
        <v>6.496648944780385</v>
      </c>
      <c r="D779" s="11">
        <v>0.23286009385591233</v>
      </c>
      <c r="F779" s="38"/>
    </row>
    <row r="780" spans="3:6">
      <c r="C780" s="38">
        <v>6.4702644718513564</v>
      </c>
      <c r="D780" s="11">
        <v>0.2390347826580525</v>
      </c>
      <c r="F780" s="38"/>
    </row>
    <row r="781" spans="3:6">
      <c r="C781" s="38">
        <v>6.4577306603947182</v>
      </c>
      <c r="D781" s="11">
        <v>0.23833001490277456</v>
      </c>
      <c r="F781" s="38"/>
    </row>
    <row r="782" spans="3:6">
      <c r="C782" s="38">
        <v>6.4133153582621647</v>
      </c>
      <c r="D782" s="11">
        <v>0.2375827150955217</v>
      </c>
      <c r="F782" s="38"/>
    </row>
    <row r="783" spans="3:6">
      <c r="C783" s="38">
        <v>6.394557318627319</v>
      </c>
      <c r="D783" s="11">
        <v>0.23692400902074121</v>
      </c>
      <c r="F783" s="38"/>
    </row>
    <row r="784" spans="3:6">
      <c r="C784" s="38">
        <v>6.2613963182117613</v>
      </c>
      <c r="D784" s="11">
        <v>0.24854689581337913</v>
      </c>
      <c r="F784" s="38"/>
    </row>
    <row r="785" spans="3:6">
      <c r="C785" s="38">
        <v>6.2674814267023917</v>
      </c>
      <c r="D785" s="11">
        <v>0.25097106292631532</v>
      </c>
      <c r="F785" s="38"/>
    </row>
    <row r="786" spans="3:6">
      <c r="C786" s="38">
        <v>6.2351921132830572</v>
      </c>
      <c r="D786" s="11">
        <v>0.23563635228218172</v>
      </c>
      <c r="F786" s="38"/>
    </row>
    <row r="787" spans="3:6">
      <c r="C787" s="38">
        <v>8.9585305206153087</v>
      </c>
      <c r="D787" s="11">
        <v>0.53790616324633522</v>
      </c>
      <c r="F787" s="38"/>
    </row>
    <row r="788" spans="3:6">
      <c r="C788" s="38">
        <v>9.021818620099566</v>
      </c>
      <c r="D788" s="11">
        <v>0.56978762673597505</v>
      </c>
      <c r="F788" s="38"/>
    </row>
    <row r="789" spans="3:6">
      <c r="C789" s="38">
        <v>9.1357534721451277</v>
      </c>
      <c r="D789" s="11">
        <v>0.60450954947556768</v>
      </c>
      <c r="F789" s="38"/>
    </row>
    <row r="790" spans="3:6">
      <c r="C790" s="38">
        <v>9.1978534144655697</v>
      </c>
      <c r="D790" s="11">
        <v>0.63943118866333892</v>
      </c>
      <c r="F790" s="38"/>
    </row>
    <row r="791" spans="3:6">
      <c r="C791" s="38">
        <v>9.2041316662396166</v>
      </c>
      <c r="D791" s="11">
        <v>0.66604554336803989</v>
      </c>
      <c r="F791" s="38"/>
    </row>
    <row r="792" spans="3:6">
      <c r="C792" s="38">
        <v>9.2998845106737953</v>
      </c>
      <c r="D792" s="11">
        <v>0.67445070548373143</v>
      </c>
      <c r="F792" s="38"/>
    </row>
    <row r="793" spans="3:6">
      <c r="C793" s="38">
        <v>9.3776853404056428</v>
      </c>
      <c r="D793" s="11">
        <v>0.72533151204715207</v>
      </c>
      <c r="F793" s="38"/>
    </row>
    <row r="794" spans="3:6">
      <c r="C794" s="38">
        <v>9.458803933670298</v>
      </c>
      <c r="D794" s="11">
        <v>0.76354771660780829</v>
      </c>
      <c r="F794" s="38"/>
    </row>
    <row r="795" spans="3:6">
      <c r="C795" s="38">
        <v>9.5324731840550001</v>
      </c>
      <c r="D795" s="11">
        <v>0.78783331662535516</v>
      </c>
      <c r="F795" s="38"/>
    </row>
    <row r="796" spans="3:6">
      <c r="C796" s="38">
        <v>9.6151494188518196</v>
      </c>
      <c r="D796" s="11">
        <v>0.79932733888644569</v>
      </c>
      <c r="F796" s="38"/>
    </row>
    <row r="797" spans="3:6">
      <c r="C797" s="38">
        <v>9.7140159177468757</v>
      </c>
      <c r="D797" s="11">
        <v>0.78536825426129886</v>
      </c>
      <c r="F797" s="38"/>
    </row>
    <row r="798" spans="3:6">
      <c r="C798" s="38">
        <v>9.8219638186525362</v>
      </c>
      <c r="D798" s="11">
        <v>0.78637591478494584</v>
      </c>
      <c r="F798" s="38"/>
    </row>
    <row r="799" spans="3:6">
      <c r="C799" s="38">
        <v>9.8920572995004843</v>
      </c>
      <c r="D799" s="11">
        <v>0.79900093365871716</v>
      </c>
      <c r="F799" s="38"/>
    </row>
    <row r="800" spans="3:6">
      <c r="C800" s="38">
        <v>9.8401494230508568</v>
      </c>
      <c r="D800" s="11">
        <v>0.79571489032534948</v>
      </c>
      <c r="F800" s="38"/>
    </row>
    <row r="801" spans="3:6">
      <c r="C801" s="38">
        <v>9.688590990982215</v>
      </c>
      <c r="D801" s="11">
        <v>0.78582954237809999</v>
      </c>
      <c r="F801" s="38"/>
    </row>
    <row r="802" spans="3:6">
      <c r="C802" s="38">
        <v>9.7506530274527119</v>
      </c>
      <c r="D802" s="11">
        <v>0.77463087625443316</v>
      </c>
      <c r="F802" s="38"/>
    </row>
    <row r="803" spans="3:6">
      <c r="C803" s="38">
        <v>6.1861842731631018</v>
      </c>
      <c r="D803" s="11">
        <v>0.29523966493030795</v>
      </c>
      <c r="F803" s="38"/>
    </row>
    <row r="804" spans="3:6">
      <c r="C804" s="38">
        <v>6.2735443182869348</v>
      </c>
      <c r="D804" s="11">
        <v>0.31089463781719301</v>
      </c>
      <c r="F804" s="38"/>
    </row>
    <row r="805" spans="3:6">
      <c r="C805" s="38">
        <v>6.2758967304755284</v>
      </c>
      <c r="D805" s="11">
        <v>0.32356391365460813</v>
      </c>
      <c r="F805" s="38"/>
    </row>
    <row r="806" spans="3:6">
      <c r="C806" s="38">
        <v>6.2131534318841428</v>
      </c>
      <c r="D806" s="11">
        <v>0.33059256449202307</v>
      </c>
      <c r="F806" s="38"/>
    </row>
    <row r="807" spans="3:6">
      <c r="C807" s="38">
        <v>6.2365003730449349</v>
      </c>
      <c r="D807" s="11">
        <v>0.31092971167942313</v>
      </c>
      <c r="F807" s="38"/>
    </row>
    <row r="808" spans="3:6">
      <c r="C808" s="38">
        <v>6.26874367460454</v>
      </c>
      <c r="D808" s="11">
        <v>0.32155408778326294</v>
      </c>
      <c r="F808" s="38"/>
    </row>
    <row r="809" spans="3:6">
      <c r="C809" s="38">
        <v>6.3220162593506011</v>
      </c>
      <c r="D809" s="11">
        <v>0.31302254412583974</v>
      </c>
      <c r="F809" s="38"/>
    </row>
    <row r="810" spans="3:6">
      <c r="C810" s="38">
        <v>6.3108432232966081</v>
      </c>
      <c r="D810" s="11">
        <v>0.31531725097744451</v>
      </c>
      <c r="F810" s="38"/>
    </row>
    <row r="811" spans="3:6">
      <c r="C811" s="38">
        <v>6.2629535264978378</v>
      </c>
      <c r="D811" s="11">
        <v>0.31036018024080231</v>
      </c>
      <c r="F811" s="38"/>
    </row>
    <row r="812" spans="3:6">
      <c r="C812" s="38">
        <v>6.3642440936202096</v>
      </c>
      <c r="D812" s="11">
        <v>0.34599849361566382</v>
      </c>
      <c r="F812" s="38"/>
    </row>
    <row r="813" spans="3:6">
      <c r="C813" s="38">
        <v>6.4499744821333964</v>
      </c>
      <c r="D813" s="11">
        <v>0.31935083675796083</v>
      </c>
      <c r="F813" s="38"/>
    </row>
    <row r="814" spans="3:6">
      <c r="C814" s="38">
        <v>6.5268415117327976</v>
      </c>
      <c r="D814" s="11">
        <v>0.31460017831779297</v>
      </c>
      <c r="F814" s="38"/>
    </row>
    <row r="815" spans="3:6">
      <c r="C815" s="38">
        <v>6.609301551146312</v>
      </c>
      <c r="D815" s="11">
        <v>0.32690653985109686</v>
      </c>
      <c r="F815" s="38"/>
    </row>
    <row r="816" spans="3:6">
      <c r="C816" s="38">
        <v>6.6857147246318656</v>
      </c>
      <c r="D816" s="11">
        <v>0.32227855840967479</v>
      </c>
      <c r="F816" s="38"/>
    </row>
    <row r="817" spans="3:6">
      <c r="C817" s="38">
        <v>6.7434666091483022</v>
      </c>
      <c r="D817" s="11">
        <v>0.32819286135053344</v>
      </c>
      <c r="F817" s="38"/>
    </row>
    <row r="818" spans="3:6">
      <c r="C818" s="38">
        <v>6.7807556785757237</v>
      </c>
      <c r="D818" s="11">
        <v>0.31974539535684959</v>
      </c>
      <c r="F818" s="38"/>
    </row>
    <row r="819" spans="3:6">
      <c r="C819" s="38">
        <v>8.2158613189847483</v>
      </c>
      <c r="D819" s="11">
        <v>0.4344762104083304</v>
      </c>
      <c r="F819" s="38"/>
    </row>
    <row r="820" spans="3:6">
      <c r="C820" s="38">
        <v>8.2523632161078897</v>
      </c>
      <c r="D820" s="11">
        <v>0.44904580121824683</v>
      </c>
      <c r="F820" s="38"/>
    </row>
    <row r="821" spans="3:6">
      <c r="C821" s="38">
        <v>8.2208737824153264</v>
      </c>
      <c r="D821" s="11">
        <v>0.45722131090914953</v>
      </c>
      <c r="F821" s="38"/>
    </row>
    <row r="822" spans="3:6">
      <c r="C822" s="38">
        <v>8.225494117435117</v>
      </c>
      <c r="D822" s="11">
        <v>0.46362174175323989</v>
      </c>
      <c r="F822" s="38"/>
    </row>
    <row r="823" spans="3:6">
      <c r="C823" s="38">
        <v>8.3021302472649836</v>
      </c>
      <c r="D823" s="11">
        <v>0.44963916888899208</v>
      </c>
      <c r="F823" s="38"/>
    </row>
    <row r="824" spans="3:6">
      <c r="C824" s="38">
        <v>8.2776061340137339</v>
      </c>
      <c r="D824" s="11">
        <v>0.4344410766287643</v>
      </c>
      <c r="F824" s="38"/>
    </row>
    <row r="825" spans="3:6">
      <c r="C825" s="38">
        <v>8.2903882664740927</v>
      </c>
      <c r="D825" s="11">
        <v>0.43229475730467903</v>
      </c>
      <c r="F825" s="38"/>
    </row>
    <row r="826" spans="3:6">
      <c r="C826" s="38">
        <v>8.3153078446619215</v>
      </c>
      <c r="D826" s="11">
        <v>0.44870480957695441</v>
      </c>
      <c r="F826" s="38"/>
    </row>
    <row r="827" spans="3:6">
      <c r="C827" s="38">
        <v>8.3189617296179943</v>
      </c>
      <c r="D827" s="11">
        <v>0.45834845381618883</v>
      </c>
      <c r="F827" s="38"/>
    </row>
    <row r="828" spans="3:6">
      <c r="C828" s="38">
        <v>8.3643953072758368</v>
      </c>
      <c r="D828" s="11">
        <v>0.47583208188870241</v>
      </c>
      <c r="F828" s="38"/>
    </row>
    <row r="829" spans="3:6">
      <c r="C829" s="38">
        <v>8.3651186708428504</v>
      </c>
      <c r="D829" s="11">
        <v>0.49170805734691081</v>
      </c>
      <c r="F829" s="38"/>
    </row>
    <row r="830" spans="3:6">
      <c r="C830" s="38">
        <v>8.3775794113009177</v>
      </c>
      <c r="D830" s="11">
        <v>0.48334398151354946</v>
      </c>
      <c r="F830" s="38"/>
    </row>
    <row r="831" spans="3:6">
      <c r="C831" s="38">
        <v>8.3621165071607457</v>
      </c>
      <c r="D831" s="11">
        <v>0.53400813834997563</v>
      </c>
      <c r="F831" s="38"/>
    </row>
    <row r="832" spans="3:6">
      <c r="C832" s="38">
        <v>8.3577593960111987</v>
      </c>
      <c r="D832" s="11">
        <v>0.54684306820231843</v>
      </c>
      <c r="F832" s="38"/>
    </row>
    <row r="833" spans="3:6">
      <c r="C833" s="38">
        <v>8.3211912579822958</v>
      </c>
      <c r="D833" s="11">
        <v>0.53651020704122254</v>
      </c>
      <c r="F833" s="38"/>
    </row>
    <row r="834" spans="3:6">
      <c r="C834" s="38">
        <v>8.3320065183537597</v>
      </c>
      <c r="D834" s="11">
        <v>0.53164787125889579</v>
      </c>
      <c r="F834" s="38"/>
    </row>
    <row r="835" spans="3:6">
      <c r="C835" s="38">
        <v>9.9939476040767428</v>
      </c>
      <c r="D835" s="11">
        <v>0.64865834310111348</v>
      </c>
      <c r="F835" s="38"/>
    </row>
    <row r="836" spans="3:6">
      <c r="C836" s="38">
        <v>10.025844063579065</v>
      </c>
      <c r="D836" s="11">
        <v>0.67413231962799691</v>
      </c>
      <c r="F836" s="38"/>
    </row>
    <row r="837" spans="3:6">
      <c r="C837" s="38">
        <v>10.083146548773577</v>
      </c>
      <c r="D837" s="11">
        <v>0.70153684958458229</v>
      </c>
      <c r="F837" s="38"/>
    </row>
    <row r="838" spans="3:6">
      <c r="C838" s="38">
        <v>10.129555936189417</v>
      </c>
      <c r="D838" s="11">
        <v>0.71347957134348239</v>
      </c>
      <c r="F838" s="38"/>
    </row>
    <row r="839" spans="3:6">
      <c r="C839" s="38">
        <v>10.165423664919107</v>
      </c>
      <c r="D839" s="11">
        <v>0.73078052625425982</v>
      </c>
      <c r="F839" s="38"/>
    </row>
    <row r="840" spans="3:6">
      <c r="C840" s="38">
        <v>10.215391038058048</v>
      </c>
      <c r="D840" s="11">
        <v>0.74880406813834544</v>
      </c>
      <c r="F840" s="38"/>
    </row>
    <row r="841" spans="3:6">
      <c r="C841" s="38">
        <v>10.235716773468344</v>
      </c>
      <c r="D841" s="11">
        <v>0.78817381614903048</v>
      </c>
      <c r="F841" s="38"/>
    </row>
    <row r="842" spans="3:6">
      <c r="C842" s="38">
        <v>10.251338990907287</v>
      </c>
      <c r="D842" s="11">
        <v>0.81714630086771256</v>
      </c>
      <c r="F842" s="38"/>
    </row>
    <row r="843" spans="3:6">
      <c r="C843" s="38">
        <v>10.268768749205364</v>
      </c>
      <c r="D843" s="11">
        <v>0.82220526840186048</v>
      </c>
      <c r="F843" s="38"/>
    </row>
    <row r="844" spans="3:6">
      <c r="C844" s="38">
        <v>10.306171523347794</v>
      </c>
      <c r="D844" s="11">
        <v>0.82423553719532927</v>
      </c>
      <c r="F844" s="38"/>
    </row>
    <row r="845" spans="3:6">
      <c r="C845" s="38">
        <v>10.331500708133749</v>
      </c>
      <c r="D845" s="11">
        <v>0.80887431327012627</v>
      </c>
      <c r="F845" s="38"/>
    </row>
    <row r="846" spans="3:6">
      <c r="C846" s="38">
        <v>10.370814422722271</v>
      </c>
      <c r="D846" s="11">
        <v>0.81363424842413878</v>
      </c>
      <c r="F846" s="38"/>
    </row>
    <row r="847" spans="3:6">
      <c r="C847" s="38">
        <v>10.418520669536852</v>
      </c>
      <c r="D847" s="11">
        <v>0.81731997291036129</v>
      </c>
      <c r="F847" s="38"/>
    </row>
    <row r="848" spans="3:6">
      <c r="C848" s="38">
        <v>10.423043887688365</v>
      </c>
      <c r="D848" s="11">
        <v>0.82037733837790172</v>
      </c>
      <c r="F848" s="38"/>
    </row>
    <row r="849" spans="3:6">
      <c r="C849" s="38">
        <v>10.334765251650881</v>
      </c>
      <c r="D849" s="11">
        <v>0.81967278801595944</v>
      </c>
      <c r="F849" s="38"/>
    </row>
    <row r="850" spans="3:6">
      <c r="C850" s="38">
        <v>10.36274465107295</v>
      </c>
      <c r="D850" s="11">
        <v>0.81545106015193181</v>
      </c>
      <c r="F850" s="38"/>
    </row>
    <row r="851" spans="3:6">
      <c r="C851" s="38">
        <v>10.135451214331791</v>
      </c>
      <c r="D851" s="11">
        <v>0.58695873414962574</v>
      </c>
      <c r="F851" s="38"/>
    </row>
    <row r="852" spans="3:6">
      <c r="C852" s="38">
        <v>10.143037885477399</v>
      </c>
      <c r="D852" s="11">
        <v>0.58944585187843246</v>
      </c>
      <c r="F852" s="38"/>
    </row>
    <row r="853" spans="3:6">
      <c r="C853" s="38">
        <v>10.161711577394767</v>
      </c>
      <c r="D853" s="11">
        <v>0.57431216391151529</v>
      </c>
      <c r="F853" s="38"/>
    </row>
    <row r="854" spans="3:6">
      <c r="C854" s="38">
        <v>10.19255176409256</v>
      </c>
      <c r="D854" s="11">
        <v>0.58579891904576642</v>
      </c>
      <c r="F854" s="38"/>
    </row>
    <row r="855" spans="3:6">
      <c r="C855" s="38">
        <v>10.220862524888153</v>
      </c>
      <c r="D855" s="11">
        <v>0.61282096380702922</v>
      </c>
      <c r="F855" s="38"/>
    </row>
    <row r="856" spans="3:6">
      <c r="C856" s="38">
        <v>10.254260545445792</v>
      </c>
      <c r="D856" s="11">
        <v>0.62433634642681746</v>
      </c>
      <c r="F856" s="38"/>
    </row>
    <row r="857" spans="3:6">
      <c r="C857" s="38">
        <v>10.267293537612019</v>
      </c>
      <c r="D857" s="11">
        <v>0.64809548210942414</v>
      </c>
      <c r="F857" s="38"/>
    </row>
    <row r="858" spans="3:6">
      <c r="C858" s="38">
        <v>10.270399576437654</v>
      </c>
      <c r="D858" s="11">
        <v>0.65187660990884622</v>
      </c>
      <c r="F858" s="38"/>
    </row>
    <row r="859" spans="3:6">
      <c r="C859" s="38">
        <v>10.271734058934852</v>
      </c>
      <c r="D859" s="11">
        <v>0.65611293041857965</v>
      </c>
      <c r="F859" s="38"/>
    </row>
    <row r="860" spans="3:6">
      <c r="C860" s="38">
        <v>10.289805390461504</v>
      </c>
      <c r="D860" s="11">
        <v>0.67988322043066252</v>
      </c>
      <c r="F860" s="38"/>
    </row>
    <row r="861" spans="3:6">
      <c r="C861" s="38">
        <v>10.302556257632466</v>
      </c>
      <c r="D861" s="11">
        <v>0.6862405241615207</v>
      </c>
      <c r="F861" s="38"/>
    </row>
    <row r="862" spans="3:6">
      <c r="C862" s="38">
        <v>10.316499005398322</v>
      </c>
      <c r="D862" s="11">
        <v>0.69286844087020727</v>
      </c>
      <c r="F862" s="38"/>
    </row>
    <row r="863" spans="3:6">
      <c r="C863" s="38">
        <v>10.330409644971528</v>
      </c>
      <c r="D863" s="11">
        <v>0.70275517191479575</v>
      </c>
      <c r="F863" s="38"/>
    </row>
    <row r="864" spans="3:6">
      <c r="C864" s="38">
        <v>10.326972953197277</v>
      </c>
      <c r="D864" s="11">
        <v>0.71747528270184502</v>
      </c>
      <c r="F864" s="38"/>
    </row>
    <row r="865" spans="3:6">
      <c r="C865" s="38">
        <v>10.294772096267517</v>
      </c>
      <c r="D865" s="11">
        <v>0.70718780516840363</v>
      </c>
      <c r="F865" s="38"/>
    </row>
    <row r="866" spans="3:6">
      <c r="C866" s="38">
        <v>10.308311334079866</v>
      </c>
      <c r="D866" s="11">
        <v>0.70928682078153582</v>
      </c>
      <c r="F866" s="38"/>
    </row>
    <row r="867" spans="3:6">
      <c r="C867" s="38">
        <v>9.6090527601639302</v>
      </c>
      <c r="D867" s="11">
        <v>0.40964152211189836</v>
      </c>
      <c r="F867" s="38"/>
    </row>
    <row r="868" spans="3:6">
      <c r="C868" s="38">
        <v>9.6164595855361785</v>
      </c>
      <c r="D868" s="11">
        <v>0.4006499832965319</v>
      </c>
      <c r="F868" s="38"/>
    </row>
    <row r="869" spans="3:6">
      <c r="C869" s="38">
        <v>9.6453766365858211</v>
      </c>
      <c r="D869" s="11">
        <v>0.4199317230185986</v>
      </c>
      <c r="F869" s="38"/>
    </row>
    <row r="870" spans="3:6">
      <c r="C870" s="38">
        <v>9.6539320908407085</v>
      </c>
      <c r="D870" s="11">
        <v>0.4254024327630716</v>
      </c>
      <c r="F870" s="38"/>
    </row>
    <row r="871" spans="3:6">
      <c r="C871" s="38">
        <v>9.5358549886491755</v>
      </c>
      <c r="D871" s="11">
        <v>0.43410343012869734</v>
      </c>
      <c r="F871" s="38"/>
    </row>
    <row r="872" spans="3:6">
      <c r="C872" s="38">
        <v>9.4933542655051948</v>
      </c>
      <c r="D872" s="11">
        <v>0.43741242408978964</v>
      </c>
      <c r="F872" s="38"/>
    </row>
    <row r="873" spans="3:6">
      <c r="C873" s="38">
        <v>9.4919417183569941</v>
      </c>
      <c r="D873" s="11">
        <v>0.42208386720690411</v>
      </c>
      <c r="F873" s="38"/>
    </row>
    <row r="874" spans="3:6">
      <c r="C874" s="38">
        <v>9.467709612397277</v>
      </c>
      <c r="D874" s="11">
        <v>0.44833193334734556</v>
      </c>
      <c r="F874" s="38"/>
    </row>
    <row r="875" spans="3:6">
      <c r="C875" s="38">
        <v>9.4714128960494683</v>
      </c>
      <c r="D875" s="11">
        <v>0.44685614441996624</v>
      </c>
      <c r="F875" s="38"/>
    </row>
    <row r="876" spans="3:6">
      <c r="C876" s="38">
        <v>9.4646922856781153</v>
      </c>
      <c r="D876" s="11">
        <v>0.45615583637001839</v>
      </c>
      <c r="F876" s="38"/>
    </row>
    <row r="877" spans="3:6">
      <c r="C877" s="38">
        <v>9.4748961836183199</v>
      </c>
      <c r="D877" s="11">
        <v>0.46722347425731503</v>
      </c>
      <c r="F877" s="38"/>
    </row>
    <row r="878" spans="3:6">
      <c r="C878" s="38">
        <v>9.4675529072323723</v>
      </c>
      <c r="D878" s="11">
        <v>0.48682455692585702</v>
      </c>
      <c r="F878" s="38"/>
    </row>
    <row r="879" spans="3:6">
      <c r="C879" s="38">
        <v>9.5029516694237408</v>
      </c>
      <c r="D879" s="11">
        <v>0.50828928615401681</v>
      </c>
      <c r="F879" s="38"/>
    </row>
    <row r="880" spans="3:6">
      <c r="C880" s="38">
        <v>9.5075606157258186</v>
      </c>
      <c r="D880" s="11">
        <v>0.51612187296152334</v>
      </c>
      <c r="F880" s="38"/>
    </row>
    <row r="881" spans="3:6">
      <c r="C881" s="38">
        <v>9.4798762478281358</v>
      </c>
      <c r="D881" s="11">
        <v>0.51413770120140478</v>
      </c>
      <c r="F881" s="38"/>
    </row>
    <row r="882" spans="3:6">
      <c r="C882" s="38">
        <v>9.4677756043908765</v>
      </c>
      <c r="D882" s="11">
        <v>0.51637232043414649</v>
      </c>
      <c r="F882" s="38"/>
    </row>
    <row r="883" spans="3:6">
      <c r="C883" s="38">
        <v>6.9540517960538093</v>
      </c>
      <c r="D883" s="11">
        <v>0.35310194371207876</v>
      </c>
      <c r="F883" s="38"/>
    </row>
    <row r="884" spans="3:6">
      <c r="C884" s="38">
        <v>6.9383809515394725</v>
      </c>
      <c r="D884" s="11">
        <v>0.35769338628646258</v>
      </c>
      <c r="F884" s="38"/>
    </row>
    <row r="885" spans="3:6">
      <c r="C885" s="38">
        <v>6.9489250739609236</v>
      </c>
      <c r="D885" s="11">
        <v>0.3730568479248445</v>
      </c>
      <c r="F885" s="38"/>
    </row>
    <row r="886" spans="3:6">
      <c r="C886" s="38">
        <v>6.9466328233925294</v>
      </c>
      <c r="D886" s="11">
        <v>0.38546542058054484</v>
      </c>
      <c r="F886" s="38"/>
    </row>
    <row r="887" spans="3:6">
      <c r="C887" s="38">
        <v>6.9728382973696919</v>
      </c>
      <c r="D887" s="11">
        <v>0.37579319458908622</v>
      </c>
      <c r="F887" s="38"/>
    </row>
    <row r="888" spans="3:6">
      <c r="C888" s="38">
        <v>6.9915812217701321</v>
      </c>
      <c r="D888" s="11">
        <v>0.37591960702258709</v>
      </c>
      <c r="F888" s="38"/>
    </row>
    <row r="889" spans="3:6">
      <c r="C889" s="38">
        <v>7.0142010480994923</v>
      </c>
      <c r="D889" s="11">
        <v>0.40941222888177004</v>
      </c>
      <c r="F889" s="38"/>
    </row>
    <row r="890" spans="3:6">
      <c r="C890" s="38">
        <v>6.948381141721419</v>
      </c>
      <c r="D890" s="11">
        <v>0.42812066448185532</v>
      </c>
      <c r="F890" s="38"/>
    </row>
    <row r="891" spans="3:6">
      <c r="C891" s="38">
        <v>6.9830337379898877</v>
      </c>
      <c r="D891" s="11">
        <v>0.42198306968291227</v>
      </c>
      <c r="F891" s="38"/>
    </row>
    <row r="892" spans="3:6">
      <c r="C892" s="38">
        <v>7.0203541737611586</v>
      </c>
      <c r="D892" s="11">
        <v>0.41284412001575288</v>
      </c>
      <c r="F892" s="38"/>
    </row>
    <row r="893" spans="3:6">
      <c r="C893" s="38">
        <v>7.0403414238575719</v>
      </c>
      <c r="D893" s="11">
        <v>0.41593549398112278</v>
      </c>
      <c r="F893" s="38"/>
    </row>
    <row r="894" spans="3:6">
      <c r="C894" s="38">
        <v>7.0748880760475625</v>
      </c>
      <c r="D894" s="11">
        <v>0.42999563502755783</v>
      </c>
      <c r="F894" s="38"/>
    </row>
    <row r="895" spans="3:6">
      <c r="C895" s="38">
        <v>7.1080173963358106</v>
      </c>
      <c r="D895" s="11">
        <v>0.46444945539748045</v>
      </c>
      <c r="F895" s="38"/>
    </row>
    <row r="896" spans="3:6">
      <c r="C896" s="38">
        <v>7.1399418752261621</v>
      </c>
      <c r="D896" s="11">
        <v>0.4934620147641946</v>
      </c>
      <c r="F896" s="38"/>
    </row>
    <row r="897" spans="3:6">
      <c r="C897" s="38">
        <v>7.1581638747258571</v>
      </c>
      <c r="D897" s="11">
        <v>0.50906035399423011</v>
      </c>
      <c r="F897" s="38"/>
    </row>
    <row r="898" spans="3:6">
      <c r="C898" s="38">
        <v>7.1732733436742473</v>
      </c>
      <c r="D898" s="11">
        <v>0.50442590994039571</v>
      </c>
      <c r="F898" s="38"/>
    </row>
    <row r="899" spans="3:6">
      <c r="C899" s="38">
        <v>7.455601780198486</v>
      </c>
      <c r="D899" s="11">
        <v>0.38797058496674325</v>
      </c>
      <c r="F899" s="38"/>
    </row>
    <row r="900" spans="3:6">
      <c r="C900" s="38">
        <v>7.5770822477725428</v>
      </c>
      <c r="D900" s="11">
        <v>0.38662755818954486</v>
      </c>
      <c r="F900" s="38"/>
    </row>
    <row r="901" spans="3:6">
      <c r="C901" s="38">
        <v>7.6908523059370202</v>
      </c>
      <c r="D901" s="11">
        <v>0.39589459573647989</v>
      </c>
      <c r="F901" s="38"/>
    </row>
    <row r="902" spans="3:6">
      <c r="C902" s="38">
        <v>7.7339587693097602</v>
      </c>
      <c r="D902" s="11">
        <v>0.38788466311744724</v>
      </c>
      <c r="F902" s="38"/>
    </row>
    <row r="903" spans="3:6">
      <c r="C903" s="38">
        <v>7.7743774082474086</v>
      </c>
      <c r="D903" s="11">
        <v>0.40921660241397467</v>
      </c>
      <c r="F903" s="38"/>
    </row>
    <row r="904" spans="3:6">
      <c r="C904" s="38">
        <v>7.8049468025377884</v>
      </c>
      <c r="D904" s="11">
        <v>0.4272982089006761</v>
      </c>
      <c r="F904" s="38"/>
    </row>
    <row r="905" spans="3:6">
      <c r="C905" s="38">
        <v>7.864368913444217</v>
      </c>
      <c r="D905" s="11">
        <v>0.44761283401768714</v>
      </c>
      <c r="F905" s="38"/>
    </row>
    <row r="906" spans="3:6">
      <c r="C906" s="38">
        <v>7.9299106472707823</v>
      </c>
      <c r="D906" s="11">
        <v>0.44483448349150451</v>
      </c>
      <c r="F906" s="38"/>
    </row>
    <row r="907" spans="3:6">
      <c r="C907" s="38">
        <v>8.0504904678638276</v>
      </c>
      <c r="D907" s="11">
        <v>0.46514773857033981</v>
      </c>
      <c r="F907" s="38"/>
    </row>
    <row r="908" spans="3:6">
      <c r="C908" s="38">
        <v>8.1098526115582015</v>
      </c>
      <c r="D908" s="11">
        <v>0.49008551395626276</v>
      </c>
      <c r="F908" s="38"/>
    </row>
    <row r="909" spans="3:6">
      <c r="C909" s="38">
        <v>8.1915967987699219</v>
      </c>
      <c r="D909" s="11">
        <v>0.50925674103510477</v>
      </c>
      <c r="F909" s="38"/>
    </row>
    <row r="910" spans="3:6">
      <c r="C910" s="38">
        <v>8.2729278410853304</v>
      </c>
      <c r="D910" s="11">
        <v>0.5439261591992407</v>
      </c>
      <c r="F910" s="38"/>
    </row>
    <row r="911" spans="3:6">
      <c r="C911" s="38">
        <v>8.3915084439344891</v>
      </c>
      <c r="D911" s="11">
        <v>0.59938732982108944</v>
      </c>
      <c r="F911" s="38"/>
    </row>
    <row r="912" spans="3:6">
      <c r="C912" s="38">
        <v>8.4154454077322143</v>
      </c>
      <c r="D912" s="11">
        <v>0.59303764547004645</v>
      </c>
      <c r="F912" s="38"/>
    </row>
    <row r="913" spans="3:6">
      <c r="C913" s="38">
        <v>8.374521609608804</v>
      </c>
      <c r="D913" s="11">
        <v>0.58286103809945455</v>
      </c>
      <c r="F913" s="38"/>
    </row>
    <row r="914" spans="3:6">
      <c r="C914" s="38">
        <v>8.4395649359713474</v>
      </c>
      <c r="D914" s="11">
        <v>0.58477242774279237</v>
      </c>
      <c r="F914" s="38"/>
    </row>
    <row r="915" spans="3:6">
      <c r="C915" s="38">
        <v>10.234449938787693</v>
      </c>
      <c r="D915" s="11">
        <v>0.61806873168088217</v>
      </c>
      <c r="F915" s="38"/>
    </row>
    <row r="916" spans="3:6">
      <c r="C916" s="38">
        <v>10.241039551430696</v>
      </c>
      <c r="D916" s="11">
        <v>0.62197126357916621</v>
      </c>
      <c r="F916" s="38"/>
    </row>
    <row r="917" spans="3:6">
      <c r="C917" s="38">
        <v>10.256984073057307</v>
      </c>
      <c r="D917" s="11">
        <v>0.62252254320424816</v>
      </c>
      <c r="F917" s="38"/>
    </row>
    <row r="918" spans="3:6">
      <c r="C918" s="38">
        <v>10.277376121541275</v>
      </c>
      <c r="D918" s="11">
        <v>0.61628203258399272</v>
      </c>
      <c r="F918" s="38"/>
    </row>
    <row r="919" spans="3:6">
      <c r="C919" s="38">
        <v>10.296798686176396</v>
      </c>
      <c r="D919" s="11">
        <v>0.63776763731441977</v>
      </c>
      <c r="F919" s="38"/>
    </row>
    <row r="920" spans="3:6">
      <c r="C920" s="38">
        <v>10.326895269040705</v>
      </c>
      <c r="D920" s="11">
        <v>0.67889958311304521</v>
      </c>
      <c r="F920" s="38"/>
    </row>
    <row r="921" spans="3:6">
      <c r="C921" s="38">
        <v>10.337723968524903</v>
      </c>
      <c r="D921" s="11">
        <v>0.70851313355231071</v>
      </c>
      <c r="F921" s="38"/>
    </row>
    <row r="922" spans="3:6">
      <c r="C922" s="38">
        <v>10.335600709557232</v>
      </c>
      <c r="D922" s="11">
        <v>0.71523378131708204</v>
      </c>
      <c r="F922" s="38"/>
    </row>
    <row r="923" spans="3:6">
      <c r="C923" s="38">
        <v>10.333025409667499</v>
      </c>
      <c r="D923" s="11">
        <v>0.70920128346092159</v>
      </c>
      <c r="F923" s="38"/>
    </row>
    <row r="924" spans="3:6">
      <c r="C924" s="38">
        <v>10.34532977920426</v>
      </c>
      <c r="D924" s="11">
        <v>0.7220544079100506</v>
      </c>
      <c r="F924" s="38"/>
    </row>
    <row r="925" spans="3:6">
      <c r="C925" s="38">
        <v>10.353400787666322</v>
      </c>
      <c r="D925" s="11">
        <v>0.72081655444292458</v>
      </c>
      <c r="F925" s="38"/>
    </row>
    <row r="926" spans="3:6">
      <c r="C926" s="38">
        <v>10.387659599068449</v>
      </c>
      <c r="D926" s="11">
        <v>0.73347843270513202</v>
      </c>
      <c r="F926" s="38"/>
    </row>
    <row r="927" spans="3:6">
      <c r="C927" s="38">
        <v>10.415227493013342</v>
      </c>
      <c r="D927" s="11">
        <v>0.73096050093798404</v>
      </c>
      <c r="F927" s="38"/>
    </row>
    <row r="928" spans="3:6">
      <c r="C928" s="38">
        <v>10.426960589184814</v>
      </c>
      <c r="D928" s="11">
        <v>0.72731213521562754</v>
      </c>
      <c r="F928" s="38"/>
    </row>
    <row r="929" spans="3:6">
      <c r="C929" s="38">
        <v>10.381420732696679</v>
      </c>
      <c r="D929" s="11">
        <v>0.7225685846752945</v>
      </c>
      <c r="F929" s="38"/>
    </row>
    <row r="930" spans="3:6">
      <c r="C930" s="38">
        <v>10.394067975291572</v>
      </c>
      <c r="D930" s="11">
        <v>0.72332346526181379</v>
      </c>
      <c r="F930" s="38"/>
    </row>
    <row r="931" spans="3:6">
      <c r="C931" s="38">
        <v>6.866546692437554</v>
      </c>
      <c r="D931" s="11">
        <v>0.40255723859715875</v>
      </c>
      <c r="F931" s="38"/>
    </row>
    <row r="932" spans="3:6">
      <c r="C932" s="38">
        <v>6.885359129129311</v>
      </c>
      <c r="D932" s="11">
        <v>0.41313380088300922</v>
      </c>
      <c r="F932" s="38"/>
    </row>
    <row r="933" spans="3:6">
      <c r="C933" s="38">
        <v>6.9011418584011057</v>
      </c>
      <c r="D933" s="11">
        <v>0.40607172684901049</v>
      </c>
      <c r="F933" s="38"/>
    </row>
    <row r="934" spans="3:6">
      <c r="C934" s="38">
        <v>6.9224244008680405</v>
      </c>
      <c r="D934" s="11">
        <v>0.40558689395861525</v>
      </c>
      <c r="F934" s="38"/>
    </row>
    <row r="935" spans="3:6">
      <c r="C935" s="38">
        <v>6.9412536820448079</v>
      </c>
      <c r="D935" s="11">
        <v>0.41480052988415239</v>
      </c>
      <c r="F935" s="38"/>
    </row>
    <row r="936" spans="3:6">
      <c r="C936" s="38">
        <v>6.9536076189701044</v>
      </c>
      <c r="D936" s="11">
        <v>0.42073043190995529</v>
      </c>
      <c r="F936" s="38"/>
    </row>
    <row r="937" spans="3:6">
      <c r="C937" s="38">
        <v>6.9690525173593221</v>
      </c>
      <c r="D937" s="11">
        <v>0.42135489003562016</v>
      </c>
      <c r="F937" s="38"/>
    </row>
    <row r="938" spans="3:6">
      <c r="C938" s="38">
        <v>6.989560604150193</v>
      </c>
      <c r="D938" s="11">
        <v>0.4186416352946718</v>
      </c>
      <c r="F938" s="38"/>
    </row>
    <row r="939" spans="3:6">
      <c r="C939" s="38">
        <v>7.0170983492192232</v>
      </c>
      <c r="D939" s="11">
        <v>0.4322870594426661</v>
      </c>
      <c r="F939" s="38"/>
    </row>
    <row r="940" spans="3:6">
      <c r="C940" s="38">
        <v>7.0489055854031291</v>
      </c>
      <c r="D940" s="11">
        <v>0.44038545276759583</v>
      </c>
      <c r="F940" s="38"/>
    </row>
    <row r="941" spans="3:6">
      <c r="C941" s="38">
        <v>7.0840887782507149</v>
      </c>
      <c r="D941" s="11">
        <v>0.44549067999186392</v>
      </c>
      <c r="F941" s="38"/>
    </row>
    <row r="942" spans="3:6">
      <c r="C942" s="38">
        <v>7.1245396650823904</v>
      </c>
      <c r="D942" s="11">
        <v>0.45791264001576631</v>
      </c>
      <c r="F942" s="38"/>
    </row>
    <row r="943" spans="3:6">
      <c r="C943" s="38">
        <v>7.166031581115341</v>
      </c>
      <c r="D943" s="11">
        <v>0.4847278489437562</v>
      </c>
      <c r="F943" s="38"/>
    </row>
    <row r="944" spans="3:6">
      <c r="C944" s="38">
        <v>7.2262024098654996</v>
      </c>
      <c r="D944" s="11">
        <v>0.50564150809286668</v>
      </c>
      <c r="F944" s="38"/>
    </row>
    <row r="945" spans="3:6">
      <c r="C945" s="38">
        <v>7.2511139919936278</v>
      </c>
      <c r="D945" s="11">
        <v>0.53538136547753112</v>
      </c>
      <c r="F945" s="38"/>
    </row>
    <row r="946" spans="3:6">
      <c r="C946" s="38">
        <v>7.2781886267509099</v>
      </c>
      <c r="D946" s="11">
        <v>0.54468255184955139</v>
      </c>
      <c r="F946" s="38"/>
    </row>
    <row r="947" spans="3:6">
      <c r="C947" s="38">
        <v>9.7858240895248336</v>
      </c>
      <c r="D947" s="11">
        <v>0.53016666604688234</v>
      </c>
      <c r="F947" s="38"/>
    </row>
    <row r="948" spans="3:6">
      <c r="C948" s="38">
        <v>9.8021062088463005</v>
      </c>
      <c r="D948" s="11">
        <v>0.53731098251390985</v>
      </c>
      <c r="F948" s="38"/>
    </row>
    <row r="949" spans="3:6">
      <c r="C949" s="38">
        <v>9.8315065764408214</v>
      </c>
      <c r="D949" s="11">
        <v>0.54752762948852995</v>
      </c>
      <c r="F949" s="38"/>
    </row>
    <row r="950" spans="3:6">
      <c r="C950" s="38">
        <v>9.8592226656859445</v>
      </c>
      <c r="D950" s="11">
        <v>0.57125904526778859</v>
      </c>
      <c r="F950" s="38"/>
    </row>
    <row r="951" spans="3:6">
      <c r="C951" s="38">
        <v>9.8884246603215846</v>
      </c>
      <c r="D951" s="11">
        <v>0.60236808304353662</v>
      </c>
      <c r="F951" s="38"/>
    </row>
    <row r="952" spans="3:6">
      <c r="C952" s="38">
        <v>9.9290602414883278</v>
      </c>
      <c r="D952" s="11">
        <v>0.63856222957271491</v>
      </c>
      <c r="F952" s="38"/>
    </row>
    <row r="953" spans="3:6">
      <c r="C953" s="38">
        <v>9.9672071863540399</v>
      </c>
      <c r="D953" s="11">
        <v>0.69250479911006402</v>
      </c>
      <c r="F953" s="38"/>
    </row>
    <row r="954" spans="3:6">
      <c r="C954" s="38">
        <v>9.9975950815806058</v>
      </c>
      <c r="D954" s="11">
        <v>0.70449405815696231</v>
      </c>
      <c r="F954" s="38"/>
    </row>
    <row r="955" spans="3:6">
      <c r="C955" s="38">
        <v>10.052062491005405</v>
      </c>
      <c r="D955" s="11">
        <v>0.70002332738888506</v>
      </c>
      <c r="F955" s="38"/>
    </row>
    <row r="956" spans="3:6">
      <c r="C956" s="38">
        <v>10.09379352485862</v>
      </c>
      <c r="D956" s="11">
        <v>0.70530316344593702</v>
      </c>
      <c r="F956" s="38"/>
    </row>
    <row r="957" spans="3:6">
      <c r="C957" s="38">
        <v>10.1121463562472</v>
      </c>
      <c r="D957" s="11">
        <v>0.7111693338567695</v>
      </c>
      <c r="F957" s="38"/>
    </row>
    <row r="958" spans="3:6">
      <c r="C958" s="38">
        <v>10.152376631697919</v>
      </c>
      <c r="D958" s="11">
        <v>0.71604528982645299</v>
      </c>
      <c r="F958" s="38"/>
    </row>
    <row r="959" spans="3:6">
      <c r="C959" s="38">
        <v>10.192158335010753</v>
      </c>
      <c r="D959" s="11">
        <v>0.70579117376518508</v>
      </c>
      <c r="F959" s="38"/>
    </row>
    <row r="960" spans="3:6">
      <c r="C960" s="38">
        <v>10.208154968858583</v>
      </c>
      <c r="D960" s="11">
        <v>0.70939616653046544</v>
      </c>
      <c r="F960" s="38"/>
    </row>
    <row r="961" spans="3:6">
      <c r="C961" s="38">
        <v>10.184231188691705</v>
      </c>
      <c r="D961" s="11">
        <v>0.69942194822732917</v>
      </c>
      <c r="F961" s="38"/>
    </row>
    <row r="962" spans="3:6">
      <c r="C962" s="38">
        <v>10.216597340523263</v>
      </c>
      <c r="D962" s="11">
        <v>0.70871772874962058</v>
      </c>
      <c r="F962" s="38"/>
    </row>
    <row r="963" spans="3:6">
      <c r="C963" s="38">
        <v>8.2061321590206955</v>
      </c>
      <c r="D963" s="11">
        <v>0.40673561554085125</v>
      </c>
      <c r="F963" s="38"/>
    </row>
    <row r="964" spans="3:6">
      <c r="C964" s="38">
        <v>8.2124148944142892</v>
      </c>
      <c r="D964" s="11">
        <v>0.41472430053825149</v>
      </c>
      <c r="F964" s="38"/>
    </row>
    <row r="965" spans="3:6">
      <c r="C965" s="38">
        <v>8.2323664626537418</v>
      </c>
      <c r="D965" s="11">
        <v>0.43357676431685455</v>
      </c>
      <c r="F965" s="38"/>
    </row>
    <row r="966" spans="3:6">
      <c r="C966" s="38">
        <v>8.2582338205480283</v>
      </c>
      <c r="D966" s="11">
        <v>0.44326019713702203</v>
      </c>
      <c r="F966" s="38"/>
    </row>
    <row r="967" spans="3:6">
      <c r="C967" s="38">
        <v>8.2727757263219104</v>
      </c>
      <c r="D967" s="11">
        <v>0.44948303355558877</v>
      </c>
      <c r="F967" s="38"/>
    </row>
    <row r="968" spans="3:6">
      <c r="C968" s="38">
        <v>8.2845254964236741</v>
      </c>
      <c r="D968" s="11">
        <v>0.44769114961617612</v>
      </c>
      <c r="F968" s="38"/>
    </row>
    <row r="969" spans="3:6">
      <c r="C969" s="38">
        <v>8.2833533613475119</v>
      </c>
      <c r="D969" s="11">
        <v>0.452124968138918</v>
      </c>
      <c r="F969" s="38"/>
    </row>
    <row r="970" spans="3:6">
      <c r="C970" s="38">
        <v>8.2966375403745065</v>
      </c>
      <c r="D970" s="11">
        <v>0.44005126439216996</v>
      </c>
      <c r="F970" s="38"/>
    </row>
    <row r="971" spans="3:6">
      <c r="C971" s="38">
        <v>8.2967078547936328</v>
      </c>
      <c r="D971" s="11">
        <v>0.4431937941841379</v>
      </c>
      <c r="F971" s="38"/>
    </row>
    <row r="972" spans="3:6">
      <c r="C972" s="38">
        <v>8.3027500616134606</v>
      </c>
      <c r="D972" s="11">
        <v>0.45006695775623551</v>
      </c>
      <c r="F972" s="38"/>
    </row>
    <row r="973" spans="3:6">
      <c r="C973" s="38">
        <v>8.3099122433092987</v>
      </c>
      <c r="D973" s="11">
        <v>0.46437869679318028</v>
      </c>
      <c r="F973" s="38"/>
    </row>
    <row r="974" spans="3:6">
      <c r="C974" s="38">
        <v>8.3375361852893537</v>
      </c>
      <c r="D974" s="11">
        <v>0.50142727149365318</v>
      </c>
      <c r="F974" s="38"/>
    </row>
    <row r="975" spans="3:6">
      <c r="C975" s="38">
        <v>8.3740156080887242</v>
      </c>
      <c r="D975" s="11">
        <v>0.55919458035679614</v>
      </c>
      <c r="F975" s="38"/>
    </row>
    <row r="976" spans="3:6">
      <c r="C976" s="38">
        <v>8.3818934770688447</v>
      </c>
      <c r="D976" s="11">
        <v>0.55717300123694813</v>
      </c>
      <c r="F976" s="38"/>
    </row>
    <row r="977" spans="3:6">
      <c r="C977" s="38">
        <v>8.3630194957139565</v>
      </c>
      <c r="D977" s="11">
        <v>0.55080225447462627</v>
      </c>
      <c r="F977" s="38"/>
    </row>
    <row r="978" spans="3:6">
      <c r="C978" s="38">
        <v>8.3747365048622253</v>
      </c>
      <c r="D978" s="11">
        <v>0.55843527510979407</v>
      </c>
      <c r="F978" s="38"/>
    </row>
    <row r="979" spans="3:6">
      <c r="C979" s="38">
        <v>6.6892655759047157</v>
      </c>
      <c r="D979" s="11">
        <v>0.36332991764273681</v>
      </c>
      <c r="F979" s="38"/>
    </row>
    <row r="980" spans="3:6">
      <c r="C980" s="38">
        <v>6.7114310477235666</v>
      </c>
      <c r="D980" s="11">
        <v>0.35740184651200979</v>
      </c>
      <c r="F980" s="38"/>
    </row>
    <row r="981" spans="3:6">
      <c r="C981" s="38">
        <v>6.7322743716070415</v>
      </c>
      <c r="D981" s="11">
        <v>0.33819008327472644</v>
      </c>
      <c r="F981" s="38"/>
    </row>
    <row r="982" spans="3:6">
      <c r="C982" s="38">
        <v>6.7579206242930185</v>
      </c>
      <c r="D982" s="11">
        <v>0.38777133545935605</v>
      </c>
      <c r="F982" s="38"/>
    </row>
    <row r="983" spans="3:6">
      <c r="C983" s="38">
        <v>6.7836429128465987</v>
      </c>
      <c r="D983" s="11">
        <v>0.36527015962570852</v>
      </c>
      <c r="F983" s="38"/>
    </row>
    <row r="984" spans="3:6">
      <c r="C984" s="38">
        <v>6.7828900620466213</v>
      </c>
      <c r="D984" s="11">
        <v>0.3449875627003624</v>
      </c>
      <c r="F984" s="38"/>
    </row>
    <row r="985" spans="3:6">
      <c r="C985" s="38">
        <v>6.792250971043301</v>
      </c>
      <c r="D985" s="11">
        <v>0.34802520243133417</v>
      </c>
      <c r="F985" s="38"/>
    </row>
    <row r="986" spans="3:6">
      <c r="C986" s="38">
        <v>6.8105809931703272</v>
      </c>
      <c r="D986" s="11">
        <v>0.32289890921466363</v>
      </c>
      <c r="F986" s="38"/>
    </row>
    <row r="987" spans="3:6">
      <c r="C987" s="38">
        <v>6.8446842339847018</v>
      </c>
      <c r="D987" s="11">
        <v>0.3503333921767684</v>
      </c>
      <c r="F987" s="38"/>
    </row>
    <row r="988" spans="3:6">
      <c r="C988" s="38">
        <v>6.8487679312474512</v>
      </c>
      <c r="D988" s="11">
        <v>0.35588891367966269</v>
      </c>
      <c r="F988" s="38"/>
    </row>
    <row r="989" spans="3:6">
      <c r="C989" s="38">
        <v>6.8585604623679739</v>
      </c>
      <c r="D989" s="11">
        <v>0.36212256131566456</v>
      </c>
      <c r="F989" s="38"/>
    </row>
    <row r="990" spans="3:6">
      <c r="C990" s="38">
        <v>6.8627058364992362</v>
      </c>
      <c r="D990" s="11">
        <v>0.3375241508712013</v>
      </c>
      <c r="F990" s="38"/>
    </row>
    <row r="991" spans="3:6">
      <c r="C991" s="38">
        <v>6.8587710003485114</v>
      </c>
      <c r="D991" s="11">
        <v>0.35231012500749009</v>
      </c>
      <c r="F991" s="38"/>
    </row>
    <row r="992" spans="3:6">
      <c r="C992" s="38">
        <v>6.8845429212175011</v>
      </c>
      <c r="D992" s="11">
        <v>0.37440040824210274</v>
      </c>
      <c r="F992" s="38"/>
    </row>
    <row r="993" spans="3:6">
      <c r="C993" s="38">
        <v>6.8580048587481226</v>
      </c>
      <c r="D993" s="11">
        <v>0.39038866381414628</v>
      </c>
      <c r="F993" s="38"/>
    </row>
    <row r="994" spans="3:6">
      <c r="C994" s="38">
        <v>6.8709050979142878</v>
      </c>
      <c r="D994" s="11">
        <v>0.39411687534643902</v>
      </c>
      <c r="F994" s="38"/>
    </row>
    <row r="995" spans="3:6">
      <c r="C995" s="38">
        <v>7.1459211425192262</v>
      </c>
      <c r="D995" s="11">
        <v>0.25765390622624157</v>
      </c>
      <c r="F995" s="38"/>
    </row>
    <row r="996" spans="3:6">
      <c r="C996" s="38">
        <v>7.2322417384199218</v>
      </c>
      <c r="D996" s="11">
        <v>0.26056746614903387</v>
      </c>
      <c r="F996" s="38"/>
    </row>
    <row r="997" spans="3:6">
      <c r="C997" s="38">
        <v>7.2730984233964193</v>
      </c>
      <c r="D997" s="11">
        <v>0.23844473886702364</v>
      </c>
      <c r="F997" s="38"/>
    </row>
    <row r="998" spans="3:6">
      <c r="C998" s="38">
        <v>6.9216936271859089</v>
      </c>
      <c r="D998" s="11">
        <v>0.21632201158501341</v>
      </c>
      <c r="F998" s="38"/>
    </row>
    <row r="999" spans="3:6">
      <c r="C999" s="38">
        <v>6.9749548130218928</v>
      </c>
      <c r="D999" s="11">
        <v>0.23795280058415863</v>
      </c>
      <c r="F999" s="38"/>
    </row>
    <row r="1000" spans="3:6">
      <c r="C1000" s="38">
        <v>7.0244962556952704</v>
      </c>
      <c r="D1000" s="11">
        <v>0.26218621251564445</v>
      </c>
      <c r="F1000" s="38"/>
    </row>
    <row r="1001" spans="3:6">
      <c r="C1001" s="38">
        <v>7.0026296677170059</v>
      </c>
      <c r="D1001" s="11">
        <v>0.30079463914611032</v>
      </c>
      <c r="F1001" s="38"/>
    </row>
    <row r="1002" spans="3:6">
      <c r="C1002" s="38">
        <v>6.9043630535083125</v>
      </c>
      <c r="D1002" s="11">
        <v>0.30030464166943333</v>
      </c>
      <c r="F1002" s="38"/>
    </row>
    <row r="1003" spans="3:6">
      <c r="C1003" s="38">
        <v>6.8497586178770957</v>
      </c>
      <c r="D1003" s="11">
        <v>0.30857955610179016</v>
      </c>
      <c r="F1003" s="38"/>
    </row>
    <row r="1004" spans="3:6">
      <c r="C1004" s="38">
        <v>6.8554082821793614</v>
      </c>
      <c r="D1004" s="11">
        <v>0.3239988864499917</v>
      </c>
      <c r="F1004" s="38"/>
    </row>
    <row r="1005" spans="3:6">
      <c r="C1005" s="38">
        <v>6.8807177759273008</v>
      </c>
      <c r="D1005" s="11">
        <v>0.3462238738589406</v>
      </c>
      <c r="F1005" s="38"/>
    </row>
    <row r="1006" spans="3:6">
      <c r="C1006" s="38">
        <v>6.879738874000239</v>
      </c>
      <c r="D1006" s="11">
        <v>0.35170052723714262</v>
      </c>
      <c r="F1006" s="38"/>
    </row>
    <row r="1007" spans="3:6">
      <c r="C1007" s="38">
        <v>6.8605075464354695</v>
      </c>
      <c r="D1007" s="11">
        <v>0.36332078831131837</v>
      </c>
      <c r="F1007" s="38"/>
    </row>
    <row r="1008" spans="3:6">
      <c r="C1008" s="38">
        <v>6.8727136686614809</v>
      </c>
      <c r="D1008" s="11">
        <v>0.36370296844779032</v>
      </c>
      <c r="F1008" s="38"/>
    </row>
    <row r="1009" spans="3:6">
      <c r="C1009" s="38">
        <v>6.8800621080320532</v>
      </c>
      <c r="D1009" s="11">
        <v>0.37394724647956101</v>
      </c>
      <c r="F1009" s="38"/>
    </row>
    <row r="1010" spans="3:6">
      <c r="C1010" s="38">
        <v>6.8532077758275385</v>
      </c>
      <c r="D1010" s="11">
        <v>0.36467381491023115</v>
      </c>
      <c r="F1010" s="38"/>
    </row>
    <row r="1011" spans="3:6">
      <c r="C1011" s="38">
        <v>7.6520192233863726</v>
      </c>
      <c r="D1011" s="11">
        <v>0.38893887237305896</v>
      </c>
      <c r="F1011" s="38"/>
    </row>
    <row r="1012" spans="3:6">
      <c r="C1012" s="38">
        <v>7.7273723803474423</v>
      </c>
      <c r="D1012" s="11">
        <v>0.41282356409479476</v>
      </c>
      <c r="F1012" s="38"/>
    </row>
    <row r="1013" spans="3:6">
      <c r="C1013" s="38">
        <v>7.7886892223509454</v>
      </c>
      <c r="D1013" s="11">
        <v>0.42592518260020679</v>
      </c>
      <c r="F1013" s="38"/>
    </row>
    <row r="1014" spans="3:6">
      <c r="C1014" s="38">
        <v>7.7730932320773301</v>
      </c>
      <c r="D1014" s="11">
        <v>0.41713988921560879</v>
      </c>
      <c r="F1014" s="38"/>
    </row>
    <row r="1015" spans="3:6">
      <c r="C1015" s="38">
        <v>7.8036293231994902</v>
      </c>
      <c r="D1015" s="11">
        <v>0.41360457071842943</v>
      </c>
      <c r="F1015" s="38"/>
    </row>
    <row r="1016" spans="3:6">
      <c r="C1016" s="38">
        <v>7.7899025878216728</v>
      </c>
      <c r="D1016" s="11">
        <v>0.40911696564564703</v>
      </c>
      <c r="F1016" s="38"/>
    </row>
    <row r="1017" spans="3:6">
      <c r="C1017" s="38">
        <v>7.8109426975195406</v>
      </c>
      <c r="D1017" s="11">
        <v>0.42085752035557705</v>
      </c>
      <c r="F1017" s="38"/>
    </row>
    <row r="1018" spans="3:6">
      <c r="C1018" s="38">
        <v>7.8192092168267422</v>
      </c>
      <c r="D1018" s="11">
        <v>0.42731353511602538</v>
      </c>
      <c r="F1018" s="38"/>
    </row>
    <row r="1019" spans="3:6">
      <c r="C1019" s="38">
        <v>7.8064526111882699</v>
      </c>
      <c r="D1019" s="11">
        <v>0.41709306760002024</v>
      </c>
      <c r="F1019" s="38"/>
    </row>
    <row r="1020" spans="3:6">
      <c r="C1020" s="38">
        <v>7.8364927623539273</v>
      </c>
      <c r="D1020" s="11">
        <v>0.42951590275813406</v>
      </c>
      <c r="F1020" s="38"/>
    </row>
    <row r="1021" spans="3:6">
      <c r="C1021" s="38">
        <v>7.815183607968871</v>
      </c>
      <c r="D1021" s="11">
        <v>0.46384937772098078</v>
      </c>
      <c r="F1021" s="38"/>
    </row>
    <row r="1022" spans="3:6">
      <c r="C1022" s="38">
        <v>7.8646328185416081</v>
      </c>
      <c r="D1022" s="11">
        <v>0.46122749633740129</v>
      </c>
      <c r="F1022" s="38"/>
    </row>
    <row r="1023" spans="3:6">
      <c r="C1023" s="38">
        <v>7.93251785154425</v>
      </c>
      <c r="D1023" s="11">
        <v>0.45421952365278218</v>
      </c>
      <c r="F1023" s="38"/>
    </row>
    <row r="1024" spans="3:6">
      <c r="C1024" s="38">
        <v>7.9531885429745657</v>
      </c>
      <c r="D1024" s="11">
        <v>0.42538537067534143</v>
      </c>
      <c r="F1024" s="38"/>
    </row>
    <row r="1025" spans="3:6">
      <c r="C1025" s="38">
        <v>7.9868864541041455</v>
      </c>
      <c r="D1025" s="11">
        <v>0.42369838202261295</v>
      </c>
      <c r="F1025" s="38"/>
    </row>
    <row r="1026" spans="3:6">
      <c r="C1026" s="38">
        <v>8.0043769338803177</v>
      </c>
      <c r="D1026" s="11">
        <v>0.42257885408915347</v>
      </c>
      <c r="F1026" s="38"/>
    </row>
    <row r="1027" spans="3:6">
      <c r="C1027" s="38">
        <v>7.9256618396981233</v>
      </c>
      <c r="D1027" s="11">
        <v>0.41364313200232949</v>
      </c>
      <c r="F1027" s="38"/>
    </row>
    <row r="1028" spans="3:6">
      <c r="C1028" s="38">
        <v>7.9377485225841982</v>
      </c>
      <c r="D1028" s="11">
        <v>0.4126719758108639</v>
      </c>
      <c r="F1028" s="38"/>
    </row>
    <row r="1029" spans="3:6">
      <c r="C1029" s="38">
        <v>7.9642219980348319</v>
      </c>
      <c r="D1029" s="11">
        <v>0.41353062112727984</v>
      </c>
      <c r="F1029" s="38"/>
    </row>
    <row r="1030" spans="3:6">
      <c r="C1030" s="38">
        <v>7.9713265299061913</v>
      </c>
      <c r="D1030" s="11">
        <v>0.42033586163871667</v>
      </c>
      <c r="F1030" s="38"/>
    </row>
    <row r="1031" spans="3:6">
      <c r="C1031" s="38">
        <v>7.9312323777951867</v>
      </c>
      <c r="D1031" s="11">
        <v>0.42547614691369795</v>
      </c>
      <c r="F1031" s="38"/>
    </row>
    <row r="1032" spans="3:6">
      <c r="C1032" s="38">
        <v>7.9663779283355982</v>
      </c>
      <c r="D1032" s="11">
        <v>0.43275145375524715</v>
      </c>
      <c r="F1032" s="38"/>
    </row>
    <row r="1033" spans="3:6">
      <c r="C1033" s="38">
        <v>7.9727233791540142</v>
      </c>
      <c r="D1033" s="11">
        <v>0.43021993044149431</v>
      </c>
      <c r="F1033" s="38"/>
    </row>
    <row r="1034" spans="3:6">
      <c r="C1034" s="38">
        <v>7.9892803578759235</v>
      </c>
      <c r="D1034" s="11">
        <v>0.44139452922872446</v>
      </c>
      <c r="F1034" s="38"/>
    </row>
    <row r="1035" spans="3:6">
      <c r="C1035" s="38">
        <v>8.0135963387955851</v>
      </c>
      <c r="D1035" s="11">
        <v>0.44742062356695006</v>
      </c>
      <c r="F1035" s="38"/>
    </row>
    <row r="1036" spans="3:6">
      <c r="C1036" s="38">
        <v>8.0539811976572349</v>
      </c>
      <c r="D1036" s="11">
        <v>0.42555192313949769</v>
      </c>
      <c r="F1036" s="38"/>
    </row>
    <row r="1037" spans="3:6">
      <c r="C1037" s="38">
        <v>8.0926874220858771</v>
      </c>
      <c r="D1037" s="11">
        <v>0.43345547319963018</v>
      </c>
      <c r="F1037" s="38"/>
    </row>
    <row r="1038" spans="3:6">
      <c r="C1038" s="38">
        <v>8.1362668839132812</v>
      </c>
      <c r="D1038" s="11">
        <v>0.46954559064620538</v>
      </c>
      <c r="F1038" s="38"/>
    </row>
    <row r="1039" spans="3:6">
      <c r="C1039" s="38">
        <v>8.1774350144537671</v>
      </c>
      <c r="D1039" s="11">
        <v>0.5186629406209341</v>
      </c>
      <c r="F1039" s="38"/>
    </row>
    <row r="1040" spans="3:6">
      <c r="C1040" s="38">
        <v>8.196412466060762</v>
      </c>
      <c r="D1040" s="11">
        <v>0.55140786888898008</v>
      </c>
      <c r="F1040" s="38"/>
    </row>
    <row r="1041" spans="3:6">
      <c r="C1041" s="38">
        <v>8.1572003510730315</v>
      </c>
      <c r="D1041" s="11">
        <v>0.55768941792764459</v>
      </c>
      <c r="F1041" s="38"/>
    </row>
    <row r="1042" spans="3:6">
      <c r="C1042" s="38">
        <v>8.1773396577324942</v>
      </c>
      <c r="D1042" s="11">
        <v>0.55520776740571121</v>
      </c>
      <c r="F1042" s="38"/>
    </row>
    <row r="1043" spans="3:6">
      <c r="C1043" s="38">
        <v>9.3005499389777349</v>
      </c>
      <c r="D1043" s="11">
        <v>0.48927508908670275</v>
      </c>
      <c r="F1043" s="38"/>
    </row>
    <row r="1044" spans="3:6">
      <c r="C1044" s="38">
        <v>9.3124285914249327</v>
      </c>
      <c r="D1044" s="11">
        <v>0.50581756926531662</v>
      </c>
      <c r="F1044" s="38"/>
    </row>
    <row r="1045" spans="3:6">
      <c r="C1045" s="38">
        <v>9.3566604990912428</v>
      </c>
      <c r="D1045" s="11">
        <v>0.50986615809269165</v>
      </c>
      <c r="F1045" s="38"/>
    </row>
    <row r="1046" spans="3:6">
      <c r="C1046" s="38">
        <v>9.4093365677130638</v>
      </c>
      <c r="D1046" s="11">
        <v>0.53538267080373458</v>
      </c>
      <c r="F1046" s="38"/>
    </row>
    <row r="1047" spans="3:6">
      <c r="C1047" s="38">
        <v>9.4536287857246837</v>
      </c>
      <c r="D1047" s="11">
        <v>0.55844762889005417</v>
      </c>
      <c r="F1047" s="38"/>
    </row>
    <row r="1048" spans="3:6">
      <c r="C1048" s="38">
        <v>9.5165868966125213</v>
      </c>
      <c r="D1048" s="11">
        <v>0.60536419576845024</v>
      </c>
      <c r="F1048" s="38"/>
    </row>
    <row r="1049" spans="3:6">
      <c r="C1049" s="38">
        <v>9.5590624780784363</v>
      </c>
      <c r="D1049" s="11">
        <v>0.64716348084420694</v>
      </c>
      <c r="F1049" s="38"/>
    </row>
    <row r="1050" spans="3:6">
      <c r="C1050" s="38">
        <v>9.6049694813108548</v>
      </c>
      <c r="D1050" s="11">
        <v>0.6794315402247586</v>
      </c>
      <c r="F1050" s="38"/>
    </row>
    <row r="1051" spans="3:6">
      <c r="C1051" s="38">
        <v>9.6499349900107756</v>
      </c>
      <c r="D1051" s="11">
        <v>0.69927260302604444</v>
      </c>
      <c r="F1051" s="38"/>
    </row>
    <row r="1052" spans="3:6">
      <c r="C1052" s="38">
        <v>9.6980783156857235</v>
      </c>
      <c r="D1052" s="11">
        <v>0.71482820075821318</v>
      </c>
      <c r="F1052" s="38"/>
    </row>
    <row r="1053" spans="3:6">
      <c r="C1053" s="38">
        <v>9.7383273032892639</v>
      </c>
      <c r="D1053" s="11">
        <v>0.73395047848789197</v>
      </c>
      <c r="F1053" s="38"/>
    </row>
    <row r="1054" spans="3:6">
      <c r="C1054" s="38">
        <v>9.7791036942349834</v>
      </c>
      <c r="D1054" s="11">
        <v>0.74485470931435005</v>
      </c>
      <c r="F1054" s="38"/>
    </row>
    <row r="1055" spans="3:6">
      <c r="C1055" s="38">
        <v>9.7906031766687605</v>
      </c>
      <c r="D1055" s="11">
        <v>0.73933775299789906</v>
      </c>
      <c r="F1055" s="38"/>
    </row>
    <row r="1056" spans="3:6">
      <c r="C1056" s="38">
        <v>9.7983362220210566</v>
      </c>
      <c r="D1056" s="11">
        <v>0.74828175374780248</v>
      </c>
      <c r="F1056" s="38"/>
    </row>
    <row r="1057" spans="3:6">
      <c r="C1057" s="38">
        <v>9.7348480353757765</v>
      </c>
      <c r="D1057" s="11">
        <v>0.73794128558636518</v>
      </c>
      <c r="F1057" s="38"/>
    </row>
    <row r="1058" spans="3:6">
      <c r="C1058" s="38">
        <v>9.7720477681262068</v>
      </c>
      <c r="D1058" s="11">
        <v>0.73171763057047035</v>
      </c>
      <c r="F1058" s="38"/>
    </row>
    <row r="1059" spans="3:6">
      <c r="C1059" s="38">
        <v>10.11432809444902</v>
      </c>
      <c r="D1059" s="11">
        <v>0.60161346924794479</v>
      </c>
      <c r="F1059" s="38"/>
    </row>
    <row r="1060" spans="3:6">
      <c r="C1060" s="38">
        <v>10.153634157601534</v>
      </c>
      <c r="D1060" s="11">
        <v>0.61857924931081754</v>
      </c>
      <c r="F1060" s="38"/>
    </row>
    <row r="1061" spans="3:6">
      <c r="C1061" s="38">
        <v>10.194217106955632</v>
      </c>
      <c r="D1061" s="11">
        <v>0.64262651694788875</v>
      </c>
      <c r="F1061" s="38"/>
    </row>
    <row r="1062" spans="3:6">
      <c r="C1062" s="38">
        <v>10.248144151347233</v>
      </c>
      <c r="D1062" s="11">
        <v>0.67121165066395094</v>
      </c>
      <c r="F1062" s="38"/>
    </row>
    <row r="1063" spans="3:6">
      <c r="C1063" s="38">
        <v>10.275577019253719</v>
      </c>
      <c r="D1063" s="11">
        <v>0.71110941906466041</v>
      </c>
      <c r="F1063" s="38"/>
    </row>
    <row r="1064" spans="3:6">
      <c r="C1064" s="38">
        <v>10.305360581772174</v>
      </c>
      <c r="D1064" s="11">
        <v>0.75640401635379939</v>
      </c>
      <c r="F1064" s="38"/>
    </row>
    <row r="1065" spans="3:6">
      <c r="C1065" s="38">
        <v>10.329692672226688</v>
      </c>
      <c r="D1065" s="11">
        <v>0.77290882454592391</v>
      </c>
      <c r="F1065" s="38"/>
    </row>
    <row r="1066" spans="3:6">
      <c r="C1066" s="38">
        <v>10.32061001064622</v>
      </c>
      <c r="D1066" s="11">
        <v>0.78785132342693431</v>
      </c>
      <c r="F1066" s="38"/>
    </row>
    <row r="1067" spans="3:6">
      <c r="C1067" s="38">
        <v>10.339060293891452</v>
      </c>
      <c r="D1067" s="11">
        <v>0.80587125807146598</v>
      </c>
      <c r="F1067" s="38"/>
    </row>
    <row r="1068" spans="3:6">
      <c r="C1068" s="38">
        <v>10.40452075167258</v>
      </c>
      <c r="D1068" s="11">
        <v>0.80989604454371</v>
      </c>
      <c r="F1068" s="38"/>
    </row>
    <row r="1069" spans="3:6">
      <c r="C1069" s="38">
        <v>10.460831049377591</v>
      </c>
      <c r="D1069" s="11">
        <v>0.83354117823793394</v>
      </c>
      <c r="F1069" s="38"/>
    </row>
    <row r="1070" spans="3:6">
      <c r="C1070" s="38">
        <v>10.482373679276392</v>
      </c>
      <c r="D1070" s="11">
        <v>0.82729013937995399</v>
      </c>
      <c r="F1070" s="38"/>
    </row>
    <row r="1071" spans="3:6">
      <c r="C1071" s="38">
        <v>10.514883740250204</v>
      </c>
      <c r="D1071" s="11">
        <v>0.82894878810410622</v>
      </c>
      <c r="F1071" s="38"/>
    </row>
    <row r="1072" spans="3:6">
      <c r="C1072" s="38">
        <v>10.505793915993053</v>
      </c>
      <c r="D1072" s="11">
        <v>0.82061421319265782</v>
      </c>
      <c r="F1072" s="38"/>
    </row>
    <row r="1073" spans="3:6">
      <c r="C1073" s="38">
        <v>10.433533897121199</v>
      </c>
      <c r="D1073" s="11">
        <v>0.82142460519945226</v>
      </c>
      <c r="F1073" s="38"/>
    </row>
    <row r="1074" spans="3:6">
      <c r="C1074" s="38">
        <v>10.460088378603416</v>
      </c>
      <c r="D1074" s="11">
        <v>0.80975535916241648</v>
      </c>
      <c r="F1074" s="38"/>
    </row>
    <row r="1075" spans="3:6">
      <c r="C1075" s="38">
        <v>7.2808368652195563</v>
      </c>
      <c r="D1075" s="11">
        <v>0.33788551571740899</v>
      </c>
      <c r="F1075" s="38"/>
    </row>
    <row r="1076" spans="3:6">
      <c r="C1076" s="38">
        <v>7.3360608557536624</v>
      </c>
      <c r="D1076" s="11">
        <v>0.35025620918824518</v>
      </c>
      <c r="F1076" s="38"/>
    </row>
    <row r="1077" spans="3:6">
      <c r="C1077" s="38">
        <v>7.3583883991832266</v>
      </c>
      <c r="D1077" s="11">
        <v>0.36781797388905124</v>
      </c>
      <c r="F1077" s="38"/>
    </row>
    <row r="1078" spans="3:6">
      <c r="C1078" s="38">
        <v>7.4012761142172376</v>
      </c>
      <c r="D1078" s="11">
        <v>0.37516338965177781</v>
      </c>
      <c r="F1078" s="38"/>
    </row>
    <row r="1079" spans="3:6">
      <c r="C1079" s="38">
        <v>7.4555542522781888</v>
      </c>
      <c r="D1079" s="11">
        <v>0.38099227055001417</v>
      </c>
      <c r="F1079" s="38"/>
    </row>
    <row r="1080" spans="3:6">
      <c r="C1080" s="38">
        <v>7.4782852868981688</v>
      </c>
      <c r="D1080" s="11">
        <v>0.37045528772246494</v>
      </c>
      <c r="F1080" s="38"/>
    </row>
    <row r="1081" spans="3:6">
      <c r="C1081" s="38">
        <v>7.5129792340118993</v>
      </c>
      <c r="D1081" s="11">
        <v>0.37772476694871038</v>
      </c>
      <c r="F1081" s="38"/>
    </row>
    <row r="1082" spans="3:6">
      <c r="C1082" s="38">
        <v>7.5344179573377987</v>
      </c>
      <c r="D1082" s="11">
        <v>0.38899714430192417</v>
      </c>
      <c r="F1082" s="38"/>
    </row>
    <row r="1083" spans="3:6">
      <c r="C1083" s="38">
        <v>7.5998921630081293</v>
      </c>
      <c r="D1083" s="11">
        <v>0.38471339093749052</v>
      </c>
      <c r="F1083" s="38"/>
    </row>
    <row r="1084" spans="3:6">
      <c r="C1084" s="38">
        <v>7.6651326777979198</v>
      </c>
      <c r="D1084" s="11">
        <v>0.39977079514439412</v>
      </c>
      <c r="F1084" s="38"/>
    </row>
    <row r="1085" spans="3:6">
      <c r="C1085" s="38">
        <v>7.7405613974714074</v>
      </c>
      <c r="D1085" s="11">
        <v>0.42157043134438149</v>
      </c>
      <c r="F1085" s="38"/>
    </row>
    <row r="1086" spans="3:6">
      <c r="C1086" s="38">
        <v>7.8154134681886083</v>
      </c>
      <c r="D1086" s="11">
        <v>0.41776106289611653</v>
      </c>
      <c r="F1086" s="38"/>
    </row>
    <row r="1087" spans="3:6">
      <c r="C1087" s="38">
        <v>7.895654841335876</v>
      </c>
      <c r="D1087" s="11">
        <v>0.43429620675228675</v>
      </c>
      <c r="F1087" s="38"/>
    </row>
    <row r="1088" spans="3:6">
      <c r="C1088" s="38">
        <v>7.9303969355126327</v>
      </c>
      <c r="D1088" s="11">
        <v>0.44993236476135512</v>
      </c>
      <c r="F1088" s="38"/>
    </row>
    <row r="1089" spans="3:6">
      <c r="C1089" s="38">
        <v>8.0041330064756</v>
      </c>
      <c r="D1089" s="11">
        <v>0.46522126707448341</v>
      </c>
      <c r="F1089" s="38"/>
    </row>
    <row r="1090" spans="3:6">
      <c r="C1090" s="38">
        <v>8.054740886822108</v>
      </c>
      <c r="D1090" s="11">
        <v>0.46128869986765531</v>
      </c>
      <c r="F1090" s="38"/>
    </row>
    <row r="1091" spans="3:6">
      <c r="C1091" s="38">
        <v>7.9455756061410376</v>
      </c>
      <c r="D1091" s="11">
        <v>0.36682979198945875</v>
      </c>
      <c r="F1091" s="38"/>
    </row>
    <row r="1092" spans="3:6">
      <c r="C1092" s="38">
        <v>8.0049006359045549</v>
      </c>
      <c r="D1092" s="11">
        <v>0.39689211543655062</v>
      </c>
      <c r="F1092" s="38"/>
    </row>
    <row r="1093" spans="3:6">
      <c r="C1093" s="38">
        <v>8.0367727050119804</v>
      </c>
      <c r="D1093" s="11">
        <v>0.39910413432837583</v>
      </c>
      <c r="F1093" s="38"/>
    </row>
    <row r="1094" spans="3:6">
      <c r="C1094" s="38">
        <v>7.8822108966965496</v>
      </c>
      <c r="D1094" s="11">
        <v>0.40316761721530009</v>
      </c>
      <c r="F1094" s="38"/>
    </row>
    <row r="1095" spans="3:6">
      <c r="C1095" s="38">
        <v>7.8764025868351739</v>
      </c>
      <c r="D1095" s="11">
        <v>0.39984885562577072</v>
      </c>
      <c r="F1095" s="38"/>
    </row>
    <row r="1096" spans="3:6">
      <c r="C1096" s="38">
        <v>7.9108583456850825</v>
      </c>
      <c r="D1096" s="11">
        <v>0.37470733535104445</v>
      </c>
      <c r="F1096" s="38"/>
    </row>
    <row r="1097" spans="3:6">
      <c r="C1097" s="38">
        <v>7.9331781990757779</v>
      </c>
      <c r="D1097" s="11">
        <v>0.36626724888828927</v>
      </c>
      <c r="F1097" s="38"/>
    </row>
    <row r="1098" spans="3:6">
      <c r="C1098" s="38">
        <v>7.9638478492988272</v>
      </c>
      <c r="D1098" s="11">
        <v>0.38443286583493647</v>
      </c>
      <c r="F1098" s="38"/>
    </row>
    <row r="1099" spans="3:6">
      <c r="C1099" s="38">
        <v>7.9973648443311722</v>
      </c>
      <c r="D1099" s="11">
        <v>0.38454256378351587</v>
      </c>
      <c r="F1099" s="38"/>
    </row>
    <row r="1100" spans="3:6">
      <c r="C1100" s="38">
        <v>8.0334857526961958</v>
      </c>
      <c r="D1100" s="11">
        <v>0.38783010023049325</v>
      </c>
      <c r="F1100" s="38"/>
    </row>
    <row r="1101" spans="3:6">
      <c r="C1101" s="38">
        <v>8.0761470118095229</v>
      </c>
      <c r="D1101" s="11">
        <v>0.41626646092263486</v>
      </c>
      <c r="F1101" s="38"/>
    </row>
    <row r="1102" spans="3:6">
      <c r="C1102" s="38">
        <v>8.1172596044413297</v>
      </c>
      <c r="D1102" s="11">
        <v>0.42246970328379174</v>
      </c>
      <c r="F1102" s="38"/>
    </row>
    <row r="1103" spans="3:6">
      <c r="C1103" s="38">
        <v>8.1666159997518601</v>
      </c>
      <c r="D1103" s="11">
        <v>0.45286599657503884</v>
      </c>
      <c r="F1103" s="38"/>
    </row>
    <row r="1104" spans="3:6">
      <c r="C1104" s="38">
        <v>8.2131086425827302</v>
      </c>
      <c r="D1104" s="11">
        <v>0.48856932541189602</v>
      </c>
      <c r="F1104" s="38"/>
    </row>
    <row r="1105" spans="3:6">
      <c r="C1105" s="38">
        <v>8.2461076048653066</v>
      </c>
      <c r="D1105" s="11">
        <v>0.5127789329639294</v>
      </c>
      <c r="F1105" s="38"/>
    </row>
    <row r="1106" spans="3:6">
      <c r="C1106" s="38">
        <v>8.267526529227327</v>
      </c>
      <c r="D1106" s="11">
        <v>0.52207114366128626</v>
      </c>
      <c r="F1106" s="38"/>
    </row>
    <row r="1107" spans="3:6">
      <c r="C1107" s="38">
        <v>8.8276718500735374</v>
      </c>
      <c r="D1107" s="11">
        <v>0.28036352167662515</v>
      </c>
      <c r="F1107" s="38"/>
    </row>
    <row r="1108" spans="3:6">
      <c r="C1108" s="38">
        <v>8.8806973801777609</v>
      </c>
      <c r="D1108" s="11">
        <v>0.28582536855491086</v>
      </c>
      <c r="F1108" s="38"/>
    </row>
    <row r="1109" spans="3:6">
      <c r="C1109" s="38">
        <v>8.8987120532750854</v>
      </c>
      <c r="D1109" s="11">
        <v>0.28743174790287024</v>
      </c>
      <c r="F1109" s="38"/>
    </row>
    <row r="1110" spans="3:6">
      <c r="C1110" s="38">
        <v>8.9086549082958157</v>
      </c>
      <c r="D1110" s="11">
        <v>0.30446130613181766</v>
      </c>
      <c r="F1110" s="38"/>
    </row>
    <row r="1111" spans="3:6">
      <c r="C1111" s="38">
        <v>8.9110354532601228</v>
      </c>
      <c r="D1111" s="11">
        <v>0.30831840059178478</v>
      </c>
      <c r="F1111" s="38"/>
    </row>
    <row r="1112" spans="3:6">
      <c r="C1112" s="38">
        <v>8.944736181967837</v>
      </c>
      <c r="D1112" s="11">
        <v>0.30545265279311984</v>
      </c>
      <c r="F1112" s="38"/>
    </row>
    <row r="1113" spans="3:6">
      <c r="C1113" s="38">
        <v>8.9646447598316694</v>
      </c>
      <c r="D1113" s="11">
        <v>0.30203498584005634</v>
      </c>
      <c r="F1113" s="38"/>
    </row>
    <row r="1114" spans="3:6">
      <c r="C1114" s="38">
        <v>9.0213006491840719</v>
      </c>
      <c r="D1114" s="11">
        <v>0.29655328691824684</v>
      </c>
      <c r="F1114" s="38"/>
    </row>
    <row r="1115" spans="3:6">
      <c r="C1115" s="38">
        <v>9.0745417603627594</v>
      </c>
      <c r="D1115" s="11">
        <v>0.32569443318806313</v>
      </c>
      <c r="F1115" s="38"/>
    </row>
    <row r="1116" spans="3:6">
      <c r="C1116" s="38">
        <v>9.1089644549388851</v>
      </c>
      <c r="D1116" s="11">
        <v>0.33004679661586361</v>
      </c>
      <c r="F1116" s="38"/>
    </row>
    <row r="1117" spans="3:6">
      <c r="C1117" s="38">
        <v>9.1393150270230592</v>
      </c>
      <c r="D1117" s="11">
        <v>0.37738146689876678</v>
      </c>
      <c r="F1117" s="38"/>
    </row>
    <row r="1118" spans="3:6">
      <c r="C1118" s="38">
        <v>9.1820574122568654</v>
      </c>
      <c r="D1118" s="11">
        <v>0.35569517113515958</v>
      </c>
      <c r="F1118" s="38"/>
    </row>
    <row r="1119" spans="3:6">
      <c r="C1119" s="38">
        <v>9.244311669224599</v>
      </c>
      <c r="D1119" s="11">
        <v>0.39431957370953563</v>
      </c>
      <c r="F1119" s="38"/>
    </row>
    <row r="1120" spans="3:6">
      <c r="C1120" s="38">
        <v>9.2539680198117562</v>
      </c>
      <c r="D1120" s="11">
        <v>0.43240432733713602</v>
      </c>
      <c r="F1120" s="38"/>
    </row>
    <row r="1121" spans="3:6">
      <c r="C1121" s="38">
        <v>9.2587248015577561</v>
      </c>
      <c r="D1121" s="11">
        <v>0.43816566158641557</v>
      </c>
      <c r="F1121" s="38"/>
    </row>
    <row r="1122" spans="3:6">
      <c r="C1122" s="38">
        <v>9.2912609650009106</v>
      </c>
      <c r="D1122" s="11">
        <v>0.43126400499070505</v>
      </c>
      <c r="F1122" s="38"/>
    </row>
    <row r="1123" spans="3:6">
      <c r="C1123" s="38">
        <v>7.9582708404539932</v>
      </c>
      <c r="D1123" s="11">
        <v>0.11750199175961859</v>
      </c>
      <c r="F1123" s="38"/>
    </row>
    <row r="1124" spans="3:6">
      <c r="C1124" s="38">
        <v>7.9887300479387013</v>
      </c>
      <c r="D1124" s="11">
        <v>0.11864966367595207</v>
      </c>
      <c r="F1124" s="38"/>
    </row>
    <row r="1125" spans="3:6">
      <c r="C1125" s="38">
        <v>8.0191892554234094</v>
      </c>
      <c r="D1125" s="11">
        <v>0.11943911877249298</v>
      </c>
      <c r="F1125" s="38"/>
    </row>
    <row r="1126" spans="3:6">
      <c r="C1126" s="38">
        <v>8.2875928043140608</v>
      </c>
      <c r="D1126" s="11">
        <v>0.12442461685060514</v>
      </c>
      <c r="F1126" s="38"/>
    </row>
    <row r="1127" spans="3:6">
      <c r="C1127" s="38">
        <v>8.4789166106618357</v>
      </c>
      <c r="D1127" s="11">
        <v>0.13130023726404019</v>
      </c>
      <c r="F1127" s="38"/>
    </row>
    <row r="1128" spans="3:6">
      <c r="C1128" s="38">
        <v>8.404746259533189</v>
      </c>
      <c r="D1128" s="11">
        <v>0.13851121875800326</v>
      </c>
      <c r="F1128" s="38"/>
    </row>
    <row r="1129" spans="3:6">
      <c r="C1129" s="38">
        <v>8.3112919087982835</v>
      </c>
      <c r="D1129" s="11">
        <v>0.13631994888774723</v>
      </c>
      <c r="F1129" s="38"/>
    </row>
    <row r="1130" spans="3:6">
      <c r="C1130" s="38">
        <v>8.20490634339113</v>
      </c>
      <c r="D1130" s="11">
        <v>0.1261286790174912</v>
      </c>
      <c r="F1130" s="38"/>
    </row>
    <row r="1131" spans="3:6">
      <c r="C1131" s="38">
        <v>7.647000374255474</v>
      </c>
      <c r="D1131" s="11">
        <v>0.12757813166974932</v>
      </c>
      <c r="F1131" s="38"/>
    </row>
    <row r="1132" spans="3:6">
      <c r="C1132" s="38">
        <v>8.0036801067428947</v>
      </c>
      <c r="D1132" s="11">
        <v>0.12734123687730459</v>
      </c>
      <c r="F1132" s="38"/>
    </row>
    <row r="1133" spans="3:6">
      <c r="C1133" s="38">
        <v>7.9714799860671963</v>
      </c>
      <c r="D1133" s="11">
        <v>0.13585778481137883</v>
      </c>
      <c r="F1133" s="38"/>
    </row>
    <row r="1134" spans="3:6">
      <c r="C1134" s="38">
        <v>8.0064536103566422</v>
      </c>
      <c r="D1134" s="11">
        <v>0.17184532450100634</v>
      </c>
      <c r="F1134" s="38"/>
    </row>
    <row r="1135" spans="3:6">
      <c r="C1135" s="38">
        <v>7.996161924320095</v>
      </c>
      <c r="D1135" s="11">
        <v>0.19102482419260036</v>
      </c>
      <c r="F1135" s="38"/>
    </row>
    <row r="1136" spans="3:6">
      <c r="C1136" s="38">
        <v>8.0617359890582616</v>
      </c>
      <c r="D1136" s="11">
        <v>0.20238655705394351</v>
      </c>
      <c r="F1136" s="38"/>
    </row>
    <row r="1137" spans="3:6">
      <c r="C1137" s="38">
        <v>8.0776976338591382</v>
      </c>
      <c r="D1137" s="11">
        <v>0.21647004415677248</v>
      </c>
      <c r="F1137" s="38"/>
    </row>
    <row r="1138" spans="3:6">
      <c r="C1138" s="38">
        <v>8.0658437180714806</v>
      </c>
      <c r="D1138" s="11">
        <v>0.2143612015689729</v>
      </c>
      <c r="F1138" s="38"/>
    </row>
    <row r="1139" spans="3:6">
      <c r="C1139" s="38">
        <v>9.9769633810815748</v>
      </c>
      <c r="D1139" s="11">
        <v>0.59655196866455829</v>
      </c>
      <c r="F1139" s="38"/>
    </row>
    <row r="1140" spans="3:6">
      <c r="C1140" s="38">
        <v>10.046797703868974</v>
      </c>
      <c r="D1140" s="11">
        <v>0.60578260938667439</v>
      </c>
      <c r="F1140" s="38"/>
    </row>
    <row r="1141" spans="3:6">
      <c r="C1141" s="38">
        <v>10.14555144231622</v>
      </c>
      <c r="D1141" s="11">
        <v>0.64324867872968128</v>
      </c>
      <c r="F1141" s="38"/>
    </row>
    <row r="1142" spans="3:6">
      <c r="C1142" s="38">
        <v>10.216050872091973</v>
      </c>
      <c r="D1142" s="11">
        <v>0.67201022493290097</v>
      </c>
      <c r="F1142" s="38"/>
    </row>
    <row r="1143" spans="3:6">
      <c r="C1143" s="38">
        <v>10.306008809462883</v>
      </c>
      <c r="D1143" s="11">
        <v>0.70870785576630713</v>
      </c>
      <c r="F1143" s="38"/>
    </row>
    <row r="1144" spans="3:6">
      <c r="C1144" s="38">
        <v>10.382944535658075</v>
      </c>
      <c r="D1144" s="11">
        <v>0.75033128269412797</v>
      </c>
      <c r="F1144" s="38"/>
    </row>
    <row r="1145" spans="3:6">
      <c r="C1145" s="38">
        <v>10.422867658985112</v>
      </c>
      <c r="D1145" s="11">
        <v>0.79424699407664656</v>
      </c>
      <c r="F1145" s="38"/>
    </row>
    <row r="1146" spans="3:6">
      <c r="C1146" s="38">
        <v>10.468866085501613</v>
      </c>
      <c r="D1146" s="11">
        <v>0.79389742077516079</v>
      </c>
      <c r="F1146" s="38"/>
    </row>
    <row r="1147" spans="3:6">
      <c r="C1147" s="38">
        <v>10.495663725061343</v>
      </c>
      <c r="D1147" s="11">
        <v>0.81568399444429407</v>
      </c>
      <c r="F1147" s="38"/>
    </row>
    <row r="1148" spans="3:6">
      <c r="C1148" s="38">
        <v>10.522549078323861</v>
      </c>
      <c r="D1148" s="11">
        <v>0.82224557453182945</v>
      </c>
      <c r="F1148" s="38"/>
    </row>
    <row r="1149" spans="3:6">
      <c r="C1149" s="38">
        <v>10.560432911744918</v>
      </c>
      <c r="D1149" s="11">
        <v>0.82905218661966873</v>
      </c>
      <c r="F1149" s="38"/>
    </row>
    <row r="1150" spans="3:6">
      <c r="C1150" s="38">
        <v>10.588456705811922</v>
      </c>
      <c r="D1150" s="11">
        <v>0.82943656980804459</v>
      </c>
      <c r="F1150" s="38"/>
    </row>
    <row r="1151" spans="3:6">
      <c r="C1151" s="38">
        <v>10.624635548093408</v>
      </c>
      <c r="D1151" s="11">
        <v>0.83551797491287627</v>
      </c>
      <c r="F1151" s="38"/>
    </row>
    <row r="1152" spans="3:6">
      <c r="C1152" s="38">
        <v>10.578152773445867</v>
      </c>
      <c r="D1152" s="11">
        <v>0.83158676491019168</v>
      </c>
      <c r="F1152" s="38"/>
    </row>
    <row r="1153" spans="3:6">
      <c r="C1153" s="38">
        <v>10.498962890211743</v>
      </c>
      <c r="D1153" s="11">
        <v>0.82170005531661516</v>
      </c>
      <c r="F1153" s="38"/>
    </row>
    <row r="1154" spans="3:6">
      <c r="C1154" s="38">
        <v>10.537703357151225</v>
      </c>
      <c r="D1154" s="11">
        <v>0.81453101679857209</v>
      </c>
      <c r="F1154" s="38"/>
    </row>
    <row r="1155" spans="3:6">
      <c r="C1155" s="38">
        <v>9.9312674326929891</v>
      </c>
      <c r="D1155" s="11">
        <v>0.52030614891799298</v>
      </c>
      <c r="F1155" s="38"/>
    </row>
    <row r="1156" spans="3:6">
      <c r="C1156" s="38">
        <v>9.9598722279524097</v>
      </c>
      <c r="D1156" s="11">
        <v>0.5409309849461974</v>
      </c>
      <c r="F1156" s="38"/>
    </row>
    <row r="1157" spans="3:6">
      <c r="C1157" s="38">
        <v>9.9631441570285446</v>
      </c>
      <c r="D1157" s="11">
        <v>0.55699667977019596</v>
      </c>
      <c r="F1157" s="38"/>
    </row>
    <row r="1158" spans="3:6">
      <c r="C1158" s="38">
        <v>9.9821643073647603</v>
      </c>
      <c r="D1158" s="11">
        <v>0.59196087588914992</v>
      </c>
      <c r="F1158" s="38"/>
    </row>
    <row r="1159" spans="3:6">
      <c r="C1159" s="38">
        <v>9.9891733474229643</v>
      </c>
      <c r="D1159" s="11">
        <v>0.61448261678543192</v>
      </c>
      <c r="F1159" s="38"/>
    </row>
    <row r="1160" spans="3:6">
      <c r="C1160" s="38">
        <v>10.050728562318922</v>
      </c>
      <c r="D1160" s="11">
        <v>0.63685844020887006</v>
      </c>
      <c r="F1160" s="38"/>
    </row>
    <row r="1161" spans="3:6">
      <c r="C1161" s="38">
        <v>10.026732694221241</v>
      </c>
      <c r="D1161" s="11">
        <v>0.65627244268576224</v>
      </c>
      <c r="F1161" s="38"/>
    </row>
    <row r="1162" spans="3:6">
      <c r="C1162" s="38">
        <v>9.9999210950843942</v>
      </c>
      <c r="D1162" s="11">
        <v>0.66617441608878103</v>
      </c>
      <c r="F1162" s="38"/>
    </row>
    <row r="1163" spans="3:6">
      <c r="C1163" s="38">
        <v>9.9968685316549468</v>
      </c>
      <c r="D1163" s="11">
        <v>0.64648293420496272</v>
      </c>
      <c r="F1163" s="38"/>
    </row>
    <row r="1164" spans="3:6">
      <c r="C1164" s="38">
        <v>10.027966760123459</v>
      </c>
      <c r="D1164" s="11">
        <v>0.64683305481581832</v>
      </c>
      <c r="F1164" s="38"/>
    </row>
    <row r="1165" spans="3:6">
      <c r="C1165" s="38">
        <v>10.060068638955579</v>
      </c>
      <c r="D1165" s="11">
        <v>0.65883234580320027</v>
      </c>
      <c r="F1165" s="38"/>
    </row>
    <row r="1166" spans="3:6">
      <c r="C1166" s="38">
        <v>10.097810369650471</v>
      </c>
      <c r="D1166" s="11">
        <v>0.66537142525771098</v>
      </c>
      <c r="F1166" s="38"/>
    </row>
    <row r="1167" spans="3:6">
      <c r="C1167" s="38">
        <v>10.13183402923276</v>
      </c>
      <c r="D1167" s="11">
        <v>0.67273624662400722</v>
      </c>
      <c r="F1167" s="38"/>
    </row>
    <row r="1168" spans="3:6">
      <c r="C1168" s="38">
        <v>10.155801608282461</v>
      </c>
      <c r="D1168" s="11">
        <v>0.67519291122322278</v>
      </c>
      <c r="F1168" s="38"/>
    </row>
    <row r="1169" spans="3:6">
      <c r="C1169" s="38">
        <v>10.145411711325307</v>
      </c>
      <c r="D1169" s="11">
        <v>0.6707523406097563</v>
      </c>
      <c r="F1169" s="38"/>
    </row>
    <row r="1170" spans="3:6">
      <c r="C1170" s="38">
        <v>10.160157082819349</v>
      </c>
      <c r="D1170" s="11">
        <v>0.66933688378980649</v>
      </c>
      <c r="F1170" s="38"/>
    </row>
    <row r="1171" spans="3:6">
      <c r="C1171" s="38">
        <v>10.137315688406156</v>
      </c>
      <c r="D1171" s="11">
        <v>0.5557431051616476</v>
      </c>
      <c r="F1171" s="38"/>
    </row>
    <row r="1172" spans="3:6">
      <c r="C1172" s="38">
        <v>10.147916205875298</v>
      </c>
      <c r="D1172" s="11">
        <v>0.56181056611200253</v>
      </c>
      <c r="F1172" s="38"/>
    </row>
    <row r="1173" spans="3:6">
      <c r="C1173" s="38">
        <v>10.165920580980478</v>
      </c>
      <c r="D1173" s="11">
        <v>0.57272676893611396</v>
      </c>
      <c r="F1173" s="38"/>
    </row>
    <row r="1174" spans="3:6">
      <c r="C1174" s="38">
        <v>10.179535166559855</v>
      </c>
      <c r="D1174" s="11">
        <v>0.60529540331153908</v>
      </c>
      <c r="F1174" s="38"/>
    </row>
    <row r="1175" spans="3:6">
      <c r="C1175" s="38">
        <v>10.193885552022007</v>
      </c>
      <c r="D1175" s="11">
        <v>0.64035239512704145</v>
      </c>
      <c r="F1175" s="38"/>
    </row>
    <row r="1176" spans="3:6">
      <c r="C1176" s="38">
        <v>10.229676683487652</v>
      </c>
      <c r="D1176" s="11">
        <v>0.67167643573162872</v>
      </c>
      <c r="F1176" s="38"/>
    </row>
    <row r="1177" spans="3:6">
      <c r="C1177" s="38">
        <v>10.247132003500068</v>
      </c>
      <c r="D1177" s="11">
        <v>0.70371331374309409</v>
      </c>
      <c r="F1177" s="38"/>
    </row>
    <row r="1178" spans="3:6">
      <c r="C1178" s="38">
        <v>10.24856597672388</v>
      </c>
      <c r="D1178" s="11">
        <v>0.71120305230698955</v>
      </c>
      <c r="F1178" s="38"/>
    </row>
    <row r="1179" spans="3:6">
      <c r="C1179" s="38">
        <v>10.240602297328898</v>
      </c>
      <c r="D1179" s="11">
        <v>0.71377726180744661</v>
      </c>
      <c r="F1179" s="38"/>
    </row>
    <row r="1180" spans="3:6">
      <c r="C1180" s="38">
        <v>10.245946795726343</v>
      </c>
      <c r="D1180" s="11">
        <v>0.72346970711212177</v>
      </c>
      <c r="F1180" s="38"/>
    </row>
    <row r="1181" spans="3:6">
      <c r="C1181" s="38">
        <v>10.245089961252505</v>
      </c>
      <c r="D1181" s="11">
        <v>0.72832163318849941</v>
      </c>
      <c r="F1181" s="38"/>
    </row>
    <row r="1182" spans="3:6">
      <c r="C1182" s="38">
        <v>10.259555348140918</v>
      </c>
      <c r="D1182" s="11">
        <v>0.7188968700625592</v>
      </c>
      <c r="F1182" s="38"/>
    </row>
    <row r="1183" spans="3:6">
      <c r="C1183" s="38">
        <v>10.266936164668476</v>
      </c>
      <c r="D1183" s="11">
        <v>0.72367617825700759</v>
      </c>
      <c r="F1183" s="38"/>
    </row>
    <row r="1184" spans="3:6">
      <c r="C1184" s="38">
        <v>10.24599849722358</v>
      </c>
      <c r="D1184" s="11">
        <v>0.72311135604012722</v>
      </c>
      <c r="F1184" s="38"/>
    </row>
    <row r="1185" spans="3:6">
      <c r="C1185" s="38">
        <v>10.187822823439879</v>
      </c>
      <c r="D1185" s="11">
        <v>0.71384183838421356</v>
      </c>
      <c r="F1185" s="38"/>
    </row>
    <row r="1186" spans="3:6">
      <c r="C1186" s="38">
        <v>10.194651073436731</v>
      </c>
      <c r="D1186" s="11">
        <v>0.71754947415975068</v>
      </c>
      <c r="F1186" s="38"/>
    </row>
    <row r="1187" spans="3:6">
      <c r="C1187" s="38">
        <v>8.8448973716182078</v>
      </c>
      <c r="D1187" s="11">
        <v>0.49900792209063694</v>
      </c>
      <c r="F1187" s="38"/>
    </row>
    <row r="1188" spans="3:6">
      <c r="C1188" s="38">
        <v>8.8317657277067525</v>
      </c>
      <c r="D1188" s="11">
        <v>0.5120576418472842</v>
      </c>
      <c r="F1188" s="38"/>
    </row>
    <row r="1189" spans="3:6">
      <c r="C1189" s="38">
        <v>8.8107216596149893</v>
      </c>
      <c r="D1189" s="11">
        <v>0.51189975015361433</v>
      </c>
      <c r="F1189" s="38"/>
    </row>
    <row r="1190" spans="3:6">
      <c r="C1190" s="38">
        <v>8.7781768089922814</v>
      </c>
      <c r="D1190" s="11">
        <v>0.50380221542346282</v>
      </c>
      <c r="F1190" s="38"/>
    </row>
    <row r="1191" spans="3:6">
      <c r="C1191" s="38">
        <v>8.7817742003870478</v>
      </c>
      <c r="D1191" s="11">
        <v>0.49698748695770295</v>
      </c>
      <c r="F1191" s="38"/>
    </row>
    <row r="1192" spans="3:6">
      <c r="C1192" s="38">
        <v>8.7846746081512528</v>
      </c>
      <c r="D1192" s="11">
        <v>0.51454608708559213</v>
      </c>
      <c r="F1192" s="38"/>
    </row>
    <row r="1193" spans="3:6">
      <c r="C1193" s="38">
        <v>8.7921045044489485</v>
      </c>
      <c r="D1193" s="11">
        <v>0.51700272685578363</v>
      </c>
      <c r="F1193" s="38"/>
    </row>
    <row r="1194" spans="3:6">
      <c r="C1194" s="38">
        <v>8.7968955003056077</v>
      </c>
      <c r="D1194" s="11">
        <v>0.53774256418286648</v>
      </c>
      <c r="F1194" s="38"/>
    </row>
    <row r="1195" spans="3:6">
      <c r="C1195" s="38">
        <v>8.8428661000009736</v>
      </c>
      <c r="D1195" s="11">
        <v>0.57995330584921345</v>
      </c>
      <c r="F1195" s="38"/>
    </row>
    <row r="1196" spans="3:6">
      <c r="C1196" s="38">
        <v>8.8519863238659298</v>
      </c>
      <c r="D1196" s="11">
        <v>0.59483561127817741</v>
      </c>
      <c r="F1196" s="38"/>
    </row>
    <row r="1197" spans="3:6">
      <c r="C1197" s="38">
        <v>8.8575783973906859</v>
      </c>
      <c r="D1197" s="11">
        <v>0.60466695428630191</v>
      </c>
      <c r="F1197" s="38"/>
    </row>
    <row r="1198" spans="3:6">
      <c r="C1198" s="38">
        <v>8.8795407290297916</v>
      </c>
      <c r="D1198" s="11">
        <v>0.62400057900216954</v>
      </c>
      <c r="F1198" s="38"/>
    </row>
    <row r="1199" spans="3:6">
      <c r="C1199" s="38">
        <v>8.8889695840971665</v>
      </c>
      <c r="D1199" s="11">
        <v>0.63040060056921565</v>
      </c>
      <c r="F1199" s="38"/>
    </row>
    <row r="1200" spans="3:6">
      <c r="C1200" s="38">
        <v>8.8792791576037544</v>
      </c>
      <c r="D1200" s="11">
        <v>0.6293446145602215</v>
      </c>
      <c r="F1200" s="38"/>
    </row>
    <row r="1201" spans="3:6">
      <c r="C1201" s="38">
        <v>8.8437373348800445</v>
      </c>
      <c r="D1201" s="11">
        <v>0.62326439273391421</v>
      </c>
      <c r="F1201" s="38"/>
    </row>
    <row r="1202" spans="3:6">
      <c r="C1202" s="38">
        <v>8.8490604542481641</v>
      </c>
      <c r="D1202" s="11">
        <v>0.62385092030932876</v>
      </c>
      <c r="F1202" s="38"/>
    </row>
    <row r="1203" spans="3:6">
      <c r="C1203" s="38">
        <v>10.225319803366393</v>
      </c>
      <c r="D1203" s="11">
        <v>0.62593242714977326</v>
      </c>
      <c r="F1203" s="38"/>
    </row>
    <row r="1204" spans="3:6">
      <c r="C1204" s="38">
        <v>10.248787212976184</v>
      </c>
      <c r="D1204" s="11">
        <v>0.63353634172631501</v>
      </c>
      <c r="F1204" s="38"/>
    </row>
    <row r="1205" spans="3:6">
      <c r="C1205" s="38">
        <v>10.261681313240963</v>
      </c>
      <c r="D1205" s="11">
        <v>0.64147290607318164</v>
      </c>
      <c r="F1205" s="38"/>
    </row>
    <row r="1206" spans="3:6">
      <c r="C1206" s="38">
        <v>10.238453105344661</v>
      </c>
      <c r="D1206" s="11">
        <v>0.65782925830744199</v>
      </c>
      <c r="F1206" s="38"/>
    </row>
    <row r="1207" spans="3:6">
      <c r="C1207" s="38">
        <v>10.235145218382074</v>
      </c>
      <c r="D1207" s="11">
        <v>0.66377078062519668</v>
      </c>
      <c r="F1207" s="38"/>
    </row>
    <row r="1208" spans="3:6">
      <c r="C1208" s="38">
        <v>10.261609664604427</v>
      </c>
      <c r="D1208" s="11">
        <v>0.68519192186596589</v>
      </c>
      <c r="F1208" s="38"/>
    </row>
    <row r="1209" spans="3:6">
      <c r="C1209" s="38">
        <v>10.261255174636515</v>
      </c>
      <c r="D1209" s="11">
        <v>0.69973779717523976</v>
      </c>
      <c r="F1209" s="38"/>
    </row>
    <row r="1210" spans="3:6">
      <c r="C1210" s="38">
        <v>10.261549040122203</v>
      </c>
      <c r="D1210" s="11">
        <v>0.68986977981511954</v>
      </c>
      <c r="F1210" s="38"/>
    </row>
    <row r="1211" spans="3:6">
      <c r="C1211" s="38">
        <v>10.273445660157293</v>
      </c>
      <c r="D1211" s="11">
        <v>0.70305929838716752</v>
      </c>
      <c r="F1211" s="38"/>
    </row>
    <row r="1212" spans="3:6">
      <c r="C1212" s="38">
        <v>10.300181859968658</v>
      </c>
      <c r="D1212" s="11">
        <v>0.69400707698038289</v>
      </c>
      <c r="F1212" s="38"/>
    </row>
    <row r="1213" spans="3:6">
      <c r="C1213" s="38">
        <v>10.319244205909813</v>
      </c>
      <c r="D1213" s="11">
        <v>0.71523259282920848</v>
      </c>
      <c r="F1213" s="38"/>
    </row>
    <row r="1214" spans="3:6">
      <c r="C1214" s="38">
        <v>10.339566769106492</v>
      </c>
      <c r="D1214" s="11">
        <v>0.75186933605186135</v>
      </c>
      <c r="F1214" s="38"/>
    </row>
    <row r="1215" spans="3:6">
      <c r="C1215" s="38">
        <v>10.362804901303083</v>
      </c>
      <c r="D1215" s="11">
        <v>0.75540735167448136</v>
      </c>
      <c r="F1215" s="38"/>
    </row>
    <row r="1216" spans="3:6">
      <c r="C1216" s="38">
        <v>10.351220072391236</v>
      </c>
      <c r="D1216" s="11">
        <v>0.75948203813812709</v>
      </c>
      <c r="F1216" s="38"/>
    </row>
    <row r="1217" spans="3:6">
      <c r="C1217" s="38">
        <v>10.298646629287759</v>
      </c>
      <c r="D1217" s="11">
        <v>0.76519734329466838</v>
      </c>
      <c r="F1217" s="38"/>
    </row>
    <row r="1218" spans="3:6">
      <c r="C1218" s="38">
        <v>10.30716298332632</v>
      </c>
      <c r="D1218" s="11">
        <v>0.76200019108318517</v>
      </c>
      <c r="F1218" s="38"/>
    </row>
    <row r="1219" spans="3:6">
      <c r="C1219" s="38">
        <v>8.1624563817849491</v>
      </c>
      <c r="D1219" s="11">
        <v>0.46760027266053089</v>
      </c>
      <c r="F1219" s="38"/>
    </row>
    <row r="1220" spans="3:6">
      <c r="C1220" s="38">
        <v>8.1525872095708198</v>
      </c>
      <c r="D1220" s="11">
        <v>0.46111012498519943</v>
      </c>
      <c r="F1220" s="38"/>
    </row>
    <row r="1221" spans="3:6">
      <c r="C1221" s="38">
        <v>8.1545989914751011</v>
      </c>
      <c r="D1221" s="11">
        <v>0.47588488882196356</v>
      </c>
      <c r="F1221" s="38"/>
    </row>
    <row r="1222" spans="3:6">
      <c r="C1222" s="38">
        <v>8.1537384811218843</v>
      </c>
      <c r="D1222" s="11">
        <v>0.49200284678166661</v>
      </c>
      <c r="F1222" s="38"/>
    </row>
    <row r="1223" spans="3:6">
      <c r="C1223" s="38">
        <v>8.1691722179896686</v>
      </c>
      <c r="D1223" s="11">
        <v>0.50204828882140684</v>
      </c>
      <c r="F1223" s="38"/>
    </row>
    <row r="1224" spans="3:6">
      <c r="C1224" s="38">
        <v>8.1860517283895184</v>
      </c>
      <c r="D1224" s="11">
        <v>0.51631631414602552</v>
      </c>
      <c r="F1224" s="38"/>
    </row>
    <row r="1225" spans="3:6">
      <c r="C1225" s="38">
        <v>8.2126980134225374</v>
      </c>
      <c r="D1225" s="11">
        <v>0.52266372168426101</v>
      </c>
      <c r="F1225" s="38"/>
    </row>
    <row r="1226" spans="3:6">
      <c r="C1226" s="38">
        <v>8.2447351755666318</v>
      </c>
      <c r="D1226" s="11">
        <v>0.51049627865684055</v>
      </c>
      <c r="F1226" s="38"/>
    </row>
    <row r="1227" spans="3:6">
      <c r="C1227" s="38">
        <v>8.2609643873837921</v>
      </c>
      <c r="D1227" s="11">
        <v>0.52378706828116617</v>
      </c>
      <c r="F1227" s="38"/>
    </row>
    <row r="1228" spans="3:6">
      <c r="C1228" s="38">
        <v>8.3189807824888611</v>
      </c>
      <c r="D1228" s="11">
        <v>0.54364968640070044</v>
      </c>
      <c r="F1228" s="38"/>
    </row>
    <row r="1229" spans="3:6">
      <c r="C1229" s="38">
        <v>8.3743563386790409</v>
      </c>
      <c r="D1229" s="11">
        <v>0.58925266882690475</v>
      </c>
      <c r="F1229" s="38"/>
    </row>
    <row r="1230" spans="3:6">
      <c r="C1230" s="38">
        <v>8.4269669288727478</v>
      </c>
      <c r="D1230" s="11">
        <v>0.5862015286450839</v>
      </c>
      <c r="F1230" s="38"/>
    </row>
    <row r="1231" spans="3:6">
      <c r="C1231" s="38">
        <v>8.4847117764118813</v>
      </c>
      <c r="D1231" s="11">
        <v>0.60887474222659832</v>
      </c>
      <c r="F1231" s="38"/>
    </row>
    <row r="1232" spans="3:6">
      <c r="C1232" s="38">
        <v>8.5341904259963801</v>
      </c>
      <c r="D1232" s="11">
        <v>0.61864592627807191</v>
      </c>
      <c r="F1232" s="38"/>
    </row>
    <row r="1233" spans="3:6">
      <c r="C1233" s="38">
        <v>8.5335430389106204</v>
      </c>
      <c r="D1233" s="11">
        <v>0.6212539361510333</v>
      </c>
      <c r="F1233" s="38"/>
    </row>
    <row r="1234" spans="3:6">
      <c r="C1234" s="38">
        <v>8.5645259705117525</v>
      </c>
      <c r="D1234" s="11">
        <v>0.62357090668771897</v>
      </c>
      <c r="F1234" s="38"/>
    </row>
    <row r="1235" spans="3:6">
      <c r="C1235" s="38">
        <v>8.4116908884634096</v>
      </c>
      <c r="D1235" s="11">
        <v>0.35289675518088598</v>
      </c>
      <c r="F1235" s="38"/>
    </row>
    <row r="1236" spans="3:6">
      <c r="C1236" s="38">
        <v>8.4318240182868376</v>
      </c>
      <c r="D1236" s="11">
        <v>0.34923997525183148</v>
      </c>
      <c r="F1236" s="38"/>
    </row>
    <row r="1237" spans="3:6">
      <c r="C1237" s="38">
        <v>8.46448079101609</v>
      </c>
      <c r="D1237" s="11">
        <v>0.35741606863021991</v>
      </c>
      <c r="F1237" s="38"/>
    </row>
    <row r="1238" spans="3:6">
      <c r="C1238" s="38">
        <v>8.4625589091188722</v>
      </c>
      <c r="D1238" s="11">
        <v>0.3657502878274293</v>
      </c>
      <c r="F1238" s="38"/>
    </row>
    <row r="1239" spans="3:6">
      <c r="C1239" s="38">
        <v>8.4987259504837738</v>
      </c>
      <c r="D1239" s="11">
        <v>0.38775433145282595</v>
      </c>
      <c r="F1239" s="38"/>
    </row>
    <row r="1240" spans="3:6">
      <c r="C1240" s="38">
        <v>8.5952235288429186</v>
      </c>
      <c r="D1240" s="11">
        <v>0.40879468728555213</v>
      </c>
      <c r="F1240" s="38"/>
    </row>
    <row r="1241" spans="3:6">
      <c r="C1241" s="38">
        <v>8.7235574837348366</v>
      </c>
      <c r="D1241" s="11">
        <v>0.42874957834487565</v>
      </c>
      <c r="F1241" s="38"/>
    </row>
    <row r="1242" spans="3:6">
      <c r="C1242" s="38">
        <v>8.8170074461671959</v>
      </c>
      <c r="D1242" s="11">
        <v>0.44424821192226915</v>
      </c>
      <c r="F1242" s="38"/>
    </row>
    <row r="1243" spans="3:6">
      <c r="C1243" s="38">
        <v>8.9025676102389095</v>
      </c>
      <c r="D1243" s="11">
        <v>0.45825707578498576</v>
      </c>
      <c r="F1243" s="38"/>
    </row>
    <row r="1244" spans="3:6">
      <c r="C1244" s="38">
        <v>8.9872833637808274</v>
      </c>
      <c r="D1244" s="11">
        <v>0.4527294720195239</v>
      </c>
      <c r="F1244" s="38"/>
    </row>
    <row r="1245" spans="3:6">
      <c r="C1245" s="38">
        <v>9.0709765449591995</v>
      </c>
      <c r="D1245" s="11">
        <v>0.5165106403060763</v>
      </c>
      <c r="F1245" s="38"/>
    </row>
    <row r="1246" spans="3:6">
      <c r="C1246" s="38">
        <v>9.1620505911564596</v>
      </c>
      <c r="D1246" s="11">
        <v>0.56801956096725825</v>
      </c>
      <c r="F1246" s="38"/>
    </row>
    <row r="1247" spans="3:6">
      <c r="C1247" s="38">
        <v>9.2358723859903993</v>
      </c>
      <c r="D1247" s="11">
        <v>0.61052245431046892</v>
      </c>
      <c r="F1247" s="38"/>
    </row>
    <row r="1248" spans="3:6">
      <c r="C1248" s="38">
        <v>9.2561564366882401</v>
      </c>
      <c r="D1248" s="11">
        <v>0.62718525424073013</v>
      </c>
      <c r="F1248" s="38"/>
    </row>
    <row r="1249" spans="3:6">
      <c r="C1249" s="38">
        <v>9.254524188881371</v>
      </c>
      <c r="D1249" s="11">
        <v>0.61407641094718213</v>
      </c>
      <c r="F1249" s="38"/>
    </row>
    <row r="1250" spans="3:6">
      <c r="C1250" s="38">
        <v>9.32323984951997</v>
      </c>
      <c r="D1250" s="11">
        <v>0.61794064685192085</v>
      </c>
      <c r="F1250" s="38"/>
    </row>
    <row r="1251" spans="3:6">
      <c r="C1251" s="38">
        <v>7.1789017477245123</v>
      </c>
      <c r="D1251" s="11">
        <v>0.36416389819634276</v>
      </c>
      <c r="F1251" s="38"/>
    </row>
    <row r="1252" spans="3:6">
      <c r="C1252" s="38">
        <v>7.1911572771794683</v>
      </c>
      <c r="D1252" s="11">
        <v>0.37299368702680041</v>
      </c>
      <c r="F1252" s="38"/>
    </row>
    <row r="1253" spans="3:6">
      <c r="C1253" s="38">
        <v>7.1686464004499415</v>
      </c>
      <c r="D1253" s="11">
        <v>0.38782024088198419</v>
      </c>
      <c r="F1253" s="38"/>
    </row>
    <row r="1254" spans="3:6">
      <c r="C1254" s="38">
        <v>7.1745584357916385</v>
      </c>
      <c r="D1254" s="11">
        <v>0.37564605494806541</v>
      </c>
      <c r="F1254" s="38"/>
    </row>
    <row r="1255" spans="3:6">
      <c r="C1255" s="38">
        <v>7.1712573852619608</v>
      </c>
      <c r="D1255" s="11">
        <v>0.37348086823803506</v>
      </c>
      <c r="F1255" s="38"/>
    </row>
    <row r="1256" spans="3:6">
      <c r="C1256" s="38">
        <v>7.1512116563860832</v>
      </c>
      <c r="D1256" s="11">
        <v>0.38021311778946132</v>
      </c>
      <c r="F1256" s="38"/>
    </row>
    <row r="1257" spans="3:6">
      <c r="C1257" s="38">
        <v>7.1622957517297721</v>
      </c>
      <c r="D1257" s="11">
        <v>0.37235126012983727</v>
      </c>
      <c r="F1257" s="38"/>
    </row>
    <row r="1258" spans="3:6">
      <c r="C1258" s="38">
        <v>7.1417682148611297</v>
      </c>
      <c r="D1258" s="11">
        <v>0.37824029572936468</v>
      </c>
      <c r="F1258" s="38"/>
    </row>
    <row r="1259" spans="3:6">
      <c r="C1259" s="38">
        <v>7.1446581960059499</v>
      </c>
      <c r="D1259" s="11">
        <v>0.39055913225585048</v>
      </c>
      <c r="F1259" s="38"/>
    </row>
    <row r="1260" spans="3:6">
      <c r="C1260" s="38">
        <v>7.1683440354816401</v>
      </c>
      <c r="D1260" s="11">
        <v>0.39935494168384372</v>
      </c>
      <c r="F1260" s="38"/>
    </row>
    <row r="1261" spans="3:6">
      <c r="C1261" s="38">
        <v>7.1995261819285643</v>
      </c>
      <c r="D1261" s="11">
        <v>0.40543242773782012</v>
      </c>
      <c r="F1261" s="38"/>
    </row>
    <row r="1262" spans="3:6">
      <c r="C1262" s="38">
        <v>7.2344886083105049</v>
      </c>
      <c r="D1262" s="11">
        <v>0.42915402928324625</v>
      </c>
      <c r="F1262" s="38"/>
    </row>
    <row r="1263" spans="3:6">
      <c r="C1263" s="38">
        <v>7.2758306169990838</v>
      </c>
      <c r="D1263" s="11">
        <v>0.44064274561067346</v>
      </c>
      <c r="F1263" s="38"/>
    </row>
    <row r="1264" spans="3:6">
      <c r="C1264" s="38">
        <v>7.2648286340286052</v>
      </c>
      <c r="D1264" s="11">
        <v>0.45041168570797047</v>
      </c>
      <c r="F1264" s="38"/>
    </row>
    <row r="1265" spans="3:6">
      <c r="C1265" s="38">
        <v>7.2640281072610176</v>
      </c>
      <c r="D1265" s="11">
        <v>0.45278192261980688</v>
      </c>
      <c r="F1265" s="38"/>
    </row>
    <row r="1266" spans="3:6">
      <c r="C1266" s="38">
        <v>7.2710203361086307</v>
      </c>
      <c r="D1266" s="11">
        <v>0.44643910340127141</v>
      </c>
      <c r="F1266" s="38"/>
    </row>
    <row r="1267" spans="3:6">
      <c r="C1267" s="38">
        <v>9.665313887016552</v>
      </c>
      <c r="D1267" s="11">
        <v>0.5883470830985047</v>
      </c>
      <c r="F1267" s="38"/>
    </row>
    <row r="1268" spans="3:6">
      <c r="C1268" s="38">
        <v>9.7234250403560374</v>
      </c>
      <c r="D1268" s="11">
        <v>0.60656144642852772</v>
      </c>
      <c r="F1268" s="38"/>
    </row>
    <row r="1269" spans="3:6">
      <c r="C1269" s="38">
        <v>9.7595061697253414</v>
      </c>
      <c r="D1269" s="11">
        <v>0.61916695443251712</v>
      </c>
      <c r="F1269" s="38"/>
    </row>
    <row r="1270" spans="3:6">
      <c r="C1270" s="38">
        <v>9.6812789607226239</v>
      </c>
      <c r="D1270" s="11">
        <v>0.66627240912301944</v>
      </c>
      <c r="F1270" s="38"/>
    </row>
    <row r="1271" spans="3:6">
      <c r="C1271" s="38">
        <v>9.7648042739628966</v>
      </c>
      <c r="D1271" s="11">
        <v>0.68382420353833739</v>
      </c>
      <c r="F1271" s="38"/>
    </row>
    <row r="1272" spans="3:6">
      <c r="C1272" s="38">
        <v>9.8379044911502778</v>
      </c>
      <c r="D1272" s="11">
        <v>0.6938623838961584</v>
      </c>
      <c r="F1272" s="38"/>
    </row>
    <row r="1273" spans="3:6">
      <c r="C1273" s="38">
        <v>9.8694733158560126</v>
      </c>
      <c r="D1273" s="11">
        <v>0.70029517267901165</v>
      </c>
      <c r="F1273" s="38"/>
    </row>
    <row r="1274" spans="3:6">
      <c r="C1274" s="38">
        <v>9.9329528198899943</v>
      </c>
      <c r="D1274" s="11">
        <v>0.71491537984664977</v>
      </c>
      <c r="F1274" s="38"/>
    </row>
    <row r="1275" spans="3:6">
      <c r="C1275" s="38">
        <v>9.9556306410581783</v>
      </c>
      <c r="D1275" s="11">
        <v>0.7128178517326893</v>
      </c>
      <c r="F1275" s="38"/>
    </row>
    <row r="1276" spans="3:6">
      <c r="C1276" s="38">
        <v>9.9970318363314732</v>
      </c>
      <c r="D1276" s="11">
        <v>0.72141860692587356</v>
      </c>
      <c r="F1276" s="38"/>
    </row>
    <row r="1277" spans="3:6">
      <c r="C1277" s="38">
        <v>10.033781775980968</v>
      </c>
      <c r="D1277" s="11">
        <v>0.72328477712997619</v>
      </c>
      <c r="F1277" s="38"/>
    </row>
    <row r="1278" spans="3:6">
      <c r="C1278" s="38">
        <v>10.08097469399878</v>
      </c>
      <c r="D1278" s="11">
        <v>0.72707453927456467</v>
      </c>
      <c r="F1278" s="38"/>
    </row>
    <row r="1279" spans="3:6">
      <c r="C1279" s="38">
        <v>10.127485475234156</v>
      </c>
      <c r="D1279" s="11">
        <v>0.74014631730167613</v>
      </c>
      <c r="F1279" s="38"/>
    </row>
    <row r="1280" spans="3:6">
      <c r="C1280" s="38">
        <v>10.147097703723935</v>
      </c>
      <c r="D1280" s="11">
        <v>0.7430897736745955</v>
      </c>
      <c r="F1280" s="38"/>
    </row>
    <row r="1281" spans="3:6">
      <c r="C1281" s="38">
        <v>10.146176053081001</v>
      </c>
      <c r="D1281" s="11">
        <v>0.73810542667870049</v>
      </c>
      <c r="F1281" s="38"/>
    </row>
    <row r="1282" spans="3:6">
      <c r="C1282" s="38">
        <v>10.182989145098217</v>
      </c>
      <c r="D1282" s="11">
        <v>0.74687937241696623</v>
      </c>
      <c r="F1282" s="38"/>
    </row>
    <row r="1283" spans="3:6">
      <c r="C1283" s="38">
        <v>10.534681344257635</v>
      </c>
      <c r="D1283" s="11">
        <v>0.48110515144792104</v>
      </c>
      <c r="F1283" s="38"/>
    </row>
    <row r="1284" spans="3:6">
      <c r="C1284" s="38">
        <v>10.490920542687961</v>
      </c>
      <c r="D1284" s="11">
        <v>0.49245624720346803</v>
      </c>
      <c r="F1284" s="38"/>
    </row>
    <row r="1285" spans="3:6">
      <c r="C1285" s="38">
        <v>10.470947028391869</v>
      </c>
      <c r="D1285" s="11">
        <v>0.49789315444265486</v>
      </c>
      <c r="F1285" s="38"/>
    </row>
    <row r="1286" spans="3:6">
      <c r="C1286" s="38">
        <v>10.483452957765955</v>
      </c>
      <c r="D1286" s="11">
        <v>0.515292239098469</v>
      </c>
      <c r="F1286" s="38"/>
    </row>
    <row r="1287" spans="3:6">
      <c r="C1287" s="38">
        <v>10.426692635797254</v>
      </c>
      <c r="D1287" s="11">
        <v>0.53782950208737756</v>
      </c>
      <c r="F1287" s="38"/>
    </row>
    <row r="1288" spans="3:6">
      <c r="C1288" s="38">
        <v>10.433933410354738</v>
      </c>
      <c r="D1288" s="11">
        <v>0.55161556964146408</v>
      </c>
      <c r="F1288" s="38"/>
    </row>
    <row r="1289" spans="3:6">
      <c r="C1289" s="38">
        <v>10.403118720945425</v>
      </c>
      <c r="D1289" s="11">
        <v>0.55621972616854065</v>
      </c>
      <c r="F1289" s="38"/>
    </row>
    <row r="1290" spans="3:6">
      <c r="C1290" s="38">
        <v>10.406680262501084</v>
      </c>
      <c r="D1290" s="11">
        <v>0.55088334015436402</v>
      </c>
      <c r="F1290" s="38"/>
    </row>
    <row r="1291" spans="3:6">
      <c r="C1291" s="38">
        <v>10.540418059936354</v>
      </c>
      <c r="D1291" s="11">
        <v>0.56819770097310096</v>
      </c>
      <c r="F1291" s="38"/>
    </row>
    <row r="1292" spans="3:6">
      <c r="C1292" s="38">
        <v>10.61154750998119</v>
      </c>
      <c r="D1292" s="11">
        <v>0.5846332796426289</v>
      </c>
      <c r="F1292" s="38"/>
    </row>
    <row r="1293" spans="3:6">
      <c r="C1293" s="38">
        <v>10.681899667100364</v>
      </c>
      <c r="D1293" s="11">
        <v>0.60343490086845686</v>
      </c>
      <c r="F1293" s="38"/>
    </row>
    <row r="1294" spans="3:6">
      <c r="C1294" s="38">
        <v>10.707664967267</v>
      </c>
      <c r="D1294" s="11">
        <v>0.61445999624393355</v>
      </c>
      <c r="F1294" s="38"/>
    </row>
    <row r="1295" spans="3:6">
      <c r="C1295" s="38">
        <v>10.72632264470831</v>
      </c>
      <c r="D1295" s="11">
        <v>0.61471837422331221</v>
      </c>
      <c r="F1295" s="38"/>
    </row>
    <row r="1296" spans="3:6">
      <c r="C1296" s="38">
        <v>10.736396675471232</v>
      </c>
      <c r="D1296" s="11">
        <v>0.62025112954218498</v>
      </c>
      <c r="F1296" s="38"/>
    </row>
    <row r="1297" spans="3:6">
      <c r="C1297" s="38">
        <v>10.757902880692196</v>
      </c>
      <c r="D1297" s="11">
        <v>0.60524620612574176</v>
      </c>
      <c r="F1297" s="38"/>
    </row>
    <row r="1298" spans="3:6">
      <c r="C1298" s="38">
        <v>10.781546162612527</v>
      </c>
      <c r="D1298" s="11">
        <v>0.61510241374034302</v>
      </c>
      <c r="F1298" s="38"/>
    </row>
    <row r="1299" spans="3:6">
      <c r="C1299" s="38">
        <v>7.1099378128809461</v>
      </c>
      <c r="D1299" s="11">
        <v>0.40247375971033034</v>
      </c>
      <c r="F1299" s="38"/>
    </row>
    <row r="1300" spans="3:6">
      <c r="C1300" s="38">
        <v>7.1638726652457159</v>
      </c>
      <c r="D1300" s="11">
        <v>0.40996991487252166</v>
      </c>
      <c r="F1300" s="38"/>
    </row>
    <row r="1301" spans="3:6">
      <c r="C1301" s="38">
        <v>7.2439152542385505</v>
      </c>
      <c r="D1301" s="11">
        <v>0.41144318694992038</v>
      </c>
      <c r="F1301" s="38"/>
    </row>
    <row r="1302" spans="3:6">
      <c r="C1302" s="38">
        <v>7.2497884704141917</v>
      </c>
      <c r="D1302" s="11">
        <v>0.4160746911701762</v>
      </c>
      <c r="F1302" s="38"/>
    </row>
    <row r="1303" spans="3:6">
      <c r="C1303" s="38">
        <v>7.2717002072880277</v>
      </c>
      <c r="D1303" s="11">
        <v>0.42117128667336645</v>
      </c>
      <c r="F1303" s="38"/>
    </row>
    <row r="1304" spans="3:6">
      <c r="C1304" s="38">
        <v>7.3143345803231679</v>
      </c>
      <c r="D1304" s="11">
        <v>0.42463931471568417</v>
      </c>
      <c r="F1304" s="38"/>
    </row>
    <row r="1305" spans="3:6">
      <c r="C1305" s="38">
        <v>7.3582310545517133</v>
      </c>
      <c r="D1305" s="11">
        <v>0.41721307873847913</v>
      </c>
      <c r="F1305" s="38"/>
    </row>
    <row r="1306" spans="3:6">
      <c r="C1306" s="38">
        <v>7.3503373259778</v>
      </c>
      <c r="D1306" s="11">
        <v>0.40516554857705894</v>
      </c>
      <c r="F1306" s="38"/>
    </row>
    <row r="1307" spans="3:6">
      <c r="C1307" s="38">
        <v>7.4090183189462735</v>
      </c>
      <c r="D1307" s="11">
        <v>0.42385256661421528</v>
      </c>
      <c r="F1307" s="38"/>
    </row>
    <row r="1308" spans="3:6">
      <c r="C1308" s="38">
        <v>7.4662280564854049</v>
      </c>
      <c r="D1308" s="11">
        <v>0.43688876094527529</v>
      </c>
      <c r="F1308" s="38"/>
    </row>
    <row r="1309" spans="3:6">
      <c r="C1309" s="38">
        <v>7.454565420594867</v>
      </c>
      <c r="D1309" s="11">
        <v>0.44646019988718844</v>
      </c>
      <c r="F1309" s="38"/>
    </row>
    <row r="1310" spans="3:6">
      <c r="C1310" s="38">
        <v>7.4757182829637809</v>
      </c>
      <c r="D1310" s="11">
        <v>0.48826601578870549</v>
      </c>
      <c r="F1310" s="38"/>
    </row>
    <row r="1311" spans="3:6">
      <c r="C1311" s="38">
        <v>7.5495029512375673</v>
      </c>
      <c r="D1311" s="11">
        <v>0.51606323920061059</v>
      </c>
      <c r="F1311" s="38"/>
    </row>
    <row r="1312" spans="3:6">
      <c r="C1312" s="38">
        <v>7.6219761106269379</v>
      </c>
      <c r="D1312" s="11">
        <v>0.57703426605635499</v>
      </c>
      <c r="F1312" s="38"/>
    </row>
    <row r="1313" spans="3:6">
      <c r="C1313" s="38">
        <v>7.6369380075354663</v>
      </c>
      <c r="D1313" s="11">
        <v>0.60443762933226219</v>
      </c>
      <c r="F1313" s="38"/>
    </row>
    <row r="1314" spans="3:6">
      <c r="C1314" s="38">
        <v>7.6712215881889332</v>
      </c>
      <c r="D1314" s="11">
        <v>0.60023325307703534</v>
      </c>
      <c r="F1314" s="38"/>
    </row>
    <row r="1315" spans="3:6">
      <c r="C1315" s="38">
        <v>7.0078051054917019</v>
      </c>
      <c r="D1315" s="11">
        <v>0.31560748674105399</v>
      </c>
      <c r="F1315" s="38"/>
    </row>
    <row r="1316" spans="3:6">
      <c r="C1316" s="38">
        <v>7.0494802637153153</v>
      </c>
      <c r="D1316" s="11">
        <v>0.32086189099311502</v>
      </c>
      <c r="F1316" s="38"/>
    </row>
    <row r="1317" spans="3:6">
      <c r="C1317" s="38">
        <v>7.0911871193620364</v>
      </c>
      <c r="D1317" s="11">
        <v>0.28795618936598844</v>
      </c>
      <c r="F1317" s="38"/>
    </row>
    <row r="1318" spans="3:6">
      <c r="C1318" s="38">
        <v>7.1063265042556392</v>
      </c>
      <c r="D1318" s="11">
        <v>0.27131124371758103</v>
      </c>
      <c r="F1318" s="38"/>
    </row>
    <row r="1319" spans="3:6">
      <c r="C1319" s="38">
        <v>7.1545813099996867</v>
      </c>
      <c r="D1319" s="11">
        <v>0.26433650221117339</v>
      </c>
      <c r="F1319" s="38"/>
    </row>
    <row r="1320" spans="3:6">
      <c r="C1320" s="38">
        <v>7.1903526013591881</v>
      </c>
      <c r="D1320" s="11">
        <v>0.26528970899908549</v>
      </c>
      <c r="F1320" s="38"/>
    </row>
    <row r="1321" spans="3:6">
      <c r="C1321" s="38">
        <v>7.2278300258535078</v>
      </c>
      <c r="D1321" s="11">
        <v>0.24989661881337272</v>
      </c>
      <c r="F1321" s="38"/>
    </row>
    <row r="1322" spans="3:6">
      <c r="C1322" s="38">
        <v>7.2682711287739545</v>
      </c>
      <c r="D1322" s="11">
        <v>0.26883274242130123</v>
      </c>
      <c r="F1322" s="38"/>
    </row>
    <row r="1323" spans="3:6">
      <c r="C1323" s="38">
        <v>7.3114975503634012</v>
      </c>
      <c r="D1323" s="11">
        <v>0.26860829258951985</v>
      </c>
      <c r="F1323" s="38"/>
    </row>
    <row r="1324" spans="3:6">
      <c r="C1324" s="38">
        <v>7.3574246881511103</v>
      </c>
      <c r="D1324" s="11">
        <v>0.29770707768548632</v>
      </c>
      <c r="F1324" s="38"/>
    </row>
    <row r="1325" spans="3:6">
      <c r="C1325" s="38">
        <v>7.409319662296368</v>
      </c>
      <c r="D1325" s="11">
        <v>0.32929885309788082</v>
      </c>
      <c r="F1325" s="38"/>
    </row>
    <row r="1326" spans="3:6">
      <c r="C1326" s="38">
        <v>7.4735578007934285</v>
      </c>
      <c r="D1326" s="11">
        <v>0.36008631101607441</v>
      </c>
      <c r="F1326" s="38"/>
    </row>
    <row r="1327" spans="3:6">
      <c r="C1327" s="38">
        <v>7.5290363016618249</v>
      </c>
      <c r="D1327" s="11">
        <v>0.38763600116785785</v>
      </c>
      <c r="F1327" s="38"/>
    </row>
    <row r="1328" spans="3:6">
      <c r="C1328" s="38">
        <v>7.580760338306475</v>
      </c>
      <c r="D1328" s="11">
        <v>0.40550431088052613</v>
      </c>
      <c r="F1328" s="38"/>
    </row>
    <row r="1329" spans="3:6">
      <c r="C1329" s="38">
        <v>7.6246592977155352</v>
      </c>
      <c r="D1329" s="11">
        <v>0.42860505971684837</v>
      </c>
      <c r="F1329" s="38"/>
    </row>
    <row r="1330" spans="3:6">
      <c r="C1330" s="38">
        <v>7.6681649321049887</v>
      </c>
      <c r="D1330" s="11">
        <v>0.43134557338676244</v>
      </c>
      <c r="F1330" s="38"/>
    </row>
    <row r="1331" spans="3:6">
      <c r="C1331" s="38">
        <v>8.7172176334257934</v>
      </c>
      <c r="D1331" s="11">
        <v>0.46799647003962647</v>
      </c>
      <c r="F1331" s="38"/>
    </row>
    <row r="1332" spans="3:6">
      <c r="C1332" s="38">
        <v>8.7640143520138576</v>
      </c>
      <c r="D1332" s="11">
        <v>0.4821787904476052</v>
      </c>
      <c r="F1332" s="38"/>
    </row>
    <row r="1333" spans="3:6">
      <c r="C1333" s="38">
        <v>8.8601866133013427</v>
      </c>
      <c r="D1333" s="11">
        <v>0.52874938056555465</v>
      </c>
      <c r="F1333" s="38"/>
    </row>
    <row r="1334" spans="3:6">
      <c r="C1334" s="38">
        <v>8.9227943478446683</v>
      </c>
      <c r="D1334" s="11">
        <v>0.55109275301727645</v>
      </c>
      <c r="F1334" s="38"/>
    </row>
    <row r="1335" spans="3:6">
      <c r="C1335" s="38">
        <v>8.9770479520460409</v>
      </c>
      <c r="D1335" s="11">
        <v>0.58008637878654667</v>
      </c>
      <c r="F1335" s="38"/>
    </row>
    <row r="1336" spans="3:6">
      <c r="C1336" s="38">
        <v>9.0514615943379049</v>
      </c>
      <c r="D1336" s="11">
        <v>0.59917702637761105</v>
      </c>
      <c r="F1336" s="38"/>
    </row>
    <row r="1337" spans="3:6">
      <c r="C1337" s="38">
        <v>9.1343210014013163</v>
      </c>
      <c r="D1337" s="11">
        <v>0.64707192472508268</v>
      </c>
      <c r="F1337" s="38"/>
    </row>
    <row r="1338" spans="3:6">
      <c r="C1338" s="38">
        <v>9.2059796986602596</v>
      </c>
      <c r="D1338" s="11">
        <v>0.66825108274354772</v>
      </c>
      <c r="F1338" s="38"/>
    </row>
    <row r="1339" spans="3:6">
      <c r="C1339" s="38">
        <v>9.2808966763252414</v>
      </c>
      <c r="D1339" s="11">
        <v>0.7017660520567689</v>
      </c>
      <c r="F1339" s="38"/>
    </row>
    <row r="1340" spans="3:6">
      <c r="C1340" s="38">
        <v>9.3695259927805683</v>
      </c>
      <c r="D1340" s="11">
        <v>0.71659341377488894</v>
      </c>
      <c r="F1340" s="38"/>
    </row>
    <row r="1341" spans="3:6">
      <c r="C1341" s="38">
        <v>9.4756127357393218</v>
      </c>
      <c r="D1341" s="11">
        <v>0.73352115040241062</v>
      </c>
      <c r="F1341" s="38"/>
    </row>
    <row r="1342" spans="3:6">
      <c r="C1342" s="38">
        <v>9.5964928252305519</v>
      </c>
      <c r="D1342" s="11">
        <v>0.75183117390305276</v>
      </c>
      <c r="F1342" s="38"/>
    </row>
    <row r="1343" spans="3:6">
      <c r="C1343" s="38">
        <v>9.6967913451551961</v>
      </c>
      <c r="D1343" s="11">
        <v>0.75237413606762704</v>
      </c>
      <c r="F1343" s="38"/>
    </row>
    <row r="1344" spans="3:6">
      <c r="C1344" s="38">
        <v>9.6546071385891139</v>
      </c>
      <c r="D1344" s="11">
        <v>0.7432833778185377</v>
      </c>
      <c r="F1344" s="38"/>
    </row>
    <row r="1345" spans="3:6">
      <c r="C1345" s="38">
        <v>9.4608277541945753</v>
      </c>
      <c r="D1345" s="11">
        <v>0.73492547714152046</v>
      </c>
      <c r="F1345" s="38"/>
    </row>
    <row r="1346" spans="3:6">
      <c r="C1346" s="38">
        <v>9.5267403642641959</v>
      </c>
      <c r="D1346" s="11">
        <v>0.73014573739707544</v>
      </c>
      <c r="F1346" s="38"/>
    </row>
    <row r="1347" spans="3:6">
      <c r="C1347" s="38">
        <v>9.0617098987068267</v>
      </c>
      <c r="D1347" s="11">
        <v>0.45987090002087277</v>
      </c>
      <c r="F1347" s="38"/>
    </row>
    <row r="1348" spans="3:6">
      <c r="C1348" s="38">
        <v>9.090139896999947</v>
      </c>
      <c r="D1348" s="11">
        <v>0.46954220934086499</v>
      </c>
      <c r="F1348" s="38"/>
    </row>
    <row r="1349" spans="3:6">
      <c r="C1349" s="38">
        <v>9.0506848381728737</v>
      </c>
      <c r="D1349" s="11">
        <v>0.48133151708032967</v>
      </c>
      <c r="F1349" s="38"/>
    </row>
    <row r="1350" spans="3:6">
      <c r="C1350" s="38">
        <v>9.0729878001554276</v>
      </c>
      <c r="D1350" s="11">
        <v>0.46329119860823265</v>
      </c>
      <c r="F1350" s="38"/>
    </row>
    <row r="1351" spans="3:6">
      <c r="C1351" s="38">
        <v>9.0558984643699869</v>
      </c>
      <c r="D1351" s="11">
        <v>0.47719838406526</v>
      </c>
      <c r="F1351" s="38"/>
    </row>
    <row r="1352" spans="3:6">
      <c r="C1352" s="38">
        <v>9.0552063221426966</v>
      </c>
      <c r="D1352" s="11">
        <v>0.47306077746270736</v>
      </c>
      <c r="F1352" s="38"/>
    </row>
    <row r="1353" spans="3:6">
      <c r="C1353" s="38">
        <v>9.07801570783373</v>
      </c>
      <c r="D1353" s="11">
        <v>0.49481637312938132</v>
      </c>
      <c r="F1353" s="38"/>
    </row>
    <row r="1354" spans="3:6">
      <c r="C1354" s="38">
        <v>9.0942205882222993</v>
      </c>
      <c r="D1354" s="11">
        <v>0.47197425548163385</v>
      </c>
      <c r="F1354" s="38"/>
    </row>
    <row r="1355" spans="3:6">
      <c r="C1355" s="38">
        <v>9.1090918502524065</v>
      </c>
      <c r="D1355" s="11">
        <v>0.47576778820523524</v>
      </c>
      <c r="F1355" s="38"/>
    </row>
    <row r="1356" spans="3:6">
      <c r="C1356" s="38">
        <v>9.1656238869646902</v>
      </c>
      <c r="D1356" s="11">
        <v>0.48399714709128666</v>
      </c>
      <c r="F1356" s="38"/>
    </row>
    <row r="1357" spans="3:6">
      <c r="C1357" s="38">
        <v>9.1608524985071806</v>
      </c>
      <c r="D1357" s="11">
        <v>0.48755204823059706</v>
      </c>
      <c r="F1357" s="38"/>
    </row>
    <row r="1358" spans="3:6">
      <c r="C1358" s="38">
        <v>9.1566869478323856</v>
      </c>
      <c r="D1358" s="11">
        <v>0.47387848123159404</v>
      </c>
      <c r="F1358" s="38"/>
    </row>
    <row r="1359" spans="3:6">
      <c r="C1359" s="38">
        <v>9.2213722667205218</v>
      </c>
      <c r="D1359" s="11">
        <v>0.4921321743543845</v>
      </c>
      <c r="F1359" s="38"/>
    </row>
    <row r="1360" spans="3:6">
      <c r="C1360" s="38">
        <v>9.3025148351388331</v>
      </c>
      <c r="D1360" s="11">
        <v>0.5075132373019503</v>
      </c>
      <c r="F1360" s="38"/>
    </row>
    <row r="1361" spans="3:6">
      <c r="C1361" s="38">
        <v>9.381613043775932</v>
      </c>
      <c r="D1361" s="11">
        <v>0.51344598208452707</v>
      </c>
      <c r="F1361" s="38"/>
    </row>
    <row r="1362" spans="3:6">
      <c r="C1362" s="38">
        <v>9.4010934686551639</v>
      </c>
      <c r="D1362" s="11">
        <v>0.51946652228557455</v>
      </c>
      <c r="F1362" s="38"/>
    </row>
    <row r="1363" spans="3:6">
      <c r="C1363" s="38">
        <v>6.9176761133190743</v>
      </c>
      <c r="D1363" s="11">
        <v>0.36856682452290024</v>
      </c>
      <c r="F1363" s="38"/>
    </row>
    <row r="1364" spans="3:6">
      <c r="C1364" s="38">
        <v>6.9454349701687175</v>
      </c>
      <c r="D1364" s="11">
        <v>0.37352957411042736</v>
      </c>
      <c r="F1364" s="38"/>
    </row>
    <row r="1365" spans="3:6">
      <c r="C1365" s="38">
        <v>6.9601725824335485</v>
      </c>
      <c r="D1365" s="11">
        <v>0.35764085625058817</v>
      </c>
      <c r="F1365" s="38"/>
    </row>
    <row r="1366" spans="3:6">
      <c r="C1366" s="38">
        <v>6.9944171557753894</v>
      </c>
      <c r="D1366" s="11">
        <v>0.34705698498913634</v>
      </c>
      <c r="F1366" s="38"/>
    </row>
    <row r="1367" spans="3:6">
      <c r="C1367" s="38">
        <v>6.980156541215365</v>
      </c>
      <c r="D1367" s="11">
        <v>0.35271828923874649</v>
      </c>
      <c r="F1367" s="38"/>
    </row>
    <row r="1368" spans="3:6">
      <c r="C1368" s="38">
        <v>7.0192370798333403</v>
      </c>
      <c r="D1368" s="11">
        <v>0.36150773412554454</v>
      </c>
      <c r="F1368" s="38"/>
    </row>
    <row r="1369" spans="3:6">
      <c r="C1369" s="38">
        <v>7.0463249461869895</v>
      </c>
      <c r="D1369" s="11">
        <v>0.3808402502968119</v>
      </c>
      <c r="F1369" s="38"/>
    </row>
    <row r="1370" spans="3:6">
      <c r="C1370" s="38">
        <v>7.0451451278139112</v>
      </c>
      <c r="D1370" s="11">
        <v>0.38348759026437879</v>
      </c>
      <c r="F1370" s="38"/>
    </row>
    <row r="1371" spans="3:6">
      <c r="C1371" s="38">
        <v>7.0773047558298234</v>
      </c>
      <c r="D1371" s="11">
        <v>0.40490568863024978</v>
      </c>
      <c r="F1371" s="38"/>
    </row>
    <row r="1372" spans="3:6">
      <c r="C1372" s="38">
        <v>7.0899650132552594</v>
      </c>
      <c r="D1372" s="11">
        <v>0.4004968007516127</v>
      </c>
      <c r="F1372" s="38"/>
    </row>
    <row r="1373" spans="3:6">
      <c r="C1373" s="38">
        <v>7.0910641954778848</v>
      </c>
      <c r="D1373" s="11">
        <v>0.4152677779628961</v>
      </c>
      <c r="F1373" s="38"/>
    </row>
    <row r="1374" spans="3:6">
      <c r="C1374" s="38">
        <v>7.1448272380517635</v>
      </c>
      <c r="D1374" s="11">
        <v>0.43262575717771334</v>
      </c>
      <c r="F1374" s="38"/>
    </row>
    <row r="1375" spans="3:6">
      <c r="C1375" s="38">
        <v>7.1599165235700788</v>
      </c>
      <c r="D1375" s="11">
        <v>0.42640038724776569</v>
      </c>
      <c r="F1375" s="38"/>
    </row>
    <row r="1376" spans="3:6">
      <c r="C1376" s="38">
        <v>7.194888253149184</v>
      </c>
      <c r="D1376" s="11">
        <v>0.43079144001726666</v>
      </c>
      <c r="F1376" s="38"/>
    </row>
    <row r="1377" spans="3:6">
      <c r="C1377" s="38">
        <v>7.1949162634346404</v>
      </c>
      <c r="D1377" s="11">
        <v>0.42951234446447412</v>
      </c>
      <c r="F1377" s="38"/>
    </row>
    <row r="1378" spans="3:6">
      <c r="C1378" s="38">
        <v>7.2145586875604391</v>
      </c>
      <c r="D1378" s="11">
        <v>0.42088347719468688</v>
      </c>
      <c r="F1378" s="38"/>
    </row>
    <row r="1379" spans="3:6">
      <c r="C1379" s="38">
        <v>5.0160007021088804</v>
      </c>
      <c r="D1379" s="11">
        <v>0.21719798725779985</v>
      </c>
      <c r="F1379" s="38"/>
    </row>
    <row r="1380" spans="3:6">
      <c r="C1380" s="38">
        <v>5.0761687213326763</v>
      </c>
      <c r="D1380" s="11">
        <v>0.22165111899204001</v>
      </c>
      <c r="F1380" s="38"/>
    </row>
    <row r="1381" spans="3:6">
      <c r="C1381" s="38">
        <v>5.7187590232412271</v>
      </c>
      <c r="D1381" s="11">
        <v>0.23818725274019276</v>
      </c>
      <c r="F1381" s="38"/>
    </row>
    <row r="1382" spans="3:6">
      <c r="C1382" s="38">
        <v>5.8879218303442844</v>
      </c>
      <c r="D1382" s="11">
        <v>0.25712877709941351</v>
      </c>
      <c r="F1382" s="38"/>
    </row>
    <row r="1383" spans="3:6">
      <c r="C1383" s="38">
        <v>6.0120150403726926</v>
      </c>
      <c r="D1383" s="11">
        <v>0.25681491085841091</v>
      </c>
      <c r="F1383" s="38"/>
    </row>
    <row r="1384" spans="3:6">
      <c r="C1384" s="38">
        <v>6.1762926746512088</v>
      </c>
      <c r="D1384" s="11">
        <v>0.2710684785532036</v>
      </c>
      <c r="F1384" s="38"/>
    </row>
    <row r="1385" spans="3:6">
      <c r="C1385" s="38">
        <v>6.1588379554994921</v>
      </c>
      <c r="D1385" s="11">
        <v>0.27006171048698152</v>
      </c>
      <c r="F1385" s="38"/>
    </row>
    <row r="1386" spans="3:6">
      <c r="C1386" s="38">
        <v>6.1621294010766627</v>
      </c>
      <c r="D1386" s="11">
        <v>0.26916803373192033</v>
      </c>
      <c r="F1386" s="38"/>
    </row>
    <row r="1387" spans="3:6">
      <c r="C1387" s="38">
        <v>5.7605581549649463</v>
      </c>
      <c r="D1387" s="11">
        <v>0.27205843369421617</v>
      </c>
      <c r="F1387" s="38"/>
    </row>
    <row r="1388" spans="3:6">
      <c r="C1388" s="38">
        <v>5.7589421245386356</v>
      </c>
      <c r="D1388" s="11">
        <v>0.30285037120439806</v>
      </c>
      <c r="F1388" s="38"/>
    </row>
    <row r="1389" spans="3:6">
      <c r="C1389" s="38">
        <v>5.7771682386832719</v>
      </c>
      <c r="D1389" s="11">
        <v>0.33126853488389885</v>
      </c>
      <c r="F1389" s="38"/>
    </row>
    <row r="1390" spans="3:6">
      <c r="C1390" s="38">
        <v>5.8120665451753304</v>
      </c>
      <c r="D1390" s="11">
        <v>0.34710055526863559</v>
      </c>
      <c r="F1390" s="38"/>
    </row>
    <row r="1391" spans="3:6">
      <c r="C1391" s="38">
        <v>5.8578713519960841</v>
      </c>
      <c r="D1391" s="11">
        <v>0.36740434263554705</v>
      </c>
      <c r="F1391" s="38"/>
    </row>
    <row r="1392" spans="3:6">
      <c r="C1392" s="38">
        <v>5.8816858634439813</v>
      </c>
      <c r="D1392" s="11">
        <v>0.37444511586857615</v>
      </c>
      <c r="F1392" s="38"/>
    </row>
    <row r="1393" spans="3:6">
      <c r="C1393" s="38">
        <v>5.8849466521837899</v>
      </c>
      <c r="D1393" s="11">
        <v>0.38767587012533683</v>
      </c>
      <c r="F1393" s="38"/>
    </row>
    <row r="1394" spans="3:6">
      <c r="C1394" s="38">
        <v>5.9057802902728973</v>
      </c>
      <c r="D1394" s="11">
        <v>0.37758771933133606</v>
      </c>
      <c r="F1394" s="38"/>
    </row>
    <row r="1395" spans="3:6">
      <c r="C1395" s="38">
        <v>9.2836210957903695</v>
      </c>
      <c r="D1395" s="11">
        <v>0.27560006406450005</v>
      </c>
      <c r="F1395" s="38"/>
    </row>
    <row r="1396" spans="3:6">
      <c r="C1396" s="38">
        <v>9.3140803032750785</v>
      </c>
      <c r="D1396" s="11">
        <v>0.27878348185854523</v>
      </c>
      <c r="F1396" s="38"/>
    </row>
    <row r="1397" spans="3:6">
      <c r="C1397" s="38">
        <v>9.3445395107597875</v>
      </c>
      <c r="D1397" s="11">
        <v>0.27594618452734221</v>
      </c>
      <c r="F1397" s="38"/>
    </row>
    <row r="1398" spans="3:6">
      <c r="C1398" s="38">
        <v>9.3749987182444965</v>
      </c>
      <c r="D1398" s="11">
        <v>0.30286839477308136</v>
      </c>
      <c r="F1398" s="38"/>
    </row>
    <row r="1399" spans="3:6">
      <c r="C1399" s="38">
        <v>9.4054579257292055</v>
      </c>
      <c r="D1399" s="11">
        <v>0.31274523309546715</v>
      </c>
      <c r="F1399" s="38"/>
    </row>
    <row r="1400" spans="3:6">
      <c r="C1400" s="38">
        <v>9.4214717662424849</v>
      </c>
      <c r="D1400" s="11">
        <v>0.32336988817353707</v>
      </c>
      <c r="F1400" s="38"/>
    </row>
    <row r="1401" spans="3:6">
      <c r="C1401" s="38">
        <v>9.3571252167543904</v>
      </c>
      <c r="D1401" s="11">
        <v>0.32785761909655586</v>
      </c>
      <c r="F1401" s="38"/>
    </row>
    <row r="1402" spans="3:6">
      <c r="C1402" s="38">
        <v>9.3235710996001249</v>
      </c>
      <c r="D1402" s="11">
        <v>0.34317469361469544</v>
      </c>
      <c r="F1402" s="38"/>
    </row>
    <row r="1403" spans="3:6">
      <c r="C1403" s="38">
        <v>9.4252733276890783</v>
      </c>
      <c r="D1403" s="11">
        <v>0.34870598847361478</v>
      </c>
      <c r="F1403" s="38"/>
    </row>
    <row r="1404" spans="3:6">
      <c r="C1404" s="38">
        <v>9.4478071960352228</v>
      </c>
      <c r="D1404" s="11">
        <v>0.34685153013135878</v>
      </c>
      <c r="F1404" s="38"/>
    </row>
    <row r="1405" spans="3:6">
      <c r="C1405" s="38">
        <v>9.5217164850430898</v>
      </c>
      <c r="D1405" s="11">
        <v>0.39160593880179706</v>
      </c>
      <c r="F1405" s="38"/>
    </row>
    <row r="1406" spans="3:6">
      <c r="C1406" s="38">
        <v>9.5586193214412667</v>
      </c>
      <c r="D1406" s="11">
        <v>0.43281066048335831</v>
      </c>
      <c r="F1406" s="38"/>
    </row>
    <row r="1407" spans="3:6">
      <c r="C1407" s="38">
        <v>9.5965889087492666</v>
      </c>
      <c r="D1407" s="11">
        <v>0.46817776634066688</v>
      </c>
      <c r="F1407" s="38"/>
    </row>
    <row r="1408" spans="3:6">
      <c r="C1408" s="38">
        <v>9.6137954016422711</v>
      </c>
      <c r="D1408" s="11">
        <v>0.48284659893164028</v>
      </c>
      <c r="F1408" s="38"/>
    </row>
    <row r="1409" spans="3:6">
      <c r="C1409" s="38">
        <v>9.6147970612097531</v>
      </c>
      <c r="D1409" s="11">
        <v>0.50662617573682467</v>
      </c>
      <c r="F1409" s="38"/>
    </row>
    <row r="1410" spans="3:6">
      <c r="C1410" s="38">
        <v>9.6384065701056407</v>
      </c>
      <c r="D1410" s="11">
        <v>0.48737005504373054</v>
      </c>
      <c r="F1410" s="38"/>
    </row>
    <row r="1411" spans="3:6">
      <c r="C1411" s="38">
        <v>8.9063333567806993</v>
      </c>
      <c r="D1411" s="11">
        <v>0.45002796853564253</v>
      </c>
      <c r="F1411" s="38"/>
    </row>
    <row r="1412" spans="3:6">
      <c r="C1412" s="38">
        <v>8.9643234137046264</v>
      </c>
      <c r="D1412" s="11">
        <v>0.46088715521463114</v>
      </c>
      <c r="F1412" s="38"/>
    </row>
    <row r="1413" spans="3:6">
      <c r="C1413" s="38">
        <v>9.0433159201709223</v>
      </c>
      <c r="D1413" s="11">
        <v>0.50897422493796174</v>
      </c>
      <c r="F1413" s="38"/>
    </row>
    <row r="1414" spans="3:6">
      <c r="C1414" s="38">
        <v>9.1238418990089336</v>
      </c>
      <c r="D1414" s="11">
        <v>0.53298720720840975</v>
      </c>
      <c r="F1414" s="38"/>
    </row>
    <row r="1415" spans="3:6">
      <c r="C1415" s="38">
        <v>9.119825504453857</v>
      </c>
      <c r="D1415" s="11">
        <v>0.55721990542598276</v>
      </c>
      <c r="F1415" s="38"/>
    </row>
    <row r="1416" spans="3:6">
      <c r="C1416" s="38">
        <v>9.1607687038141048</v>
      </c>
      <c r="D1416" s="11">
        <v>0.58052897640732182</v>
      </c>
      <c r="F1416" s="38"/>
    </row>
    <row r="1417" spans="3:6">
      <c r="C1417" s="38">
        <v>9.2311778450408255</v>
      </c>
      <c r="D1417" s="11">
        <v>0.63491794859542117</v>
      </c>
      <c r="F1417" s="38"/>
    </row>
    <row r="1418" spans="3:6">
      <c r="C1418" s="38">
        <v>9.3010711947466245</v>
      </c>
      <c r="D1418" s="11">
        <v>0.67762164541821379</v>
      </c>
      <c r="F1418" s="38"/>
    </row>
    <row r="1419" spans="3:6">
      <c r="C1419" s="38">
        <v>9.4029124430746656</v>
      </c>
      <c r="D1419" s="11">
        <v>0.73261605588389112</v>
      </c>
      <c r="F1419" s="38"/>
    </row>
    <row r="1420" spans="3:6">
      <c r="C1420" s="38">
        <v>9.4792594228147209</v>
      </c>
      <c r="D1420" s="11">
        <v>0.77808842795326005</v>
      </c>
      <c r="F1420" s="38"/>
    </row>
    <row r="1421" spans="3:6">
      <c r="C1421" s="38">
        <v>9.5606022029740263</v>
      </c>
      <c r="D1421" s="11">
        <v>0.76960482472843794</v>
      </c>
      <c r="F1421" s="38"/>
    </row>
    <row r="1422" spans="3:6">
      <c r="C1422" s="38">
        <v>9.6420646025162604</v>
      </c>
      <c r="D1422" s="11">
        <v>0.77788089036278329</v>
      </c>
      <c r="F1422" s="38"/>
    </row>
    <row r="1423" spans="3:6">
      <c r="C1423" s="38">
        <v>9.7413722830404428</v>
      </c>
      <c r="D1423" s="11">
        <v>0.77500560065468327</v>
      </c>
      <c r="F1423" s="38"/>
    </row>
    <row r="1424" spans="3:6">
      <c r="C1424" s="38">
        <v>9.773810904139161</v>
      </c>
      <c r="D1424" s="11">
        <v>0.77020646340198129</v>
      </c>
      <c r="F1424" s="38"/>
    </row>
    <row r="1425" spans="3:6">
      <c r="C1425" s="38">
        <v>9.6165178753425486</v>
      </c>
      <c r="D1425" s="11">
        <v>0.76350729628900471</v>
      </c>
      <c r="F1425" s="38"/>
    </row>
    <row r="1426" spans="3:6">
      <c r="C1426" s="38">
        <v>9.6763584101097155</v>
      </c>
      <c r="D1426" s="11">
        <v>0.76462222333472174</v>
      </c>
      <c r="F1426" s="38"/>
    </row>
    <row r="1427" spans="3:6">
      <c r="C1427" s="38">
        <v>10.787619816059435</v>
      </c>
      <c r="D1427" s="11">
        <v>0.56674224512114502</v>
      </c>
      <c r="F1427" s="38"/>
    </row>
    <row r="1428" spans="3:6">
      <c r="C1428" s="38">
        <v>10.789072744623667</v>
      </c>
      <c r="D1428" s="11">
        <v>0.5815375908335938</v>
      </c>
      <c r="F1428" s="38"/>
    </row>
    <row r="1429" spans="3:6">
      <c r="C1429" s="38">
        <v>10.834230880732001</v>
      </c>
      <c r="D1429" s="11">
        <v>0.59704013113470078</v>
      </c>
      <c r="F1429" s="38"/>
    </row>
    <row r="1430" spans="3:6">
      <c r="C1430" s="38">
        <v>10.884671505481643</v>
      </c>
      <c r="D1430" s="11">
        <v>0.62580559298495131</v>
      </c>
      <c r="F1430" s="38"/>
    </row>
    <row r="1431" spans="3:6">
      <c r="C1431" s="38">
        <v>10.951988333962113</v>
      </c>
      <c r="D1431" s="11">
        <v>0.64789021778358158</v>
      </c>
      <c r="F1431" s="38"/>
    </row>
    <row r="1432" spans="3:6">
      <c r="C1432" s="38">
        <v>11.019602438639254</v>
      </c>
      <c r="D1432" s="11">
        <v>0.69616834969994823</v>
      </c>
      <c r="F1432" s="38"/>
    </row>
    <row r="1433" spans="3:6">
      <c r="C1433" s="38">
        <v>11.032558318338783</v>
      </c>
      <c r="D1433" s="11">
        <v>0.74234723027038552</v>
      </c>
      <c r="F1433" s="38"/>
    </row>
    <row r="1434" spans="3:6">
      <c r="C1434" s="38">
        <v>11.062313313022662</v>
      </c>
      <c r="D1434" s="11">
        <v>0.74037208707677538</v>
      </c>
      <c r="F1434" s="38"/>
    </row>
    <row r="1435" spans="3:6">
      <c r="C1435" s="38">
        <v>11.065519564013528</v>
      </c>
      <c r="D1435" s="11">
        <v>0.74411078577630918</v>
      </c>
      <c r="F1435" s="38"/>
    </row>
    <row r="1436" spans="3:6">
      <c r="C1436" s="38">
        <v>11.094352760149551</v>
      </c>
      <c r="D1436" s="11">
        <v>0.73851709285743827</v>
      </c>
      <c r="F1436" s="38"/>
    </row>
    <row r="1437" spans="3:6">
      <c r="C1437" s="38">
        <v>11.131945913825193</v>
      </c>
      <c r="D1437" s="11">
        <v>0.72241151325756592</v>
      </c>
      <c r="F1437" s="38"/>
    </row>
    <row r="1438" spans="3:6">
      <c r="C1438" s="38">
        <v>11.170213011488732</v>
      </c>
      <c r="D1438" s="11">
        <v>0.71775258671764397</v>
      </c>
      <c r="F1438" s="38"/>
    </row>
    <row r="1439" spans="3:6">
      <c r="C1439" s="38">
        <v>11.217501874714847</v>
      </c>
      <c r="D1439" s="11">
        <v>0.71513135170446063</v>
      </c>
      <c r="F1439" s="38"/>
    </row>
    <row r="1440" spans="3:6">
      <c r="C1440" s="38">
        <v>11.199948883901186</v>
      </c>
      <c r="D1440" s="11">
        <v>0.71696208257272698</v>
      </c>
      <c r="F1440" s="38"/>
    </row>
    <row r="1441" spans="3:6">
      <c r="C1441" s="38">
        <v>11.139735706997328</v>
      </c>
      <c r="D1441" s="11">
        <v>0.71753394835180406</v>
      </c>
      <c r="F1441" s="38"/>
    </row>
    <row r="1442" spans="3:6">
      <c r="C1442" s="38">
        <v>11.169535824698061</v>
      </c>
      <c r="D1442" s="11">
        <v>0.71743019805748087</v>
      </c>
      <c r="F1442" s="38"/>
    </row>
    <row r="1443" spans="3:6">
      <c r="C1443" s="38">
        <v>6.7760959150874234</v>
      </c>
      <c r="D1443" s="11">
        <v>0.3984291389973203</v>
      </c>
      <c r="F1443" s="38"/>
    </row>
    <row r="1444" spans="3:6">
      <c r="C1444" s="38">
        <v>6.7666102205914456</v>
      </c>
      <c r="D1444" s="11">
        <v>0.40138723028182521</v>
      </c>
      <c r="F1444" s="38"/>
    </row>
    <row r="1445" spans="3:6">
      <c r="C1445" s="38">
        <v>6.7721612248974781</v>
      </c>
      <c r="D1445" s="11">
        <v>0.40527696639221189</v>
      </c>
      <c r="F1445" s="38"/>
    </row>
    <row r="1446" spans="3:6">
      <c r="C1446" s="38">
        <v>6.7801864555515134</v>
      </c>
      <c r="D1446" s="11">
        <v>0.39207095068437325</v>
      </c>
      <c r="F1446" s="38"/>
    </row>
    <row r="1447" spans="3:6">
      <c r="C1447" s="38">
        <v>6.7955122521476783</v>
      </c>
      <c r="D1447" s="11">
        <v>0.39881337347962598</v>
      </c>
      <c r="F1447" s="38"/>
    </row>
    <row r="1448" spans="3:6">
      <c r="C1448" s="38">
        <v>6.8122383865937364</v>
      </c>
      <c r="D1448" s="11">
        <v>0.40874347764556068</v>
      </c>
      <c r="F1448" s="38"/>
    </row>
    <row r="1449" spans="3:6">
      <c r="C1449" s="38">
        <v>6.8413775644216379</v>
      </c>
      <c r="D1449" s="11">
        <v>0.39731876391610793</v>
      </c>
      <c r="F1449" s="38"/>
    </row>
    <row r="1450" spans="3:6">
      <c r="C1450" s="38">
        <v>6.6770159539324592</v>
      </c>
      <c r="D1450" s="11">
        <v>0.40258010323426457</v>
      </c>
      <c r="F1450" s="38"/>
    </row>
    <row r="1451" spans="3:6">
      <c r="C1451" s="38">
        <v>6.7419357014174617</v>
      </c>
      <c r="D1451" s="11">
        <v>0.4585369244749648</v>
      </c>
      <c r="F1451" s="38"/>
    </row>
    <row r="1452" spans="3:6">
      <c r="C1452" s="38">
        <v>6.7650764953140126</v>
      </c>
      <c r="D1452" s="11">
        <v>0.44048783165817268</v>
      </c>
      <c r="F1452" s="38"/>
    </row>
    <row r="1453" spans="3:6">
      <c r="C1453" s="38">
        <v>6.7822767286147574</v>
      </c>
      <c r="D1453" s="11">
        <v>0.44566828242539847</v>
      </c>
      <c r="F1453" s="38"/>
    </row>
    <row r="1454" spans="3:6">
      <c r="C1454" s="38">
        <v>6.8037785097213801</v>
      </c>
      <c r="D1454" s="11">
        <v>0.44271367749382284</v>
      </c>
      <c r="F1454" s="38"/>
    </row>
    <row r="1455" spans="3:6">
      <c r="C1455" s="38">
        <v>6.8371317802656915</v>
      </c>
      <c r="D1455" s="11">
        <v>0.45153967021364577</v>
      </c>
      <c r="F1455" s="38"/>
    </row>
    <row r="1456" spans="3:6">
      <c r="C1456" s="38">
        <v>6.8791243732793692</v>
      </c>
      <c r="D1456" s="11">
        <v>0.46199576645147339</v>
      </c>
      <c r="F1456" s="38"/>
    </row>
    <row r="1457" spans="3:6">
      <c r="C1457" s="38">
        <v>6.8152697855996029</v>
      </c>
      <c r="D1457" s="11">
        <v>0.45256565516521763</v>
      </c>
      <c r="F1457" s="38"/>
    </row>
    <row r="1458" spans="3:6">
      <c r="C1458" s="38">
        <v>6.8194171751309032</v>
      </c>
      <c r="D1458" s="11">
        <v>0.45739999861726821</v>
      </c>
      <c r="F1458" s="38"/>
    </row>
    <row r="1459" spans="3:6">
      <c r="C1459" s="38">
        <v>6.413086560414909</v>
      </c>
      <c r="D1459" s="11">
        <v>0.39359661931586637</v>
      </c>
      <c r="F1459" s="38"/>
    </row>
    <row r="1460" spans="3:6">
      <c r="C1460" s="38">
        <v>6.4594730578190251</v>
      </c>
      <c r="D1460" s="11">
        <v>0.40098509843001973</v>
      </c>
      <c r="F1460" s="38"/>
    </row>
    <row r="1461" spans="3:6">
      <c r="C1461" s="38">
        <v>6.4666273410221438</v>
      </c>
      <c r="D1461" s="11">
        <v>0.38710692339562702</v>
      </c>
      <c r="F1461" s="38"/>
    </row>
    <row r="1462" spans="3:6">
      <c r="C1462" s="38">
        <v>6.4712579872560916</v>
      </c>
      <c r="D1462" s="11">
        <v>0.39072830981756645</v>
      </c>
      <c r="F1462" s="38"/>
    </row>
    <row r="1463" spans="3:6">
      <c r="C1463" s="38">
        <v>6.4673426909219884</v>
      </c>
      <c r="D1463" s="11">
        <v>0.38360397255762696</v>
      </c>
      <c r="F1463" s="38"/>
    </row>
    <row r="1464" spans="3:6">
      <c r="C1464" s="38">
        <v>6.4508691268211935</v>
      </c>
      <c r="D1464" s="11">
        <v>0.39435244978069395</v>
      </c>
      <c r="F1464" s="38"/>
    </row>
    <row r="1465" spans="3:6">
      <c r="C1465" s="38">
        <v>6.3696893048034111</v>
      </c>
      <c r="D1465" s="11">
        <v>0.38907086903185362</v>
      </c>
      <c r="F1465" s="38"/>
    </row>
    <row r="1466" spans="3:6">
      <c r="C1466" s="38">
        <v>6.3575275551856745</v>
      </c>
      <c r="D1466" s="11">
        <v>0.39352682435661279</v>
      </c>
      <c r="F1466" s="38"/>
    </row>
    <row r="1467" spans="3:6">
      <c r="C1467" s="38">
        <v>6.3828566266660456</v>
      </c>
      <c r="D1467" s="11">
        <v>0.37708366741585225</v>
      </c>
      <c r="F1467" s="38"/>
    </row>
    <row r="1468" spans="3:6">
      <c r="C1468" s="38">
        <v>6.4084672000379177</v>
      </c>
      <c r="D1468" s="11">
        <v>0.38474941621621217</v>
      </c>
      <c r="F1468" s="38"/>
    </row>
    <row r="1469" spans="3:6">
      <c r="C1469" s="38">
        <v>6.40613806147711</v>
      </c>
      <c r="D1469" s="11">
        <v>0.38605657409275113</v>
      </c>
      <c r="F1469" s="38"/>
    </row>
    <row r="1470" spans="3:6">
      <c r="C1470" s="38">
        <v>6.4522951815607055</v>
      </c>
      <c r="D1470" s="11">
        <v>0.40178885756256849</v>
      </c>
      <c r="F1470" s="38"/>
    </row>
    <row r="1471" spans="3:6">
      <c r="C1471" s="38">
        <v>6.4807978700104067</v>
      </c>
      <c r="D1471" s="11">
        <v>0.39405222511864663</v>
      </c>
      <c r="F1471" s="38"/>
    </row>
    <row r="1472" spans="3:6">
      <c r="C1472" s="38">
        <v>6.5355235935160065</v>
      </c>
      <c r="D1472" s="11">
        <v>0.39784130793453099</v>
      </c>
      <c r="F1472" s="38"/>
    </row>
    <row r="1473" spans="3:6">
      <c r="C1473" s="38">
        <v>6.5810578635381471</v>
      </c>
      <c r="D1473" s="11">
        <v>0.40929224689892291</v>
      </c>
      <c r="F1473" s="38"/>
    </row>
    <row r="1474" spans="3:6">
      <c r="C1474" s="38">
        <v>6.586252586335946</v>
      </c>
      <c r="D1474" s="11">
        <v>0.41112516519081899</v>
      </c>
      <c r="F1474" s="38"/>
    </row>
    <row r="1475" spans="3:6">
      <c r="C1475" s="38">
        <v>9.1253585932744787</v>
      </c>
      <c r="D1475" s="11">
        <v>0.51534303660331304</v>
      </c>
      <c r="F1475" s="38"/>
    </row>
    <row r="1476" spans="3:6">
      <c r="C1476" s="38">
        <v>9.195202447874502</v>
      </c>
      <c r="D1476" s="11">
        <v>0.51503275453107045</v>
      </c>
      <c r="F1476" s="38"/>
    </row>
    <row r="1477" spans="3:6">
      <c r="C1477" s="38">
        <v>9.2404565781981312</v>
      </c>
      <c r="D1477" s="11">
        <v>0.50367397320845697</v>
      </c>
      <c r="F1477" s="38"/>
    </row>
    <row r="1478" spans="3:6">
      <c r="C1478" s="38">
        <v>9.1390877750474964</v>
      </c>
      <c r="D1478" s="11">
        <v>0.51292631375170539</v>
      </c>
      <c r="F1478" s="38"/>
    </row>
    <row r="1479" spans="3:6">
      <c r="C1479" s="38">
        <v>9.1747414699040064</v>
      </c>
      <c r="D1479" s="11">
        <v>0.52368579249928249</v>
      </c>
      <c r="F1479" s="38"/>
    </row>
    <row r="1480" spans="3:6">
      <c r="C1480" s="38">
        <v>9.2370463312274147</v>
      </c>
      <c r="D1480" s="11">
        <v>0.52788650926490233</v>
      </c>
      <c r="F1480" s="38"/>
    </row>
    <row r="1481" spans="3:6">
      <c r="C1481" s="38">
        <v>9.2210478787512766</v>
      </c>
      <c r="D1481" s="11">
        <v>0.51269570573724865</v>
      </c>
      <c r="F1481" s="38"/>
    </row>
    <row r="1482" spans="3:6">
      <c r="C1482" s="38">
        <v>9.2536222314394294</v>
      </c>
      <c r="D1482" s="11">
        <v>0.52741880710822397</v>
      </c>
      <c r="F1482" s="38"/>
    </row>
    <row r="1483" spans="3:6">
      <c r="C1483" s="38">
        <v>9.2909121902405847</v>
      </c>
      <c r="D1483" s="11">
        <v>0.54897240270514103</v>
      </c>
      <c r="F1483" s="38"/>
    </row>
    <row r="1484" spans="3:6">
      <c r="C1484" s="38">
        <v>9.3381375776811968</v>
      </c>
      <c r="D1484" s="11">
        <v>0.56152248144988026</v>
      </c>
      <c r="F1484" s="38"/>
    </row>
    <row r="1485" spans="3:6">
      <c r="C1485" s="38">
        <v>9.3719942625591894</v>
      </c>
      <c r="D1485" s="11">
        <v>0.59825979367799798</v>
      </c>
      <c r="F1485" s="38"/>
    </row>
    <row r="1486" spans="3:6">
      <c r="C1486" s="38">
        <v>9.4109978669640899</v>
      </c>
      <c r="D1486" s="11">
        <v>0.58423428527895582</v>
      </c>
      <c r="F1486" s="38"/>
    </row>
    <row r="1487" spans="3:6">
      <c r="C1487" s="38">
        <v>9.4562778189356429</v>
      </c>
      <c r="D1487" s="11">
        <v>0.61498812508575396</v>
      </c>
      <c r="F1487" s="38"/>
    </row>
    <row r="1488" spans="3:6">
      <c r="C1488" s="38">
        <v>9.4851608778888554</v>
      </c>
      <c r="D1488" s="11">
        <v>0.62490000106049937</v>
      </c>
      <c r="F1488" s="38"/>
    </row>
    <row r="1489" spans="3:6">
      <c r="C1489" s="38">
        <v>9.451226755502466</v>
      </c>
      <c r="D1489" s="11">
        <v>0.62516045014555255</v>
      </c>
      <c r="F1489" s="38"/>
    </row>
    <row r="1490" spans="3:6">
      <c r="C1490" s="38">
        <v>9.476367481355485</v>
      </c>
      <c r="D1490" s="11">
        <v>0.62497482293874607</v>
      </c>
      <c r="F1490" s="38"/>
    </row>
    <row r="1491" spans="3:6">
      <c r="C1491" s="38">
        <v>7.8499960951083914</v>
      </c>
      <c r="D1491" s="11">
        <v>0.28855471832280111</v>
      </c>
      <c r="F1491" s="38"/>
    </row>
    <row r="1492" spans="3:6">
      <c r="C1492" s="38">
        <v>7.9148204342612756</v>
      </c>
      <c r="D1492" s="11">
        <v>0.29325468034480823</v>
      </c>
      <c r="F1492" s="38"/>
    </row>
    <row r="1493" spans="3:6">
      <c r="C1493" s="38">
        <v>7.9936917748404586</v>
      </c>
      <c r="D1493" s="11">
        <v>0.31443745958646513</v>
      </c>
      <c r="F1493" s="38"/>
    </row>
    <row r="1494" spans="3:6">
      <c r="C1494" s="38">
        <v>8.0686965091479017</v>
      </c>
      <c r="D1494" s="11">
        <v>0.33509220645342835</v>
      </c>
      <c r="F1494" s="38"/>
    </row>
    <row r="1495" spans="3:6">
      <c r="C1495" s="38">
        <v>8.1213477754360088</v>
      </c>
      <c r="D1495" s="11">
        <v>0.3415041139053055</v>
      </c>
      <c r="F1495" s="38"/>
    </row>
    <row r="1496" spans="3:6">
      <c r="C1496" s="38">
        <v>8.151752803259269</v>
      </c>
      <c r="D1496" s="11">
        <v>0.34962552550118314</v>
      </c>
      <c r="F1496" s="38"/>
    </row>
    <row r="1497" spans="3:6">
      <c r="C1497" s="38">
        <v>8.1703987343434221</v>
      </c>
      <c r="D1497" s="11">
        <v>0.35737494064375908</v>
      </c>
      <c r="F1497" s="38"/>
    </row>
    <row r="1498" spans="3:6">
      <c r="C1498" s="38">
        <v>8.2191070067016678</v>
      </c>
      <c r="D1498" s="11">
        <v>0.37078303152771036</v>
      </c>
      <c r="F1498" s="38"/>
    </row>
    <row r="1499" spans="3:6">
      <c r="C1499" s="38">
        <v>8.2870531313947104</v>
      </c>
      <c r="D1499" s="11">
        <v>0.38683738777905169</v>
      </c>
      <c r="F1499" s="38"/>
    </row>
    <row r="1500" spans="3:6">
      <c r="C1500" s="38">
        <v>8.3641712466341556</v>
      </c>
      <c r="D1500" s="11">
        <v>0.39773073140531023</v>
      </c>
      <c r="F1500" s="38"/>
    </row>
    <row r="1501" spans="3:6">
      <c r="C1501" s="38">
        <v>8.3028049174903327</v>
      </c>
      <c r="D1501" s="11">
        <v>0.45381871866339196</v>
      </c>
      <c r="F1501" s="38"/>
    </row>
    <row r="1502" spans="3:6">
      <c r="C1502" s="38">
        <v>8.4541772634998669</v>
      </c>
      <c r="D1502" s="11">
        <v>0.48426417376281383</v>
      </c>
      <c r="F1502" s="38"/>
    </row>
    <row r="1503" spans="3:6">
      <c r="C1503" s="38">
        <v>8.51001571658845</v>
      </c>
      <c r="D1503" s="11">
        <v>0.4766854993658361</v>
      </c>
      <c r="F1503" s="38"/>
    </row>
    <row r="1504" spans="3:6">
      <c r="C1504" s="38">
        <v>8.5564622602730953</v>
      </c>
      <c r="D1504" s="11">
        <v>0.49052462707941419</v>
      </c>
      <c r="F1504" s="38"/>
    </row>
    <row r="1505" spans="3:6">
      <c r="C1505" s="38">
        <v>8.5116299486048828</v>
      </c>
      <c r="D1505" s="11">
        <v>0.49966066865470105</v>
      </c>
      <c r="F1505" s="38"/>
    </row>
    <row r="1506" spans="3:6">
      <c r="C1506" s="38">
        <v>8.5585633869722795</v>
      </c>
      <c r="D1506" s="11">
        <v>0.48822503557386637</v>
      </c>
      <c r="F1506" s="38"/>
    </row>
    <row r="1507" spans="3:6">
      <c r="C1507" s="38">
        <v>6.5474078770837751</v>
      </c>
      <c r="D1507" s="11">
        <v>0.42158198802108604</v>
      </c>
      <c r="F1507" s="38"/>
    </row>
    <row r="1508" spans="3:6">
      <c r="C1508" s="38">
        <v>6.5601722167746388</v>
      </c>
      <c r="D1508" s="11">
        <v>0.44549256975838192</v>
      </c>
      <c r="F1508" s="38"/>
    </row>
    <row r="1509" spans="3:6">
      <c r="C1509" s="38">
        <v>6.6069111392299096</v>
      </c>
      <c r="D1509" s="11">
        <v>0.42715326920886565</v>
      </c>
      <c r="F1509" s="38"/>
    </row>
    <row r="1510" spans="3:6">
      <c r="C1510" s="38">
        <v>6.64657814533797</v>
      </c>
      <c r="D1510" s="11">
        <v>0.41553587920024759</v>
      </c>
      <c r="F1510" s="38"/>
    </row>
    <row r="1511" spans="3:6">
      <c r="C1511" s="38">
        <v>6.69203242750112</v>
      </c>
      <c r="D1511" s="11">
        <v>0.42223719458724163</v>
      </c>
      <c r="F1511" s="38"/>
    </row>
    <row r="1512" spans="3:6">
      <c r="C1512" s="38">
        <v>6.7026408030378661</v>
      </c>
      <c r="D1512" s="11">
        <v>0.43222871838202959</v>
      </c>
      <c r="F1512" s="38"/>
    </row>
    <row r="1513" spans="3:6">
      <c r="C1513" s="38">
        <v>6.7947118183649007</v>
      </c>
      <c r="D1513" s="11">
        <v>0.43791594056498639</v>
      </c>
      <c r="F1513" s="38"/>
    </row>
    <row r="1514" spans="3:6">
      <c r="C1514" s="38">
        <v>6.8122179188913465</v>
      </c>
      <c r="D1514" s="11">
        <v>0.44942682882390117</v>
      </c>
      <c r="F1514" s="38"/>
    </row>
    <row r="1515" spans="3:6">
      <c r="C1515" s="38">
        <v>6.8601174790434758</v>
      </c>
      <c r="D1515" s="11">
        <v>0.43933789890652153</v>
      </c>
      <c r="F1515" s="38"/>
    </row>
    <row r="1516" spans="3:6">
      <c r="C1516" s="38">
        <v>6.8576362111276126</v>
      </c>
      <c r="D1516" s="11">
        <v>0.43726803416216414</v>
      </c>
      <c r="F1516" s="38"/>
    </row>
    <row r="1517" spans="3:6">
      <c r="C1517" s="38">
        <v>6.8926504753004343</v>
      </c>
      <c r="D1517" s="11">
        <v>0.44198779960357559</v>
      </c>
      <c r="F1517" s="38"/>
    </row>
    <row r="1518" spans="3:6">
      <c r="C1518" s="38">
        <v>6.9204723170374649</v>
      </c>
      <c r="D1518" s="11">
        <v>0.43065577557348161</v>
      </c>
      <c r="F1518" s="38"/>
    </row>
    <row r="1519" spans="3:6">
      <c r="C1519" s="38">
        <v>6.9388662758997208</v>
      </c>
      <c r="D1519" s="11">
        <v>0.44310011127646703</v>
      </c>
      <c r="F1519" s="38"/>
    </row>
    <row r="1520" spans="3:6">
      <c r="C1520" s="38">
        <v>6.9630578927085951</v>
      </c>
      <c r="D1520" s="11">
        <v>0.45620762997640979</v>
      </c>
      <c r="F1520" s="38"/>
    </row>
    <row r="1521" spans="3:6">
      <c r="C1521" s="38">
        <v>6.9814782568092237</v>
      </c>
      <c r="D1521" s="11">
        <v>0.45081637869215813</v>
      </c>
      <c r="F1521" s="38"/>
    </row>
    <row r="1522" spans="3:6">
      <c r="C1522" s="38">
        <v>7.0131625355803315</v>
      </c>
      <c r="D1522" s="11">
        <v>0.45033821491592441</v>
      </c>
      <c r="F1522" s="38"/>
    </row>
    <row r="1523" spans="3:6">
      <c r="C1523" s="38">
        <v>9.7271900233497028</v>
      </c>
      <c r="D1523" s="11">
        <v>0.5049279563215866</v>
      </c>
      <c r="F1523" s="38"/>
    </row>
    <row r="1524" spans="3:6">
      <c r="C1524" s="38">
        <v>9.7589903839398069</v>
      </c>
      <c r="D1524" s="11">
        <v>0.5061473106719877</v>
      </c>
      <c r="F1524" s="38"/>
    </row>
    <row r="1525" spans="3:6">
      <c r="C1525" s="38">
        <v>9.8023612387176886</v>
      </c>
      <c r="D1525" s="11">
        <v>0.52195683470409027</v>
      </c>
      <c r="F1525" s="38"/>
    </row>
    <row r="1526" spans="3:6">
      <c r="C1526" s="38">
        <v>9.8471385634892883</v>
      </c>
      <c r="D1526" s="11">
        <v>0.5497914697687043</v>
      </c>
      <c r="F1526" s="38"/>
    </row>
    <row r="1527" spans="3:6">
      <c r="C1527" s="38">
        <v>9.8854962324013549</v>
      </c>
      <c r="D1527" s="11">
        <v>0.5358957492569183</v>
      </c>
      <c r="F1527" s="38"/>
    </row>
    <row r="1528" spans="3:6">
      <c r="C1528" s="38">
        <v>9.9294664104262793</v>
      </c>
      <c r="D1528" s="11">
        <v>0.56220318067825059</v>
      </c>
      <c r="F1528" s="38"/>
    </row>
    <row r="1529" spans="3:6">
      <c r="C1529" s="38">
        <v>9.905506658668493</v>
      </c>
      <c r="D1529" s="11">
        <v>0.63734588799945224</v>
      </c>
      <c r="F1529" s="38"/>
    </row>
    <row r="1530" spans="3:6">
      <c r="C1530" s="38">
        <v>9.9238921195646892</v>
      </c>
      <c r="D1530" s="11">
        <v>0.64702079678092861</v>
      </c>
      <c r="F1530" s="38"/>
    </row>
    <row r="1531" spans="3:6">
      <c r="C1531" s="38">
        <v>9.9141509898404383</v>
      </c>
      <c r="D1531" s="11">
        <v>0.65681864240229737</v>
      </c>
      <c r="F1531" s="38"/>
    </row>
    <row r="1532" spans="3:6">
      <c r="C1532" s="38">
        <v>9.9163844239808228</v>
      </c>
      <c r="D1532" s="11">
        <v>0.66014281387143325</v>
      </c>
      <c r="F1532" s="38"/>
    </row>
    <row r="1533" spans="3:6">
      <c r="C1533" s="38">
        <v>9.9502780265683946</v>
      </c>
      <c r="D1533" s="11">
        <v>0.70095693256888403</v>
      </c>
      <c r="F1533" s="38"/>
    </row>
    <row r="1534" spans="3:6">
      <c r="C1534" s="38">
        <v>9.978808328073896</v>
      </c>
      <c r="D1534" s="11">
        <v>0.69624122893615592</v>
      </c>
      <c r="F1534" s="38"/>
    </row>
    <row r="1535" spans="3:6">
      <c r="C1535" s="38">
        <v>10.008628007007154</v>
      </c>
      <c r="D1535" s="11">
        <v>0.70031100721468498</v>
      </c>
      <c r="F1535" s="38"/>
    </row>
    <row r="1536" spans="3:6">
      <c r="C1536" s="38">
        <v>10.026976554530695</v>
      </c>
      <c r="D1536" s="11">
        <v>0.69946263076398418</v>
      </c>
      <c r="F1536" s="38"/>
    </row>
    <row r="1537" spans="3:6">
      <c r="C1537" s="38">
        <v>9.9982172555385311</v>
      </c>
      <c r="D1537" s="11">
        <v>0.6935246247322755</v>
      </c>
      <c r="F1537" s="38"/>
    </row>
    <row r="1538" spans="3:6">
      <c r="C1538" s="38">
        <v>10.016420194509639</v>
      </c>
      <c r="D1538" s="11">
        <v>0.6973080550200067</v>
      </c>
      <c r="F1538" s="38"/>
    </row>
    <row r="1539" spans="3:6">
      <c r="C1539" s="38">
        <v>7.3728659033010757</v>
      </c>
      <c r="D1539" s="11">
        <v>0.34531668842313479</v>
      </c>
      <c r="F1539" s="38"/>
    </row>
    <row r="1540" spans="3:6">
      <c r="C1540" s="38">
        <v>7.4022550293970513</v>
      </c>
      <c r="D1540" s="11">
        <v>0.35006250604603001</v>
      </c>
      <c r="F1540" s="38"/>
    </row>
    <row r="1541" spans="3:6">
      <c r="C1541" s="38">
        <v>7.3336548807287203</v>
      </c>
      <c r="D1541" s="11">
        <v>0.35576373496624053</v>
      </c>
      <c r="F1541" s="38"/>
    </row>
    <row r="1542" spans="3:6">
      <c r="C1542" s="38">
        <v>7.333588226671111</v>
      </c>
      <c r="D1542" s="11">
        <v>0.33746496388645103</v>
      </c>
      <c r="F1542" s="38"/>
    </row>
    <row r="1543" spans="3:6">
      <c r="C1543" s="38">
        <v>7.3705223580256387</v>
      </c>
      <c r="D1543" s="11">
        <v>0.33253936016154939</v>
      </c>
      <c r="F1543" s="38"/>
    </row>
    <row r="1544" spans="3:6">
      <c r="C1544" s="38">
        <v>7.3610771137283075</v>
      </c>
      <c r="D1544" s="11">
        <v>0.34410260465093356</v>
      </c>
      <c r="F1544" s="38"/>
    </row>
    <row r="1545" spans="3:6">
      <c r="C1545" s="38">
        <v>7.3616963307149854</v>
      </c>
      <c r="D1545" s="11">
        <v>0.36167663381793796</v>
      </c>
      <c r="F1545" s="38"/>
    </row>
    <row r="1546" spans="3:6">
      <c r="C1546" s="38">
        <v>7.3447286770699032</v>
      </c>
      <c r="D1546" s="11">
        <v>0.38941860860790789</v>
      </c>
      <c r="F1546" s="38"/>
    </row>
    <row r="1547" spans="3:6">
      <c r="C1547" s="38">
        <v>7.371550667622329</v>
      </c>
      <c r="D1547" s="11">
        <v>0.420589643103292</v>
      </c>
      <c r="F1547" s="38"/>
    </row>
    <row r="1548" spans="3:6">
      <c r="C1548" s="38">
        <v>7.3949895401683134</v>
      </c>
      <c r="D1548" s="11">
        <v>0.43436897538077007</v>
      </c>
      <c r="F1548" s="38"/>
    </row>
    <row r="1549" spans="3:6">
      <c r="C1549" s="38">
        <v>7.4217167636463754</v>
      </c>
      <c r="D1549" s="11">
        <v>0.42539595960005039</v>
      </c>
      <c r="F1549" s="38"/>
    </row>
    <row r="1550" spans="3:6">
      <c r="C1550" s="38">
        <v>7.5735378764397909</v>
      </c>
      <c r="D1550" s="11">
        <v>0.43495177120867456</v>
      </c>
      <c r="F1550" s="38"/>
    </row>
    <row r="1551" spans="3:6">
      <c r="C1551" s="38">
        <v>7.4900466086983473</v>
      </c>
      <c r="D1551" s="11">
        <v>0.4375492152114735</v>
      </c>
      <c r="F1551" s="38"/>
    </row>
    <row r="1552" spans="3:6">
      <c r="C1552" s="38">
        <v>7.5020907312854446</v>
      </c>
      <c r="D1552" s="11">
        <v>0.45266354632511135</v>
      </c>
      <c r="F1552" s="38"/>
    </row>
    <row r="1553" spans="3:6">
      <c r="C1553" s="38">
        <v>7.4681477427874086</v>
      </c>
      <c r="D1553" s="11">
        <v>0.43892880304443377</v>
      </c>
      <c r="F1553" s="38"/>
    </row>
    <row r="1554" spans="3:6">
      <c r="C1554" s="38">
        <v>7.4799268711647873</v>
      </c>
      <c r="D1554" s="11">
        <v>0.42898451502391999</v>
      </c>
      <c r="F1554" s="38"/>
    </row>
    <row r="1555" spans="3:6">
      <c r="C1555" s="38">
        <v>8.8969167922240437</v>
      </c>
      <c r="D1555" s="11">
        <v>0.49146099587412656</v>
      </c>
      <c r="F1555" s="38"/>
    </row>
    <row r="1556" spans="3:6">
      <c r="C1556" s="38">
        <v>8.9410622106847875</v>
      </c>
      <c r="D1556" s="11">
        <v>0.5019307584491115</v>
      </c>
      <c r="F1556" s="38"/>
    </row>
    <row r="1557" spans="3:6">
      <c r="C1557" s="38">
        <v>8.9838574619612661</v>
      </c>
      <c r="D1557" s="11">
        <v>0.51589572699689756</v>
      </c>
      <c r="F1557" s="38"/>
    </row>
    <row r="1558" spans="3:6">
      <c r="C1558" s="38">
        <v>9.0322782348418915</v>
      </c>
      <c r="D1558" s="11">
        <v>0.53251061012351775</v>
      </c>
      <c r="F1558" s="38"/>
    </row>
    <row r="1559" spans="3:6">
      <c r="C1559" s="38">
        <v>9.0453385542603115</v>
      </c>
      <c r="D1559" s="11">
        <v>0.54430927251498074</v>
      </c>
      <c r="F1559" s="38"/>
    </row>
    <row r="1560" spans="3:6">
      <c r="C1560" s="38">
        <v>9.121933624741267</v>
      </c>
      <c r="D1560" s="11">
        <v>0.54604647847038534</v>
      </c>
      <c r="F1560" s="38"/>
    </row>
    <row r="1561" spans="3:6">
      <c r="C1561" s="38">
        <v>9.1364434712934131</v>
      </c>
      <c r="D1561" s="11">
        <v>0.56476799537434286</v>
      </c>
      <c r="F1561" s="38"/>
    </row>
    <row r="1562" spans="3:6">
      <c r="C1562" s="38">
        <v>9.1487964517132916</v>
      </c>
      <c r="D1562" s="11">
        <v>0.5771502261699496</v>
      </c>
      <c r="F1562" s="38"/>
    </row>
    <row r="1563" spans="3:6">
      <c r="C1563" s="38">
        <v>9.1743422753410577</v>
      </c>
      <c r="D1563" s="11">
        <v>0.57749877056329468</v>
      </c>
      <c r="F1563" s="38"/>
    </row>
    <row r="1564" spans="3:6">
      <c r="C1564" s="38">
        <v>9.2215989567388057</v>
      </c>
      <c r="D1564" s="11">
        <v>0.58637891934803599</v>
      </c>
      <c r="F1564" s="38"/>
    </row>
    <row r="1565" spans="3:6">
      <c r="C1565" s="38">
        <v>9.2259683131730164</v>
      </c>
      <c r="D1565" s="11">
        <v>0.61707620713756151</v>
      </c>
      <c r="F1565" s="38"/>
    </row>
    <row r="1566" spans="3:6">
      <c r="C1566" s="38">
        <v>9.2568865941876979</v>
      </c>
      <c r="D1566" s="11">
        <v>0.62873947750479797</v>
      </c>
      <c r="F1566" s="38"/>
    </row>
    <row r="1567" spans="3:6">
      <c r="C1567" s="38">
        <v>9.3044842010090196</v>
      </c>
      <c r="D1567" s="11">
        <v>0.65953799284398107</v>
      </c>
      <c r="F1567" s="38"/>
    </row>
    <row r="1568" spans="3:6">
      <c r="C1568" s="38">
        <v>9.3476714995334742</v>
      </c>
      <c r="D1568" s="11">
        <v>0.69138138364187285</v>
      </c>
      <c r="F1568" s="38"/>
    </row>
    <row r="1569" spans="3:6">
      <c r="C1569" s="38">
        <v>9.3637529263599095</v>
      </c>
      <c r="D1569" s="11">
        <v>0.69523756449032781</v>
      </c>
      <c r="F1569" s="38"/>
    </row>
    <row r="1570" spans="3:6">
      <c r="C1570" s="38">
        <v>9.3950154743001377</v>
      </c>
      <c r="D1570" s="11">
        <v>0.70277836367559865</v>
      </c>
      <c r="F1570" s="38"/>
    </row>
    <row r="1571" spans="3:6">
      <c r="C1571" s="38">
        <v>9.2071646161269243</v>
      </c>
      <c r="D1571" s="11">
        <v>0.44062123257045199</v>
      </c>
      <c r="F1571" s="38"/>
    </row>
    <row r="1572" spans="3:6">
      <c r="C1572" s="38">
        <v>9.2417639924333859</v>
      </c>
      <c r="D1572" s="11">
        <v>0.43272279252096596</v>
      </c>
      <c r="F1572" s="38"/>
    </row>
    <row r="1573" spans="3:6">
      <c r="C1573" s="38">
        <v>9.2927856167360794</v>
      </c>
      <c r="D1573" s="11">
        <v>0.42106301691553688</v>
      </c>
      <c r="F1573" s="38"/>
    </row>
    <row r="1574" spans="3:6">
      <c r="C1574" s="38">
        <v>9.326679358137989</v>
      </c>
      <c r="D1574" s="11">
        <v>0.43594222426627771</v>
      </c>
      <c r="F1574" s="38"/>
    </row>
    <row r="1575" spans="3:6">
      <c r="C1575" s="38">
        <v>9.3507786663292336</v>
      </c>
      <c r="D1575" s="11">
        <v>0.45605185445971341</v>
      </c>
      <c r="F1575" s="38"/>
    </row>
    <row r="1576" spans="3:6">
      <c r="C1576" s="38">
        <v>9.4005082757428227</v>
      </c>
      <c r="D1576" s="11">
        <v>0.48013063278752083</v>
      </c>
      <c r="F1576" s="38"/>
    </row>
    <row r="1577" spans="3:6">
      <c r="C1577" s="38">
        <v>9.3884975550587058</v>
      </c>
      <c r="D1577" s="11">
        <v>0.50106547028857595</v>
      </c>
      <c r="F1577" s="38"/>
    </row>
    <row r="1578" spans="3:6">
      <c r="C1578" s="38">
        <v>9.3865969541973993</v>
      </c>
      <c r="D1578" s="11">
        <v>0.52274702319459776</v>
      </c>
      <c r="F1578" s="38"/>
    </row>
    <row r="1579" spans="3:6">
      <c r="C1579" s="38">
        <v>9.3898882602321443</v>
      </c>
      <c r="D1579" s="11">
        <v>0.53605122478237421</v>
      </c>
      <c r="F1579" s="38"/>
    </row>
    <row r="1580" spans="3:6">
      <c r="C1580" s="38">
        <v>9.419439223255873</v>
      </c>
      <c r="D1580" s="11">
        <v>0.55603246770046511</v>
      </c>
      <c r="F1580" s="38"/>
    </row>
    <row r="1581" spans="3:6">
      <c r="C1581" s="38">
        <v>9.4408569695741189</v>
      </c>
      <c r="D1581" s="11">
        <v>0.55572564035541983</v>
      </c>
      <c r="F1581" s="38"/>
    </row>
    <row r="1582" spans="3:6">
      <c r="C1582" s="38">
        <v>9.4780825586276425</v>
      </c>
      <c r="D1582" s="11">
        <v>0.55760993239515466</v>
      </c>
      <c r="F1582" s="38"/>
    </row>
    <row r="1583" spans="3:6">
      <c r="C1583" s="38">
        <v>9.5008345524941085</v>
      </c>
      <c r="D1583" s="11">
        <v>0.57693560874443273</v>
      </c>
      <c r="F1583" s="38"/>
    </row>
    <row r="1584" spans="3:6">
      <c r="C1584" s="38">
        <v>9.5055153663723129</v>
      </c>
      <c r="D1584" s="11">
        <v>0.58940496691364752</v>
      </c>
      <c r="F1584" s="38"/>
    </row>
    <row r="1585" spans="3:6">
      <c r="C1585" s="38">
        <v>9.4277889446258882</v>
      </c>
      <c r="D1585" s="11">
        <v>0.59575746645077698</v>
      </c>
      <c r="F1585" s="38"/>
    </row>
    <row r="1586" spans="3:6">
      <c r="C1586" s="38">
        <v>9.4454486088172764</v>
      </c>
      <c r="D1586" s="11">
        <v>0.60634465122924097</v>
      </c>
      <c r="F1586" s="38"/>
    </row>
    <row r="1587" spans="3:6">
      <c r="C1587" s="38">
        <v>7.9991001850542034</v>
      </c>
      <c r="D1587" s="11">
        <v>0.37479577205571984</v>
      </c>
      <c r="F1587" s="38"/>
    </row>
    <row r="1588" spans="3:6">
      <c r="C1588" s="38">
        <v>7.9689186445453792</v>
      </c>
      <c r="D1588" s="11">
        <v>0.38134315486393189</v>
      </c>
      <c r="F1588" s="38"/>
    </row>
    <row r="1589" spans="3:6">
      <c r="C1589" s="38">
        <v>7.8972551964348385</v>
      </c>
      <c r="D1589" s="11">
        <v>0.38436388948247324</v>
      </c>
      <c r="F1589" s="38"/>
    </row>
    <row r="1590" spans="3:6">
      <c r="C1590" s="38">
        <v>7.9244520940351419</v>
      </c>
      <c r="D1590" s="11">
        <v>0.38738462410101471</v>
      </c>
      <c r="F1590" s="38"/>
    </row>
    <row r="1591" spans="3:6">
      <c r="C1591" s="38">
        <v>7.9442618768155233</v>
      </c>
      <c r="D1591" s="11">
        <v>0.39400131892993845</v>
      </c>
      <c r="F1591" s="38"/>
    </row>
    <row r="1592" spans="3:6">
      <c r="C1592" s="38">
        <v>7.9924467092113813</v>
      </c>
      <c r="D1592" s="11">
        <v>0.40010434912726195</v>
      </c>
      <c r="F1592" s="38"/>
    </row>
    <row r="1593" spans="3:6">
      <c r="C1593" s="38">
        <v>8.0010765546442055</v>
      </c>
      <c r="D1593" s="11">
        <v>0.40626241465642221</v>
      </c>
      <c r="F1593" s="38"/>
    </row>
    <row r="1594" spans="3:6">
      <c r="C1594" s="38">
        <v>8.0122023112383918</v>
      </c>
      <c r="D1594" s="11">
        <v>0.41242048018558236</v>
      </c>
      <c r="F1594" s="38"/>
    </row>
    <row r="1595" spans="3:6">
      <c r="C1595" s="38">
        <v>8.0132377410592142</v>
      </c>
      <c r="D1595" s="11">
        <v>0.42609616996418576</v>
      </c>
      <c r="F1595" s="38"/>
    </row>
    <row r="1596" spans="3:6">
      <c r="C1596" s="38">
        <v>7.9699751545632793</v>
      </c>
      <c r="D1596" s="11">
        <v>0.44228396776702472</v>
      </c>
      <c r="F1596" s="38"/>
    </row>
    <row r="1597" spans="3:6">
      <c r="C1597" s="38">
        <v>7.996949379913624</v>
      </c>
      <c r="D1597" s="11">
        <v>0.45473939777486888</v>
      </c>
      <c r="F1597" s="38"/>
    </row>
    <row r="1598" spans="3:6">
      <c r="C1598" s="38">
        <v>7.9915202851403837</v>
      </c>
      <c r="D1598" s="11">
        <v>0.46715316905899223</v>
      </c>
      <c r="F1598" s="38"/>
    </row>
    <row r="1599" spans="3:6">
      <c r="C1599" s="38">
        <v>7.9886697335144472</v>
      </c>
      <c r="D1599" s="11">
        <v>0.48310259611043421</v>
      </c>
      <c r="F1599" s="38"/>
    </row>
    <row r="1600" spans="3:6">
      <c r="C1600" s="38">
        <v>7.956774555319563</v>
      </c>
      <c r="D1600" s="11">
        <v>0.49787693540427586</v>
      </c>
      <c r="F1600" s="38"/>
    </row>
    <row r="1601" spans="3:6">
      <c r="C1601" s="38">
        <v>7.938821111312401</v>
      </c>
      <c r="D1601" s="11">
        <v>0.51063559976437967</v>
      </c>
      <c r="F1601" s="38"/>
    </row>
    <row r="1602" spans="3:6">
      <c r="C1602" s="38">
        <v>7.9400359170540753</v>
      </c>
      <c r="D1602" s="11">
        <v>0.50356722115637598</v>
      </c>
      <c r="F1602" s="38"/>
    </row>
    <row r="1603" spans="3:6">
      <c r="C1603" s="38">
        <v>7.524004183899331</v>
      </c>
      <c r="D1603" s="11">
        <v>0.34263365745459384</v>
      </c>
      <c r="F1603" s="38"/>
    </row>
    <row r="1604" spans="3:6">
      <c r="C1604" s="38">
        <v>7.4719831074827257</v>
      </c>
      <c r="D1604" s="11">
        <v>0.43221453603309745</v>
      </c>
      <c r="F1604" s="38"/>
    </row>
    <row r="1605" spans="3:6">
      <c r="C1605" s="38">
        <v>7.4892361569495272</v>
      </c>
      <c r="D1605" s="11">
        <v>0.42015070332460719</v>
      </c>
      <c r="F1605" s="38"/>
    </row>
    <row r="1606" spans="3:6">
      <c r="C1606" s="38">
        <v>7.4231177729512368</v>
      </c>
      <c r="D1606" s="11">
        <v>0.45094183934969867</v>
      </c>
      <c r="F1606" s="38"/>
    </row>
    <row r="1607" spans="3:6">
      <c r="C1607" s="38">
        <v>7.3901003560924918</v>
      </c>
      <c r="D1607" s="11">
        <v>0.46433843386850027</v>
      </c>
      <c r="F1607" s="38"/>
    </row>
    <row r="1608" spans="3:6">
      <c r="C1608" s="38">
        <v>7.412916494403432</v>
      </c>
      <c r="D1608" s="11">
        <v>0.4810627591573805</v>
      </c>
      <c r="F1608" s="38"/>
    </row>
    <row r="1609" spans="3:6">
      <c r="C1609" s="38">
        <v>7.4743643447196657</v>
      </c>
      <c r="D1609" s="11">
        <v>0.45295932875829398</v>
      </c>
      <c r="F1609" s="38"/>
    </row>
    <row r="1610" spans="3:6">
      <c r="C1610" s="38">
        <v>7.5517876145638292</v>
      </c>
      <c r="D1610" s="11">
        <v>0.4642130310932458</v>
      </c>
      <c r="F1610" s="38"/>
    </row>
    <row r="1611" spans="3:6">
      <c r="C1611" s="38">
        <v>7.618516887472353</v>
      </c>
      <c r="D1611" s="11">
        <v>0.48023852191855432</v>
      </c>
      <c r="F1611" s="38"/>
    </row>
    <row r="1612" spans="3:6">
      <c r="C1612" s="38">
        <v>7.6924775719902012</v>
      </c>
      <c r="D1612" s="11">
        <v>0.47127369187273044</v>
      </c>
      <c r="F1612" s="38"/>
    </row>
    <row r="1613" spans="3:6">
      <c r="C1613" s="38">
        <v>7.7672420129732425</v>
      </c>
      <c r="D1613" s="11">
        <v>0.48715833483873194</v>
      </c>
      <c r="F1613" s="38"/>
    </row>
    <row r="1614" spans="3:6">
      <c r="C1614" s="38">
        <v>7.8166705420585538</v>
      </c>
      <c r="D1614" s="11">
        <v>0.5150824638066609</v>
      </c>
      <c r="F1614" s="38"/>
    </row>
    <row r="1615" spans="3:6">
      <c r="C1615" s="38">
        <v>7.8492946612674253</v>
      </c>
      <c r="D1615" s="11">
        <v>0.55129019810874369</v>
      </c>
      <c r="F1615" s="38"/>
    </row>
    <row r="1616" spans="3:6">
      <c r="C1616" s="38">
        <v>7.9259785935691376</v>
      </c>
      <c r="D1616" s="11">
        <v>0.56206091797030311</v>
      </c>
      <c r="F1616" s="38"/>
    </row>
    <row r="1617" spans="3:6">
      <c r="C1617" s="38">
        <v>7.8601433981459703</v>
      </c>
      <c r="D1617" s="11">
        <v>0.55485302980367246</v>
      </c>
      <c r="F1617" s="38"/>
    </row>
    <row r="1618" spans="3:6">
      <c r="C1618" s="38">
        <v>7.897301652802498</v>
      </c>
      <c r="D1618" s="11">
        <v>0.54729949954035984</v>
      </c>
      <c r="F1618" s="38"/>
    </row>
    <row r="1619" spans="3:6">
      <c r="C1619" s="38">
        <v>8.7627458584214715</v>
      </c>
      <c r="D1619" s="11">
        <v>0.411911340987828</v>
      </c>
      <c r="F1619" s="38"/>
    </row>
    <row r="1620" spans="3:6">
      <c r="C1620" s="38">
        <v>8.7692882301298365</v>
      </c>
      <c r="D1620" s="11">
        <v>0.41831184925432424</v>
      </c>
      <c r="F1620" s="38"/>
    </row>
    <row r="1621" spans="3:6">
      <c r="C1621" s="38">
        <v>8.7783363802721635</v>
      </c>
      <c r="D1621" s="11">
        <v>0.4086192469129889</v>
      </c>
      <c r="F1621" s="38"/>
    </row>
    <row r="1622" spans="3:6">
      <c r="C1622" s="38">
        <v>8.8064849141105412</v>
      </c>
      <c r="D1622" s="11">
        <v>0.39936156781322835</v>
      </c>
      <c r="F1622" s="38"/>
    </row>
    <row r="1623" spans="3:6">
      <c r="C1623" s="38">
        <v>8.8443229824164415</v>
      </c>
      <c r="D1623" s="11">
        <v>0.40970983778536385</v>
      </c>
      <c r="F1623" s="38"/>
    </row>
    <row r="1624" spans="3:6">
      <c r="C1624" s="38">
        <v>8.8848002324420445</v>
      </c>
      <c r="D1624" s="11">
        <v>0.42191516653303118</v>
      </c>
      <c r="F1624" s="38"/>
    </row>
    <row r="1625" spans="3:6">
      <c r="C1625" s="38">
        <v>8.8351494656867935</v>
      </c>
      <c r="D1625" s="11">
        <v>0.4375365213703491</v>
      </c>
      <c r="F1625" s="38"/>
    </row>
    <row r="1626" spans="3:6">
      <c r="C1626" s="38">
        <v>8.8408942443779157</v>
      </c>
      <c r="D1626" s="11">
        <v>0.45681203213973132</v>
      </c>
      <c r="F1626" s="38"/>
    </row>
    <row r="1627" spans="3:6">
      <c r="C1627" s="38">
        <v>8.8664300784981211</v>
      </c>
      <c r="D1627" s="11">
        <v>0.50063502909477153</v>
      </c>
      <c r="F1627" s="38"/>
    </row>
    <row r="1628" spans="3:6">
      <c r="C1628" s="38">
        <v>8.9046280483428806</v>
      </c>
      <c r="D1628" s="11">
        <v>0.49649808380909932</v>
      </c>
      <c r="F1628" s="38"/>
    </row>
    <row r="1629" spans="3:6">
      <c r="C1629" s="38">
        <v>8.9432968402243009</v>
      </c>
      <c r="D1629" s="11">
        <v>0.51802638305330739</v>
      </c>
      <c r="F1629" s="38"/>
    </row>
    <row r="1630" spans="3:6">
      <c r="C1630" s="38">
        <v>8.9808232274826096</v>
      </c>
      <c r="D1630" s="11">
        <v>0.55843812499485979</v>
      </c>
      <c r="F1630" s="38"/>
    </row>
    <row r="1631" spans="3:6">
      <c r="C1631" s="38">
        <v>9.0371796109373044</v>
      </c>
      <c r="D1631" s="11">
        <v>0.61277630619394874</v>
      </c>
      <c r="F1631" s="38"/>
    </row>
    <row r="1632" spans="3:6">
      <c r="C1632" s="38">
        <v>9.0833261550648619</v>
      </c>
      <c r="D1632" s="11">
        <v>0.62485097443291682</v>
      </c>
      <c r="F1632" s="38"/>
    </row>
    <row r="1633" spans="3:6">
      <c r="C1633" s="38">
        <v>9.0757422606533211</v>
      </c>
      <c r="D1633" s="11">
        <v>0.62447694910805696</v>
      </c>
      <c r="F1633" s="38"/>
    </row>
    <row r="1634" spans="3:6">
      <c r="C1634" s="38">
        <v>9.0988756857072115</v>
      </c>
      <c r="D1634" s="11">
        <v>0.64555665546333063</v>
      </c>
      <c r="F1634" s="38"/>
    </row>
    <row r="1635" spans="3:6">
      <c r="C1635" s="38">
        <v>7.5364257033226014</v>
      </c>
      <c r="D1635" s="11">
        <v>0.41555078706852783</v>
      </c>
      <c r="F1635" s="38"/>
    </row>
    <row r="1636" spans="3:6">
      <c r="C1636" s="38">
        <v>7.5529579508537052</v>
      </c>
      <c r="D1636" s="11">
        <v>0.41724716244875104</v>
      </c>
      <c r="F1636" s="38"/>
    </row>
    <row r="1637" spans="3:6">
      <c r="C1637" s="38">
        <v>7.5830187674683778</v>
      </c>
      <c r="D1637" s="11">
        <v>0.44693528577293457</v>
      </c>
      <c r="F1637" s="38"/>
    </row>
    <row r="1638" spans="3:6">
      <c r="C1638" s="38">
        <v>7.606670537494078</v>
      </c>
      <c r="D1638" s="11">
        <v>0.47243796715854791</v>
      </c>
      <c r="F1638" s="38"/>
    </row>
    <row r="1639" spans="3:6">
      <c r="C1639" s="38">
        <v>7.6262914359413267</v>
      </c>
      <c r="D1639" s="11">
        <v>0.49395421944912843</v>
      </c>
      <c r="F1639" s="38"/>
    </row>
    <row r="1640" spans="3:6">
      <c r="C1640" s="38">
        <v>7.6191766243992989</v>
      </c>
      <c r="D1640" s="11">
        <v>0.50938882956731546</v>
      </c>
      <c r="F1640" s="38"/>
    </row>
    <row r="1641" spans="3:6">
      <c r="C1641" s="38">
        <v>7.6356821188464039</v>
      </c>
      <c r="D1641" s="11">
        <v>0.50861114357381698</v>
      </c>
      <c r="F1641" s="38"/>
    </row>
    <row r="1642" spans="3:6">
      <c r="C1642" s="38">
        <v>7.6687867744488285</v>
      </c>
      <c r="D1642" s="11">
        <v>0.5180890407129819</v>
      </c>
      <c r="F1642" s="38"/>
    </row>
    <row r="1643" spans="3:6">
      <c r="C1643" s="38">
        <v>7.7231326483249214</v>
      </c>
      <c r="D1643" s="11">
        <v>0.5270119681825951</v>
      </c>
      <c r="F1643" s="38"/>
    </row>
    <row r="1644" spans="3:6">
      <c r="C1644" s="38">
        <v>7.810920267461448</v>
      </c>
      <c r="D1644" s="11">
        <v>0.5211644225700125</v>
      </c>
      <c r="F1644" s="38"/>
    </row>
    <row r="1645" spans="3:6">
      <c r="C1645" s="38">
        <v>7.8681838658647836</v>
      </c>
      <c r="D1645" s="11">
        <v>0.55312905684286973</v>
      </c>
      <c r="F1645" s="38"/>
    </row>
    <row r="1646" spans="3:6">
      <c r="C1646" s="38">
        <v>7.9380848195875151</v>
      </c>
      <c r="D1646" s="11">
        <v>0.58216238833297773</v>
      </c>
      <c r="F1646" s="38"/>
    </row>
    <row r="1647" spans="3:6">
      <c r="C1647" s="38">
        <v>8.0237245985866821</v>
      </c>
      <c r="D1647" s="11">
        <v>0.59369323276641084</v>
      </c>
      <c r="F1647" s="38"/>
    </row>
    <row r="1648" spans="3:6">
      <c r="C1648" s="38">
        <v>8.097274984059796</v>
      </c>
      <c r="D1648" s="11">
        <v>0.63968515451024588</v>
      </c>
      <c r="F1648" s="38"/>
    </row>
    <row r="1649" spans="3:6">
      <c r="C1649" s="38">
        <v>8.0704146263428242</v>
      </c>
      <c r="D1649" s="11">
        <v>0.65702643744857592</v>
      </c>
      <c r="F1649" s="38"/>
    </row>
    <row r="1650" spans="3:6">
      <c r="C1650" s="38">
        <v>8.1127887882876433</v>
      </c>
      <c r="D1650" s="11">
        <v>0.64084617312282277</v>
      </c>
      <c r="F1650" s="38"/>
    </row>
    <row r="1651" spans="3:6">
      <c r="C1651" s="38">
        <v>7.8573808481228493</v>
      </c>
      <c r="D1651" s="11">
        <v>0.43299363678629055</v>
      </c>
      <c r="F1651" s="38"/>
    </row>
    <row r="1652" spans="3:6">
      <c r="C1652" s="38">
        <v>7.9579259459269212</v>
      </c>
      <c r="D1652" s="11">
        <v>0.44023067800248483</v>
      </c>
      <c r="F1652" s="38"/>
    </row>
    <row r="1653" spans="3:6">
      <c r="C1653" s="38">
        <v>7.9211876898894094</v>
      </c>
      <c r="D1653" s="11">
        <v>0.45487642961592289</v>
      </c>
      <c r="F1653" s="38"/>
    </row>
    <row r="1654" spans="3:6">
      <c r="C1654" s="38">
        <v>7.9812432429640952</v>
      </c>
      <c r="D1654" s="11">
        <v>0.44492170037606221</v>
      </c>
      <c r="F1654" s="38"/>
    </row>
    <row r="1655" spans="3:6">
      <c r="C1655" s="38">
        <v>7.9732997869815927</v>
      </c>
      <c r="D1655" s="11">
        <v>0.45268452030009304</v>
      </c>
      <c r="F1655" s="38"/>
    </row>
    <row r="1656" spans="3:6">
      <c r="C1656" s="38">
        <v>7.9763428306183011</v>
      </c>
      <c r="D1656" s="11">
        <v>0.45132654262495558</v>
      </c>
      <c r="F1656" s="38"/>
    </row>
    <row r="1657" spans="3:6">
      <c r="C1657" s="38">
        <v>8.0368431051317533</v>
      </c>
      <c r="D1657" s="11">
        <v>0.46632437021893425</v>
      </c>
      <c r="F1657" s="38"/>
    </row>
    <row r="1658" spans="3:6">
      <c r="C1658" s="38">
        <v>8.0575304306415774</v>
      </c>
      <c r="D1658" s="11">
        <v>0.44659872528573374</v>
      </c>
      <c r="F1658" s="38"/>
    </row>
    <row r="1659" spans="3:6">
      <c r="C1659" s="38">
        <v>8.1070399985251402</v>
      </c>
      <c r="D1659" s="11">
        <v>0.44092277771553062</v>
      </c>
      <c r="F1659" s="38"/>
    </row>
    <row r="1660" spans="3:6">
      <c r="C1660" s="38">
        <v>8.1421684359328452</v>
      </c>
      <c r="D1660" s="11">
        <v>0.44673237236071295</v>
      </c>
      <c r="F1660" s="38"/>
    </row>
    <row r="1661" spans="3:6">
      <c r="C1661" s="38">
        <v>8.1595687037766869</v>
      </c>
      <c r="D1661" s="11">
        <v>0.43516439828287756</v>
      </c>
      <c r="F1661" s="38"/>
    </row>
    <row r="1662" spans="3:6">
      <c r="C1662" s="38">
        <v>8.2221243300035383</v>
      </c>
      <c r="D1662" s="11">
        <v>0.44900457652775516</v>
      </c>
      <c r="F1662" s="38"/>
    </row>
    <row r="1663" spans="3:6">
      <c r="C1663" s="38">
        <v>8.2364564608689275</v>
      </c>
      <c r="D1663" s="11">
        <v>0.48812995510288471</v>
      </c>
      <c r="F1663" s="38"/>
    </row>
    <row r="1664" spans="3:6">
      <c r="C1664" s="38">
        <v>8.2783395680815062</v>
      </c>
      <c r="D1664" s="11">
        <v>0.49508553635730396</v>
      </c>
      <c r="F1664" s="38"/>
    </row>
    <row r="1665" spans="3:6">
      <c r="C1665" s="38">
        <v>8.3141515710702105</v>
      </c>
      <c r="D1665" s="11">
        <v>0.5159214233216054</v>
      </c>
      <c r="F1665" s="38"/>
    </row>
    <row r="1666" spans="3:6">
      <c r="C1666" s="38">
        <v>8.3446532897854961</v>
      </c>
      <c r="D1666" s="11">
        <v>0.5223972091112824</v>
      </c>
      <c r="F1666" s="38"/>
    </row>
    <row r="1667" spans="3:6">
      <c r="C1667" s="38">
        <v>5.9988952102498327</v>
      </c>
      <c r="D1667" s="11">
        <v>0.34177440052436708</v>
      </c>
      <c r="F1667" s="38"/>
    </row>
    <row r="1668" spans="3:6">
      <c r="C1668" s="38">
        <v>6.0402721217338007</v>
      </c>
      <c r="D1668" s="11">
        <v>0.35606372321802776</v>
      </c>
      <c r="F1668" s="38"/>
    </row>
    <row r="1669" spans="3:6">
      <c r="C1669" s="38">
        <v>6.1103215314950843</v>
      </c>
      <c r="D1669" s="11">
        <v>0.33790585077402474</v>
      </c>
      <c r="F1669" s="38"/>
    </row>
    <row r="1670" spans="3:6">
      <c r="C1670" s="38">
        <v>6.1869338462476904</v>
      </c>
      <c r="D1670" s="11">
        <v>0.33678090592744786</v>
      </c>
      <c r="F1670" s="38"/>
    </row>
    <row r="1671" spans="3:6">
      <c r="C1671" s="38">
        <v>6.2394430769809066</v>
      </c>
      <c r="D1671" s="11">
        <v>0.36676278973916143</v>
      </c>
      <c r="F1671" s="38"/>
    </row>
    <row r="1672" spans="3:6">
      <c r="C1672" s="38">
        <v>6.2240986269065672</v>
      </c>
      <c r="D1672" s="11">
        <v>0.3840255809423252</v>
      </c>
      <c r="F1672" s="38"/>
    </row>
    <row r="1673" spans="3:6">
      <c r="C1673" s="38">
        <v>6.3096635884091157</v>
      </c>
      <c r="D1673" s="11">
        <v>0.42089174684103059</v>
      </c>
      <c r="F1673" s="38"/>
    </row>
    <row r="1674" spans="3:6">
      <c r="C1674" s="38">
        <v>6.367152069010225</v>
      </c>
      <c r="D1674" s="11">
        <v>0.4152217696804712</v>
      </c>
      <c r="F1674" s="38"/>
    </row>
    <row r="1675" spans="3:6">
      <c r="C1675" s="38">
        <v>6.3987927731924925</v>
      </c>
      <c r="D1675" s="11">
        <v>0.42169864202967805</v>
      </c>
      <c r="F1675" s="38"/>
    </row>
    <row r="1676" spans="3:6">
      <c r="C1676" s="38">
        <v>6.4483881518449504</v>
      </c>
      <c r="D1676" s="11">
        <v>0.41166681607200367</v>
      </c>
      <c r="F1676" s="38"/>
    </row>
    <row r="1677" spans="3:6">
      <c r="C1677" s="38">
        <v>6.5034718946367969</v>
      </c>
      <c r="D1677" s="11">
        <v>0.41060948366323091</v>
      </c>
      <c r="F1677" s="38"/>
    </row>
    <row r="1678" spans="3:6">
      <c r="C1678" s="38">
        <v>6.562124230210256</v>
      </c>
      <c r="D1678" s="11">
        <v>0.41096328887156452</v>
      </c>
      <c r="F1678" s="38"/>
    </row>
    <row r="1679" spans="3:6">
      <c r="C1679" s="38">
        <v>6.6085394192287836</v>
      </c>
      <c r="D1679" s="11">
        <v>0.4266429583353038</v>
      </c>
      <c r="F1679" s="38"/>
    </row>
    <row r="1680" spans="3:6">
      <c r="C1680" s="38">
        <v>6.6505603774612529</v>
      </c>
      <c r="D1680" s="11">
        <v>0.43828155825247228</v>
      </c>
      <c r="F1680" s="38"/>
    </row>
    <row r="1681" spans="3:6">
      <c r="C1681" s="38">
        <v>6.6893716451385208</v>
      </c>
      <c r="D1681" s="11">
        <v>0.45239424198227118</v>
      </c>
      <c r="F1681" s="38"/>
    </row>
    <row r="1682" spans="3:6">
      <c r="C1682" s="38">
        <v>6.7369384615025849</v>
      </c>
      <c r="D1682" s="11">
        <v>0.45337725313119343</v>
      </c>
      <c r="F1682" s="38"/>
    </row>
    <row r="1683" spans="3:6">
      <c r="C1683" s="38">
        <v>8.3938899914701093</v>
      </c>
      <c r="D1683" s="11">
        <v>0.46194679261505411</v>
      </c>
      <c r="F1683" s="38"/>
    </row>
    <row r="1684" spans="3:6">
      <c r="C1684" s="38">
        <v>8.4006371534678834</v>
      </c>
      <c r="D1684" s="11">
        <v>0.46734643308665746</v>
      </c>
      <c r="F1684" s="38"/>
    </row>
    <row r="1685" spans="3:6">
      <c r="C1685" s="38">
        <v>8.4173399239678641</v>
      </c>
      <c r="D1685" s="11">
        <v>0.46825768056510503</v>
      </c>
      <c r="F1685" s="38"/>
    </row>
    <row r="1686" spans="3:6">
      <c r="C1686" s="38">
        <v>8.4255931954240939</v>
      </c>
      <c r="D1686" s="11">
        <v>0.48930481192907282</v>
      </c>
      <c r="F1686" s="38"/>
    </row>
    <row r="1687" spans="3:6">
      <c r="C1687" s="38">
        <v>8.4356037222455136</v>
      </c>
      <c r="D1687" s="11">
        <v>0.48105923948987095</v>
      </c>
      <c r="F1687" s="38"/>
    </row>
    <row r="1688" spans="3:6">
      <c r="C1688" s="38">
        <v>8.4480340843918871</v>
      </c>
      <c r="D1688" s="11">
        <v>0.47894109790679462</v>
      </c>
      <c r="F1688" s="38"/>
    </row>
    <row r="1689" spans="3:6">
      <c r="C1689" s="38">
        <v>8.4392401083540367</v>
      </c>
      <c r="D1689" s="11">
        <v>0.47580128141031636</v>
      </c>
      <c r="F1689" s="38"/>
    </row>
    <row r="1690" spans="3:6">
      <c r="C1690" s="38">
        <v>8.4665109178638769</v>
      </c>
      <c r="D1690" s="11">
        <v>0.48210812656670388</v>
      </c>
      <c r="F1690" s="38"/>
    </row>
    <row r="1691" spans="3:6">
      <c r="C1691" s="38">
        <v>8.4891697085102162</v>
      </c>
      <c r="D1691" s="11">
        <v>0.50260579341046963</v>
      </c>
      <c r="F1691" s="38"/>
    </row>
    <row r="1692" spans="3:6">
      <c r="C1692" s="38">
        <v>8.5861692769695175</v>
      </c>
      <c r="D1692" s="11">
        <v>0.48958464419649306</v>
      </c>
      <c r="F1692" s="38"/>
    </row>
    <row r="1693" spans="3:6">
      <c r="C1693" s="38">
        <v>8.5921469852164094</v>
      </c>
      <c r="D1693" s="11">
        <v>0.49601975044283553</v>
      </c>
      <c r="F1693" s="38"/>
    </row>
    <row r="1694" spans="3:6">
      <c r="C1694" s="38">
        <v>8.6411518588393896</v>
      </c>
      <c r="D1694" s="11">
        <v>0.51272872890792065</v>
      </c>
      <c r="F1694" s="38"/>
    </row>
    <row r="1695" spans="3:6">
      <c r="C1695" s="38">
        <v>8.6739592814900028</v>
      </c>
      <c r="D1695" s="11">
        <v>0.5471865371479061</v>
      </c>
      <c r="F1695" s="38"/>
    </row>
    <row r="1696" spans="3:6">
      <c r="C1696" s="38">
        <v>8.6964582340441261</v>
      </c>
      <c r="D1696" s="11">
        <v>0.55653523145380857</v>
      </c>
      <c r="F1696" s="38"/>
    </row>
    <row r="1697" spans="3:6">
      <c r="C1697" s="38">
        <v>8.6691877788543596</v>
      </c>
      <c r="D1697" s="11">
        <v>0.55820207491454876</v>
      </c>
      <c r="F1697" s="38"/>
    </row>
    <row r="1698" spans="3:6">
      <c r="C1698" s="38">
        <v>8.6929945660418184</v>
      </c>
      <c r="D1698" s="11">
        <v>0.55582730317834605</v>
      </c>
      <c r="F1698" s="38"/>
    </row>
    <row r="1699" spans="3:6">
      <c r="C1699" s="38">
        <v>6.6953569332412819</v>
      </c>
      <c r="D1699" s="11">
        <v>0.36434416929188262</v>
      </c>
      <c r="F1699" s="38"/>
    </row>
    <row r="1700" spans="3:6">
      <c r="C1700" s="38">
        <v>6.7223267127583775</v>
      </c>
      <c r="D1700" s="11">
        <v>0.36987232189452107</v>
      </c>
      <c r="F1700" s="38"/>
    </row>
    <row r="1701" spans="3:6">
      <c r="C1701" s="38">
        <v>6.7467303849114266</v>
      </c>
      <c r="D1701" s="11">
        <v>0.38158236676599339</v>
      </c>
      <c r="F1701" s="38"/>
    </row>
    <row r="1702" spans="3:6">
      <c r="C1702" s="38">
        <v>6.7518596659182775</v>
      </c>
      <c r="D1702" s="11">
        <v>0.37629241163746574</v>
      </c>
      <c r="F1702" s="38"/>
    </row>
    <row r="1703" spans="3:6">
      <c r="C1703" s="38">
        <v>6.7709049952439848</v>
      </c>
      <c r="D1703" s="11">
        <v>0.36856060742408658</v>
      </c>
      <c r="F1703" s="38"/>
    </row>
    <row r="1704" spans="3:6">
      <c r="C1704" s="38">
        <v>6.8075159485174392</v>
      </c>
      <c r="D1704" s="11">
        <v>0.3538542843744375</v>
      </c>
      <c r="F1704" s="38"/>
    </row>
    <row r="1705" spans="3:6">
      <c r="C1705" s="38">
        <v>6.8314712331048275</v>
      </c>
      <c r="D1705" s="11">
        <v>0.34064637640576068</v>
      </c>
      <c r="F1705" s="38"/>
    </row>
    <row r="1706" spans="3:6">
      <c r="C1706" s="38">
        <v>6.8103466921648863</v>
      </c>
      <c r="D1706" s="11">
        <v>0.3299482643840051</v>
      </c>
      <c r="F1706" s="38"/>
    </row>
    <row r="1707" spans="3:6">
      <c r="C1707" s="38">
        <v>6.8273758738758845</v>
      </c>
      <c r="D1707" s="11">
        <v>0.32339797955381161</v>
      </c>
      <c r="F1707" s="38"/>
    </row>
    <row r="1708" spans="3:6">
      <c r="C1708" s="38">
        <v>6.8521759796742359</v>
      </c>
      <c r="D1708" s="11">
        <v>0.31493016680436969</v>
      </c>
      <c r="F1708" s="38"/>
    </row>
    <row r="1709" spans="3:6">
      <c r="C1709" s="38">
        <v>6.8626819412793685</v>
      </c>
      <c r="D1709" s="11">
        <v>0.30442176439741098</v>
      </c>
      <c r="F1709" s="38"/>
    </row>
    <row r="1710" spans="3:6">
      <c r="C1710" s="38">
        <v>6.879645874517716</v>
      </c>
      <c r="D1710" s="11">
        <v>0.32861706893195136</v>
      </c>
      <c r="F1710" s="38"/>
    </row>
    <row r="1711" spans="3:6">
      <c r="C1711" s="38">
        <v>6.8937150885941323</v>
      </c>
      <c r="D1711" s="11">
        <v>0.34514021283674401</v>
      </c>
      <c r="F1711" s="38"/>
    </row>
    <row r="1712" spans="3:6">
      <c r="C1712" s="38">
        <v>6.927514333163117</v>
      </c>
      <c r="D1712" s="11">
        <v>0.35384165563731867</v>
      </c>
      <c r="F1712" s="38"/>
    </row>
    <row r="1713" spans="3:6">
      <c r="C1713" s="38">
        <v>6.9551531682850323</v>
      </c>
      <c r="D1713" s="11">
        <v>0.37640275391088013</v>
      </c>
      <c r="F1713" s="38"/>
    </row>
    <row r="1714" spans="3:6">
      <c r="C1714" s="38">
        <v>6.9716420935172909</v>
      </c>
      <c r="D1714" s="11">
        <v>0.37393968729973875</v>
      </c>
      <c r="F1714" s="38"/>
    </row>
    <row r="1715" spans="3:6">
      <c r="C1715" s="38">
        <v>10.256337602654614</v>
      </c>
      <c r="D1715" s="11">
        <v>0.62082685740264409</v>
      </c>
      <c r="F1715" s="38"/>
    </row>
    <row r="1716" spans="3:6">
      <c r="C1716" s="38">
        <v>10.286153210938357</v>
      </c>
      <c r="D1716" s="11">
        <v>0.63424282853145419</v>
      </c>
      <c r="F1716" s="38"/>
    </row>
    <row r="1717" spans="3:6">
      <c r="C1717" s="38">
        <v>10.322264276030149</v>
      </c>
      <c r="D1717" s="11">
        <v>0.64745682492913215</v>
      </c>
      <c r="F1717" s="38"/>
    </row>
    <row r="1718" spans="3:6">
      <c r="C1718" s="38">
        <v>10.35493555791845</v>
      </c>
      <c r="D1718" s="11">
        <v>0.66166970201054209</v>
      </c>
      <c r="F1718" s="38"/>
    </row>
    <row r="1719" spans="3:6">
      <c r="C1719" s="38">
        <v>10.393923271188948</v>
      </c>
      <c r="D1719" s="11">
        <v>0.69929010061521535</v>
      </c>
      <c r="F1719" s="38"/>
    </row>
    <row r="1720" spans="3:6">
      <c r="C1720" s="38">
        <v>10.424984938244245</v>
      </c>
      <c r="D1720" s="11">
        <v>0.73912042052549909</v>
      </c>
      <c r="F1720" s="38"/>
    </row>
    <row r="1721" spans="3:6">
      <c r="C1721" s="38">
        <v>10.43651166731134</v>
      </c>
      <c r="D1721" s="11">
        <v>0.76488185016648491</v>
      </c>
      <c r="F1721" s="38"/>
    </row>
    <row r="1722" spans="3:6">
      <c r="C1722" s="38">
        <v>10.430888170781216</v>
      </c>
      <c r="D1722" s="11">
        <v>0.77342595220640054</v>
      </c>
      <c r="F1722" s="38"/>
    </row>
    <row r="1723" spans="3:6">
      <c r="C1723" s="38">
        <v>10.42952073103999</v>
      </c>
      <c r="D1723" s="11">
        <v>0.77956623773334877</v>
      </c>
      <c r="F1723" s="38"/>
    </row>
    <row r="1724" spans="3:6">
      <c r="C1724" s="38">
        <v>10.448165320492832</v>
      </c>
      <c r="D1724" s="11">
        <v>0.79489995144919112</v>
      </c>
      <c r="F1724" s="38"/>
    </row>
    <row r="1725" spans="3:6">
      <c r="C1725" s="38">
        <v>10.466085354098935</v>
      </c>
      <c r="D1725" s="11">
        <v>0.78631373563192575</v>
      </c>
      <c r="F1725" s="38"/>
    </row>
    <row r="1726" spans="3:6">
      <c r="C1726" s="38">
        <v>10.497857438385106</v>
      </c>
      <c r="D1726" s="11">
        <v>0.79568921448238994</v>
      </c>
      <c r="F1726" s="38"/>
    </row>
    <row r="1727" spans="3:6">
      <c r="C1727" s="38">
        <v>10.531175958089909</v>
      </c>
      <c r="D1727" s="11">
        <v>0.793934147343901</v>
      </c>
      <c r="F1727" s="38"/>
    </row>
    <row r="1728" spans="3:6">
      <c r="C1728" s="38">
        <v>10.547044566062178</v>
      </c>
      <c r="D1728" s="11">
        <v>0.80618818530348535</v>
      </c>
      <c r="F1728" s="38"/>
    </row>
    <row r="1729" spans="3:6">
      <c r="C1729" s="38">
        <v>10.501169652540076</v>
      </c>
      <c r="D1729" s="11">
        <v>0.80350792274420146</v>
      </c>
      <c r="F1729" s="38"/>
    </row>
    <row r="1730" spans="3:6">
      <c r="C1730" s="38">
        <v>10.519131486475919</v>
      </c>
      <c r="D1730" s="11">
        <v>0.79071902526172277</v>
      </c>
      <c r="F1730" s="38"/>
    </row>
    <row r="1731" spans="3:6">
      <c r="C1731" s="38">
        <v>9.9354507006005974</v>
      </c>
      <c r="D1731" s="11">
        <v>0.69136767456833803</v>
      </c>
      <c r="F1731" s="38"/>
    </row>
    <row r="1732" spans="3:6">
      <c r="C1732" s="38">
        <v>9.9532112630184386</v>
      </c>
      <c r="D1732" s="11">
        <v>0.70554380720987875</v>
      </c>
      <c r="F1732" s="38"/>
    </row>
    <row r="1733" spans="3:6">
      <c r="C1733" s="38">
        <v>9.9568885690596094</v>
      </c>
      <c r="D1733" s="11">
        <v>0.72216900600453482</v>
      </c>
      <c r="F1733" s="38"/>
    </row>
    <row r="1734" spans="3:6">
      <c r="C1734" s="38">
        <v>9.9531812300989841</v>
      </c>
      <c r="D1734" s="11">
        <v>0.73059481904714829</v>
      </c>
      <c r="F1734" s="38"/>
    </row>
    <row r="1735" spans="3:6">
      <c r="C1735" s="38">
        <v>9.9992809651372117</v>
      </c>
      <c r="D1735" s="11">
        <v>0.77068998280938139</v>
      </c>
      <c r="F1735" s="38"/>
    </row>
    <row r="1736" spans="3:6">
      <c r="C1736" s="38">
        <v>10.01666348607567</v>
      </c>
      <c r="D1736" s="11">
        <v>0.77525040803904599</v>
      </c>
      <c r="F1736" s="38"/>
    </row>
    <row r="1737" spans="3:6">
      <c r="C1737" s="38">
        <v>10.04529063684515</v>
      </c>
      <c r="D1737" s="11">
        <v>0.80364647558684643</v>
      </c>
      <c r="F1737" s="38"/>
    </row>
    <row r="1738" spans="3:6">
      <c r="C1738" s="38">
        <v>10.075588252026423</v>
      </c>
      <c r="D1738" s="11">
        <v>0.80663899583003729</v>
      </c>
      <c r="F1738" s="38"/>
    </row>
    <row r="1739" spans="3:6">
      <c r="C1739" s="38">
        <v>10.09787881441985</v>
      </c>
      <c r="D1739" s="11">
        <v>0.8160105454670491</v>
      </c>
      <c r="F1739" s="38"/>
    </row>
    <row r="1740" spans="3:6">
      <c r="C1740" s="38">
        <v>10.118963217553967</v>
      </c>
      <c r="D1740" s="11">
        <v>0.83796193080884362</v>
      </c>
      <c r="F1740" s="38"/>
    </row>
    <row r="1741" spans="3:6">
      <c r="C1741" s="38">
        <v>10.138751973277524</v>
      </c>
      <c r="D1741" s="11">
        <v>0.85167906360083323</v>
      </c>
      <c r="F1741" s="38"/>
    </row>
    <row r="1742" spans="3:6">
      <c r="C1742" s="38">
        <v>10.135100393694456</v>
      </c>
      <c r="D1742" s="11">
        <v>0.85228567260768251</v>
      </c>
      <c r="F1742" s="38"/>
    </row>
    <row r="1743" spans="3:6">
      <c r="C1743" s="38">
        <v>10.153683900294157</v>
      </c>
      <c r="D1743" s="11">
        <v>0.84881344995507357</v>
      </c>
      <c r="F1743" s="38"/>
    </row>
    <row r="1744" spans="3:6">
      <c r="C1744" s="38">
        <v>10.130130757935866</v>
      </c>
      <c r="D1744" s="11">
        <v>0.84385106326101722</v>
      </c>
      <c r="F1744" s="38"/>
    </row>
    <row r="1745" spans="3:6">
      <c r="C1745" s="38">
        <v>10.114810380064263</v>
      </c>
      <c r="D1745" s="11">
        <v>0.84708916778799292</v>
      </c>
      <c r="F1745" s="38"/>
    </row>
    <row r="1746" spans="3:6">
      <c r="C1746" s="38">
        <v>10.131272852674707</v>
      </c>
      <c r="D1746" s="11">
        <v>0.84696827612399106</v>
      </c>
      <c r="F1746" s="38"/>
    </row>
    <row r="1747" spans="3:6">
      <c r="C1747" s="38">
        <v>7.5076822379653176</v>
      </c>
      <c r="D1747" s="11">
        <v>0.34462788834992036</v>
      </c>
      <c r="F1747" s="38"/>
    </row>
    <row r="1748" spans="3:6">
      <c r="C1748" s="38">
        <v>7.5485520264103032</v>
      </c>
      <c r="D1748" s="11">
        <v>0.40284311825348668</v>
      </c>
      <c r="F1748" s="38"/>
    </row>
    <row r="1749" spans="3:6">
      <c r="C1749" s="38">
        <v>7.5681638516094552</v>
      </c>
      <c r="D1749" s="11">
        <v>0.39876921260023174</v>
      </c>
      <c r="F1749" s="38"/>
    </row>
    <row r="1750" spans="3:6">
      <c r="C1750" s="38">
        <v>7.5866133866017069</v>
      </c>
      <c r="D1750" s="11">
        <v>0.40372155252997327</v>
      </c>
      <c r="F1750" s="38"/>
    </row>
    <row r="1751" spans="3:6">
      <c r="C1751" s="38">
        <v>7.6377837996245725</v>
      </c>
      <c r="D1751" s="11">
        <v>0.41124284831378871</v>
      </c>
      <c r="F1751" s="38"/>
    </row>
    <row r="1752" spans="3:6">
      <c r="C1752" s="38">
        <v>7.6622076682653688</v>
      </c>
      <c r="D1752" s="11">
        <v>0.43279090450703628</v>
      </c>
      <c r="F1752" s="38"/>
    </row>
    <row r="1753" spans="3:6">
      <c r="C1753" s="38">
        <v>7.6766371351658851</v>
      </c>
      <c r="D1753" s="11">
        <v>0.44438777308614413</v>
      </c>
      <c r="F1753" s="38"/>
    </row>
    <row r="1754" spans="3:6">
      <c r="C1754" s="38">
        <v>7.670346555248452</v>
      </c>
      <c r="D1754" s="11">
        <v>0.46382283672143698</v>
      </c>
      <c r="F1754" s="38"/>
    </row>
    <row r="1755" spans="3:6">
      <c r="C1755" s="38">
        <v>7.682115608477714</v>
      </c>
      <c r="D1755" s="11">
        <v>0.47490033879664589</v>
      </c>
      <c r="F1755" s="38"/>
    </row>
    <row r="1756" spans="3:6">
      <c r="C1756" s="38">
        <v>7.7210944112415563</v>
      </c>
      <c r="D1756" s="11">
        <v>0.4759918045294394</v>
      </c>
      <c r="F1756" s="38"/>
    </row>
    <row r="1757" spans="3:6">
      <c r="C1757" s="38">
        <v>7.7503311189091972</v>
      </c>
      <c r="D1757" s="11">
        <v>0.48464019006884174</v>
      </c>
      <c r="F1757" s="38"/>
    </row>
    <row r="1758" spans="3:6">
      <c r="C1758" s="38">
        <v>7.7759590630071029</v>
      </c>
      <c r="D1758" s="11">
        <v>0.50458585929900657</v>
      </c>
      <c r="F1758" s="38"/>
    </row>
    <row r="1759" spans="3:6">
      <c r="C1759" s="38">
        <v>7.7943292117270522</v>
      </c>
      <c r="D1759" s="11">
        <v>0.52223444679293629</v>
      </c>
      <c r="F1759" s="38"/>
    </row>
    <row r="1760" spans="3:6">
      <c r="C1760" s="38">
        <v>7.8538987177397948</v>
      </c>
      <c r="D1760" s="11">
        <v>0.52005078679118955</v>
      </c>
      <c r="F1760" s="38"/>
    </row>
    <row r="1761" spans="3:6">
      <c r="C1761" s="38">
        <v>7.7825766669760155</v>
      </c>
      <c r="D1761" s="11">
        <v>0.5048094339923358</v>
      </c>
      <c r="F1761" s="38"/>
    </row>
    <row r="1762" spans="3:6">
      <c r="C1762" s="38">
        <v>7.8040182885076259</v>
      </c>
      <c r="D1762" s="11">
        <v>0.49614039387940689</v>
      </c>
      <c r="F1762" s="38"/>
    </row>
    <row r="1763" spans="3:6">
      <c r="C1763" s="38">
        <v>6.412587617393938</v>
      </c>
      <c r="D1763" s="11">
        <v>0.32561227454899616</v>
      </c>
      <c r="F1763" s="38"/>
    </row>
    <row r="1764" spans="3:6">
      <c r="C1764" s="38">
        <v>6.4123844221939885</v>
      </c>
      <c r="D1764" s="11">
        <v>0.32971124862653223</v>
      </c>
      <c r="F1764" s="38"/>
    </row>
    <row r="1765" spans="3:6">
      <c r="C1765" s="38">
        <v>6.4053733723358111</v>
      </c>
      <c r="D1765" s="11">
        <v>0.32132370490292361</v>
      </c>
      <c r="F1765" s="38"/>
    </row>
    <row r="1766" spans="3:6">
      <c r="C1766" s="38">
        <v>6.4701986003022727</v>
      </c>
      <c r="D1766" s="11">
        <v>0.31343616117931483</v>
      </c>
      <c r="F1766" s="38"/>
    </row>
    <row r="1767" spans="3:6">
      <c r="C1767" s="38">
        <v>6.4302909899484257</v>
      </c>
      <c r="D1767" s="11">
        <v>0.34050862659533804</v>
      </c>
      <c r="F1767" s="38"/>
    </row>
    <row r="1768" spans="3:6">
      <c r="C1768" s="38">
        <v>6.3821137435411499</v>
      </c>
      <c r="D1768" s="11">
        <v>0.34856805625514187</v>
      </c>
      <c r="F1768" s="38"/>
    </row>
    <row r="1769" spans="3:6">
      <c r="C1769" s="38">
        <v>6.4171086939331774</v>
      </c>
      <c r="D1769" s="11">
        <v>0.36127393204164593</v>
      </c>
      <c r="F1769" s="38"/>
    </row>
    <row r="1770" spans="3:6">
      <c r="C1770" s="38">
        <v>6.4131775229480059</v>
      </c>
      <c r="D1770" s="11">
        <v>0.3561313813664298</v>
      </c>
      <c r="F1770" s="38"/>
    </row>
    <row r="1771" spans="3:6">
      <c r="C1771" s="38">
        <v>6.4309678230588707</v>
      </c>
      <c r="D1771" s="11">
        <v>0.39139850867908293</v>
      </c>
      <c r="F1771" s="38"/>
    </row>
    <row r="1772" spans="3:6">
      <c r="C1772" s="38">
        <v>6.3971049605729373</v>
      </c>
      <c r="D1772" s="11">
        <v>0.38292498834167038</v>
      </c>
      <c r="F1772" s="38"/>
    </row>
    <row r="1773" spans="3:6">
      <c r="C1773" s="38">
        <v>6.4049106917606506</v>
      </c>
      <c r="D1773" s="11">
        <v>0.38371992686319395</v>
      </c>
      <c r="F1773" s="38"/>
    </row>
    <row r="1774" spans="3:6">
      <c r="C1774" s="38">
        <v>6.4236966433331393</v>
      </c>
      <c r="D1774" s="11">
        <v>0.37527594775809908</v>
      </c>
      <c r="F1774" s="38"/>
    </row>
    <row r="1775" spans="3:6">
      <c r="C1775" s="38">
        <v>6.4175328322873666</v>
      </c>
      <c r="D1775" s="11">
        <v>0.37803150697125271</v>
      </c>
      <c r="F1775" s="38"/>
    </row>
    <row r="1776" spans="3:6">
      <c r="C1776" s="38">
        <v>6.469131315677755</v>
      </c>
      <c r="D1776" s="11">
        <v>0.38109212252171687</v>
      </c>
      <c r="F1776" s="38"/>
    </row>
    <row r="1777" spans="3:6">
      <c r="C1777" s="38">
        <v>7.1308988302963465</v>
      </c>
      <c r="D1777" s="11">
        <v>0.37346969861832491</v>
      </c>
      <c r="F1777" s="38"/>
    </row>
    <row r="1778" spans="3:6">
      <c r="C1778" s="38">
        <v>7.1555850790302964</v>
      </c>
      <c r="D1778" s="11">
        <v>0.3691750016275529</v>
      </c>
      <c r="F1778" s="38"/>
    </row>
    <row r="1779" spans="3:6">
      <c r="C1779" s="38">
        <v>7.254819727985085</v>
      </c>
      <c r="D1779" s="11">
        <v>0.28701519329835107</v>
      </c>
      <c r="F1779" s="38"/>
    </row>
    <row r="1780" spans="3:6">
      <c r="C1780" s="38">
        <v>7.2722149912854288</v>
      </c>
      <c r="D1780" s="11">
        <v>0.28600863015455008</v>
      </c>
      <c r="F1780" s="38"/>
    </row>
    <row r="1781" spans="3:6">
      <c r="C1781" s="38">
        <v>7.2742987329399575</v>
      </c>
      <c r="D1781" s="11">
        <v>0.33156341570089803</v>
      </c>
      <c r="F1781" s="38"/>
    </row>
    <row r="1782" spans="3:6">
      <c r="C1782" s="38">
        <v>7.2684637631227123</v>
      </c>
      <c r="D1782" s="11">
        <v>0.34762282769935637</v>
      </c>
      <c r="F1782" s="38"/>
    </row>
    <row r="1783" spans="3:6">
      <c r="C1783" s="38">
        <v>7.2550062245991933</v>
      </c>
      <c r="D1783" s="11">
        <v>0.36241737062345813</v>
      </c>
      <c r="F1783" s="38"/>
    </row>
    <row r="1784" spans="3:6">
      <c r="C1784" s="38">
        <v>7.2832238744555102</v>
      </c>
      <c r="D1784" s="11">
        <v>0.34851884767505825</v>
      </c>
      <c r="F1784" s="38"/>
    </row>
    <row r="1785" spans="3:6">
      <c r="C1785" s="38">
        <v>7.2894158602738379</v>
      </c>
      <c r="D1785" s="11">
        <v>0.33073721888612145</v>
      </c>
      <c r="F1785" s="38"/>
    </row>
    <row r="1786" spans="3:6">
      <c r="C1786" s="38">
        <v>7.2805142142346204</v>
      </c>
      <c r="D1786" s="11">
        <v>0.33807310468269353</v>
      </c>
      <c r="F1786" s="38"/>
    </row>
    <row r="1787" spans="3:6">
      <c r="C1787" s="38">
        <v>7.3543569573836747</v>
      </c>
      <c r="D1787" s="11">
        <v>0.33564829546106917</v>
      </c>
      <c r="F1787" s="38"/>
    </row>
    <row r="1788" spans="3:6">
      <c r="C1788" s="38">
        <v>7.4310181761203005</v>
      </c>
      <c r="D1788" s="11">
        <v>0.3362707168836318</v>
      </c>
      <c r="F1788" s="38"/>
    </row>
    <row r="1789" spans="3:6">
      <c r="C1789" s="38">
        <v>7.4596532275767578</v>
      </c>
      <c r="D1789" s="11">
        <v>0.33896576196664518</v>
      </c>
      <c r="F1789" s="38"/>
    </row>
    <row r="1790" spans="3:6">
      <c r="C1790" s="38">
        <v>7.4959968999598914</v>
      </c>
      <c r="D1790" s="11">
        <v>0.35269297894799989</v>
      </c>
      <c r="F1790" s="38"/>
    </row>
    <row r="1791" spans="3:6">
      <c r="C1791" s="38">
        <v>7.5348780238997533</v>
      </c>
      <c r="D1791" s="11">
        <v>0.39085730229343407</v>
      </c>
      <c r="F1791" s="38"/>
    </row>
    <row r="1792" spans="3:6">
      <c r="C1792" s="38">
        <v>7.5697934928017778</v>
      </c>
      <c r="D1792" s="11">
        <v>0.41110477031909254</v>
      </c>
      <c r="F1792" s="38"/>
    </row>
    <row r="1793" spans="3:6">
      <c r="C1793" s="38">
        <v>7.6012916819057708</v>
      </c>
      <c r="D1793" s="11">
        <v>0.41252637341198667</v>
      </c>
      <c r="F1793" s="38"/>
    </row>
    <row r="1794" spans="3:6">
      <c r="C1794" s="38">
        <v>7.6281038216435944</v>
      </c>
      <c r="D1794" s="11">
        <v>0.42071184989236138</v>
      </c>
      <c r="F1794" s="38"/>
    </row>
    <row r="1795" spans="3:6">
      <c r="C1795" s="38">
        <v>10.532572558694275</v>
      </c>
      <c r="D1795" s="11">
        <v>0.63987828414589176</v>
      </c>
      <c r="F1795" s="38"/>
    </row>
    <row r="1796" spans="3:6">
      <c r="C1796" s="38">
        <v>10.577507392897548</v>
      </c>
      <c r="D1796" s="11">
        <v>0.66322706415808752</v>
      </c>
      <c r="F1796" s="38"/>
    </row>
    <row r="1797" spans="3:6">
      <c r="C1797" s="38">
        <v>10.624770404047904</v>
      </c>
      <c r="D1797" s="11">
        <v>0.68191964748677747</v>
      </c>
      <c r="F1797" s="38"/>
    </row>
    <row r="1798" spans="3:6">
      <c r="C1798" s="38">
        <v>10.64493000833526</v>
      </c>
      <c r="D1798" s="11">
        <v>0.71195274000864972</v>
      </c>
      <c r="F1798" s="38"/>
    </row>
    <row r="1799" spans="3:6">
      <c r="C1799" s="38">
        <v>10.658687756716855</v>
      </c>
      <c r="D1799" s="11">
        <v>0.74001722959921346</v>
      </c>
      <c r="F1799" s="38"/>
    </row>
    <row r="1800" spans="3:6">
      <c r="C1800" s="38">
        <v>10.683777963642042</v>
      </c>
      <c r="D1800" s="11">
        <v>0.77043100832289957</v>
      </c>
      <c r="F1800" s="38"/>
    </row>
    <row r="1801" spans="3:6">
      <c r="C1801" s="38">
        <v>10.698597365203165</v>
      </c>
      <c r="D1801" s="11">
        <v>0.76887931548483168</v>
      </c>
      <c r="F1801" s="38"/>
    </row>
    <row r="1802" spans="3:6">
      <c r="C1802" s="38">
        <v>10.707982520594797</v>
      </c>
      <c r="D1802" s="11">
        <v>0.77696359249818914</v>
      </c>
      <c r="F1802" s="38"/>
    </row>
    <row r="1803" spans="3:6">
      <c r="C1803" s="38">
        <v>10.712156909111238</v>
      </c>
      <c r="D1803" s="11">
        <v>0.77914361908238172</v>
      </c>
      <c r="F1803" s="38"/>
    </row>
    <row r="1804" spans="3:6">
      <c r="C1804" s="38">
        <v>10.744161792396584</v>
      </c>
      <c r="D1804" s="11">
        <v>0.78006890297404796</v>
      </c>
      <c r="F1804" s="38"/>
    </row>
    <row r="1805" spans="3:6">
      <c r="C1805" s="38">
        <v>10.764381406420268</v>
      </c>
      <c r="D1805" s="11">
        <v>0.76933188196288227</v>
      </c>
      <c r="F1805" s="38"/>
    </row>
    <row r="1806" spans="3:6">
      <c r="C1806" s="38">
        <v>10.778882031239384</v>
      </c>
      <c r="D1806" s="11">
        <v>0.78347889430050355</v>
      </c>
      <c r="F1806" s="38"/>
    </row>
    <row r="1807" spans="3:6">
      <c r="C1807" s="38">
        <v>10.795478807721434</v>
      </c>
      <c r="D1807" s="11">
        <v>0.78162407028249548</v>
      </c>
      <c r="F1807" s="38"/>
    </row>
    <row r="1808" spans="3:6">
      <c r="C1808" s="38">
        <v>10.801003425854498</v>
      </c>
      <c r="D1808" s="11">
        <v>0.78860422533298213</v>
      </c>
      <c r="F1808" s="38"/>
    </row>
    <row r="1809" spans="3:6">
      <c r="C1809" s="38">
        <v>10.772182572802931</v>
      </c>
      <c r="D1809" s="11">
        <v>0.79490006506463007</v>
      </c>
      <c r="F1809" s="38"/>
    </row>
    <row r="1810" spans="3:6">
      <c r="C1810" s="38">
        <v>10.789117300136175</v>
      </c>
      <c r="D1810" s="11">
        <v>0.79021106442938405</v>
      </c>
      <c r="F1810" s="38"/>
    </row>
    <row r="1811" spans="3:6">
      <c r="C1811" s="38">
        <v>9.727525940743929</v>
      </c>
      <c r="D1811" s="11">
        <v>0.474034999021409</v>
      </c>
      <c r="F1811" s="38"/>
    </row>
    <row r="1812" spans="3:6">
      <c r="C1812" s="38">
        <v>9.7331677222809549</v>
      </c>
      <c r="D1812" s="11">
        <v>0.44954280821356163</v>
      </c>
      <c r="F1812" s="38"/>
    </row>
    <row r="1813" spans="3:6">
      <c r="C1813" s="38">
        <v>9.7702347034288231</v>
      </c>
      <c r="D1813" s="11">
        <v>0.45646731474975183</v>
      </c>
      <c r="F1813" s="38"/>
    </row>
    <row r="1814" spans="3:6">
      <c r="C1814" s="38">
        <v>9.7769604571655595</v>
      </c>
      <c r="D1814" s="11">
        <v>0.47078177954425915</v>
      </c>
      <c r="F1814" s="38"/>
    </row>
    <row r="1815" spans="3:6">
      <c r="C1815" s="38">
        <v>9.7576324077742953</v>
      </c>
      <c r="D1815" s="11">
        <v>0.4767633272258342</v>
      </c>
      <c r="F1815" s="38"/>
    </row>
    <row r="1816" spans="3:6">
      <c r="C1816" s="38">
        <v>9.7927448810334354</v>
      </c>
      <c r="D1816" s="11">
        <v>0.47974386581235523</v>
      </c>
      <c r="F1816" s="38"/>
    </row>
    <row r="1817" spans="3:6">
      <c r="C1817" s="38">
        <v>9.8479038385580857</v>
      </c>
      <c r="D1817" s="11">
        <v>0.50755171841259705</v>
      </c>
      <c r="F1817" s="38"/>
    </row>
    <row r="1818" spans="3:6">
      <c r="C1818" s="38">
        <v>9.856727242912882</v>
      </c>
      <c r="D1818" s="11">
        <v>0.49739203497573542</v>
      </c>
      <c r="F1818" s="38"/>
    </row>
    <row r="1819" spans="3:6">
      <c r="C1819" s="38">
        <v>9.8430886901324364</v>
      </c>
      <c r="D1819" s="11">
        <v>0.50325152603724321</v>
      </c>
      <c r="F1819" s="38"/>
    </row>
    <row r="1820" spans="3:6">
      <c r="C1820" s="38">
        <v>9.8591704085499696</v>
      </c>
      <c r="D1820" s="11">
        <v>0.53732299354212842</v>
      </c>
      <c r="F1820" s="38"/>
    </row>
    <row r="1821" spans="3:6">
      <c r="C1821" s="38">
        <v>9.8798780533465571</v>
      </c>
      <c r="D1821" s="11">
        <v>0.56242825061585877</v>
      </c>
      <c r="F1821" s="38"/>
    </row>
    <row r="1822" spans="3:6">
      <c r="C1822" s="38">
        <v>9.9136666251247245</v>
      </c>
      <c r="D1822" s="11">
        <v>0.5700397971972696</v>
      </c>
      <c r="F1822" s="38"/>
    </row>
    <row r="1823" spans="3:6">
      <c r="C1823" s="38">
        <v>9.9586076917398003</v>
      </c>
      <c r="D1823" s="11">
        <v>0.61376603250874873</v>
      </c>
      <c r="F1823" s="38"/>
    </row>
    <row r="1824" spans="3:6">
      <c r="C1824" s="38">
        <v>10.057622102230361</v>
      </c>
      <c r="D1824" s="11">
        <v>0.62577390854015524</v>
      </c>
      <c r="F1824" s="38"/>
    </row>
    <row r="1825" spans="3:6">
      <c r="C1825" s="38">
        <v>10.126631103850338</v>
      </c>
      <c r="D1825" s="11">
        <v>0.62563020403786684</v>
      </c>
      <c r="F1825" s="38"/>
    </row>
    <row r="1826" spans="3:6">
      <c r="C1826" s="38">
        <v>10.151148944239155</v>
      </c>
      <c r="D1826" s="11">
        <v>0.62872390200656969</v>
      </c>
      <c r="F1826" s="38"/>
    </row>
    <row r="1827" spans="3:6">
      <c r="C1827" s="38">
        <v>7.5264475768864685</v>
      </c>
      <c r="D1827" s="11">
        <v>0.36307411761098879</v>
      </c>
      <c r="F1827" s="38"/>
    </row>
    <row r="1828" spans="3:6">
      <c r="C1828" s="38">
        <v>7.5492780703305797</v>
      </c>
      <c r="D1828" s="11">
        <v>0.36609404962530018</v>
      </c>
      <c r="F1828" s="38"/>
    </row>
    <row r="1829" spans="3:6">
      <c r="C1829" s="38">
        <v>7.5353614733740297</v>
      </c>
      <c r="D1829" s="11">
        <v>0.35510363890906887</v>
      </c>
      <c r="F1829" s="38"/>
    </row>
    <row r="1830" spans="3:6">
      <c r="C1830" s="38">
        <v>7.5365104628800443</v>
      </c>
      <c r="D1830" s="11">
        <v>0.34210358016996872</v>
      </c>
      <c r="F1830" s="38"/>
    </row>
    <row r="1831" spans="3:6">
      <c r="C1831" s="38">
        <v>7.5483700898915078</v>
      </c>
      <c r="D1831" s="11">
        <v>0.33732886887524016</v>
      </c>
      <c r="F1831" s="38"/>
    </row>
    <row r="1832" spans="3:6">
      <c r="C1832" s="38">
        <v>7.5659733118067267</v>
      </c>
      <c r="D1832" s="11">
        <v>0.35052204912488355</v>
      </c>
      <c r="F1832" s="38"/>
    </row>
    <row r="1833" spans="3:6">
      <c r="C1833" s="38">
        <v>7.5614900439729675</v>
      </c>
      <c r="D1833" s="11">
        <v>0.34546042460091075</v>
      </c>
      <c r="F1833" s="38"/>
    </row>
    <row r="1834" spans="3:6">
      <c r="C1834" s="38">
        <v>7.5691123127139388</v>
      </c>
      <c r="D1834" s="11">
        <v>0.34187681549133025</v>
      </c>
      <c r="F1834" s="38"/>
    </row>
    <row r="1835" spans="3:6">
      <c r="C1835" s="38">
        <v>7.5923257601522272</v>
      </c>
      <c r="D1835" s="11">
        <v>0.33565644122677096</v>
      </c>
      <c r="F1835" s="38"/>
    </row>
    <row r="1836" spans="3:6">
      <c r="C1836" s="38">
        <v>7.6393121076378376</v>
      </c>
      <c r="D1836" s="11">
        <v>0.3387453811423598</v>
      </c>
      <c r="F1836" s="38"/>
    </row>
    <row r="1837" spans="3:6">
      <c r="C1837" s="38">
        <v>7.6890779644913776</v>
      </c>
      <c r="D1837" s="11">
        <v>0.34120047788839808</v>
      </c>
      <c r="F1837" s="38"/>
    </row>
    <row r="1838" spans="3:6">
      <c r="C1838" s="38">
        <v>7.7275984722335025</v>
      </c>
      <c r="D1838" s="11">
        <v>0.37634450131172958</v>
      </c>
      <c r="F1838" s="38"/>
    </row>
    <row r="1839" spans="3:6">
      <c r="C1839" s="38">
        <v>7.7614515095769132</v>
      </c>
      <c r="D1839" s="11">
        <v>0.38511058251428232</v>
      </c>
      <c r="F1839" s="38"/>
    </row>
    <row r="1840" spans="3:6">
      <c r="C1840" s="38">
        <v>7.7558633750734023</v>
      </c>
      <c r="D1840" s="11">
        <v>0.39820245880608379</v>
      </c>
      <c r="F1840" s="38"/>
    </row>
    <row r="1841" spans="3:6">
      <c r="C1841" s="38">
        <v>7.7701220359651533</v>
      </c>
      <c r="D1841" s="11">
        <v>0.41829409330712841</v>
      </c>
      <c r="F1841" s="38"/>
    </row>
    <row r="1842" spans="3:6">
      <c r="C1842" s="38">
        <v>7.7897306762587535</v>
      </c>
      <c r="D1842" s="11">
        <v>0.40858615238988094</v>
      </c>
      <c r="F1842" s="38"/>
    </row>
    <row r="1843" spans="3:6">
      <c r="C1843" s="38">
        <v>8.8779578495799552</v>
      </c>
      <c r="D1843" s="11">
        <v>0.54607121216849686</v>
      </c>
      <c r="F1843" s="38"/>
    </row>
    <row r="1844" spans="3:6">
      <c r="C1844" s="38">
        <v>8.8854559835068354</v>
      </c>
      <c r="D1844" s="11">
        <v>0.54994769681385525</v>
      </c>
      <c r="F1844" s="38"/>
    </row>
    <row r="1845" spans="3:6">
      <c r="C1845" s="38">
        <v>8.9279900116991833</v>
      </c>
      <c r="D1845" s="11">
        <v>0.56219994435433318</v>
      </c>
      <c r="F1845" s="38"/>
    </row>
    <row r="1846" spans="3:6">
      <c r="C1846" s="38">
        <v>8.9789701458238564</v>
      </c>
      <c r="D1846" s="11">
        <v>0.57466773658098591</v>
      </c>
      <c r="F1846" s="38"/>
    </row>
    <row r="1847" spans="3:6">
      <c r="C1847" s="38">
        <v>8.9978127097626484</v>
      </c>
      <c r="D1847" s="11">
        <v>0.58925201261705074</v>
      </c>
      <c r="F1847" s="38"/>
    </row>
    <row r="1848" spans="3:6">
      <c r="C1848" s="38">
        <v>9.0053576685269494</v>
      </c>
      <c r="D1848" s="11">
        <v>0.60205475487692195</v>
      </c>
      <c r="F1848" s="38"/>
    </row>
    <row r="1849" spans="3:6">
      <c r="C1849" s="38">
        <v>8.9921984379353468</v>
      </c>
      <c r="D1849" s="11">
        <v>0.59972740589850937</v>
      </c>
      <c r="F1849" s="38"/>
    </row>
    <row r="1850" spans="3:6">
      <c r="C1850" s="38">
        <v>8.995716866164333</v>
      </c>
      <c r="D1850" s="11">
        <v>0.59119719121269609</v>
      </c>
      <c r="F1850" s="38"/>
    </row>
    <row r="1851" spans="3:6">
      <c r="C1851" s="38">
        <v>9.0187443221249968</v>
      </c>
      <c r="D1851" s="11">
        <v>0.59803844754837421</v>
      </c>
      <c r="F1851" s="38"/>
    </row>
    <row r="1852" spans="3:6">
      <c r="C1852" s="38">
        <v>9.073440568088861</v>
      </c>
      <c r="D1852" s="11">
        <v>0.60532519011014396</v>
      </c>
      <c r="F1852" s="38"/>
    </row>
    <row r="1853" spans="3:6">
      <c r="C1853" s="38">
        <v>9.1253879349166489</v>
      </c>
      <c r="D1853" s="11">
        <v>0.61020794415005353</v>
      </c>
      <c r="F1853" s="38"/>
    </row>
    <row r="1854" spans="3:6">
      <c r="C1854" s="38">
        <v>9.190058338733289</v>
      </c>
      <c r="D1854" s="11">
        <v>0.64003544698137604</v>
      </c>
      <c r="F1854" s="38"/>
    </row>
    <row r="1855" spans="3:6">
      <c r="C1855" s="38">
        <v>9.2875720271452469</v>
      </c>
      <c r="D1855" s="11">
        <v>0.66969834046444565</v>
      </c>
      <c r="F1855" s="38"/>
    </row>
    <row r="1856" spans="3:6">
      <c r="C1856" s="38">
        <v>9.3730403776081186</v>
      </c>
      <c r="D1856" s="11">
        <v>0.66820380489493481</v>
      </c>
      <c r="F1856" s="38"/>
    </row>
    <row r="1857" spans="3:6">
      <c r="C1857" s="38">
        <v>9.3806453587765795</v>
      </c>
      <c r="D1857" s="11">
        <v>0.67019884364873716</v>
      </c>
      <c r="F1857" s="38"/>
    </row>
    <row r="1858" spans="3:6">
      <c r="C1858" s="38">
        <v>9.4157651721604978</v>
      </c>
      <c r="D1858" s="11">
        <v>0.66891026802044484</v>
      </c>
      <c r="F1858" s="38"/>
    </row>
    <row r="1859" spans="3:6">
      <c r="C1859" s="38">
        <v>7.7194173833502369</v>
      </c>
      <c r="D1859" s="11">
        <v>0.39527315252699063</v>
      </c>
      <c r="F1859" s="38"/>
    </row>
    <row r="1860" spans="3:6">
      <c r="C1860" s="38">
        <v>7.7669835097964928</v>
      </c>
      <c r="D1860" s="11">
        <v>0.40134637854852429</v>
      </c>
      <c r="F1860" s="38"/>
    </row>
    <row r="1861" spans="3:6">
      <c r="C1861" s="38">
        <v>7.7000607966857233</v>
      </c>
      <c r="D1861" s="11">
        <v>0.39976074697590547</v>
      </c>
      <c r="F1861" s="38"/>
    </row>
    <row r="1862" spans="3:6">
      <c r="C1862" s="38">
        <v>7.6345451681163077</v>
      </c>
      <c r="D1862" s="11">
        <v>0.40017632203371373</v>
      </c>
      <c r="F1862" s="38"/>
    </row>
    <row r="1863" spans="3:6">
      <c r="C1863" s="38">
        <v>7.6260400804884734</v>
      </c>
      <c r="D1863" s="11">
        <v>0.40222079913334285</v>
      </c>
      <c r="F1863" s="38"/>
    </row>
    <row r="1864" spans="3:6">
      <c r="C1864" s="38">
        <v>7.5742310753217543</v>
      </c>
      <c r="D1864" s="11">
        <v>0.39619032160054557</v>
      </c>
      <c r="F1864" s="38"/>
    </row>
    <row r="1865" spans="3:6">
      <c r="C1865" s="38">
        <v>7.5468705848253093</v>
      </c>
      <c r="D1865" s="11">
        <v>0.39911423127022966</v>
      </c>
      <c r="F1865" s="38"/>
    </row>
    <row r="1866" spans="3:6">
      <c r="C1866" s="38">
        <v>7.5195127964771054</v>
      </c>
      <c r="D1866" s="11">
        <v>0.39358849933999335</v>
      </c>
      <c r="F1866" s="38"/>
    </row>
    <row r="1867" spans="3:6">
      <c r="C1867" s="38">
        <v>7.5155189197154781</v>
      </c>
      <c r="D1867" s="11">
        <v>0.39112359815997921</v>
      </c>
      <c r="F1867" s="38"/>
    </row>
    <row r="1868" spans="3:6">
      <c r="C1868" s="38">
        <v>7.5172897372142602</v>
      </c>
      <c r="D1868" s="11">
        <v>0.38476509083583654</v>
      </c>
      <c r="F1868" s="38"/>
    </row>
    <row r="1869" spans="3:6">
      <c r="C1869" s="38">
        <v>7.5278491664860843</v>
      </c>
      <c r="D1869" s="11">
        <v>0.38544388704419502</v>
      </c>
      <c r="F1869" s="38"/>
    </row>
    <row r="1870" spans="3:6">
      <c r="C1870" s="38">
        <v>7.5289154794935813</v>
      </c>
      <c r="D1870" s="11">
        <v>0.39289382362391717</v>
      </c>
      <c r="F1870" s="38"/>
    </row>
    <row r="1871" spans="3:6">
      <c r="C1871" s="38">
        <v>7.574341187944551</v>
      </c>
      <c r="D1871" s="11">
        <v>0.39949934953634142</v>
      </c>
      <c r="F1871" s="38"/>
    </row>
    <row r="1872" spans="3:6">
      <c r="C1872" s="38">
        <v>7.6154594822506549</v>
      </c>
      <c r="D1872" s="11">
        <v>0.40619788267250634</v>
      </c>
      <c r="F1872" s="38"/>
    </row>
    <row r="1873" spans="3:6">
      <c r="C1873" s="38">
        <v>7.6361321230214889</v>
      </c>
      <c r="D1873" s="11">
        <v>0.40797145105017801</v>
      </c>
      <c r="F1873" s="38"/>
    </row>
    <row r="1874" spans="3:6">
      <c r="C1874" s="38">
        <v>7.6249624960503386</v>
      </c>
      <c r="D1874" s="11">
        <v>0.40133843347138226</v>
      </c>
      <c r="F1874" s="38"/>
    </row>
    <row r="1875" spans="3:6">
      <c r="C1875" s="38">
        <v>8.3577019858063704</v>
      </c>
      <c r="D1875" s="11">
        <v>0.47144759286111637</v>
      </c>
      <c r="F1875" s="38"/>
    </row>
    <row r="1876" spans="3:6">
      <c r="C1876" s="38">
        <v>8.339097014337419</v>
      </c>
      <c r="D1876" s="11">
        <v>0.47828448156714359</v>
      </c>
      <c r="F1876" s="38"/>
    </row>
    <row r="1877" spans="3:6">
      <c r="C1877" s="38">
        <v>8.3465151350585707</v>
      </c>
      <c r="D1877" s="11">
        <v>0.46520026897708672</v>
      </c>
      <c r="F1877" s="38"/>
    </row>
    <row r="1878" spans="3:6">
      <c r="C1878" s="38">
        <v>8.3307286763710557</v>
      </c>
      <c r="D1878" s="11">
        <v>0.44315233295686057</v>
      </c>
      <c r="F1878" s="38"/>
    </row>
    <row r="1879" spans="3:6">
      <c r="C1879" s="38">
        <v>8.2946642086998388</v>
      </c>
      <c r="D1879" s="11">
        <v>0.43875104207870502</v>
      </c>
      <c r="F1879" s="38"/>
    </row>
    <row r="1880" spans="3:6">
      <c r="C1880" s="38">
        <v>8.2398746783788805</v>
      </c>
      <c r="D1880" s="11">
        <v>0.45227352066633963</v>
      </c>
      <c r="F1880" s="38"/>
    </row>
    <row r="1881" spans="3:6">
      <c r="C1881" s="38">
        <v>8.2399013991248271</v>
      </c>
      <c r="D1881" s="11">
        <v>0.44444018325898527</v>
      </c>
      <c r="F1881" s="38"/>
    </row>
    <row r="1882" spans="3:6">
      <c r="C1882" s="38">
        <v>8.219364992246339</v>
      </c>
      <c r="D1882" s="11">
        <v>0.46738414251837845</v>
      </c>
      <c r="F1882" s="38"/>
    </row>
    <row r="1883" spans="3:6">
      <c r="C1883" s="38">
        <v>8.2373405669905182</v>
      </c>
      <c r="D1883" s="11">
        <v>0.47258209466570583</v>
      </c>
      <c r="F1883" s="38"/>
    </row>
    <row r="1884" spans="3:6">
      <c r="C1884" s="38">
        <v>8.2585083889631594</v>
      </c>
      <c r="D1884" s="11">
        <v>0.472524547746145</v>
      </c>
      <c r="F1884" s="38"/>
    </row>
    <row r="1885" spans="3:6">
      <c r="C1885" s="38">
        <v>8.2678594717757541</v>
      </c>
      <c r="D1885" s="11">
        <v>0.4571692342748474</v>
      </c>
      <c r="F1885" s="38"/>
    </row>
    <row r="1886" spans="3:6">
      <c r="C1886" s="38">
        <v>8.2915140152159363</v>
      </c>
      <c r="D1886" s="11">
        <v>0.49992819274696526</v>
      </c>
      <c r="F1886" s="38"/>
    </row>
    <row r="1887" spans="3:6">
      <c r="C1887" s="38">
        <v>8.3386119294690921</v>
      </c>
      <c r="D1887" s="11">
        <v>0.54896624183135279</v>
      </c>
      <c r="F1887" s="38"/>
    </row>
    <row r="1888" spans="3:6">
      <c r="C1888" s="38">
        <v>8.3772565428215557</v>
      </c>
      <c r="D1888" s="11">
        <v>0.57710327289703223</v>
      </c>
      <c r="F1888" s="38"/>
    </row>
    <row r="1889" spans="3:6">
      <c r="C1889" s="38">
        <v>8.3203833811126842</v>
      </c>
      <c r="D1889" s="11">
        <v>0.57115459576028316</v>
      </c>
      <c r="F1889" s="38"/>
    </row>
    <row r="1890" spans="3:6">
      <c r="C1890" s="38">
        <v>8.3194002494745618</v>
      </c>
      <c r="D1890" s="11">
        <v>0.57071280194653862</v>
      </c>
      <c r="F1890" s="38"/>
    </row>
    <row r="1891" spans="3:6">
      <c r="C1891" s="38">
        <v>8.5745447715528034</v>
      </c>
      <c r="D1891" s="11">
        <v>0.41894091036222497</v>
      </c>
      <c r="F1891" s="38"/>
    </row>
    <row r="1892" spans="3:6">
      <c r="C1892" s="38">
        <v>8.5818644103372641</v>
      </c>
      <c r="D1892" s="11">
        <v>0.44446084985000928</v>
      </c>
      <c r="F1892" s="38"/>
    </row>
    <row r="1893" spans="3:6">
      <c r="C1893" s="38">
        <v>8.6311518833675596</v>
      </c>
      <c r="D1893" s="11">
        <v>0.45592695844191672</v>
      </c>
      <c r="F1893" s="38"/>
    </row>
    <row r="1894" spans="3:6">
      <c r="C1894" s="38">
        <v>8.6079643270340362</v>
      </c>
      <c r="D1894" s="11">
        <v>0.47210620859437197</v>
      </c>
      <c r="F1894" s="38"/>
    </row>
    <row r="1895" spans="3:6">
      <c r="C1895" s="38">
        <v>8.6010749078704869</v>
      </c>
      <c r="D1895" s="11">
        <v>0.49948651832887103</v>
      </c>
      <c r="F1895" s="38"/>
    </row>
    <row r="1896" spans="3:6">
      <c r="C1896" s="38">
        <v>8.6148109407393374</v>
      </c>
      <c r="D1896" s="11">
        <v>0.50327161727231939</v>
      </c>
      <c r="F1896" s="38"/>
    </row>
    <row r="1897" spans="3:6">
      <c r="C1897" s="38">
        <v>8.6022468061077841</v>
      </c>
      <c r="D1897" s="11">
        <v>0.51798743805311109</v>
      </c>
      <c r="F1897" s="38"/>
    </row>
    <row r="1898" spans="3:6">
      <c r="C1898" s="38">
        <v>8.6371031311661675</v>
      </c>
      <c r="D1898" s="11">
        <v>0.50251377845201772</v>
      </c>
      <c r="F1898" s="38"/>
    </row>
    <row r="1899" spans="3:6">
      <c r="C1899" s="38">
        <v>8.6630609264417853</v>
      </c>
      <c r="D1899" s="11">
        <v>0.4954950985634527</v>
      </c>
      <c r="F1899" s="38"/>
    </row>
    <row r="1900" spans="3:6">
      <c r="C1900" s="38">
        <v>8.6985670240218358</v>
      </c>
      <c r="D1900" s="11">
        <v>0.50494406260097258</v>
      </c>
      <c r="F1900" s="38"/>
    </row>
    <row r="1901" spans="3:6">
      <c r="C1901" s="38">
        <v>8.7520062029706267</v>
      </c>
      <c r="D1901" s="11">
        <v>0.49525509821565705</v>
      </c>
      <c r="F1901" s="38"/>
    </row>
    <row r="1902" spans="3:6">
      <c r="C1902" s="38">
        <v>8.8144191522252111</v>
      </c>
      <c r="D1902" s="11">
        <v>0.51141442442499752</v>
      </c>
      <c r="F1902" s="38"/>
    </row>
    <row r="1903" spans="3:6">
      <c r="C1903" s="38">
        <v>8.8876582272669999</v>
      </c>
      <c r="D1903" s="11">
        <v>0.55668045837791447</v>
      </c>
      <c r="F1903" s="38"/>
    </row>
    <row r="1904" spans="3:6">
      <c r="C1904" s="38">
        <v>8.9693484975445248</v>
      </c>
      <c r="D1904" s="11">
        <v>0.58505835606245116</v>
      </c>
      <c r="F1904" s="38"/>
    </row>
    <row r="1905" spans="3:6">
      <c r="C1905" s="38">
        <v>8.9664993579646506</v>
      </c>
      <c r="D1905" s="11">
        <v>0.60136985451412028</v>
      </c>
      <c r="F1905" s="38"/>
    </row>
    <row r="1906" spans="3:6">
      <c r="C1906" s="38">
        <v>8.9954129544583683</v>
      </c>
      <c r="D1906" s="11">
        <v>0.61418358992224298</v>
      </c>
      <c r="F1906" s="38"/>
    </row>
    <row r="1907" spans="3:6">
      <c r="C1907" s="38">
        <v>7.7700103887943186</v>
      </c>
      <c r="D1907" s="11">
        <v>0.44005548593112165</v>
      </c>
      <c r="F1907" s="38"/>
    </row>
    <row r="1908" spans="3:6">
      <c r="C1908" s="38">
        <v>7.8051578276760312</v>
      </c>
      <c r="D1908" s="11">
        <v>0.46773553440129023</v>
      </c>
      <c r="F1908" s="38"/>
    </row>
    <row r="1909" spans="3:6">
      <c r="C1909" s="38">
        <v>7.8343790255020709</v>
      </c>
      <c r="D1909" s="11">
        <v>0.48527093319982095</v>
      </c>
      <c r="F1909" s="38"/>
    </row>
    <row r="1910" spans="3:6">
      <c r="C1910" s="38">
        <v>7.8076207110830582</v>
      </c>
      <c r="D1910" s="11">
        <v>0.49578756502083116</v>
      </c>
      <c r="F1910" s="38"/>
    </row>
    <row r="1911" spans="3:6">
      <c r="C1911" s="38">
        <v>7.8204409555933694</v>
      </c>
      <c r="D1911" s="11">
        <v>0.48459039275839644</v>
      </c>
      <c r="F1911" s="38"/>
    </row>
    <row r="1912" spans="3:6">
      <c r="C1912" s="38">
        <v>7.8582428657102756</v>
      </c>
      <c r="D1912" s="11">
        <v>0.48447564746884991</v>
      </c>
      <c r="F1912" s="38"/>
    </row>
    <row r="1913" spans="3:6">
      <c r="C1913" s="38">
        <v>7.8558955083490174</v>
      </c>
      <c r="D1913" s="11">
        <v>0.49022971584505326</v>
      </c>
      <c r="F1913" s="38"/>
    </row>
    <row r="1914" spans="3:6">
      <c r="C1914" s="38">
        <v>7.8800581402478569</v>
      </c>
      <c r="D1914" s="11">
        <v>0.49652014551051427</v>
      </c>
      <c r="F1914" s="38"/>
    </row>
    <row r="1915" spans="3:6">
      <c r="C1915" s="38">
        <v>7.9091138415438147</v>
      </c>
      <c r="D1915" s="11">
        <v>0.49131339249695349</v>
      </c>
      <c r="F1915" s="38"/>
    </row>
    <row r="1916" spans="3:6">
      <c r="C1916" s="38">
        <v>7.9521006200557869</v>
      </c>
      <c r="D1916" s="11">
        <v>0.49306098064937764</v>
      </c>
      <c r="F1916" s="38"/>
    </row>
    <row r="1917" spans="3:6">
      <c r="C1917" s="38">
        <v>7.9817246149856063</v>
      </c>
      <c r="D1917" s="11">
        <v>0.47933408237713832</v>
      </c>
      <c r="F1917" s="38"/>
    </row>
    <row r="1918" spans="3:6">
      <c r="C1918" s="38">
        <v>8.0151792468316749</v>
      </c>
      <c r="D1918" s="11">
        <v>0.48909993406058877</v>
      </c>
      <c r="F1918" s="38"/>
    </row>
    <row r="1919" spans="3:6">
      <c r="C1919" s="38">
        <v>8.0648550319055747</v>
      </c>
      <c r="D1919" s="11">
        <v>0.50787846728450381</v>
      </c>
      <c r="F1919" s="38"/>
    </row>
    <row r="1920" spans="3:6">
      <c r="C1920" s="38">
        <v>8.0833034674299054</v>
      </c>
      <c r="D1920" s="11">
        <v>0.52056401469385383</v>
      </c>
      <c r="F1920" s="38"/>
    </row>
    <row r="1921" spans="3:6">
      <c r="C1921" s="38">
        <v>8.0759213238046215</v>
      </c>
      <c r="D1921" s="11">
        <v>0.53333218002629168</v>
      </c>
      <c r="F1921" s="38"/>
    </row>
    <row r="1922" spans="3:6">
      <c r="C1922" s="38">
        <v>8.0992169795255702</v>
      </c>
      <c r="D1922" s="11">
        <v>0.52906625616572933</v>
      </c>
      <c r="F1922" s="38"/>
    </row>
    <row r="1923" spans="3:6">
      <c r="C1923" s="38">
        <v>9.1049190929668349</v>
      </c>
      <c r="D1923" s="11">
        <v>0.47734642198729293</v>
      </c>
      <c r="F1923" s="38"/>
    </row>
    <row r="1924" spans="3:6">
      <c r="C1924" s="38">
        <v>9.1646535813277836</v>
      </c>
      <c r="D1924" s="11">
        <v>0.52140150506268979</v>
      </c>
      <c r="F1924" s="38"/>
    </row>
    <row r="1925" spans="3:6">
      <c r="C1925" s="38">
        <v>9.2322913365789621</v>
      </c>
      <c r="D1925" s="11">
        <v>0.52621215433810131</v>
      </c>
      <c r="F1925" s="38"/>
    </row>
    <row r="1926" spans="3:6">
      <c r="C1926" s="38">
        <v>9.2804891011519111</v>
      </c>
      <c r="D1926" s="11">
        <v>0.54087430429992744</v>
      </c>
      <c r="F1926" s="38"/>
    </row>
    <row r="1927" spans="3:6">
      <c r="C1927" s="38">
        <v>9.3249486819430967</v>
      </c>
      <c r="D1927" s="11">
        <v>0.55797446710446952</v>
      </c>
      <c r="F1927" s="38"/>
    </row>
    <row r="1928" spans="3:6">
      <c r="C1928" s="38">
        <v>9.3718965743390505</v>
      </c>
      <c r="D1928" s="11">
        <v>0.57621357565039144</v>
      </c>
      <c r="F1928" s="38"/>
    </row>
    <row r="1929" spans="3:6">
      <c r="C1929" s="38">
        <v>9.3892405426555463</v>
      </c>
      <c r="D1929" s="11">
        <v>0.61038002040616324</v>
      </c>
      <c r="F1929" s="38"/>
    </row>
    <row r="1930" spans="3:6">
      <c r="C1930" s="38">
        <v>9.4040350291155779</v>
      </c>
      <c r="D1930" s="11">
        <v>0.65017177306615903</v>
      </c>
      <c r="F1930" s="38"/>
    </row>
    <row r="1931" spans="3:6">
      <c r="C1931" s="38">
        <v>9.4426515682320193</v>
      </c>
      <c r="D1931" s="11">
        <v>0.64972497810564878</v>
      </c>
      <c r="F1931" s="38"/>
    </row>
    <row r="1932" spans="3:6">
      <c r="C1932" s="38">
        <v>9.495304487095872</v>
      </c>
      <c r="D1932" s="11">
        <v>0.64529470661496613</v>
      </c>
      <c r="F1932" s="38"/>
    </row>
    <row r="1933" spans="3:6">
      <c r="C1933" s="38">
        <v>9.5312755645044831</v>
      </c>
      <c r="D1933" s="11">
        <v>0.67824490583039521</v>
      </c>
      <c r="F1933" s="38"/>
    </row>
    <row r="1934" spans="3:6">
      <c r="C1934" s="38">
        <v>9.592322187371856</v>
      </c>
      <c r="D1934" s="11">
        <v>0.69453813417423582</v>
      </c>
      <c r="F1934" s="38"/>
    </row>
    <row r="1935" spans="3:6">
      <c r="C1935" s="38">
        <v>9.658514612104355</v>
      </c>
      <c r="D1935" s="11">
        <v>0.69695725028770716</v>
      </c>
      <c r="F1935" s="38"/>
    </row>
    <row r="1936" spans="3:6">
      <c r="C1936" s="38">
        <v>9.7072073026830399</v>
      </c>
      <c r="D1936" s="11">
        <v>0.71948450627873939</v>
      </c>
      <c r="F1936" s="38"/>
    </row>
    <row r="1937" spans="3:6">
      <c r="C1937" s="38">
        <v>9.7234653640113837</v>
      </c>
      <c r="D1937" s="11">
        <v>0.72130727789381122</v>
      </c>
      <c r="F1937" s="38"/>
    </row>
    <row r="1938" spans="3:6">
      <c r="C1938" s="38">
        <v>9.7648287752056007</v>
      </c>
      <c r="D1938" s="11">
        <v>0.7328445966137912</v>
      </c>
      <c r="F1938" s="38"/>
    </row>
    <row r="1939" spans="3:6">
      <c r="C1939" s="38">
        <v>9.77020188914938</v>
      </c>
      <c r="D1939" s="11">
        <v>0.56248760253145602</v>
      </c>
      <c r="F1939" s="38"/>
    </row>
    <row r="1940" spans="3:6">
      <c r="C1940" s="38">
        <v>9.8033566041977469</v>
      </c>
      <c r="D1940" s="11">
        <v>0.58273182592153705</v>
      </c>
      <c r="F1940" s="38"/>
    </row>
    <row r="1941" spans="3:6">
      <c r="C1941" s="38">
        <v>9.8428752889963071</v>
      </c>
      <c r="D1941" s="11">
        <v>0.59875217341093312</v>
      </c>
      <c r="F1941" s="38"/>
    </row>
    <row r="1942" spans="3:6">
      <c r="C1942" s="38">
        <v>9.8881814359259135</v>
      </c>
      <c r="D1942" s="11">
        <v>0.6361081803305455</v>
      </c>
      <c r="F1942" s="38"/>
    </row>
    <row r="1943" spans="3:6">
      <c r="C1943" s="38">
        <v>9.9237109363834808</v>
      </c>
      <c r="D1943" s="11">
        <v>0.66094965157454788</v>
      </c>
      <c r="F1943" s="38"/>
    </row>
    <row r="1944" spans="3:6">
      <c r="C1944" s="38">
        <v>9.9571429846234576</v>
      </c>
      <c r="D1944" s="11">
        <v>0.69050411500200848</v>
      </c>
      <c r="F1944" s="38"/>
    </row>
    <row r="1945" spans="3:6">
      <c r="C1945" s="38">
        <v>9.9700753925114309</v>
      </c>
      <c r="D1945" s="11">
        <v>0.7167429315795828</v>
      </c>
      <c r="F1945" s="38"/>
    </row>
    <row r="1946" spans="3:6">
      <c r="C1946" s="38">
        <v>9.9698571394116495</v>
      </c>
      <c r="D1946" s="11">
        <v>0.72802527642518144</v>
      </c>
      <c r="F1946" s="38"/>
    </row>
    <row r="1947" spans="3:6">
      <c r="C1947" s="38">
        <v>9.9535100585924905</v>
      </c>
      <c r="D1947" s="11">
        <v>0.73931781608331004</v>
      </c>
      <c r="F1947" s="38"/>
    </row>
    <row r="1948" spans="3:6">
      <c r="C1948" s="38">
        <v>9.9631533681632192</v>
      </c>
      <c r="D1948" s="11">
        <v>0.73680995715558706</v>
      </c>
      <c r="F1948" s="38"/>
    </row>
    <row r="1949" spans="3:6">
      <c r="C1949" s="38">
        <v>9.9661843317087158</v>
      </c>
      <c r="D1949" s="11">
        <v>0.72025256604962007</v>
      </c>
      <c r="F1949" s="38"/>
    </row>
    <row r="1950" spans="3:6">
      <c r="C1950" s="38">
        <v>9.9771745503418519</v>
      </c>
      <c r="D1950" s="11">
        <v>0.71608522175172706</v>
      </c>
      <c r="F1950" s="38"/>
    </row>
    <row r="1951" spans="3:6">
      <c r="C1951" s="38">
        <v>9.9984913703796821</v>
      </c>
      <c r="D1951" s="11">
        <v>0.72225249354383103</v>
      </c>
      <c r="F1951" s="38"/>
    </row>
    <row r="1952" spans="3:6">
      <c r="C1952" s="38">
        <v>9.9968183747626131</v>
      </c>
      <c r="D1952" s="11">
        <v>0.73126042134054781</v>
      </c>
      <c r="F1952" s="38"/>
    </row>
    <row r="1953" spans="3:6">
      <c r="C1953" s="38">
        <v>9.9697351122268518</v>
      </c>
      <c r="D1953" s="11">
        <v>0.72987782181687699</v>
      </c>
      <c r="F1953" s="38"/>
    </row>
    <row r="1954" spans="3:6">
      <c r="C1954" s="38">
        <v>9.9828296562618775</v>
      </c>
      <c r="D1954" s="11">
        <v>0.72472775385127952</v>
      </c>
      <c r="F1954" s="38"/>
    </row>
    <row r="1955" spans="3:6">
      <c r="C1955" s="38">
        <v>10.884377093971546</v>
      </c>
      <c r="D1955" s="11">
        <v>0.43959741237895195</v>
      </c>
      <c r="F1955" s="38"/>
    </row>
    <row r="1956" spans="3:6">
      <c r="C1956" s="38">
        <v>10.914836301456255</v>
      </c>
      <c r="D1956" s="11">
        <v>0.44914571353388927</v>
      </c>
      <c r="F1956" s="38"/>
    </row>
    <row r="1957" spans="3:6">
      <c r="C1957" s="38">
        <v>10.945295508940962</v>
      </c>
      <c r="D1957" s="11">
        <v>0.46993732601560162</v>
      </c>
      <c r="F1957" s="38"/>
    </row>
    <row r="1958" spans="3:6">
      <c r="C1958" s="38">
        <v>10.975754716425671</v>
      </c>
      <c r="D1958" s="11">
        <v>0.492542285362078</v>
      </c>
      <c r="F1958" s="38"/>
    </row>
    <row r="1959" spans="3:6">
      <c r="C1959" s="38">
        <v>11.00621392391038</v>
      </c>
      <c r="D1959" s="11">
        <v>0.50748489455618051</v>
      </c>
      <c r="F1959" s="38"/>
    </row>
    <row r="1960" spans="3:6">
      <c r="C1960" s="38">
        <v>11.036673131395089</v>
      </c>
      <c r="D1960" s="11">
        <v>0.51342479991678569</v>
      </c>
      <c r="F1960" s="38"/>
    </row>
    <row r="1961" spans="3:6">
      <c r="C1961" s="38">
        <v>11.019673760509795</v>
      </c>
      <c r="D1961" s="11">
        <v>0.50370931252130624</v>
      </c>
      <c r="F1961" s="38"/>
    </row>
    <row r="1962" spans="3:6">
      <c r="C1962" s="38">
        <v>11.03416686150255</v>
      </c>
      <c r="D1962" s="11">
        <v>0.5194682362445433</v>
      </c>
      <c r="F1962" s="38"/>
    </row>
    <row r="1963" spans="3:6">
      <c r="C1963" s="38">
        <v>11.002078061734466</v>
      </c>
      <c r="D1963" s="11">
        <v>0.55900217826139076</v>
      </c>
      <c r="F1963" s="38"/>
    </row>
    <row r="1964" spans="3:6">
      <c r="C1964" s="38">
        <v>11.105612684871952</v>
      </c>
      <c r="D1964" s="11">
        <v>0.58050183551956491</v>
      </c>
      <c r="F1964" s="38"/>
    </row>
    <row r="1965" spans="3:6">
      <c r="C1965" s="38">
        <v>11.073681935844723</v>
      </c>
      <c r="D1965" s="11">
        <v>0.59036015499852112</v>
      </c>
      <c r="F1965" s="38"/>
    </row>
    <row r="1966" spans="3:6">
      <c r="C1966" s="38">
        <v>11.121989708804026</v>
      </c>
      <c r="D1966" s="11">
        <v>0.58836485075765543</v>
      </c>
      <c r="F1966" s="38"/>
    </row>
    <row r="1967" spans="3:6">
      <c r="C1967" s="38">
        <v>11.23076351697312</v>
      </c>
      <c r="D1967" s="11">
        <v>0.58870994840227164</v>
      </c>
      <c r="F1967" s="38"/>
    </row>
    <row r="1968" spans="3:6">
      <c r="C1968" s="38">
        <v>11.339085889697381</v>
      </c>
      <c r="D1968" s="11">
        <v>0.58973834498657907</v>
      </c>
      <c r="F1968" s="38"/>
    </row>
    <row r="1969" spans="3:6">
      <c r="C1969" s="38">
        <v>11.326326664771473</v>
      </c>
      <c r="D1969" s="11">
        <v>0.60297581239597042</v>
      </c>
      <c r="F1969" s="38"/>
    </row>
    <row r="1970" spans="3:6">
      <c r="C1970" s="38">
        <v>11.355325142795735</v>
      </c>
      <c r="D1970" s="11">
        <v>0.61873605427736977</v>
      </c>
      <c r="F1970" s="38"/>
    </row>
    <row r="1971" spans="3:6">
      <c r="C1971" s="38">
        <v>8.9544977677657958</v>
      </c>
      <c r="D1971" s="11">
        <v>0.38877546053216711</v>
      </c>
      <c r="F1971" s="38"/>
    </row>
    <row r="1972" spans="3:6">
      <c r="C1972" s="38">
        <v>8.9849569752505047</v>
      </c>
      <c r="D1972" s="11">
        <v>0.40306038863559579</v>
      </c>
      <c r="F1972" s="38"/>
    </row>
    <row r="1973" spans="3:6">
      <c r="C1973" s="38">
        <v>9.0154161827352137</v>
      </c>
      <c r="D1973" s="11">
        <v>0.43443199687720863</v>
      </c>
      <c r="F1973" s="38"/>
    </row>
    <row r="1974" spans="3:6">
      <c r="C1974" s="38">
        <v>9.0458753902199227</v>
      </c>
      <c r="D1974" s="11">
        <v>0.44966273356282832</v>
      </c>
      <c r="F1974" s="38"/>
    </row>
    <row r="1975" spans="3:6">
      <c r="C1975" s="38">
        <v>9.0763345977046299</v>
      </c>
      <c r="D1975" s="11">
        <v>0.43499960003788296</v>
      </c>
      <c r="F1975" s="38"/>
    </row>
    <row r="1976" spans="3:6">
      <c r="C1976" s="38">
        <v>9.1067938051893389</v>
      </c>
      <c r="D1976" s="11">
        <v>0.45443055869742782</v>
      </c>
      <c r="F1976" s="38"/>
    </row>
    <row r="1977" spans="3:6">
      <c r="C1977" s="38">
        <v>9.1372530126740479</v>
      </c>
      <c r="D1977" s="11">
        <v>0.46653660598495889</v>
      </c>
      <c r="F1977" s="38"/>
    </row>
    <row r="1978" spans="3:6">
      <c r="C1978" s="38">
        <v>9.1677122201587569</v>
      </c>
      <c r="D1978" s="11">
        <v>0.48037065533287954</v>
      </c>
      <c r="F1978" s="38"/>
    </row>
    <row r="1979" spans="3:6">
      <c r="C1979" s="38">
        <v>9.1981714276434641</v>
      </c>
      <c r="D1979" s="11">
        <v>0.50663228997446907</v>
      </c>
      <c r="F1979" s="38"/>
    </row>
    <row r="1980" spans="3:6">
      <c r="C1980" s="38">
        <v>9.2286306351281731</v>
      </c>
      <c r="D1980" s="11">
        <v>0.5260131497352033</v>
      </c>
      <c r="F1980" s="38"/>
    </row>
    <row r="1981" spans="3:6">
      <c r="C1981" s="38">
        <v>9.259089842612882</v>
      </c>
      <c r="D1981" s="11">
        <v>0.56658502285481827</v>
      </c>
      <c r="F1981" s="38"/>
    </row>
    <row r="1982" spans="3:6">
      <c r="C1982" s="38">
        <v>9.289549050097591</v>
      </c>
      <c r="D1982" s="11">
        <v>0.63103573872204222</v>
      </c>
      <c r="F1982" s="38"/>
    </row>
    <row r="1983" spans="3:6">
      <c r="C1983" s="38">
        <v>9.3200082575823</v>
      </c>
      <c r="D1983" s="11">
        <v>0.679478575265411</v>
      </c>
      <c r="F1983" s="38"/>
    </row>
    <row r="1984" spans="3:6">
      <c r="C1984" s="38">
        <v>9.3504674650670072</v>
      </c>
      <c r="D1984" s="11">
        <v>0.69401550204700302</v>
      </c>
      <c r="F1984" s="38"/>
    </row>
    <row r="1985" spans="3:6">
      <c r="C1985" s="38">
        <v>9.3809266725517162</v>
      </c>
      <c r="D1985" s="11">
        <v>0.70229657407921231</v>
      </c>
      <c r="F1985" s="38"/>
    </row>
    <row r="1986" spans="3:6">
      <c r="C1986" s="38">
        <v>9.410828417721584</v>
      </c>
      <c r="D1986" s="11">
        <v>0.7047395397496693</v>
      </c>
      <c r="F1986" s="38"/>
    </row>
    <row r="1987" spans="3:6">
      <c r="C1987" s="38">
        <v>8.9683752787085655</v>
      </c>
      <c r="D1987" s="11">
        <v>0.42397313431480355</v>
      </c>
      <c r="F1987" s="38"/>
    </row>
    <row r="1988" spans="3:6">
      <c r="C1988" s="38">
        <v>8.9344286138405433</v>
      </c>
      <c r="D1988" s="11">
        <v>0.42769196375176277</v>
      </c>
      <c r="F1988" s="38"/>
    </row>
    <row r="1989" spans="3:6">
      <c r="C1989" s="38">
        <v>8.9512802438746757</v>
      </c>
      <c r="D1989" s="11">
        <v>0.41578709354383092</v>
      </c>
      <c r="F1989" s="38"/>
    </row>
    <row r="1990" spans="3:6">
      <c r="C1990" s="38">
        <v>8.8995772608388144</v>
      </c>
      <c r="D1990" s="11">
        <v>0.44138508057419329</v>
      </c>
      <c r="F1990" s="38"/>
    </row>
    <row r="1991" spans="3:6">
      <c r="C1991" s="38">
        <v>8.9656371039990912</v>
      </c>
      <c r="D1991" s="11">
        <v>0.45895258414115275</v>
      </c>
      <c r="F1991" s="38"/>
    </row>
    <row r="1992" spans="3:6">
      <c r="C1992" s="38">
        <v>9.0609882937414969</v>
      </c>
      <c r="D1992" s="11">
        <v>0.45667501394273835</v>
      </c>
      <c r="F1992" s="38"/>
    </row>
    <row r="1993" spans="3:6">
      <c r="C1993" s="38">
        <v>9.1130727064409243</v>
      </c>
      <c r="D1993" s="11">
        <v>0.46528937692661232</v>
      </c>
      <c r="F1993" s="38"/>
    </row>
    <row r="1994" spans="3:6">
      <c r="C1994" s="38">
        <v>9.1638814296527666</v>
      </c>
      <c r="D1994" s="11">
        <v>0.48203818681662042</v>
      </c>
      <c r="F1994" s="38"/>
    </row>
    <row r="1995" spans="3:6">
      <c r="C1995" s="38">
        <v>9.2391322117630921</v>
      </c>
      <c r="D1995" s="11">
        <v>0.49598773118011841</v>
      </c>
      <c r="F1995" s="38"/>
    </row>
    <row r="1996" spans="3:6">
      <c r="C1996" s="38">
        <v>9.3136332483051394</v>
      </c>
      <c r="D1996" s="11">
        <v>0.5449848876132839</v>
      </c>
      <c r="F1996" s="38"/>
    </row>
    <row r="1997" spans="3:6">
      <c r="C1997" s="38">
        <v>9.3803199065203273</v>
      </c>
      <c r="D1997" s="11">
        <v>0.58431405254480051</v>
      </c>
      <c r="F1997" s="38"/>
    </row>
    <row r="1998" spans="3:6">
      <c r="C1998" s="38">
        <v>9.4632516377159543</v>
      </c>
      <c r="D1998" s="11">
        <v>0.59546151247811852</v>
      </c>
      <c r="F1998" s="38"/>
    </row>
    <row r="1999" spans="3:6">
      <c r="C1999" s="38">
        <v>9.5479658569567434</v>
      </c>
      <c r="D1999" s="11">
        <v>0.59472077415057223</v>
      </c>
      <c r="F1999" s="38"/>
    </row>
    <row r="2000" spans="3:6">
      <c r="C2000" s="38">
        <v>9.6001137097095732</v>
      </c>
      <c r="D2000" s="11">
        <v>0.58611124490878097</v>
      </c>
      <c r="F2000" s="38"/>
    </row>
    <row r="2001" spans="3:6">
      <c r="C2001" s="38">
        <v>9.5186615738545957</v>
      </c>
      <c r="D2001" s="11">
        <v>0.58717098041598526</v>
      </c>
      <c r="F2001" s="38"/>
    </row>
    <row r="2002" spans="3:6">
      <c r="C2002" s="38">
        <v>9.571264791943026</v>
      </c>
      <c r="D2002" s="11">
        <v>0.58508927060247595</v>
      </c>
      <c r="F2002" s="38"/>
    </row>
    <row r="2003" spans="3:6">
      <c r="C2003" s="38">
        <v>6.4059141953672434</v>
      </c>
      <c r="D2003" s="11">
        <v>0.22919589947004165</v>
      </c>
      <c r="F2003" s="38"/>
    </row>
    <row r="2004" spans="3:6">
      <c r="C2004" s="38">
        <v>6.4862917222066976</v>
      </c>
      <c r="D2004" s="11">
        <v>0.23140268859665256</v>
      </c>
      <c r="F2004" s="38"/>
    </row>
    <row r="2005" spans="3:6">
      <c r="C2005" s="38">
        <v>6.5328577593622894</v>
      </c>
      <c r="D2005" s="11">
        <v>0.23314355385781646</v>
      </c>
      <c r="F2005" s="38"/>
    </row>
    <row r="2006" spans="3:6">
      <c r="C2006" s="38">
        <v>6.5173096818375527</v>
      </c>
      <c r="D2006" s="11">
        <v>0.23505441920458756</v>
      </c>
      <c r="F2006" s="38"/>
    </row>
    <row r="2007" spans="3:6">
      <c r="C2007" s="38">
        <v>6.5001184997028485</v>
      </c>
      <c r="D2007" s="11">
        <v>0.24030053366181386</v>
      </c>
      <c r="F2007" s="38"/>
    </row>
    <row r="2008" spans="3:6">
      <c r="C2008" s="38">
        <v>6.511137711629523</v>
      </c>
      <c r="D2008" s="11">
        <v>0.25565557794904559</v>
      </c>
      <c r="F2008" s="38"/>
    </row>
    <row r="2009" spans="3:6">
      <c r="C2009" s="38">
        <v>6.5494041553468456</v>
      </c>
      <c r="D2009" s="11">
        <v>0.27258728094835621</v>
      </c>
      <c r="F2009" s="38"/>
    </row>
    <row r="2010" spans="3:6">
      <c r="C2010" s="38">
        <v>6.6266214966565808</v>
      </c>
      <c r="D2010" s="11">
        <v>0.29872056018901666</v>
      </c>
      <c r="F2010" s="38"/>
    </row>
    <row r="2011" spans="3:6">
      <c r="C2011" s="38">
        <v>6.631341390717691</v>
      </c>
      <c r="D2011" s="11">
        <v>0.31023225549508449</v>
      </c>
      <c r="F2011" s="38"/>
    </row>
    <row r="2012" spans="3:6">
      <c r="C2012" s="38">
        <v>6.6873949093285541</v>
      </c>
      <c r="D2012" s="11">
        <v>0.33577803300170123</v>
      </c>
      <c r="F2012" s="38"/>
    </row>
    <row r="2013" spans="3:6">
      <c r="C2013" s="38">
        <v>6.7569567513411641</v>
      </c>
      <c r="D2013" s="11">
        <v>0.3382577493823416</v>
      </c>
      <c r="F2013" s="38"/>
    </row>
    <row r="2014" spans="3:6">
      <c r="C2014" s="38">
        <v>6.8210289665547652</v>
      </c>
      <c r="D2014" s="11">
        <v>0.35283701254327116</v>
      </c>
      <c r="F2014" s="38"/>
    </row>
    <row r="2015" spans="3:6">
      <c r="C2015" s="38">
        <v>6.8483648432132513</v>
      </c>
      <c r="D2015" s="11">
        <v>0.36423346816640673</v>
      </c>
      <c r="F2015" s="38"/>
    </row>
    <row r="2016" spans="3:6">
      <c r="C2016" s="38">
        <v>6.9267624387449462</v>
      </c>
      <c r="D2016" s="11">
        <v>0.38376710509787432</v>
      </c>
      <c r="F2016" s="38"/>
    </row>
    <row r="2017" spans="3:6">
      <c r="C2017" s="38">
        <v>6.9388547789537443</v>
      </c>
      <c r="D2017" s="11">
        <v>0.39807394480396685</v>
      </c>
      <c r="F2017" s="38"/>
    </row>
    <row r="2018" spans="3:6">
      <c r="C2018" s="38">
        <v>6.9760079321899378</v>
      </c>
      <c r="D2018" s="11">
        <v>0.42255320535639068</v>
      </c>
      <c r="F2018" s="38"/>
    </row>
    <row r="2019" spans="3:6">
      <c r="C2019" s="38">
        <v>8.9570962206844342</v>
      </c>
      <c r="D2019" s="11">
        <v>0.46215278760678064</v>
      </c>
      <c r="F2019" s="38"/>
    </row>
    <row r="2020" spans="3:6">
      <c r="C2020" s="38">
        <v>8.9987409115231305</v>
      </c>
      <c r="D2020" s="11">
        <v>0.4712064906705043</v>
      </c>
      <c r="F2020" s="38"/>
    </row>
    <row r="2021" spans="3:6">
      <c r="C2021" s="38">
        <v>8.9852174307437664</v>
      </c>
      <c r="D2021" s="11">
        <v>0.46596713190605127</v>
      </c>
      <c r="F2021" s="38"/>
    </row>
    <row r="2022" spans="3:6">
      <c r="C2022" s="38">
        <v>9.0316538691936916</v>
      </c>
      <c r="D2022" s="11">
        <v>0.46081705111723437</v>
      </c>
      <c r="F2022" s="38"/>
    </row>
    <row r="2023" spans="3:6">
      <c r="C2023" s="38">
        <v>9.0435083982111486</v>
      </c>
      <c r="D2023" s="11">
        <v>0.47612089941389901</v>
      </c>
      <c r="F2023" s="38"/>
    </row>
    <row r="2024" spans="3:6">
      <c r="C2024" s="38">
        <v>9.028651898088965</v>
      </c>
      <c r="D2024" s="11">
        <v>0.49123060225264231</v>
      </c>
      <c r="F2024" s="38"/>
    </row>
    <row r="2025" spans="3:6">
      <c r="C2025" s="38">
        <v>8.9639825098821007</v>
      </c>
      <c r="D2025" s="11">
        <v>0.48765805396763351</v>
      </c>
      <c r="F2025" s="38"/>
    </row>
    <row r="2026" spans="3:6">
      <c r="C2026" s="38">
        <v>8.9867689362140428</v>
      </c>
      <c r="D2026" s="11">
        <v>0.49405358543251765</v>
      </c>
      <c r="F2026" s="38"/>
    </row>
    <row r="2027" spans="3:6">
      <c r="C2027" s="38">
        <v>8.997575206607177</v>
      </c>
      <c r="D2027" s="11">
        <v>0.59521847544115158</v>
      </c>
      <c r="F2027" s="38"/>
    </row>
    <row r="2028" spans="3:6">
      <c r="C2028" s="38">
        <v>9.0410926654104546</v>
      </c>
      <c r="D2028" s="11">
        <v>0.59496587264959566</v>
      </c>
      <c r="F2028" s="38"/>
    </row>
    <row r="2029" spans="3:6">
      <c r="C2029" s="38">
        <v>9.0691533964784341</v>
      </c>
      <c r="D2029" s="11">
        <v>0.60999113531991045</v>
      </c>
      <c r="F2029" s="38"/>
    </row>
    <row r="2030" spans="3:6">
      <c r="C2030" s="38">
        <v>9.1139793405245673</v>
      </c>
      <c r="D2030" s="11">
        <v>0.63938393050635356</v>
      </c>
      <c r="F2030" s="38"/>
    </row>
    <row r="2031" spans="3:6">
      <c r="C2031" s="38">
        <v>9.1263317396091956</v>
      </c>
      <c r="D2031" s="11">
        <v>0.64171455965822222</v>
      </c>
      <c r="F2031" s="38"/>
    </row>
    <row r="2032" spans="3:6">
      <c r="C2032" s="38">
        <v>9.1237206835451801</v>
      </c>
      <c r="D2032" s="11">
        <v>0.66245123118512517</v>
      </c>
      <c r="F2032" s="38"/>
    </row>
    <row r="2033" spans="3:6">
      <c r="C2033" s="38">
        <v>9.0735621334465382</v>
      </c>
      <c r="D2033" s="11">
        <v>0.67305852475602579</v>
      </c>
      <c r="F2033" s="38"/>
    </row>
    <row r="2034" spans="3:6">
      <c r="C2034" s="38">
        <v>9.0833762720139415</v>
      </c>
      <c r="D2034" s="11">
        <v>0.68076793952613646</v>
      </c>
      <c r="F2034" s="38"/>
    </row>
    <row r="2035" spans="3:6">
      <c r="C2035" s="38">
        <v>7.8815622942272832</v>
      </c>
      <c r="D2035" s="11">
        <v>0.41662809169657539</v>
      </c>
      <c r="F2035" s="38"/>
    </row>
    <row r="2036" spans="3:6">
      <c r="C2036" s="38">
        <v>7.9415067128093053</v>
      </c>
      <c r="D2036" s="11">
        <v>0.42259287495257725</v>
      </c>
      <c r="F2036" s="38"/>
    </row>
    <row r="2037" spans="3:6">
      <c r="C2037" s="38">
        <v>7.938826860510459</v>
      </c>
      <c r="D2037" s="11">
        <v>0.44264967278467077</v>
      </c>
      <c r="F2037" s="38"/>
    </row>
    <row r="2038" spans="3:6">
      <c r="C2038" s="38">
        <v>7.9521111516003025</v>
      </c>
      <c r="D2038" s="11">
        <v>0.43575879477679869</v>
      </c>
      <c r="F2038" s="38"/>
    </row>
    <row r="2039" spans="3:6">
      <c r="C2039" s="38">
        <v>7.9654582705390897</v>
      </c>
      <c r="D2039" s="11">
        <v>0.48616007557602237</v>
      </c>
      <c r="F2039" s="38"/>
    </row>
    <row r="2040" spans="3:6">
      <c r="C2040" s="38">
        <v>8.0259237439254854</v>
      </c>
      <c r="D2040" s="11">
        <v>0.49026356105253144</v>
      </c>
      <c r="F2040" s="38"/>
    </row>
    <row r="2041" spans="3:6">
      <c r="C2041" s="38">
        <v>8.0889643141338556</v>
      </c>
      <c r="D2041" s="11">
        <v>0.50020671662404792</v>
      </c>
      <c r="F2041" s="38"/>
    </row>
    <row r="2042" spans="3:6">
      <c r="C2042" s="38">
        <v>8.1283805707193721</v>
      </c>
      <c r="D2042" s="11">
        <v>0.4962517000371206</v>
      </c>
      <c r="F2042" s="38"/>
    </row>
    <row r="2043" spans="3:6">
      <c r="C2043" s="38">
        <v>8.1726321401312045</v>
      </c>
      <c r="D2043" s="11">
        <v>0.50659364735194168</v>
      </c>
      <c r="F2043" s="38"/>
    </row>
    <row r="2044" spans="3:6">
      <c r="C2044" s="38">
        <v>8.2181194089155021</v>
      </c>
      <c r="D2044" s="11">
        <v>0.50193173946923997</v>
      </c>
      <c r="F2044" s="38"/>
    </row>
    <row r="2045" spans="3:6">
      <c r="C2045" s="38">
        <v>8.2579857590958383</v>
      </c>
      <c r="D2045" s="11">
        <v>0.50574667614370972</v>
      </c>
      <c r="F2045" s="38"/>
    </row>
    <row r="2046" spans="3:6">
      <c r="C2046" s="38">
        <v>8.2790624906613903</v>
      </c>
      <c r="D2046" s="11">
        <v>0.52147402707132495</v>
      </c>
      <c r="F2046" s="38"/>
    </row>
    <row r="2047" spans="3:6">
      <c r="C2047" s="38">
        <v>8.3017971514437399</v>
      </c>
      <c r="D2047" s="11">
        <v>0.54754624577897015</v>
      </c>
      <c r="F2047" s="38"/>
    </row>
    <row r="2048" spans="3:6">
      <c r="C2048" s="38">
        <v>8.3509343617784335</v>
      </c>
      <c r="D2048" s="11">
        <v>0.57524080406673295</v>
      </c>
      <c r="F2048" s="38"/>
    </row>
    <row r="2049" spans="3:6">
      <c r="C2049" s="38">
        <v>8.2941301907988318</v>
      </c>
      <c r="D2049" s="11">
        <v>0.59155892507942942</v>
      </c>
      <c r="F2049" s="38"/>
    </row>
    <row r="2050" spans="3:6">
      <c r="C2050" s="38">
        <v>8.3282523154052424</v>
      </c>
      <c r="D2050" s="11">
        <v>0.59421405835606111</v>
      </c>
      <c r="F2050" s="38"/>
    </row>
    <row r="2051" spans="3:6">
      <c r="C2051" s="38">
        <v>6.8595241290689151</v>
      </c>
      <c r="D2051" s="11">
        <v>0.32951157749217691</v>
      </c>
      <c r="F2051" s="38"/>
    </row>
    <row r="2052" spans="3:6">
      <c r="C2052" s="38">
        <v>6.8899833365536232</v>
      </c>
      <c r="D2052" s="11">
        <v>0.3347036217562242</v>
      </c>
      <c r="F2052" s="38"/>
    </row>
    <row r="2053" spans="3:6">
      <c r="C2053" s="38">
        <v>6.9204425440383321</v>
      </c>
      <c r="D2053" s="11">
        <v>0.33552849787028632</v>
      </c>
      <c r="F2053" s="38"/>
    </row>
    <row r="2054" spans="3:6">
      <c r="C2054" s="38">
        <v>6.9509017515230402</v>
      </c>
      <c r="D2054" s="11">
        <v>0.33635337398434839</v>
      </c>
      <c r="F2054" s="38"/>
    </row>
    <row r="2055" spans="3:6">
      <c r="C2055" s="38">
        <v>6.9813609590077492</v>
      </c>
      <c r="D2055" s="11">
        <v>0.34134374096880643</v>
      </c>
      <c r="F2055" s="38"/>
    </row>
    <row r="2056" spans="3:6">
      <c r="C2056" s="38">
        <v>7.0118201664924582</v>
      </c>
      <c r="D2056" s="11">
        <v>0.34633410795326441</v>
      </c>
      <c r="F2056" s="38"/>
    </row>
    <row r="2057" spans="3:6">
      <c r="C2057" s="38">
        <v>7.0422793739771663</v>
      </c>
      <c r="D2057" s="11">
        <v>0.34798139376817555</v>
      </c>
      <c r="F2057" s="38"/>
    </row>
    <row r="2058" spans="3:6">
      <c r="C2058" s="38">
        <v>7.1345504759867868</v>
      </c>
      <c r="D2058" s="11">
        <v>0.34962867958308685</v>
      </c>
      <c r="F2058" s="38"/>
    </row>
    <row r="2059" spans="3:6">
      <c r="C2059" s="38">
        <v>7.1702515820953243</v>
      </c>
      <c r="D2059" s="11">
        <v>0.33686959415640083</v>
      </c>
      <c r="F2059" s="38"/>
    </row>
    <row r="2060" spans="3:6">
      <c r="C2060" s="38">
        <v>7.2173343592719457</v>
      </c>
      <c r="D2060" s="11">
        <v>0.34722111292608271</v>
      </c>
      <c r="F2060" s="38"/>
    </row>
    <row r="2061" spans="3:6">
      <c r="C2061" s="38">
        <v>7.2559371757996756</v>
      </c>
      <c r="D2061" s="11">
        <v>0.35591054776061043</v>
      </c>
      <c r="F2061" s="38"/>
    </row>
    <row r="2062" spans="3:6">
      <c r="C2062" s="38">
        <v>7.3042805834755296</v>
      </c>
      <c r="D2062" s="11">
        <v>0.36986276635654264</v>
      </c>
      <c r="F2062" s="38"/>
    </row>
    <row r="2063" spans="3:6">
      <c r="C2063" s="38">
        <v>7.3464922600748315</v>
      </c>
      <c r="D2063" s="11">
        <v>0.38912861810974392</v>
      </c>
      <c r="F2063" s="38"/>
    </row>
    <row r="2064" spans="3:6">
      <c r="C2064" s="38">
        <v>7.3869067651037961</v>
      </c>
      <c r="D2064" s="11">
        <v>0.4000257564344718</v>
      </c>
      <c r="F2064" s="38"/>
    </row>
    <row r="2065" spans="3:6">
      <c r="C2065" s="38">
        <v>7.4101422000081687</v>
      </c>
      <c r="D2065" s="11">
        <v>0.4155556153199228</v>
      </c>
      <c r="F2065" s="38"/>
    </row>
    <row r="2066" spans="3:6">
      <c r="C2066" s="38">
        <v>7.4512019148811319</v>
      </c>
      <c r="D2066" s="11">
        <v>0.43991274739537845</v>
      </c>
      <c r="F2066" s="38"/>
    </row>
    <row r="2067" spans="3:6">
      <c r="C2067" s="38">
        <v>9.8852623820563696</v>
      </c>
      <c r="D2067" s="11">
        <v>0.43548373269064822</v>
      </c>
      <c r="F2067" s="38"/>
    </row>
    <row r="2068" spans="3:6">
      <c r="C2068" s="38">
        <v>9.8934819681330985</v>
      </c>
      <c r="D2068" s="11">
        <v>0.44412628234840784</v>
      </c>
      <c r="F2068" s="38"/>
    </row>
    <row r="2069" spans="3:6">
      <c r="C2069" s="38">
        <v>9.8940194977581761</v>
      </c>
      <c r="D2069" s="11">
        <v>0.45534736639156098</v>
      </c>
      <c r="F2069" s="38"/>
    </row>
    <row r="2070" spans="3:6">
      <c r="C2070" s="38">
        <v>9.8969121508271272</v>
      </c>
      <c r="D2070" s="11">
        <v>0.46798226797492937</v>
      </c>
      <c r="F2070" s="38"/>
    </row>
    <row r="2071" spans="3:6">
      <c r="C2071" s="38">
        <v>9.864340196452563</v>
      </c>
      <c r="D2071" s="11">
        <v>0.4553868782515495</v>
      </c>
      <c r="F2071" s="38"/>
    </row>
    <row r="2072" spans="3:6">
      <c r="C2072" s="38">
        <v>9.8899927581800782</v>
      </c>
      <c r="D2072" s="11">
        <v>0.46889171851735806</v>
      </c>
      <c r="F2072" s="38"/>
    </row>
    <row r="2073" spans="3:6">
      <c r="C2073" s="38">
        <v>9.8736052243366128</v>
      </c>
      <c r="D2073" s="11">
        <v>0.44930834695864957</v>
      </c>
      <c r="F2073" s="38"/>
    </row>
    <row r="2074" spans="3:6">
      <c r="C2074" s="38">
        <v>9.8530379282122489</v>
      </c>
      <c r="D2074" s="11">
        <v>0.47404657801596667</v>
      </c>
      <c r="F2074" s="38"/>
    </row>
    <row r="2075" spans="3:6">
      <c r="C2075" s="38">
        <v>9.9049903138478435</v>
      </c>
      <c r="D2075" s="11">
        <v>0.48738467582000944</v>
      </c>
      <c r="F2075" s="38"/>
    </row>
    <row r="2076" spans="3:6">
      <c r="C2076" s="38">
        <v>9.9344723281753566</v>
      </c>
      <c r="D2076" s="11">
        <v>0.47647120867249954</v>
      </c>
      <c r="F2076" s="38"/>
    </row>
    <row r="2077" spans="3:6">
      <c r="C2077" s="38">
        <v>9.9626857843922974</v>
      </c>
      <c r="D2077" s="11">
        <v>0.530462612891345</v>
      </c>
      <c r="F2077" s="38"/>
    </row>
    <row r="2078" spans="3:6">
      <c r="C2078" s="38">
        <v>9.9698475485696108</v>
      </c>
      <c r="D2078" s="11">
        <v>0.55413442348650899</v>
      </c>
      <c r="F2078" s="38"/>
    </row>
    <row r="2079" spans="3:6">
      <c r="C2079" s="38">
        <v>9.9665466905140541</v>
      </c>
      <c r="D2079" s="11">
        <v>0.55758047325805349</v>
      </c>
      <c r="F2079" s="38"/>
    </row>
    <row r="2080" spans="3:6">
      <c r="C2080" s="38">
        <v>9.9846921283804093</v>
      </c>
      <c r="D2080" s="11">
        <v>0.56869977427676366</v>
      </c>
      <c r="F2080" s="38"/>
    </row>
    <row r="2081" spans="3:6">
      <c r="C2081" s="38">
        <v>9.9674420127275596</v>
      </c>
      <c r="D2081" s="11">
        <v>0.57650076455745702</v>
      </c>
      <c r="F2081" s="38"/>
    </row>
    <row r="2082" spans="3:6">
      <c r="C2082" s="38">
        <v>9.9753319555236324</v>
      </c>
      <c r="D2082" s="11">
        <v>0.57545075691300029</v>
      </c>
      <c r="F2082" s="38"/>
    </row>
    <row r="2083" spans="3:6">
      <c r="C2083" s="38">
        <v>7.2220287088244222</v>
      </c>
      <c r="D2083" s="11">
        <v>0.39821493432268085</v>
      </c>
      <c r="F2083" s="38"/>
    </row>
    <row r="2084" spans="3:6">
      <c r="C2084" s="38">
        <v>7.2148042747029528</v>
      </c>
      <c r="D2084" s="11">
        <v>0.40379804337960679</v>
      </c>
      <c r="F2084" s="38"/>
    </row>
    <row r="2085" spans="3:6">
      <c r="C2085" s="38">
        <v>7.2185784144175198</v>
      </c>
      <c r="D2085" s="11">
        <v>0.39959173014884564</v>
      </c>
      <c r="F2085" s="38"/>
    </row>
    <row r="2086" spans="3:6">
      <c r="C2086" s="38">
        <v>7.2490732631917609</v>
      </c>
      <c r="D2086" s="11">
        <v>0.40410307649462612</v>
      </c>
      <c r="F2086" s="38"/>
    </row>
    <row r="2087" spans="3:6">
      <c r="C2087" s="38">
        <v>7.2839848750865901</v>
      </c>
      <c r="D2087" s="11">
        <v>0.41796165013122932</v>
      </c>
      <c r="F2087" s="38"/>
    </row>
    <row r="2088" spans="3:6">
      <c r="C2088" s="38">
        <v>7.2890407374891355</v>
      </c>
      <c r="D2088" s="11">
        <v>0.42085593144246131</v>
      </c>
      <c r="F2088" s="38"/>
    </row>
    <row r="2089" spans="3:6">
      <c r="C2089" s="38">
        <v>7.3076231023654179</v>
      </c>
      <c r="D2089" s="11">
        <v>0.42595879357076782</v>
      </c>
      <c r="F2089" s="38"/>
    </row>
    <row r="2090" spans="3:6">
      <c r="C2090" s="38">
        <v>7.2881321188901751</v>
      </c>
      <c r="D2090" s="11">
        <v>0.43419207050481817</v>
      </c>
      <c r="F2090" s="38"/>
    </row>
    <row r="2091" spans="3:6">
      <c r="C2091" s="38">
        <v>7.3266672598904785</v>
      </c>
      <c r="D2091" s="11">
        <v>0.43229439908023398</v>
      </c>
      <c r="F2091" s="38"/>
    </row>
    <row r="2092" spans="3:6">
      <c r="C2092" s="38">
        <v>7.3579555974697852</v>
      </c>
      <c r="D2092" s="11">
        <v>0.44610437043850704</v>
      </c>
      <c r="F2092" s="38"/>
    </row>
    <row r="2093" spans="3:6">
      <c r="C2093" s="38">
        <v>7.3864900428047244</v>
      </c>
      <c r="D2093" s="11">
        <v>0.44486302128879568</v>
      </c>
      <c r="F2093" s="38"/>
    </row>
    <row r="2094" spans="3:6">
      <c r="C2094" s="38">
        <v>7.3850751612926206</v>
      </c>
      <c r="D2094" s="11">
        <v>0.44845746523139762</v>
      </c>
      <c r="F2094" s="38"/>
    </row>
    <row r="2095" spans="3:6">
      <c r="C2095" s="38">
        <v>7.4060451787164698</v>
      </c>
      <c r="D2095" s="11">
        <v>0.46191796561097065</v>
      </c>
      <c r="F2095" s="38"/>
    </row>
    <row r="2096" spans="3:6">
      <c r="C2096" s="38">
        <v>7.4124025561589528</v>
      </c>
      <c r="D2096" s="11">
        <v>0.48445998961028919</v>
      </c>
      <c r="F2096" s="38"/>
    </row>
    <row r="2097" spans="3:6">
      <c r="C2097" s="38">
        <v>7.4082666751226034</v>
      </c>
      <c r="D2097" s="11">
        <v>0.48588354258839062</v>
      </c>
      <c r="F2097" s="38"/>
    </row>
    <row r="2098" spans="3:6">
      <c r="C2098" s="38">
        <v>7.4239480584479765</v>
      </c>
      <c r="D2098" s="11">
        <v>0.47658970718025034</v>
      </c>
      <c r="F2098" s="38"/>
    </row>
    <row r="2099" spans="3:6">
      <c r="C2099" s="38">
        <v>8.6484776569625055</v>
      </c>
      <c r="D2099" s="11">
        <v>0.40172723273327504</v>
      </c>
      <c r="F2099" s="38"/>
    </row>
    <row r="2100" spans="3:6">
      <c r="C2100" s="38">
        <v>8.7274831996366657</v>
      </c>
      <c r="D2100" s="11">
        <v>0.40861752891499881</v>
      </c>
      <c r="F2100" s="38"/>
    </row>
    <row r="2101" spans="3:6">
      <c r="C2101" s="38">
        <v>8.8314173567210297</v>
      </c>
      <c r="D2101" s="11">
        <v>0.40914593130411447</v>
      </c>
      <c r="F2101" s="38"/>
    </row>
    <row r="2102" spans="3:6">
      <c r="C2102" s="38">
        <v>8.8491552127276538</v>
      </c>
      <c r="D2102" s="11">
        <v>0.40967433369323014</v>
      </c>
      <c r="F2102" s="38"/>
    </row>
    <row r="2103" spans="3:6">
      <c r="C2103" s="38">
        <v>8.7339914497868492</v>
      </c>
      <c r="D2103" s="11">
        <v>0.42630625928247939</v>
      </c>
      <c r="F2103" s="38"/>
    </row>
    <row r="2104" spans="3:6">
      <c r="C2104" s="38">
        <v>8.7888299309515574</v>
      </c>
      <c r="D2104" s="11">
        <v>0.44293818487172854</v>
      </c>
      <c r="F2104" s="38"/>
    </row>
    <row r="2105" spans="3:6">
      <c r="C2105" s="38">
        <v>8.8450375827046752</v>
      </c>
      <c r="D2105" s="11">
        <v>0.46989030629318684</v>
      </c>
      <c r="F2105" s="38"/>
    </row>
    <row r="2106" spans="3:6">
      <c r="C2106" s="38">
        <v>8.8837497901023639</v>
      </c>
      <c r="D2106" s="11">
        <v>0.49684242771464504</v>
      </c>
      <c r="F2106" s="38"/>
    </row>
    <row r="2107" spans="3:6">
      <c r="C2107" s="38">
        <v>8.9100616710263427</v>
      </c>
      <c r="D2107" s="11">
        <v>0.48700017214397839</v>
      </c>
      <c r="F2107" s="38"/>
    </row>
    <row r="2108" spans="3:6">
      <c r="C2108" s="38">
        <v>8.9921299235611745</v>
      </c>
      <c r="D2108" s="11">
        <v>0.49798340639609284</v>
      </c>
      <c r="F2108" s="38"/>
    </row>
    <row r="2109" spans="3:6">
      <c r="C2109" s="38">
        <v>9.0496224201709055</v>
      </c>
      <c r="D2109" s="11">
        <v>0.52297624198083215</v>
      </c>
      <c r="F2109" s="38"/>
    </row>
    <row r="2110" spans="3:6">
      <c r="C2110" s="38">
        <v>9.1045467283140979</v>
      </c>
      <c r="D2110" s="11">
        <v>0.57108429677653016</v>
      </c>
      <c r="F2110" s="38"/>
    </row>
    <row r="2111" spans="3:6">
      <c r="C2111" s="38">
        <v>9.1753258937392985</v>
      </c>
      <c r="D2111" s="11">
        <v>0.58730697933167209</v>
      </c>
      <c r="F2111" s="38"/>
    </row>
    <row r="2112" spans="3:6">
      <c r="C2112" s="38">
        <v>9.2332939960484524</v>
      </c>
      <c r="D2112" s="11">
        <v>0.60097067835816487</v>
      </c>
      <c r="F2112" s="38"/>
    </row>
    <row r="2113" spans="3:6">
      <c r="C2113" s="38">
        <v>9.2070085651373343</v>
      </c>
      <c r="D2113" s="11">
        <v>0.61745951643623287</v>
      </c>
      <c r="F2113" s="38"/>
    </row>
    <row r="2114" spans="3:6">
      <c r="C2114" s="38">
        <v>9.2464727386457355</v>
      </c>
      <c r="D2114" s="11">
        <v>0.61811492129074874</v>
      </c>
      <c r="F2114" s="38"/>
    </row>
    <row r="2115" spans="3:6">
      <c r="C2115" s="38">
        <v>6.2785391495683101</v>
      </c>
      <c r="D2115" s="11">
        <v>0.29851516173205678</v>
      </c>
      <c r="F2115" s="38"/>
    </row>
    <row r="2116" spans="3:6">
      <c r="C2116" s="38">
        <v>6.326901929614059</v>
      </c>
      <c r="D2116" s="11">
        <v>0.30948003127038032</v>
      </c>
      <c r="F2116" s="38"/>
    </row>
    <row r="2117" spans="3:6">
      <c r="C2117" s="38">
        <v>6.1388206705733133</v>
      </c>
      <c r="D2117" s="11">
        <v>0.26749248603289139</v>
      </c>
      <c r="F2117" s="38"/>
    </row>
    <row r="2118" spans="3:6">
      <c r="C2118" s="38">
        <v>6.1197662645527044</v>
      </c>
      <c r="D2118" s="11">
        <v>0.2755049407954025</v>
      </c>
      <c r="F2118" s="38"/>
    </row>
    <row r="2119" spans="3:6">
      <c r="C2119" s="38">
        <v>6.0174890757204693</v>
      </c>
      <c r="D2119" s="11">
        <v>0.27489107371005106</v>
      </c>
      <c r="F2119" s="38"/>
    </row>
    <row r="2120" spans="3:6">
      <c r="C2120" s="38">
        <v>6.0300301125890448</v>
      </c>
      <c r="D2120" s="11">
        <v>0.26177720662469967</v>
      </c>
      <c r="F2120" s="38"/>
    </row>
    <row r="2121" spans="3:6">
      <c r="C2121" s="38">
        <v>6.1644997303920386</v>
      </c>
      <c r="D2121" s="11">
        <v>0.28343441701391209</v>
      </c>
      <c r="F2121" s="38"/>
    </row>
    <row r="2122" spans="3:6">
      <c r="C2122" s="38">
        <v>6.3684027578826115</v>
      </c>
      <c r="D2122" s="11">
        <v>0.30502312884974714</v>
      </c>
      <c r="F2122" s="38"/>
    </row>
    <row r="2123" spans="3:6">
      <c r="C2123" s="38">
        <v>6.4157584961412502</v>
      </c>
      <c r="D2123" s="11">
        <v>0.29964114139463199</v>
      </c>
      <c r="F2123" s="38"/>
    </row>
    <row r="2124" spans="3:6">
      <c r="C2124" s="38">
        <v>6.4481564916396268</v>
      </c>
      <c r="D2124" s="11">
        <v>0.33493713581575929</v>
      </c>
      <c r="F2124" s="38"/>
    </row>
    <row r="2125" spans="3:6">
      <c r="C2125" s="38">
        <v>6.4813837770093059</v>
      </c>
      <c r="D2125" s="11">
        <v>0.33902180191325881</v>
      </c>
      <c r="F2125" s="38"/>
    </row>
    <row r="2126" spans="3:6">
      <c r="C2126" s="38">
        <v>6.5200899513172041</v>
      </c>
      <c r="D2126" s="11">
        <v>0.34661237884829632</v>
      </c>
      <c r="F2126" s="38"/>
    </row>
    <row r="2127" spans="3:6">
      <c r="C2127" s="38">
        <v>6.554532531605382</v>
      </c>
      <c r="D2127" s="11">
        <v>0.36790836138548577</v>
      </c>
      <c r="F2127" s="38"/>
    </row>
    <row r="2128" spans="3:6">
      <c r="C2128" s="38">
        <v>6.5829941002759087</v>
      </c>
      <c r="D2128" s="11">
        <v>0.37858325378398072</v>
      </c>
      <c r="F2128" s="38"/>
    </row>
    <row r="2129" spans="3:6">
      <c r="C2129" s="38">
        <v>6.5980651146468734</v>
      </c>
      <c r="D2129" s="11">
        <v>0.37894849655088275</v>
      </c>
      <c r="F2129" s="38"/>
    </row>
    <row r="2130" spans="3:6">
      <c r="C2130" s="38">
        <v>6.6332538967107961</v>
      </c>
      <c r="D2130" s="11">
        <v>0.3792572802611911</v>
      </c>
      <c r="F2130" s="38"/>
    </row>
    <row r="2131" spans="3:6">
      <c r="C2131" s="38">
        <v>9.2658968440555665</v>
      </c>
      <c r="D2131" s="11">
        <v>0.48335301790265739</v>
      </c>
      <c r="F2131" s="38"/>
    </row>
    <row r="2132" spans="3:6">
      <c r="C2132" s="38">
        <v>9.3412423277101535</v>
      </c>
      <c r="D2132" s="11">
        <v>0.47303586213706122</v>
      </c>
      <c r="F2132" s="38"/>
    </row>
    <row r="2133" spans="3:6">
      <c r="C2133" s="38">
        <v>9.3952525091501755</v>
      </c>
      <c r="D2133" s="11">
        <v>0.48113049846479339</v>
      </c>
      <c r="F2133" s="38"/>
    </row>
    <row r="2134" spans="3:6">
      <c r="C2134" s="38">
        <v>9.4365257155358595</v>
      </c>
      <c r="D2134" s="11">
        <v>0.51320391405711496</v>
      </c>
      <c r="F2134" s="38"/>
    </row>
    <row r="2135" spans="3:6">
      <c r="C2135" s="38">
        <v>9.4359864467285295</v>
      </c>
      <c r="D2135" s="11">
        <v>0.49920842113598834</v>
      </c>
      <c r="F2135" s="38"/>
    </row>
    <row r="2136" spans="3:6">
      <c r="C2136" s="38">
        <v>9.4507775161650898</v>
      </c>
      <c r="D2136" s="11">
        <v>0.51089351022747409</v>
      </c>
      <c r="F2136" s="38"/>
    </row>
    <row r="2137" spans="3:6">
      <c r="C2137" s="38">
        <v>9.4868587459983633</v>
      </c>
      <c r="D2137" s="11">
        <v>0.56710495218772039</v>
      </c>
      <c r="F2137" s="38"/>
    </row>
    <row r="2138" spans="3:6">
      <c r="C2138" s="38">
        <v>9.5316950550846506</v>
      </c>
      <c r="D2138" s="11">
        <v>0.60346834175015218</v>
      </c>
      <c r="F2138" s="38"/>
    </row>
    <row r="2139" spans="3:6">
      <c r="C2139" s="38">
        <v>9.5782751461101814</v>
      </c>
      <c r="D2139" s="11">
        <v>0.62513345973947632</v>
      </c>
      <c r="F2139" s="38"/>
    </row>
    <row r="2140" spans="3:6">
      <c r="C2140" s="38">
        <v>9.6268359066383216</v>
      </c>
      <c r="D2140" s="11">
        <v>0.66130675999107047</v>
      </c>
      <c r="F2140" s="38"/>
    </row>
    <row r="2141" spans="3:6">
      <c r="C2141" s="38">
        <v>9.6905171545473188</v>
      </c>
      <c r="D2141" s="11">
        <v>0.69173922250527586</v>
      </c>
      <c r="F2141" s="38"/>
    </row>
    <row r="2142" spans="3:6">
      <c r="C2142" s="38">
        <v>9.7713097392792765</v>
      </c>
      <c r="D2142" s="11">
        <v>0.7219470844676017</v>
      </c>
      <c r="F2142" s="38"/>
    </row>
    <row r="2143" spans="3:6">
      <c r="C2143" s="38">
        <v>9.8707777946081396</v>
      </c>
      <c r="D2143" s="11">
        <v>0.73448622221036752</v>
      </c>
      <c r="F2143" s="38"/>
    </row>
    <row r="2144" spans="3:6">
      <c r="C2144" s="38">
        <v>9.9289305270596735</v>
      </c>
      <c r="D2144" s="11">
        <v>0.74323227737517261</v>
      </c>
      <c r="F2144" s="38"/>
    </row>
    <row r="2145" spans="3:6">
      <c r="C2145" s="38">
        <v>9.8627948993354231</v>
      </c>
      <c r="D2145" s="11">
        <v>0.73477974284898717</v>
      </c>
      <c r="F2145" s="38"/>
    </row>
    <row r="2146" spans="3:6">
      <c r="C2146" s="38">
        <v>9.907503981034834</v>
      </c>
      <c r="D2146" s="11">
        <v>0.73392531824140794</v>
      </c>
      <c r="F2146" s="38"/>
    </row>
    <row r="2147" spans="3:6">
      <c r="C2147" s="38">
        <v>9.675704745191025</v>
      </c>
      <c r="D2147" s="11">
        <v>0.47866175282978451</v>
      </c>
      <c r="F2147" s="38"/>
    </row>
    <row r="2148" spans="3:6">
      <c r="C2148" s="38">
        <v>9.7103072608066707</v>
      </c>
      <c r="D2148" s="11">
        <v>0.49087884927760883</v>
      </c>
      <c r="F2148" s="38"/>
    </row>
    <row r="2149" spans="3:6">
      <c r="C2149" s="38">
        <v>9.7607470292321228</v>
      </c>
      <c r="D2149" s="11">
        <v>0.52865475420001773</v>
      </c>
      <c r="F2149" s="38"/>
    </row>
    <row r="2150" spans="3:6">
      <c r="C2150" s="38">
        <v>9.7974859840024191</v>
      </c>
      <c r="D2150" s="11">
        <v>0.57779794698634168</v>
      </c>
      <c r="F2150" s="38"/>
    </row>
    <row r="2151" spans="3:6">
      <c r="C2151" s="38">
        <v>9.8482929126487608</v>
      </c>
      <c r="D2151" s="11">
        <v>0.62251982810440865</v>
      </c>
      <c r="F2151" s="38"/>
    </row>
    <row r="2152" spans="3:6">
      <c r="C2152" s="38">
        <v>9.8894834638546136</v>
      </c>
      <c r="D2152" s="11">
        <v>0.64991056236557121</v>
      </c>
      <c r="F2152" s="38"/>
    </row>
    <row r="2153" spans="3:6">
      <c r="C2153" s="38">
        <v>9.9160695910515582</v>
      </c>
      <c r="D2153" s="11">
        <v>0.69829561875038226</v>
      </c>
      <c r="F2153" s="38"/>
    </row>
    <row r="2154" spans="3:6">
      <c r="C2154" s="38">
        <v>9.9540337480701258</v>
      </c>
      <c r="D2154" s="11">
        <v>0.70600682939939807</v>
      </c>
      <c r="F2154" s="38"/>
    </row>
    <row r="2155" spans="3:6">
      <c r="C2155" s="38">
        <v>9.9811394387403265</v>
      </c>
      <c r="D2155" s="11">
        <v>0.71489208040314822</v>
      </c>
      <c r="F2155" s="38"/>
    </row>
    <row r="2156" spans="3:6">
      <c r="C2156" s="38">
        <v>10.022460294387592</v>
      </c>
      <c r="D2156" s="11">
        <v>0.72324645242378105</v>
      </c>
      <c r="F2156" s="38"/>
    </row>
    <row r="2157" spans="3:6">
      <c r="C2157" s="38">
        <v>10.064653994295046</v>
      </c>
      <c r="D2157" s="11">
        <v>0.72151199658685494</v>
      </c>
      <c r="F2157" s="38"/>
    </row>
    <row r="2158" spans="3:6">
      <c r="C2158" s="38">
        <v>10.117946639470711</v>
      </c>
      <c r="D2158" s="11">
        <v>0.73731146966104044</v>
      </c>
      <c r="F2158" s="38"/>
    </row>
    <row r="2159" spans="3:6">
      <c r="C2159" s="38">
        <v>10.178108505726115</v>
      </c>
      <c r="D2159" s="11">
        <v>0.72585694921833732</v>
      </c>
      <c r="F2159" s="38"/>
    </row>
    <row r="2160" spans="3:6">
      <c r="C2160" s="38">
        <v>10.21085625057845</v>
      </c>
      <c r="D2160" s="11">
        <v>0.72772443839639422</v>
      </c>
      <c r="F2160" s="38"/>
    </row>
    <row r="2161" spans="3:6">
      <c r="C2161" s="38">
        <v>10.11885770693315</v>
      </c>
      <c r="D2161" s="11">
        <v>0.73589597019238873</v>
      </c>
      <c r="F2161" s="38"/>
    </row>
    <row r="2162" spans="3:6">
      <c r="C2162" s="38">
        <v>10.155071420962104</v>
      </c>
      <c r="D2162" s="11">
        <v>0.74443201050083518</v>
      </c>
      <c r="F2162" s="38"/>
    </row>
    <row r="2163" spans="3:6">
      <c r="C2163" s="38">
        <v>9.9525888876931159</v>
      </c>
      <c r="D2163" s="11">
        <v>0.55740841480354431</v>
      </c>
      <c r="F2163" s="38"/>
    </row>
    <row r="2164" spans="3:6">
      <c r="C2164" s="38">
        <v>9.9741599949021804</v>
      </c>
      <c r="D2164" s="11">
        <v>0.55325304242555184</v>
      </c>
      <c r="F2164" s="38"/>
    </row>
    <row r="2165" spans="3:6">
      <c r="C2165" s="38">
        <v>10.009480132047145</v>
      </c>
      <c r="D2165" s="11">
        <v>0.56768370252458089</v>
      </c>
      <c r="F2165" s="38"/>
    </row>
    <row r="2166" spans="3:6">
      <c r="C2166" s="38">
        <v>10.049694330895527</v>
      </c>
      <c r="D2166" s="11">
        <v>0.59854323421574052</v>
      </c>
      <c r="F2166" s="38"/>
    </row>
    <row r="2167" spans="3:6">
      <c r="C2167" s="38">
        <v>10.090910449406422</v>
      </c>
      <c r="D2167" s="11">
        <v>0.64873563323701877</v>
      </c>
      <c r="F2167" s="38"/>
    </row>
    <row r="2168" spans="3:6">
      <c r="C2168" s="38">
        <v>10.131771034639328</v>
      </c>
      <c r="D2168" s="11">
        <v>0.69265528844094704</v>
      </c>
      <c r="F2168" s="38"/>
    </row>
    <row r="2169" spans="3:6">
      <c r="C2169" s="38">
        <v>10.156308877606968</v>
      </c>
      <c r="D2169" s="11">
        <v>0.72258349603266736</v>
      </c>
      <c r="F2169" s="38"/>
    </row>
    <row r="2170" spans="3:6">
      <c r="C2170" s="38">
        <v>10.168522062431869</v>
      </c>
      <c r="D2170" s="11">
        <v>0.73893688565500049</v>
      </c>
      <c r="F2170" s="38"/>
    </row>
    <row r="2171" spans="3:6">
      <c r="C2171" s="38">
        <v>10.182439630138866</v>
      </c>
      <c r="D2171" s="11">
        <v>0.74806970444742071</v>
      </c>
      <c r="F2171" s="38"/>
    </row>
    <row r="2172" spans="3:6">
      <c r="C2172" s="38">
        <v>10.198359119910346</v>
      </c>
      <c r="D2172" s="11">
        <v>0.7538693763308576</v>
      </c>
      <c r="F2172" s="38"/>
    </row>
    <row r="2173" spans="3:6">
      <c r="C2173" s="38">
        <v>10.217451073725023</v>
      </c>
      <c r="D2173" s="11">
        <v>0.74268925578481559</v>
      </c>
      <c r="F2173" s="38"/>
    </row>
    <row r="2174" spans="3:6">
      <c r="C2174" s="38">
        <v>10.240435206998139</v>
      </c>
      <c r="D2174" s="11">
        <v>0.7394055728195279</v>
      </c>
      <c r="F2174" s="38"/>
    </row>
    <row r="2175" spans="3:6">
      <c r="C2175" s="38">
        <v>10.258312800986896</v>
      </c>
      <c r="D2175" s="11">
        <v>0.74545173564094225</v>
      </c>
      <c r="F2175" s="38"/>
    </row>
    <row r="2176" spans="3:6">
      <c r="C2176" s="38">
        <v>10.251886568964723</v>
      </c>
      <c r="D2176" s="11">
        <v>0.74753703359662615</v>
      </c>
      <c r="F2176" s="38"/>
    </row>
    <row r="2177" spans="3:6">
      <c r="C2177" s="38">
        <v>10.206035732792962</v>
      </c>
      <c r="D2177" s="11">
        <v>0.74920458945167367</v>
      </c>
      <c r="F2177" s="38"/>
    </row>
    <row r="2178" spans="3:6">
      <c r="C2178" s="38">
        <v>10.226661175272415</v>
      </c>
      <c r="D2178" s="11">
        <v>0.74393194891612224</v>
      </c>
      <c r="F2178" s="38"/>
    </row>
    <row r="2179" spans="3:6">
      <c r="C2179" s="38">
        <v>7.0018497719590176</v>
      </c>
      <c r="D2179" s="11">
        <v>0.21882221428829526</v>
      </c>
      <c r="F2179" s="38"/>
    </row>
    <row r="2180" spans="3:6">
      <c r="C2180" s="38">
        <v>7.0334895351658533</v>
      </c>
      <c r="D2180" s="11">
        <v>0.2169920554151539</v>
      </c>
      <c r="F2180" s="38"/>
    </row>
    <row r="2181" spans="3:6">
      <c r="C2181" s="38">
        <v>7.1082704481948182</v>
      </c>
      <c r="D2181" s="11">
        <v>0.22897115696316014</v>
      </c>
      <c r="F2181" s="38"/>
    </row>
    <row r="2182" spans="3:6">
      <c r="C2182" s="38">
        <v>7.1253386946878772</v>
      </c>
      <c r="D2182" s="11">
        <v>0.23096130857755345</v>
      </c>
      <c r="F2182" s="38"/>
    </row>
    <row r="2183" spans="3:6">
      <c r="C2183" s="38">
        <v>7.1317628758332425</v>
      </c>
      <c r="D2183" s="11">
        <v>0.23599855809999901</v>
      </c>
      <c r="F2183" s="38"/>
    </row>
    <row r="2184" spans="3:6">
      <c r="C2184" s="38">
        <v>7.1892749175157418</v>
      </c>
      <c r="D2184" s="11">
        <v>0.27133875573342497</v>
      </c>
      <c r="F2184" s="38"/>
    </row>
    <row r="2185" spans="3:6">
      <c r="C2185" s="38">
        <v>7.2274753358168873</v>
      </c>
      <c r="D2185" s="11">
        <v>0.27312489048993388</v>
      </c>
      <c r="F2185" s="38"/>
    </row>
    <row r="2186" spans="3:6">
      <c r="C2186" s="38">
        <v>7.2591648095201329</v>
      </c>
      <c r="D2186" s="11">
        <v>0.2749215873943654</v>
      </c>
      <c r="F2186" s="38"/>
    </row>
    <row r="2187" spans="3:6">
      <c r="C2187" s="38">
        <v>7.30818060972915</v>
      </c>
      <c r="D2187" s="11">
        <v>0.26797631719876042</v>
      </c>
      <c r="F2187" s="38"/>
    </row>
    <row r="2188" spans="3:6">
      <c r="C2188" s="38">
        <v>7.3378609507663972</v>
      </c>
      <c r="D2188" s="11">
        <v>0.27050799857697594</v>
      </c>
      <c r="F2188" s="38"/>
    </row>
    <row r="2189" spans="3:6">
      <c r="C2189" s="38">
        <v>7.3783700379474446</v>
      </c>
      <c r="D2189" s="11">
        <v>0.25962135119137336</v>
      </c>
      <c r="F2189" s="38"/>
    </row>
    <row r="2190" spans="3:6">
      <c r="C2190" s="38">
        <v>7.4636916988225392</v>
      </c>
      <c r="D2190" s="11">
        <v>0.2635606633475866</v>
      </c>
      <c r="F2190" s="38"/>
    </row>
    <row r="2191" spans="3:6">
      <c r="C2191" s="38">
        <v>7.5382910238511283</v>
      </c>
      <c r="D2191" s="11">
        <v>0.26539581888233543</v>
      </c>
      <c r="F2191" s="38"/>
    </row>
    <row r="2192" spans="3:6">
      <c r="C2192" s="38">
        <v>7.5820763878029096</v>
      </c>
      <c r="D2192" s="11">
        <v>0.27042553337573932</v>
      </c>
      <c r="F2192" s="38"/>
    </row>
    <row r="2193" spans="3:6">
      <c r="C2193" s="38">
        <v>7.6041683249993834</v>
      </c>
      <c r="D2193" s="11">
        <v>0.27545384574267906</v>
      </c>
      <c r="F2193" s="38"/>
    </row>
    <row r="2194" spans="3:6">
      <c r="C2194" s="38">
        <v>7.6469780738857764</v>
      </c>
      <c r="D2194" s="11">
        <v>0.27041457343280978</v>
      </c>
      <c r="F2194" s="38"/>
    </row>
    <row r="2195" spans="3:6">
      <c r="C2195" s="38">
        <v>8.5075179456610233</v>
      </c>
      <c r="D2195" s="11">
        <v>0.34508003765575601</v>
      </c>
      <c r="F2195" s="38"/>
    </row>
    <row r="2196" spans="3:6">
      <c r="C2196" s="38">
        <v>8.5063867611991348</v>
      </c>
      <c r="D2196" s="11">
        <v>0.34933339962933441</v>
      </c>
      <c r="F2196" s="38"/>
    </row>
    <row r="2197" spans="3:6">
      <c r="C2197" s="38">
        <v>8.5483691356314999</v>
      </c>
      <c r="D2197" s="11">
        <v>0.33763838822991393</v>
      </c>
      <c r="F2197" s="38"/>
    </row>
    <row r="2198" spans="3:6">
      <c r="C2198" s="38">
        <v>8.5498875987825453</v>
      </c>
      <c r="D2198" s="11">
        <v>0.35113934485265097</v>
      </c>
      <c r="F2198" s="38"/>
    </row>
    <row r="2199" spans="3:6">
      <c r="C2199" s="38">
        <v>8.5272131095302353</v>
      </c>
      <c r="D2199" s="11">
        <v>0.35965358378229401</v>
      </c>
      <c r="F2199" s="38"/>
    </row>
    <row r="2200" spans="3:6">
      <c r="C2200" s="38">
        <v>8.5125606997154186</v>
      </c>
      <c r="D2200" s="11">
        <v>0.39915551030285645</v>
      </c>
      <c r="F2200" s="38"/>
    </row>
    <row r="2201" spans="3:6">
      <c r="C2201" s="38">
        <v>8.5429008071624235</v>
      </c>
      <c r="D2201" s="11">
        <v>0.40905713326809662</v>
      </c>
      <c r="F2201" s="38"/>
    </row>
    <row r="2202" spans="3:6">
      <c r="C2202" s="38">
        <v>8.5758751762097205</v>
      </c>
      <c r="D2202" s="11">
        <v>0.43747535157184675</v>
      </c>
      <c r="F2202" s="38"/>
    </row>
    <row r="2203" spans="3:6">
      <c r="C2203" s="38">
        <v>8.6203010320826934</v>
      </c>
      <c r="D2203" s="11">
        <v>0.45160206596908731</v>
      </c>
      <c r="F2203" s="38"/>
    </row>
    <row r="2204" spans="3:6">
      <c r="C2204" s="38">
        <v>8.6843074590847014</v>
      </c>
      <c r="D2204" s="11">
        <v>0.45708147092128232</v>
      </c>
      <c r="F2204" s="38"/>
    </row>
    <row r="2205" spans="3:6">
      <c r="C2205" s="38">
        <v>8.7106789265092424</v>
      </c>
      <c r="D2205" s="11">
        <v>0.4792372264353863</v>
      </c>
      <c r="F2205" s="38"/>
    </row>
    <row r="2206" spans="3:6">
      <c r="C2206" s="38">
        <v>8.7484830709132044</v>
      </c>
      <c r="D2206" s="11">
        <v>0.51973972527281487</v>
      </c>
      <c r="F2206" s="38"/>
    </row>
    <row r="2207" spans="3:6">
      <c r="C2207" s="38">
        <v>8.7889940404200502</v>
      </c>
      <c r="D2207" s="11">
        <v>0.53665418037213453</v>
      </c>
      <c r="F2207" s="38"/>
    </row>
    <row r="2208" spans="3:6">
      <c r="C2208" s="38">
        <v>8.8298501039233717</v>
      </c>
      <c r="D2208" s="11">
        <v>0.5475140457715103</v>
      </c>
      <c r="F2208" s="38"/>
    </row>
    <row r="2209" spans="3:6">
      <c r="C2209" s="38">
        <v>8.8594089061649157</v>
      </c>
      <c r="D2209" s="11">
        <v>0.55721272333533478</v>
      </c>
      <c r="F2209" s="38"/>
    </row>
    <row r="2210" spans="3:6">
      <c r="C2210" s="38">
        <v>8.886068351602173</v>
      </c>
      <c r="D2210" s="11">
        <v>0.54906554985527101</v>
      </c>
      <c r="F2210" s="38"/>
    </row>
    <row r="2211" spans="3:6">
      <c r="C2211" s="38">
        <v>8.1803744427771115</v>
      </c>
      <c r="D2211" s="11">
        <v>0.42647575735509485</v>
      </c>
      <c r="F2211" s="38"/>
    </row>
    <row r="2212" spans="3:6">
      <c r="C2212" s="38">
        <v>8.1923252955121253</v>
      </c>
      <c r="D2212" s="11">
        <v>0.40266965226063273</v>
      </c>
      <c r="F2212" s="38"/>
    </row>
    <row r="2213" spans="3:6">
      <c r="C2213" s="38">
        <v>8.2052192886475908</v>
      </c>
      <c r="D2213" s="11">
        <v>0.40304645658746974</v>
      </c>
      <c r="F2213" s="38"/>
    </row>
    <row r="2214" spans="3:6">
      <c r="C2214" s="38">
        <v>8.2088852187338155</v>
      </c>
      <c r="D2214" s="11">
        <v>0.4124232609143067</v>
      </c>
      <c r="F2214" s="38"/>
    </row>
    <row r="2215" spans="3:6">
      <c r="C2215" s="38">
        <v>8.222470113728912</v>
      </c>
      <c r="D2215" s="11">
        <v>0.41007630740926471</v>
      </c>
      <c r="F2215" s="38"/>
    </row>
    <row r="2216" spans="3:6">
      <c r="C2216" s="38">
        <v>8.3021207734188476</v>
      </c>
      <c r="D2216" s="11">
        <v>0.41121613310400867</v>
      </c>
      <c r="F2216" s="38"/>
    </row>
    <row r="2217" spans="3:6">
      <c r="C2217" s="38">
        <v>8.3003755291203642</v>
      </c>
      <c r="D2217" s="11">
        <v>0.42427969993597753</v>
      </c>
      <c r="F2217" s="38"/>
    </row>
    <row r="2218" spans="3:6">
      <c r="C2218" s="38">
        <v>8.3104944348254541</v>
      </c>
      <c r="D2218" s="11">
        <v>0.41835804611096972</v>
      </c>
      <c r="F2218" s="38"/>
    </row>
    <row r="2219" spans="3:6">
      <c r="C2219" s="38">
        <v>8.3425597800276936</v>
      </c>
      <c r="D2219" s="11">
        <v>0.40577382804046308</v>
      </c>
      <c r="F2219" s="38"/>
    </row>
    <row r="2220" spans="3:6">
      <c r="C2220" s="38">
        <v>8.3609560319365688</v>
      </c>
      <c r="D2220" s="11">
        <v>0.41491241943005436</v>
      </c>
      <c r="F2220" s="38"/>
    </row>
    <row r="2221" spans="3:6">
      <c r="C2221" s="38">
        <v>8.3744025076269946</v>
      </c>
      <c r="D2221" s="11">
        <v>0.41627915095717782</v>
      </c>
      <c r="F2221" s="38"/>
    </row>
    <row r="2222" spans="3:6">
      <c r="C2222" s="38">
        <v>8.3918328128278183</v>
      </c>
      <c r="D2222" s="11">
        <v>0.43498540771939559</v>
      </c>
      <c r="F2222" s="38"/>
    </row>
    <row r="2223" spans="3:6">
      <c r="C2223" s="38">
        <v>8.4134989331647159</v>
      </c>
      <c r="D2223" s="11">
        <v>0.4485026704323361</v>
      </c>
      <c r="F2223" s="38"/>
    </row>
    <row r="2224" spans="3:6">
      <c r="C2224" s="38">
        <v>8.4230424335154304</v>
      </c>
      <c r="D2224" s="11">
        <v>0.45543589347437663</v>
      </c>
      <c r="F2224" s="38"/>
    </row>
    <row r="2225" spans="3:6">
      <c r="C2225" s="38">
        <v>8.4204329907088287</v>
      </c>
      <c r="D2225" s="11">
        <v>0.4750437593987426</v>
      </c>
      <c r="F2225" s="38"/>
    </row>
    <row r="2226" spans="3:6">
      <c r="C2226" s="38">
        <v>8.4395892454726624</v>
      </c>
      <c r="D2226" s="11">
        <v>0.46591527895819357</v>
      </c>
      <c r="F2226" s="38"/>
    </row>
    <row r="2227" spans="3:6">
      <c r="C2227" s="38">
        <v>10.111688380146919</v>
      </c>
      <c r="D2227" s="11">
        <v>0.60328644659951458</v>
      </c>
      <c r="F2227" s="38"/>
    </row>
    <row r="2228" spans="3:6">
      <c r="C2228" s="38">
        <v>10.126324040173232</v>
      </c>
      <c r="D2228" s="11">
        <v>0.62037998686595497</v>
      </c>
      <c r="F2228" s="38"/>
    </row>
    <row r="2229" spans="3:6">
      <c r="C2229" s="38">
        <v>10.152320278721243</v>
      </c>
      <c r="D2229" s="11">
        <v>0.64858102297229769</v>
      </c>
      <c r="F2229" s="38"/>
    </row>
    <row r="2230" spans="3:6">
      <c r="C2230" s="38">
        <v>10.193242764587788</v>
      </c>
      <c r="D2230" s="11">
        <v>0.67466270485025515</v>
      </c>
      <c r="F2230" s="38"/>
    </row>
    <row r="2231" spans="3:6">
      <c r="C2231" s="38">
        <v>10.238155590196143</v>
      </c>
      <c r="D2231" s="11">
        <v>0.71246050558086704</v>
      </c>
      <c r="F2231" s="38"/>
    </row>
    <row r="2232" spans="3:6">
      <c r="C2232" s="38">
        <v>10.280406101047786</v>
      </c>
      <c r="D2232" s="11">
        <v>0.74291985693243823</v>
      </c>
      <c r="F2232" s="38"/>
    </row>
    <row r="2233" spans="3:6">
      <c r="C2233" s="38">
        <v>10.290135356556698</v>
      </c>
      <c r="D2233" s="11">
        <v>0.76699321393202302</v>
      </c>
      <c r="F2233" s="38"/>
    </row>
    <row r="2234" spans="3:6">
      <c r="C2234" s="38">
        <v>10.311298787045393</v>
      </c>
      <c r="D2234" s="11">
        <v>0.7988643087973516</v>
      </c>
      <c r="F2234" s="38"/>
    </row>
    <row r="2235" spans="3:6">
      <c r="C2235" s="38">
        <v>10.33080778192179</v>
      </c>
      <c r="D2235" s="11">
        <v>0.79733276755211702</v>
      </c>
      <c r="F2235" s="38"/>
    </row>
    <row r="2236" spans="3:6">
      <c r="C2236" s="38">
        <v>10.368273307537075</v>
      </c>
      <c r="D2236" s="11">
        <v>0.80268401293571845</v>
      </c>
      <c r="F2236" s="38"/>
    </row>
    <row r="2237" spans="3:6">
      <c r="C2237" s="38">
        <v>10.395834410730824</v>
      </c>
      <c r="D2237" s="11">
        <v>0.7944947706915978</v>
      </c>
      <c r="F2237" s="38"/>
    </row>
    <row r="2238" spans="3:6">
      <c r="C2238" s="38">
        <v>10.431670858672542</v>
      </c>
      <c r="D2238" s="11">
        <v>0.79803423908244775</v>
      </c>
      <c r="F2238" s="38"/>
    </row>
    <row r="2239" spans="3:6">
      <c r="C2239" s="38">
        <v>10.45686041663595</v>
      </c>
      <c r="D2239" s="11">
        <v>0.78978102451882348</v>
      </c>
      <c r="F2239" s="38"/>
    </row>
    <row r="2240" spans="3:6">
      <c r="C2240" s="38">
        <v>10.444973716399771</v>
      </c>
      <c r="D2240" s="11">
        <v>0.79600713698156722</v>
      </c>
      <c r="F2240" s="38"/>
    </row>
    <row r="2241" spans="3:6">
      <c r="C2241" s="38">
        <v>10.383260041725119</v>
      </c>
      <c r="D2241" s="11">
        <v>0.79324249255965817</v>
      </c>
      <c r="F2241" s="38"/>
    </row>
    <row r="2242" spans="3:6">
      <c r="C2242" s="38">
        <v>10.407460427546365</v>
      </c>
      <c r="D2242" s="11">
        <v>0.79954088223476183</v>
      </c>
      <c r="F2242" s="38"/>
    </row>
    <row r="2243" spans="3:6">
      <c r="C2243" s="38">
        <v>10.373944227141902</v>
      </c>
      <c r="D2243" s="11">
        <v>0.62984647361277213</v>
      </c>
      <c r="F2243" s="38"/>
    </row>
    <row r="2244" spans="3:6">
      <c r="C2244" s="38">
        <v>10.375532950705489</v>
      </c>
      <c r="D2244" s="11">
        <v>0.64445070039960373</v>
      </c>
      <c r="F2244" s="38"/>
    </row>
    <row r="2245" spans="3:6">
      <c r="C2245" s="38">
        <v>10.394100004875371</v>
      </c>
      <c r="D2245" s="11">
        <v>0.66569824116509135</v>
      </c>
      <c r="F2245" s="38"/>
    </row>
    <row r="2246" spans="3:6">
      <c r="C2246" s="38">
        <v>10.417044718217548</v>
      </c>
      <c r="D2246" s="11">
        <v>0.68520850696362823</v>
      </c>
      <c r="F2246" s="38"/>
    </row>
    <row r="2247" spans="3:6">
      <c r="C2247" s="38">
        <v>10.425860320402945</v>
      </c>
      <c r="D2247" s="11">
        <v>0.71598555218600923</v>
      </c>
      <c r="F2247" s="38"/>
    </row>
    <row r="2248" spans="3:6">
      <c r="C2248" s="38">
        <v>10.45488022596097</v>
      </c>
      <c r="D2248" s="11">
        <v>0.73690140895099288</v>
      </c>
      <c r="F2248" s="38"/>
    </row>
    <row r="2249" spans="3:6">
      <c r="C2249" s="38">
        <v>10.460009944241968</v>
      </c>
      <c r="D2249" s="11">
        <v>0.74758788992321556</v>
      </c>
      <c r="F2249" s="38"/>
    </row>
    <row r="2250" spans="3:6">
      <c r="C2250" s="38">
        <v>10.456868484566103</v>
      </c>
      <c r="D2250" s="11">
        <v>0.77440890531011719</v>
      </c>
      <c r="F2250" s="38"/>
    </row>
    <row r="2251" spans="3:6">
      <c r="C2251" s="38">
        <v>10.447467345213145</v>
      </c>
      <c r="D2251" s="11">
        <v>0.78359627815608268</v>
      </c>
      <c r="F2251" s="38"/>
    </row>
    <row r="2252" spans="3:6">
      <c r="C2252" s="38">
        <v>10.46560465434821</v>
      </c>
      <c r="D2252" s="11">
        <v>0.79505922063103374</v>
      </c>
      <c r="F2252" s="38"/>
    </row>
    <row r="2253" spans="3:6">
      <c r="C2253" s="38">
        <v>10.485258530550828</v>
      </c>
      <c r="D2253" s="11">
        <v>0.79632823734895219</v>
      </c>
      <c r="F2253" s="38"/>
    </row>
    <row r="2254" spans="3:6">
      <c r="C2254" s="38">
        <v>10.514641348024613</v>
      </c>
      <c r="D2254" s="11">
        <v>0.79650579675023481</v>
      </c>
      <c r="F2254" s="38"/>
    </row>
    <row r="2255" spans="3:6">
      <c r="C2255" s="38">
        <v>10.541501306526532</v>
      </c>
      <c r="D2255" s="11">
        <v>0.79193703997434894</v>
      </c>
      <c r="F2255" s="38"/>
    </row>
    <row r="2256" spans="3:6">
      <c r="C2256" s="38">
        <v>10.54758895020964</v>
      </c>
      <c r="D2256" s="11">
        <v>0.80469626180595366</v>
      </c>
      <c r="F2256" s="38"/>
    </row>
    <row r="2257" spans="3:6">
      <c r="C2257" s="38">
        <v>10.517422133672195</v>
      </c>
      <c r="D2257" s="11">
        <v>0.80277908366617012</v>
      </c>
      <c r="F2257" s="38"/>
    </row>
    <row r="2258" spans="3:6">
      <c r="C2258" s="38">
        <v>10.529311806618985</v>
      </c>
      <c r="D2258" s="11">
        <v>0.80882155325269001</v>
      </c>
      <c r="F2258" s="38"/>
    </row>
    <row r="2259" spans="3:6">
      <c r="C2259" s="38">
        <v>8.2319682344427942</v>
      </c>
      <c r="D2259" s="11">
        <v>0.29925995946893597</v>
      </c>
      <c r="F2259" s="38"/>
    </row>
    <row r="2260" spans="3:6">
      <c r="C2260" s="38">
        <v>8.2504866826021335</v>
      </c>
      <c r="D2260" s="11">
        <v>0.30227796914476474</v>
      </c>
      <c r="F2260" s="38"/>
    </row>
    <row r="2261" spans="3:6">
      <c r="C2261" s="38">
        <v>8.2445415358787759</v>
      </c>
      <c r="D2261" s="11">
        <v>0.31394451260136769</v>
      </c>
      <c r="F2261" s="38"/>
    </row>
    <row r="2262" spans="3:6">
      <c r="C2262" s="38">
        <v>8.2822729558063166</v>
      </c>
      <c r="D2262" s="11">
        <v>0.31811105605797058</v>
      </c>
      <c r="F2262" s="38"/>
    </row>
    <row r="2263" spans="3:6">
      <c r="C2263" s="38">
        <v>8.2216189493517309</v>
      </c>
      <c r="D2263" s="11">
        <v>0.29698058193858717</v>
      </c>
      <c r="F2263" s="38"/>
    </row>
    <row r="2264" spans="3:6">
      <c r="C2264" s="38">
        <v>8.2229006613163715</v>
      </c>
      <c r="D2264" s="11">
        <v>0.2830672499106166</v>
      </c>
      <c r="F2264" s="38"/>
    </row>
    <row r="2265" spans="3:6">
      <c r="C2265" s="38">
        <v>8.2467226540670406</v>
      </c>
      <c r="D2265" s="11">
        <v>0.28618568088504409</v>
      </c>
      <c r="F2265" s="38"/>
    </row>
    <row r="2266" spans="3:6">
      <c r="C2266" s="38">
        <v>8.25775196288971</v>
      </c>
      <c r="D2266" s="11">
        <v>0.29096676979770414</v>
      </c>
      <c r="F2266" s="38"/>
    </row>
    <row r="2267" spans="3:6">
      <c r="C2267" s="38">
        <v>8.2449847340465183</v>
      </c>
      <c r="D2267" s="11">
        <v>0.32127224997732423</v>
      </c>
      <c r="F2267" s="38"/>
    </row>
    <row r="2268" spans="3:6">
      <c r="C2268" s="38">
        <v>8.2708944774201143</v>
      </c>
      <c r="D2268" s="11">
        <v>0.31776466667799913</v>
      </c>
      <c r="F2268" s="38"/>
    </row>
    <row r="2269" spans="3:6">
      <c r="C2269" s="38">
        <v>8.2825307245901989</v>
      </c>
      <c r="D2269" s="11">
        <v>0.34444391364816107</v>
      </c>
      <c r="F2269" s="38"/>
    </row>
    <row r="2270" spans="3:6">
      <c r="C2270" s="38">
        <v>8.3077481920808545</v>
      </c>
      <c r="D2270" s="11">
        <v>0.38123458596246773</v>
      </c>
      <c r="F2270" s="38"/>
    </row>
    <row r="2271" spans="3:6">
      <c r="C2271" s="38">
        <v>8.3243662731793169</v>
      </c>
      <c r="D2271" s="11">
        <v>0.37731380468891951</v>
      </c>
      <c r="F2271" s="38"/>
    </row>
    <row r="2272" spans="3:6">
      <c r="C2272" s="38">
        <v>8.3505355696372998</v>
      </c>
      <c r="D2272" s="11">
        <v>0.37810527299998969</v>
      </c>
      <c r="F2272" s="38"/>
    </row>
    <row r="2273" spans="3:6">
      <c r="C2273" s="38">
        <v>8.3652326091088938</v>
      </c>
      <c r="D2273" s="11">
        <v>0.41384074156550121</v>
      </c>
      <c r="F2273" s="38"/>
    </row>
    <row r="2274" spans="3:6">
      <c r="C2274" s="38">
        <v>8.3735908133203623</v>
      </c>
      <c r="D2274" s="11">
        <v>0.40428112968689295</v>
      </c>
      <c r="F2274" s="38"/>
    </row>
    <row r="2275" spans="3:6">
      <c r="C2275" s="38">
        <v>6.9748165842644996</v>
      </c>
      <c r="D2275" s="11">
        <v>0.24966229521417449</v>
      </c>
      <c r="F2275" s="38"/>
    </row>
    <row r="2276" spans="3:6">
      <c r="C2276" s="38">
        <v>6.7778412929223419</v>
      </c>
      <c r="D2276" s="11">
        <v>0.24980441172228579</v>
      </c>
      <c r="F2276" s="38"/>
    </row>
    <row r="2277" spans="3:6">
      <c r="C2277" s="38">
        <v>6.7807566684277862</v>
      </c>
      <c r="D2277" s="11">
        <v>0.25331220222452255</v>
      </c>
      <c r="F2277" s="38"/>
    </row>
    <row r="2278" spans="3:6">
      <c r="C2278" s="38">
        <v>6.8188959547794763</v>
      </c>
      <c r="D2278" s="11">
        <v>0.25863927898404632</v>
      </c>
      <c r="F2278" s="38"/>
    </row>
    <row r="2279" spans="3:6">
      <c r="C2279" s="38">
        <v>6.8424092255175202</v>
      </c>
      <c r="D2279" s="11">
        <v>0.2647281073263163</v>
      </c>
      <c r="F2279" s="38"/>
    </row>
    <row r="2280" spans="3:6">
      <c r="C2280" s="38">
        <v>6.9101140147258802</v>
      </c>
      <c r="D2280" s="11">
        <v>0.29205232940751408</v>
      </c>
      <c r="F2280" s="38"/>
    </row>
    <row r="2281" spans="3:6">
      <c r="C2281" s="38">
        <v>6.9959808267640389</v>
      </c>
      <c r="D2281" s="11">
        <v>0.30905960485833539</v>
      </c>
      <c r="F2281" s="38"/>
    </row>
    <row r="2282" spans="3:6">
      <c r="C2282" s="38">
        <v>7.0722825893721444</v>
      </c>
      <c r="D2282" s="11">
        <v>0.32108043583422402</v>
      </c>
      <c r="F2282" s="38"/>
    </row>
    <row r="2283" spans="3:6">
      <c r="C2283" s="38">
        <v>7.1585693443908003</v>
      </c>
      <c r="D2283" s="11">
        <v>0.32232147043062098</v>
      </c>
      <c r="F2283" s="38"/>
    </row>
    <row r="2284" spans="3:6">
      <c r="C2284" s="38">
        <v>7.2477898868428126</v>
      </c>
      <c r="D2284" s="11">
        <v>0.33346038482765217</v>
      </c>
      <c r="F2284" s="38"/>
    </row>
    <row r="2285" spans="3:6">
      <c r="C2285" s="38">
        <v>7.2999756479802542</v>
      </c>
      <c r="D2285" s="11">
        <v>0.34944170512482153</v>
      </c>
      <c r="F2285" s="38"/>
    </row>
    <row r="2286" spans="3:6">
      <c r="C2286" s="38">
        <v>7.3537261901796693</v>
      </c>
      <c r="D2286" s="11">
        <v>0.39822082433404388</v>
      </c>
      <c r="F2286" s="38"/>
    </row>
    <row r="2287" spans="3:6">
      <c r="C2287" s="38">
        <v>7.4138111182800515</v>
      </c>
      <c r="D2287" s="11">
        <v>0.41922486565394779</v>
      </c>
      <c r="F2287" s="38"/>
    </row>
    <row r="2288" spans="3:6">
      <c r="C2288" s="38">
        <v>7.473816218058813</v>
      </c>
      <c r="D2288" s="11">
        <v>0.452846434495838</v>
      </c>
      <c r="F2288" s="38"/>
    </row>
    <row r="2289" spans="3:6">
      <c r="C2289" s="38">
        <v>7.4904044363792144</v>
      </c>
      <c r="D2289" s="11">
        <v>0.47299239704166529</v>
      </c>
      <c r="F2289" s="38"/>
    </row>
    <row r="2290" spans="3:6">
      <c r="C2290" s="38">
        <v>7.5440932118582564</v>
      </c>
      <c r="D2290" s="11">
        <v>0.4642424730880107</v>
      </c>
      <c r="F2290" s="38"/>
    </row>
    <row r="2291" spans="3:6">
      <c r="C2291" s="38">
        <v>6.6826739299808127</v>
      </c>
      <c r="D2291" s="11">
        <v>0.39082555702351346</v>
      </c>
      <c r="F2291" s="38"/>
    </row>
    <row r="2292" spans="3:6">
      <c r="C2292" s="38">
        <v>6.69910447798968</v>
      </c>
      <c r="D2292" s="11">
        <v>0.39151872167823015</v>
      </c>
      <c r="F2292" s="38"/>
    </row>
    <row r="2293" spans="3:6">
      <c r="C2293" s="38">
        <v>6.7074555562221319</v>
      </c>
      <c r="D2293" s="11">
        <v>0.40308835020528955</v>
      </c>
      <c r="F2293" s="38"/>
    </row>
    <row r="2294" spans="3:6">
      <c r="C2294" s="38">
        <v>6.7186376518855297</v>
      </c>
      <c r="D2294" s="11">
        <v>0.4068760791348045</v>
      </c>
      <c r="F2294" s="38"/>
    </row>
    <row r="2295" spans="3:6">
      <c r="C2295" s="38">
        <v>6.7408864976733724</v>
      </c>
      <c r="D2295" s="11">
        <v>0.4061178470504847</v>
      </c>
      <c r="F2295" s="38"/>
    </row>
    <row r="2296" spans="3:6">
      <c r="C2296" s="38">
        <v>6.763645465762151</v>
      </c>
      <c r="D2296" s="11">
        <v>0.38345537860144097</v>
      </c>
      <c r="F2296" s="38"/>
    </row>
    <row r="2297" spans="3:6">
      <c r="C2297" s="38">
        <v>6.7960161254557532</v>
      </c>
      <c r="D2297" s="11">
        <v>0.38303747965090906</v>
      </c>
      <c r="F2297" s="38"/>
    </row>
    <row r="2298" spans="3:6">
      <c r="C2298" s="38">
        <v>6.8389586691220039</v>
      </c>
      <c r="D2298" s="11">
        <v>0.40588838118332915</v>
      </c>
      <c r="F2298" s="38"/>
    </row>
    <row r="2299" spans="3:6">
      <c r="C2299" s="38">
        <v>6.8783964565710214</v>
      </c>
      <c r="D2299" s="11">
        <v>0.39209447864663288</v>
      </c>
      <c r="F2299" s="38"/>
    </row>
    <row r="2300" spans="3:6">
      <c r="C2300" s="38">
        <v>6.9267314939193581</v>
      </c>
      <c r="D2300" s="11">
        <v>0.41089753221205505</v>
      </c>
      <c r="F2300" s="38"/>
    </row>
    <row r="2301" spans="3:6">
      <c r="C2301" s="38">
        <v>6.9703310900844002</v>
      </c>
      <c r="D2301" s="11">
        <v>0.40475876947418471</v>
      </c>
      <c r="F2301" s="38"/>
    </row>
    <row r="2302" spans="3:6">
      <c r="C2302" s="38">
        <v>7.007553835237494</v>
      </c>
      <c r="D2302" s="11">
        <v>0.43073376307777977</v>
      </c>
      <c r="F2302" s="38"/>
    </row>
    <row r="2303" spans="3:6">
      <c r="C2303" s="38">
        <v>7.0481840353184966</v>
      </c>
      <c r="D2303" s="11">
        <v>0.43257357345609881</v>
      </c>
      <c r="F2303" s="38"/>
    </row>
    <row r="2304" spans="3:6">
      <c r="C2304" s="38">
        <v>7.0911358341795383</v>
      </c>
      <c r="D2304" s="11">
        <v>0.44857148643414424</v>
      </c>
      <c r="F2304" s="38"/>
    </row>
    <row r="2305" spans="3:6">
      <c r="C2305" s="38">
        <v>7.1205435855291874</v>
      </c>
      <c r="D2305" s="11">
        <v>0.47290061988435533</v>
      </c>
      <c r="F2305" s="38"/>
    </row>
    <row r="2306" spans="3:6">
      <c r="C2306" s="38">
        <v>7.1539274886746425</v>
      </c>
      <c r="D2306" s="11">
        <v>0.47230869473450282</v>
      </c>
      <c r="F2306" s="38"/>
    </row>
    <row r="2307" spans="3:6">
      <c r="C2307" s="38">
        <v>8.6384376837798627</v>
      </c>
      <c r="D2307" s="11">
        <v>0.53078243485505128</v>
      </c>
      <c r="F2307" s="38"/>
    </row>
    <row r="2308" spans="3:6">
      <c r="C2308" s="38">
        <v>8.6878153864122591</v>
      </c>
      <c r="D2308" s="11">
        <v>0.53237766736217795</v>
      </c>
      <c r="F2308" s="38"/>
    </row>
    <row r="2309" spans="3:6">
      <c r="C2309" s="38">
        <v>8.6673986828128005</v>
      </c>
      <c r="D2309" s="11">
        <v>0.51871661462654195</v>
      </c>
      <c r="F2309" s="38"/>
    </row>
    <row r="2310" spans="3:6">
      <c r="C2310" s="38">
        <v>8.5502027133791092</v>
      </c>
      <c r="D2310" s="11">
        <v>0.53726392470657647</v>
      </c>
      <c r="F2310" s="38"/>
    </row>
    <row r="2311" spans="3:6">
      <c r="C2311" s="38">
        <v>8.5868240403340614</v>
      </c>
      <c r="D2311" s="11">
        <v>0.54836963213342627</v>
      </c>
      <c r="F2311" s="38"/>
    </row>
    <row r="2312" spans="3:6">
      <c r="C2312" s="38">
        <v>8.6248099416368884</v>
      </c>
      <c r="D2312" s="11">
        <v>0.5539491279654809</v>
      </c>
      <c r="F2312" s="38"/>
    </row>
    <row r="2313" spans="3:6">
      <c r="C2313" s="38">
        <v>8.6359677379113968</v>
      </c>
      <c r="D2313" s="11">
        <v>0.58185925419192031</v>
      </c>
      <c r="F2313" s="38"/>
    </row>
    <row r="2314" spans="3:6">
      <c r="C2314" s="38">
        <v>8.6760488548543542</v>
      </c>
      <c r="D2314" s="11">
        <v>0.5892040576406703</v>
      </c>
      <c r="F2314" s="38"/>
    </row>
    <row r="2315" spans="3:6">
      <c r="C2315" s="38">
        <v>8.7327199991547069</v>
      </c>
      <c r="D2315" s="11">
        <v>0.58554642573616666</v>
      </c>
      <c r="F2315" s="38"/>
    </row>
    <row r="2316" spans="3:6">
      <c r="C2316" s="38">
        <v>8.7825843785425324</v>
      </c>
      <c r="D2316" s="11">
        <v>0.57235790913213813</v>
      </c>
      <c r="F2316" s="38"/>
    </row>
    <row r="2317" spans="3:6">
      <c r="C2317" s="38">
        <v>8.817436476037356</v>
      </c>
      <c r="D2317" s="11">
        <v>0.56910044159296302</v>
      </c>
      <c r="F2317" s="38"/>
    </row>
    <row r="2318" spans="3:6">
      <c r="C2318" s="38">
        <v>8.8591462932397569</v>
      </c>
      <c r="D2318" s="11">
        <v>0.56690972111884796</v>
      </c>
      <c r="F2318" s="38"/>
    </row>
    <row r="2319" spans="3:6">
      <c r="C2319" s="38">
        <v>8.9001916985195848</v>
      </c>
      <c r="D2319" s="11">
        <v>0.59437073900421478</v>
      </c>
      <c r="F2319" s="38"/>
    </row>
    <row r="2320" spans="3:6">
      <c r="C2320" s="38">
        <v>8.9184631584958716</v>
      </c>
      <c r="D2320" s="11">
        <v>0.60111167183534286</v>
      </c>
      <c r="F2320" s="38"/>
    </row>
    <row r="2321" spans="3:6">
      <c r="C2321" s="38">
        <v>8.8901406517594381</v>
      </c>
      <c r="D2321" s="11">
        <v>0.60693682563668361</v>
      </c>
      <c r="F2321" s="38"/>
    </row>
    <row r="2322" spans="3:6">
      <c r="C2322" s="38">
        <v>8.9140664509858105</v>
      </c>
      <c r="D2322" s="11">
        <v>0.61201745738969027</v>
      </c>
      <c r="F2322" s="38"/>
    </row>
    <row r="2323" spans="3:6">
      <c r="C2323" s="38">
        <v>6.6313629137700714</v>
      </c>
      <c r="D2323" s="11">
        <v>0.31328731674109267</v>
      </c>
      <c r="F2323" s="38"/>
    </row>
    <row r="2324" spans="3:6">
      <c r="C2324" s="38">
        <v>6.6843031264300805</v>
      </c>
      <c r="D2324" s="11">
        <v>0.31733977076233871</v>
      </c>
      <c r="F2324" s="38"/>
    </row>
    <row r="2325" spans="3:6">
      <c r="C2325" s="38">
        <v>6.7839903818013187</v>
      </c>
      <c r="D2325" s="11">
        <v>0.31848008231441538</v>
      </c>
      <c r="F2325" s="38"/>
    </row>
    <row r="2326" spans="3:6">
      <c r="C2326" s="38">
        <v>6.7249635125187703</v>
      </c>
      <c r="D2326" s="11">
        <v>0.31974302021725931</v>
      </c>
      <c r="F2326" s="38"/>
    </row>
    <row r="2327" spans="3:6">
      <c r="C2327" s="38">
        <v>6.7148444554188869</v>
      </c>
      <c r="D2327" s="11">
        <v>0.3310225906280862</v>
      </c>
      <c r="F2327" s="38"/>
    </row>
    <row r="2328" spans="3:6">
      <c r="C2328" s="38">
        <v>6.6748592193336371</v>
      </c>
      <c r="D2328" s="11">
        <v>0.32908848173931438</v>
      </c>
      <c r="F2328" s="38"/>
    </row>
    <row r="2329" spans="3:6">
      <c r="C2329" s="38">
        <v>6.6436942298548791</v>
      </c>
      <c r="D2329" s="11">
        <v>0.32508748294964745</v>
      </c>
      <c r="F2329" s="38"/>
    </row>
    <row r="2330" spans="3:6">
      <c r="C2330" s="38">
        <v>6.6569628809936789</v>
      </c>
      <c r="D2330" s="11">
        <v>0.32665677216227629</v>
      </c>
      <c r="F2330" s="38"/>
    </row>
    <row r="2331" spans="3:6">
      <c r="C2331" s="38">
        <v>6.6578395561989323</v>
      </c>
      <c r="D2331" s="11">
        <v>0.32970545060378104</v>
      </c>
      <c r="F2331" s="38"/>
    </row>
    <row r="2332" spans="3:6">
      <c r="C2332" s="38">
        <v>6.6622383422749678</v>
      </c>
      <c r="D2332" s="11">
        <v>0.334567414570281</v>
      </c>
      <c r="F2332" s="38"/>
    </row>
    <row r="2333" spans="3:6">
      <c r="C2333" s="38">
        <v>6.6490226525314835</v>
      </c>
      <c r="D2333" s="11">
        <v>0.30972015774081046</v>
      </c>
      <c r="F2333" s="38"/>
    </row>
    <row r="2334" spans="3:6">
      <c r="C2334" s="38">
        <v>6.6620976551532216</v>
      </c>
      <c r="D2334" s="11">
        <v>0.33470293099849208</v>
      </c>
      <c r="F2334" s="38"/>
    </row>
    <row r="2335" spans="3:6">
      <c r="C2335" s="38">
        <v>6.6559135144103152</v>
      </c>
      <c r="D2335" s="11">
        <v>0.36777683037595971</v>
      </c>
      <c r="F2335" s="38"/>
    </row>
    <row r="2336" spans="3:6">
      <c r="C2336" s="38">
        <v>6.6489682840753881</v>
      </c>
      <c r="D2336" s="11">
        <v>0.37772123598352447</v>
      </c>
      <c r="F2336" s="38"/>
    </row>
    <row r="2337" spans="3:6">
      <c r="C2337" s="38">
        <v>6.6491884154875729</v>
      </c>
      <c r="D2337" s="11">
        <v>0.39223072268704967</v>
      </c>
      <c r="F2337" s="38"/>
    </row>
    <row r="2338" spans="3:6">
      <c r="C2338" s="38">
        <v>6.6447949531368238</v>
      </c>
      <c r="D2338" s="11">
        <v>0.38389509201062266</v>
      </c>
      <c r="F2338" s="38"/>
    </row>
    <row r="2339" spans="3:6">
      <c r="C2339" s="38">
        <v>8.1730018947721472</v>
      </c>
      <c r="D2339" s="11">
        <v>0.33723743948374396</v>
      </c>
      <c r="F2339" s="38"/>
    </row>
    <row r="2340" spans="3:6">
      <c r="C2340" s="38">
        <v>8.1688269111599787</v>
      </c>
      <c r="D2340" s="11">
        <v>0.34305105214098974</v>
      </c>
      <c r="F2340" s="38"/>
    </row>
    <row r="2341" spans="3:6">
      <c r="C2341" s="38">
        <v>8.1596130249731189</v>
      </c>
      <c r="D2341" s="11">
        <v>0.34896499455028618</v>
      </c>
      <c r="F2341" s="38"/>
    </row>
    <row r="2342" spans="3:6">
      <c r="C2342" s="38">
        <v>8.1885246034213264</v>
      </c>
      <c r="D2342" s="11">
        <v>0.3551519476525522</v>
      </c>
      <c r="F2342" s="38"/>
    </row>
    <row r="2343" spans="3:6">
      <c r="C2343" s="38">
        <v>8.2272344512808147</v>
      </c>
      <c r="D2343" s="11">
        <v>0.36136644537580859</v>
      </c>
      <c r="F2343" s="38"/>
    </row>
    <row r="2344" spans="3:6">
      <c r="C2344" s="38">
        <v>8.2547044111789329</v>
      </c>
      <c r="D2344" s="11">
        <v>0.3700673130698936</v>
      </c>
      <c r="F2344" s="38"/>
    </row>
    <row r="2345" spans="3:6">
      <c r="C2345" s="38">
        <v>8.2843571197757768</v>
      </c>
      <c r="D2345" s="11">
        <v>0.37526643165979462</v>
      </c>
      <c r="F2345" s="38"/>
    </row>
    <row r="2346" spans="3:6">
      <c r="C2346" s="38">
        <v>8.3135911424213447</v>
      </c>
      <c r="D2346" s="11">
        <v>0.38846412133483105</v>
      </c>
      <c r="F2346" s="38"/>
    </row>
    <row r="2347" spans="3:6">
      <c r="C2347" s="38">
        <v>8.331561745905347</v>
      </c>
      <c r="D2347" s="11">
        <v>0.40218648709191912</v>
      </c>
      <c r="F2347" s="38"/>
    </row>
    <row r="2348" spans="3:6">
      <c r="C2348" s="38">
        <v>8.3344747640741712</v>
      </c>
      <c r="D2348" s="11">
        <v>0.41668282529978251</v>
      </c>
      <c r="F2348" s="38"/>
    </row>
    <row r="2349" spans="3:6">
      <c r="C2349" s="38">
        <v>8.318225794916442</v>
      </c>
      <c r="D2349" s="11">
        <v>0.44308310018150754</v>
      </c>
      <c r="F2349" s="38"/>
    </row>
    <row r="2350" spans="3:6">
      <c r="C2350" s="38">
        <v>8.3176625988316459</v>
      </c>
      <c r="D2350" s="11">
        <v>0.44360632044518122</v>
      </c>
      <c r="F2350" s="38"/>
    </row>
    <row r="2351" spans="3:6">
      <c r="C2351" s="38">
        <v>8.3003950926698806</v>
      </c>
      <c r="D2351" s="11">
        <v>0.46465141447655289</v>
      </c>
      <c r="F2351" s="38"/>
    </row>
    <row r="2352" spans="3:6">
      <c r="C2352" s="38">
        <v>8.3156382919892309</v>
      </c>
      <c r="D2352" s="11">
        <v>0.47729816753316512</v>
      </c>
      <c r="F2352" s="38"/>
    </row>
    <row r="2353" spans="3:6">
      <c r="C2353" s="38">
        <v>8.3077125070980475</v>
      </c>
      <c r="D2353" s="11">
        <v>0.4802305263471342</v>
      </c>
      <c r="F2353" s="38"/>
    </row>
    <row r="2354" spans="3:6">
      <c r="C2354" s="38">
        <v>8.3199619810676229</v>
      </c>
      <c r="D2354" s="11">
        <v>0.4757579020342288</v>
      </c>
      <c r="F2354" s="38"/>
    </row>
    <row r="2355" spans="3:6">
      <c r="C2355" s="38">
        <v>9.3185980798443797</v>
      </c>
      <c r="D2355" s="11">
        <v>0.50529350996166222</v>
      </c>
      <c r="F2355" s="38"/>
    </row>
    <row r="2356" spans="3:6">
      <c r="C2356" s="38">
        <v>9.3514862937701722</v>
      </c>
      <c r="D2356" s="11">
        <v>0.51339640463254532</v>
      </c>
      <c r="F2356" s="38"/>
    </row>
    <row r="2357" spans="3:6">
      <c r="C2357" s="38">
        <v>9.3730136510714015</v>
      </c>
      <c r="D2357" s="11">
        <v>0.52463573001454034</v>
      </c>
      <c r="F2357" s="38"/>
    </row>
    <row r="2358" spans="3:6">
      <c r="C2358" s="38">
        <v>9.4432280795996011</v>
      </c>
      <c r="D2358" s="11">
        <v>0.52903684341164881</v>
      </c>
      <c r="F2358" s="38"/>
    </row>
    <row r="2359" spans="3:6">
      <c r="C2359" s="38">
        <v>9.4819458594619483</v>
      </c>
      <c r="D2359" s="11">
        <v>0.52470253125159294</v>
      </c>
      <c r="F2359" s="38"/>
    </row>
    <row r="2360" spans="3:6">
      <c r="C2360" s="38">
        <v>9.5374808926465917</v>
      </c>
      <c r="D2360" s="11">
        <v>0.54038737377347024</v>
      </c>
      <c r="F2360" s="38"/>
    </row>
    <row r="2361" spans="3:6">
      <c r="C2361" s="38">
        <v>9.5738356849897084</v>
      </c>
      <c r="D2361" s="11">
        <v>0.53490946847073428</v>
      </c>
      <c r="F2361" s="38"/>
    </row>
    <row r="2362" spans="3:6">
      <c r="C2362" s="38">
        <v>9.64737137420701</v>
      </c>
      <c r="D2362" s="11">
        <v>0.52825398249316169</v>
      </c>
      <c r="F2362" s="38"/>
    </row>
    <row r="2363" spans="3:6">
      <c r="C2363" s="38">
        <v>9.7787597333712259</v>
      </c>
      <c r="D2363" s="11">
        <v>0.52969000959396395</v>
      </c>
      <c r="F2363" s="38"/>
    </row>
    <row r="2364" spans="3:6">
      <c r="C2364" s="38">
        <v>9.8513476497136399</v>
      </c>
      <c r="D2364" s="11">
        <v>0.5850209426051437</v>
      </c>
      <c r="F2364" s="38"/>
    </row>
    <row r="2365" spans="3:6">
      <c r="C2365" s="38">
        <v>9.9041822978184548</v>
      </c>
      <c r="D2365" s="11">
        <v>0.61457449449423862</v>
      </c>
      <c r="F2365" s="38"/>
    </row>
    <row r="2366" spans="3:6">
      <c r="C2366" s="38">
        <v>10.027129115335606</v>
      </c>
      <c r="D2366" s="11">
        <v>0.63450478034269986</v>
      </c>
      <c r="F2366" s="38"/>
    </row>
    <row r="2367" spans="3:6">
      <c r="C2367" s="38">
        <v>10.068294653745863</v>
      </c>
      <c r="D2367" s="11">
        <v>0.63757607337260302</v>
      </c>
      <c r="F2367" s="38"/>
    </row>
    <row r="2368" spans="3:6">
      <c r="C2368" s="38">
        <v>10.087147757534524</v>
      </c>
      <c r="D2368" s="11">
        <v>0.63053078206272684</v>
      </c>
      <c r="F2368" s="38"/>
    </row>
    <row r="2369" spans="3:6">
      <c r="C2369" s="38">
        <v>10.052798535776837</v>
      </c>
      <c r="D2369" s="11">
        <v>0.62201091116566887</v>
      </c>
      <c r="F2369" s="38"/>
    </row>
    <row r="2370" spans="3:6">
      <c r="C2370" s="38">
        <v>10.112743900992584</v>
      </c>
      <c r="D2370" s="11">
        <v>0.60996760637366831</v>
      </c>
      <c r="F2370" s="38"/>
    </row>
    <row r="2371" spans="3:6">
      <c r="C2371" s="38">
        <v>8.3944047323264304</v>
      </c>
      <c r="D2371" s="11">
        <v>0.44403829924880034</v>
      </c>
      <c r="F2371" s="38"/>
    </row>
    <row r="2372" spans="3:6">
      <c r="C2372" s="38">
        <v>8.4488209605004165</v>
      </c>
      <c r="D2372" s="11">
        <v>0.44793193337387283</v>
      </c>
      <c r="F2372" s="38"/>
    </row>
    <row r="2373" spans="3:6">
      <c r="C2373" s="38">
        <v>8.4880670990908094</v>
      </c>
      <c r="D2373" s="11">
        <v>0.45255425934906696</v>
      </c>
      <c r="F2373" s="38"/>
    </row>
    <row r="2374" spans="3:6">
      <c r="C2374" s="38">
        <v>8.5220396766169522</v>
      </c>
      <c r="D2374" s="11">
        <v>0.45968429405585792</v>
      </c>
      <c r="F2374" s="38"/>
    </row>
    <row r="2375" spans="3:6">
      <c r="C2375" s="38">
        <v>8.5677675443300778</v>
      </c>
      <c r="D2375" s="11">
        <v>0.45011027593224984</v>
      </c>
      <c r="F2375" s="38"/>
    </row>
    <row r="2376" spans="3:6">
      <c r="C2376" s="38">
        <v>8.6023363917551201</v>
      </c>
      <c r="D2376" s="11">
        <v>0.45647232434884571</v>
      </c>
      <c r="F2376" s="38"/>
    </row>
    <row r="2377" spans="3:6">
      <c r="C2377" s="38">
        <v>8.6389615882520658</v>
      </c>
      <c r="D2377" s="11">
        <v>0.45725907499161689</v>
      </c>
      <c r="F2377" s="38"/>
    </row>
    <row r="2378" spans="3:6">
      <c r="C2378" s="38">
        <v>8.6442309315479076</v>
      </c>
      <c r="D2378" s="11">
        <v>0.45460742258981429</v>
      </c>
      <c r="F2378" s="38"/>
    </row>
    <row r="2379" spans="3:6">
      <c r="C2379" s="38">
        <v>8.6924424476850053</v>
      </c>
      <c r="D2379" s="11">
        <v>0.47436280673909403</v>
      </c>
      <c r="F2379" s="38"/>
    </row>
    <row r="2380" spans="3:6">
      <c r="C2380" s="38">
        <v>8.7417088493436683</v>
      </c>
      <c r="D2380" s="11">
        <v>0.50209940136606501</v>
      </c>
      <c r="F2380" s="38"/>
    </row>
    <row r="2381" spans="3:6">
      <c r="C2381" s="38">
        <v>8.7710310798564421</v>
      </c>
      <c r="D2381" s="11">
        <v>0.51315196011788222</v>
      </c>
      <c r="F2381" s="38"/>
    </row>
    <row r="2382" spans="3:6">
      <c r="C2382" s="38">
        <v>8.8162606927593536</v>
      </c>
      <c r="D2382" s="11">
        <v>0.54673462907206549</v>
      </c>
      <c r="F2382" s="38"/>
    </row>
    <row r="2383" spans="3:6">
      <c r="C2383" s="38">
        <v>8.8681005620816489</v>
      </c>
      <c r="D2383" s="11">
        <v>0.563866163503004</v>
      </c>
      <c r="F2383" s="38"/>
    </row>
    <row r="2384" spans="3:6">
      <c r="C2384" s="38">
        <v>8.903478858531825</v>
      </c>
      <c r="D2384" s="11">
        <v>0.57541564482628205</v>
      </c>
      <c r="F2384" s="38"/>
    </row>
    <row r="2385" spans="3:6">
      <c r="C2385" s="38">
        <v>8.9242508627999637</v>
      </c>
      <c r="D2385" s="11">
        <v>0.57294358323463701</v>
      </c>
      <c r="F2385" s="38"/>
    </row>
    <row r="2386" spans="3:6">
      <c r="C2386" s="38">
        <v>8.9607659666337867</v>
      </c>
      <c r="D2386" s="11">
        <v>0.57650032799864304</v>
      </c>
      <c r="F2386" s="38"/>
    </row>
    <row r="2387" spans="3:6">
      <c r="C2387" s="38">
        <v>9.0333782000962675</v>
      </c>
      <c r="D2387" s="11">
        <v>0.39698721968307754</v>
      </c>
      <c r="F2387" s="38"/>
    </row>
    <row r="2388" spans="3:6">
      <c r="C2388" s="38">
        <v>9.0874277153756893</v>
      </c>
      <c r="D2388" s="11">
        <v>0.3911756904546338</v>
      </c>
      <c r="F2388" s="38"/>
    </row>
    <row r="2389" spans="3:6">
      <c r="C2389" s="38">
        <v>9.1434804354047223</v>
      </c>
      <c r="D2389" s="11">
        <v>0.42131331247317588</v>
      </c>
      <c r="F2389" s="38"/>
    </row>
    <row r="2390" spans="3:6">
      <c r="C2390" s="38">
        <v>9.1496424612344125</v>
      </c>
      <c r="D2390" s="11">
        <v>0.42952334916256996</v>
      </c>
      <c r="F2390" s="38"/>
    </row>
    <row r="2391" spans="3:6">
      <c r="C2391" s="38">
        <v>9.0992964023786538</v>
      </c>
      <c r="D2391" s="11">
        <v>0.43574906180044271</v>
      </c>
      <c r="F2391" s="38"/>
    </row>
    <row r="2392" spans="3:6">
      <c r="C2392" s="38">
        <v>9.149410167665744</v>
      </c>
      <c r="D2392" s="11">
        <v>0.48019800933109563</v>
      </c>
      <c r="F2392" s="38"/>
    </row>
    <row r="2393" spans="3:6">
      <c r="C2393" s="38">
        <v>9.0760424682321865</v>
      </c>
      <c r="D2393" s="11">
        <v>0.47564287787005005</v>
      </c>
      <c r="F2393" s="38"/>
    </row>
    <row r="2394" spans="3:6">
      <c r="C2394" s="38">
        <v>9.1218096565307132</v>
      </c>
      <c r="D2394" s="11">
        <v>0.4551237427336442</v>
      </c>
      <c r="F2394" s="38"/>
    </row>
    <row r="2395" spans="3:6">
      <c r="C2395" s="38">
        <v>9.1595986563363052</v>
      </c>
      <c r="D2395" s="11">
        <v>0.46853170208990191</v>
      </c>
      <c r="F2395" s="38"/>
    </row>
    <row r="2396" spans="3:6">
      <c r="C2396" s="38">
        <v>9.2359064424608999</v>
      </c>
      <c r="D2396" s="11">
        <v>0.48862740323121862</v>
      </c>
      <c r="F2396" s="38"/>
    </row>
    <row r="2397" spans="3:6">
      <c r="C2397" s="38">
        <v>9.3035841873015954</v>
      </c>
      <c r="D2397" s="11">
        <v>0.50702002136919144</v>
      </c>
      <c r="F2397" s="38"/>
    </row>
    <row r="2398" spans="3:6">
      <c r="C2398" s="38">
        <v>9.3574181641683438</v>
      </c>
      <c r="D2398" s="11">
        <v>0.55766950370192536</v>
      </c>
      <c r="F2398" s="38"/>
    </row>
    <row r="2399" spans="3:6">
      <c r="C2399" s="38">
        <v>9.3904229252480125</v>
      </c>
      <c r="D2399" s="11">
        <v>0.57262077247560605</v>
      </c>
      <c r="F2399" s="38"/>
    </row>
    <row r="2400" spans="3:6">
      <c r="C2400" s="38">
        <v>9.3845945521871865</v>
      </c>
      <c r="D2400" s="11">
        <v>0.59554758420380915</v>
      </c>
      <c r="F2400" s="38"/>
    </row>
    <row r="2401" spans="3:6">
      <c r="C2401" s="38">
        <v>9.3244577621954789</v>
      </c>
      <c r="D2401" s="11">
        <v>0.59166072209715248</v>
      </c>
      <c r="F2401" s="38"/>
    </row>
    <row r="2402" spans="3:6">
      <c r="C2402" s="38">
        <v>9.3486888318971513</v>
      </c>
      <c r="D2402" s="11">
        <v>0.60037531219899865</v>
      </c>
      <c r="F2402" s="38"/>
    </row>
    <row r="2403" spans="3:6">
      <c r="C2403" s="38">
        <v>6.4427498400457743</v>
      </c>
      <c r="D2403" s="11">
        <v>0.40046729395678127</v>
      </c>
      <c r="F2403" s="38"/>
    </row>
    <row r="2404" spans="3:6">
      <c r="C2404" s="38">
        <v>6.4984100320228819</v>
      </c>
      <c r="D2404" s="11">
        <v>0.41644484461833958</v>
      </c>
      <c r="F2404" s="38"/>
    </row>
    <row r="2405" spans="3:6">
      <c r="C2405" s="38">
        <v>6.517581563728772</v>
      </c>
      <c r="D2405" s="11">
        <v>0.41340132837074223</v>
      </c>
      <c r="F2405" s="38"/>
    </row>
    <row r="2406" spans="3:6">
      <c r="C2406" s="38">
        <v>6.5351388034625213</v>
      </c>
      <c r="D2406" s="11">
        <v>0.39900255659962258</v>
      </c>
      <c r="F2406" s="38"/>
    </row>
    <row r="2407" spans="3:6">
      <c r="C2407" s="38">
        <v>6.6404892706298853</v>
      </c>
      <c r="D2407" s="11">
        <v>0.39303685989215281</v>
      </c>
      <c r="F2407" s="38"/>
    </row>
    <row r="2408" spans="3:6">
      <c r="C2408" s="38">
        <v>6.6404152626444226</v>
      </c>
      <c r="D2408" s="11">
        <v>0.35487255754979202</v>
      </c>
      <c r="F2408" s="38"/>
    </row>
    <row r="2409" spans="3:6">
      <c r="C2409" s="38">
        <v>6.6594064769755352</v>
      </c>
      <c r="D2409" s="11">
        <v>0.36824537524710255</v>
      </c>
      <c r="F2409" s="38"/>
    </row>
    <row r="2410" spans="3:6">
      <c r="C2410" s="38">
        <v>6.7111492176134648</v>
      </c>
      <c r="D2410" s="11">
        <v>0.37343885003318189</v>
      </c>
      <c r="F2410" s="38"/>
    </row>
    <row r="2411" spans="3:6">
      <c r="C2411" s="38">
        <v>6.7415577451685325</v>
      </c>
      <c r="D2411" s="11">
        <v>0.37903299392604373</v>
      </c>
      <c r="F2411" s="38"/>
    </row>
    <row r="2412" spans="3:6">
      <c r="C2412" s="38">
        <v>6.7749056419986076</v>
      </c>
      <c r="D2412" s="11">
        <v>0.40857550449873242</v>
      </c>
      <c r="F2412" s="38"/>
    </row>
    <row r="2413" spans="3:6">
      <c r="C2413" s="38">
        <v>6.8037129449487823</v>
      </c>
      <c r="D2413" s="11">
        <v>0.40680003746050292</v>
      </c>
      <c r="F2413" s="38"/>
    </row>
    <row r="2414" spans="3:6">
      <c r="C2414" s="38">
        <v>6.8734823959604112</v>
      </c>
      <c r="D2414" s="11">
        <v>0.4177008043980654</v>
      </c>
      <c r="F2414" s="38"/>
    </row>
    <row r="2415" spans="3:6">
      <c r="C2415" s="38">
        <v>6.9215493441133127</v>
      </c>
      <c r="D2415" s="11">
        <v>0.42684158257492383</v>
      </c>
      <c r="F2415" s="38"/>
    </row>
    <row r="2416" spans="3:6">
      <c r="C2416" s="38">
        <v>6.972323583653683</v>
      </c>
      <c r="D2416" s="11">
        <v>0.45094370608748158</v>
      </c>
      <c r="F2416" s="38"/>
    </row>
    <row r="2417" spans="3:6">
      <c r="C2417" s="38">
        <v>7.0078467354974574</v>
      </c>
      <c r="D2417" s="11">
        <v>0.45098015549053982</v>
      </c>
      <c r="F2417" s="38"/>
    </row>
    <row r="2418" spans="3:6">
      <c r="C2418" s="38">
        <v>7.0464988590777144</v>
      </c>
      <c r="D2418" s="11">
        <v>0.44439535393752988</v>
      </c>
      <c r="F2418" s="38"/>
    </row>
    <row r="2419" spans="3:6">
      <c r="C2419" s="38">
        <v>8.2683864987589022</v>
      </c>
      <c r="D2419" s="11">
        <v>0.39117041559152715</v>
      </c>
      <c r="F2419" s="38"/>
    </row>
    <row r="2420" spans="3:6">
      <c r="C2420" s="38">
        <v>8.1719002130913712</v>
      </c>
      <c r="D2420" s="11">
        <v>0.39439471043753765</v>
      </c>
      <c r="F2420" s="38"/>
    </row>
    <row r="2421" spans="3:6">
      <c r="C2421" s="38">
        <v>8.1505522947382865</v>
      </c>
      <c r="D2421" s="11">
        <v>0.41047377366041565</v>
      </c>
      <c r="F2421" s="38"/>
    </row>
    <row r="2422" spans="3:6">
      <c r="C2422" s="38">
        <v>8.1403068909660856</v>
      </c>
      <c r="D2422" s="11">
        <v>0.3966403108449732</v>
      </c>
      <c r="F2422" s="38"/>
    </row>
    <row r="2423" spans="3:6">
      <c r="C2423" s="38">
        <v>8.1477339687535686</v>
      </c>
      <c r="D2423" s="11">
        <v>0.41270092676972608</v>
      </c>
      <c r="F2423" s="38"/>
    </row>
    <row r="2424" spans="3:6">
      <c r="C2424" s="38">
        <v>8.2151250057931922</v>
      </c>
      <c r="D2424" s="11">
        <v>0.43383312263688556</v>
      </c>
      <c r="F2424" s="38"/>
    </row>
    <row r="2425" spans="3:6">
      <c r="C2425" s="38">
        <v>8.3131908321542518</v>
      </c>
      <c r="D2425" s="11">
        <v>0.4489874279824661</v>
      </c>
      <c r="F2425" s="38"/>
    </row>
    <row r="2426" spans="3:6">
      <c r="C2426" s="38">
        <v>8.3738207118917778</v>
      </c>
      <c r="D2426" s="11">
        <v>0.46131093223774566</v>
      </c>
      <c r="F2426" s="38"/>
    </row>
    <row r="2427" spans="3:6">
      <c r="C2427" s="38">
        <v>8.4717757795158128</v>
      </c>
      <c r="D2427" s="11">
        <v>0.48461253751972672</v>
      </c>
      <c r="F2427" s="38"/>
    </row>
    <row r="2428" spans="3:6">
      <c r="C2428" s="38">
        <v>8.5935832027206125</v>
      </c>
      <c r="D2428" s="11">
        <v>0.52597033826885697</v>
      </c>
      <c r="F2428" s="38"/>
    </row>
    <row r="2429" spans="3:6">
      <c r="C2429" s="38">
        <v>8.6275530409885341</v>
      </c>
      <c r="D2429" s="11">
        <v>0.5984588532317241</v>
      </c>
      <c r="F2429" s="38"/>
    </row>
    <row r="2430" spans="3:6">
      <c r="C2430" s="38">
        <v>8.7047724249842098</v>
      </c>
      <c r="D2430" s="11">
        <v>0.64569255578554241</v>
      </c>
      <c r="F2430" s="38"/>
    </row>
    <row r="2431" spans="3:6">
      <c r="C2431" s="38">
        <v>8.7867751672508376</v>
      </c>
      <c r="D2431" s="11">
        <v>0.63533048560146432</v>
      </c>
      <c r="F2431" s="38"/>
    </row>
    <row r="2432" spans="3:6">
      <c r="C2432" s="38">
        <v>8.8129723285421484</v>
      </c>
      <c r="D2432" s="11">
        <v>0.63182092074020413</v>
      </c>
      <c r="F2432" s="38"/>
    </row>
    <row r="2433" spans="3:6">
      <c r="C2433" s="38">
        <v>8.6546908624870138</v>
      </c>
      <c r="D2433" s="11">
        <v>0.61067258872961716</v>
      </c>
      <c r="F2433" s="38"/>
    </row>
    <row r="2434" spans="3:6">
      <c r="C2434" s="38">
        <v>8.7051226683573635</v>
      </c>
      <c r="D2434" s="11">
        <v>0.59875586284045956</v>
      </c>
      <c r="F2434" s="38"/>
    </row>
    <row r="2435" spans="3:6">
      <c r="C2435" s="38">
        <v>10.740040386640757</v>
      </c>
      <c r="D2435" s="11">
        <v>0.50505807419912241</v>
      </c>
      <c r="F2435" s="38"/>
    </row>
    <row r="2436" spans="3:6">
      <c r="C2436" s="38">
        <v>10.742296837619147</v>
      </c>
      <c r="D2436" s="11">
        <v>0.51578793002665224</v>
      </c>
      <c r="F2436" s="38"/>
    </row>
    <row r="2437" spans="3:6">
      <c r="C2437" s="38">
        <v>10.748230072143201</v>
      </c>
      <c r="D2437" s="11">
        <v>0.52897566876169333</v>
      </c>
      <c r="F2437" s="38"/>
    </row>
    <row r="2438" spans="3:6">
      <c r="C2438" s="38">
        <v>10.731661964976269</v>
      </c>
      <c r="D2438" s="11">
        <v>0.54481203677763312</v>
      </c>
      <c r="F2438" s="38"/>
    </row>
    <row r="2439" spans="3:6">
      <c r="C2439" s="38">
        <v>10.712680584891825</v>
      </c>
      <c r="D2439" s="11">
        <v>0.55658209485260757</v>
      </c>
      <c r="F2439" s="38"/>
    </row>
    <row r="2440" spans="3:6">
      <c r="C2440" s="38">
        <v>10.706406298185044</v>
      </c>
      <c r="D2440" s="11">
        <v>0.59461545354968881</v>
      </c>
      <c r="F2440" s="38"/>
    </row>
    <row r="2441" spans="3:6">
      <c r="C2441" s="38">
        <v>10.670453554309844</v>
      </c>
      <c r="D2441" s="11">
        <v>0.62072324426932957</v>
      </c>
      <c r="F2441" s="38"/>
    </row>
    <row r="2442" spans="3:6">
      <c r="C2442" s="38">
        <v>10.645521155989615</v>
      </c>
      <c r="D2442" s="11">
        <v>0.62852378865322667</v>
      </c>
      <c r="F2442" s="38"/>
    </row>
    <row r="2443" spans="3:6">
      <c r="C2443" s="38">
        <v>10.710451564078353</v>
      </c>
      <c r="D2443" s="11">
        <v>0.64285940846955714</v>
      </c>
      <c r="F2443" s="38"/>
    </row>
    <row r="2444" spans="3:6">
      <c r="C2444" s="38">
        <v>10.759569715576662</v>
      </c>
      <c r="D2444" s="11">
        <v>0.62671188009403989</v>
      </c>
      <c r="F2444" s="38"/>
    </row>
    <row r="2445" spans="3:6">
      <c r="C2445" s="38">
        <v>10.799421217898507</v>
      </c>
      <c r="D2445" s="11">
        <v>0.62150353879341225</v>
      </c>
      <c r="F2445" s="38"/>
    </row>
    <row r="2446" spans="3:6">
      <c r="C2446" s="38">
        <v>10.848349516398493</v>
      </c>
      <c r="D2446" s="11">
        <v>0.60448409953226356</v>
      </c>
      <c r="F2446" s="38"/>
    </row>
    <row r="2447" spans="3:6">
      <c r="C2447" s="38">
        <v>10.876993820962182</v>
      </c>
      <c r="D2447" s="11">
        <v>0.61039327317610648</v>
      </c>
      <c r="F2447" s="38"/>
    </row>
    <row r="2448" spans="3:6">
      <c r="C2448" s="38">
        <v>10.899381042138303</v>
      </c>
      <c r="D2448" s="11">
        <v>0.60899492739189343</v>
      </c>
      <c r="F2448" s="38"/>
    </row>
    <row r="2449" spans="3:6">
      <c r="C2449" s="38">
        <v>10.867328520507691</v>
      </c>
      <c r="D2449" s="11">
        <v>0.62869005621890073</v>
      </c>
      <c r="F2449" s="38"/>
    </row>
    <row r="2450" spans="3:6">
      <c r="C2450" s="38">
        <v>10.879648672647615</v>
      </c>
      <c r="D2450" s="11">
        <v>0.64113815566904775</v>
      </c>
      <c r="F2450" s="38"/>
    </row>
    <row r="2451" spans="3:6">
      <c r="C2451" s="38">
        <v>10.141105388343117</v>
      </c>
      <c r="D2451" s="11">
        <v>0.66056647439105109</v>
      </c>
      <c r="F2451" s="38"/>
    </row>
    <row r="2452" spans="3:6">
      <c r="C2452" s="38">
        <v>10.167004357120421</v>
      </c>
      <c r="D2452" s="11">
        <v>0.66038983169688659</v>
      </c>
      <c r="F2452" s="38"/>
    </row>
    <row r="2453" spans="3:6">
      <c r="C2453" s="38">
        <v>10.196967089422303</v>
      </c>
      <c r="D2453" s="11">
        <v>0.67192848913825376</v>
      </c>
      <c r="F2453" s="38"/>
    </row>
    <row r="2454" spans="3:6">
      <c r="C2454" s="38">
        <v>10.229485400305167</v>
      </c>
      <c r="D2454" s="11">
        <v>0.69293499019954219</v>
      </c>
      <c r="F2454" s="38"/>
    </row>
    <row r="2455" spans="3:6">
      <c r="C2455" s="38">
        <v>10.260287661352633</v>
      </c>
      <c r="D2455" s="11">
        <v>0.73202389983442229</v>
      </c>
      <c r="F2455" s="38"/>
    </row>
    <row r="2456" spans="3:6">
      <c r="C2456" s="38">
        <v>10.295123165914116</v>
      </c>
      <c r="D2456" s="11">
        <v>0.77622519251553468</v>
      </c>
      <c r="F2456" s="38"/>
    </row>
    <row r="2457" spans="3:6">
      <c r="C2457" s="38">
        <v>10.315774718268138</v>
      </c>
      <c r="D2457" s="11">
        <v>0.78179866161713618</v>
      </c>
      <c r="F2457" s="38"/>
    </row>
    <row r="2458" spans="3:6">
      <c r="C2458" s="38">
        <v>10.332829990611243</v>
      </c>
      <c r="D2458" s="11">
        <v>0.79611675062949006</v>
      </c>
      <c r="F2458" s="38"/>
    </row>
    <row r="2459" spans="3:6">
      <c r="C2459" s="38">
        <v>10.356468949720128</v>
      </c>
      <c r="D2459" s="11">
        <v>0.79528584577200645</v>
      </c>
      <c r="F2459" s="38"/>
    </row>
    <row r="2460" spans="3:6">
      <c r="C2460" s="38">
        <v>10.380342335634362</v>
      </c>
      <c r="D2460" s="11">
        <v>0.7970579866741283</v>
      </c>
      <c r="F2460" s="38"/>
    </row>
    <row r="2461" spans="3:6">
      <c r="C2461" s="38">
        <v>10.3960673603074</v>
      </c>
      <c r="D2461" s="11">
        <v>0.79789493832224667</v>
      </c>
      <c r="F2461" s="38"/>
    </row>
    <row r="2462" spans="3:6">
      <c r="C2462" s="38">
        <v>10.417932109768676</v>
      </c>
      <c r="D2462" s="11">
        <v>0.80841724563990902</v>
      </c>
      <c r="F2462" s="38"/>
    </row>
    <row r="2463" spans="3:6">
      <c r="C2463" s="38">
        <v>10.437026647631809</v>
      </c>
      <c r="D2463" s="11">
        <v>0.80274789629580101</v>
      </c>
      <c r="F2463" s="38"/>
    </row>
    <row r="2464" spans="3:6">
      <c r="C2464" s="38">
        <v>10.435519068221481</v>
      </c>
      <c r="D2464" s="11">
        <v>0.79501005646062339</v>
      </c>
      <c r="F2464" s="38"/>
    </row>
    <row r="2465" spans="3:6">
      <c r="C2465" s="38">
        <v>10.378066810347676</v>
      </c>
      <c r="D2465" s="11">
        <v>0.78571176338586923</v>
      </c>
      <c r="F2465" s="38"/>
    </row>
    <row r="2466" spans="3:6">
      <c r="C2466" s="38">
        <v>10.398331602185488</v>
      </c>
      <c r="D2466" s="11">
        <v>0.7707588691322953</v>
      </c>
      <c r="F2466" s="38"/>
    </row>
    <row r="2467" spans="3:6">
      <c r="C2467" s="38">
        <v>10.431267310778043</v>
      </c>
      <c r="D2467" s="11">
        <v>0.70481228983374344</v>
      </c>
      <c r="F2467" s="38"/>
    </row>
    <row r="2468" spans="3:6">
      <c r="C2468" s="38">
        <v>10.456784626206613</v>
      </c>
      <c r="D2468" s="11">
        <v>0.71099244395122929</v>
      </c>
      <c r="F2468" s="38"/>
    </row>
    <row r="2469" spans="3:6">
      <c r="C2469" s="38">
        <v>10.488820838465871</v>
      </c>
      <c r="D2469" s="11">
        <v>0.71228419428993806</v>
      </c>
      <c r="F2469" s="38"/>
    </row>
    <row r="2470" spans="3:6">
      <c r="C2470" s="38">
        <v>10.520229991121443</v>
      </c>
      <c r="D2470" s="11">
        <v>0.7191901626505125</v>
      </c>
      <c r="F2470" s="38"/>
    </row>
    <row r="2471" spans="3:6">
      <c r="C2471" s="38">
        <v>10.556294557787611</v>
      </c>
      <c r="D2471" s="11">
        <v>0.73012422449176473</v>
      </c>
      <c r="F2471" s="38"/>
    </row>
    <row r="2472" spans="3:6">
      <c r="C2472" s="38">
        <v>10.586019427255358</v>
      </c>
      <c r="D2472" s="11">
        <v>0.74358218528800935</v>
      </c>
      <c r="F2472" s="38"/>
    </row>
    <row r="2473" spans="3:6">
      <c r="C2473" s="38">
        <v>10.586633362720525</v>
      </c>
      <c r="D2473" s="11">
        <v>0.75756900046209696</v>
      </c>
      <c r="F2473" s="38"/>
    </row>
    <row r="2474" spans="3:6">
      <c r="C2474" s="38">
        <v>10.595238712702553</v>
      </c>
      <c r="D2474" s="11">
        <v>0.75289703934279395</v>
      </c>
      <c r="F2474" s="38"/>
    </row>
    <row r="2475" spans="3:6">
      <c r="C2475" s="38">
        <v>10.61123183567323</v>
      </c>
      <c r="D2475" s="11">
        <v>0.75770395281981828</v>
      </c>
      <c r="F2475" s="38"/>
    </row>
    <row r="2476" spans="3:6">
      <c r="C2476" s="38">
        <v>10.637124984318907</v>
      </c>
      <c r="D2476" s="11">
        <v>0.76722266154408902</v>
      </c>
      <c r="F2476" s="38"/>
    </row>
    <row r="2477" spans="3:6">
      <c r="C2477" s="38">
        <v>10.658070315065926</v>
      </c>
      <c r="D2477" s="11">
        <v>0.78366784678611356</v>
      </c>
      <c r="F2477" s="38"/>
    </row>
    <row r="2478" spans="3:6">
      <c r="C2478" s="38">
        <v>10.67490371098158</v>
      </c>
      <c r="D2478" s="11">
        <v>0.80697756829656975</v>
      </c>
      <c r="F2478" s="38"/>
    </row>
    <row r="2479" spans="3:6">
      <c r="C2479" s="38">
        <v>10.684236752118247</v>
      </c>
      <c r="D2479" s="11">
        <v>0.81320683217940348</v>
      </c>
      <c r="F2479" s="38"/>
    </row>
    <row r="2480" spans="3:6">
      <c r="C2480" s="38">
        <v>10.675004019982971</v>
      </c>
      <c r="D2480" s="11">
        <v>0.81841761003946478</v>
      </c>
      <c r="F2480" s="38"/>
    </row>
    <row r="2481" spans="3:6">
      <c r="C2481" s="38">
        <v>10.639719997566537</v>
      </c>
      <c r="D2481" s="11">
        <v>0.81662226041149555</v>
      </c>
      <c r="F2481" s="38"/>
    </row>
    <row r="2482" spans="3:6">
      <c r="C2482" s="38">
        <v>10.656384583473161</v>
      </c>
      <c r="D2482" s="11">
        <v>0.80274103781590156</v>
      </c>
      <c r="F2482" s="38"/>
    </row>
    <row r="2483" spans="3:6">
      <c r="C2483" s="38">
        <v>9.0543872527480538</v>
      </c>
      <c r="D2483" s="11">
        <v>0.53041680967282812</v>
      </c>
      <c r="F2483" s="38"/>
    </row>
    <row r="2484" spans="3:6">
      <c r="C2484" s="38">
        <v>9.1032880844076498</v>
      </c>
      <c r="D2484" s="11">
        <v>0.53992979114152839</v>
      </c>
      <c r="F2484" s="38"/>
    </row>
    <row r="2485" spans="3:6">
      <c r="C2485" s="38">
        <v>9.1789508038804026</v>
      </c>
      <c r="D2485" s="11">
        <v>0.56194947530272388</v>
      </c>
      <c r="F2485" s="38"/>
    </row>
    <row r="2486" spans="3:6">
      <c r="C2486" s="38">
        <v>9.2177593742935411</v>
      </c>
      <c r="D2486" s="11">
        <v>0.57179824841735827</v>
      </c>
      <c r="F2486" s="38"/>
    </row>
    <row r="2487" spans="3:6">
      <c r="C2487" s="38">
        <v>9.1935925400224292</v>
      </c>
      <c r="D2487" s="11">
        <v>0.58190816174966398</v>
      </c>
      <c r="F2487" s="38"/>
    </row>
    <row r="2488" spans="3:6">
      <c r="C2488" s="38">
        <v>9.1704538964362552</v>
      </c>
      <c r="D2488" s="11">
        <v>0.59792666902825498</v>
      </c>
      <c r="F2488" s="38"/>
    </row>
    <row r="2489" spans="3:6">
      <c r="C2489" s="38">
        <v>9.1289819396197238</v>
      </c>
      <c r="D2489" s="11">
        <v>0.61163009509286115</v>
      </c>
      <c r="F2489" s="38"/>
    </row>
    <row r="2490" spans="3:6">
      <c r="C2490" s="38">
        <v>9.0484576016630758</v>
      </c>
      <c r="D2490" s="11">
        <v>0.60351579928605481</v>
      </c>
      <c r="F2490" s="38"/>
    </row>
    <row r="2491" spans="3:6">
      <c r="C2491" s="38">
        <v>9.0579866768873387</v>
      </c>
      <c r="D2491" s="11">
        <v>0.61206979519910898</v>
      </c>
      <c r="F2491" s="38"/>
    </row>
    <row r="2492" spans="3:6">
      <c r="C2492" s="38">
        <v>9.1073637735652913</v>
      </c>
      <c r="D2492" s="11">
        <v>0.59688256491974678</v>
      </c>
      <c r="F2492" s="38"/>
    </row>
    <row r="2493" spans="3:6">
      <c r="C2493" s="38">
        <v>9.1781054722831197</v>
      </c>
      <c r="D2493" s="11">
        <v>0.62940139448253363</v>
      </c>
      <c r="F2493" s="38"/>
    </row>
    <row r="2494" spans="3:6">
      <c r="C2494" s="38">
        <v>9.2178081263830656</v>
      </c>
      <c r="D2494" s="11">
        <v>0.67880698237589243</v>
      </c>
      <c r="F2494" s="38"/>
    </row>
    <row r="2495" spans="3:6">
      <c r="C2495" s="38">
        <v>9.2869327401865256</v>
      </c>
      <c r="D2495" s="11">
        <v>0.75287398600720168</v>
      </c>
      <c r="F2495" s="38"/>
    </row>
    <row r="2496" spans="3:6">
      <c r="C2496" s="38">
        <v>9.3657898323564073</v>
      </c>
      <c r="D2496" s="11">
        <v>0.75317887154531515</v>
      </c>
      <c r="F2496" s="38"/>
    </row>
    <row r="2497" spans="3:6">
      <c r="C2497" s="38">
        <v>9.3907066908008954</v>
      </c>
      <c r="D2497" s="11">
        <v>0.75862514861204411</v>
      </c>
      <c r="F2497" s="38"/>
    </row>
    <row r="2498" spans="3:6">
      <c r="C2498" s="38">
        <v>9.4064719698217356</v>
      </c>
      <c r="D2498" s="11">
        <v>0.7593115767571873</v>
      </c>
      <c r="F2498" s="38"/>
    </row>
    <row r="2499" spans="3:6">
      <c r="C2499" s="38">
        <v>7.2873907312680375</v>
      </c>
      <c r="D2499" s="11">
        <v>0.25244820537947943</v>
      </c>
      <c r="F2499" s="38"/>
    </row>
    <row r="2500" spans="3:6">
      <c r="C2500" s="38">
        <v>7.2851209883504042</v>
      </c>
      <c r="D2500" s="11">
        <v>0.25523950799944117</v>
      </c>
      <c r="F2500" s="38"/>
    </row>
    <row r="2501" spans="3:6">
      <c r="C2501" s="38">
        <v>7.3169617145847621</v>
      </c>
      <c r="D2501" s="11">
        <v>0.25466895407730067</v>
      </c>
      <c r="F2501" s="38"/>
    </row>
    <row r="2502" spans="3:6">
      <c r="C2502" s="38">
        <v>7.3429679876555358</v>
      </c>
      <c r="D2502" s="11">
        <v>0.25410793453388675</v>
      </c>
      <c r="F2502" s="38"/>
    </row>
    <row r="2503" spans="3:6">
      <c r="C2503" s="38">
        <v>7.3706626071039389</v>
      </c>
      <c r="D2503" s="11">
        <v>0.25490705843502309</v>
      </c>
      <c r="F2503" s="38"/>
    </row>
    <row r="2504" spans="3:6">
      <c r="C2504" s="38">
        <v>7.3977646236580927</v>
      </c>
      <c r="D2504" s="11">
        <v>0.26544064463123945</v>
      </c>
      <c r="F2504" s="38"/>
    </row>
    <row r="2505" spans="3:6">
      <c r="C2505" s="38">
        <v>7.4261285145771847</v>
      </c>
      <c r="D2505" s="11">
        <v>0.26767615142120516</v>
      </c>
      <c r="F2505" s="38"/>
    </row>
    <row r="2506" spans="3:6">
      <c r="C2506" s="38">
        <v>7.4532150310595826</v>
      </c>
      <c r="D2506" s="11">
        <v>0.27093389934038414</v>
      </c>
      <c r="F2506" s="38"/>
    </row>
    <row r="2507" spans="3:6">
      <c r="C2507" s="38">
        <v>7.4827162878641706</v>
      </c>
      <c r="D2507" s="11">
        <v>0.26365929039285779</v>
      </c>
      <c r="F2507" s="38"/>
    </row>
    <row r="2508" spans="3:6">
      <c r="C2508" s="38">
        <v>7.5453585576059146</v>
      </c>
      <c r="D2508" s="11">
        <v>0.26593511187036806</v>
      </c>
      <c r="F2508" s="38"/>
    </row>
    <row r="2509" spans="3:6">
      <c r="C2509" s="38">
        <v>7.6013709940861132</v>
      </c>
      <c r="D2509" s="11">
        <v>0.28088393874466022</v>
      </c>
      <c r="F2509" s="38"/>
    </row>
    <row r="2510" spans="3:6">
      <c r="C2510" s="38">
        <v>7.6597338939418904</v>
      </c>
      <c r="D2510" s="11">
        <v>0.30926621570121554</v>
      </c>
      <c r="F2510" s="38"/>
    </row>
    <row r="2511" spans="3:6">
      <c r="C2511" s="38">
        <v>7.7361684539499178</v>
      </c>
      <c r="D2511" s="11">
        <v>0.34835759131399346</v>
      </c>
      <c r="F2511" s="38"/>
    </row>
    <row r="2512" spans="3:6">
      <c r="C2512" s="38">
        <v>7.8058862859511402</v>
      </c>
      <c r="D2512" s="11">
        <v>0.3883083087840698</v>
      </c>
      <c r="F2512" s="38"/>
    </row>
    <row r="2513" spans="3:6">
      <c r="C2513" s="38">
        <v>7.8673093658002307</v>
      </c>
      <c r="D2513" s="11">
        <v>0.40615632141075364</v>
      </c>
      <c r="F2513" s="38"/>
    </row>
    <row r="2514" spans="3:6">
      <c r="C2514" s="38">
        <v>7.9090958062733456</v>
      </c>
      <c r="D2514" s="11">
        <v>0.39086975820305125</v>
      </c>
      <c r="F2514" s="38"/>
    </row>
    <row r="2515" spans="3:6">
      <c r="C2515" s="38">
        <v>8.1710353015612842</v>
      </c>
      <c r="D2515" s="11">
        <v>0.37887005612279862</v>
      </c>
      <c r="F2515" s="38"/>
    </row>
    <row r="2516" spans="3:6">
      <c r="C2516" s="38">
        <v>8.1728247105624199</v>
      </c>
      <c r="D2516" s="11">
        <v>0.3856312525607134</v>
      </c>
      <c r="F2516" s="38"/>
    </row>
    <row r="2517" spans="3:6">
      <c r="C2517" s="38">
        <v>8.2022643465869329</v>
      </c>
      <c r="D2517" s="11">
        <v>0.39138779421484449</v>
      </c>
      <c r="F2517" s="38"/>
    </row>
    <row r="2518" spans="3:6">
      <c r="C2518" s="38">
        <v>8.2269326131483904</v>
      </c>
      <c r="D2518" s="11">
        <v>0.3971126170695492</v>
      </c>
      <c r="F2518" s="38"/>
    </row>
    <row r="2519" spans="3:6">
      <c r="C2519" s="38">
        <v>8.21269210680458</v>
      </c>
      <c r="D2519" s="11">
        <v>0.40439362001455315</v>
      </c>
      <c r="F2519" s="38"/>
    </row>
    <row r="2520" spans="3:6">
      <c r="C2520" s="38">
        <v>8.2481238084079784</v>
      </c>
      <c r="D2520" s="11">
        <v>0.41146050615460894</v>
      </c>
      <c r="F2520" s="38"/>
    </row>
    <row r="2521" spans="3:6">
      <c r="C2521" s="38">
        <v>8.1904276107648641</v>
      </c>
      <c r="D2521" s="11">
        <v>0.42307208405680724</v>
      </c>
      <c r="F2521" s="38"/>
    </row>
    <row r="2522" spans="3:6">
      <c r="C2522" s="38">
        <v>8.1213968539164529</v>
      </c>
      <c r="D2522" s="11">
        <v>0.43978640547720282</v>
      </c>
      <c r="F2522" s="38"/>
    </row>
    <row r="2523" spans="3:6">
      <c r="C2523" s="38">
        <v>8.1301443987227255</v>
      </c>
      <c r="D2523" s="11">
        <v>0.4408400728723561</v>
      </c>
      <c r="F2523" s="38"/>
    </row>
    <row r="2524" spans="3:6">
      <c r="C2524" s="38">
        <v>8.1456466734049791</v>
      </c>
      <c r="D2524" s="11">
        <v>0.43069099324090016</v>
      </c>
      <c r="F2524" s="38"/>
    </row>
    <row r="2525" spans="3:6">
      <c r="C2525" s="38">
        <v>8.1687439970751878</v>
      </c>
      <c r="D2525" s="11">
        <v>0.45434346803155079</v>
      </c>
      <c r="F2525" s="38"/>
    </row>
    <row r="2526" spans="3:6">
      <c r="C2526" s="38">
        <v>8.21188060994211</v>
      </c>
      <c r="D2526" s="11">
        <v>0.46778116226749894</v>
      </c>
      <c r="F2526" s="38"/>
    </row>
    <row r="2527" spans="3:6">
      <c r="C2527" s="38">
        <v>8.2513044129197208</v>
      </c>
      <c r="D2527" s="11">
        <v>0.4740873214026799</v>
      </c>
      <c r="F2527" s="38"/>
    </row>
    <row r="2528" spans="3:6">
      <c r="C2528" s="38">
        <v>8.2873883962512291</v>
      </c>
      <c r="D2528" s="11">
        <v>0.48340679621339572</v>
      </c>
      <c r="F2528" s="38"/>
    </row>
    <row r="2529" spans="3:6">
      <c r="C2529" s="38">
        <v>8.3016022115233046</v>
      </c>
      <c r="D2529" s="11">
        <v>0.5440502467400159</v>
      </c>
      <c r="F2529" s="38"/>
    </row>
    <row r="2530" spans="3:6">
      <c r="C2530" s="38">
        <v>8.3067626542533759</v>
      </c>
      <c r="D2530" s="11">
        <v>0.53268611819615386</v>
      </c>
      <c r="F2530" s="38"/>
    </row>
    <row r="2531" spans="3:6">
      <c r="C2531" s="38">
        <v>9.2263815670244149</v>
      </c>
      <c r="D2531" s="11">
        <v>0.45569720748273379</v>
      </c>
      <c r="F2531" s="38"/>
    </row>
    <row r="2532" spans="3:6">
      <c r="C2532" s="38">
        <v>9.2037921307031159</v>
      </c>
      <c r="D2532" s="11">
        <v>0.43092119032740916</v>
      </c>
      <c r="F2532" s="38"/>
    </row>
    <row r="2533" spans="3:6">
      <c r="C2533" s="38">
        <v>9.2454484619471575</v>
      </c>
      <c r="D2533" s="11">
        <v>0.43077265244790375</v>
      </c>
      <c r="F2533" s="38"/>
    </row>
    <row r="2534" spans="3:6">
      <c r="C2534" s="38">
        <v>9.2288032914278677</v>
      </c>
      <c r="D2534" s="11">
        <v>0.44766789945861096</v>
      </c>
      <c r="F2534" s="38"/>
    </row>
    <row r="2535" spans="3:6">
      <c r="C2535" s="38">
        <v>9.1480367853478661</v>
      </c>
      <c r="D2535" s="11">
        <v>0.46556420688438738</v>
      </c>
      <c r="F2535" s="38"/>
    </row>
    <row r="2536" spans="3:6">
      <c r="C2536" s="38">
        <v>9.1658106355032203</v>
      </c>
      <c r="D2536" s="11">
        <v>0.4784534667455006</v>
      </c>
      <c r="F2536" s="38"/>
    </row>
    <row r="2537" spans="3:6">
      <c r="C2537" s="38">
        <v>9.1806872231743863</v>
      </c>
      <c r="D2537" s="11">
        <v>0.46036104690412155</v>
      </c>
      <c r="F2537" s="38"/>
    </row>
    <row r="2538" spans="3:6">
      <c r="C2538" s="38">
        <v>9.069755615198698</v>
      </c>
      <c r="D2538" s="11">
        <v>0.45131513255090716</v>
      </c>
      <c r="F2538" s="38"/>
    </row>
    <row r="2539" spans="3:6">
      <c r="C2539" s="38">
        <v>8.9711887812426063</v>
      </c>
      <c r="D2539" s="11">
        <v>0.45873358573949952</v>
      </c>
      <c r="F2539" s="38"/>
    </row>
    <row r="2540" spans="3:6">
      <c r="C2540" s="38">
        <v>9.1216386893132988</v>
      </c>
      <c r="D2540" s="11">
        <v>0.42821590667019838</v>
      </c>
      <c r="F2540" s="38"/>
    </row>
    <row r="2541" spans="3:6">
      <c r="C2541" s="38">
        <v>9.2027579085089197</v>
      </c>
      <c r="D2541" s="11">
        <v>0.46036891327526697</v>
      </c>
      <c r="F2541" s="38"/>
    </row>
    <row r="2542" spans="3:6">
      <c r="C2542" s="38">
        <v>9.2799669560728582</v>
      </c>
      <c r="D2542" s="11">
        <v>0.50963350497095194</v>
      </c>
      <c r="F2542" s="38"/>
    </row>
    <row r="2543" spans="3:6">
      <c r="C2543" s="38">
        <v>9.3417502567976847</v>
      </c>
      <c r="D2543" s="11">
        <v>0.56198541427106896</v>
      </c>
      <c r="F2543" s="38"/>
    </row>
    <row r="2544" spans="3:6">
      <c r="C2544" s="38">
        <v>9.3721465388691563</v>
      </c>
      <c r="D2544" s="11">
        <v>0.55086281263567471</v>
      </c>
      <c r="F2544" s="38"/>
    </row>
    <row r="2545" spans="3:6">
      <c r="C2545" s="38">
        <v>9.3227752019147605</v>
      </c>
      <c r="D2545" s="11">
        <v>0.51941974292135318</v>
      </c>
      <c r="F2545" s="38"/>
    </row>
    <row r="2546" spans="3:6">
      <c r="C2546" s="38">
        <v>9.3314598418992709</v>
      </c>
      <c r="D2546" s="11">
        <v>0.50597054547982834</v>
      </c>
      <c r="F2546" s="38"/>
    </row>
    <row r="2547" spans="3:6">
      <c r="C2547" s="38">
        <v>7.1017881024594631</v>
      </c>
      <c r="D2547" s="11">
        <v>0.31144195982541617</v>
      </c>
      <c r="F2547" s="38"/>
    </row>
    <row r="2548" spans="3:6">
      <c r="C2548" s="38">
        <v>7.1731548492373953</v>
      </c>
      <c r="D2548" s="11">
        <v>0.30573825651030762</v>
      </c>
      <c r="F2548" s="38"/>
    </row>
    <row r="2549" spans="3:6">
      <c r="C2549" s="38">
        <v>7.236031323508314</v>
      </c>
      <c r="D2549" s="11">
        <v>0.30435730699199948</v>
      </c>
      <c r="F2549" s="38"/>
    </row>
    <row r="2550" spans="3:6">
      <c r="C2550" s="38">
        <v>7.2781262107633173</v>
      </c>
      <c r="D2550" s="11">
        <v>0.31989252726933431</v>
      </c>
      <c r="F2550" s="38"/>
    </row>
    <row r="2551" spans="3:6">
      <c r="C2551" s="38">
        <v>7.3118384098678311</v>
      </c>
      <c r="D2551" s="11">
        <v>0.3326078070389108</v>
      </c>
      <c r="F2551" s="38"/>
    </row>
    <row r="2552" spans="3:6">
      <c r="C2552" s="38">
        <v>7.375955340413773</v>
      </c>
      <c r="D2552" s="11">
        <v>0.33563516775312902</v>
      </c>
      <c r="F2552" s="38"/>
    </row>
    <row r="2553" spans="3:6">
      <c r="C2553" s="38">
        <v>7.4291920313804187</v>
      </c>
      <c r="D2553" s="11">
        <v>0.33779379331915949</v>
      </c>
      <c r="F2553" s="38"/>
    </row>
    <row r="2554" spans="3:6">
      <c r="C2554" s="38">
        <v>7.4844491652126148</v>
      </c>
      <c r="D2554" s="11">
        <v>0.34325907232326436</v>
      </c>
      <c r="F2554" s="38"/>
    </row>
    <row r="2555" spans="3:6">
      <c r="C2555" s="38">
        <v>7.5406610873976376</v>
      </c>
      <c r="D2555" s="11">
        <v>0.34192349586390164</v>
      </c>
      <c r="F2555" s="38"/>
    </row>
    <row r="2556" spans="3:6">
      <c r="C2556" s="38">
        <v>7.6018098543678398</v>
      </c>
      <c r="D2556" s="11">
        <v>0.34866715129103976</v>
      </c>
      <c r="F2556" s="38"/>
    </row>
    <row r="2557" spans="3:6">
      <c r="C2557" s="38">
        <v>7.6698384423245214</v>
      </c>
      <c r="D2557" s="11">
        <v>0.37008827671770683</v>
      </c>
      <c r="F2557" s="38"/>
    </row>
    <row r="2558" spans="3:6">
      <c r="C2558" s="38">
        <v>7.7365928499099788</v>
      </c>
      <c r="D2558" s="11">
        <v>0.38877504997408724</v>
      </c>
      <c r="F2558" s="38"/>
    </row>
    <row r="2559" spans="3:6">
      <c r="C2559" s="38">
        <v>7.8057424820897445</v>
      </c>
      <c r="D2559" s="11">
        <v>0.39486994987618385</v>
      </c>
      <c r="F2559" s="38"/>
    </row>
    <row r="2560" spans="3:6">
      <c r="C2560" s="38">
        <v>7.854614873394441</v>
      </c>
      <c r="D2560" s="11">
        <v>0.47032696250483619</v>
      </c>
      <c r="F2560" s="38"/>
    </row>
    <row r="2561" spans="3:6">
      <c r="C2561" s="38">
        <v>7.8941588717393971</v>
      </c>
      <c r="D2561" s="11">
        <v>0.48625477584079696</v>
      </c>
      <c r="F2561" s="38"/>
    </row>
    <row r="2562" spans="3:6">
      <c r="C2562" s="38">
        <v>7.9492690775270516</v>
      </c>
      <c r="D2562" s="11">
        <v>0.48024163694758681</v>
      </c>
      <c r="F2562" s="38"/>
    </row>
    <row r="2563" spans="3:6">
      <c r="C2563" s="38">
        <v>7.5216872388855007</v>
      </c>
      <c r="D2563" s="11">
        <v>0.33073627411572609</v>
      </c>
      <c r="F2563" s="38"/>
    </row>
    <row r="2564" spans="3:6">
      <c r="C2564" s="38">
        <v>7.5437922617633921</v>
      </c>
      <c r="D2564" s="11">
        <v>0.32885726491899925</v>
      </c>
      <c r="F2564" s="38"/>
    </row>
    <row r="2565" spans="3:6">
      <c r="C2565" s="38">
        <v>7.587469846908073</v>
      </c>
      <c r="D2565" s="11">
        <v>0.32088854596871363</v>
      </c>
      <c r="F2565" s="38"/>
    </row>
    <row r="2566" spans="3:6">
      <c r="C2566" s="38">
        <v>7.6198836297393759</v>
      </c>
      <c r="D2566" s="11">
        <v>0.31231005194683786</v>
      </c>
      <c r="F2566" s="38"/>
    </row>
    <row r="2567" spans="3:6">
      <c r="C2567" s="38">
        <v>7.6176920222816777</v>
      </c>
      <c r="D2567" s="11">
        <v>0.30334171409466459</v>
      </c>
      <c r="F2567" s="38"/>
    </row>
    <row r="2568" spans="3:6">
      <c r="C2568" s="38">
        <v>7.6315738953262278</v>
      </c>
      <c r="D2568" s="11">
        <v>0.30934034669413779</v>
      </c>
      <c r="F2568" s="38"/>
    </row>
    <row r="2569" spans="3:6">
      <c r="C2569" s="38">
        <v>7.6472675032842554</v>
      </c>
      <c r="D2569" s="11">
        <v>0.30481200783240109</v>
      </c>
      <c r="F2569" s="38"/>
    </row>
    <row r="2570" spans="3:6">
      <c r="C2570" s="38">
        <v>7.6563938140800945</v>
      </c>
      <c r="D2570" s="11">
        <v>0.32434165665967052</v>
      </c>
      <c r="F2570" s="38"/>
    </row>
    <row r="2571" spans="3:6">
      <c r="C2571" s="38">
        <v>7.6578795160918549</v>
      </c>
      <c r="D2571" s="11">
        <v>0.33794476079790969</v>
      </c>
      <c r="F2571" s="38"/>
    </row>
    <row r="2572" spans="3:6">
      <c r="C2572" s="38">
        <v>7.6678963547683114</v>
      </c>
      <c r="D2572" s="11">
        <v>0.34037958219269826</v>
      </c>
      <c r="F2572" s="38"/>
    </row>
    <row r="2573" spans="3:6">
      <c r="C2573" s="38">
        <v>7.6934656512420023</v>
      </c>
      <c r="D2573" s="11">
        <v>0.36435839861435926</v>
      </c>
      <c r="F2573" s="38"/>
    </row>
    <row r="2574" spans="3:6">
      <c r="C2574" s="38">
        <v>7.6961786875434886</v>
      </c>
      <c r="D2574" s="11">
        <v>0.3631066573246961</v>
      </c>
      <c r="F2574" s="38"/>
    </row>
    <row r="2575" spans="3:6">
      <c r="C2575" s="38">
        <v>7.6998721522365301</v>
      </c>
      <c r="D2575" s="11">
        <v>0.36947099874227896</v>
      </c>
      <c r="F2575" s="38"/>
    </row>
    <row r="2576" spans="3:6">
      <c r="C2576" s="38">
        <v>7.7070020226035201</v>
      </c>
      <c r="D2576" s="11">
        <v>0.35637780616950726</v>
      </c>
      <c r="F2576" s="38"/>
    </row>
    <row r="2577" spans="3:6">
      <c r="C2577" s="38">
        <v>7.7153657567049674</v>
      </c>
      <c r="D2577" s="11">
        <v>0.36030925141344117</v>
      </c>
      <c r="F2577" s="38"/>
    </row>
    <row r="2578" spans="3:6">
      <c r="C2578" s="38">
        <v>7.727665609959887</v>
      </c>
      <c r="D2578" s="11">
        <v>0.34811123613557732</v>
      </c>
      <c r="F2578" s="38"/>
    </row>
    <row r="2579" spans="3:6">
      <c r="C2579" s="38">
        <v>6.9096620701319749</v>
      </c>
      <c r="D2579" s="11">
        <v>0.38012429009238535</v>
      </c>
      <c r="F2579" s="38"/>
    </row>
    <row r="2580" spans="3:6">
      <c r="C2580" s="38">
        <v>6.9481805655429802</v>
      </c>
      <c r="D2580" s="11">
        <v>0.40222814500096932</v>
      </c>
      <c r="F2580" s="38"/>
    </row>
    <row r="2581" spans="3:6">
      <c r="C2581" s="38">
        <v>6.9517948345423228</v>
      </c>
      <c r="D2581" s="11">
        <v>0.42096819014117043</v>
      </c>
      <c r="F2581" s="38"/>
    </row>
    <row r="2582" spans="3:6">
      <c r="C2582" s="38">
        <v>6.9045702404919131</v>
      </c>
      <c r="D2582" s="11">
        <v>0.43023312636688948</v>
      </c>
      <c r="F2582" s="38"/>
    </row>
    <row r="2583" spans="3:6">
      <c r="C2583" s="38">
        <v>6.8992181795331673</v>
      </c>
      <c r="D2583" s="11">
        <v>0.43328661369359273</v>
      </c>
      <c r="F2583" s="38"/>
    </row>
    <row r="2584" spans="3:6">
      <c r="C2584" s="38">
        <v>6.9085523136575206</v>
      </c>
      <c r="D2584" s="11">
        <v>0.42268229032092963</v>
      </c>
      <c r="F2584" s="38"/>
    </row>
    <row r="2585" spans="3:6">
      <c r="C2585" s="38">
        <v>6.9321919772382099</v>
      </c>
      <c r="D2585" s="11">
        <v>0.40813748097127101</v>
      </c>
      <c r="F2585" s="38"/>
    </row>
    <row r="2586" spans="3:6">
      <c r="C2586" s="38">
        <v>6.941741941000708</v>
      </c>
      <c r="D2586" s="11">
        <v>0.41052551518821445</v>
      </c>
      <c r="F2586" s="38"/>
    </row>
    <row r="2587" spans="3:6">
      <c r="C2587" s="38">
        <v>6.9692477311114329</v>
      </c>
      <c r="D2587" s="11">
        <v>0.39750722580443354</v>
      </c>
      <c r="F2587" s="38"/>
    </row>
    <row r="2588" spans="3:6">
      <c r="C2588" s="38">
        <v>6.9995118689283409</v>
      </c>
      <c r="D2588" s="11">
        <v>0.39919840611585605</v>
      </c>
      <c r="F2588" s="38"/>
    </row>
    <row r="2589" spans="3:6">
      <c r="C2589" s="38">
        <v>7.0272702547194807</v>
      </c>
      <c r="D2589" s="11">
        <v>0.402663235613135</v>
      </c>
      <c r="F2589" s="38"/>
    </row>
    <row r="2590" spans="3:6">
      <c r="C2590" s="38">
        <v>7.0637636724039243</v>
      </c>
      <c r="D2590" s="11">
        <v>0.43261870137051039</v>
      </c>
      <c r="F2590" s="38"/>
    </row>
    <row r="2591" spans="3:6">
      <c r="C2591" s="38">
        <v>7.0997142289700843</v>
      </c>
      <c r="D2591" s="11">
        <v>0.44248247915214445</v>
      </c>
      <c r="F2591" s="38"/>
    </row>
    <row r="2592" spans="3:6">
      <c r="C2592" s="38">
        <v>7.1317412660819777</v>
      </c>
      <c r="D2592" s="11">
        <v>0.45425866518358093</v>
      </c>
      <c r="F2592" s="38"/>
    </row>
    <row r="2593" spans="3:6">
      <c r="C2593" s="38">
        <v>7.1691400515265267</v>
      </c>
      <c r="D2593" s="11">
        <v>0.46479309609430947</v>
      </c>
      <c r="F2593" s="38"/>
    </row>
    <row r="2594" spans="3:6">
      <c r="C2594" s="38">
        <v>7.1869751536939352</v>
      </c>
      <c r="D2594" s="11">
        <v>0.47117451154022266</v>
      </c>
      <c r="F2594" s="38"/>
    </row>
    <row r="2595" spans="3:6">
      <c r="C2595" s="38">
        <v>5.7368858992487208</v>
      </c>
      <c r="D2595" s="11">
        <v>0.34401022765695399</v>
      </c>
      <c r="F2595" s="38"/>
    </row>
    <row r="2596" spans="3:6">
      <c r="C2596" s="38">
        <v>5.7673451067334298</v>
      </c>
      <c r="D2596" s="11">
        <v>0.33430268376237338</v>
      </c>
      <c r="F2596" s="38"/>
    </row>
    <row r="2597" spans="3:6">
      <c r="C2597" s="38">
        <v>5.7978043142181379</v>
      </c>
      <c r="D2597" s="11">
        <v>0.33580710765088578</v>
      </c>
      <c r="F2597" s="38"/>
    </row>
    <row r="2598" spans="3:6">
      <c r="C2598" s="38">
        <v>5.8282635217028469</v>
      </c>
      <c r="D2598" s="11">
        <v>0.31395981354423075</v>
      </c>
      <c r="F2598" s="38"/>
    </row>
    <row r="2599" spans="3:6">
      <c r="C2599" s="38">
        <v>5.858722729187555</v>
      </c>
      <c r="D2599" s="11">
        <v>0.31611321914252871</v>
      </c>
      <c r="F2599" s="38"/>
    </row>
    <row r="2600" spans="3:6">
      <c r="C2600" s="38">
        <v>5.889181936672264</v>
      </c>
      <c r="D2600" s="11">
        <v>0.31308472048767172</v>
      </c>
      <c r="F2600" s="38"/>
    </row>
    <row r="2601" spans="3:6">
      <c r="C2601" s="38">
        <v>5.919641144156973</v>
      </c>
      <c r="D2601" s="11">
        <v>0.25830013553963554</v>
      </c>
      <c r="F2601" s="38"/>
    </row>
    <row r="2602" spans="3:6">
      <c r="C2602" s="38">
        <v>5.9501003516416811</v>
      </c>
      <c r="D2602" s="11">
        <v>0.24098236883024446</v>
      </c>
      <c r="F2602" s="38"/>
    </row>
    <row r="2603" spans="3:6">
      <c r="C2603" s="38">
        <v>5.98055955912639</v>
      </c>
      <c r="D2603" s="11">
        <v>0.24728502077422657</v>
      </c>
      <c r="F2603" s="38"/>
    </row>
    <row r="2604" spans="3:6">
      <c r="C2604" s="38">
        <v>6.0110187666110981</v>
      </c>
      <c r="D2604" s="11">
        <v>0.23311360921885294</v>
      </c>
      <c r="F2604" s="38"/>
    </row>
    <row r="2605" spans="3:6">
      <c r="C2605" s="38">
        <v>6.0414779740958071</v>
      </c>
      <c r="D2605" s="11">
        <v>0.23408092159324481</v>
      </c>
      <c r="F2605" s="38"/>
    </row>
    <row r="2606" spans="3:6">
      <c r="C2606" s="38">
        <v>6.0719371815805152</v>
      </c>
      <c r="D2606" s="11">
        <v>0.24527647187213031</v>
      </c>
      <c r="F2606" s="38"/>
    </row>
    <row r="2607" spans="3:6">
      <c r="C2607" s="38">
        <v>6.1023963890652242</v>
      </c>
      <c r="D2607" s="11">
        <v>0.2344253138250133</v>
      </c>
      <c r="F2607" s="38"/>
    </row>
    <row r="2608" spans="3:6">
      <c r="C2608" s="38">
        <v>6.1328555965499323</v>
      </c>
      <c r="D2608" s="11">
        <v>0.22385958481082099</v>
      </c>
      <c r="F2608" s="38"/>
    </row>
    <row r="2609" spans="3:6">
      <c r="C2609" s="38">
        <v>6.1633148040346413</v>
      </c>
      <c r="D2609" s="11">
        <v>0.20265283026858477</v>
      </c>
      <c r="F2609" s="38"/>
    </row>
    <row r="2610" spans="3:6">
      <c r="C2610" s="38">
        <v>6.1944053911046719</v>
      </c>
      <c r="D2610" s="11">
        <v>0.19651130195788649</v>
      </c>
      <c r="F2610" s="38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C4:G198"/>
  <sheetViews>
    <sheetView workbookViewId="0">
      <selection activeCell="F5" sqref="F5:G198"/>
    </sheetView>
  </sheetViews>
  <sheetFormatPr baseColWidth="10" defaultRowHeight="15" x14ac:dyDescent="0"/>
  <sheetData>
    <row r="4" spans="3:7">
      <c r="G4">
        <v>2010</v>
      </c>
    </row>
    <row r="5" spans="3:7">
      <c r="C5" s="19"/>
      <c r="F5" s="36" t="s">
        <v>644</v>
      </c>
      <c r="G5" s="36" t="s">
        <v>646</v>
      </c>
    </row>
    <row r="6" spans="3:7">
      <c r="C6" s="10"/>
      <c r="D6" s="34" t="s">
        <v>39</v>
      </c>
      <c r="E6" s="35" t="s">
        <v>40</v>
      </c>
      <c r="F6" s="11" t="e">
        <v>#N/A</v>
      </c>
      <c r="G6" s="11">
        <v>0.63104971412295274</v>
      </c>
    </row>
    <row r="7" spans="3:7">
      <c r="C7" s="10"/>
      <c r="D7" s="34" t="s">
        <v>41</v>
      </c>
      <c r="E7" s="35" t="s">
        <v>42</v>
      </c>
      <c r="F7" s="11">
        <v>0.61241970139544422</v>
      </c>
      <c r="G7" s="11">
        <v>0.29194213343358694</v>
      </c>
    </row>
    <row r="8" spans="3:7">
      <c r="C8" s="10"/>
      <c r="D8" s="34" t="s">
        <v>43</v>
      </c>
      <c r="E8" s="35" t="s">
        <v>44</v>
      </c>
      <c r="F8" s="11">
        <v>0.53315873389342905</v>
      </c>
      <c r="G8" s="11">
        <v>0.28943799751911747</v>
      </c>
    </row>
    <row r="9" spans="3:7">
      <c r="C9" s="10"/>
      <c r="D9" s="34" t="s">
        <v>45</v>
      </c>
      <c r="E9" s="35" t="s">
        <v>46</v>
      </c>
      <c r="F9" s="11" t="e">
        <v>#N/A</v>
      </c>
      <c r="G9" s="11">
        <v>0.2214781647584817</v>
      </c>
    </row>
    <row r="10" spans="3:7">
      <c r="C10" s="10"/>
      <c r="D10" s="34" t="s">
        <v>47</v>
      </c>
      <c r="E10" s="35" t="s">
        <v>48</v>
      </c>
      <c r="F10" s="11">
        <v>0.3976387735556523</v>
      </c>
      <c r="G10" s="11">
        <v>0.55293472911359975</v>
      </c>
    </row>
    <row r="11" spans="3:7">
      <c r="C11" s="10"/>
      <c r="D11" s="34" t="s">
        <v>49</v>
      </c>
      <c r="E11" s="35" t="s">
        <v>50</v>
      </c>
      <c r="F11" s="11" t="e">
        <v>#N/A</v>
      </c>
      <c r="G11" s="11">
        <v>0.35543594605517659</v>
      </c>
    </row>
    <row r="12" spans="3:7">
      <c r="C12" s="10"/>
      <c r="D12" s="34" t="s">
        <v>51</v>
      </c>
      <c r="E12" s="35" t="s">
        <v>52</v>
      </c>
      <c r="F12" s="11">
        <v>0.62548511779567129</v>
      </c>
      <c r="G12" s="11">
        <v>0.21832397264050893</v>
      </c>
    </row>
    <row r="13" spans="3:7">
      <c r="C13" s="10"/>
      <c r="D13" s="34" t="s">
        <v>53</v>
      </c>
      <c r="E13" s="35" t="s">
        <v>54</v>
      </c>
      <c r="F13" s="11">
        <v>0.65833202504737065</v>
      </c>
      <c r="G13" s="11">
        <v>0.26861990394499541</v>
      </c>
    </row>
    <row r="14" spans="3:7">
      <c r="C14" s="10"/>
      <c r="D14" s="34" t="s">
        <v>55</v>
      </c>
      <c r="E14" s="35" t="s">
        <v>56</v>
      </c>
      <c r="F14" s="11">
        <v>0.84313867343723603</v>
      </c>
      <c r="G14" s="11">
        <v>0.20970648193953847</v>
      </c>
    </row>
    <row r="15" spans="3:7">
      <c r="C15" s="10"/>
      <c r="D15" s="34" t="s">
        <v>57</v>
      </c>
      <c r="E15" s="35" t="s">
        <v>58</v>
      </c>
      <c r="F15" s="11">
        <v>0.76372305807002827</v>
      </c>
      <c r="G15" s="11">
        <v>0.20519910369929864</v>
      </c>
    </row>
    <row r="16" spans="3:7">
      <c r="C16" s="10"/>
      <c r="D16" s="34" t="s">
        <v>59</v>
      </c>
      <c r="E16" s="35" t="s">
        <v>60</v>
      </c>
      <c r="F16" s="11">
        <v>0.53474584913251322</v>
      </c>
      <c r="G16" s="11">
        <v>0.25811917363907361</v>
      </c>
    </row>
    <row r="17" spans="3:7">
      <c r="C17" s="10"/>
      <c r="D17" s="34" t="s">
        <v>61</v>
      </c>
      <c r="E17" s="35" t="s">
        <v>62</v>
      </c>
      <c r="F17" s="11" t="e">
        <v>#N/A</v>
      </c>
      <c r="G17" s="11">
        <v>0.34599681189077042</v>
      </c>
    </row>
    <row r="18" spans="3:7">
      <c r="C18" s="10"/>
      <c r="D18" s="34" t="s">
        <v>63</v>
      </c>
      <c r="E18" s="35" t="s">
        <v>64</v>
      </c>
      <c r="F18" s="11">
        <v>0.6391849943936514</v>
      </c>
      <c r="G18" s="11">
        <v>0.33109919210726196</v>
      </c>
    </row>
    <row r="19" spans="3:7">
      <c r="C19" s="10"/>
      <c r="D19" s="34" t="s">
        <v>65</v>
      </c>
      <c r="E19" s="35" t="s">
        <v>66</v>
      </c>
      <c r="F19" s="11">
        <v>0.38962898592501805</v>
      </c>
      <c r="G19" s="11">
        <v>0.46215417799035968</v>
      </c>
    </row>
    <row r="20" spans="3:7">
      <c r="C20" s="10"/>
      <c r="D20" s="34" t="s">
        <v>67</v>
      </c>
      <c r="E20" s="35" t="s">
        <v>68</v>
      </c>
      <c r="F20" s="11" t="e">
        <v>#N/A</v>
      </c>
      <c r="G20" s="11">
        <v>0.25723870103211172</v>
      </c>
    </row>
    <row r="21" spans="3:7">
      <c r="C21" s="10"/>
      <c r="D21" s="34" t="s">
        <v>69</v>
      </c>
      <c r="E21" s="35" t="s">
        <v>70</v>
      </c>
      <c r="F21" s="11">
        <v>0.58935777780190801</v>
      </c>
      <c r="G21" s="11">
        <v>0.22363072346740989</v>
      </c>
    </row>
    <row r="22" spans="3:7">
      <c r="C22" s="10"/>
      <c r="D22" s="34" t="s">
        <v>71</v>
      </c>
      <c r="E22" s="35" t="s">
        <v>72</v>
      </c>
      <c r="F22" s="11">
        <v>0.76238640730769958</v>
      </c>
      <c r="G22" s="11">
        <v>0.28896742342076176</v>
      </c>
    </row>
    <row r="23" spans="3:7">
      <c r="C23" s="10"/>
      <c r="D23" s="34" t="s">
        <v>73</v>
      </c>
      <c r="E23" s="35" t="s">
        <v>74</v>
      </c>
      <c r="F23" s="11">
        <v>0.5394237123993354</v>
      </c>
      <c r="G23" s="11">
        <v>0.28537371706357401</v>
      </c>
    </row>
    <row r="24" spans="3:7">
      <c r="C24" s="10"/>
      <c r="D24" s="34" t="s">
        <v>75</v>
      </c>
      <c r="E24" s="35" t="s">
        <v>76</v>
      </c>
      <c r="F24" s="11">
        <v>0.50764281776967712</v>
      </c>
      <c r="G24" s="11">
        <v>0.48233323986866433</v>
      </c>
    </row>
    <row r="25" spans="3:7">
      <c r="C25" s="10"/>
      <c r="D25" s="34" t="s">
        <v>77</v>
      </c>
      <c r="E25" s="35" t="s">
        <v>78</v>
      </c>
      <c r="F25" s="11">
        <v>0.48700626477616943</v>
      </c>
      <c r="G25" s="11">
        <v>0.4104119668792377</v>
      </c>
    </row>
    <row r="26" spans="3:7">
      <c r="C26" s="10"/>
      <c r="D26" s="34" t="s">
        <v>79</v>
      </c>
      <c r="E26" s="35" t="s">
        <v>430</v>
      </c>
      <c r="F26" s="11">
        <v>0.51354847761184319</v>
      </c>
      <c r="G26" s="11">
        <v>0.33979309500217036</v>
      </c>
    </row>
    <row r="27" spans="3:7">
      <c r="C27" s="10"/>
      <c r="D27" s="34" t="s">
        <v>81</v>
      </c>
      <c r="E27" s="35" t="s">
        <v>82</v>
      </c>
      <c r="F27" s="11">
        <v>0.57498030232646025</v>
      </c>
      <c r="G27" s="11">
        <v>0.24037343578373535</v>
      </c>
    </row>
    <row r="28" spans="3:7">
      <c r="C28" s="10"/>
      <c r="D28" s="34" t="s">
        <v>83</v>
      </c>
      <c r="E28" s="35" t="s">
        <v>84</v>
      </c>
      <c r="F28" s="11">
        <v>0.64652112479746093</v>
      </c>
      <c r="G28" s="11">
        <v>0.41999233050144102</v>
      </c>
    </row>
    <row r="29" spans="3:7">
      <c r="C29" s="10"/>
      <c r="D29" s="34" t="s">
        <v>85</v>
      </c>
      <c r="E29" s="35" t="s">
        <v>86</v>
      </c>
      <c r="F29" s="11">
        <v>0.61259142010618639</v>
      </c>
      <c r="G29" s="11">
        <v>0.29604585707822184</v>
      </c>
    </row>
    <row r="30" spans="3:7">
      <c r="C30" s="10"/>
      <c r="D30" s="34" t="s">
        <v>87</v>
      </c>
      <c r="E30" s="35" t="s">
        <v>88</v>
      </c>
      <c r="F30" s="11" t="e">
        <v>#N/A</v>
      </c>
      <c r="G30" s="11">
        <v>0.24099605535998378</v>
      </c>
    </row>
    <row r="31" spans="3:7">
      <c r="C31" s="10"/>
      <c r="D31" s="34" t="s">
        <v>89</v>
      </c>
      <c r="E31" s="35" t="s">
        <v>90</v>
      </c>
      <c r="F31" s="11">
        <v>0.67393062338217624</v>
      </c>
      <c r="G31" s="11">
        <v>0.20318236852539906</v>
      </c>
    </row>
    <row r="32" spans="3:7">
      <c r="C32" s="10"/>
      <c r="D32" s="34" t="s">
        <v>91</v>
      </c>
      <c r="E32" s="35" t="s">
        <v>92</v>
      </c>
      <c r="F32" s="11">
        <v>0.44776391932483134</v>
      </c>
      <c r="G32" s="11">
        <v>0.51974476356039945</v>
      </c>
    </row>
    <row r="33" spans="3:7">
      <c r="C33" s="10"/>
      <c r="D33" s="34" t="s">
        <v>93</v>
      </c>
      <c r="E33" s="35" t="s">
        <v>94</v>
      </c>
      <c r="F33" s="11">
        <v>0.32789081331646036</v>
      </c>
      <c r="G33" s="11">
        <v>0.60676893136035437</v>
      </c>
    </row>
    <row r="34" spans="3:7">
      <c r="C34" s="10"/>
      <c r="D34" s="34" t="s">
        <v>95</v>
      </c>
      <c r="E34" s="35" t="s">
        <v>96</v>
      </c>
      <c r="F34" s="11">
        <v>0.44031854387839625</v>
      </c>
      <c r="G34" s="11">
        <v>0.46100145388545571</v>
      </c>
    </row>
    <row r="35" spans="3:7">
      <c r="C35" s="10"/>
      <c r="D35" s="34" t="s">
        <v>97</v>
      </c>
      <c r="E35" s="35" t="s">
        <v>98</v>
      </c>
      <c r="F35" s="11">
        <v>0.41899787837777425</v>
      </c>
      <c r="G35" s="11">
        <v>0.45438980701432968</v>
      </c>
    </row>
    <row r="36" spans="3:7">
      <c r="C36" s="10"/>
      <c r="D36" s="34" t="s">
        <v>99</v>
      </c>
      <c r="E36" s="35" t="s">
        <v>100</v>
      </c>
      <c r="F36" s="11">
        <v>0.77968792285107247</v>
      </c>
      <c r="G36" s="11">
        <v>0.25917099476962019</v>
      </c>
    </row>
    <row r="37" spans="3:7">
      <c r="C37" s="10"/>
      <c r="D37" s="34" t="s">
        <v>101</v>
      </c>
      <c r="E37" s="35" t="s">
        <v>102</v>
      </c>
      <c r="F37" s="11">
        <v>0.60814301791404901</v>
      </c>
      <c r="G37" s="11">
        <v>0.32313830920031678</v>
      </c>
    </row>
    <row r="38" spans="3:7">
      <c r="C38" s="10"/>
      <c r="D38" s="34" t="s">
        <v>103</v>
      </c>
      <c r="E38" s="35" t="s">
        <v>104</v>
      </c>
      <c r="F38" s="11">
        <v>0.30198118557654335</v>
      </c>
      <c r="G38" s="11">
        <v>0.60077736061060605</v>
      </c>
    </row>
    <row r="39" spans="3:7">
      <c r="C39" s="10"/>
      <c r="D39" s="34" t="s">
        <v>105</v>
      </c>
      <c r="E39" s="35" t="s">
        <v>106</v>
      </c>
      <c r="F39" s="11">
        <v>0.32093082557262342</v>
      </c>
      <c r="G39" s="11">
        <v>0.56791609688219424</v>
      </c>
    </row>
    <row r="40" spans="3:7">
      <c r="C40" s="10"/>
      <c r="D40" s="34" t="s">
        <v>107</v>
      </c>
      <c r="E40" s="35" t="s">
        <v>108</v>
      </c>
      <c r="F40" s="11">
        <v>0.7693104093234685</v>
      </c>
      <c r="G40" s="11">
        <v>0.2508360174741468</v>
      </c>
    </row>
    <row r="41" spans="3:7">
      <c r="C41" s="10"/>
      <c r="D41" s="34" t="s">
        <v>109</v>
      </c>
      <c r="E41" s="35" t="s">
        <v>110</v>
      </c>
      <c r="F41" s="11">
        <v>0.44872287011506473</v>
      </c>
      <c r="G41" s="11">
        <v>0.27118864286053873</v>
      </c>
    </row>
    <row r="42" spans="3:7">
      <c r="C42" s="10"/>
      <c r="D42" s="34" t="s">
        <v>111</v>
      </c>
      <c r="E42" s="35" t="s">
        <v>112</v>
      </c>
      <c r="F42" s="11">
        <v>0.59629625334438796</v>
      </c>
      <c r="G42" s="11">
        <v>0.27709808105184086</v>
      </c>
    </row>
    <row r="43" spans="3:7">
      <c r="C43" s="10"/>
      <c r="D43" s="34" t="s">
        <v>113</v>
      </c>
      <c r="E43" s="35" t="s">
        <v>114</v>
      </c>
      <c r="F43" s="11">
        <v>0.3472074788661636</v>
      </c>
      <c r="G43" s="11">
        <v>0.45146429855473902</v>
      </c>
    </row>
    <row r="44" spans="3:7">
      <c r="C44" s="10"/>
      <c r="D44" s="34" t="s">
        <v>115</v>
      </c>
      <c r="E44" s="35" t="s">
        <v>116</v>
      </c>
      <c r="F44" s="11">
        <v>0.39760855532020301</v>
      </c>
      <c r="G44" s="11">
        <v>0.45243673379166932</v>
      </c>
    </row>
    <row r="45" spans="3:7">
      <c r="C45" s="10"/>
      <c r="D45" s="34" t="s">
        <v>117</v>
      </c>
      <c r="E45" s="35" t="s">
        <v>603</v>
      </c>
      <c r="F45" s="11">
        <v>0.27535109576104044</v>
      </c>
      <c r="G45" s="11">
        <v>0.54624504246946048</v>
      </c>
    </row>
    <row r="46" spans="3:7">
      <c r="C46" s="10"/>
      <c r="D46" s="34" t="s">
        <v>119</v>
      </c>
      <c r="E46" s="35" t="s">
        <v>120</v>
      </c>
      <c r="F46" s="11">
        <v>0.59390432651527858</v>
      </c>
      <c r="G46" s="11">
        <v>0.32813344787174592</v>
      </c>
    </row>
    <row r="47" spans="3:7">
      <c r="C47" s="10"/>
      <c r="D47" s="34" t="s">
        <v>121</v>
      </c>
      <c r="E47" s="35" t="s">
        <v>593</v>
      </c>
      <c r="F47" s="11">
        <v>0.43005510328043944</v>
      </c>
      <c r="G47" s="11">
        <v>0.44628797105100704</v>
      </c>
    </row>
    <row r="48" spans="3:7">
      <c r="C48" s="10"/>
      <c r="D48" s="34" t="s">
        <v>123</v>
      </c>
      <c r="E48" s="35" t="s">
        <v>124</v>
      </c>
      <c r="F48" s="11">
        <v>0.66410565992057213</v>
      </c>
      <c r="G48" s="11">
        <v>0.19683950109514411</v>
      </c>
    </row>
    <row r="49" spans="3:7">
      <c r="C49" s="10"/>
      <c r="D49" s="34" t="s">
        <v>125</v>
      </c>
      <c r="E49" s="35" t="s">
        <v>126</v>
      </c>
      <c r="F49" s="11">
        <v>0.34715381716832316</v>
      </c>
      <c r="G49" s="11">
        <v>0.29553325541864628</v>
      </c>
    </row>
    <row r="50" spans="3:7">
      <c r="C50" s="10"/>
      <c r="D50" s="34" t="s">
        <v>127</v>
      </c>
      <c r="E50" s="35" t="s">
        <v>128</v>
      </c>
      <c r="F50" s="11">
        <v>0.71301556861150361</v>
      </c>
      <c r="G50" s="11">
        <v>0.24203887891127693</v>
      </c>
    </row>
    <row r="51" spans="3:7">
      <c r="C51" s="10"/>
      <c r="D51" s="34" t="s">
        <v>129</v>
      </c>
      <c r="E51" s="35" t="s">
        <v>130</v>
      </c>
      <c r="F51" s="11">
        <v>0.74783454268699878</v>
      </c>
      <c r="G51" s="11">
        <v>0.18337484998717488</v>
      </c>
    </row>
    <row r="52" spans="3:7">
      <c r="C52" s="10"/>
      <c r="D52" s="34" t="s">
        <v>131</v>
      </c>
      <c r="E52" s="35" t="s">
        <v>132</v>
      </c>
      <c r="F52" s="11">
        <v>0.82874542097009973</v>
      </c>
      <c r="G52" s="11">
        <v>0.14303527417135259</v>
      </c>
    </row>
    <row r="53" spans="3:7">
      <c r="C53" s="10"/>
      <c r="D53" s="34" t="s">
        <v>133</v>
      </c>
      <c r="E53" s="35" t="s">
        <v>134</v>
      </c>
      <c r="F53" s="11">
        <v>0.39101956126972837</v>
      </c>
      <c r="G53" s="11">
        <v>0.47492600917137745</v>
      </c>
    </row>
    <row r="54" spans="3:7">
      <c r="C54" s="10"/>
      <c r="D54" s="34" t="s">
        <v>135</v>
      </c>
      <c r="E54" s="35" t="s">
        <v>136</v>
      </c>
      <c r="F54" s="11">
        <v>0.61515806500129799</v>
      </c>
      <c r="G54" s="11">
        <v>0.39768636992948814</v>
      </c>
    </row>
    <row r="55" spans="3:7">
      <c r="C55" s="10"/>
      <c r="D55" s="34" t="s">
        <v>137</v>
      </c>
      <c r="E55" s="35" t="s">
        <v>138</v>
      </c>
      <c r="F55" s="11">
        <v>0.60226776376343594</v>
      </c>
      <c r="G55" s="11">
        <v>0.32113431545959376</v>
      </c>
    </row>
    <row r="56" spans="3:7">
      <c r="C56" s="10"/>
      <c r="D56" s="34" t="s">
        <v>139</v>
      </c>
      <c r="E56" s="35" t="s">
        <v>140</v>
      </c>
      <c r="F56" s="11">
        <v>0.54417522676321428</v>
      </c>
      <c r="G56" s="11">
        <v>0.25324141372142062</v>
      </c>
    </row>
    <row r="57" spans="3:7">
      <c r="C57" s="10"/>
      <c r="D57" s="34" t="s">
        <v>141</v>
      </c>
      <c r="E57" s="35" t="s">
        <v>142</v>
      </c>
      <c r="F57" s="11">
        <v>0.51724603732728069</v>
      </c>
      <c r="G57" s="11">
        <v>0.27481789049090172</v>
      </c>
    </row>
    <row r="58" spans="3:7">
      <c r="C58" s="10"/>
      <c r="D58" s="34" t="s">
        <v>143</v>
      </c>
      <c r="E58" s="35" t="s">
        <v>144</v>
      </c>
      <c r="F58" s="11">
        <v>0.64428689261438565</v>
      </c>
      <c r="G58" s="11">
        <v>0.31208763573154963</v>
      </c>
    </row>
    <row r="59" spans="3:7">
      <c r="C59" s="10"/>
      <c r="D59" s="34" t="s">
        <v>145</v>
      </c>
      <c r="E59" s="35" t="s">
        <v>146</v>
      </c>
      <c r="F59" s="11">
        <v>0.41855304302404589</v>
      </c>
      <c r="G59" s="11">
        <v>0.45510616568592499</v>
      </c>
    </row>
    <row r="60" spans="3:7">
      <c r="C60" s="10"/>
      <c r="D60" s="34" t="s">
        <v>147</v>
      </c>
      <c r="E60" s="35" t="s">
        <v>148</v>
      </c>
      <c r="F60" s="11">
        <v>0.23563635228218172</v>
      </c>
      <c r="G60" s="11">
        <v>0.48652165847263978</v>
      </c>
    </row>
    <row r="61" spans="3:7">
      <c r="C61" s="10"/>
      <c r="D61" s="34" t="s">
        <v>149</v>
      </c>
      <c r="E61" s="35" t="s">
        <v>150</v>
      </c>
      <c r="F61" s="11">
        <v>0.77463087625443316</v>
      </c>
      <c r="G61" s="11">
        <v>0.29272021362137329</v>
      </c>
    </row>
    <row r="62" spans="3:7">
      <c r="C62" s="10"/>
      <c r="D62" s="34" t="s">
        <v>151</v>
      </c>
      <c r="E62" s="35" t="s">
        <v>152</v>
      </c>
      <c r="F62" s="11">
        <v>0.31974539535684959</v>
      </c>
      <c r="G62" s="11">
        <v>0.55876927525507214</v>
      </c>
    </row>
    <row r="63" spans="3:7">
      <c r="C63" s="10"/>
      <c r="D63" s="34" t="s">
        <v>153</v>
      </c>
      <c r="E63" s="35" t="s">
        <v>154</v>
      </c>
      <c r="F63" s="11">
        <v>0.53164787125889579</v>
      </c>
      <c r="G63" s="11">
        <v>0.34911422883783189</v>
      </c>
    </row>
    <row r="64" spans="3:7">
      <c r="C64" s="10"/>
      <c r="D64" s="34" t="s">
        <v>155</v>
      </c>
      <c r="E64" s="35" t="s">
        <v>156</v>
      </c>
      <c r="F64" s="11">
        <v>0.81545106015193181</v>
      </c>
      <c r="G64" s="11">
        <v>0.19631174836429502</v>
      </c>
    </row>
    <row r="65" spans="3:7">
      <c r="C65" s="10"/>
      <c r="D65" s="34" t="s">
        <v>157</v>
      </c>
      <c r="E65" s="35" t="s">
        <v>158</v>
      </c>
      <c r="F65" s="11">
        <v>0.70928682078153582</v>
      </c>
      <c r="G65" s="11">
        <v>0.17064581306077553</v>
      </c>
    </row>
    <row r="66" spans="3:7">
      <c r="C66" s="10"/>
      <c r="D66" s="34" t="s">
        <v>159</v>
      </c>
      <c r="E66" s="35" t="s">
        <v>160</v>
      </c>
      <c r="F66" s="11">
        <v>0.51637232043414649</v>
      </c>
      <c r="G66" s="11">
        <v>0.38327689511448532</v>
      </c>
    </row>
    <row r="67" spans="3:7">
      <c r="C67" s="10"/>
      <c r="D67" s="34" t="s">
        <v>161</v>
      </c>
      <c r="E67" s="35" t="s">
        <v>162</v>
      </c>
      <c r="F67" s="11">
        <v>0.50442590994039571</v>
      </c>
      <c r="G67" s="11">
        <v>0.44778950235250137</v>
      </c>
    </row>
    <row r="68" spans="3:7">
      <c r="C68" s="10"/>
      <c r="D68" s="34" t="s">
        <v>163</v>
      </c>
      <c r="E68" s="35" t="s">
        <v>164</v>
      </c>
      <c r="F68" s="11">
        <v>0.58477242774279237</v>
      </c>
      <c r="G68" s="11">
        <v>0.26068467070553197</v>
      </c>
    </row>
    <row r="69" spans="3:7">
      <c r="C69" s="10"/>
      <c r="D69" s="34" t="s">
        <v>165</v>
      </c>
      <c r="E69" s="35" t="s">
        <v>166</v>
      </c>
      <c r="F69" s="11">
        <v>0.72332346526181379</v>
      </c>
      <c r="G69" s="11">
        <v>0.19290821519022872</v>
      </c>
    </row>
    <row r="70" spans="3:7">
      <c r="C70" s="10"/>
      <c r="D70" s="34" t="s">
        <v>167</v>
      </c>
      <c r="E70" s="35" t="s">
        <v>168</v>
      </c>
      <c r="F70" s="11">
        <v>0.54468255184955139</v>
      </c>
      <c r="G70" s="11">
        <v>0.43267817358785132</v>
      </c>
    </row>
    <row r="71" spans="3:7">
      <c r="C71" s="10"/>
      <c r="D71" s="34" t="s">
        <v>169</v>
      </c>
      <c r="E71" s="35" t="s">
        <v>170</v>
      </c>
      <c r="F71" s="11">
        <v>0.70871772874962058</v>
      </c>
      <c r="G71" s="11">
        <v>0.18525050446593683</v>
      </c>
    </row>
    <row r="72" spans="3:7">
      <c r="C72" s="10"/>
      <c r="D72" s="34" t="s">
        <v>171</v>
      </c>
      <c r="E72" s="35" t="s">
        <v>172</v>
      </c>
      <c r="F72" s="11" t="e">
        <v>#N/A</v>
      </c>
      <c r="G72" s="11">
        <v>0.32024110304019948</v>
      </c>
    </row>
    <row r="73" spans="3:7">
      <c r="C73" s="10"/>
      <c r="D73" s="34" t="s">
        <v>173</v>
      </c>
      <c r="E73" s="35" t="s">
        <v>174</v>
      </c>
      <c r="F73" s="11">
        <v>0.55843527510979407</v>
      </c>
      <c r="G73" s="11">
        <v>0.31661692827207771</v>
      </c>
    </row>
    <row r="74" spans="3:7">
      <c r="C74" s="10"/>
      <c r="D74" s="34" t="s">
        <v>175</v>
      </c>
      <c r="E74" s="35" t="s">
        <v>176</v>
      </c>
      <c r="F74" s="11">
        <v>0.39411687534643902</v>
      </c>
      <c r="G74" s="11">
        <v>0.49542327973799133</v>
      </c>
    </row>
    <row r="75" spans="3:7">
      <c r="C75" s="10"/>
      <c r="D75" s="34" t="s">
        <v>177</v>
      </c>
      <c r="E75" s="35" t="s">
        <v>178</v>
      </c>
      <c r="F75" s="11">
        <v>0.36467381491023115</v>
      </c>
      <c r="G75" s="11">
        <v>0.50245967027361504</v>
      </c>
    </row>
    <row r="76" spans="3:7">
      <c r="C76" s="10"/>
      <c r="D76" s="34" t="s">
        <v>179</v>
      </c>
      <c r="E76" s="35" t="s">
        <v>180</v>
      </c>
      <c r="F76" s="11">
        <v>0.42257885408915347</v>
      </c>
      <c r="G76" s="11">
        <v>0.34498775231189921</v>
      </c>
    </row>
    <row r="77" spans="3:7">
      <c r="C77" s="10"/>
      <c r="D77" s="34" t="s">
        <v>181</v>
      </c>
      <c r="E77" s="35" t="s">
        <v>182</v>
      </c>
      <c r="F77" s="11" t="e">
        <v>#N/A</v>
      </c>
      <c r="G77" s="11">
        <v>0.48672164459115086</v>
      </c>
    </row>
    <row r="78" spans="3:7">
      <c r="C78" s="10"/>
      <c r="D78" s="34" t="s">
        <v>183</v>
      </c>
      <c r="E78" s="35" t="s">
        <v>184</v>
      </c>
      <c r="F78" s="11">
        <v>0.55520776740571121</v>
      </c>
      <c r="G78" s="11">
        <v>0.33148057759054661</v>
      </c>
    </row>
    <row r="79" spans="3:7">
      <c r="C79" s="10"/>
      <c r="D79" s="34" t="s">
        <v>185</v>
      </c>
      <c r="E79" s="35" t="s">
        <v>186</v>
      </c>
      <c r="F79" s="11">
        <v>0.73171763057047035</v>
      </c>
      <c r="G79" s="11">
        <v>0.24639848359316949</v>
      </c>
    </row>
    <row r="80" spans="3:7">
      <c r="C80" s="10"/>
      <c r="D80" s="34" t="s">
        <v>187</v>
      </c>
      <c r="E80" s="35" t="s">
        <v>188</v>
      </c>
      <c r="F80" s="11">
        <v>0.80975535916241648</v>
      </c>
      <c r="G80" s="11">
        <v>0.24713274697204324</v>
      </c>
    </row>
    <row r="81" spans="3:7">
      <c r="C81" s="10"/>
      <c r="D81" s="34" t="s">
        <v>189</v>
      </c>
      <c r="E81" s="35" t="s">
        <v>190</v>
      </c>
      <c r="F81" s="11">
        <v>0.46128869986765531</v>
      </c>
      <c r="G81" s="11">
        <v>0.41237666172578136</v>
      </c>
    </row>
    <row r="82" spans="3:7">
      <c r="C82" s="10"/>
      <c r="D82" s="34" t="s">
        <v>191</v>
      </c>
      <c r="E82" s="35" t="s">
        <v>192</v>
      </c>
      <c r="F82" s="11">
        <v>0.52207114366128626</v>
      </c>
      <c r="G82" s="11">
        <v>0.29977625793182505</v>
      </c>
    </row>
    <row r="83" spans="3:7">
      <c r="C83" s="10"/>
      <c r="D83" s="34" t="s">
        <v>193</v>
      </c>
      <c r="E83" s="35" t="s">
        <v>194</v>
      </c>
      <c r="F83" s="11">
        <v>0.43126400499070505</v>
      </c>
      <c r="G83" s="11">
        <v>0.26876057774517442</v>
      </c>
    </row>
    <row r="84" spans="3:7">
      <c r="C84" s="10"/>
      <c r="D84" s="34" t="s">
        <v>195</v>
      </c>
      <c r="E84" s="35" t="s">
        <v>196</v>
      </c>
      <c r="F84" s="11">
        <v>0.2143612015689729</v>
      </c>
      <c r="G84" s="11">
        <v>0.37347101746149658</v>
      </c>
    </row>
    <row r="85" spans="3:7">
      <c r="C85" s="10"/>
      <c r="D85" s="34" t="s">
        <v>197</v>
      </c>
      <c r="E85" s="35" t="s">
        <v>198</v>
      </c>
      <c r="F85" s="11">
        <v>0.81453101679857209</v>
      </c>
      <c r="G85" s="11">
        <v>0.19566245196087004</v>
      </c>
    </row>
    <row r="86" spans="3:7">
      <c r="C86" s="10"/>
      <c r="D86" s="34" t="s">
        <v>199</v>
      </c>
      <c r="E86" s="35" t="s">
        <v>200</v>
      </c>
      <c r="F86" s="11">
        <v>0.66933688378980649</v>
      </c>
      <c r="G86" s="11">
        <v>0.23389843455974071</v>
      </c>
    </row>
    <row r="87" spans="3:7">
      <c r="C87" s="10"/>
      <c r="D87" s="34" t="s">
        <v>201</v>
      </c>
      <c r="E87" s="35" t="s">
        <v>202</v>
      </c>
      <c r="F87" s="11">
        <v>0.71754947415975068</v>
      </c>
      <c r="G87" s="11">
        <v>0.20673900584127239</v>
      </c>
    </row>
    <row r="88" spans="3:7">
      <c r="C88" s="10"/>
      <c r="D88" s="34" t="s">
        <v>203</v>
      </c>
      <c r="E88" s="35" t="s">
        <v>204</v>
      </c>
      <c r="F88" s="11">
        <v>0.62385092030932876</v>
      </c>
      <c r="G88" s="11">
        <v>0.34019020821006946</v>
      </c>
    </row>
    <row r="89" spans="3:7">
      <c r="C89" s="10"/>
      <c r="D89" s="34" t="s">
        <v>205</v>
      </c>
      <c r="E89" s="35" t="s">
        <v>206</v>
      </c>
      <c r="F89" s="11">
        <v>0.76200019108318517</v>
      </c>
      <c r="G89" s="11">
        <v>0.26187577894832775</v>
      </c>
    </row>
    <row r="90" spans="3:7">
      <c r="C90" s="10"/>
      <c r="D90" s="34" t="s">
        <v>207</v>
      </c>
      <c r="E90" s="35" t="s">
        <v>208</v>
      </c>
      <c r="F90" s="11">
        <v>0.62357090668771897</v>
      </c>
      <c r="G90" s="11">
        <v>0.29396632232114389</v>
      </c>
    </row>
    <row r="91" spans="3:7">
      <c r="C91" s="10"/>
      <c r="D91" s="34" t="s">
        <v>209</v>
      </c>
      <c r="E91" s="35" t="s">
        <v>210</v>
      </c>
      <c r="F91" s="11">
        <v>0.61794064685192085</v>
      </c>
      <c r="G91" s="11">
        <v>0.26098234545260979</v>
      </c>
    </row>
    <row r="92" spans="3:7">
      <c r="C92" s="10"/>
      <c r="D92" s="34" t="s">
        <v>211</v>
      </c>
      <c r="E92" s="35" t="s">
        <v>212</v>
      </c>
      <c r="F92" s="11">
        <v>0.44643910340127141</v>
      </c>
      <c r="G92" s="11">
        <v>0.49594114665492733</v>
      </c>
    </row>
    <row r="93" spans="3:7">
      <c r="C93" s="10"/>
      <c r="D93" s="34" t="s">
        <v>213</v>
      </c>
      <c r="E93" s="35" t="s">
        <v>214</v>
      </c>
      <c r="F93" s="11" t="e">
        <v>#N/A</v>
      </c>
      <c r="G93" s="11">
        <v>0.45694213918361903</v>
      </c>
    </row>
    <row r="94" spans="3:7">
      <c r="C94" s="10"/>
      <c r="D94" s="34" t="s">
        <v>215</v>
      </c>
      <c r="E94" s="35" t="s">
        <v>216</v>
      </c>
      <c r="F94" s="11" t="e">
        <v>#N/A</v>
      </c>
      <c r="G94" s="11">
        <v>0.44076436853122986</v>
      </c>
    </row>
    <row r="95" spans="3:7">
      <c r="C95" s="10"/>
      <c r="D95" s="34" t="s">
        <v>217</v>
      </c>
      <c r="E95" s="35" t="s">
        <v>218</v>
      </c>
      <c r="F95" s="11">
        <v>0.74687937241696623</v>
      </c>
      <c r="G95" s="11">
        <v>0.30196912152095345</v>
      </c>
    </row>
    <row r="96" spans="3:7">
      <c r="C96" s="10"/>
      <c r="D96" s="34" t="s">
        <v>219</v>
      </c>
      <c r="E96" s="35" t="s">
        <v>220</v>
      </c>
      <c r="F96" s="11">
        <v>0.61510241374034302</v>
      </c>
      <c r="G96" s="11">
        <v>0.27503317415719558</v>
      </c>
    </row>
    <row r="97" spans="3:7">
      <c r="C97" s="10"/>
      <c r="D97" s="34" t="s">
        <v>221</v>
      </c>
      <c r="E97" s="35" t="s">
        <v>222</v>
      </c>
      <c r="F97" s="11">
        <v>0.60023325307703534</v>
      </c>
      <c r="G97" s="11">
        <v>0.31597709121444101</v>
      </c>
    </row>
    <row r="98" spans="3:7">
      <c r="C98" s="10"/>
      <c r="D98" s="34" t="s">
        <v>223</v>
      </c>
      <c r="E98" s="35" t="s">
        <v>436</v>
      </c>
      <c r="F98" s="11">
        <v>0.43134557338676244</v>
      </c>
      <c r="G98" s="11">
        <v>0.45693034049607412</v>
      </c>
    </row>
    <row r="99" spans="3:7">
      <c r="C99" s="10"/>
      <c r="D99" s="34" t="s">
        <v>225</v>
      </c>
      <c r="E99" s="35" t="s">
        <v>226</v>
      </c>
      <c r="F99" s="11">
        <v>0.73014573739707544</v>
      </c>
      <c r="G99" s="11">
        <v>0.26706549417278014</v>
      </c>
    </row>
    <row r="100" spans="3:7">
      <c r="C100" s="10"/>
      <c r="D100" s="34" t="s">
        <v>227</v>
      </c>
      <c r="E100" s="35" t="s">
        <v>228</v>
      </c>
      <c r="F100" s="11">
        <v>0.51946652228557455</v>
      </c>
      <c r="G100" s="11">
        <v>0.26930507713818241</v>
      </c>
    </row>
    <row r="101" spans="3:7">
      <c r="C101" s="10"/>
      <c r="D101" s="34" t="s">
        <v>229</v>
      </c>
      <c r="E101" s="35" t="s">
        <v>230</v>
      </c>
      <c r="F101" s="11">
        <v>0.42088347719468688</v>
      </c>
      <c r="G101" s="11">
        <v>0.50120697795505209</v>
      </c>
    </row>
    <row r="102" spans="3:7">
      <c r="C102" s="10"/>
      <c r="D102" s="34" t="s">
        <v>231</v>
      </c>
      <c r="E102" s="35" t="s">
        <v>232</v>
      </c>
      <c r="F102" s="11">
        <v>0.37758771933133606</v>
      </c>
      <c r="G102" s="11">
        <v>0.53432307182432182</v>
      </c>
    </row>
    <row r="103" spans="3:7">
      <c r="C103" s="10"/>
      <c r="D103" s="34" t="s">
        <v>233</v>
      </c>
      <c r="E103" s="35" t="s">
        <v>234</v>
      </c>
      <c r="F103" s="11">
        <v>0.48737005504373054</v>
      </c>
      <c r="G103" s="11">
        <v>0.31508650731087079</v>
      </c>
    </row>
    <row r="104" spans="3:7">
      <c r="C104" s="10"/>
      <c r="D104" s="34" t="s">
        <v>235</v>
      </c>
      <c r="E104" s="35" t="s">
        <v>236</v>
      </c>
      <c r="F104" s="11" t="e">
        <v>#N/A</v>
      </c>
      <c r="G104" s="11">
        <v>0.26042187743084089</v>
      </c>
    </row>
    <row r="105" spans="3:7">
      <c r="C105" s="10"/>
      <c r="D105" s="34" t="s">
        <v>237</v>
      </c>
      <c r="E105" s="35" t="s">
        <v>238</v>
      </c>
      <c r="F105" s="11">
        <v>0.76462222333472174</v>
      </c>
      <c r="G105" s="11">
        <v>0.27152243978985241</v>
      </c>
    </row>
    <row r="106" spans="3:7">
      <c r="C106" s="10"/>
      <c r="D106" s="34" t="s">
        <v>239</v>
      </c>
      <c r="E106" s="35" t="s">
        <v>240</v>
      </c>
      <c r="F106" s="11">
        <v>0.71743019805748087</v>
      </c>
      <c r="G106" s="11">
        <v>0.20737660370343791</v>
      </c>
    </row>
    <row r="107" spans="3:7">
      <c r="C107" s="10"/>
      <c r="D107" s="34" t="s">
        <v>241</v>
      </c>
      <c r="E107" s="35" t="s">
        <v>242</v>
      </c>
      <c r="F107" s="11">
        <v>0.45739999861726821</v>
      </c>
      <c r="G107" s="11">
        <v>0.48727337565245188</v>
      </c>
    </row>
    <row r="108" spans="3:7">
      <c r="C108" s="10"/>
      <c r="D108" s="34" t="s">
        <v>243</v>
      </c>
      <c r="E108" s="35" t="s">
        <v>244</v>
      </c>
      <c r="F108" s="11">
        <v>0.41112516519081899</v>
      </c>
      <c r="G108" s="11">
        <v>0.51442551344755871</v>
      </c>
    </row>
    <row r="109" spans="3:7">
      <c r="C109" s="10"/>
      <c r="D109" s="34" t="s">
        <v>245</v>
      </c>
      <c r="E109" s="35" t="s">
        <v>246</v>
      </c>
      <c r="F109" s="11">
        <v>0.62497482293874607</v>
      </c>
      <c r="G109" s="11">
        <v>0.27655767368107115</v>
      </c>
    </row>
    <row r="110" spans="3:7">
      <c r="C110" s="10"/>
      <c r="D110" s="34" t="s">
        <v>247</v>
      </c>
      <c r="E110" s="35" t="s">
        <v>248</v>
      </c>
      <c r="F110" s="11">
        <v>0.48822503557386637</v>
      </c>
      <c r="G110" s="11">
        <v>0.3849011175681108</v>
      </c>
    </row>
    <row r="111" spans="3:7">
      <c r="C111" s="10"/>
      <c r="D111" s="34" t="s">
        <v>249</v>
      </c>
      <c r="E111" s="35" t="s">
        <v>250</v>
      </c>
      <c r="F111" s="11">
        <v>0.45033821491592441</v>
      </c>
      <c r="G111" s="11">
        <v>0.54103762938895839</v>
      </c>
    </row>
    <row r="112" spans="3:7">
      <c r="C112" s="10"/>
      <c r="D112" s="34" t="s">
        <v>251</v>
      </c>
      <c r="E112" s="35" t="s">
        <v>252</v>
      </c>
      <c r="F112" s="11">
        <v>0.6973080550200067</v>
      </c>
      <c r="G112" s="11">
        <v>0.25373249377245233</v>
      </c>
    </row>
    <row r="113" spans="3:7">
      <c r="C113" s="10"/>
      <c r="D113" s="34" t="s">
        <v>253</v>
      </c>
      <c r="E113" s="35" t="s">
        <v>254</v>
      </c>
      <c r="F113" s="11" t="e">
        <v>#N/A</v>
      </c>
      <c r="G113" s="11">
        <v>0.49179835112953851</v>
      </c>
    </row>
    <row r="114" spans="3:7">
      <c r="C114" s="10"/>
      <c r="D114" s="34" t="s">
        <v>255</v>
      </c>
      <c r="E114" s="35" t="s">
        <v>256</v>
      </c>
      <c r="F114" s="11">
        <v>0.42898451502391999</v>
      </c>
      <c r="G114" s="11">
        <v>0.49624698577911208</v>
      </c>
    </row>
    <row r="115" spans="3:7">
      <c r="C115" s="10"/>
      <c r="D115" s="34" t="s">
        <v>257</v>
      </c>
      <c r="E115" s="35" t="s">
        <v>258</v>
      </c>
      <c r="F115" s="11">
        <v>0.70277836367559865</v>
      </c>
      <c r="G115" s="11">
        <v>0.26067423906731096</v>
      </c>
    </row>
    <row r="116" spans="3:7">
      <c r="C116" s="10"/>
      <c r="D116" s="34" t="s">
        <v>259</v>
      </c>
      <c r="E116" s="35" t="s">
        <v>260</v>
      </c>
      <c r="F116" s="11">
        <v>0.60634465122924097</v>
      </c>
      <c r="G116" s="11">
        <v>0.24801252093295079</v>
      </c>
    </row>
    <row r="117" spans="3:7">
      <c r="C117" s="10"/>
      <c r="D117" s="34" t="s">
        <v>261</v>
      </c>
      <c r="E117" s="35" t="s">
        <v>262</v>
      </c>
      <c r="F117" s="11">
        <v>0.50356722115637598</v>
      </c>
      <c r="G117" s="11">
        <v>0.49860687011273974</v>
      </c>
    </row>
    <row r="118" spans="3:7">
      <c r="C118" s="10"/>
      <c r="D118" s="34" t="s">
        <v>263</v>
      </c>
      <c r="E118" s="35" t="s">
        <v>264</v>
      </c>
      <c r="F118" s="11">
        <v>0.54729949954035984</v>
      </c>
      <c r="G118" s="11">
        <v>0.28991689618969957</v>
      </c>
    </row>
    <row r="119" spans="3:7">
      <c r="C119" s="10"/>
      <c r="D119" s="34" t="s">
        <v>265</v>
      </c>
      <c r="E119" s="35" t="s">
        <v>266</v>
      </c>
      <c r="F119" s="11" t="e">
        <v>#N/A</v>
      </c>
      <c r="G119" s="11">
        <v>0.2889083404490741</v>
      </c>
    </row>
    <row r="120" spans="3:7">
      <c r="C120" s="10"/>
      <c r="D120" s="34" t="s">
        <v>267</v>
      </c>
      <c r="E120" s="35" t="s">
        <v>594</v>
      </c>
      <c r="F120" s="11">
        <v>0.64555665546333063</v>
      </c>
      <c r="G120" s="11">
        <v>0.2350006264437465</v>
      </c>
    </row>
    <row r="121" spans="3:7">
      <c r="C121" s="10"/>
      <c r="D121" s="34" t="s">
        <v>269</v>
      </c>
      <c r="E121" s="35" t="s">
        <v>270</v>
      </c>
      <c r="F121" s="11">
        <v>0.64084617312282277</v>
      </c>
      <c r="G121" s="11">
        <v>0.37047783867416678</v>
      </c>
    </row>
    <row r="122" spans="3:7">
      <c r="C122" s="10"/>
      <c r="D122" s="34" t="s">
        <v>271</v>
      </c>
      <c r="E122" s="35" t="s">
        <v>272</v>
      </c>
      <c r="F122" s="11" t="e">
        <v>#N/A</v>
      </c>
      <c r="G122" s="11">
        <v>0.22954074520648882</v>
      </c>
    </row>
    <row r="123" spans="3:7">
      <c r="C123" s="10"/>
      <c r="D123" s="34" t="s">
        <v>273</v>
      </c>
      <c r="E123" s="35" t="s">
        <v>274</v>
      </c>
      <c r="F123" s="11">
        <v>0.5223972091112824</v>
      </c>
      <c r="G123" s="11">
        <v>0.3766929700345556</v>
      </c>
    </row>
    <row r="124" spans="3:7">
      <c r="C124" s="10"/>
      <c r="D124" s="34" t="s">
        <v>275</v>
      </c>
      <c r="E124" s="35" t="s">
        <v>276</v>
      </c>
      <c r="F124" s="11">
        <v>0.45337725313119343</v>
      </c>
      <c r="G124" s="11">
        <v>0.5660303111831565</v>
      </c>
    </row>
    <row r="125" spans="3:7">
      <c r="C125" s="10"/>
      <c r="D125" s="34" t="s">
        <v>277</v>
      </c>
      <c r="E125" s="35" t="s">
        <v>278</v>
      </c>
      <c r="F125" s="11" t="e">
        <v>#N/A</v>
      </c>
      <c r="G125" s="11">
        <v>0.43056454477835554</v>
      </c>
    </row>
    <row r="126" spans="3:7">
      <c r="C126" s="10"/>
      <c r="D126" s="34" t="s">
        <v>279</v>
      </c>
      <c r="E126" s="35" t="s">
        <v>280</v>
      </c>
      <c r="F126" s="11">
        <v>0.55582730317834605</v>
      </c>
      <c r="G126" s="11">
        <v>0.42927797709140658</v>
      </c>
    </row>
    <row r="127" spans="3:7">
      <c r="C127" s="10"/>
      <c r="D127" s="34" t="s">
        <v>281</v>
      </c>
      <c r="E127" s="35" t="s">
        <v>282</v>
      </c>
      <c r="F127" s="11" t="e">
        <v>#N/A</v>
      </c>
      <c r="G127" s="11">
        <v>0.4408323380390109</v>
      </c>
    </row>
    <row r="128" spans="3:7">
      <c r="C128" s="10"/>
      <c r="D128" s="34" t="s">
        <v>283</v>
      </c>
      <c r="E128" s="35" t="s">
        <v>284</v>
      </c>
      <c r="F128" s="11">
        <v>0.37393968729973875</v>
      </c>
      <c r="G128" s="11">
        <v>0.44982578274082319</v>
      </c>
    </row>
    <row r="129" spans="3:7">
      <c r="C129" s="10"/>
      <c r="D129" s="34" t="s">
        <v>285</v>
      </c>
      <c r="E129" s="35" t="s">
        <v>286</v>
      </c>
      <c r="F129" s="11">
        <v>0.79071902526172277</v>
      </c>
      <c r="G129" s="11">
        <v>0.25356367412007613</v>
      </c>
    </row>
    <row r="130" spans="3:7">
      <c r="C130" s="10"/>
      <c r="D130" s="34" t="s">
        <v>287</v>
      </c>
      <c r="E130" s="35" t="s">
        <v>288</v>
      </c>
      <c r="F130" s="11">
        <v>0.84696827612399106</v>
      </c>
      <c r="G130" s="11">
        <v>0.19826738204201688</v>
      </c>
    </row>
    <row r="131" spans="3:7">
      <c r="C131" s="10"/>
      <c r="D131" s="34" t="s">
        <v>289</v>
      </c>
      <c r="E131" s="35" t="s">
        <v>290</v>
      </c>
      <c r="F131" s="11">
        <v>0.49614039387940689</v>
      </c>
      <c r="G131" s="11">
        <v>0.31624448796318416</v>
      </c>
    </row>
    <row r="132" spans="3:7">
      <c r="C132" s="10"/>
      <c r="D132" s="34" t="s">
        <v>291</v>
      </c>
      <c r="E132" s="35" t="s">
        <v>292</v>
      </c>
      <c r="F132" s="11">
        <v>0.3691750016275529</v>
      </c>
      <c r="G132" s="11">
        <v>0.5534851759892474</v>
      </c>
    </row>
    <row r="133" spans="3:7">
      <c r="C133" s="10"/>
      <c r="D133" s="34" t="s">
        <v>293</v>
      </c>
      <c r="E133" s="35" t="s">
        <v>294</v>
      </c>
      <c r="F133" s="11">
        <v>0.42071184989236138</v>
      </c>
      <c r="G133" s="11">
        <v>0.46600922576173937</v>
      </c>
    </row>
    <row r="134" spans="3:7">
      <c r="C134" s="10"/>
      <c r="D134" s="34" t="s">
        <v>295</v>
      </c>
      <c r="E134" s="35" t="s">
        <v>296</v>
      </c>
      <c r="F134" s="11">
        <v>0.79021106442938405</v>
      </c>
      <c r="G134" s="11">
        <v>0.17485149778946721</v>
      </c>
    </row>
    <row r="135" spans="3:7">
      <c r="C135" s="10"/>
      <c r="D135" s="34" t="s">
        <v>297</v>
      </c>
      <c r="E135" s="35" t="s">
        <v>298</v>
      </c>
      <c r="F135" s="11">
        <v>0.62872390200656969</v>
      </c>
      <c r="G135" s="11">
        <v>0.29229582833820306</v>
      </c>
    </row>
    <row r="136" spans="3:7">
      <c r="C136" s="10"/>
      <c r="D136" s="34" t="s">
        <v>299</v>
      </c>
      <c r="E136" s="35" t="s">
        <v>300</v>
      </c>
      <c r="F136" s="11">
        <v>0.40858615238988094</v>
      </c>
      <c r="G136" s="11">
        <v>0.38654950757061823</v>
      </c>
    </row>
    <row r="137" spans="3:7">
      <c r="C137" s="10"/>
      <c r="D137" s="34" t="s">
        <v>301</v>
      </c>
      <c r="E137" s="35" t="s">
        <v>302</v>
      </c>
      <c r="F137" s="11" t="e">
        <v>#N/A</v>
      </c>
      <c r="G137" s="11">
        <v>0.40085312512139071</v>
      </c>
    </row>
    <row r="138" spans="3:7">
      <c r="C138" s="10"/>
      <c r="D138" s="34" t="s">
        <v>303</v>
      </c>
      <c r="E138" s="35" t="s">
        <v>304</v>
      </c>
      <c r="F138" s="11">
        <v>0.66891026802044484</v>
      </c>
      <c r="G138" s="11">
        <v>0.32479674430510924</v>
      </c>
    </row>
    <row r="139" spans="3:7">
      <c r="C139" s="10"/>
      <c r="D139" s="34" t="s">
        <v>305</v>
      </c>
      <c r="E139" s="35" t="s">
        <v>306</v>
      </c>
      <c r="F139" s="11">
        <v>0.40133843347138226</v>
      </c>
      <c r="G139" s="11">
        <v>0.4858153569408698</v>
      </c>
    </row>
    <row r="140" spans="3:7">
      <c r="C140" s="10"/>
      <c r="D140" s="34" t="s">
        <v>307</v>
      </c>
      <c r="E140" s="35" t="s">
        <v>308</v>
      </c>
      <c r="F140" s="11">
        <v>0.57071280194653862</v>
      </c>
      <c r="G140" s="11">
        <v>0.32624113516251518</v>
      </c>
    </row>
    <row r="141" spans="3:7">
      <c r="C141" s="10"/>
      <c r="D141" s="34" t="s">
        <v>309</v>
      </c>
      <c r="E141" s="35" t="s">
        <v>310</v>
      </c>
      <c r="F141" s="11">
        <v>0.61418358992224298</v>
      </c>
      <c r="G141" s="11">
        <v>0.33654784739860305</v>
      </c>
    </row>
    <row r="142" spans="3:7">
      <c r="C142" s="10"/>
      <c r="D142" s="34" t="s">
        <v>311</v>
      </c>
      <c r="E142" s="35" t="s">
        <v>312</v>
      </c>
      <c r="F142" s="11">
        <v>0.52906625616572933</v>
      </c>
      <c r="G142" s="11">
        <v>0.32256389036695815</v>
      </c>
    </row>
    <row r="143" spans="3:7">
      <c r="C143" s="10"/>
      <c r="D143" s="34" t="s">
        <v>313</v>
      </c>
      <c r="E143" s="35" t="s">
        <v>314</v>
      </c>
      <c r="F143" s="11">
        <v>0.7328445966137912</v>
      </c>
      <c r="G143" s="11">
        <v>0.19131989351928491</v>
      </c>
    </row>
    <row r="144" spans="3:7">
      <c r="C144" s="10"/>
      <c r="D144" s="34" t="s">
        <v>315</v>
      </c>
      <c r="E144" s="35" t="s">
        <v>316</v>
      </c>
      <c r="F144" s="11">
        <v>0.72472775385127952</v>
      </c>
      <c r="G144" s="11">
        <v>0.21442485034000844</v>
      </c>
    </row>
    <row r="145" spans="3:7">
      <c r="C145" s="10"/>
      <c r="D145" s="34" t="s">
        <v>317</v>
      </c>
      <c r="E145" s="35" t="s">
        <v>318</v>
      </c>
      <c r="F145" s="11">
        <v>0.61873605427736977</v>
      </c>
      <c r="G145" s="11">
        <v>0.28360554601582882</v>
      </c>
    </row>
    <row r="146" spans="3:7">
      <c r="C146" s="10"/>
      <c r="D146" s="34" t="s">
        <v>319</v>
      </c>
      <c r="E146" s="35" t="s">
        <v>320</v>
      </c>
      <c r="F146" s="11">
        <v>0.7047395397496693</v>
      </c>
      <c r="G146" s="11">
        <v>0.23835275175232218</v>
      </c>
    </row>
    <row r="147" spans="3:7">
      <c r="C147" s="10"/>
      <c r="D147" s="34" t="s">
        <v>321</v>
      </c>
      <c r="E147" s="35" t="s">
        <v>322</v>
      </c>
      <c r="F147" s="11">
        <v>0.58508927060247595</v>
      </c>
      <c r="G147" s="11">
        <v>0.27648403235967217</v>
      </c>
    </row>
    <row r="148" spans="3:7">
      <c r="C148" s="10"/>
      <c r="D148" s="34" t="s">
        <v>323</v>
      </c>
      <c r="E148" s="35" t="s">
        <v>324</v>
      </c>
      <c r="F148" s="11">
        <v>0.42255320535639068</v>
      </c>
      <c r="G148" s="11">
        <v>0.52253357279914059</v>
      </c>
    </row>
    <row r="149" spans="3:7">
      <c r="C149" s="10"/>
      <c r="D149" s="34" t="s">
        <v>325</v>
      </c>
      <c r="E149" s="35" t="s">
        <v>326</v>
      </c>
      <c r="F149" s="11" t="e">
        <v>#N/A</v>
      </c>
      <c r="G149" s="11">
        <v>0.34470731150566619</v>
      </c>
    </row>
    <row r="150" spans="3:7">
      <c r="C150" s="10"/>
      <c r="D150" s="34" t="s">
        <v>327</v>
      </c>
      <c r="E150" s="35" t="s">
        <v>328</v>
      </c>
      <c r="F150" s="11">
        <v>0.68076793952613646</v>
      </c>
      <c r="G150" s="11">
        <v>0.33962856526152657</v>
      </c>
    </row>
    <row r="151" spans="3:7">
      <c r="C151" s="10"/>
      <c r="D151" s="34" t="s">
        <v>329</v>
      </c>
      <c r="E151" s="35" t="s">
        <v>330</v>
      </c>
      <c r="F151" s="11" t="e">
        <v>#N/A</v>
      </c>
      <c r="G151" s="11">
        <v>0.32265039822857772</v>
      </c>
    </row>
    <row r="152" spans="3:7">
      <c r="C152" s="10"/>
      <c r="D152" s="34" t="s">
        <v>331</v>
      </c>
      <c r="E152" s="35" t="s">
        <v>332</v>
      </c>
      <c r="F152" s="11">
        <v>0.59421405835606111</v>
      </c>
      <c r="G152" s="11">
        <v>0.40259217638175859</v>
      </c>
    </row>
    <row r="153" spans="3:7">
      <c r="C153" s="10"/>
      <c r="D153" s="34" t="s">
        <v>333</v>
      </c>
      <c r="E153" s="35" t="s">
        <v>334</v>
      </c>
      <c r="F153" s="11" t="e">
        <v>#N/A</v>
      </c>
      <c r="G153" s="11">
        <v>0.22868855966884216</v>
      </c>
    </row>
    <row r="154" spans="3:7">
      <c r="C154" s="10"/>
      <c r="D154" s="34" t="s">
        <v>335</v>
      </c>
      <c r="E154" s="35" t="s">
        <v>336</v>
      </c>
      <c r="F154" s="11">
        <v>0.43991274739537845</v>
      </c>
      <c r="G154" s="11">
        <v>0.42547402487000374</v>
      </c>
    </row>
    <row r="155" spans="3:7">
      <c r="C155" s="10"/>
      <c r="D155" s="34" t="s">
        <v>337</v>
      </c>
      <c r="E155" s="35" t="s">
        <v>338</v>
      </c>
      <c r="F155" s="11">
        <v>0.57545075691300029</v>
      </c>
      <c r="G155" s="11">
        <v>0.34013901288787346</v>
      </c>
    </row>
    <row r="156" spans="3:7">
      <c r="C156" s="10"/>
      <c r="D156" s="34" t="s">
        <v>339</v>
      </c>
      <c r="E156" s="35" t="s">
        <v>340</v>
      </c>
      <c r="F156" s="11">
        <v>0.47658970718025034</v>
      </c>
      <c r="G156" s="11">
        <v>0.48688504779314162</v>
      </c>
    </row>
    <row r="157" spans="3:7">
      <c r="C157" s="10"/>
      <c r="D157" s="34" t="s">
        <v>341</v>
      </c>
      <c r="E157" s="35" t="s">
        <v>342</v>
      </c>
      <c r="F157" s="11">
        <v>0.61811492129074874</v>
      </c>
      <c r="G157" s="11">
        <v>0.22745488077226786</v>
      </c>
    </row>
    <row r="158" spans="3:7">
      <c r="C158" s="10"/>
      <c r="D158" s="34" t="s">
        <v>343</v>
      </c>
      <c r="E158" s="35" t="s">
        <v>344</v>
      </c>
      <c r="F158" s="11" t="e">
        <v>#N/A</v>
      </c>
      <c r="G158" s="11">
        <v>0.32336907161946565</v>
      </c>
    </row>
    <row r="159" spans="3:7">
      <c r="C159" s="10"/>
      <c r="D159" s="34" t="s">
        <v>345</v>
      </c>
      <c r="E159" s="35" t="s">
        <v>346</v>
      </c>
      <c r="F159" s="11">
        <v>0.3792572802611911</v>
      </c>
      <c r="G159" s="11">
        <v>0.55258512186250408</v>
      </c>
    </row>
    <row r="160" spans="3:7">
      <c r="C160" s="10"/>
      <c r="D160" s="34" t="s">
        <v>347</v>
      </c>
      <c r="E160" s="35" t="s">
        <v>348</v>
      </c>
      <c r="F160" s="11" t="e">
        <v>#N/A</v>
      </c>
      <c r="G160" s="11">
        <v>0.29524495941647383</v>
      </c>
    </row>
    <row r="161" spans="3:7">
      <c r="C161" s="10"/>
      <c r="D161" s="34" t="s">
        <v>349</v>
      </c>
      <c r="E161" s="35" t="s">
        <v>350</v>
      </c>
      <c r="F161" s="11">
        <v>0.73392531824140794</v>
      </c>
      <c r="G161" s="11">
        <v>0.22437362674481917</v>
      </c>
    </row>
    <row r="162" spans="3:7">
      <c r="C162" s="10"/>
      <c r="D162" s="34" t="s">
        <v>351</v>
      </c>
      <c r="E162" s="35" t="s">
        <v>352</v>
      </c>
      <c r="F162" s="11">
        <v>0.74443201050083518</v>
      </c>
      <c r="G162" s="11">
        <v>0.20394768484876438</v>
      </c>
    </row>
    <row r="163" spans="3:7">
      <c r="C163" s="10"/>
      <c r="D163" s="34" t="s">
        <v>353</v>
      </c>
      <c r="E163" s="35" t="s">
        <v>354</v>
      </c>
      <c r="F163" s="11" t="e">
        <v>#N/A</v>
      </c>
      <c r="G163" s="11">
        <v>0.47377644665881768</v>
      </c>
    </row>
    <row r="164" spans="3:7">
      <c r="C164" s="10"/>
      <c r="D164" s="34" t="s">
        <v>355</v>
      </c>
      <c r="E164" s="35" t="s">
        <v>356</v>
      </c>
      <c r="F164" s="11" t="e">
        <v>#N/A</v>
      </c>
      <c r="G164" s="11">
        <v>0.53475186799018037</v>
      </c>
    </row>
    <row r="165" spans="3:7">
      <c r="C165" s="10"/>
      <c r="D165" s="34" t="s">
        <v>357</v>
      </c>
      <c r="E165" s="35" t="s">
        <v>358</v>
      </c>
      <c r="F165" s="11" t="e">
        <v>#N/A</v>
      </c>
      <c r="G165" s="11">
        <v>0.36632875593183351</v>
      </c>
    </row>
    <row r="166" spans="3:7">
      <c r="C166" s="10"/>
      <c r="D166" s="34" t="s">
        <v>359</v>
      </c>
      <c r="E166" s="35" t="s">
        <v>360</v>
      </c>
      <c r="F166" s="11">
        <v>0.74393194891612224</v>
      </c>
      <c r="G166" s="11">
        <v>0.19341619435164947</v>
      </c>
    </row>
    <row r="167" spans="3:7">
      <c r="C167" s="10"/>
      <c r="D167" s="34" t="s">
        <v>361</v>
      </c>
      <c r="E167" s="35" t="s">
        <v>362</v>
      </c>
      <c r="F167" s="11" t="e">
        <v>#N/A</v>
      </c>
      <c r="G167" s="11">
        <v>0.30991176306535057</v>
      </c>
    </row>
    <row r="168" spans="3:7">
      <c r="C168" s="10"/>
      <c r="D168" s="34" t="s">
        <v>363</v>
      </c>
      <c r="E168" s="35" t="s">
        <v>364</v>
      </c>
      <c r="F168" s="11">
        <v>0.27041457343280978</v>
      </c>
      <c r="G168" s="11">
        <v>0.50290143167607726</v>
      </c>
    </row>
    <row r="169" spans="3:7">
      <c r="C169" s="10"/>
      <c r="D169" s="34" t="s">
        <v>365</v>
      </c>
      <c r="E169" s="35" t="s">
        <v>366</v>
      </c>
      <c r="F169" s="11">
        <v>0.54906554985527101</v>
      </c>
      <c r="G169" s="11">
        <v>0.30863295174998434</v>
      </c>
    </row>
    <row r="170" spans="3:7">
      <c r="C170" s="10"/>
      <c r="D170" s="34" t="s">
        <v>367</v>
      </c>
      <c r="E170" s="35" t="s">
        <v>368</v>
      </c>
      <c r="F170" s="11">
        <v>0.46591527895819357</v>
      </c>
      <c r="G170" s="11">
        <v>0.46760058879735272</v>
      </c>
    </row>
    <row r="171" spans="3:7">
      <c r="C171" s="10"/>
      <c r="D171" s="34" t="s">
        <v>369</v>
      </c>
      <c r="E171" s="35" t="s">
        <v>370</v>
      </c>
      <c r="F171" s="11">
        <v>0.79954088223476183</v>
      </c>
      <c r="G171" s="11">
        <v>0.21445037329398906</v>
      </c>
    </row>
    <row r="172" spans="3:7">
      <c r="C172" s="10"/>
      <c r="D172" s="34" t="s">
        <v>371</v>
      </c>
      <c r="E172" s="35" t="s">
        <v>372</v>
      </c>
      <c r="F172" s="11">
        <v>0.80882155325269001</v>
      </c>
      <c r="G172" s="11">
        <v>0.18134552698146711</v>
      </c>
    </row>
    <row r="173" spans="3:7">
      <c r="C173" s="10"/>
      <c r="D173" s="34" t="s">
        <v>373</v>
      </c>
      <c r="E173" s="35" t="s">
        <v>374</v>
      </c>
      <c r="F173" s="11">
        <v>0.40428112968689295</v>
      </c>
      <c r="G173" s="11">
        <v>0.24798116223059205</v>
      </c>
    </row>
    <row r="174" spans="3:7">
      <c r="C174" s="10"/>
      <c r="D174" s="34" t="s">
        <v>375</v>
      </c>
      <c r="E174" s="35" t="s">
        <v>376</v>
      </c>
      <c r="F174" s="11">
        <v>0.4642424730880107</v>
      </c>
      <c r="G174" s="11">
        <v>0.38890976816616224</v>
      </c>
    </row>
    <row r="175" spans="3:7">
      <c r="C175" s="10"/>
      <c r="D175" s="34" t="s">
        <v>377</v>
      </c>
      <c r="E175" s="35" t="s">
        <v>378</v>
      </c>
      <c r="F175" s="11">
        <v>0.47230869473450282</v>
      </c>
      <c r="G175" s="11">
        <v>0.51854130928302589</v>
      </c>
    </row>
    <row r="176" spans="3:7">
      <c r="C176" s="10"/>
      <c r="D176" s="34" t="s">
        <v>379</v>
      </c>
      <c r="E176" s="35" t="s">
        <v>380</v>
      </c>
      <c r="F176" s="11">
        <v>0.61201745738969027</v>
      </c>
      <c r="G176" s="11">
        <v>0.26856160579840416</v>
      </c>
    </row>
    <row r="177" spans="3:7">
      <c r="C177" s="10"/>
      <c r="D177" s="34" t="s">
        <v>381</v>
      </c>
      <c r="E177" s="35" t="s">
        <v>382</v>
      </c>
      <c r="F177" s="11" t="e">
        <v>#N/A</v>
      </c>
      <c r="G177" s="11">
        <v>0.48125689226892571</v>
      </c>
    </row>
    <row r="178" spans="3:7">
      <c r="C178" s="10"/>
      <c r="D178" s="34" t="s">
        <v>383</v>
      </c>
      <c r="E178" s="35" t="s">
        <v>384</v>
      </c>
      <c r="F178" s="11">
        <v>0.38389509201062266</v>
      </c>
      <c r="G178" s="11">
        <v>0.50765045022016397</v>
      </c>
    </row>
    <row r="179" spans="3:7">
      <c r="C179" s="10"/>
      <c r="D179" s="34" t="s">
        <v>385</v>
      </c>
      <c r="E179" s="35" t="s">
        <v>386</v>
      </c>
      <c r="F179" s="11">
        <v>0.4757579020342288</v>
      </c>
      <c r="G179" s="11">
        <v>0.39038645065204397</v>
      </c>
    </row>
    <row r="180" spans="3:7">
      <c r="C180" s="10"/>
      <c r="D180" s="34" t="s">
        <v>387</v>
      </c>
      <c r="E180" s="35" t="s">
        <v>388</v>
      </c>
      <c r="F180" s="11">
        <v>0.60996760637366831</v>
      </c>
      <c r="G180" s="11">
        <v>0.30878021939690109</v>
      </c>
    </row>
    <row r="181" spans="3:7">
      <c r="C181" s="10"/>
      <c r="D181" s="34" t="s">
        <v>389</v>
      </c>
      <c r="E181" s="35" t="s">
        <v>390</v>
      </c>
      <c r="F181" s="11">
        <v>0.57650032799864304</v>
      </c>
      <c r="G181" s="11">
        <v>0.28766756925721393</v>
      </c>
    </row>
    <row r="182" spans="3:7">
      <c r="C182" s="10"/>
      <c r="D182" s="34" t="s">
        <v>391</v>
      </c>
      <c r="E182" s="35" t="s">
        <v>392</v>
      </c>
      <c r="F182" s="11">
        <v>0.60037531219899865</v>
      </c>
      <c r="G182" s="11">
        <v>0.25105891110314232</v>
      </c>
    </row>
    <row r="183" spans="3:7">
      <c r="C183" s="10"/>
      <c r="D183" s="34" t="s">
        <v>393</v>
      </c>
      <c r="E183" s="35" t="s">
        <v>394</v>
      </c>
      <c r="F183" s="11" t="e">
        <v>#N/A</v>
      </c>
      <c r="G183" s="11">
        <v>0.2695096626240045</v>
      </c>
    </row>
    <row r="184" spans="3:7">
      <c r="C184" s="10"/>
      <c r="D184" s="34" t="s">
        <v>395</v>
      </c>
      <c r="E184" s="35" t="s">
        <v>396</v>
      </c>
      <c r="F184" s="11" t="e">
        <v>#N/A</v>
      </c>
      <c r="G184" s="11">
        <v>0.44079722995339138</v>
      </c>
    </row>
    <row r="185" spans="3:7">
      <c r="C185" s="10"/>
      <c r="D185" s="34" t="s">
        <v>397</v>
      </c>
      <c r="E185" s="35" t="s">
        <v>398</v>
      </c>
      <c r="F185" s="11">
        <v>0.44439535393752988</v>
      </c>
      <c r="G185" s="11">
        <v>0.49814855480810083</v>
      </c>
    </row>
    <row r="186" spans="3:7">
      <c r="C186" s="10"/>
      <c r="D186" s="34" t="s">
        <v>399</v>
      </c>
      <c r="E186" s="35" t="s">
        <v>400</v>
      </c>
      <c r="F186" s="11">
        <v>0.59875586284045956</v>
      </c>
      <c r="G186" s="11">
        <v>0.27552397296969705</v>
      </c>
    </row>
    <row r="187" spans="3:7">
      <c r="C187" s="10"/>
      <c r="D187" s="34" t="s">
        <v>401</v>
      </c>
      <c r="E187" s="35" t="s">
        <v>402</v>
      </c>
      <c r="F187" s="11">
        <v>0.64113815566904775</v>
      </c>
      <c r="G187" s="11">
        <v>0.29755100902419013</v>
      </c>
    </row>
    <row r="188" spans="3:7">
      <c r="C188" s="10"/>
      <c r="D188" s="34" t="s">
        <v>403</v>
      </c>
      <c r="E188" s="35" t="s">
        <v>404</v>
      </c>
      <c r="F188" s="11">
        <v>0.7707588691322953</v>
      </c>
      <c r="G188" s="11">
        <v>0.18938580339979652</v>
      </c>
    </row>
    <row r="189" spans="3:7">
      <c r="C189" s="10"/>
      <c r="D189" s="34" t="s">
        <v>405</v>
      </c>
      <c r="E189" s="35" t="s">
        <v>406</v>
      </c>
      <c r="F189" s="11">
        <v>0.80274103781590156</v>
      </c>
      <c r="G189" s="11">
        <v>0.21704990103648036</v>
      </c>
    </row>
    <row r="190" spans="3:7">
      <c r="C190" s="10"/>
      <c r="D190" s="34" t="s">
        <v>407</v>
      </c>
      <c r="E190" s="35" t="s">
        <v>408</v>
      </c>
      <c r="F190" s="11">
        <v>0.7593115767571873</v>
      </c>
      <c r="G190" s="11">
        <v>0.22780830999871116</v>
      </c>
    </row>
    <row r="191" spans="3:7">
      <c r="C191" s="10"/>
      <c r="D191" s="34" t="s">
        <v>409</v>
      </c>
      <c r="E191" s="35" t="s">
        <v>410</v>
      </c>
      <c r="F191" s="11">
        <v>0.39086975820305125</v>
      </c>
      <c r="G191" s="11">
        <v>0.26904509349454525</v>
      </c>
    </row>
    <row r="192" spans="3:7">
      <c r="C192" s="10"/>
      <c r="D192" s="34" t="s">
        <v>411</v>
      </c>
      <c r="E192" s="35" t="s">
        <v>412</v>
      </c>
      <c r="F192" s="11">
        <v>0.53268611819615386</v>
      </c>
      <c r="G192" s="11">
        <v>0.43188612051973047</v>
      </c>
    </row>
    <row r="193" spans="3:7">
      <c r="C193" s="10"/>
      <c r="D193" s="34" t="s">
        <v>413</v>
      </c>
      <c r="E193" s="35" t="s">
        <v>414</v>
      </c>
      <c r="F193" s="11">
        <v>0.50597054547982834</v>
      </c>
      <c r="G193" s="11">
        <v>0.24288973411614898</v>
      </c>
    </row>
    <row r="194" spans="3:7">
      <c r="C194" s="10"/>
      <c r="D194" s="34" t="s">
        <v>415</v>
      </c>
      <c r="E194" s="35" t="s">
        <v>416</v>
      </c>
      <c r="F194" s="11">
        <v>0.48024163694758681</v>
      </c>
      <c r="G194" s="11">
        <v>0.31607438357033918</v>
      </c>
    </row>
    <row r="195" spans="3:7">
      <c r="C195" s="10"/>
      <c r="D195" s="34" t="s">
        <v>417</v>
      </c>
      <c r="E195" s="35" t="s">
        <v>418</v>
      </c>
      <c r="F195" s="11">
        <v>0.34811123613557732</v>
      </c>
      <c r="G195" s="11">
        <v>0.49161430047696447</v>
      </c>
    </row>
    <row r="196" spans="3:7">
      <c r="C196" s="10"/>
      <c r="D196" s="34" t="s">
        <v>419</v>
      </c>
      <c r="E196" s="35" t="s">
        <v>420</v>
      </c>
      <c r="F196" s="11">
        <v>0.47117451154022266</v>
      </c>
      <c r="G196" s="11">
        <v>0.53815132463691318</v>
      </c>
    </row>
    <row r="197" spans="3:7">
      <c r="C197" s="10"/>
      <c r="D197" s="34" t="s">
        <v>421</v>
      </c>
      <c r="E197" s="35" t="s">
        <v>422</v>
      </c>
      <c r="F197" s="11">
        <v>0.19651130195788649</v>
      </c>
      <c r="G197" s="11">
        <v>0.46583807958303414</v>
      </c>
    </row>
    <row r="198" spans="3:7">
      <c r="F198">
        <v>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Batch_List</vt:lpstr>
      <vt:lpstr>Summary</vt:lpstr>
      <vt:lpstr>All_Summary</vt:lpstr>
      <vt:lpstr>Tab_Scores</vt:lpstr>
      <vt:lpstr>Years</vt:lpstr>
      <vt:lpstr>Sum Scores</vt:lpstr>
      <vt:lpstr>Vul_Index</vt:lpstr>
      <vt:lpstr>Read_Index</vt:lpstr>
      <vt:lpstr>Readiness</vt:lpstr>
      <vt:lpstr>Vul_Infra</vt:lpstr>
      <vt:lpstr>Vul_Health</vt:lpstr>
      <vt:lpstr>Vul_Agric</vt:lpstr>
      <vt:lpstr>Vul_Water</vt:lpstr>
      <vt:lpstr>Vul_Ranks</vt:lpstr>
      <vt:lpstr>Vul_Ct</vt:lpstr>
      <vt:lpstr>CoVariables</vt:lpstr>
      <vt:lpstr>Scratch</vt:lpstr>
      <vt:lpstr>Scratch 2</vt:lpstr>
      <vt:lpstr>Backups</vt:lpstr>
      <vt:lpstr>GapM</vt:lpstr>
      <vt:lpstr>Scratch3</vt:lpstr>
      <vt:lpstr>Sheet7</vt:lpstr>
    </vt:vector>
  </TitlesOfParts>
  <Company>Noble.adapt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Noble</dc:creator>
  <cp:lastModifiedBy>Ian Noble</cp:lastModifiedBy>
  <dcterms:created xsi:type="dcterms:W3CDTF">2011-07-06T17:47:32Z</dcterms:created>
  <dcterms:modified xsi:type="dcterms:W3CDTF">2011-07-22T13:09:29Z</dcterms:modified>
</cp:coreProperties>
</file>